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updateLinks="always"/>
  <mc:AlternateContent xmlns:mc="http://schemas.openxmlformats.org/markup-compatibility/2006">
    <mc:Choice Requires="x15">
      <x15ac:absPath xmlns:x15ac="http://schemas.microsoft.com/office/spreadsheetml/2010/11/ac" url="C:\Users\nhuaman\Downloads\"/>
    </mc:Choice>
  </mc:AlternateContent>
  <xr:revisionPtr revIDLastSave="0" documentId="13_ncr:1_{41B030BF-0CA1-4A20-80AC-BF5B32436848}" xr6:coauthVersionLast="47" xr6:coauthVersionMax="47" xr10:uidLastSave="{00000000-0000-0000-0000-000000000000}"/>
  <bookViews>
    <workbookView xWindow="-110" yWindow="-110" windowWidth="19420" windowHeight="11500" tabRatio="870" xr2:uid="{00000000-000D-0000-FFFF-FFFF00000000}"/>
  </bookViews>
  <sheets>
    <sheet name="IT PEI" sheetId="2" r:id="rId1"/>
    <sheet name="Data_UEs" sheetId="5" r:id="rId2"/>
  </sheets>
  <externalReferences>
    <externalReference r:id="rId3"/>
  </externalReferences>
  <definedNames>
    <definedName name="_xlnm._FilterDatabase" localSheetId="1" hidden="1">Data_UEs!$AP$1:$BT$350</definedName>
    <definedName name="_xlnm._FilterDatabase" localSheetId="0" hidden="1">'IT PEI'!$G$3679:$G$3679</definedName>
    <definedName name="ETE">#REF!</definedName>
    <definedName name="GN">#REF!</definedName>
    <definedName name="GR">#REF!</definedName>
    <definedName name="MANC">#REF!</definedName>
    <definedName name="MUN">#REF!</definedName>
    <definedName name="NG">#REF!</definedName>
    <definedName name="Z_00B76219_2B58_4D88_8841_1A91BE28AFE0_.wvu.FilterData" localSheetId="0" hidden="1">'IT PEI'!$A$1:$AE$1885</definedName>
    <definedName name="Z_012F93F3_74CB_4C84_9702_5DA33EFB2EB2_.wvu.FilterData" localSheetId="0" hidden="1">'IT PEI'!$A$1:$AE$1885</definedName>
    <definedName name="Z_028EF9DE_D8C5_470C_8A3D_0E72AD63A7F7_.wvu.FilterData" localSheetId="0" hidden="1">'IT PEI'!$A$1:$AE$1915</definedName>
    <definedName name="Z_0339C539_CC72_4372_B639_0BFDD639AD0E_.wvu.FilterData" localSheetId="0" hidden="1">'IT PEI'!$A$1:$AE$1885</definedName>
    <definedName name="Z_04841EE7_CD8E_447F_8257_1E94BFF440E7_.wvu.FilterData" localSheetId="0" hidden="1">'IT PEI'!$A$1:$AE$1967</definedName>
    <definedName name="Z_0565BB81_157C_414F_9FBC_97721DEF4DEB_.wvu.FilterData" localSheetId="0" hidden="1">'IT PEI'!$A$1:$AE$1967</definedName>
    <definedName name="Z_056E2E43_12B3_4A4B_B1D0_E55902E9861C_.wvu.FilterData" localSheetId="0" hidden="1">'IT PEI'!$A$1:$AE$1885</definedName>
    <definedName name="Z_05823B82_DA32_414F_BF84_F20CBBE75D74_.wvu.FilterData" localSheetId="0" hidden="1">'IT PEI'!$A$1:$AE$1932</definedName>
    <definedName name="Z_05B30CBA_03C8_41D6_9DCD_3B3F614F62FF_.wvu.FilterData" localSheetId="0" hidden="1">'IT PEI'!$A$1:$AE$1885</definedName>
    <definedName name="Z_09110101_28E4_48ED_A7EF_AF69F0DF20E6_.wvu.FilterData" localSheetId="0" hidden="1">'IT PEI'!$A$1:$AE$1915</definedName>
    <definedName name="Z_10B1E62F_9B0E_4391_9DF3_BA408462C34B_.wvu.FilterData" localSheetId="0" hidden="1">'IT PEI'!$A$1:$AE$1885</definedName>
    <definedName name="Z_12040EAE_CA88_411C_ACD5_4CFD2D0520E9_.wvu.FilterData" localSheetId="0" hidden="1">'IT PEI'!$A$1:$AE$2080</definedName>
    <definedName name="Z_136CB784_B999_4C3C_BE69_AAA242E422DF_.wvu.FilterData" localSheetId="0" hidden="1">'IT PEI'!$A$1:$AE$2080</definedName>
    <definedName name="Z_162DEFD1_27F6_4843_A530_6E4C3BCBFEB7_.wvu.FilterData" localSheetId="0" hidden="1">'IT PEI'!$A$1:$AE$1885</definedName>
    <definedName name="Z_19401196_C378_4D48_ACC2_B8AF9A63E0B9_.wvu.FilterData" localSheetId="0" hidden="1">'IT PEI'!$A$1:$AE$1885</definedName>
    <definedName name="Z_1A3587B5_02B8_4071_A4B7_1542C2B36A6B_.wvu.FilterData" localSheetId="0" hidden="1">'IT PEI'!$A$1:$AE$1885</definedName>
    <definedName name="Z_1B340E3F_F540_4E86_B44C_BE1BC8406D4B_.wvu.FilterData" localSheetId="0" hidden="1">'IT PEI'!$A$1:$AE$1917</definedName>
    <definedName name="Z_1C6419F2_CB0F_4679_B4FD_CCE09B5AA9B1_.wvu.FilterData" localSheetId="0" hidden="1">'IT PEI'!$A$1:$AE$1885</definedName>
    <definedName name="Z_1CFA6995_5319_41B7_84B1_3BED83D26850_.wvu.FilterData" localSheetId="0" hidden="1">'IT PEI'!$A$1:$AE$1885</definedName>
    <definedName name="Z_202513C4_9CA6_46F5_9BF5_C724F17A3FB0_.wvu.FilterData" localSheetId="0" hidden="1">'IT PEI'!$A$1:$AE$1932</definedName>
    <definedName name="Z_203C70FC_885B_4857_8DD7_EA7FBACA3821_.wvu.FilterData" localSheetId="0" hidden="1">'IT PEI'!$A$1:$AE$1885</definedName>
    <definedName name="Z_21680353_6C54_4816_964B_764BC461EB39_.wvu.FilterData" localSheetId="0" hidden="1">'IT PEI'!$A$1:$AE$1885</definedName>
    <definedName name="Z_247F885F_8734_4D17_91E9_6EDE86E7749E_.wvu.FilterData" localSheetId="0" hidden="1">'IT PEI'!$A$1:$AE$1885</definedName>
    <definedName name="Z_27B1C728_5B3A_4A64_9483_E774CB45F8FC_.wvu.FilterData" localSheetId="0" hidden="1">'IT PEI'!$A$1:$AE$1885</definedName>
    <definedName name="Z_28028531_3653_4466_8F54_19E7A5D96045_.wvu.FilterData" localSheetId="0" hidden="1">'IT PEI'!$A$1:$AE$1967</definedName>
    <definedName name="Z_2C897483_2F86_4003_926F_0DB6D966A6BC_.wvu.FilterData" localSheetId="0" hidden="1">'IT PEI'!$A$1:$AE$1885</definedName>
    <definedName name="Z_2C9A3455_4E6C_41B4_91A4_D9FF4D582D27_.wvu.FilterData" localSheetId="0" hidden="1">'IT PEI'!$A$1:$AE$1932</definedName>
    <definedName name="Z_2CEBD715_9CAB_41F1_B411_59597A64E13F_.wvu.FilterData" localSheetId="0" hidden="1">'IT PEI'!$A$1:$AE$1932</definedName>
    <definedName name="Z_2D4ACF6C_672C_40FD_B0CB_40C2E3D79899_.wvu.FilterData" localSheetId="0" hidden="1">'IT PEI'!$A$1:$AE$1932</definedName>
    <definedName name="Z_2D5D6B71_3D3E_4BFE_BFA6_1A9E21362D93_.wvu.FilterData" localSheetId="0" hidden="1">'IT PEI'!$A$1:$AE$1959</definedName>
    <definedName name="Z_2FE12D63_57A8_48AD_B3AA_212B72D5445C_.wvu.FilterData" localSheetId="0" hidden="1">'IT PEI'!$A$1:$AE$1917</definedName>
    <definedName name="Z_302348FB_D8EF_42AB_BD82_2DDC4BCAC583_.wvu.FilterData" localSheetId="0" hidden="1">'IT PEI'!$A$1:$AE$1885</definedName>
    <definedName name="Z_3189003D_9B70_47D7_808A_5153516CF70F_.wvu.FilterData" localSheetId="0" hidden="1">'IT PEI'!$A$1:$AE$1885</definedName>
    <definedName name="Z_320928B9_F84F_4EB8_8A1B_33E140FDB2EC_.wvu.FilterData" localSheetId="0" hidden="1">'IT PEI'!$A$1:$AE$1885</definedName>
    <definedName name="Z_34DB209C_EB06_4B42_8ECD_E7FE08C7C2B4_.wvu.FilterData" localSheetId="0" hidden="1">'IT PEI'!$A$1:$AE$1885</definedName>
    <definedName name="Z_35B45FEA_CBAC_4C8A_81B9_6822677DA937_.wvu.FilterData" localSheetId="0" hidden="1">'IT PEI'!$A$1:$AE$1915</definedName>
    <definedName name="Z_36D6C91C_361E_4ED7_BFA4_3C6EE69801BC_.wvu.FilterData" localSheetId="0" hidden="1">'IT PEI'!$A$1:$AE$1885</definedName>
    <definedName name="Z_36F9255C_9D4B_4B5D_8737_AF25EDD48C78_.wvu.FilterData" localSheetId="0" hidden="1">'IT PEI'!$A$1:$AE$1885</definedName>
    <definedName name="Z_3A59C0F4_E62F_4194_BE52_E5A87F88334D_.wvu.FilterData" localSheetId="0" hidden="1">'IT PEI'!$A$1:$AE$1885</definedName>
    <definedName name="Z_3A6799DB_BA23_4E26_BC6A_5DCA1AFF839E_.wvu.FilterData" localSheetId="0" hidden="1">'IT PEI'!$A$1:$AE$1885</definedName>
    <definedName name="Z_3F955DCC_CCC3_477D_8203_17199D11A9E7_.wvu.FilterData" localSheetId="0" hidden="1">'IT PEI'!$A$1:$AE$1885</definedName>
    <definedName name="Z_435F2143_4F28_4013_BBF0_543F4E27AB09_.wvu.FilterData" localSheetId="0" hidden="1">'IT PEI'!$A$1:$AE$1952</definedName>
    <definedName name="Z_439BA6C5_8BFC_48E9_94EE_58EBE6A4361E_.wvu.FilterData" localSheetId="0" hidden="1">'IT PEI'!$A$1:$AE$1885</definedName>
    <definedName name="Z_474CDDC1_DEAF_4F96_AEE5_83F89C7DE08B_.wvu.FilterData" localSheetId="0" hidden="1">'IT PEI'!$A$1:$AE$1885</definedName>
    <definedName name="Z_47A36F87_5993_4162_B09C_BCD9D5F187A8_.wvu.FilterData" localSheetId="0" hidden="1">'IT PEI'!$A$1:$AE$1885</definedName>
    <definedName name="Z_4B399ECA_4F47_4288_8F19_B66F58CFD154_.wvu.FilterData" localSheetId="0" hidden="1">'IT PEI'!$A$1:$AE$1885</definedName>
    <definedName name="Z_4C7A35DE_A7A1_4F2C_8125_552B7041F9EA_.wvu.FilterData" localSheetId="0" hidden="1">'IT PEI'!$A$1:$AE$2046</definedName>
    <definedName name="Z_51AC3AEB_5CCE_40F8_B8ED_8C8F6F31BBE6_.wvu.FilterData" localSheetId="0" hidden="1">'IT PEI'!$A$1:$AE$1967</definedName>
    <definedName name="Z_52173B87_881D_46CD_A568_6DC281E320DA_.wvu.FilterData" localSheetId="0" hidden="1">'IT PEI'!$A$1:$AE$2062</definedName>
    <definedName name="Z_52FB2DD4_CD4B_43A5_93D4_DD9B32330067_.wvu.FilterData" localSheetId="0" hidden="1">'IT PEI'!$A$1:$AE$1967</definedName>
    <definedName name="Z_53D8831E_1DC8_478F_97A1_97B060845610_.wvu.FilterData" localSheetId="0" hidden="1">'IT PEI'!$A$1:$AE$1886</definedName>
    <definedName name="Z_55961BA7_9426_442C_8C53_9077EF7F2368_.wvu.FilterData" localSheetId="0" hidden="1">'IT PEI'!$A$1:$AE$1885</definedName>
    <definedName name="Z_57ADBD9F_23BE_4F60_AD3A_1E8CDE93005B_.wvu.FilterData" localSheetId="0" hidden="1">'IT PEI'!$A$1:$AE$1952</definedName>
    <definedName name="Z_57C904CE_29A2_4BF8_83B8_FB3E5C9D4040_.wvu.FilterData" localSheetId="0" hidden="1">'IT PEI'!$A$1:$AE$1885</definedName>
    <definedName name="Z_5952F132_A496_4326_9877_968D5042BC2B_.wvu.FilterData" localSheetId="0" hidden="1">'IT PEI'!$A$1:$AE$1915</definedName>
    <definedName name="Z_5A2D0EB9_AEA5_4E6A_93A4_76FE045E9665_.wvu.FilterData" localSheetId="0" hidden="1">'IT PEI'!$A$1:$AE$2046</definedName>
    <definedName name="Z_66B27C69_6EBD_4E92_B5B6_FF21C2E8766D_.wvu.FilterData" localSheetId="0" hidden="1">'IT PEI'!$A$1:$AE$1885</definedName>
    <definedName name="Z_68C0F5D0_FE61_41A5_8326_16CD499BE64E_.wvu.FilterData" localSheetId="0" hidden="1">'IT PEI'!$A$1:$AE$1885</definedName>
    <definedName name="Z_6FCC189D_9AD1_464B_9CBB_558CC6F84038_.wvu.FilterData" localSheetId="0" hidden="1">'IT PEI'!$A$1:$AE$1885</definedName>
    <definedName name="Z_719D7FF5_DB35_403E_B4B1_494AEEF363B9_.wvu.FilterData" localSheetId="0" hidden="1">'IT PEI'!$A$1:$AE$2052</definedName>
    <definedName name="Z_74DA42D4_73D2_4BF9_A219_159CE75169BF_.wvu.FilterData" localSheetId="0" hidden="1">'IT PEI'!$A$1:$AE$1885</definedName>
    <definedName name="Z_75198E2B_81FC_4727_87FA_60B13FD493A0_.wvu.FilterData" localSheetId="0" hidden="1">'IT PEI'!$A$1:$AE$1885</definedName>
    <definedName name="Z_76900262_7A33_4F04_A032_3E0E352A6851_.wvu.FilterData" localSheetId="0" hidden="1">'IT PEI'!$A$1:$AE$1885</definedName>
    <definedName name="Z_7ACFD87D_8080_415D_97BE_12B48E3B6ACC_.wvu.FilterData" localSheetId="0" hidden="1">'IT PEI'!$A$1:$AE$2046</definedName>
    <definedName name="Z_7B19DC39_8C31_463E_B1A8_79BF82847A7A_.wvu.FilterData" localSheetId="0" hidden="1">'IT PEI'!$A$1:$AE$1885</definedName>
    <definedName name="Z_7E60E71F_B2BC_4A73_A8CD_0371F731E5B7_.wvu.FilterData" localSheetId="0" hidden="1">'IT PEI'!$A$1:$AE$1885</definedName>
    <definedName name="Z_822ED362_7E95_49AC_953D_28D4B49E5A69_.wvu.FilterData" localSheetId="0" hidden="1">'IT PEI'!$A$1:$AE$2057</definedName>
    <definedName name="Z_82A5544A_1CF4_4884_B49B_EAE20213C932_.wvu.FilterData" localSheetId="0" hidden="1">'IT PEI'!$A$1:$AE$1932</definedName>
    <definedName name="Z_8556B7A2_F0D2_45E9_9FC1_CC8C2D97F00F_.wvu.FilterData" localSheetId="0" hidden="1">'IT PEI'!$A$1:$AE$1885</definedName>
    <definedName name="Z_8756F1E1_19CB_48F4_93C1_6BB1F63FFE1F_.wvu.FilterData" localSheetId="0" hidden="1">'IT PEI'!$A$1:$AE$1885</definedName>
    <definedName name="Z_8997137E_0298_43CA_B617_5209E1500FBA_.wvu.FilterData" localSheetId="0" hidden="1">'IT PEI'!$A$1:$AE$1885</definedName>
    <definedName name="Z_8A3F8249_199D_4F59_82DF_CDB9BCABBBEF_.wvu.FilterData" localSheetId="0" hidden="1">'IT PEI'!$A$1:$AE$2030</definedName>
    <definedName name="Z_8A4A75AC_3A79_4666_A5EE_1D5FD8524250_.wvu.FilterData" localSheetId="0" hidden="1">'IT PEI'!$A$1:$AE$2018</definedName>
    <definedName name="Z_8C05EF8B_C370_48BC_9537_CEBA2F848C1C_.wvu.FilterData" localSheetId="0" hidden="1">'IT PEI'!$A$1:$AE$1885</definedName>
    <definedName name="Z_8CA0F14D_6058_49E4_AC9D_50F53D208CEE_.wvu.FilterData" localSheetId="0" hidden="1">'IT PEI'!$A$1:$AE$2059</definedName>
    <definedName name="Z_91234935_9328_4088_8B5E_99FA87F696F8_.wvu.FilterData" localSheetId="0" hidden="1">'IT PEI'!$A$1:$AE$1961</definedName>
    <definedName name="Z_93409C60_1D7B_4263_9E65_1878F0AC8562_.wvu.FilterData" localSheetId="0" hidden="1">'IT PEI'!$A$1:$AE$1932</definedName>
    <definedName name="Z_956853AE_A0B7_4FF3_BC6E_CA2FF0F7A0DE_.wvu.FilterData" localSheetId="0" hidden="1">'IT PEI'!$A$1:$AE$1885</definedName>
    <definedName name="Z_96017F6A_73C5_4857_9034_0E2850BFAFD5_.wvu.FilterData" localSheetId="0" hidden="1">'IT PEI'!$A$1:$AE$1885</definedName>
    <definedName name="Z_96372A92_AEDF_4449_9541_C7ABE2FE0BDF_.wvu.FilterData" localSheetId="0" hidden="1">'IT PEI'!$A$1:$AE$1885</definedName>
    <definedName name="Z_975F59F1_AB76_43A1_9193_8073F1E5DBB5_.wvu.FilterData" localSheetId="0" hidden="1">'IT PEI'!$A$1:$AE$1885</definedName>
    <definedName name="Z_9814C3F4_53B4_4542_8848_BAD4772ACACF_.wvu.FilterData" localSheetId="0" hidden="1">'IT PEI'!$A$1:$AE$1885</definedName>
    <definedName name="Z_9A9C50E2_087C_482F_A50B_D9D02DA5E6AD_.wvu.FilterData" localSheetId="0" hidden="1">'IT PEI'!$A$1:$AE$1885</definedName>
    <definedName name="Z_9AC2CF62_B5EE_488C_A64E_800A154E155A_.wvu.FilterData" localSheetId="0" hidden="1">'IT PEI'!$A$1:$AE$1990</definedName>
    <definedName name="Z_9AD007CB_39D5_4F5A_A493_1CBA5CCD184A_.wvu.FilterData" localSheetId="0" hidden="1">'IT PEI'!$A$1:$AE$1967</definedName>
    <definedName name="Z_9C408787_943B_4142_B213_B46555B0A8E7_.wvu.FilterData" localSheetId="0" hidden="1">'IT PEI'!$A$1:$AE$1885</definedName>
    <definedName name="Z_9EA98B02_93FF_4B0A_82D9_CD1EE42F4EE8_.wvu.FilterData" localSheetId="0" hidden="1">'IT PEI'!$A$1:$AE$2052</definedName>
    <definedName name="Z_A0370EE5_4029_4BF1_99A7_992C8035B554_.wvu.FilterData" localSheetId="0" hidden="1">'IT PEI'!$A$1:$AE$1933</definedName>
    <definedName name="Z_A19AA0B9_92B0_4440_8559_622E5188ED41_.wvu.FilterData" localSheetId="0" hidden="1">'IT PEI'!$A$1:$AE$1975</definedName>
    <definedName name="Z_A36D57F7_6398_49B4_9275_0B11EF07A77F_.wvu.FilterData" localSheetId="0" hidden="1">'IT PEI'!$A$1:$AE$1885</definedName>
    <definedName name="Z_A464AB20_CD96_4002_B33E_2E12F40E11EC_.wvu.FilterData" localSheetId="0" hidden="1">'IT PEI'!$A$1:$AE$1885</definedName>
    <definedName name="Z_A48C3CC3_67D7_4B02_883F_63603A43B1AF_.wvu.FilterData" localSheetId="0" hidden="1">'IT PEI'!$A$1:$AE$1915</definedName>
    <definedName name="Z_A5164E3A_F341_40DA_B059_816D01411D8F_.wvu.FilterData" localSheetId="0" hidden="1">'IT PEI'!$A$1:$AE$1885</definedName>
    <definedName name="Z_A84F1754_820B_4D17_954A_17BADCF7B388_.wvu.FilterData" localSheetId="0" hidden="1">'IT PEI'!$A$1:$AE$1885</definedName>
    <definedName name="Z_AABFBB9D_F982_496E_9921_33ADCC0258C0_.wvu.FilterData" localSheetId="0" hidden="1">'IT PEI'!$A$1:$AE$1885</definedName>
    <definedName name="Z_AAC87C82_D01B_4B32_B430_41138EC5DF86_.wvu.FilterData" localSheetId="0" hidden="1">'IT PEI'!$A$1:$AE$1885</definedName>
    <definedName name="Z_AAD2AAE1_9295_441A_96A8_5F1DC4C65CF0_.wvu.FilterData" localSheetId="0" hidden="1">'IT PEI'!$A$1:$AE$1974</definedName>
    <definedName name="Z_AC53971E_A4AC_49A2_9137_D3F07A709C36_.wvu.FilterData" localSheetId="0" hidden="1">'IT PEI'!$A$1:$AE$1938</definedName>
    <definedName name="Z_AC7DF233_5496_4D7E_87CC_4D568C047184_.wvu.FilterData" localSheetId="0" hidden="1">'IT PEI'!$A$1:$AE$1932</definedName>
    <definedName name="Z_AC922F3F_3817_4B43_A954_E9DF6F0D1BBB_.wvu.FilterData" localSheetId="0" hidden="1">'IT PEI'!$A$1:$AE$2027</definedName>
    <definedName name="Z_AD99346B_C01C_4934_BE69_A0DCF7DA609E_.wvu.FilterData" localSheetId="0" hidden="1">'IT PEI'!$A$1:$AE$1885</definedName>
    <definedName name="Z_AF9C4A57_6602_4304_B3AB_F40A7DAFA02E_.wvu.FilterData" localSheetId="0" hidden="1">'IT PEI'!$A$1:$AE$1885</definedName>
    <definedName name="Z_B15AC615_86FB_4F79_A11A_29FEF476D1D9_.wvu.FilterData" localSheetId="0" hidden="1">'IT PEI'!$A$1:$AE$2036</definedName>
    <definedName name="Z_B40F81BE_620B_4AF7_9C43_E815473957BF_.wvu.FilterData" localSheetId="0" hidden="1">'IT PEI'!$A$1:$AE$1885</definedName>
    <definedName name="Z_B57FD4E1_647F_4495_9351_5464650C1A5C_.wvu.FilterData" localSheetId="0" hidden="1">'IT PEI'!$A$1:$AE$1915</definedName>
    <definedName name="Z_BCBD5B88_7E67_4961_88B6_F029CB764A9D_.wvu.FilterData" localSheetId="0" hidden="1">'IT PEI'!$A$1:$AE$1885</definedName>
    <definedName name="Z_C05DC440_CD46_46F4_841E_3397FF1F216F_.wvu.FilterData" localSheetId="0" hidden="1">'IT PEI'!$A$1:$AE$1915</definedName>
    <definedName name="Z_C097E45E_A204_480B_B526_6CE1695ED511_.wvu.FilterData" localSheetId="0" hidden="1">'IT PEI'!$A$1:$AE$1885</definedName>
    <definedName name="Z_C10D8EFC_1FD5_4E81_B245_D01F67CB8F5A_.wvu.FilterData" localSheetId="0" hidden="1">'IT PEI'!$A$1:$AE$2048</definedName>
    <definedName name="Z_C188BB58_589F_4FFF_B37B_9903995D0ED9_.wvu.FilterData" localSheetId="0" hidden="1">'IT PEI'!$A$1:$AE$2027</definedName>
    <definedName name="Z_C3584842_92C5_4272_BA43_3C7FC88976A4_.wvu.FilterData" localSheetId="0" hidden="1">'IT PEI'!$A$1:$AE$1885</definedName>
    <definedName name="Z_C47D3F4F_BFC5_43D9_A799_57DAFBBFB2DC_.wvu.FilterData" localSheetId="0" hidden="1">'IT PEI'!$A$1:$AE$1885</definedName>
    <definedName name="Z_C544C005_38D2_4B57_AE73_1DDD1469BAD3_.wvu.FilterData" localSheetId="0" hidden="1">'IT PEI'!$A$1:$AE$1915</definedName>
    <definedName name="Z_C5D68FE6_B268_4B5D_B9D2_D1FED8F914D4_.wvu.FilterData" localSheetId="0" hidden="1">'IT PEI'!$A$1:$AE$2792</definedName>
    <definedName name="Z_C95831E5_CF2F_4D2C_ABD2_0447EFC6C3F4_.wvu.FilterData" localSheetId="0" hidden="1">'IT PEI'!$A$1:$AE$1915</definedName>
    <definedName name="Z_CD4FD848_41FA_4CBD_9B1B_446E2D40ED75_.wvu.FilterData" localSheetId="0" hidden="1">'IT PEI'!$A$1:$AE$1952</definedName>
    <definedName name="Z_CEC638B7_373A_49F0_8C53_FDCAB3C0DF46_.wvu.FilterData" localSheetId="0" hidden="1">'IT PEI'!$A$1:$AE$1915</definedName>
    <definedName name="Z_CF2DE1A3_485E_4BEA_82A2_219C4452CC02_.wvu.FilterData" localSheetId="0" hidden="1">'IT PEI'!$A$1:$AT$2792</definedName>
    <definedName name="Z_CFCB2C75_45B4_4407_AF25_DB5B70EC56A1_.wvu.FilterData" localSheetId="0" hidden="1">'IT PEI'!$A$1:$AE$1885</definedName>
    <definedName name="Z_D24A14C0_6BAE_48E7_8BF4_82721E1E756B_.wvu.FilterData" localSheetId="0" hidden="1">'IT PEI'!$A$1:$AE$1885</definedName>
    <definedName name="Z_D4E33F04_F86D_46F4_826F_94E75D08BA3E_.wvu.FilterData" localSheetId="0" hidden="1">'IT PEI'!$A$1:$AE$1885</definedName>
    <definedName name="Z_D64D0BA2_DC42_4561_9A08_4A7848E10582_.wvu.FilterData" localSheetId="0" hidden="1">'IT PEI'!$A$1:$AE$2046</definedName>
    <definedName name="Z_DC467A3A_4168_40C0_92E2_C1BCB6CFF029_.wvu.FilterData" localSheetId="0" hidden="1">'IT PEI'!$A$1:$AE$1885</definedName>
    <definedName name="Z_DCB162D5_3AFC_41F9_A0CC_053B5FB5637F_.wvu.FilterData" localSheetId="0" hidden="1">'IT PEI'!$A$1:$AE$1915</definedName>
    <definedName name="Z_DDED8895_3264_4FFC_AE31_2B7AD846FA15_.wvu.FilterData" localSheetId="0" hidden="1">'IT PEI'!$A$1:$AE$1885</definedName>
    <definedName name="Z_DFE6AD14_2FAA_4854_BEEE_672260A68E60_.wvu.FilterData" localSheetId="0" hidden="1">'IT PEI'!$A$1:$AE$1885</definedName>
    <definedName name="Z_E063A658_4625_4C31_9EEC_86CBF065AC42_.wvu.FilterData" localSheetId="0" hidden="1">'IT PEI'!$A$1:$AE$1932</definedName>
    <definedName name="Z_E4DEA9CD_2530_451E_894D_791EF0D99E9E_.wvu.FilterData" localSheetId="0" hidden="1">'IT PEI'!$A$1:$AE$1997</definedName>
    <definedName name="Z_E58DB3EC_8729_4DD4_B954_67BE88B0BAB9_.wvu.FilterData" localSheetId="0" hidden="1">'IT PEI'!$A$1:$AE$1885</definedName>
    <definedName name="Z_E9254CD9_3478_4DAE_9F53_82EB78807394_.wvu.FilterData" localSheetId="0" hidden="1">'IT PEI'!$A$1:$AE$2088</definedName>
    <definedName name="Z_E9729030_6768_462B_B178_327D43561037_.wvu.FilterData" localSheetId="0" hidden="1">'IT PEI'!$A$1:$AE$2036</definedName>
    <definedName name="Z_EE5A7EE1_89D1_4EAF_95CA_7436A8E391FE_.wvu.FilterData" localSheetId="0" hidden="1">'IT PEI'!$A$1:$AE$1885</definedName>
    <definedName name="Z_EE8C92DD_3F71_420C_8B82_7712D2EBE4F9_.wvu.FilterData" localSheetId="0" hidden="1">'IT PEI'!$A$1:$AE$1885</definedName>
    <definedName name="Z_F01AA14D_4F9D_4C6A_BA0A_DFD55D09AABC_.wvu.FilterData" localSheetId="0" hidden="1">'IT PEI'!$A$1:$AE$1959</definedName>
    <definedName name="Z_F2EAA8BC_7854_490D_A44F_24A78115488A_.wvu.FilterData" localSheetId="0" hidden="1">'IT PEI'!$A$1:$AE$1993</definedName>
    <definedName name="Z_F53B76A0_F954_4A5F_BFDB_39D2C3015626_.wvu.FilterData" localSheetId="0" hidden="1">'IT PEI'!$A$1:$AE$1980</definedName>
    <definedName name="Z_F6949318_2BCC_4E20_83C0_B1BE916F7368_.wvu.FilterData" localSheetId="0" hidden="1">'IT PEI'!$A$1:$AE$2067</definedName>
    <definedName name="Z_F6CCA88B_3B3B_4148_9BC5_9EA9C3DA72F5_.wvu.FilterData" localSheetId="0" hidden="1">'IT PEI'!$A$1:$AE$1967</definedName>
    <definedName name="Z_F6D689B5_A4BD_472B_99BD_DA27D6F42216_.wvu.FilterData" localSheetId="0" hidden="1">'IT PEI'!$A$1:$AE$1885</definedName>
    <definedName name="Z_FA1B1513_29CE_4F6C_A29B_F5E177B7344B_.wvu.FilterData" localSheetId="0" hidden="1">'IT PEI'!$A$1:$AE$1915</definedName>
    <definedName name="Z_FB2DC9F6_2E5D_4910_96F4_1AD1A488D809_.wvu.FilterData" localSheetId="0" hidden="1">'IT PEI'!$A$1:$AE$1885</definedName>
    <definedName name="Z_FC162DC3_1E23_4D50_B3E3_A9903A994052_.wvu.FilterData" localSheetId="0" hidden="1">'IT PEI'!$A$1:$AE$2041</definedName>
    <definedName name="Z_FD84BACE_38B3_4498_8F8C_4AE270BF1C36_.wvu.FilterData" localSheetId="0" hidden="1">'IT PEI'!$A$1:$AE$1885</definedName>
    <definedName name="Z_FE990327_2279_415F_B595_7529057243EE_.wvu.FilterData" localSheetId="0" hidden="1">'IT PEI'!$A$1:$AE$2067</definedName>
  </definedNames>
  <calcPr calcId="191029"/>
  <customWorkbookViews>
    <customWorkbookView name="Filtro 59" guid="{36D6C91C-361E-4ED7-BFA4-3C6EE69801BC}" maximized="1" windowWidth="0" windowHeight="0" activeSheetId="0"/>
    <customWorkbookView name="Filtro 57" guid="{A5164E3A-F341-40DA-B059-816D01411D8F}" maximized="1" windowWidth="0" windowHeight="0" activeSheetId="0"/>
    <customWorkbookView name="Filtro 58" guid="{DFE6AD14-2FAA-4854-BEEE-672260A68E60}" maximized="1" windowWidth="0" windowHeight="0" activeSheetId="0"/>
    <customWorkbookView name="Filtro 55" guid="{C097E45E-A204-480B-B526-6CE1695ED511}" maximized="1" windowWidth="0" windowHeight="0" activeSheetId="0"/>
    <customWorkbookView name="Filtro 56" guid="{E58DB3EC-8729-4DD4-B954-67BE88B0BAB9}" maximized="1" windowWidth="0" windowHeight="0" activeSheetId="0"/>
    <customWorkbookView name="Filtro 53" guid="{439BA6C5-8BFC-48E9-94EE-58EBE6A4361E}" maximized="1" windowWidth="0" windowHeight="0" activeSheetId="0"/>
    <customWorkbookView name="Filtro 54" guid="{A36D57F7-6398-49B4-9275-0B11EF07A77F}" maximized="1" windowWidth="0" windowHeight="0" activeSheetId="0"/>
    <customWorkbookView name="Filtro 51" guid="{55961BA7-9426-442C-8C53-9077EF7F2368}" maximized="1" windowWidth="0" windowHeight="0" activeSheetId="0"/>
    <customWorkbookView name="Filtro 52" guid="{1CFA6995-5319-41B7-84B1-3BED83D26850}" maximized="1" windowWidth="0" windowHeight="0" activeSheetId="0"/>
    <customWorkbookView name="Filtro 118" guid="{F53B76A0-F954-4A5F-BFDB-39D2C3015626}" maximized="1" windowWidth="0" windowHeight="0" activeSheetId="0"/>
    <customWorkbookView name="Filtro 119" guid="{9AC2CF62-B5EE-488C-A64E-800A154E155A}" maximized="1" windowWidth="0" windowHeight="0" activeSheetId="0"/>
    <customWorkbookView name="Filtro 50" guid="{9A9C50E2-087C-482F-A50B-D9D02DA5E6AD}" maximized="1" windowWidth="0" windowHeight="0" activeSheetId="0"/>
    <customWorkbookView name="Filtro 125" guid="{8A3F8249-199D-4F59-82DF-CDB9BCABBBEF}" maximized="1" windowWidth="0" windowHeight="0" activeSheetId="0"/>
    <customWorkbookView name="Filtro 126" guid="{B15AC615-86FB-4F79-A11A-29FEF476D1D9}" maximized="1" windowWidth="0" windowHeight="0" activeSheetId="0"/>
    <customWorkbookView name="Filtro 127" guid="{E9729030-6768-462B-B178-327D43561037}" maximized="1" windowWidth="0" windowHeight="0" activeSheetId="0"/>
    <customWorkbookView name="Filtro 128" guid="{FC162DC3-1E23-4D50-B3E3-A9903A994052}" maximized="1" windowWidth="0" windowHeight="0" activeSheetId="0"/>
    <customWorkbookView name="Filtro 121" guid="{E4DEA9CD-2530-451E-894D-791EF0D99E9E}" maximized="1" windowWidth="0" windowHeight="0" activeSheetId="0"/>
    <customWorkbookView name="Filtro 122" guid="{8A4A75AC-3A79-4666-A5EE-1D5FD8524250}" maximized="1" windowWidth="0" windowHeight="0" activeSheetId="0"/>
    <customWorkbookView name="Filtro 123" guid="{C188BB58-589F-4FFF-B37B-9903995D0ED9}" maximized="1" windowWidth="0" windowHeight="0" activeSheetId="0"/>
    <customWorkbookView name="Filtro 124" guid="{AC922F3F-3817-4B43-A954-E9DF6F0D1BBB}" maximized="1" windowWidth="0" windowHeight="0" activeSheetId="0"/>
    <customWorkbookView name="Filtro 120" guid="{F2EAA8BC-7854-490D-A44F-24A78115488A}" maximized="1" windowWidth="0" windowHeight="0" activeSheetId="0"/>
    <customWorkbookView name="Filtro 68" guid="{320928B9-F84F-4EB8-8A1B-33E140FDB2EC}" maximized="1" windowWidth="0" windowHeight="0" activeSheetId="0"/>
    <customWorkbookView name="Filtro 69" guid="{012F93F3-74CB-4C84-9702-5DA33EFB2EB2}" maximized="1" windowWidth="0" windowHeight="0" activeSheetId="0"/>
    <customWorkbookView name="Filtro 66" guid="{36F9255C-9D4B-4B5D-8737-AF25EDD48C78}" maximized="1" windowWidth="0" windowHeight="0" activeSheetId="0"/>
    <customWorkbookView name="Filtro 67" guid="{7E60E71F-B2BC-4A73-A8CD-0371F731E5B7}" maximized="1" windowWidth="0" windowHeight="0" activeSheetId="0"/>
    <customWorkbookView name="Filtro 64" guid="{AF9C4A57-6602-4304-B3AB-F40A7DAFA02E}" maximized="1" windowWidth="0" windowHeight="0" activeSheetId="0"/>
    <customWorkbookView name="Filtro 65" guid="{68C0F5D0-FE61-41A5-8326-16CD499BE64E}" maximized="1" windowWidth="0" windowHeight="0" activeSheetId="0"/>
    <customWorkbookView name="Filtro 62" guid="{10B1E62F-9B0E-4391-9DF3-BA408462C34B}" maximized="1" windowWidth="0" windowHeight="0" activeSheetId="0"/>
    <customWorkbookView name="Filtro 63" guid="{DDED8895-3264-4FFC-AE31-2B7AD846FA15}" maximized="1" windowWidth="0" windowHeight="0" activeSheetId="0"/>
    <customWorkbookView name="Filtro 107" guid="{2D5D6B71-3D3E-4BFE-BFA6-1A9E21362D93}" maximized="1" windowWidth="0" windowHeight="0" activeSheetId="0"/>
    <customWorkbookView name="Filtro 60" guid="{BCBD5B88-7E67-4961-88B6-F029CB764A9D}" maximized="1" windowWidth="0" windowHeight="0" activeSheetId="0"/>
    <customWorkbookView name="Filtro 108" guid="{91234935-9328-4088-8B5E-99FA87F696F8}" maximized="1" windowWidth="0" windowHeight="0" activeSheetId="0"/>
    <customWorkbookView name="Filtro 61" guid="{056E2E43-12B3-4A4B-B1D0-E55902E9861C}" maximized="1" windowWidth="0" windowHeight="0" activeSheetId="0"/>
    <customWorkbookView name="Filtro 109" guid="{9AD007CB-39D5-4F5A-A493-1CBA5CCD184A}" maximized="1" windowWidth="0" windowHeight="0" activeSheetId="0"/>
    <customWorkbookView name="Filtro 114" guid="{0565BB81-157C-414F-9FBC-97721DEF4DEB}" maximized="1" windowWidth="0" windowHeight="0" activeSheetId="0"/>
    <customWorkbookView name="Filtro 115" guid="{F6CCA88B-3B3B-4148-9BC5-9EA9C3DA72F5}" maximized="1" windowWidth="0" windowHeight="0" activeSheetId="0"/>
    <customWorkbookView name="Filtro 116" guid="{AAD2AAE1-9295-441A-96A8-5F1DC4C65CF0}" maximized="1" windowWidth="0" windowHeight="0" activeSheetId="0"/>
    <customWorkbookView name="Filtro 117" guid="{A19AA0B9-92B0-4440-8559-622E5188ED41}" maximized="1" windowWidth="0" windowHeight="0" activeSheetId="0"/>
    <customWorkbookView name="Filtro 110" guid="{28028531-3653-4466-8F54-19E7A5D96045}" maximized="1" windowWidth="0" windowHeight="0" activeSheetId="0"/>
    <customWorkbookView name="Filtro 111" guid="{52FB2DD4-CD4B-43A5-93D4-DD9B32330067}" maximized="1" windowWidth="0" windowHeight="0" activeSheetId="0"/>
    <customWorkbookView name="Filtro 112" guid="{04841EE7-CD8E-447F-8257-1E94BFF440E7}" maximized="1" windowWidth="0" windowHeight="0" activeSheetId="0"/>
    <customWorkbookView name="Filtro 113" guid="{51AC3AEB-5CCE-40F8-B8ED-8C8F6F31BBE6}" maximized="1" windowWidth="0" windowHeight="0" activeSheetId="0"/>
    <customWorkbookView name="Filtro 79" guid="{C05DC440-CD46-46F4-841E-3397FF1F216F}" maximized="1" windowWidth="0" windowHeight="0" activeSheetId="0"/>
    <customWorkbookView name="Filtro 77" guid="{57C904CE-29A2-4BF8-83B8-FB3E5C9D4040}" maximized="1" windowWidth="0" windowHeight="0" activeSheetId="0"/>
    <customWorkbookView name="Filtro 78" guid="{FA1B1513-29CE-4F6C-A29B-F5E177B7344B}" maximized="1" windowWidth="0" windowHeight="0" activeSheetId="0"/>
    <customWorkbookView name="Filtro 75" guid="{8556B7A2-F0D2-45E9-9FC1-CC8C2D97F00F}" maximized="1" windowWidth="0" windowHeight="0" activeSheetId="0"/>
    <customWorkbookView name="Filtro 76" guid="{75198E2B-81FC-4727-87FA-60B13FD493A0}" maximized="1" windowWidth="0" windowHeight="0" activeSheetId="0"/>
    <customWorkbookView name="Filtro 73" guid="{F6D689B5-A4BD-472B-99BD-DA27D6F42216}" maximized="1" windowWidth="0" windowHeight="0" activeSheetId="0"/>
    <customWorkbookView name="Filtro 74" guid="{AABFBB9D-F982-496E-9921-33ADCC0258C0}" maximized="1" windowWidth="0" windowHeight="0" activeSheetId="0"/>
    <customWorkbookView name="Filtro 71" guid="{76900262-7A33-4F04-A032-3E0E352A6851}" maximized="1" windowWidth="0" windowHeight="0" activeSheetId="0"/>
    <customWorkbookView name="Filtro 72" guid="{CF2DE1A3-485E-4BEA-82A2-219C4452CC02}" maximized="1" windowWidth="0" windowHeight="0" activeSheetId="0"/>
    <customWorkbookView name="Filtro 70" guid="{53D8831E-1DC8-478F-97A1-97B060845610}" maximized="1" windowWidth="0" windowHeight="0" activeSheetId="0"/>
    <customWorkbookView name="Filtro 143" guid="{E9254CD9-3478-4DAE-9F53-82EB78807394}" maximized="1" windowWidth="0" windowHeight="0" activeSheetId="0"/>
    <customWorkbookView name="Filtro 144" guid="{C5D68FE6-B268-4B5D-B9D2-D1FED8F914D4}" maximized="1" windowWidth="0" windowHeight="0" activeSheetId="0"/>
    <customWorkbookView name="Filtro 140" guid="{F6949318-2BCC-4E20-83C0-B1BE916F7368}" maximized="1" windowWidth="0" windowHeight="0" activeSheetId="0"/>
    <customWorkbookView name="Filtro 141" guid="{136CB784-B999-4C3C-BE69-AAA242E422DF}" maximized="1" windowWidth="0" windowHeight="0" activeSheetId="0"/>
    <customWorkbookView name="Filtro 142" guid="{12040EAE-CA88-411C-ACD5-4CFD2D0520E9}" maximized="1" windowWidth="0" windowHeight="0" activeSheetId="0"/>
    <customWorkbookView name="Filtro 88" guid="{35B45FEA-CBAC-4C8A-81B9-6822677DA937}" maximized="1" windowWidth="0" windowHeight="0" activeSheetId="0"/>
    <customWorkbookView name="Filtro 89" guid="{A48C3CC3-67D7-4B02-883F-63603A43B1AF}" maximized="1" windowWidth="0" windowHeight="0" activeSheetId="0"/>
    <customWorkbookView name="Filtro 86" guid="{C544C005-38D2-4B57-AE73-1DDD1469BAD3}" maximized="1" windowWidth="0" windowHeight="0" activeSheetId="0"/>
    <customWorkbookView name="Filtro 87" guid="{09110101-28E4-48ED-A7EF-AF69F0DF20E6}" maximized="1" windowWidth="0" windowHeight="0" activeSheetId="0"/>
    <customWorkbookView name="Filtro 84" guid="{DCB162D5-3AFC-41F9-A0CC-053B5FB5637F}" maximized="1" windowWidth="0" windowHeight="0" activeSheetId="0"/>
    <customWorkbookView name="Filtro 85" guid="{B57FD4E1-647F-4495-9351-5464650C1A5C}" maximized="1" windowWidth="0" windowHeight="0" activeSheetId="0"/>
    <customWorkbookView name="Filtro 129" guid="{D64D0BA2-DC42-4561-9A08-4A7848E10582}" maximized="1" windowWidth="0" windowHeight="0" activeSheetId="0"/>
    <customWorkbookView name="Filtro 82" guid="{5952F132-A496-4326-9877-968D5042BC2B}" maximized="1" windowWidth="0" windowHeight="0" activeSheetId="0"/>
    <customWorkbookView name="Filtro 83" guid="{C95831E5-CF2F-4D2C-ABD2-0447EFC6C3F4}" maximized="1" windowWidth="0" windowHeight="0" activeSheetId="0"/>
    <customWorkbookView name="Filtro 80" guid="{028EF9DE-D8C5-470C-8A3D-0E72AD63A7F7}" maximized="1" windowWidth="0" windowHeight="0" activeSheetId="0"/>
    <customWorkbookView name="Filtro 81" guid="{CEC638B7-373A-49F0-8C53-FDCAB3C0DF46}" maximized="1" windowWidth="0" windowHeight="0" activeSheetId="0"/>
    <customWorkbookView name="Filtro 136" guid="{822ED362-7E95-49AC-953D-28D4B49E5A69}" maximized="1" windowWidth="0" windowHeight="0" activeSheetId="0"/>
    <customWorkbookView name="Filtro 137" guid="{8CA0F14D-6058-49E4-AC9D-50F53D208CEE}" maximized="1" windowWidth="0" windowHeight="0" activeSheetId="0"/>
    <customWorkbookView name="Filtro 138" guid="{52173B87-881D-46CD-A568-6DC281E320DA}" maximized="1" windowWidth="0" windowHeight="0" activeSheetId="0"/>
    <customWorkbookView name="Filtro 139" guid="{FE990327-2279-415F-B595-7529057243EE}" maximized="1" windowWidth="0" windowHeight="0" activeSheetId="0"/>
    <customWorkbookView name="Filtro 132" guid="{4C7A35DE-A7A1-4F2C-8125-552B7041F9EA}" maximized="1" windowWidth="0" windowHeight="0" activeSheetId="0"/>
    <customWorkbookView name="Filtro 133" guid="{C10D8EFC-1FD5-4E81-B245-D01F67CB8F5A}" maximized="1" windowWidth="0" windowHeight="0" activeSheetId="0"/>
    <customWorkbookView name="Filtro 134" guid="{9EA98B02-93FF-4B0A-82D9-CD1EE42F4EE8}" maximized="1" windowWidth="0" windowHeight="0" activeSheetId="0"/>
    <customWorkbookView name="Filtro 135" guid="{719D7FF5-DB35-403E-B4B1-494AEEF363B9}" maximized="1" windowWidth="0" windowHeight="0" activeSheetId="0"/>
    <customWorkbookView name="Filtro 130" guid="{5A2D0EB9-AEA5-4E6A-93A4-76FE045E9665}" maximized="1" windowWidth="0" windowHeight="0" activeSheetId="0"/>
    <customWorkbookView name="Filtro 131" guid="{7ACFD87D-8080-415D-97BE-12B48E3B6ACC}" maximized="1" windowWidth="0" windowHeight="0" activeSheetId="0"/>
    <customWorkbookView name="Filtro 17" guid="{27B1C728-5B3A-4A64-9483-E774CB45F8FC}" maximized="1" windowWidth="0" windowHeight="0" activeSheetId="0"/>
    <customWorkbookView name="Filtro 18" guid="{66B27C69-6EBD-4E92-B5B6-FF21C2E8766D}" maximized="1" windowWidth="0" windowHeight="0" activeSheetId="0"/>
    <customWorkbookView name="Filtro 15" guid="{8C05EF8B-C370-48BC-9537-CEBA2F848C1C}" maximized="1" windowWidth="0" windowHeight="0" activeSheetId="0"/>
    <customWorkbookView name="Filtro 16" guid="{3F955DCC-CCC3-477D-8203-17199D11A9E7}" maximized="1" windowWidth="0" windowHeight="0" activeSheetId="0"/>
    <customWorkbookView name="Filtro 13" guid="{A464AB20-CD96-4002-B33E-2E12F40E11EC}" maximized="1" windowWidth="0" windowHeight="0" activeSheetId="0"/>
    <customWorkbookView name="Filtro 14" guid="{8756F1E1-19CB-48F4-93C1-6BB1F63FFE1F}" maximized="1" windowWidth="0" windowHeight="0" activeSheetId="0"/>
    <customWorkbookView name="Filtro 11" guid="{34DB209C-EB06-4B42-8ECD-E7FE08C7C2B4}" maximized="1" windowWidth="0" windowHeight="0" activeSheetId="0"/>
    <customWorkbookView name="Filtro 99" guid="{2CEBD715-9CAB-41F1-B411-59597A64E13F}" maximized="1" windowWidth="0" windowHeight="0" activeSheetId="0"/>
    <customWorkbookView name="Filtro 12" guid="{00B76219-2B58-4D88-8841-1A91BE28AFE0}" maximized="1" windowWidth="0" windowHeight="0" activeSheetId="0"/>
    <customWorkbookView name="Filtro 97" guid="{82A5544A-1CF4-4884-B49B-EAE20213C932}" maximized="1" windowWidth="0" windowHeight="0" activeSheetId="0"/>
    <customWorkbookView name="Filtro 10" guid="{C3584842-92C5-4272-BA43-3C7FC88976A4}" maximized="1" windowWidth="0" windowHeight="0" activeSheetId="0"/>
    <customWorkbookView name="Filtro 98" guid="{2D4ACF6C-672C-40FD-B0CB-40C2E3D79899}" maximized="1" windowWidth="0" windowHeight="0" activeSheetId="0"/>
    <customWorkbookView name="Filtro 95" guid="{202513C4-9CA6-46F5-9BF5-C724F17A3FB0}" maximized="1" windowWidth="0" windowHeight="0" activeSheetId="0"/>
    <customWorkbookView name="Filtro 96" guid="{2C9A3455-4E6C-41B4-91A4-D9FF4D582D27}" maximized="1" windowWidth="0" windowHeight="0" activeSheetId="0"/>
    <customWorkbookView name="Filtro 93" guid="{AC7DF233-5496-4D7E-87CC-4D568C047184}" maximized="1" windowWidth="0" windowHeight="0" activeSheetId="0"/>
    <customWorkbookView name="Filtro 94" guid="{05823B82-DA32-414F-BF84-F20CBBE75D74}" maximized="1" windowWidth="0" windowHeight="0" activeSheetId="0"/>
    <customWorkbookView name="Filtro 91" guid="{2FE12D63-57A8-48AD-B3AA-212B72D5445C}" maximized="1" windowWidth="0" windowHeight="0" activeSheetId="0"/>
    <customWorkbookView name="Filtro 92" guid="{93409C60-1D7B-4263-9E65-1878F0AC8562}" maximized="1" windowWidth="0" windowHeight="0" activeSheetId="0"/>
    <customWorkbookView name="Filtro 90" guid="{1B340E3F-F540-4E86-B44C-BE1BC8406D4B}" maximized="1" windowWidth="0" windowHeight="0" activeSheetId="0"/>
    <customWorkbookView name="Filtro 28" guid="{A84F1754-820B-4D17-954A-17BADCF7B388}" maximized="1" windowWidth="0" windowHeight="0" activeSheetId="0"/>
    <customWorkbookView name="Filtro 29" guid="{162DEFD1-27F6-4843-A530-6E4C3BCBFEB7}" maximized="1" windowWidth="0" windowHeight="0" activeSheetId="0"/>
    <customWorkbookView name="Filtro 26" guid="{D4E33F04-F86D-46F4-826F-94E75D08BA3E}" maximized="1" windowWidth="0" windowHeight="0" activeSheetId="0"/>
    <customWorkbookView name="Filtro 27" guid="{975F59F1-AB76-43A1-9193-8073F1E5DBB5}" maximized="1" windowWidth="0" windowHeight="0" activeSheetId="0"/>
    <customWorkbookView name="Filtro 24" guid="{DC467A3A-4168-40C0-92E2-C1BCB6CFF029}" maximized="1" windowWidth="0" windowHeight="0" activeSheetId="0"/>
    <customWorkbookView name="Filtro 8" guid="{9814C3F4-53B4-4542-8848-BAD4772ACACF}" maximized="1" windowWidth="0" windowHeight="0" activeSheetId="0"/>
    <customWorkbookView name="Filtro 9" guid="{EE8C92DD-3F71-420C-8B82-7712D2EBE4F9}" maximized="1" windowWidth="0" windowHeight="0" activeSheetId="0"/>
    <customWorkbookView name="Filtro 25" guid="{0339C539-CC72-4372-B639-0BFDD639AD0E}" maximized="1" windowWidth="0" windowHeight="0" activeSheetId="0"/>
    <customWorkbookView name="Filtro 22" guid="{247F885F-8734-4D17-91E9-6EDE86E7749E}" maximized="1" windowWidth="0" windowHeight="0" activeSheetId="0"/>
    <customWorkbookView name="Filtro 23" guid="{7B19DC39-8C31-463E-B1A8-79BF82847A7A}" maximized="1" windowWidth="0" windowHeight="0" activeSheetId="0"/>
    <customWorkbookView name="Filtro 20" guid="{2C897483-2F86-4003-926F-0DB6D966A6BC}" maximized="1" windowWidth="0" windowHeight="0" activeSheetId="0"/>
    <customWorkbookView name="Filtro 21" guid="{AD99346B-C01C-4934-BE69-A0DCF7DA609E}" maximized="1" windowWidth="0" windowHeight="0" activeSheetId="0"/>
    <customWorkbookView name="Filtro 19" guid="{FB2DC9F6-2E5D-4910-96F4-1AD1A488D809}" maximized="1" windowWidth="0" windowHeight="0" activeSheetId="0"/>
    <customWorkbookView name="Filtro 39" guid="{3A59C0F4-E62F-4194-BE52-E5A87F88334D}" maximized="1" windowWidth="0" windowHeight="0" activeSheetId="0"/>
    <customWorkbookView name="Filtro 37" guid="{C47D3F4F-BFC5-43D9-A799-57DAFBBFB2DC}" maximized="1" windowWidth="0" windowHeight="0" activeSheetId="0"/>
    <customWorkbookView name="Filtro 38" guid="{19401196-C378-4D48-ACC2-B8AF9A63E0B9}" maximized="1" windowWidth="0" windowHeight="0" activeSheetId="0"/>
    <customWorkbookView name="Filtro 35" guid="{3A6799DB-BA23-4E26-BC6A-5DCA1AFF839E}" maximized="1" windowWidth="0" windowHeight="0" activeSheetId="0"/>
    <customWorkbookView name="Filtro 36" guid="{96372A92-AEDF-4449-9541-C7ABE2FE0BDF}" maximized="1" windowWidth="0" windowHeight="0" activeSheetId="0"/>
    <customWorkbookView name="Filtro 33" guid="{EE5A7EE1-89D1-4EAF-95CA-7436A8E391FE}" maximized="1" windowWidth="0" windowHeight="0" activeSheetId="0"/>
    <customWorkbookView name="Filtro 34" guid="{CFCB2C75-45B4-4407-AF25-DB5B70EC56A1}" maximized="1" windowWidth="0" windowHeight="0" activeSheetId="0"/>
    <customWorkbookView name="Filtro 31" guid="{474CDDC1-DEAF-4F96-AEE5-83F89C7DE08B}" maximized="1" windowWidth="0" windowHeight="0" activeSheetId="0"/>
    <customWorkbookView name="Filtro 32" guid="{3189003D-9B70-47D7-808A-5153516CF70F}" maximized="1" windowWidth="0" windowHeight="0" activeSheetId="0"/>
    <customWorkbookView name="Filtro 30" guid="{21680353-6C54-4816-964B-764BC461EB39}" maximized="1" windowWidth="0" windowHeight="0" activeSheetId="0"/>
    <customWorkbookView name="Filtro 103" guid="{CD4FD848-41FA-4CBD-9B1B-446E2D40ED75}" maximized="1" windowWidth="0" windowHeight="0" activeSheetId="0"/>
    <customWorkbookView name="Filtro 104" guid="{435F2143-4F28-4013-BBF0-543F4E27AB09}" maximized="1" windowWidth="0" windowHeight="0" activeSheetId="0"/>
    <customWorkbookView name="Filtro 105" guid="{57ADBD9F-23BE-4F60-AD3A-1E8CDE93005B}" maximized="1" windowWidth="0" windowHeight="0" activeSheetId="0"/>
    <customWorkbookView name="Filtro 106" guid="{F01AA14D-4F9D-4C6A-BA0A-DFD55D09AABC}" maximized="1" windowWidth="0" windowHeight="0" activeSheetId="0"/>
    <customWorkbookView name="Filtro 100" guid="{E063A658-4625-4C31-9EEC-86CBF065AC42}" maximized="1" windowWidth="0" windowHeight="0" activeSheetId="0"/>
    <customWorkbookView name="Filtro 101" guid="{A0370EE5-4029-4BF1-99A7-992C8035B554}" maximized="1" windowWidth="0" windowHeight="0" activeSheetId="0"/>
    <customWorkbookView name="Filtro 102" guid="{AC53971E-A4AC-49A2-9137-D3F07A709C36}" maximized="1" windowWidth="0" windowHeight="0" activeSheetId="0"/>
    <customWorkbookView name="Filtro 4" guid="{1A3587B5-02B8-4071-A4B7-1542C2B36A6B}" maximized="1" windowWidth="0" windowHeight="0" activeSheetId="0"/>
    <customWorkbookView name="Filtro 5" guid="{302348FB-D8EF-42AB-BD82-2DDC4BCAC583}" maximized="1" windowWidth="0" windowHeight="0" activeSheetId="0"/>
    <customWorkbookView name="Filtro 6" guid="{B40F81BE-620B-4AF7-9C43-E815473957BF}" maximized="1" windowWidth="0" windowHeight="0" activeSheetId="0"/>
    <customWorkbookView name="Filtro 7" guid="{956853AE-A0B7-4FF3-BC6E-CA2FF0F7A0DE}" maximized="1" windowWidth="0" windowHeight="0" activeSheetId="0"/>
    <customWorkbookView name="Filtro 1" guid="{D24A14C0-6BAE-48E7-8BF4-82721E1E756B}" maximized="1" windowWidth="0" windowHeight="0" activeSheetId="0"/>
    <customWorkbookView name="Filtro 2" guid="{AAC87C82-D01B-4B32-B430-41138EC5DF86}" maximized="1" windowWidth="0" windowHeight="0" activeSheetId="0"/>
    <customWorkbookView name="Filtro 3" guid="{FD84BACE-38B3-4498-8F8C-4AE270BF1C36}" maximized="1" windowWidth="0" windowHeight="0" activeSheetId="0"/>
    <customWorkbookView name="Filtro 48" guid="{74DA42D4-73D2-4BF9-A219-159CE75169BF}" maximized="1" windowWidth="0" windowHeight="0" activeSheetId="0"/>
    <customWorkbookView name="Filtro 49" guid="{4B399ECA-4F47-4288-8F19-B66F58CFD154}" maximized="1" windowWidth="0" windowHeight="0" activeSheetId="0"/>
    <customWorkbookView name="Filtro 46" guid="{47A36F87-5993-4162-B09C-BCD9D5F187A8}" maximized="1" windowWidth="0" windowHeight="0" activeSheetId="0"/>
    <customWorkbookView name="Filtro 47" guid="{8997137E-0298-43CA-B617-5209E1500FBA}" maximized="1" windowWidth="0" windowHeight="0" activeSheetId="0"/>
    <customWorkbookView name="Filtro 44" guid="{203C70FC-885B-4857-8DD7-EA7FBACA3821}" maximized="1" windowWidth="0" windowHeight="0" activeSheetId="0"/>
    <customWorkbookView name="Filtro 45" guid="{96017F6A-73C5-4857-9034-0E2850BFAFD5}" maximized="1" windowWidth="0" windowHeight="0" activeSheetId="0"/>
    <customWorkbookView name="Filtro 42" guid="{1C6419F2-CB0F-4679-B4FD-CCE09B5AA9B1}" maximized="1" windowWidth="0" windowHeight="0" activeSheetId="0"/>
    <customWorkbookView name="Filtro 43" guid="{6FCC189D-9AD1-464B-9CBB-558CC6F84038}" maximized="1" windowWidth="0" windowHeight="0" activeSheetId="0"/>
    <customWorkbookView name="Filtro 40" guid="{05B30CBA-03C8-41D6-9DCD-3B3F614F62FF}" maximized="1" windowWidth="0" windowHeight="0" activeSheetId="0"/>
    <customWorkbookView name="Filtro 41" guid="{9C408787-943B-4142-B213-B46555B0A8E7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5" l="1"/>
  <c r="AL3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5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90" i="5"/>
  <c r="AL191" i="5"/>
  <c r="AL192" i="5"/>
  <c r="AL193" i="5"/>
  <c r="AL194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38" i="5"/>
  <c r="AL239" i="5"/>
  <c r="AL240" i="5"/>
  <c r="AL241" i="5"/>
  <c r="AL242" i="5"/>
  <c r="AL243" i="5"/>
  <c r="AL244" i="5"/>
  <c r="AL245" i="5"/>
  <c r="AL246" i="5"/>
  <c r="AL247" i="5"/>
  <c r="AL248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66" i="5"/>
  <c r="AL267" i="5"/>
  <c r="AL268" i="5"/>
  <c r="AL269" i="5"/>
  <c r="AL270" i="5"/>
  <c r="AL271" i="5"/>
  <c r="AL272" i="5"/>
  <c r="AL273" i="5"/>
  <c r="AL274" i="5"/>
  <c r="AL275" i="5"/>
  <c r="AL276" i="5"/>
  <c r="AL277" i="5"/>
  <c r="AL278" i="5"/>
  <c r="AL279" i="5"/>
  <c r="AL280" i="5"/>
  <c r="AL281" i="5"/>
  <c r="AL282" i="5"/>
  <c r="AL283" i="5"/>
  <c r="AL284" i="5"/>
  <c r="AL285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299" i="5"/>
  <c r="AL300" i="5"/>
  <c r="AL301" i="5"/>
  <c r="AL302" i="5"/>
  <c r="AL303" i="5"/>
  <c r="AL304" i="5"/>
  <c r="AL305" i="5"/>
  <c r="AL306" i="5"/>
  <c r="AL307" i="5"/>
  <c r="AL308" i="5"/>
  <c r="AL309" i="5"/>
  <c r="AL310" i="5"/>
  <c r="AL311" i="5"/>
  <c r="AL312" i="5"/>
  <c r="AL313" i="5"/>
  <c r="AL314" i="5"/>
  <c r="AL315" i="5"/>
  <c r="AL316" i="5"/>
  <c r="AL317" i="5"/>
  <c r="AL318" i="5"/>
  <c r="AL319" i="5"/>
  <c r="AL320" i="5"/>
  <c r="AL321" i="5"/>
  <c r="AL322" i="5"/>
  <c r="AL323" i="5"/>
  <c r="AL324" i="5"/>
  <c r="AL325" i="5"/>
  <c r="AL326" i="5"/>
  <c r="AL327" i="5"/>
  <c r="AL328" i="5"/>
  <c r="AL329" i="5"/>
  <c r="AL330" i="5"/>
  <c r="AL331" i="5"/>
  <c r="AL332" i="5"/>
  <c r="AL333" i="5"/>
  <c r="AL334" i="5"/>
  <c r="AL335" i="5"/>
  <c r="AL336" i="5"/>
  <c r="AL337" i="5"/>
  <c r="AL338" i="5"/>
  <c r="AL339" i="5"/>
  <c r="AL340" i="5"/>
  <c r="AL341" i="5"/>
  <c r="AL342" i="5"/>
  <c r="AL343" i="5"/>
  <c r="AL344" i="5"/>
  <c r="AL345" i="5"/>
  <c r="AL346" i="5"/>
  <c r="AL347" i="5"/>
  <c r="AL348" i="5"/>
  <c r="AL349" i="5"/>
  <c r="AL350" i="5"/>
  <c r="AL351" i="5"/>
  <c r="AL352" i="5"/>
  <c r="AL353" i="5"/>
  <c r="AL354" i="5"/>
  <c r="AL355" i="5"/>
  <c r="AL356" i="5"/>
  <c r="AL357" i="5"/>
  <c r="AL358" i="5"/>
  <c r="AL359" i="5"/>
  <c r="AL360" i="5"/>
  <c r="AL361" i="5"/>
  <c r="AL362" i="5"/>
  <c r="AL363" i="5"/>
  <c r="AL364" i="5"/>
  <c r="AL365" i="5"/>
  <c r="AL366" i="5"/>
  <c r="AL367" i="5"/>
  <c r="AL368" i="5"/>
  <c r="AL369" i="5"/>
  <c r="AL370" i="5"/>
  <c r="AL371" i="5"/>
  <c r="AL372" i="5"/>
  <c r="AL373" i="5"/>
  <c r="AL374" i="5"/>
  <c r="AL375" i="5"/>
  <c r="AL376" i="5"/>
  <c r="AL377" i="5"/>
  <c r="AL378" i="5"/>
  <c r="AL379" i="5"/>
  <c r="AL380" i="5"/>
  <c r="AL381" i="5"/>
  <c r="AL382" i="5"/>
  <c r="AL383" i="5"/>
  <c r="AL384" i="5"/>
  <c r="AL385" i="5"/>
  <c r="AL386" i="5"/>
  <c r="AL387" i="5"/>
  <c r="AL388" i="5"/>
  <c r="AL389" i="5"/>
  <c r="AL390" i="5"/>
  <c r="AL391" i="5"/>
  <c r="AL392" i="5"/>
  <c r="AL393" i="5"/>
  <c r="AL394" i="5"/>
  <c r="AL395" i="5"/>
  <c r="AL396" i="5"/>
  <c r="AL397" i="5"/>
  <c r="AL398" i="5"/>
  <c r="AL399" i="5"/>
  <c r="AL400" i="5"/>
  <c r="AL401" i="5"/>
  <c r="AL402" i="5"/>
  <c r="AL403" i="5"/>
  <c r="AL404" i="5"/>
  <c r="AL405" i="5"/>
  <c r="AL406" i="5"/>
  <c r="AL407" i="5"/>
  <c r="AL408" i="5"/>
  <c r="AL409" i="5"/>
  <c r="AL410" i="5"/>
  <c r="AL411" i="5"/>
  <c r="AL412" i="5"/>
  <c r="AL413" i="5"/>
  <c r="AL414" i="5"/>
  <c r="AL415" i="5"/>
  <c r="AL416" i="5"/>
  <c r="AL417" i="5"/>
  <c r="AL418" i="5"/>
  <c r="AL419" i="5"/>
  <c r="AL420" i="5"/>
  <c r="AL421" i="5"/>
  <c r="AL422" i="5"/>
  <c r="AL423" i="5"/>
  <c r="AL424" i="5"/>
  <c r="AL425" i="5"/>
  <c r="AL426" i="5"/>
  <c r="AL427" i="5"/>
  <c r="AL428" i="5"/>
  <c r="AL429" i="5"/>
  <c r="AL430" i="5"/>
  <c r="AL431" i="5"/>
  <c r="AL432" i="5"/>
  <c r="AL433" i="5"/>
  <c r="AL434" i="5"/>
  <c r="AL435" i="5"/>
  <c r="AL436" i="5"/>
  <c r="AL437" i="5"/>
  <c r="AL438" i="5"/>
  <c r="AL439" i="5"/>
  <c r="AL440" i="5"/>
  <c r="AL441" i="5"/>
  <c r="AL442" i="5"/>
  <c r="AL443" i="5"/>
  <c r="AL444" i="5"/>
  <c r="AL445" i="5"/>
  <c r="AL446" i="5"/>
  <c r="AL447" i="5"/>
  <c r="AL448" i="5"/>
  <c r="AL449" i="5"/>
  <c r="AL450" i="5"/>
  <c r="AL451" i="5"/>
  <c r="AL452" i="5"/>
  <c r="AL453" i="5"/>
  <c r="AL454" i="5"/>
  <c r="AL455" i="5"/>
  <c r="AL456" i="5"/>
  <c r="AL457" i="5"/>
  <c r="AL458" i="5"/>
  <c r="AL459" i="5"/>
  <c r="AL460" i="5"/>
  <c r="AL461" i="5"/>
  <c r="AL462" i="5"/>
  <c r="AL463" i="5"/>
  <c r="AL464" i="5"/>
  <c r="AL465" i="5"/>
  <c r="AL466" i="5"/>
  <c r="AL467" i="5"/>
  <c r="AM2" i="5"/>
  <c r="AO2" i="5"/>
  <c r="AO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24" i="5"/>
  <c r="AO125" i="5"/>
  <c r="AO126" i="5"/>
  <c r="AO127" i="5"/>
  <c r="AO128" i="5"/>
  <c r="AO129" i="5"/>
  <c r="AO130" i="5"/>
  <c r="AO131" i="5"/>
  <c r="AO132" i="5"/>
  <c r="AO133" i="5"/>
  <c r="AO134" i="5"/>
  <c r="AO135" i="5"/>
  <c r="AO136" i="5"/>
  <c r="AO137" i="5"/>
  <c r="AO138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2" i="5"/>
  <c r="AO183" i="5"/>
  <c r="AO184" i="5"/>
  <c r="AO185" i="5"/>
  <c r="AO186" i="5"/>
  <c r="AO187" i="5"/>
  <c r="AO188" i="5"/>
  <c r="AO189" i="5"/>
  <c r="AO190" i="5"/>
  <c r="AO191" i="5"/>
  <c r="AO192" i="5"/>
  <c r="AO193" i="5"/>
  <c r="AO194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O226" i="5"/>
  <c r="AO227" i="5"/>
  <c r="AO228" i="5"/>
  <c r="AO229" i="5"/>
  <c r="AO230" i="5"/>
  <c r="AO231" i="5"/>
  <c r="AO232" i="5"/>
  <c r="AO233" i="5"/>
  <c r="AO234" i="5"/>
  <c r="AO235" i="5"/>
  <c r="AO236" i="5"/>
  <c r="AO237" i="5"/>
  <c r="AO238" i="5"/>
  <c r="AO239" i="5"/>
  <c r="AO240" i="5"/>
  <c r="AO241" i="5"/>
  <c r="AO242" i="5"/>
  <c r="AO243" i="5"/>
  <c r="AO244" i="5"/>
  <c r="AO245" i="5"/>
  <c r="AO246" i="5"/>
  <c r="AO247" i="5"/>
  <c r="AO248" i="5"/>
  <c r="AO249" i="5"/>
  <c r="AO250" i="5"/>
  <c r="AO251" i="5"/>
  <c r="AO252" i="5"/>
  <c r="AO253" i="5"/>
  <c r="AO254" i="5"/>
  <c r="AO255" i="5"/>
  <c r="AO256" i="5"/>
  <c r="AO257" i="5"/>
  <c r="AO258" i="5"/>
  <c r="AO259" i="5"/>
  <c r="AO260" i="5"/>
  <c r="AO261" i="5"/>
  <c r="AO262" i="5"/>
  <c r="AO263" i="5"/>
  <c r="AO264" i="5"/>
  <c r="AO265" i="5"/>
  <c r="AO266" i="5"/>
  <c r="AO267" i="5"/>
  <c r="AO268" i="5"/>
  <c r="AO269" i="5"/>
  <c r="AO270" i="5"/>
  <c r="AO271" i="5"/>
  <c r="AO272" i="5"/>
  <c r="AO273" i="5"/>
  <c r="AO274" i="5"/>
  <c r="AO275" i="5"/>
  <c r="AO276" i="5"/>
  <c r="AO277" i="5"/>
  <c r="AO278" i="5"/>
  <c r="AO279" i="5"/>
  <c r="AO280" i="5"/>
  <c r="AO281" i="5"/>
  <c r="AO282" i="5"/>
  <c r="AO283" i="5"/>
  <c r="AO284" i="5"/>
  <c r="AO285" i="5"/>
  <c r="AO286" i="5"/>
  <c r="AO287" i="5"/>
  <c r="AO288" i="5"/>
  <c r="AO289" i="5"/>
  <c r="AO290" i="5"/>
  <c r="AO291" i="5"/>
  <c r="AO292" i="5"/>
  <c r="AO293" i="5"/>
  <c r="AO294" i="5"/>
  <c r="AO295" i="5"/>
  <c r="AO296" i="5"/>
  <c r="AO297" i="5"/>
  <c r="AO298" i="5"/>
  <c r="AO299" i="5"/>
  <c r="AO300" i="5"/>
  <c r="AO301" i="5"/>
  <c r="AO302" i="5"/>
  <c r="AO303" i="5"/>
  <c r="AO304" i="5"/>
  <c r="AO305" i="5"/>
  <c r="AO306" i="5"/>
  <c r="AO307" i="5"/>
  <c r="AO308" i="5"/>
  <c r="AO309" i="5"/>
  <c r="AO310" i="5"/>
  <c r="AO311" i="5"/>
  <c r="AO312" i="5"/>
  <c r="AO313" i="5"/>
  <c r="AO314" i="5"/>
  <c r="AO315" i="5"/>
  <c r="AO316" i="5"/>
  <c r="AO317" i="5"/>
  <c r="AO318" i="5"/>
  <c r="AO319" i="5"/>
  <c r="AO320" i="5"/>
  <c r="AO321" i="5"/>
  <c r="AO322" i="5"/>
  <c r="AO323" i="5"/>
  <c r="AO324" i="5"/>
  <c r="AO325" i="5"/>
  <c r="AO326" i="5"/>
  <c r="AO327" i="5"/>
  <c r="AO328" i="5"/>
  <c r="AO329" i="5"/>
  <c r="AO330" i="5"/>
  <c r="AO331" i="5"/>
  <c r="AO332" i="5"/>
  <c r="AO333" i="5"/>
  <c r="AO334" i="5"/>
  <c r="AO335" i="5"/>
  <c r="AO336" i="5"/>
  <c r="AO337" i="5"/>
  <c r="AO338" i="5"/>
  <c r="AO339" i="5"/>
  <c r="AO340" i="5"/>
  <c r="AO341" i="5"/>
  <c r="AO342" i="5"/>
  <c r="AO343" i="5"/>
  <c r="AO344" i="5"/>
  <c r="AO345" i="5"/>
  <c r="AO346" i="5"/>
  <c r="AO347" i="5"/>
  <c r="AO348" i="5"/>
  <c r="AO349" i="5"/>
  <c r="AO350" i="5"/>
  <c r="AO351" i="5"/>
  <c r="AO352" i="5"/>
  <c r="AO353" i="5"/>
  <c r="AO354" i="5"/>
  <c r="AO355" i="5"/>
  <c r="AO356" i="5"/>
  <c r="AO357" i="5"/>
  <c r="AO358" i="5"/>
  <c r="AO359" i="5"/>
  <c r="AO360" i="5"/>
  <c r="AO361" i="5"/>
  <c r="AO362" i="5"/>
  <c r="AO363" i="5"/>
  <c r="AO364" i="5"/>
  <c r="AO365" i="5"/>
  <c r="AO366" i="5"/>
  <c r="AO367" i="5"/>
  <c r="AO368" i="5"/>
  <c r="AO369" i="5"/>
  <c r="AO370" i="5"/>
  <c r="AO371" i="5"/>
  <c r="AO372" i="5"/>
  <c r="AO373" i="5"/>
  <c r="AO374" i="5"/>
  <c r="AO375" i="5"/>
  <c r="AO376" i="5"/>
  <c r="AO377" i="5"/>
  <c r="AO378" i="5"/>
  <c r="AO379" i="5"/>
  <c r="AO380" i="5"/>
  <c r="AO381" i="5"/>
  <c r="AO382" i="5"/>
  <c r="AO383" i="5"/>
  <c r="AO384" i="5"/>
  <c r="AO385" i="5"/>
  <c r="AO386" i="5"/>
  <c r="AO387" i="5"/>
  <c r="AO388" i="5"/>
  <c r="AO389" i="5"/>
  <c r="AO390" i="5"/>
  <c r="AO391" i="5"/>
  <c r="AO392" i="5"/>
  <c r="AO393" i="5"/>
  <c r="AO394" i="5"/>
  <c r="AO395" i="5"/>
  <c r="AO396" i="5"/>
  <c r="AO397" i="5"/>
  <c r="AO398" i="5"/>
  <c r="AO399" i="5"/>
  <c r="AO400" i="5"/>
  <c r="AO401" i="5"/>
  <c r="AO402" i="5"/>
  <c r="AO403" i="5"/>
  <c r="AO404" i="5"/>
  <c r="AO405" i="5"/>
  <c r="AO406" i="5"/>
  <c r="AO407" i="5"/>
  <c r="AO408" i="5"/>
  <c r="AO409" i="5"/>
  <c r="AO410" i="5"/>
  <c r="AO411" i="5"/>
  <c r="AO412" i="5"/>
  <c r="AO413" i="5"/>
  <c r="AO414" i="5"/>
  <c r="AO415" i="5"/>
  <c r="AO416" i="5"/>
  <c r="AO417" i="5"/>
  <c r="AO418" i="5"/>
  <c r="AO419" i="5"/>
  <c r="AO420" i="5"/>
  <c r="AO421" i="5"/>
  <c r="AO422" i="5"/>
  <c r="AO423" i="5"/>
  <c r="AO424" i="5"/>
  <c r="AO425" i="5"/>
  <c r="AO426" i="5"/>
  <c r="AO427" i="5"/>
  <c r="AO428" i="5"/>
  <c r="AO429" i="5"/>
  <c r="AO430" i="5"/>
  <c r="AO431" i="5"/>
  <c r="AO432" i="5"/>
  <c r="AO433" i="5"/>
  <c r="AO434" i="5"/>
  <c r="AO435" i="5"/>
  <c r="AO436" i="5"/>
  <c r="AO437" i="5"/>
  <c r="AO438" i="5"/>
  <c r="AO439" i="5"/>
  <c r="AO440" i="5"/>
  <c r="AO441" i="5"/>
  <c r="AO442" i="5"/>
  <c r="AO443" i="5"/>
  <c r="AO444" i="5"/>
  <c r="AO445" i="5"/>
  <c r="AO446" i="5"/>
  <c r="AO447" i="5"/>
  <c r="AO448" i="5"/>
  <c r="AO449" i="5"/>
  <c r="AO450" i="5"/>
  <c r="AO451" i="5"/>
  <c r="AO452" i="5"/>
  <c r="AO453" i="5"/>
  <c r="AO454" i="5"/>
  <c r="AO455" i="5"/>
  <c r="AO456" i="5"/>
  <c r="AO457" i="5"/>
  <c r="AO458" i="5"/>
  <c r="AO459" i="5"/>
  <c r="AO460" i="5"/>
  <c r="AO461" i="5"/>
  <c r="AO462" i="5"/>
  <c r="AO463" i="5"/>
  <c r="AO464" i="5"/>
  <c r="AO465" i="5"/>
  <c r="AO466" i="5"/>
  <c r="AO467" i="5"/>
  <c r="AN2" i="5"/>
  <c r="AN3" i="5"/>
  <c r="AN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5" i="5"/>
  <c r="AN186" i="5"/>
  <c r="AN187" i="5"/>
  <c r="AN188" i="5"/>
  <c r="AN189" i="5"/>
  <c r="AN190" i="5"/>
  <c r="AN191" i="5"/>
  <c r="AN192" i="5"/>
  <c r="AN193" i="5"/>
  <c r="AN194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N210" i="5"/>
  <c r="AN211" i="5"/>
  <c r="AN212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225" i="5"/>
  <c r="AN226" i="5"/>
  <c r="AN227" i="5"/>
  <c r="AN228" i="5"/>
  <c r="AN229" i="5"/>
  <c r="AN230" i="5"/>
  <c r="AN231" i="5"/>
  <c r="AN232" i="5"/>
  <c r="AN233" i="5"/>
  <c r="AN234" i="5"/>
  <c r="AN235" i="5"/>
  <c r="AN236" i="5"/>
  <c r="AN237" i="5"/>
  <c r="AN238" i="5"/>
  <c r="AN239" i="5"/>
  <c r="AN240" i="5"/>
  <c r="AN241" i="5"/>
  <c r="AN242" i="5"/>
  <c r="AN243" i="5"/>
  <c r="AN244" i="5"/>
  <c r="AN245" i="5"/>
  <c r="AN246" i="5"/>
  <c r="AN247" i="5"/>
  <c r="AN248" i="5"/>
  <c r="AN249" i="5"/>
  <c r="AN250" i="5"/>
  <c r="AN251" i="5"/>
  <c r="AN252" i="5"/>
  <c r="AN253" i="5"/>
  <c r="AN254" i="5"/>
  <c r="AN255" i="5"/>
  <c r="AN256" i="5"/>
  <c r="AN257" i="5"/>
  <c r="AN258" i="5"/>
  <c r="AN259" i="5"/>
  <c r="AN260" i="5"/>
  <c r="AN261" i="5"/>
  <c r="AN262" i="5"/>
  <c r="AN263" i="5"/>
  <c r="AN264" i="5"/>
  <c r="AN265" i="5"/>
  <c r="AN266" i="5"/>
  <c r="AN267" i="5"/>
  <c r="AN268" i="5"/>
  <c r="AN269" i="5"/>
  <c r="AN270" i="5"/>
  <c r="AN271" i="5"/>
  <c r="AN272" i="5"/>
  <c r="AN273" i="5"/>
  <c r="AN274" i="5"/>
  <c r="AN275" i="5"/>
  <c r="AN276" i="5"/>
  <c r="AN277" i="5"/>
  <c r="AN278" i="5"/>
  <c r="AN279" i="5"/>
  <c r="AN280" i="5"/>
  <c r="AN281" i="5"/>
  <c r="AN282" i="5"/>
  <c r="AN283" i="5"/>
  <c r="AN284" i="5"/>
  <c r="AN285" i="5"/>
  <c r="AN286" i="5"/>
  <c r="AN287" i="5"/>
  <c r="AN288" i="5"/>
  <c r="AN289" i="5"/>
  <c r="AN290" i="5"/>
  <c r="AN291" i="5"/>
  <c r="AN292" i="5"/>
  <c r="AN293" i="5"/>
  <c r="AN294" i="5"/>
  <c r="AN295" i="5"/>
  <c r="AN296" i="5"/>
  <c r="AN297" i="5"/>
  <c r="AN298" i="5"/>
  <c r="AN299" i="5"/>
  <c r="AN300" i="5"/>
  <c r="AN301" i="5"/>
  <c r="AN302" i="5"/>
  <c r="AN303" i="5"/>
  <c r="AN304" i="5"/>
  <c r="AN305" i="5"/>
  <c r="AN306" i="5"/>
  <c r="AN307" i="5"/>
  <c r="AN308" i="5"/>
  <c r="AN309" i="5"/>
  <c r="AN310" i="5"/>
  <c r="AN311" i="5"/>
  <c r="AN312" i="5"/>
  <c r="AN313" i="5"/>
  <c r="AN314" i="5"/>
  <c r="AN315" i="5"/>
  <c r="AN316" i="5"/>
  <c r="AN317" i="5"/>
  <c r="AN318" i="5"/>
  <c r="AN319" i="5"/>
  <c r="AN320" i="5"/>
  <c r="AN321" i="5"/>
  <c r="AN322" i="5"/>
  <c r="AN323" i="5"/>
  <c r="AN324" i="5"/>
  <c r="AN325" i="5"/>
  <c r="AN326" i="5"/>
  <c r="AN327" i="5"/>
  <c r="AN328" i="5"/>
  <c r="AN329" i="5"/>
  <c r="AN330" i="5"/>
  <c r="AN331" i="5"/>
  <c r="AN332" i="5"/>
  <c r="AN333" i="5"/>
  <c r="AN334" i="5"/>
  <c r="AN335" i="5"/>
  <c r="AN336" i="5"/>
  <c r="AN337" i="5"/>
  <c r="AN338" i="5"/>
  <c r="AN339" i="5"/>
  <c r="AN340" i="5"/>
  <c r="AN341" i="5"/>
  <c r="AN342" i="5"/>
  <c r="AN343" i="5"/>
  <c r="AN344" i="5"/>
  <c r="AN345" i="5"/>
  <c r="AN346" i="5"/>
  <c r="AN347" i="5"/>
  <c r="AN348" i="5"/>
  <c r="AN349" i="5"/>
  <c r="AN350" i="5"/>
  <c r="AN351" i="5"/>
  <c r="AN352" i="5"/>
  <c r="AN353" i="5"/>
  <c r="AN354" i="5"/>
  <c r="AN355" i="5"/>
  <c r="AN356" i="5"/>
  <c r="AN357" i="5"/>
  <c r="AN358" i="5"/>
  <c r="AN359" i="5"/>
  <c r="AN360" i="5"/>
  <c r="AN361" i="5"/>
  <c r="AN362" i="5"/>
  <c r="AN363" i="5"/>
  <c r="AN364" i="5"/>
  <c r="AN365" i="5"/>
  <c r="AN366" i="5"/>
  <c r="AN367" i="5"/>
  <c r="AN368" i="5"/>
  <c r="AN369" i="5"/>
  <c r="AN370" i="5"/>
  <c r="AN371" i="5"/>
  <c r="AN372" i="5"/>
  <c r="AN373" i="5"/>
  <c r="AN374" i="5"/>
  <c r="AN375" i="5"/>
  <c r="AN376" i="5"/>
  <c r="AN377" i="5"/>
  <c r="AN378" i="5"/>
  <c r="AN379" i="5"/>
  <c r="AN380" i="5"/>
  <c r="AN381" i="5"/>
  <c r="AN382" i="5"/>
  <c r="AN383" i="5"/>
  <c r="AN384" i="5"/>
  <c r="AN385" i="5"/>
  <c r="AN386" i="5"/>
  <c r="AN387" i="5"/>
  <c r="AN388" i="5"/>
  <c r="AN389" i="5"/>
  <c r="AN390" i="5"/>
  <c r="AN391" i="5"/>
  <c r="AN392" i="5"/>
  <c r="AN393" i="5"/>
  <c r="AN394" i="5"/>
  <c r="AN395" i="5"/>
  <c r="AN396" i="5"/>
  <c r="AN397" i="5"/>
  <c r="AN398" i="5"/>
  <c r="AN399" i="5"/>
  <c r="AN400" i="5"/>
  <c r="AN401" i="5"/>
  <c r="AN402" i="5"/>
  <c r="AN403" i="5"/>
  <c r="AN404" i="5"/>
  <c r="AN405" i="5"/>
  <c r="AN406" i="5"/>
  <c r="AN407" i="5"/>
  <c r="AN408" i="5"/>
  <c r="AN409" i="5"/>
  <c r="AN410" i="5"/>
  <c r="AN411" i="5"/>
  <c r="AN412" i="5"/>
  <c r="AN413" i="5"/>
  <c r="AN414" i="5"/>
  <c r="AN415" i="5"/>
  <c r="AN416" i="5"/>
  <c r="AN417" i="5"/>
  <c r="AN418" i="5"/>
  <c r="AN419" i="5"/>
  <c r="AN420" i="5"/>
  <c r="AN421" i="5"/>
  <c r="AN422" i="5"/>
  <c r="AN423" i="5"/>
  <c r="AN424" i="5"/>
  <c r="AN425" i="5"/>
  <c r="AN426" i="5"/>
  <c r="AN427" i="5"/>
  <c r="AN428" i="5"/>
  <c r="AN429" i="5"/>
  <c r="AN430" i="5"/>
  <c r="AN431" i="5"/>
  <c r="AN432" i="5"/>
  <c r="AN433" i="5"/>
  <c r="AN434" i="5"/>
  <c r="AN435" i="5"/>
  <c r="AN436" i="5"/>
  <c r="AN437" i="5"/>
  <c r="AN438" i="5"/>
  <c r="AN439" i="5"/>
  <c r="AN440" i="5"/>
  <c r="AN441" i="5"/>
  <c r="AN442" i="5"/>
  <c r="AN443" i="5"/>
  <c r="AN444" i="5"/>
  <c r="AN445" i="5"/>
  <c r="AN446" i="5"/>
  <c r="AN447" i="5"/>
  <c r="AN448" i="5"/>
  <c r="AN449" i="5"/>
  <c r="AN450" i="5"/>
  <c r="AN451" i="5"/>
  <c r="AN452" i="5"/>
  <c r="AN453" i="5"/>
  <c r="AN454" i="5"/>
  <c r="AN455" i="5"/>
  <c r="AN456" i="5"/>
  <c r="AN457" i="5"/>
  <c r="AN458" i="5"/>
  <c r="AN459" i="5"/>
  <c r="AN460" i="5"/>
  <c r="AN461" i="5"/>
  <c r="AN462" i="5"/>
  <c r="AN463" i="5"/>
  <c r="AN464" i="5"/>
  <c r="AN465" i="5"/>
  <c r="AN466" i="5"/>
  <c r="AN467" i="5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80" i="5"/>
  <c r="AM281" i="5"/>
  <c r="AM282" i="5"/>
  <c r="AM283" i="5"/>
  <c r="AM284" i="5"/>
  <c r="AM285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299" i="5"/>
  <c r="AM300" i="5"/>
  <c r="AM301" i="5"/>
  <c r="AM302" i="5"/>
  <c r="AM303" i="5"/>
  <c r="AM304" i="5"/>
  <c r="AM305" i="5"/>
  <c r="AM306" i="5"/>
  <c r="AM307" i="5"/>
  <c r="AM308" i="5"/>
  <c r="AM309" i="5"/>
  <c r="AM310" i="5"/>
  <c r="AM311" i="5"/>
  <c r="AM312" i="5"/>
  <c r="AM313" i="5"/>
  <c r="AM314" i="5"/>
  <c r="AM315" i="5"/>
  <c r="AM316" i="5"/>
  <c r="AM317" i="5"/>
  <c r="AM318" i="5"/>
  <c r="AM319" i="5"/>
  <c r="AM320" i="5"/>
  <c r="AM321" i="5"/>
  <c r="AM322" i="5"/>
  <c r="AM323" i="5"/>
  <c r="AM324" i="5"/>
  <c r="AM325" i="5"/>
  <c r="AM326" i="5"/>
  <c r="AM327" i="5"/>
  <c r="AM328" i="5"/>
  <c r="AM329" i="5"/>
  <c r="AM330" i="5"/>
  <c r="AM331" i="5"/>
  <c r="AM332" i="5"/>
  <c r="AM333" i="5"/>
  <c r="AM334" i="5"/>
  <c r="AM335" i="5"/>
  <c r="AM336" i="5"/>
  <c r="AM337" i="5"/>
  <c r="AM338" i="5"/>
  <c r="AM339" i="5"/>
  <c r="AM340" i="5"/>
  <c r="AM341" i="5"/>
  <c r="AM342" i="5"/>
  <c r="AM343" i="5"/>
  <c r="AM344" i="5"/>
  <c r="AM345" i="5"/>
  <c r="AM346" i="5"/>
  <c r="AM347" i="5"/>
  <c r="AM348" i="5"/>
  <c r="AM349" i="5"/>
  <c r="AM350" i="5"/>
  <c r="AM351" i="5"/>
  <c r="AM352" i="5"/>
  <c r="AM353" i="5"/>
  <c r="AM354" i="5"/>
  <c r="AM355" i="5"/>
  <c r="AM356" i="5"/>
  <c r="AM357" i="5"/>
  <c r="AM358" i="5"/>
  <c r="AM359" i="5"/>
  <c r="AM360" i="5"/>
  <c r="AM361" i="5"/>
  <c r="AM362" i="5"/>
  <c r="AM363" i="5"/>
  <c r="AM364" i="5"/>
  <c r="AM365" i="5"/>
  <c r="AM366" i="5"/>
  <c r="AM367" i="5"/>
  <c r="AM368" i="5"/>
  <c r="AM369" i="5"/>
  <c r="AM370" i="5"/>
  <c r="AM371" i="5"/>
  <c r="AM372" i="5"/>
  <c r="AM373" i="5"/>
  <c r="AM374" i="5"/>
  <c r="AM375" i="5"/>
  <c r="AM376" i="5"/>
  <c r="AM377" i="5"/>
  <c r="AM378" i="5"/>
  <c r="AM379" i="5"/>
  <c r="AM380" i="5"/>
  <c r="AM381" i="5"/>
  <c r="AM382" i="5"/>
  <c r="AM383" i="5"/>
  <c r="AM384" i="5"/>
  <c r="AM385" i="5"/>
  <c r="AM386" i="5"/>
  <c r="AM387" i="5"/>
  <c r="AM388" i="5"/>
  <c r="AM389" i="5"/>
  <c r="AM390" i="5"/>
  <c r="AM391" i="5"/>
  <c r="AM392" i="5"/>
  <c r="AM393" i="5"/>
  <c r="AM394" i="5"/>
  <c r="AM395" i="5"/>
  <c r="AM396" i="5"/>
  <c r="AM397" i="5"/>
  <c r="AM398" i="5"/>
  <c r="AM399" i="5"/>
  <c r="AM400" i="5"/>
  <c r="AM401" i="5"/>
  <c r="AM402" i="5"/>
  <c r="AM403" i="5"/>
  <c r="AM404" i="5"/>
  <c r="AM405" i="5"/>
  <c r="AM406" i="5"/>
  <c r="AM407" i="5"/>
  <c r="AM408" i="5"/>
  <c r="AM409" i="5"/>
  <c r="AM410" i="5"/>
  <c r="AM411" i="5"/>
  <c r="AM412" i="5"/>
  <c r="AM413" i="5"/>
  <c r="AM414" i="5"/>
  <c r="AM415" i="5"/>
  <c r="AM416" i="5"/>
  <c r="AM417" i="5"/>
  <c r="AM418" i="5"/>
  <c r="AM419" i="5"/>
  <c r="AM420" i="5"/>
  <c r="AM421" i="5"/>
  <c r="AM422" i="5"/>
  <c r="AM423" i="5"/>
  <c r="AM424" i="5"/>
  <c r="AM425" i="5"/>
  <c r="AM426" i="5"/>
  <c r="AM427" i="5"/>
  <c r="AM428" i="5"/>
  <c r="AM429" i="5"/>
  <c r="AM430" i="5"/>
  <c r="AM431" i="5"/>
  <c r="AM432" i="5"/>
  <c r="AM433" i="5"/>
  <c r="AM434" i="5"/>
  <c r="AM435" i="5"/>
  <c r="AM436" i="5"/>
  <c r="AM437" i="5"/>
  <c r="AM438" i="5"/>
  <c r="AM439" i="5"/>
  <c r="AM440" i="5"/>
  <c r="AM441" i="5"/>
  <c r="AM442" i="5"/>
  <c r="AM443" i="5"/>
  <c r="AM444" i="5"/>
  <c r="AM445" i="5"/>
  <c r="AM446" i="5"/>
  <c r="AM447" i="5"/>
  <c r="AM448" i="5"/>
  <c r="AM449" i="5"/>
  <c r="AM450" i="5"/>
  <c r="AM451" i="5"/>
  <c r="AM452" i="5"/>
  <c r="AM453" i="5"/>
  <c r="AM454" i="5"/>
  <c r="AM455" i="5"/>
  <c r="AM456" i="5"/>
  <c r="AM457" i="5"/>
  <c r="AM458" i="5"/>
  <c r="AM459" i="5"/>
  <c r="AM460" i="5"/>
  <c r="AM461" i="5"/>
  <c r="AM462" i="5"/>
  <c r="AM463" i="5"/>
  <c r="AM464" i="5"/>
  <c r="AM465" i="5"/>
  <c r="AM466" i="5"/>
  <c r="AM467" i="5"/>
  <c r="BK3" i="5"/>
  <c r="BK4" i="5"/>
  <c r="BK5" i="5"/>
  <c r="BK6" i="5"/>
  <c r="BK7" i="5"/>
  <c r="BK8" i="5"/>
  <c r="BK9" i="5"/>
  <c r="BK10" i="5"/>
  <c r="BK11" i="5"/>
  <c r="BK12" i="5"/>
  <c r="BK13" i="5"/>
  <c r="BK14" i="5"/>
  <c r="BK15" i="5"/>
  <c r="BK16" i="5"/>
  <c r="BK17" i="5"/>
  <c r="BK18" i="5"/>
  <c r="BK19" i="5"/>
  <c r="BK20" i="5"/>
  <c r="BK21" i="5"/>
  <c r="BK22" i="5"/>
  <c r="BK23" i="5"/>
  <c r="BK24" i="5"/>
  <c r="BK25" i="5"/>
  <c r="BK26" i="5"/>
  <c r="BK27" i="5"/>
  <c r="BK28" i="5"/>
  <c r="BK29" i="5"/>
  <c r="BK30" i="5"/>
  <c r="BK31" i="5"/>
  <c r="BK32" i="5"/>
  <c r="BK33" i="5"/>
  <c r="BK34" i="5"/>
  <c r="BK35" i="5"/>
  <c r="BK36" i="5"/>
  <c r="BK37" i="5"/>
  <c r="BK38" i="5"/>
  <c r="BK39" i="5"/>
  <c r="BK40" i="5"/>
  <c r="BK41" i="5"/>
  <c r="BK42" i="5"/>
  <c r="BK43" i="5"/>
  <c r="BK44" i="5"/>
  <c r="BK45" i="5"/>
  <c r="BK46" i="5"/>
  <c r="BK47" i="5"/>
  <c r="BK48" i="5"/>
  <c r="BK49" i="5"/>
  <c r="BK50" i="5"/>
  <c r="BK51" i="5"/>
  <c r="BK52" i="5"/>
  <c r="BK53" i="5"/>
  <c r="BK54" i="5"/>
  <c r="BK55" i="5"/>
  <c r="BK56" i="5"/>
  <c r="BK57" i="5"/>
  <c r="BK58" i="5"/>
  <c r="BK59" i="5"/>
  <c r="BK60" i="5"/>
  <c r="BK61" i="5"/>
  <c r="BK62" i="5"/>
  <c r="BK63" i="5"/>
  <c r="BK64" i="5"/>
  <c r="BK65" i="5"/>
  <c r="BK66" i="5"/>
  <c r="BK67" i="5"/>
  <c r="BK68" i="5"/>
  <c r="BK69" i="5"/>
  <c r="BK70" i="5"/>
  <c r="BK71" i="5"/>
  <c r="BK72" i="5"/>
  <c r="BK73" i="5"/>
  <c r="BK74" i="5"/>
  <c r="BK75" i="5"/>
  <c r="BK76" i="5"/>
  <c r="BK77" i="5"/>
  <c r="BK78" i="5"/>
  <c r="BK79" i="5"/>
  <c r="BK80" i="5"/>
  <c r="BK81" i="5"/>
  <c r="BK82" i="5"/>
  <c r="BK83" i="5"/>
  <c r="BK84" i="5"/>
  <c r="BK85" i="5"/>
  <c r="BK86" i="5"/>
  <c r="BK87" i="5"/>
  <c r="BK88" i="5"/>
  <c r="BK89" i="5"/>
  <c r="BK90" i="5"/>
  <c r="BK91" i="5"/>
  <c r="BK92" i="5"/>
  <c r="BK93" i="5"/>
  <c r="BK94" i="5"/>
  <c r="BK95" i="5"/>
  <c r="BK96" i="5"/>
  <c r="BK97" i="5"/>
  <c r="BK98" i="5"/>
  <c r="BK99" i="5"/>
  <c r="BK100" i="5"/>
  <c r="BK101" i="5"/>
  <c r="BK102" i="5"/>
  <c r="BK103" i="5"/>
  <c r="BK104" i="5"/>
  <c r="BK105" i="5"/>
  <c r="BK106" i="5"/>
  <c r="BK107" i="5"/>
  <c r="BK108" i="5"/>
  <c r="BK109" i="5"/>
  <c r="BK110" i="5"/>
  <c r="BK111" i="5"/>
  <c r="BK112" i="5"/>
  <c r="BK113" i="5"/>
  <c r="BK114" i="5"/>
  <c r="BK115" i="5"/>
  <c r="BK116" i="5"/>
  <c r="BK117" i="5"/>
  <c r="BK118" i="5"/>
  <c r="BK119" i="5"/>
  <c r="BK120" i="5"/>
  <c r="BK121" i="5"/>
  <c r="BK122" i="5"/>
  <c r="BK123" i="5"/>
  <c r="BK124" i="5"/>
  <c r="BK125" i="5"/>
  <c r="BK126" i="5"/>
  <c r="BK127" i="5"/>
  <c r="BK128" i="5"/>
  <c r="BK129" i="5"/>
  <c r="BK130" i="5"/>
  <c r="BK131" i="5"/>
  <c r="BK132" i="5"/>
  <c r="BK133" i="5"/>
  <c r="BK134" i="5"/>
  <c r="BK135" i="5"/>
  <c r="BK136" i="5"/>
  <c r="BK137" i="5"/>
  <c r="BK138" i="5"/>
  <c r="BK139" i="5"/>
  <c r="BK140" i="5"/>
  <c r="BK141" i="5"/>
  <c r="BK142" i="5"/>
  <c r="BK143" i="5"/>
  <c r="BK144" i="5"/>
  <c r="BK145" i="5"/>
  <c r="BK146" i="5"/>
  <c r="BK147" i="5"/>
  <c r="BK148" i="5"/>
  <c r="BK149" i="5"/>
  <c r="BK150" i="5"/>
  <c r="BK151" i="5"/>
  <c r="BK152" i="5"/>
  <c r="BK153" i="5"/>
  <c r="BK154" i="5"/>
  <c r="BK155" i="5"/>
  <c r="BK156" i="5"/>
  <c r="BK157" i="5"/>
  <c r="BK158" i="5"/>
  <c r="BK159" i="5"/>
  <c r="BK160" i="5"/>
  <c r="BK161" i="5"/>
  <c r="BK162" i="5"/>
  <c r="BK163" i="5"/>
  <c r="BK164" i="5"/>
  <c r="BK165" i="5"/>
  <c r="BK166" i="5"/>
  <c r="BK167" i="5"/>
  <c r="BK168" i="5"/>
  <c r="BK169" i="5"/>
  <c r="BK170" i="5"/>
  <c r="BK171" i="5"/>
  <c r="BK172" i="5"/>
  <c r="BK173" i="5"/>
  <c r="BK174" i="5"/>
  <c r="BK175" i="5"/>
  <c r="BK176" i="5"/>
  <c r="BK177" i="5"/>
  <c r="BK178" i="5"/>
  <c r="BK179" i="5"/>
  <c r="BK180" i="5"/>
  <c r="BK181" i="5"/>
  <c r="BK182" i="5"/>
  <c r="BK183" i="5"/>
  <c r="BK184" i="5"/>
  <c r="BK185" i="5"/>
  <c r="BK186" i="5"/>
  <c r="BK187" i="5"/>
  <c r="BK188" i="5"/>
  <c r="BK189" i="5"/>
  <c r="BK190" i="5"/>
  <c r="BK191" i="5"/>
  <c r="BK192" i="5"/>
  <c r="BK193" i="5"/>
  <c r="BK194" i="5"/>
  <c r="BK195" i="5"/>
  <c r="BK196" i="5"/>
  <c r="BK197" i="5"/>
  <c r="BK198" i="5"/>
  <c r="BK199" i="5"/>
  <c r="BK200" i="5"/>
  <c r="BK201" i="5"/>
  <c r="BK202" i="5"/>
  <c r="BK203" i="5"/>
  <c r="BK204" i="5"/>
  <c r="BK205" i="5"/>
  <c r="BK206" i="5"/>
  <c r="BK207" i="5"/>
  <c r="BK208" i="5"/>
  <c r="BK209" i="5"/>
  <c r="BK210" i="5"/>
  <c r="BK211" i="5"/>
  <c r="BK212" i="5"/>
  <c r="BK213" i="5"/>
  <c r="BK214" i="5"/>
  <c r="BK215" i="5"/>
  <c r="BK216" i="5"/>
  <c r="BK217" i="5"/>
  <c r="BK218" i="5"/>
  <c r="BK219" i="5"/>
  <c r="BK220" i="5"/>
  <c r="BK221" i="5"/>
  <c r="BK222" i="5"/>
  <c r="BK223" i="5"/>
  <c r="BK224" i="5"/>
  <c r="BK225" i="5"/>
  <c r="BK226" i="5"/>
  <c r="BK227" i="5"/>
  <c r="BK228" i="5"/>
  <c r="BK229" i="5"/>
  <c r="BK230" i="5"/>
  <c r="BK231" i="5"/>
  <c r="BK232" i="5"/>
  <c r="BK233" i="5"/>
  <c r="BK234" i="5"/>
  <c r="BK235" i="5"/>
  <c r="BK236" i="5"/>
  <c r="BK237" i="5"/>
  <c r="BK238" i="5"/>
  <c r="BK239" i="5"/>
  <c r="BK240" i="5"/>
  <c r="BK241" i="5"/>
  <c r="BK242" i="5"/>
  <c r="BK243" i="5"/>
  <c r="BK244" i="5"/>
  <c r="BK245" i="5"/>
  <c r="BK246" i="5"/>
  <c r="BK247" i="5"/>
  <c r="BK248" i="5"/>
  <c r="BK249" i="5"/>
  <c r="BK250" i="5"/>
  <c r="BK251" i="5"/>
  <c r="BK252" i="5"/>
  <c r="BK253" i="5"/>
  <c r="BK254" i="5"/>
  <c r="BK255" i="5"/>
  <c r="BK256" i="5"/>
  <c r="BK257" i="5"/>
  <c r="BK258" i="5"/>
  <c r="BK259" i="5"/>
  <c r="BK260" i="5"/>
  <c r="BK261" i="5"/>
  <c r="BK262" i="5"/>
  <c r="BK263" i="5"/>
  <c r="BK264" i="5"/>
  <c r="BK265" i="5"/>
  <c r="BK266" i="5"/>
  <c r="BK267" i="5"/>
  <c r="BK268" i="5"/>
  <c r="BK269" i="5"/>
  <c r="BK270" i="5"/>
  <c r="BK271" i="5"/>
  <c r="BK272" i="5"/>
  <c r="BK273" i="5"/>
  <c r="BK274" i="5"/>
  <c r="BK275" i="5"/>
  <c r="BK276" i="5"/>
  <c r="BK277" i="5"/>
  <c r="BK278" i="5"/>
  <c r="BK279" i="5"/>
  <c r="BK280" i="5"/>
  <c r="BK281" i="5"/>
  <c r="BK282" i="5"/>
  <c r="BK283" i="5"/>
  <c r="BK284" i="5"/>
  <c r="BK285" i="5"/>
  <c r="BK286" i="5"/>
  <c r="BK287" i="5"/>
  <c r="BK288" i="5"/>
  <c r="BK289" i="5"/>
  <c r="BK290" i="5"/>
  <c r="BK291" i="5"/>
  <c r="BK292" i="5"/>
  <c r="BK293" i="5"/>
  <c r="BK294" i="5"/>
  <c r="BK295" i="5"/>
  <c r="BK296" i="5"/>
  <c r="BK297" i="5"/>
  <c r="BK298" i="5"/>
  <c r="BK299" i="5"/>
  <c r="BK300" i="5"/>
  <c r="BK301" i="5"/>
  <c r="BK302" i="5"/>
  <c r="BK303" i="5"/>
  <c r="BK304" i="5"/>
  <c r="BK305" i="5"/>
  <c r="BK306" i="5"/>
  <c r="BK307" i="5"/>
  <c r="BK308" i="5"/>
  <c r="BK309" i="5"/>
  <c r="BK310" i="5"/>
  <c r="BK311" i="5"/>
  <c r="BK312" i="5"/>
  <c r="BK313" i="5"/>
  <c r="BK314" i="5"/>
  <c r="BK315" i="5"/>
  <c r="BK316" i="5"/>
  <c r="BK317" i="5"/>
  <c r="BK318" i="5"/>
  <c r="BK319" i="5"/>
  <c r="BK320" i="5"/>
  <c r="BK321" i="5"/>
  <c r="BK322" i="5"/>
  <c r="BK323" i="5"/>
  <c r="BK324" i="5"/>
  <c r="BK325" i="5"/>
  <c r="BK326" i="5"/>
  <c r="BK327" i="5"/>
  <c r="BK328" i="5"/>
  <c r="BK329" i="5"/>
  <c r="BK330" i="5"/>
  <c r="BK331" i="5"/>
  <c r="BK332" i="5"/>
  <c r="BK333" i="5"/>
  <c r="BK334" i="5"/>
  <c r="BK335" i="5"/>
  <c r="BK336" i="5"/>
  <c r="BK337" i="5"/>
  <c r="BK338" i="5"/>
  <c r="BK339" i="5"/>
  <c r="BK340" i="5"/>
  <c r="BK341" i="5"/>
  <c r="BK342" i="5"/>
  <c r="BK343" i="5"/>
  <c r="BK344" i="5"/>
  <c r="BK345" i="5"/>
  <c r="BK346" i="5"/>
  <c r="BK347" i="5"/>
  <c r="BK348" i="5"/>
  <c r="BK349" i="5"/>
  <c r="BK350" i="5"/>
  <c r="BK2" i="5"/>
  <c r="Y10" i="5"/>
  <c r="W2" i="5"/>
  <c r="AB2" i="5"/>
  <c r="BJ7" i="5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5" i="5"/>
  <c r="BJ36" i="5"/>
  <c r="BJ37" i="5"/>
  <c r="BJ38" i="5"/>
  <c r="BJ39" i="5"/>
  <c r="BJ40" i="5"/>
  <c r="BJ41" i="5"/>
  <c r="BJ42" i="5"/>
  <c r="BJ43" i="5"/>
  <c r="BJ44" i="5"/>
  <c r="BJ45" i="5"/>
  <c r="BJ46" i="5"/>
  <c r="BJ47" i="5"/>
  <c r="BJ48" i="5"/>
  <c r="BJ49" i="5"/>
  <c r="BJ50" i="5"/>
  <c r="BJ51" i="5"/>
  <c r="BJ52" i="5"/>
  <c r="BJ53" i="5"/>
  <c r="BJ54" i="5"/>
  <c r="BJ55" i="5"/>
  <c r="BJ56" i="5"/>
  <c r="BJ57" i="5"/>
  <c r="BJ58" i="5"/>
  <c r="BJ59" i="5"/>
  <c r="BJ60" i="5"/>
  <c r="BJ61" i="5"/>
  <c r="BJ62" i="5"/>
  <c r="BJ63" i="5"/>
  <c r="BJ64" i="5"/>
  <c r="BJ65" i="5"/>
  <c r="BJ66" i="5"/>
  <c r="BJ67" i="5"/>
  <c r="BJ68" i="5"/>
  <c r="BJ69" i="5"/>
  <c r="BJ70" i="5"/>
  <c r="BJ71" i="5"/>
  <c r="BJ72" i="5"/>
  <c r="BJ73" i="5"/>
  <c r="BJ74" i="5"/>
  <c r="BJ75" i="5"/>
  <c r="BJ76" i="5"/>
  <c r="BJ77" i="5"/>
  <c r="BJ78" i="5"/>
  <c r="BJ79" i="5"/>
  <c r="BJ80" i="5"/>
  <c r="BJ81" i="5"/>
  <c r="BJ82" i="5"/>
  <c r="BJ83" i="5"/>
  <c r="BJ84" i="5"/>
  <c r="BJ85" i="5"/>
  <c r="BJ86" i="5"/>
  <c r="BJ87" i="5"/>
  <c r="BJ88" i="5"/>
  <c r="BJ89" i="5"/>
  <c r="BJ90" i="5"/>
  <c r="BJ91" i="5"/>
  <c r="BJ92" i="5"/>
  <c r="BJ93" i="5"/>
  <c r="BJ94" i="5"/>
  <c r="BJ95" i="5"/>
  <c r="BJ96" i="5"/>
  <c r="BJ97" i="5"/>
  <c r="BJ98" i="5"/>
  <c r="BJ99" i="5"/>
  <c r="BJ100" i="5"/>
  <c r="BJ101" i="5"/>
  <c r="BJ102" i="5"/>
  <c r="BJ103" i="5"/>
  <c r="BJ104" i="5"/>
  <c r="BJ105" i="5"/>
  <c r="BJ106" i="5"/>
  <c r="BJ107" i="5"/>
  <c r="BJ108" i="5"/>
  <c r="BJ109" i="5"/>
  <c r="BJ110" i="5"/>
  <c r="BJ111" i="5"/>
  <c r="BJ112" i="5"/>
  <c r="BJ113" i="5"/>
  <c r="BJ114" i="5"/>
  <c r="BJ115" i="5"/>
  <c r="BJ116" i="5"/>
  <c r="BJ117" i="5"/>
  <c r="BJ118" i="5"/>
  <c r="BJ119" i="5"/>
  <c r="BJ120" i="5"/>
  <c r="BJ121" i="5"/>
  <c r="BJ122" i="5"/>
  <c r="BJ123" i="5"/>
  <c r="BJ124" i="5"/>
  <c r="BJ125" i="5"/>
  <c r="BJ126" i="5"/>
  <c r="BJ127" i="5"/>
  <c r="BJ128" i="5"/>
  <c r="BJ129" i="5"/>
  <c r="BJ130" i="5"/>
  <c r="BJ131" i="5"/>
  <c r="BJ132" i="5"/>
  <c r="BJ133" i="5"/>
  <c r="BJ134" i="5"/>
  <c r="BJ135" i="5"/>
  <c r="BJ136" i="5"/>
  <c r="BJ137" i="5"/>
  <c r="BJ138" i="5"/>
  <c r="BJ139" i="5"/>
  <c r="BJ140" i="5"/>
  <c r="BJ141" i="5"/>
  <c r="BJ142" i="5"/>
  <c r="BJ143" i="5"/>
  <c r="BJ144" i="5"/>
  <c r="BJ145" i="5"/>
  <c r="BJ146" i="5"/>
  <c r="BJ147" i="5"/>
  <c r="BJ148" i="5"/>
  <c r="BJ149" i="5"/>
  <c r="BJ150" i="5"/>
  <c r="BJ151" i="5"/>
  <c r="BJ152" i="5"/>
  <c r="BJ153" i="5"/>
  <c r="BJ154" i="5"/>
  <c r="BJ155" i="5"/>
  <c r="BJ156" i="5"/>
  <c r="BJ157" i="5"/>
  <c r="BJ158" i="5"/>
  <c r="BJ159" i="5"/>
  <c r="BJ160" i="5"/>
  <c r="BJ161" i="5"/>
  <c r="BJ162" i="5"/>
  <c r="BJ163" i="5"/>
  <c r="BJ164" i="5"/>
  <c r="BJ165" i="5"/>
  <c r="BJ166" i="5"/>
  <c r="BJ167" i="5"/>
  <c r="BJ168" i="5"/>
  <c r="BJ169" i="5"/>
  <c r="BJ170" i="5"/>
  <c r="BJ171" i="5"/>
  <c r="BJ172" i="5"/>
  <c r="BJ173" i="5"/>
  <c r="BJ174" i="5"/>
  <c r="BJ175" i="5"/>
  <c r="BJ176" i="5"/>
  <c r="BJ177" i="5"/>
  <c r="BJ178" i="5"/>
  <c r="BJ179" i="5"/>
  <c r="BJ180" i="5"/>
  <c r="BJ181" i="5"/>
  <c r="BJ182" i="5"/>
  <c r="BJ183" i="5"/>
  <c r="BJ184" i="5"/>
  <c r="BJ185" i="5"/>
  <c r="BJ186" i="5"/>
  <c r="BJ187" i="5"/>
  <c r="BJ188" i="5"/>
  <c r="BJ189" i="5"/>
  <c r="BJ190" i="5"/>
  <c r="BJ191" i="5"/>
  <c r="BJ192" i="5"/>
  <c r="BJ193" i="5"/>
  <c r="BJ194" i="5"/>
  <c r="BJ195" i="5"/>
  <c r="BJ196" i="5"/>
  <c r="BJ197" i="5"/>
  <c r="BJ198" i="5"/>
  <c r="BJ199" i="5"/>
  <c r="BJ200" i="5"/>
  <c r="BJ201" i="5"/>
  <c r="BJ202" i="5"/>
  <c r="BJ203" i="5"/>
  <c r="BJ204" i="5"/>
  <c r="BJ205" i="5"/>
  <c r="BJ206" i="5"/>
  <c r="BJ207" i="5"/>
  <c r="BJ208" i="5"/>
  <c r="BJ209" i="5"/>
  <c r="BJ210" i="5"/>
  <c r="BJ211" i="5"/>
  <c r="BJ212" i="5"/>
  <c r="BJ213" i="5"/>
  <c r="BJ214" i="5"/>
  <c r="BJ215" i="5"/>
  <c r="BJ216" i="5"/>
  <c r="BJ217" i="5"/>
  <c r="BJ218" i="5"/>
  <c r="BJ219" i="5"/>
  <c r="BJ220" i="5"/>
  <c r="BJ221" i="5"/>
  <c r="BJ222" i="5"/>
  <c r="BJ223" i="5"/>
  <c r="BJ224" i="5"/>
  <c r="BJ225" i="5"/>
  <c r="BJ226" i="5"/>
  <c r="BJ227" i="5"/>
  <c r="BJ228" i="5"/>
  <c r="BJ229" i="5"/>
  <c r="BJ230" i="5"/>
  <c r="BJ231" i="5"/>
  <c r="BJ232" i="5"/>
  <c r="BJ233" i="5"/>
  <c r="BJ234" i="5"/>
  <c r="BJ235" i="5"/>
  <c r="BJ236" i="5"/>
  <c r="BJ237" i="5"/>
  <c r="BJ238" i="5"/>
  <c r="BJ239" i="5"/>
  <c r="BJ240" i="5"/>
  <c r="BJ241" i="5"/>
  <c r="BJ242" i="5"/>
  <c r="BJ243" i="5"/>
  <c r="BJ244" i="5"/>
  <c r="BJ245" i="5"/>
  <c r="BJ246" i="5"/>
  <c r="BJ247" i="5"/>
  <c r="BJ248" i="5"/>
  <c r="BJ249" i="5"/>
  <c r="BJ250" i="5"/>
  <c r="BJ251" i="5"/>
  <c r="BJ252" i="5"/>
  <c r="BJ253" i="5"/>
  <c r="BJ254" i="5"/>
  <c r="BJ255" i="5"/>
  <c r="BJ256" i="5"/>
  <c r="BJ257" i="5"/>
  <c r="BJ258" i="5"/>
  <c r="BJ259" i="5"/>
  <c r="BJ260" i="5"/>
  <c r="BJ261" i="5"/>
  <c r="BJ262" i="5"/>
  <c r="BJ263" i="5"/>
  <c r="BJ264" i="5"/>
  <c r="BJ265" i="5"/>
  <c r="BJ266" i="5"/>
  <c r="BJ267" i="5"/>
  <c r="BJ268" i="5"/>
  <c r="BJ269" i="5"/>
  <c r="BJ270" i="5"/>
  <c r="BJ271" i="5"/>
  <c r="BJ272" i="5"/>
  <c r="BJ273" i="5"/>
  <c r="BJ274" i="5"/>
  <c r="BJ275" i="5"/>
  <c r="BJ276" i="5"/>
  <c r="BJ277" i="5"/>
  <c r="BJ278" i="5"/>
  <c r="BJ279" i="5"/>
  <c r="BJ280" i="5"/>
  <c r="BJ281" i="5"/>
  <c r="BJ282" i="5"/>
  <c r="BJ283" i="5"/>
  <c r="BJ284" i="5"/>
  <c r="BJ285" i="5"/>
  <c r="BJ286" i="5"/>
  <c r="BJ287" i="5"/>
  <c r="BJ288" i="5"/>
  <c r="BJ289" i="5"/>
  <c r="BJ290" i="5"/>
  <c r="BJ291" i="5"/>
  <c r="BJ292" i="5"/>
  <c r="BJ293" i="5"/>
  <c r="BJ294" i="5"/>
  <c r="BJ295" i="5"/>
  <c r="BJ296" i="5"/>
  <c r="BJ297" i="5"/>
  <c r="BJ298" i="5"/>
  <c r="BJ299" i="5"/>
  <c r="BJ300" i="5"/>
  <c r="BJ301" i="5"/>
  <c r="BJ302" i="5"/>
  <c r="BJ303" i="5"/>
  <c r="BJ304" i="5"/>
  <c r="BJ305" i="5"/>
  <c r="BJ306" i="5"/>
  <c r="BJ307" i="5"/>
  <c r="BJ308" i="5"/>
  <c r="BJ309" i="5"/>
  <c r="BJ310" i="5"/>
  <c r="BJ311" i="5"/>
  <c r="BJ312" i="5"/>
  <c r="BJ313" i="5"/>
  <c r="BJ314" i="5"/>
  <c r="BJ315" i="5"/>
  <c r="BJ316" i="5"/>
  <c r="BJ317" i="5"/>
  <c r="BJ318" i="5"/>
  <c r="BJ319" i="5"/>
  <c r="BJ320" i="5"/>
  <c r="BJ321" i="5"/>
  <c r="BJ322" i="5"/>
  <c r="BJ323" i="5"/>
  <c r="BJ324" i="5"/>
  <c r="BJ325" i="5"/>
  <c r="BJ326" i="5"/>
  <c r="BJ327" i="5"/>
  <c r="BJ328" i="5"/>
  <c r="BJ329" i="5"/>
  <c r="BJ330" i="5"/>
  <c r="BJ331" i="5"/>
  <c r="BJ332" i="5"/>
  <c r="BJ333" i="5"/>
  <c r="BJ334" i="5"/>
  <c r="BJ335" i="5"/>
  <c r="BJ336" i="5"/>
  <c r="BJ337" i="5"/>
  <c r="BJ338" i="5"/>
  <c r="BJ339" i="5"/>
  <c r="BJ340" i="5"/>
  <c r="BJ341" i="5"/>
  <c r="BJ342" i="5"/>
  <c r="BJ343" i="5"/>
  <c r="BJ344" i="5"/>
  <c r="BJ345" i="5"/>
  <c r="BJ346" i="5"/>
  <c r="BJ347" i="5"/>
  <c r="BJ348" i="5"/>
  <c r="BJ349" i="5"/>
  <c r="BJ350" i="5"/>
  <c r="BJ3" i="5"/>
  <c r="BJ4" i="5"/>
  <c r="BJ5" i="5"/>
  <c r="BJ6" i="5"/>
  <c r="BJ2" i="5"/>
  <c r="BI6" i="5"/>
  <c r="BI7" i="5"/>
  <c r="BI8" i="5"/>
  <c r="BI9" i="5"/>
  <c r="BI10" i="5"/>
  <c r="BI11" i="5"/>
  <c r="BI12" i="5"/>
  <c r="BI13" i="5"/>
  <c r="BI14" i="5"/>
  <c r="BI15" i="5"/>
  <c r="BI16" i="5"/>
  <c r="BI17" i="5"/>
  <c r="BI18" i="5"/>
  <c r="BI19" i="5"/>
  <c r="BI20" i="5"/>
  <c r="BI21" i="5"/>
  <c r="BI22" i="5"/>
  <c r="BI23" i="5"/>
  <c r="BI24" i="5"/>
  <c r="BI25" i="5"/>
  <c r="BI26" i="5"/>
  <c r="BI27" i="5"/>
  <c r="BI28" i="5"/>
  <c r="BI29" i="5"/>
  <c r="BI30" i="5"/>
  <c r="BI31" i="5"/>
  <c r="BI32" i="5"/>
  <c r="BI33" i="5"/>
  <c r="BI34" i="5"/>
  <c r="BI35" i="5"/>
  <c r="BI36" i="5"/>
  <c r="BI37" i="5"/>
  <c r="BI38" i="5"/>
  <c r="BI39" i="5"/>
  <c r="BI40" i="5"/>
  <c r="BI41" i="5"/>
  <c r="BI42" i="5"/>
  <c r="BI43" i="5"/>
  <c r="BI44" i="5"/>
  <c r="BI45" i="5"/>
  <c r="BI46" i="5"/>
  <c r="BI47" i="5"/>
  <c r="BI48" i="5"/>
  <c r="BI49" i="5"/>
  <c r="BI50" i="5"/>
  <c r="BI51" i="5"/>
  <c r="BI52" i="5"/>
  <c r="BI53" i="5"/>
  <c r="BI54" i="5"/>
  <c r="BI55" i="5"/>
  <c r="BI56" i="5"/>
  <c r="BI57" i="5"/>
  <c r="BI58" i="5"/>
  <c r="BI59" i="5"/>
  <c r="BI60" i="5"/>
  <c r="BI61" i="5"/>
  <c r="BI62" i="5"/>
  <c r="BI63" i="5"/>
  <c r="BI64" i="5"/>
  <c r="BI65" i="5"/>
  <c r="BI66" i="5"/>
  <c r="BI67" i="5"/>
  <c r="BI68" i="5"/>
  <c r="BI69" i="5"/>
  <c r="BI70" i="5"/>
  <c r="BI71" i="5"/>
  <c r="BI72" i="5"/>
  <c r="BI73" i="5"/>
  <c r="BI74" i="5"/>
  <c r="BI75" i="5"/>
  <c r="BI76" i="5"/>
  <c r="BI77" i="5"/>
  <c r="BI78" i="5"/>
  <c r="BI79" i="5"/>
  <c r="BI80" i="5"/>
  <c r="BI81" i="5"/>
  <c r="BI82" i="5"/>
  <c r="BI83" i="5"/>
  <c r="BI84" i="5"/>
  <c r="BI85" i="5"/>
  <c r="BI86" i="5"/>
  <c r="BI87" i="5"/>
  <c r="BI88" i="5"/>
  <c r="BI89" i="5"/>
  <c r="BI90" i="5"/>
  <c r="BI91" i="5"/>
  <c r="BI92" i="5"/>
  <c r="BI93" i="5"/>
  <c r="BI94" i="5"/>
  <c r="BI95" i="5"/>
  <c r="BI96" i="5"/>
  <c r="BI97" i="5"/>
  <c r="BI98" i="5"/>
  <c r="BI99" i="5"/>
  <c r="BI100" i="5"/>
  <c r="BI101" i="5"/>
  <c r="BI102" i="5"/>
  <c r="BI103" i="5"/>
  <c r="BI104" i="5"/>
  <c r="BI105" i="5"/>
  <c r="BI106" i="5"/>
  <c r="BI107" i="5"/>
  <c r="BI108" i="5"/>
  <c r="BI109" i="5"/>
  <c r="BI110" i="5"/>
  <c r="BI111" i="5"/>
  <c r="BI112" i="5"/>
  <c r="BI113" i="5"/>
  <c r="BI114" i="5"/>
  <c r="BI115" i="5"/>
  <c r="BI116" i="5"/>
  <c r="BI117" i="5"/>
  <c r="BI118" i="5"/>
  <c r="BI119" i="5"/>
  <c r="BI120" i="5"/>
  <c r="BI121" i="5"/>
  <c r="BI122" i="5"/>
  <c r="BI123" i="5"/>
  <c r="BI124" i="5"/>
  <c r="BI125" i="5"/>
  <c r="BI126" i="5"/>
  <c r="BI127" i="5"/>
  <c r="BI128" i="5"/>
  <c r="BI129" i="5"/>
  <c r="BI130" i="5"/>
  <c r="BI131" i="5"/>
  <c r="BI132" i="5"/>
  <c r="BI133" i="5"/>
  <c r="BI134" i="5"/>
  <c r="BI135" i="5"/>
  <c r="BI136" i="5"/>
  <c r="BI137" i="5"/>
  <c r="BI138" i="5"/>
  <c r="BI139" i="5"/>
  <c r="BI140" i="5"/>
  <c r="BI141" i="5"/>
  <c r="BI142" i="5"/>
  <c r="BI143" i="5"/>
  <c r="BI144" i="5"/>
  <c r="BI145" i="5"/>
  <c r="BI146" i="5"/>
  <c r="BI147" i="5"/>
  <c r="BI148" i="5"/>
  <c r="BI149" i="5"/>
  <c r="BI150" i="5"/>
  <c r="BI151" i="5"/>
  <c r="BI152" i="5"/>
  <c r="BI153" i="5"/>
  <c r="BI154" i="5"/>
  <c r="BI155" i="5"/>
  <c r="BI156" i="5"/>
  <c r="BI157" i="5"/>
  <c r="BI158" i="5"/>
  <c r="BI159" i="5"/>
  <c r="BI160" i="5"/>
  <c r="BI161" i="5"/>
  <c r="BI162" i="5"/>
  <c r="BI163" i="5"/>
  <c r="BI164" i="5"/>
  <c r="BI165" i="5"/>
  <c r="BI166" i="5"/>
  <c r="BI167" i="5"/>
  <c r="BI168" i="5"/>
  <c r="BI169" i="5"/>
  <c r="BI170" i="5"/>
  <c r="BI171" i="5"/>
  <c r="BI172" i="5"/>
  <c r="BI173" i="5"/>
  <c r="BI174" i="5"/>
  <c r="BI175" i="5"/>
  <c r="BI176" i="5"/>
  <c r="BI177" i="5"/>
  <c r="BI178" i="5"/>
  <c r="BI179" i="5"/>
  <c r="BI180" i="5"/>
  <c r="BI181" i="5"/>
  <c r="BI182" i="5"/>
  <c r="BI183" i="5"/>
  <c r="BI184" i="5"/>
  <c r="BI185" i="5"/>
  <c r="BI186" i="5"/>
  <c r="BI187" i="5"/>
  <c r="BI188" i="5"/>
  <c r="BI189" i="5"/>
  <c r="BI190" i="5"/>
  <c r="BI191" i="5"/>
  <c r="BI192" i="5"/>
  <c r="BI193" i="5"/>
  <c r="BI194" i="5"/>
  <c r="BI195" i="5"/>
  <c r="BI196" i="5"/>
  <c r="BI197" i="5"/>
  <c r="BI198" i="5"/>
  <c r="BI199" i="5"/>
  <c r="BI200" i="5"/>
  <c r="BI201" i="5"/>
  <c r="BI202" i="5"/>
  <c r="BI203" i="5"/>
  <c r="BI204" i="5"/>
  <c r="BI205" i="5"/>
  <c r="BI206" i="5"/>
  <c r="BI207" i="5"/>
  <c r="BI208" i="5"/>
  <c r="BI209" i="5"/>
  <c r="BI210" i="5"/>
  <c r="BI211" i="5"/>
  <c r="BI212" i="5"/>
  <c r="BI213" i="5"/>
  <c r="BI214" i="5"/>
  <c r="BI215" i="5"/>
  <c r="BI216" i="5"/>
  <c r="BI217" i="5"/>
  <c r="BI218" i="5"/>
  <c r="BI219" i="5"/>
  <c r="BI220" i="5"/>
  <c r="BI221" i="5"/>
  <c r="BI222" i="5"/>
  <c r="BI223" i="5"/>
  <c r="BI224" i="5"/>
  <c r="BI225" i="5"/>
  <c r="BI226" i="5"/>
  <c r="BI227" i="5"/>
  <c r="BI228" i="5"/>
  <c r="BI229" i="5"/>
  <c r="BI230" i="5"/>
  <c r="BI231" i="5"/>
  <c r="BI232" i="5"/>
  <c r="BI233" i="5"/>
  <c r="BI234" i="5"/>
  <c r="BI235" i="5"/>
  <c r="BI236" i="5"/>
  <c r="BI237" i="5"/>
  <c r="BI238" i="5"/>
  <c r="BI239" i="5"/>
  <c r="BI240" i="5"/>
  <c r="BI241" i="5"/>
  <c r="BI242" i="5"/>
  <c r="BI243" i="5"/>
  <c r="BI244" i="5"/>
  <c r="BI245" i="5"/>
  <c r="BI246" i="5"/>
  <c r="BI247" i="5"/>
  <c r="BI248" i="5"/>
  <c r="BI249" i="5"/>
  <c r="BI250" i="5"/>
  <c r="BI251" i="5"/>
  <c r="BI252" i="5"/>
  <c r="BI253" i="5"/>
  <c r="BI254" i="5"/>
  <c r="BI255" i="5"/>
  <c r="BI256" i="5"/>
  <c r="BI257" i="5"/>
  <c r="BI258" i="5"/>
  <c r="BI259" i="5"/>
  <c r="BI260" i="5"/>
  <c r="BI261" i="5"/>
  <c r="BI262" i="5"/>
  <c r="BI263" i="5"/>
  <c r="BI264" i="5"/>
  <c r="BI265" i="5"/>
  <c r="BI266" i="5"/>
  <c r="BI267" i="5"/>
  <c r="BI268" i="5"/>
  <c r="BI269" i="5"/>
  <c r="BI270" i="5"/>
  <c r="BI271" i="5"/>
  <c r="BI272" i="5"/>
  <c r="BI273" i="5"/>
  <c r="BI274" i="5"/>
  <c r="BI275" i="5"/>
  <c r="BI276" i="5"/>
  <c r="BI277" i="5"/>
  <c r="BI278" i="5"/>
  <c r="BI279" i="5"/>
  <c r="BI280" i="5"/>
  <c r="BI281" i="5"/>
  <c r="BI282" i="5"/>
  <c r="BI283" i="5"/>
  <c r="BI284" i="5"/>
  <c r="BI285" i="5"/>
  <c r="BI286" i="5"/>
  <c r="BI287" i="5"/>
  <c r="BI288" i="5"/>
  <c r="BI289" i="5"/>
  <c r="BI290" i="5"/>
  <c r="BI291" i="5"/>
  <c r="BI292" i="5"/>
  <c r="BI293" i="5"/>
  <c r="BI294" i="5"/>
  <c r="BI295" i="5"/>
  <c r="BI296" i="5"/>
  <c r="BI297" i="5"/>
  <c r="BI298" i="5"/>
  <c r="BI299" i="5"/>
  <c r="BI300" i="5"/>
  <c r="BI301" i="5"/>
  <c r="BI302" i="5"/>
  <c r="BI303" i="5"/>
  <c r="BI304" i="5"/>
  <c r="BI305" i="5"/>
  <c r="BI306" i="5"/>
  <c r="BI307" i="5"/>
  <c r="BI308" i="5"/>
  <c r="BI309" i="5"/>
  <c r="BI310" i="5"/>
  <c r="BI311" i="5"/>
  <c r="BI312" i="5"/>
  <c r="BI313" i="5"/>
  <c r="BI314" i="5"/>
  <c r="BI315" i="5"/>
  <c r="BI316" i="5"/>
  <c r="BI317" i="5"/>
  <c r="BI318" i="5"/>
  <c r="BI319" i="5"/>
  <c r="BI320" i="5"/>
  <c r="BI321" i="5"/>
  <c r="BI322" i="5"/>
  <c r="BI323" i="5"/>
  <c r="BI324" i="5"/>
  <c r="BI325" i="5"/>
  <c r="BI326" i="5"/>
  <c r="BI327" i="5"/>
  <c r="BI328" i="5"/>
  <c r="BI329" i="5"/>
  <c r="BI330" i="5"/>
  <c r="BI331" i="5"/>
  <c r="BI332" i="5"/>
  <c r="BI333" i="5"/>
  <c r="BI334" i="5"/>
  <c r="BI335" i="5"/>
  <c r="BI336" i="5"/>
  <c r="BI337" i="5"/>
  <c r="BI338" i="5"/>
  <c r="BI339" i="5"/>
  <c r="BI340" i="5"/>
  <c r="BI341" i="5"/>
  <c r="BI342" i="5"/>
  <c r="BI343" i="5"/>
  <c r="BI344" i="5"/>
  <c r="BI345" i="5"/>
  <c r="BI346" i="5"/>
  <c r="BI347" i="5"/>
  <c r="BI348" i="5"/>
  <c r="BI349" i="5"/>
  <c r="BI350" i="5"/>
  <c r="BI3" i="5"/>
  <c r="BI4" i="5"/>
  <c r="BI5" i="5"/>
  <c r="BI2" i="5"/>
  <c r="X11" i="5"/>
  <c r="Y11" i="5"/>
  <c r="Z11" i="5"/>
  <c r="AA11" i="5"/>
  <c r="AB11" i="5"/>
  <c r="AC11" i="5"/>
  <c r="AD11" i="5"/>
  <c r="X12" i="5"/>
  <c r="Y12" i="5"/>
  <c r="Z12" i="5"/>
  <c r="AA12" i="5"/>
  <c r="AB12" i="5"/>
  <c r="AC12" i="5"/>
  <c r="AD12" i="5"/>
  <c r="X13" i="5"/>
  <c r="Y13" i="5"/>
  <c r="Z13" i="5"/>
  <c r="AA13" i="5"/>
  <c r="AB13" i="5"/>
  <c r="AC13" i="5"/>
  <c r="AD13" i="5"/>
  <c r="X14" i="5"/>
  <c r="Y14" i="5"/>
  <c r="Z14" i="5"/>
  <c r="AA14" i="5"/>
  <c r="AB14" i="5"/>
  <c r="AC14" i="5"/>
  <c r="AD14" i="5"/>
  <c r="X15" i="5"/>
  <c r="Y15" i="5"/>
  <c r="Z15" i="5"/>
  <c r="AA15" i="5"/>
  <c r="AB15" i="5"/>
  <c r="AC15" i="5"/>
  <c r="AD15" i="5"/>
  <c r="X16" i="5"/>
  <c r="Y16" i="5"/>
  <c r="Z16" i="5"/>
  <c r="AA16" i="5"/>
  <c r="AB16" i="5"/>
  <c r="AC16" i="5"/>
  <c r="AD16" i="5"/>
  <c r="X17" i="5"/>
  <c r="Y17" i="5"/>
  <c r="Z17" i="5"/>
  <c r="AA17" i="5"/>
  <c r="AB17" i="5"/>
  <c r="AC17" i="5"/>
  <c r="AD17" i="5"/>
  <c r="X18" i="5"/>
  <c r="Y18" i="5"/>
  <c r="Z18" i="5"/>
  <c r="AA18" i="5"/>
  <c r="AB18" i="5"/>
  <c r="AC18" i="5"/>
  <c r="AD18" i="5"/>
  <c r="X19" i="5"/>
  <c r="Y19" i="5"/>
  <c r="Z19" i="5"/>
  <c r="AA19" i="5"/>
  <c r="AB19" i="5"/>
  <c r="AC19" i="5"/>
  <c r="AD19" i="5"/>
  <c r="X20" i="5"/>
  <c r="AF20" i="5" s="1"/>
  <c r="Y20" i="5"/>
  <c r="Z20" i="5"/>
  <c r="AA20" i="5"/>
  <c r="AB20" i="5"/>
  <c r="AC20" i="5"/>
  <c r="AD20" i="5"/>
  <c r="X21" i="5"/>
  <c r="Y21" i="5"/>
  <c r="Z21" i="5"/>
  <c r="AA21" i="5"/>
  <c r="AB21" i="5"/>
  <c r="AC21" i="5"/>
  <c r="AD21" i="5"/>
  <c r="X22" i="5"/>
  <c r="Y22" i="5"/>
  <c r="Z22" i="5"/>
  <c r="AA22" i="5"/>
  <c r="AB22" i="5"/>
  <c r="AC22" i="5"/>
  <c r="AD22" i="5"/>
  <c r="X23" i="5"/>
  <c r="Y23" i="5"/>
  <c r="Z23" i="5"/>
  <c r="AA23" i="5"/>
  <c r="AB23" i="5"/>
  <c r="AC23" i="5"/>
  <c r="AD23" i="5"/>
  <c r="X24" i="5"/>
  <c r="Y24" i="5"/>
  <c r="Z24" i="5"/>
  <c r="AA24" i="5"/>
  <c r="AB24" i="5"/>
  <c r="AC24" i="5"/>
  <c r="AD24" i="5"/>
  <c r="X25" i="5"/>
  <c r="Y25" i="5"/>
  <c r="Z25" i="5"/>
  <c r="AA25" i="5"/>
  <c r="AB25" i="5"/>
  <c r="AC25" i="5"/>
  <c r="AD25" i="5"/>
  <c r="X26" i="5"/>
  <c r="Y26" i="5"/>
  <c r="Z26" i="5"/>
  <c r="AA26" i="5"/>
  <c r="AB26" i="5"/>
  <c r="AC26" i="5"/>
  <c r="AD26" i="5"/>
  <c r="X27" i="5"/>
  <c r="Y27" i="5"/>
  <c r="Z27" i="5"/>
  <c r="AA27" i="5"/>
  <c r="AB27" i="5"/>
  <c r="AC27" i="5"/>
  <c r="AD27" i="5"/>
  <c r="X28" i="5"/>
  <c r="Y28" i="5"/>
  <c r="Z28" i="5"/>
  <c r="AA28" i="5"/>
  <c r="AB28" i="5"/>
  <c r="AC28" i="5"/>
  <c r="AD28" i="5"/>
  <c r="X29" i="5"/>
  <c r="Y29" i="5"/>
  <c r="Z29" i="5"/>
  <c r="AA29" i="5"/>
  <c r="AB29" i="5"/>
  <c r="AC29" i="5"/>
  <c r="AD29" i="5"/>
  <c r="X30" i="5"/>
  <c r="Y30" i="5"/>
  <c r="Z30" i="5"/>
  <c r="AA30" i="5"/>
  <c r="AB30" i="5"/>
  <c r="AC30" i="5"/>
  <c r="AD30" i="5"/>
  <c r="X31" i="5"/>
  <c r="Y31" i="5"/>
  <c r="Z31" i="5"/>
  <c r="AA31" i="5"/>
  <c r="AB31" i="5"/>
  <c r="AC31" i="5"/>
  <c r="AD31" i="5"/>
  <c r="X32" i="5"/>
  <c r="Y32" i="5"/>
  <c r="Z32" i="5"/>
  <c r="AA32" i="5"/>
  <c r="AB32" i="5"/>
  <c r="AC32" i="5"/>
  <c r="AD32" i="5"/>
  <c r="X33" i="5"/>
  <c r="Y33" i="5"/>
  <c r="Z33" i="5"/>
  <c r="AA33" i="5"/>
  <c r="AB33" i="5"/>
  <c r="AC33" i="5"/>
  <c r="AD33" i="5"/>
  <c r="X34" i="5"/>
  <c r="Y34" i="5"/>
  <c r="Z34" i="5"/>
  <c r="AA34" i="5"/>
  <c r="AB34" i="5"/>
  <c r="AC34" i="5"/>
  <c r="AD34" i="5"/>
  <c r="X35" i="5"/>
  <c r="Y35" i="5"/>
  <c r="Z35" i="5"/>
  <c r="AA35" i="5"/>
  <c r="AB35" i="5"/>
  <c r="AC35" i="5"/>
  <c r="AD35" i="5"/>
  <c r="X36" i="5"/>
  <c r="Y36" i="5"/>
  <c r="Z36" i="5"/>
  <c r="AA36" i="5"/>
  <c r="AB36" i="5"/>
  <c r="AC36" i="5"/>
  <c r="AD36" i="5"/>
  <c r="X37" i="5"/>
  <c r="Y37" i="5"/>
  <c r="Z37" i="5"/>
  <c r="AA37" i="5"/>
  <c r="AB37" i="5"/>
  <c r="AC37" i="5"/>
  <c r="AD37" i="5"/>
  <c r="X38" i="5"/>
  <c r="Y38" i="5"/>
  <c r="Z38" i="5"/>
  <c r="AA38" i="5"/>
  <c r="AB38" i="5"/>
  <c r="AC38" i="5"/>
  <c r="AD38" i="5"/>
  <c r="X39" i="5"/>
  <c r="Y39" i="5"/>
  <c r="Z39" i="5"/>
  <c r="AA39" i="5"/>
  <c r="AB39" i="5"/>
  <c r="AC39" i="5"/>
  <c r="AD39" i="5"/>
  <c r="X40" i="5"/>
  <c r="Y40" i="5"/>
  <c r="Z40" i="5"/>
  <c r="AA40" i="5"/>
  <c r="AB40" i="5"/>
  <c r="AC40" i="5"/>
  <c r="AD40" i="5"/>
  <c r="X41" i="5"/>
  <c r="Y41" i="5"/>
  <c r="Z41" i="5"/>
  <c r="AA41" i="5"/>
  <c r="AB41" i="5"/>
  <c r="AC41" i="5"/>
  <c r="AD41" i="5"/>
  <c r="X42" i="5"/>
  <c r="Y42" i="5"/>
  <c r="Z42" i="5"/>
  <c r="AA42" i="5"/>
  <c r="AB42" i="5"/>
  <c r="AC42" i="5"/>
  <c r="AD42" i="5"/>
  <c r="X43" i="5"/>
  <c r="Y43" i="5"/>
  <c r="Z43" i="5"/>
  <c r="AA43" i="5"/>
  <c r="AB43" i="5"/>
  <c r="AC43" i="5"/>
  <c r="AD43" i="5"/>
  <c r="X44" i="5"/>
  <c r="Y44" i="5"/>
  <c r="Z44" i="5"/>
  <c r="AA44" i="5"/>
  <c r="AB44" i="5"/>
  <c r="AC44" i="5"/>
  <c r="AD44" i="5"/>
  <c r="X45" i="5"/>
  <c r="Y45" i="5"/>
  <c r="Z45" i="5"/>
  <c r="AA45" i="5"/>
  <c r="AB45" i="5"/>
  <c r="AC45" i="5"/>
  <c r="AD45" i="5"/>
  <c r="X46" i="5"/>
  <c r="Y46" i="5"/>
  <c r="Z46" i="5"/>
  <c r="AA46" i="5"/>
  <c r="AB46" i="5"/>
  <c r="AC46" i="5"/>
  <c r="AD46" i="5"/>
  <c r="X47" i="5"/>
  <c r="Y47" i="5"/>
  <c r="Z47" i="5"/>
  <c r="AA47" i="5"/>
  <c r="AB47" i="5"/>
  <c r="AC47" i="5"/>
  <c r="AD47" i="5"/>
  <c r="X48" i="5"/>
  <c r="Y48" i="5"/>
  <c r="Z48" i="5"/>
  <c r="AA48" i="5"/>
  <c r="AB48" i="5"/>
  <c r="AC48" i="5"/>
  <c r="AD48" i="5"/>
  <c r="X49" i="5"/>
  <c r="Y49" i="5"/>
  <c r="Z49" i="5"/>
  <c r="AA49" i="5"/>
  <c r="AB49" i="5"/>
  <c r="AC49" i="5"/>
  <c r="AD49" i="5"/>
  <c r="X50" i="5"/>
  <c r="Y50" i="5"/>
  <c r="Z50" i="5"/>
  <c r="AA50" i="5"/>
  <c r="AB50" i="5"/>
  <c r="AC50" i="5"/>
  <c r="AD50" i="5"/>
  <c r="X51" i="5"/>
  <c r="Y51" i="5"/>
  <c r="Z51" i="5"/>
  <c r="AA51" i="5"/>
  <c r="AB51" i="5"/>
  <c r="AC51" i="5"/>
  <c r="AD51" i="5"/>
  <c r="X52" i="5"/>
  <c r="Y52" i="5"/>
  <c r="Z52" i="5"/>
  <c r="AA52" i="5"/>
  <c r="AB52" i="5"/>
  <c r="AC52" i="5"/>
  <c r="AD52" i="5"/>
  <c r="X53" i="5"/>
  <c r="Y53" i="5"/>
  <c r="Z53" i="5"/>
  <c r="AA53" i="5"/>
  <c r="AB53" i="5"/>
  <c r="AC53" i="5"/>
  <c r="AD53" i="5"/>
  <c r="X54" i="5"/>
  <c r="Y54" i="5"/>
  <c r="Z54" i="5"/>
  <c r="AA54" i="5"/>
  <c r="AB54" i="5"/>
  <c r="AC54" i="5"/>
  <c r="AD54" i="5"/>
  <c r="X55" i="5"/>
  <c r="Y55" i="5"/>
  <c r="Z55" i="5"/>
  <c r="AA55" i="5"/>
  <c r="AB55" i="5"/>
  <c r="AC55" i="5"/>
  <c r="AD55" i="5"/>
  <c r="X56" i="5"/>
  <c r="Y56" i="5"/>
  <c r="Z56" i="5"/>
  <c r="AA56" i="5"/>
  <c r="AB56" i="5"/>
  <c r="AC56" i="5"/>
  <c r="AD56" i="5"/>
  <c r="X57" i="5"/>
  <c r="Y57" i="5"/>
  <c r="Z57" i="5"/>
  <c r="AA57" i="5"/>
  <c r="AB57" i="5"/>
  <c r="AC57" i="5"/>
  <c r="AD57" i="5"/>
  <c r="X58" i="5"/>
  <c r="Y58" i="5"/>
  <c r="Z58" i="5"/>
  <c r="AA58" i="5"/>
  <c r="AB58" i="5"/>
  <c r="AC58" i="5"/>
  <c r="AD58" i="5"/>
  <c r="X59" i="5"/>
  <c r="Y59" i="5"/>
  <c r="Z59" i="5"/>
  <c r="AA59" i="5"/>
  <c r="AB59" i="5"/>
  <c r="AC59" i="5"/>
  <c r="AD59" i="5"/>
  <c r="X60" i="5"/>
  <c r="Y60" i="5"/>
  <c r="Z60" i="5"/>
  <c r="AA60" i="5"/>
  <c r="AB60" i="5"/>
  <c r="AC60" i="5"/>
  <c r="AD60" i="5"/>
  <c r="X61" i="5"/>
  <c r="Y61" i="5"/>
  <c r="Z61" i="5"/>
  <c r="AA61" i="5"/>
  <c r="AB61" i="5"/>
  <c r="AC61" i="5"/>
  <c r="AD61" i="5"/>
  <c r="X62" i="5"/>
  <c r="Y62" i="5"/>
  <c r="Z62" i="5"/>
  <c r="AA62" i="5"/>
  <c r="AB62" i="5"/>
  <c r="AC62" i="5"/>
  <c r="AD62" i="5"/>
  <c r="X63" i="5"/>
  <c r="Y63" i="5"/>
  <c r="Z63" i="5"/>
  <c r="AA63" i="5"/>
  <c r="AB63" i="5"/>
  <c r="AC63" i="5"/>
  <c r="AD63" i="5"/>
  <c r="X64" i="5"/>
  <c r="Y64" i="5"/>
  <c r="Z64" i="5"/>
  <c r="AA64" i="5"/>
  <c r="AB64" i="5"/>
  <c r="AC64" i="5"/>
  <c r="AD64" i="5"/>
  <c r="X65" i="5"/>
  <c r="Y65" i="5"/>
  <c r="Z65" i="5"/>
  <c r="AA65" i="5"/>
  <c r="AB65" i="5"/>
  <c r="AC65" i="5"/>
  <c r="AD65" i="5"/>
  <c r="X66" i="5"/>
  <c r="Y66" i="5"/>
  <c r="Z66" i="5"/>
  <c r="AA66" i="5"/>
  <c r="AB66" i="5"/>
  <c r="AC66" i="5"/>
  <c r="AD66" i="5"/>
  <c r="X67" i="5"/>
  <c r="Y67" i="5"/>
  <c r="Z67" i="5"/>
  <c r="AA67" i="5"/>
  <c r="AB67" i="5"/>
  <c r="AC67" i="5"/>
  <c r="AD67" i="5"/>
  <c r="X68" i="5"/>
  <c r="Y68" i="5"/>
  <c r="Z68" i="5"/>
  <c r="AA68" i="5"/>
  <c r="AB68" i="5"/>
  <c r="AC68" i="5"/>
  <c r="AD68" i="5"/>
  <c r="X69" i="5"/>
  <c r="Y69" i="5"/>
  <c r="Z69" i="5"/>
  <c r="AA69" i="5"/>
  <c r="AB69" i="5"/>
  <c r="AC69" i="5"/>
  <c r="AD69" i="5"/>
  <c r="X70" i="5"/>
  <c r="Y70" i="5"/>
  <c r="Z70" i="5"/>
  <c r="AA70" i="5"/>
  <c r="AB70" i="5"/>
  <c r="AC70" i="5"/>
  <c r="AD70" i="5"/>
  <c r="X71" i="5"/>
  <c r="Y71" i="5"/>
  <c r="Z71" i="5"/>
  <c r="AA71" i="5"/>
  <c r="AB71" i="5"/>
  <c r="AC71" i="5"/>
  <c r="AD71" i="5"/>
  <c r="X72" i="5"/>
  <c r="Y72" i="5"/>
  <c r="Z72" i="5"/>
  <c r="AA72" i="5"/>
  <c r="AB72" i="5"/>
  <c r="AC72" i="5"/>
  <c r="AD72" i="5"/>
  <c r="X73" i="5"/>
  <c r="Y73" i="5"/>
  <c r="Z73" i="5"/>
  <c r="AA73" i="5"/>
  <c r="AB73" i="5"/>
  <c r="AC73" i="5"/>
  <c r="AD73" i="5"/>
  <c r="X74" i="5"/>
  <c r="Y74" i="5"/>
  <c r="Z74" i="5"/>
  <c r="AA74" i="5"/>
  <c r="AB74" i="5"/>
  <c r="AC74" i="5"/>
  <c r="AD74" i="5"/>
  <c r="X75" i="5"/>
  <c r="Y75" i="5"/>
  <c r="Z75" i="5"/>
  <c r="AA75" i="5"/>
  <c r="AB75" i="5"/>
  <c r="AC75" i="5"/>
  <c r="AD75" i="5"/>
  <c r="X76" i="5"/>
  <c r="Y76" i="5"/>
  <c r="Z76" i="5"/>
  <c r="AA76" i="5"/>
  <c r="AB76" i="5"/>
  <c r="AC76" i="5"/>
  <c r="AD76" i="5"/>
  <c r="X77" i="5"/>
  <c r="Y77" i="5"/>
  <c r="Z77" i="5"/>
  <c r="AA77" i="5"/>
  <c r="AB77" i="5"/>
  <c r="AC77" i="5"/>
  <c r="AD77" i="5"/>
  <c r="X78" i="5"/>
  <c r="Y78" i="5"/>
  <c r="Z78" i="5"/>
  <c r="AA78" i="5"/>
  <c r="AB78" i="5"/>
  <c r="AC78" i="5"/>
  <c r="AD78" i="5"/>
  <c r="X79" i="5"/>
  <c r="Y79" i="5"/>
  <c r="Z79" i="5"/>
  <c r="AA79" i="5"/>
  <c r="AB79" i="5"/>
  <c r="AC79" i="5"/>
  <c r="AD79" i="5"/>
  <c r="X80" i="5"/>
  <c r="Y80" i="5"/>
  <c r="Z80" i="5"/>
  <c r="AA80" i="5"/>
  <c r="AB80" i="5"/>
  <c r="AC80" i="5"/>
  <c r="AD80" i="5"/>
  <c r="X81" i="5"/>
  <c r="Y81" i="5"/>
  <c r="Z81" i="5"/>
  <c r="AA81" i="5"/>
  <c r="AB81" i="5"/>
  <c r="AC81" i="5"/>
  <c r="AD81" i="5"/>
  <c r="X82" i="5"/>
  <c r="Y82" i="5"/>
  <c r="Z82" i="5"/>
  <c r="AA82" i="5"/>
  <c r="AB82" i="5"/>
  <c r="AC82" i="5"/>
  <c r="AD82" i="5"/>
  <c r="X83" i="5"/>
  <c r="Y83" i="5"/>
  <c r="Z83" i="5"/>
  <c r="AA83" i="5"/>
  <c r="AB83" i="5"/>
  <c r="AC83" i="5"/>
  <c r="AD83" i="5"/>
  <c r="X84" i="5"/>
  <c r="Y84" i="5"/>
  <c r="Z84" i="5"/>
  <c r="AA84" i="5"/>
  <c r="AB84" i="5"/>
  <c r="AC84" i="5"/>
  <c r="AD84" i="5"/>
  <c r="X85" i="5"/>
  <c r="Y85" i="5"/>
  <c r="Z85" i="5"/>
  <c r="AA85" i="5"/>
  <c r="AB85" i="5"/>
  <c r="AC85" i="5"/>
  <c r="AD85" i="5"/>
  <c r="X86" i="5"/>
  <c r="Y86" i="5"/>
  <c r="Z86" i="5"/>
  <c r="AA86" i="5"/>
  <c r="AB86" i="5"/>
  <c r="AC86" i="5"/>
  <c r="AD86" i="5"/>
  <c r="X87" i="5"/>
  <c r="Y87" i="5"/>
  <c r="Z87" i="5"/>
  <c r="AA87" i="5"/>
  <c r="AB87" i="5"/>
  <c r="AC87" i="5"/>
  <c r="AD87" i="5"/>
  <c r="X88" i="5"/>
  <c r="Y88" i="5"/>
  <c r="Z88" i="5"/>
  <c r="AA88" i="5"/>
  <c r="AB88" i="5"/>
  <c r="AC88" i="5"/>
  <c r="AD88" i="5"/>
  <c r="X89" i="5"/>
  <c r="Y89" i="5"/>
  <c r="Z89" i="5"/>
  <c r="AA89" i="5"/>
  <c r="AB89" i="5"/>
  <c r="AC89" i="5"/>
  <c r="AD89" i="5"/>
  <c r="X90" i="5"/>
  <c r="Y90" i="5"/>
  <c r="Z90" i="5"/>
  <c r="AA90" i="5"/>
  <c r="AB90" i="5"/>
  <c r="AC90" i="5"/>
  <c r="AD90" i="5"/>
  <c r="X91" i="5"/>
  <c r="Y91" i="5"/>
  <c r="Z91" i="5"/>
  <c r="AA91" i="5"/>
  <c r="AB91" i="5"/>
  <c r="AC91" i="5"/>
  <c r="AD91" i="5"/>
  <c r="X92" i="5"/>
  <c r="Y92" i="5"/>
  <c r="Z92" i="5"/>
  <c r="AA92" i="5"/>
  <c r="AB92" i="5"/>
  <c r="AC92" i="5"/>
  <c r="AD92" i="5"/>
  <c r="X93" i="5"/>
  <c r="Y93" i="5"/>
  <c r="Z93" i="5"/>
  <c r="AA93" i="5"/>
  <c r="AB93" i="5"/>
  <c r="AC93" i="5"/>
  <c r="AD93" i="5"/>
  <c r="X94" i="5"/>
  <c r="Y94" i="5"/>
  <c r="Z94" i="5"/>
  <c r="AA94" i="5"/>
  <c r="AB94" i="5"/>
  <c r="AC94" i="5"/>
  <c r="AD94" i="5"/>
  <c r="X95" i="5"/>
  <c r="Y95" i="5"/>
  <c r="Z95" i="5"/>
  <c r="AA95" i="5"/>
  <c r="AB95" i="5"/>
  <c r="AC95" i="5"/>
  <c r="AD95" i="5"/>
  <c r="X96" i="5"/>
  <c r="Y96" i="5"/>
  <c r="Z96" i="5"/>
  <c r="AA96" i="5"/>
  <c r="AB96" i="5"/>
  <c r="AC96" i="5"/>
  <c r="AD96" i="5"/>
  <c r="X97" i="5"/>
  <c r="Y97" i="5"/>
  <c r="Z97" i="5"/>
  <c r="AA97" i="5"/>
  <c r="AB97" i="5"/>
  <c r="AC97" i="5"/>
  <c r="AD97" i="5"/>
  <c r="X98" i="5"/>
  <c r="Y98" i="5"/>
  <c r="Z98" i="5"/>
  <c r="AA98" i="5"/>
  <c r="AB98" i="5"/>
  <c r="AC98" i="5"/>
  <c r="AD98" i="5"/>
  <c r="X99" i="5"/>
  <c r="Y99" i="5"/>
  <c r="Z99" i="5"/>
  <c r="AA99" i="5"/>
  <c r="AB99" i="5"/>
  <c r="AC99" i="5"/>
  <c r="AD99" i="5"/>
  <c r="X100" i="5"/>
  <c r="Y100" i="5"/>
  <c r="Z100" i="5"/>
  <c r="AA100" i="5"/>
  <c r="AB100" i="5"/>
  <c r="AC100" i="5"/>
  <c r="AD100" i="5"/>
  <c r="X101" i="5"/>
  <c r="Y101" i="5"/>
  <c r="Z101" i="5"/>
  <c r="AA101" i="5"/>
  <c r="AB101" i="5"/>
  <c r="AC101" i="5"/>
  <c r="AD101" i="5"/>
  <c r="X102" i="5"/>
  <c r="Y102" i="5"/>
  <c r="Z102" i="5"/>
  <c r="AA102" i="5"/>
  <c r="AB102" i="5"/>
  <c r="AC102" i="5"/>
  <c r="AD102" i="5"/>
  <c r="X103" i="5"/>
  <c r="Y103" i="5"/>
  <c r="Z103" i="5"/>
  <c r="AA103" i="5"/>
  <c r="AB103" i="5"/>
  <c r="AC103" i="5"/>
  <c r="AD103" i="5"/>
  <c r="X104" i="5"/>
  <c r="Y104" i="5"/>
  <c r="Z104" i="5"/>
  <c r="AA104" i="5"/>
  <c r="AB104" i="5"/>
  <c r="AC104" i="5"/>
  <c r="AD104" i="5"/>
  <c r="X105" i="5"/>
  <c r="Y105" i="5"/>
  <c r="Z105" i="5"/>
  <c r="AA105" i="5"/>
  <c r="AB105" i="5"/>
  <c r="AC105" i="5"/>
  <c r="AD105" i="5"/>
  <c r="X106" i="5"/>
  <c r="Y106" i="5"/>
  <c r="Z106" i="5"/>
  <c r="AA106" i="5"/>
  <c r="AB106" i="5"/>
  <c r="AC106" i="5"/>
  <c r="AD106" i="5"/>
  <c r="X107" i="5"/>
  <c r="Y107" i="5"/>
  <c r="Z107" i="5"/>
  <c r="AA107" i="5"/>
  <c r="AB107" i="5"/>
  <c r="AC107" i="5"/>
  <c r="AD107" i="5"/>
  <c r="X108" i="5"/>
  <c r="Y108" i="5"/>
  <c r="Z108" i="5"/>
  <c r="AA108" i="5"/>
  <c r="AB108" i="5"/>
  <c r="AC108" i="5"/>
  <c r="AD108" i="5"/>
  <c r="X109" i="5"/>
  <c r="Y109" i="5"/>
  <c r="Z109" i="5"/>
  <c r="AA109" i="5"/>
  <c r="AB109" i="5"/>
  <c r="AC109" i="5"/>
  <c r="AD109" i="5"/>
  <c r="X110" i="5"/>
  <c r="Y110" i="5"/>
  <c r="Z110" i="5"/>
  <c r="AA110" i="5"/>
  <c r="AB110" i="5"/>
  <c r="AC110" i="5"/>
  <c r="AD110" i="5"/>
  <c r="X111" i="5"/>
  <c r="Y111" i="5"/>
  <c r="Z111" i="5"/>
  <c r="AA111" i="5"/>
  <c r="AB111" i="5"/>
  <c r="AC111" i="5"/>
  <c r="AD111" i="5"/>
  <c r="X112" i="5"/>
  <c r="Y112" i="5"/>
  <c r="Z112" i="5"/>
  <c r="AA112" i="5"/>
  <c r="AB112" i="5"/>
  <c r="AC112" i="5"/>
  <c r="AD112" i="5"/>
  <c r="X113" i="5"/>
  <c r="Y113" i="5"/>
  <c r="Z113" i="5"/>
  <c r="AA113" i="5"/>
  <c r="AB113" i="5"/>
  <c r="AC113" i="5"/>
  <c r="AD113" i="5"/>
  <c r="X114" i="5"/>
  <c r="Y114" i="5"/>
  <c r="Z114" i="5"/>
  <c r="AA114" i="5"/>
  <c r="AB114" i="5"/>
  <c r="AC114" i="5"/>
  <c r="AD114" i="5"/>
  <c r="X115" i="5"/>
  <c r="Y115" i="5"/>
  <c r="Z115" i="5"/>
  <c r="AA115" i="5"/>
  <c r="AB115" i="5"/>
  <c r="AC115" i="5"/>
  <c r="AD115" i="5"/>
  <c r="X116" i="5"/>
  <c r="Y116" i="5"/>
  <c r="Z116" i="5"/>
  <c r="AA116" i="5"/>
  <c r="AB116" i="5"/>
  <c r="AC116" i="5"/>
  <c r="AD116" i="5"/>
  <c r="X117" i="5"/>
  <c r="Y117" i="5"/>
  <c r="Z117" i="5"/>
  <c r="AA117" i="5"/>
  <c r="AB117" i="5"/>
  <c r="AC117" i="5"/>
  <c r="AD117" i="5"/>
  <c r="X118" i="5"/>
  <c r="Y118" i="5"/>
  <c r="Z118" i="5"/>
  <c r="AA118" i="5"/>
  <c r="AB118" i="5"/>
  <c r="AC118" i="5"/>
  <c r="AD118" i="5"/>
  <c r="X119" i="5"/>
  <c r="Y119" i="5"/>
  <c r="Z119" i="5"/>
  <c r="AA119" i="5"/>
  <c r="AB119" i="5"/>
  <c r="AC119" i="5"/>
  <c r="AD119" i="5"/>
  <c r="X120" i="5"/>
  <c r="Y120" i="5"/>
  <c r="Z120" i="5"/>
  <c r="AA120" i="5"/>
  <c r="AB120" i="5"/>
  <c r="AC120" i="5"/>
  <c r="AD120" i="5"/>
  <c r="X121" i="5"/>
  <c r="Y121" i="5"/>
  <c r="Z121" i="5"/>
  <c r="AA121" i="5"/>
  <c r="AB121" i="5"/>
  <c r="AC121" i="5"/>
  <c r="AD121" i="5"/>
  <c r="X122" i="5"/>
  <c r="Y122" i="5"/>
  <c r="Z122" i="5"/>
  <c r="AA122" i="5"/>
  <c r="AB122" i="5"/>
  <c r="AC122" i="5"/>
  <c r="AD122" i="5"/>
  <c r="X123" i="5"/>
  <c r="Y123" i="5"/>
  <c r="Z123" i="5"/>
  <c r="AA123" i="5"/>
  <c r="AB123" i="5"/>
  <c r="AC123" i="5"/>
  <c r="AD123" i="5"/>
  <c r="X124" i="5"/>
  <c r="Y124" i="5"/>
  <c r="Z124" i="5"/>
  <c r="AA124" i="5"/>
  <c r="AB124" i="5"/>
  <c r="AC124" i="5"/>
  <c r="AD124" i="5"/>
  <c r="X125" i="5"/>
  <c r="Y125" i="5"/>
  <c r="Z125" i="5"/>
  <c r="AA125" i="5"/>
  <c r="AB125" i="5"/>
  <c r="AC125" i="5"/>
  <c r="AD125" i="5"/>
  <c r="X126" i="5"/>
  <c r="Y126" i="5"/>
  <c r="Z126" i="5"/>
  <c r="AA126" i="5"/>
  <c r="AB126" i="5"/>
  <c r="AC126" i="5"/>
  <c r="AD126" i="5"/>
  <c r="X127" i="5"/>
  <c r="Y127" i="5"/>
  <c r="Z127" i="5"/>
  <c r="AA127" i="5"/>
  <c r="AB127" i="5"/>
  <c r="AC127" i="5"/>
  <c r="AD127" i="5"/>
  <c r="X128" i="5"/>
  <c r="Y128" i="5"/>
  <c r="Z128" i="5"/>
  <c r="AA128" i="5"/>
  <c r="AB128" i="5"/>
  <c r="AC128" i="5"/>
  <c r="AD128" i="5"/>
  <c r="X129" i="5"/>
  <c r="Y129" i="5"/>
  <c r="Z129" i="5"/>
  <c r="AA129" i="5"/>
  <c r="AB129" i="5"/>
  <c r="AC129" i="5"/>
  <c r="AD129" i="5"/>
  <c r="X130" i="5"/>
  <c r="Y130" i="5"/>
  <c r="Z130" i="5"/>
  <c r="AA130" i="5"/>
  <c r="AB130" i="5"/>
  <c r="AC130" i="5"/>
  <c r="AD130" i="5"/>
  <c r="X131" i="5"/>
  <c r="Y131" i="5"/>
  <c r="Z131" i="5"/>
  <c r="AA131" i="5"/>
  <c r="AB131" i="5"/>
  <c r="AC131" i="5"/>
  <c r="AD131" i="5"/>
  <c r="X132" i="5"/>
  <c r="Y132" i="5"/>
  <c r="Z132" i="5"/>
  <c r="AA132" i="5"/>
  <c r="AB132" i="5"/>
  <c r="AC132" i="5"/>
  <c r="AD132" i="5"/>
  <c r="X133" i="5"/>
  <c r="Y133" i="5"/>
  <c r="Z133" i="5"/>
  <c r="AA133" i="5"/>
  <c r="AB133" i="5"/>
  <c r="AC133" i="5"/>
  <c r="AD133" i="5"/>
  <c r="X134" i="5"/>
  <c r="Y134" i="5"/>
  <c r="Z134" i="5"/>
  <c r="AA134" i="5"/>
  <c r="AB134" i="5"/>
  <c r="AC134" i="5"/>
  <c r="AD134" i="5"/>
  <c r="X135" i="5"/>
  <c r="Y135" i="5"/>
  <c r="Z135" i="5"/>
  <c r="AA135" i="5"/>
  <c r="AB135" i="5"/>
  <c r="AC135" i="5"/>
  <c r="AD135" i="5"/>
  <c r="X136" i="5"/>
  <c r="Y136" i="5"/>
  <c r="Z136" i="5"/>
  <c r="AA136" i="5"/>
  <c r="AB136" i="5"/>
  <c r="AC136" i="5"/>
  <c r="AD136" i="5"/>
  <c r="X137" i="5"/>
  <c r="Y137" i="5"/>
  <c r="Z137" i="5"/>
  <c r="AA137" i="5"/>
  <c r="AB137" i="5"/>
  <c r="AC137" i="5"/>
  <c r="AD137" i="5"/>
  <c r="X138" i="5"/>
  <c r="Y138" i="5"/>
  <c r="Z138" i="5"/>
  <c r="AA138" i="5"/>
  <c r="AB138" i="5"/>
  <c r="AC138" i="5"/>
  <c r="AD138" i="5"/>
  <c r="X139" i="5"/>
  <c r="Y139" i="5"/>
  <c r="Z139" i="5"/>
  <c r="AA139" i="5"/>
  <c r="AB139" i="5"/>
  <c r="AC139" i="5"/>
  <c r="AD139" i="5"/>
  <c r="X140" i="5"/>
  <c r="Y140" i="5"/>
  <c r="Z140" i="5"/>
  <c r="AA140" i="5"/>
  <c r="AB140" i="5"/>
  <c r="AC140" i="5"/>
  <c r="AD140" i="5"/>
  <c r="X141" i="5"/>
  <c r="Y141" i="5"/>
  <c r="Z141" i="5"/>
  <c r="AA141" i="5"/>
  <c r="AB141" i="5"/>
  <c r="AC141" i="5"/>
  <c r="AD141" i="5"/>
  <c r="X142" i="5"/>
  <c r="Y142" i="5"/>
  <c r="Z142" i="5"/>
  <c r="AA142" i="5"/>
  <c r="AB142" i="5"/>
  <c r="AC142" i="5"/>
  <c r="AD142" i="5"/>
  <c r="X143" i="5"/>
  <c r="Y143" i="5"/>
  <c r="Z143" i="5"/>
  <c r="AA143" i="5"/>
  <c r="AB143" i="5"/>
  <c r="AC143" i="5"/>
  <c r="AD143" i="5"/>
  <c r="X144" i="5"/>
  <c r="Y144" i="5"/>
  <c r="Z144" i="5"/>
  <c r="AA144" i="5"/>
  <c r="AB144" i="5"/>
  <c r="AC144" i="5"/>
  <c r="AD144" i="5"/>
  <c r="X145" i="5"/>
  <c r="Y145" i="5"/>
  <c r="Z145" i="5"/>
  <c r="AA145" i="5"/>
  <c r="AB145" i="5"/>
  <c r="AC145" i="5"/>
  <c r="AD145" i="5"/>
  <c r="X146" i="5"/>
  <c r="Y146" i="5"/>
  <c r="Z146" i="5"/>
  <c r="AA146" i="5"/>
  <c r="AB146" i="5"/>
  <c r="AC146" i="5"/>
  <c r="AD146" i="5"/>
  <c r="X147" i="5"/>
  <c r="Y147" i="5"/>
  <c r="Z147" i="5"/>
  <c r="AA147" i="5"/>
  <c r="AB147" i="5"/>
  <c r="AC147" i="5"/>
  <c r="AD147" i="5"/>
  <c r="X148" i="5"/>
  <c r="Y148" i="5"/>
  <c r="Z148" i="5"/>
  <c r="AA148" i="5"/>
  <c r="AB148" i="5"/>
  <c r="AC148" i="5"/>
  <c r="AD148" i="5"/>
  <c r="X149" i="5"/>
  <c r="Y149" i="5"/>
  <c r="Z149" i="5"/>
  <c r="AA149" i="5"/>
  <c r="AB149" i="5"/>
  <c r="AC149" i="5"/>
  <c r="AD149" i="5"/>
  <c r="X150" i="5"/>
  <c r="Y150" i="5"/>
  <c r="Z150" i="5"/>
  <c r="AA150" i="5"/>
  <c r="AB150" i="5"/>
  <c r="AC150" i="5"/>
  <c r="AD150" i="5"/>
  <c r="X151" i="5"/>
  <c r="Y151" i="5"/>
  <c r="Z151" i="5"/>
  <c r="AA151" i="5"/>
  <c r="AB151" i="5"/>
  <c r="AC151" i="5"/>
  <c r="AD151" i="5"/>
  <c r="X152" i="5"/>
  <c r="Y152" i="5"/>
  <c r="Z152" i="5"/>
  <c r="AA152" i="5"/>
  <c r="AB152" i="5"/>
  <c r="AC152" i="5"/>
  <c r="AD152" i="5"/>
  <c r="X153" i="5"/>
  <c r="Y153" i="5"/>
  <c r="Z153" i="5"/>
  <c r="AA153" i="5"/>
  <c r="AB153" i="5"/>
  <c r="AC153" i="5"/>
  <c r="AD153" i="5"/>
  <c r="X154" i="5"/>
  <c r="Y154" i="5"/>
  <c r="Z154" i="5"/>
  <c r="AA154" i="5"/>
  <c r="AB154" i="5"/>
  <c r="AC154" i="5"/>
  <c r="AD154" i="5"/>
  <c r="X155" i="5"/>
  <c r="Y155" i="5"/>
  <c r="Z155" i="5"/>
  <c r="AA155" i="5"/>
  <c r="AB155" i="5"/>
  <c r="AC155" i="5"/>
  <c r="AD155" i="5"/>
  <c r="X156" i="5"/>
  <c r="Y156" i="5"/>
  <c r="Z156" i="5"/>
  <c r="AA156" i="5"/>
  <c r="AB156" i="5"/>
  <c r="AC156" i="5"/>
  <c r="AD156" i="5"/>
  <c r="X157" i="5"/>
  <c r="Y157" i="5"/>
  <c r="Z157" i="5"/>
  <c r="AA157" i="5"/>
  <c r="AB157" i="5"/>
  <c r="AC157" i="5"/>
  <c r="AD157" i="5"/>
  <c r="X158" i="5"/>
  <c r="Y158" i="5"/>
  <c r="Z158" i="5"/>
  <c r="AA158" i="5"/>
  <c r="AB158" i="5"/>
  <c r="AC158" i="5"/>
  <c r="AD158" i="5"/>
  <c r="X159" i="5"/>
  <c r="Y159" i="5"/>
  <c r="Z159" i="5"/>
  <c r="AA159" i="5"/>
  <c r="AB159" i="5"/>
  <c r="AC159" i="5"/>
  <c r="AD159" i="5"/>
  <c r="X160" i="5"/>
  <c r="Y160" i="5"/>
  <c r="Z160" i="5"/>
  <c r="AA160" i="5"/>
  <c r="AB160" i="5"/>
  <c r="AC160" i="5"/>
  <c r="AD160" i="5"/>
  <c r="X161" i="5"/>
  <c r="Y161" i="5"/>
  <c r="Z161" i="5"/>
  <c r="AA161" i="5"/>
  <c r="AB161" i="5"/>
  <c r="AC161" i="5"/>
  <c r="AD161" i="5"/>
  <c r="X162" i="5"/>
  <c r="Y162" i="5"/>
  <c r="Z162" i="5"/>
  <c r="AA162" i="5"/>
  <c r="AB162" i="5"/>
  <c r="AC162" i="5"/>
  <c r="AD162" i="5"/>
  <c r="X163" i="5"/>
  <c r="Y163" i="5"/>
  <c r="Z163" i="5"/>
  <c r="AA163" i="5"/>
  <c r="AB163" i="5"/>
  <c r="AC163" i="5"/>
  <c r="AD163" i="5"/>
  <c r="X164" i="5"/>
  <c r="Y164" i="5"/>
  <c r="Z164" i="5"/>
  <c r="AA164" i="5"/>
  <c r="AB164" i="5"/>
  <c r="AC164" i="5"/>
  <c r="AD164" i="5"/>
  <c r="X165" i="5"/>
  <c r="Y165" i="5"/>
  <c r="Z165" i="5"/>
  <c r="AA165" i="5"/>
  <c r="AB165" i="5"/>
  <c r="AC165" i="5"/>
  <c r="AD165" i="5"/>
  <c r="X166" i="5"/>
  <c r="Y166" i="5"/>
  <c r="Z166" i="5"/>
  <c r="AA166" i="5"/>
  <c r="AB166" i="5"/>
  <c r="AC166" i="5"/>
  <c r="AD166" i="5"/>
  <c r="X167" i="5"/>
  <c r="Y167" i="5"/>
  <c r="Z167" i="5"/>
  <c r="AA167" i="5"/>
  <c r="AB167" i="5"/>
  <c r="AC167" i="5"/>
  <c r="AD167" i="5"/>
  <c r="X168" i="5"/>
  <c r="Y168" i="5"/>
  <c r="Z168" i="5"/>
  <c r="AA168" i="5"/>
  <c r="AB168" i="5"/>
  <c r="AC168" i="5"/>
  <c r="AD168" i="5"/>
  <c r="X169" i="5"/>
  <c r="Y169" i="5"/>
  <c r="Z169" i="5"/>
  <c r="AA169" i="5"/>
  <c r="AB169" i="5"/>
  <c r="AC169" i="5"/>
  <c r="AD169" i="5"/>
  <c r="X170" i="5"/>
  <c r="Y170" i="5"/>
  <c r="Z170" i="5"/>
  <c r="AA170" i="5"/>
  <c r="AB170" i="5"/>
  <c r="AC170" i="5"/>
  <c r="AD170" i="5"/>
  <c r="X171" i="5"/>
  <c r="Y171" i="5"/>
  <c r="Z171" i="5"/>
  <c r="AA171" i="5"/>
  <c r="AB171" i="5"/>
  <c r="AC171" i="5"/>
  <c r="AD171" i="5"/>
  <c r="X172" i="5"/>
  <c r="Y172" i="5"/>
  <c r="Z172" i="5"/>
  <c r="AA172" i="5"/>
  <c r="AB172" i="5"/>
  <c r="AC172" i="5"/>
  <c r="AD172" i="5"/>
  <c r="X173" i="5"/>
  <c r="Y173" i="5"/>
  <c r="Z173" i="5"/>
  <c r="AA173" i="5"/>
  <c r="AB173" i="5"/>
  <c r="AC173" i="5"/>
  <c r="AD173" i="5"/>
  <c r="X174" i="5"/>
  <c r="Y174" i="5"/>
  <c r="Z174" i="5"/>
  <c r="AA174" i="5"/>
  <c r="AB174" i="5"/>
  <c r="AC174" i="5"/>
  <c r="AD174" i="5"/>
  <c r="X175" i="5"/>
  <c r="Y175" i="5"/>
  <c r="Z175" i="5"/>
  <c r="AA175" i="5"/>
  <c r="AB175" i="5"/>
  <c r="AC175" i="5"/>
  <c r="AD175" i="5"/>
  <c r="X176" i="5"/>
  <c r="Y176" i="5"/>
  <c r="Z176" i="5"/>
  <c r="AA176" i="5"/>
  <c r="AB176" i="5"/>
  <c r="AC176" i="5"/>
  <c r="AD176" i="5"/>
  <c r="X177" i="5"/>
  <c r="Y177" i="5"/>
  <c r="Z177" i="5"/>
  <c r="AA177" i="5"/>
  <c r="AB177" i="5"/>
  <c r="AC177" i="5"/>
  <c r="AD177" i="5"/>
  <c r="X178" i="5"/>
  <c r="Y178" i="5"/>
  <c r="Z178" i="5"/>
  <c r="AA178" i="5"/>
  <c r="AB178" i="5"/>
  <c r="AC178" i="5"/>
  <c r="AD178" i="5"/>
  <c r="X179" i="5"/>
  <c r="Y179" i="5"/>
  <c r="Z179" i="5"/>
  <c r="AA179" i="5"/>
  <c r="AB179" i="5"/>
  <c r="AC179" i="5"/>
  <c r="AD179" i="5"/>
  <c r="X180" i="5"/>
  <c r="Y180" i="5"/>
  <c r="Z180" i="5"/>
  <c r="AA180" i="5"/>
  <c r="AB180" i="5"/>
  <c r="AC180" i="5"/>
  <c r="AD180" i="5"/>
  <c r="X181" i="5"/>
  <c r="Y181" i="5"/>
  <c r="Z181" i="5"/>
  <c r="AA181" i="5"/>
  <c r="AB181" i="5"/>
  <c r="AC181" i="5"/>
  <c r="AD181" i="5"/>
  <c r="X182" i="5"/>
  <c r="Y182" i="5"/>
  <c r="Z182" i="5"/>
  <c r="AA182" i="5"/>
  <c r="AB182" i="5"/>
  <c r="AC182" i="5"/>
  <c r="AD182" i="5"/>
  <c r="X183" i="5"/>
  <c r="Y183" i="5"/>
  <c r="Z183" i="5"/>
  <c r="AA183" i="5"/>
  <c r="AB183" i="5"/>
  <c r="AC183" i="5"/>
  <c r="AD183" i="5"/>
  <c r="X184" i="5"/>
  <c r="Y184" i="5"/>
  <c r="Z184" i="5"/>
  <c r="AA184" i="5"/>
  <c r="AB184" i="5"/>
  <c r="AC184" i="5"/>
  <c r="AD184" i="5"/>
  <c r="X185" i="5"/>
  <c r="Y185" i="5"/>
  <c r="Z185" i="5"/>
  <c r="AA185" i="5"/>
  <c r="AB185" i="5"/>
  <c r="AC185" i="5"/>
  <c r="AD185" i="5"/>
  <c r="X186" i="5"/>
  <c r="Y186" i="5"/>
  <c r="Z186" i="5"/>
  <c r="AA186" i="5"/>
  <c r="AB186" i="5"/>
  <c r="AC186" i="5"/>
  <c r="AD186" i="5"/>
  <c r="X187" i="5"/>
  <c r="Y187" i="5"/>
  <c r="Z187" i="5"/>
  <c r="AA187" i="5"/>
  <c r="AB187" i="5"/>
  <c r="AC187" i="5"/>
  <c r="AD187" i="5"/>
  <c r="X188" i="5"/>
  <c r="Y188" i="5"/>
  <c r="Z188" i="5"/>
  <c r="AA188" i="5"/>
  <c r="AB188" i="5"/>
  <c r="AC188" i="5"/>
  <c r="AD188" i="5"/>
  <c r="X189" i="5"/>
  <c r="Y189" i="5"/>
  <c r="Z189" i="5"/>
  <c r="AA189" i="5"/>
  <c r="AB189" i="5"/>
  <c r="AC189" i="5"/>
  <c r="AD189" i="5"/>
  <c r="X190" i="5"/>
  <c r="Y190" i="5"/>
  <c r="Z190" i="5"/>
  <c r="AA190" i="5"/>
  <c r="AB190" i="5"/>
  <c r="AC190" i="5"/>
  <c r="AD190" i="5"/>
  <c r="X191" i="5"/>
  <c r="Y191" i="5"/>
  <c r="Z191" i="5"/>
  <c r="AA191" i="5"/>
  <c r="AB191" i="5"/>
  <c r="AC191" i="5"/>
  <c r="AD191" i="5"/>
  <c r="X192" i="5"/>
  <c r="Y192" i="5"/>
  <c r="Z192" i="5"/>
  <c r="AA192" i="5"/>
  <c r="AB192" i="5"/>
  <c r="AC192" i="5"/>
  <c r="AD192" i="5"/>
  <c r="X193" i="5"/>
  <c r="Y193" i="5"/>
  <c r="Z193" i="5"/>
  <c r="AA193" i="5"/>
  <c r="AB193" i="5"/>
  <c r="AC193" i="5"/>
  <c r="AD193" i="5"/>
  <c r="X194" i="5"/>
  <c r="Y194" i="5"/>
  <c r="Z194" i="5"/>
  <c r="AA194" i="5"/>
  <c r="AB194" i="5"/>
  <c r="AC194" i="5"/>
  <c r="AD194" i="5"/>
  <c r="X195" i="5"/>
  <c r="Y195" i="5"/>
  <c r="Z195" i="5"/>
  <c r="AA195" i="5"/>
  <c r="AB195" i="5"/>
  <c r="AC195" i="5"/>
  <c r="AD195" i="5"/>
  <c r="X196" i="5"/>
  <c r="Y196" i="5"/>
  <c r="Z196" i="5"/>
  <c r="AA196" i="5"/>
  <c r="AB196" i="5"/>
  <c r="AC196" i="5"/>
  <c r="AD196" i="5"/>
  <c r="X197" i="5"/>
  <c r="Y197" i="5"/>
  <c r="Z197" i="5"/>
  <c r="AA197" i="5"/>
  <c r="AB197" i="5"/>
  <c r="AC197" i="5"/>
  <c r="AD197" i="5"/>
  <c r="X198" i="5"/>
  <c r="Y198" i="5"/>
  <c r="Z198" i="5"/>
  <c r="AA198" i="5"/>
  <c r="AB198" i="5"/>
  <c r="AC198" i="5"/>
  <c r="AD198" i="5"/>
  <c r="X199" i="5"/>
  <c r="Y199" i="5"/>
  <c r="Z199" i="5"/>
  <c r="AA199" i="5"/>
  <c r="AB199" i="5"/>
  <c r="AC199" i="5"/>
  <c r="AD199" i="5"/>
  <c r="X200" i="5"/>
  <c r="Y200" i="5"/>
  <c r="Z200" i="5"/>
  <c r="AA200" i="5"/>
  <c r="AB200" i="5"/>
  <c r="AC200" i="5"/>
  <c r="AD200" i="5"/>
  <c r="X201" i="5"/>
  <c r="Y201" i="5"/>
  <c r="Z201" i="5"/>
  <c r="AA201" i="5"/>
  <c r="AB201" i="5"/>
  <c r="AC201" i="5"/>
  <c r="AD201" i="5"/>
  <c r="X202" i="5"/>
  <c r="Y202" i="5"/>
  <c r="Z202" i="5"/>
  <c r="AA202" i="5"/>
  <c r="AB202" i="5"/>
  <c r="AC202" i="5"/>
  <c r="AD202" i="5"/>
  <c r="X203" i="5"/>
  <c r="Y203" i="5"/>
  <c r="Z203" i="5"/>
  <c r="AA203" i="5"/>
  <c r="AB203" i="5"/>
  <c r="AC203" i="5"/>
  <c r="AD203" i="5"/>
  <c r="X204" i="5"/>
  <c r="Y204" i="5"/>
  <c r="Z204" i="5"/>
  <c r="AA204" i="5"/>
  <c r="AB204" i="5"/>
  <c r="AC204" i="5"/>
  <c r="AD204" i="5"/>
  <c r="X205" i="5"/>
  <c r="Y205" i="5"/>
  <c r="Z205" i="5"/>
  <c r="AA205" i="5"/>
  <c r="AB205" i="5"/>
  <c r="AC205" i="5"/>
  <c r="AD205" i="5"/>
  <c r="X206" i="5"/>
  <c r="Y206" i="5"/>
  <c r="Z206" i="5"/>
  <c r="AA206" i="5"/>
  <c r="AB206" i="5"/>
  <c r="AC206" i="5"/>
  <c r="AD206" i="5"/>
  <c r="X207" i="5"/>
  <c r="Y207" i="5"/>
  <c r="Z207" i="5"/>
  <c r="AA207" i="5"/>
  <c r="AB207" i="5"/>
  <c r="AC207" i="5"/>
  <c r="AD207" i="5"/>
  <c r="X208" i="5"/>
  <c r="Y208" i="5"/>
  <c r="Z208" i="5"/>
  <c r="AA208" i="5"/>
  <c r="AB208" i="5"/>
  <c r="AC208" i="5"/>
  <c r="AD208" i="5"/>
  <c r="X209" i="5"/>
  <c r="Y209" i="5"/>
  <c r="Z209" i="5"/>
  <c r="AA209" i="5"/>
  <c r="AB209" i="5"/>
  <c r="AC209" i="5"/>
  <c r="AD209" i="5"/>
  <c r="X210" i="5"/>
  <c r="Y210" i="5"/>
  <c r="Z210" i="5"/>
  <c r="AA210" i="5"/>
  <c r="AB210" i="5"/>
  <c r="AC210" i="5"/>
  <c r="AD210" i="5"/>
  <c r="X211" i="5"/>
  <c r="Y211" i="5"/>
  <c r="Z211" i="5"/>
  <c r="AA211" i="5"/>
  <c r="AB211" i="5"/>
  <c r="AC211" i="5"/>
  <c r="AD211" i="5"/>
  <c r="X212" i="5"/>
  <c r="Y212" i="5"/>
  <c r="Z212" i="5"/>
  <c r="AA212" i="5"/>
  <c r="AB212" i="5"/>
  <c r="AC212" i="5"/>
  <c r="AD212" i="5"/>
  <c r="X213" i="5"/>
  <c r="Y213" i="5"/>
  <c r="Z213" i="5"/>
  <c r="AA213" i="5"/>
  <c r="AB213" i="5"/>
  <c r="AC213" i="5"/>
  <c r="AD213" i="5"/>
  <c r="X214" i="5"/>
  <c r="Y214" i="5"/>
  <c r="Z214" i="5"/>
  <c r="AA214" i="5"/>
  <c r="AB214" i="5"/>
  <c r="AC214" i="5"/>
  <c r="AD214" i="5"/>
  <c r="X215" i="5"/>
  <c r="Y215" i="5"/>
  <c r="Z215" i="5"/>
  <c r="AA215" i="5"/>
  <c r="AB215" i="5"/>
  <c r="AC215" i="5"/>
  <c r="AD215" i="5"/>
  <c r="X216" i="5"/>
  <c r="Y216" i="5"/>
  <c r="Z216" i="5"/>
  <c r="AA216" i="5"/>
  <c r="AB216" i="5"/>
  <c r="AC216" i="5"/>
  <c r="AD216" i="5"/>
  <c r="X217" i="5"/>
  <c r="Y217" i="5"/>
  <c r="Z217" i="5"/>
  <c r="AA217" i="5"/>
  <c r="AB217" i="5"/>
  <c r="AC217" i="5"/>
  <c r="AD217" i="5"/>
  <c r="X218" i="5"/>
  <c r="Y218" i="5"/>
  <c r="Z218" i="5"/>
  <c r="AA218" i="5"/>
  <c r="AB218" i="5"/>
  <c r="AC218" i="5"/>
  <c r="AD218" i="5"/>
  <c r="X219" i="5"/>
  <c r="Y219" i="5"/>
  <c r="Z219" i="5"/>
  <c r="AA219" i="5"/>
  <c r="AB219" i="5"/>
  <c r="AC219" i="5"/>
  <c r="AD219" i="5"/>
  <c r="X220" i="5"/>
  <c r="Y220" i="5"/>
  <c r="Z220" i="5"/>
  <c r="AA220" i="5"/>
  <c r="AB220" i="5"/>
  <c r="AC220" i="5"/>
  <c r="AD220" i="5"/>
  <c r="X221" i="5"/>
  <c r="Y221" i="5"/>
  <c r="Z221" i="5"/>
  <c r="AA221" i="5"/>
  <c r="AB221" i="5"/>
  <c r="AC221" i="5"/>
  <c r="AD221" i="5"/>
  <c r="X222" i="5"/>
  <c r="Y222" i="5"/>
  <c r="Z222" i="5"/>
  <c r="AA222" i="5"/>
  <c r="AB222" i="5"/>
  <c r="AC222" i="5"/>
  <c r="AD222" i="5"/>
  <c r="X223" i="5"/>
  <c r="Y223" i="5"/>
  <c r="Z223" i="5"/>
  <c r="AA223" i="5"/>
  <c r="AB223" i="5"/>
  <c r="AC223" i="5"/>
  <c r="AD223" i="5"/>
  <c r="X224" i="5"/>
  <c r="Y224" i="5"/>
  <c r="Z224" i="5"/>
  <c r="AA224" i="5"/>
  <c r="AB224" i="5"/>
  <c r="AC224" i="5"/>
  <c r="AD224" i="5"/>
  <c r="X225" i="5"/>
  <c r="Y225" i="5"/>
  <c r="Z225" i="5"/>
  <c r="AA225" i="5"/>
  <c r="AB225" i="5"/>
  <c r="AC225" i="5"/>
  <c r="AD225" i="5"/>
  <c r="X226" i="5"/>
  <c r="Y226" i="5"/>
  <c r="Z226" i="5"/>
  <c r="AA226" i="5"/>
  <c r="AB226" i="5"/>
  <c r="AC226" i="5"/>
  <c r="AD226" i="5"/>
  <c r="X227" i="5"/>
  <c r="Y227" i="5"/>
  <c r="Z227" i="5"/>
  <c r="AA227" i="5"/>
  <c r="AB227" i="5"/>
  <c r="AC227" i="5"/>
  <c r="AD227" i="5"/>
  <c r="X228" i="5"/>
  <c r="Y228" i="5"/>
  <c r="Z228" i="5"/>
  <c r="AA228" i="5"/>
  <c r="AB228" i="5"/>
  <c r="AC228" i="5"/>
  <c r="AD228" i="5"/>
  <c r="X229" i="5"/>
  <c r="Y229" i="5"/>
  <c r="Z229" i="5"/>
  <c r="AA229" i="5"/>
  <c r="AB229" i="5"/>
  <c r="AC229" i="5"/>
  <c r="AD229" i="5"/>
  <c r="X230" i="5"/>
  <c r="Y230" i="5"/>
  <c r="Z230" i="5"/>
  <c r="AA230" i="5"/>
  <c r="AB230" i="5"/>
  <c r="AC230" i="5"/>
  <c r="AD230" i="5"/>
  <c r="X231" i="5"/>
  <c r="Y231" i="5"/>
  <c r="Z231" i="5"/>
  <c r="AA231" i="5"/>
  <c r="AB231" i="5"/>
  <c r="AC231" i="5"/>
  <c r="AD231" i="5"/>
  <c r="X232" i="5"/>
  <c r="Y232" i="5"/>
  <c r="Z232" i="5"/>
  <c r="AA232" i="5"/>
  <c r="AB232" i="5"/>
  <c r="AC232" i="5"/>
  <c r="AD232" i="5"/>
  <c r="X233" i="5"/>
  <c r="Y233" i="5"/>
  <c r="Z233" i="5"/>
  <c r="AA233" i="5"/>
  <c r="AB233" i="5"/>
  <c r="AC233" i="5"/>
  <c r="AD233" i="5"/>
  <c r="X234" i="5"/>
  <c r="Y234" i="5"/>
  <c r="Z234" i="5"/>
  <c r="AA234" i="5"/>
  <c r="AB234" i="5"/>
  <c r="AC234" i="5"/>
  <c r="AD234" i="5"/>
  <c r="X235" i="5"/>
  <c r="Y235" i="5"/>
  <c r="Z235" i="5"/>
  <c r="AA235" i="5"/>
  <c r="AB235" i="5"/>
  <c r="AC235" i="5"/>
  <c r="AD235" i="5"/>
  <c r="X236" i="5"/>
  <c r="Y236" i="5"/>
  <c r="Z236" i="5"/>
  <c r="AA236" i="5"/>
  <c r="AB236" i="5"/>
  <c r="AC236" i="5"/>
  <c r="AD236" i="5"/>
  <c r="X237" i="5"/>
  <c r="Y237" i="5"/>
  <c r="Z237" i="5"/>
  <c r="AA237" i="5"/>
  <c r="AB237" i="5"/>
  <c r="AC237" i="5"/>
  <c r="AD237" i="5"/>
  <c r="X238" i="5"/>
  <c r="Y238" i="5"/>
  <c r="Z238" i="5"/>
  <c r="AA238" i="5"/>
  <c r="AB238" i="5"/>
  <c r="AC238" i="5"/>
  <c r="AD238" i="5"/>
  <c r="X239" i="5"/>
  <c r="Y239" i="5"/>
  <c r="Z239" i="5"/>
  <c r="AA239" i="5"/>
  <c r="AB239" i="5"/>
  <c r="AC239" i="5"/>
  <c r="AD239" i="5"/>
  <c r="X240" i="5"/>
  <c r="Y240" i="5"/>
  <c r="Z240" i="5"/>
  <c r="AA240" i="5"/>
  <c r="AB240" i="5"/>
  <c r="AC240" i="5"/>
  <c r="AD240" i="5"/>
  <c r="X241" i="5"/>
  <c r="Y241" i="5"/>
  <c r="Z241" i="5"/>
  <c r="AA241" i="5"/>
  <c r="AB241" i="5"/>
  <c r="AC241" i="5"/>
  <c r="AD241" i="5"/>
  <c r="X242" i="5"/>
  <c r="Y242" i="5"/>
  <c r="Z242" i="5"/>
  <c r="AA242" i="5"/>
  <c r="AB242" i="5"/>
  <c r="AC242" i="5"/>
  <c r="AD242" i="5"/>
  <c r="X243" i="5"/>
  <c r="Y243" i="5"/>
  <c r="Z243" i="5"/>
  <c r="AA243" i="5"/>
  <c r="AB243" i="5"/>
  <c r="AC243" i="5"/>
  <c r="AD243" i="5"/>
  <c r="X244" i="5"/>
  <c r="Y244" i="5"/>
  <c r="Z244" i="5"/>
  <c r="AA244" i="5"/>
  <c r="AB244" i="5"/>
  <c r="AC244" i="5"/>
  <c r="AD244" i="5"/>
  <c r="X245" i="5"/>
  <c r="Y245" i="5"/>
  <c r="Z245" i="5"/>
  <c r="AA245" i="5"/>
  <c r="AB245" i="5"/>
  <c r="AC245" i="5"/>
  <c r="AD245" i="5"/>
  <c r="X246" i="5"/>
  <c r="Y246" i="5"/>
  <c r="Z246" i="5"/>
  <c r="AA246" i="5"/>
  <c r="AB246" i="5"/>
  <c r="AC246" i="5"/>
  <c r="AD246" i="5"/>
  <c r="X247" i="5"/>
  <c r="Y247" i="5"/>
  <c r="Z247" i="5"/>
  <c r="AA247" i="5"/>
  <c r="AB247" i="5"/>
  <c r="AC247" i="5"/>
  <c r="AD247" i="5"/>
  <c r="X248" i="5"/>
  <c r="Y248" i="5"/>
  <c r="Z248" i="5"/>
  <c r="AA248" i="5"/>
  <c r="AB248" i="5"/>
  <c r="AC248" i="5"/>
  <c r="AD248" i="5"/>
  <c r="X249" i="5"/>
  <c r="Y249" i="5"/>
  <c r="Z249" i="5"/>
  <c r="AA249" i="5"/>
  <c r="AB249" i="5"/>
  <c r="AC249" i="5"/>
  <c r="AD249" i="5"/>
  <c r="X250" i="5"/>
  <c r="Y250" i="5"/>
  <c r="Z250" i="5"/>
  <c r="AA250" i="5"/>
  <c r="AB250" i="5"/>
  <c r="AC250" i="5"/>
  <c r="AD250" i="5"/>
  <c r="X251" i="5"/>
  <c r="Y251" i="5"/>
  <c r="Z251" i="5"/>
  <c r="AA251" i="5"/>
  <c r="AB251" i="5"/>
  <c r="AC251" i="5"/>
  <c r="AD251" i="5"/>
  <c r="X252" i="5"/>
  <c r="Y252" i="5"/>
  <c r="Z252" i="5"/>
  <c r="AA252" i="5"/>
  <c r="AB252" i="5"/>
  <c r="AC252" i="5"/>
  <c r="AD252" i="5"/>
  <c r="X253" i="5"/>
  <c r="Y253" i="5"/>
  <c r="Z253" i="5"/>
  <c r="AA253" i="5"/>
  <c r="AB253" i="5"/>
  <c r="AC253" i="5"/>
  <c r="AD253" i="5"/>
  <c r="X254" i="5"/>
  <c r="Y254" i="5"/>
  <c r="Z254" i="5"/>
  <c r="AA254" i="5"/>
  <c r="AB254" i="5"/>
  <c r="AC254" i="5"/>
  <c r="AD254" i="5"/>
  <c r="X255" i="5"/>
  <c r="Y255" i="5"/>
  <c r="Z255" i="5"/>
  <c r="AA255" i="5"/>
  <c r="AB255" i="5"/>
  <c r="AC255" i="5"/>
  <c r="AD255" i="5"/>
  <c r="X256" i="5"/>
  <c r="Y256" i="5"/>
  <c r="Z256" i="5"/>
  <c r="AA256" i="5"/>
  <c r="AB256" i="5"/>
  <c r="AC256" i="5"/>
  <c r="AD256" i="5"/>
  <c r="X257" i="5"/>
  <c r="Y257" i="5"/>
  <c r="Z257" i="5"/>
  <c r="AA257" i="5"/>
  <c r="AB257" i="5"/>
  <c r="AC257" i="5"/>
  <c r="AD257" i="5"/>
  <c r="X258" i="5"/>
  <c r="Y258" i="5"/>
  <c r="Z258" i="5"/>
  <c r="AA258" i="5"/>
  <c r="AB258" i="5"/>
  <c r="AC258" i="5"/>
  <c r="AD258" i="5"/>
  <c r="X259" i="5"/>
  <c r="Y259" i="5"/>
  <c r="Z259" i="5"/>
  <c r="AA259" i="5"/>
  <c r="AB259" i="5"/>
  <c r="AC259" i="5"/>
  <c r="AD259" i="5"/>
  <c r="X260" i="5"/>
  <c r="Y260" i="5"/>
  <c r="Z260" i="5"/>
  <c r="AA260" i="5"/>
  <c r="AB260" i="5"/>
  <c r="AC260" i="5"/>
  <c r="AD260" i="5"/>
  <c r="X261" i="5"/>
  <c r="Y261" i="5"/>
  <c r="Z261" i="5"/>
  <c r="AA261" i="5"/>
  <c r="AB261" i="5"/>
  <c r="AC261" i="5"/>
  <c r="AD261" i="5"/>
  <c r="X262" i="5"/>
  <c r="Y262" i="5"/>
  <c r="Z262" i="5"/>
  <c r="AA262" i="5"/>
  <c r="AB262" i="5"/>
  <c r="AC262" i="5"/>
  <c r="AD262" i="5"/>
  <c r="X263" i="5"/>
  <c r="Y263" i="5"/>
  <c r="Z263" i="5"/>
  <c r="AA263" i="5"/>
  <c r="AB263" i="5"/>
  <c r="AC263" i="5"/>
  <c r="AD263" i="5"/>
  <c r="X264" i="5"/>
  <c r="Y264" i="5"/>
  <c r="Z264" i="5"/>
  <c r="AA264" i="5"/>
  <c r="AB264" i="5"/>
  <c r="AC264" i="5"/>
  <c r="AD264" i="5"/>
  <c r="X265" i="5"/>
  <c r="Y265" i="5"/>
  <c r="Z265" i="5"/>
  <c r="AA265" i="5"/>
  <c r="AB265" i="5"/>
  <c r="AC265" i="5"/>
  <c r="AD265" i="5"/>
  <c r="X266" i="5"/>
  <c r="Y266" i="5"/>
  <c r="Z266" i="5"/>
  <c r="AA266" i="5"/>
  <c r="AB266" i="5"/>
  <c r="AC266" i="5"/>
  <c r="AD266" i="5"/>
  <c r="X267" i="5"/>
  <c r="Y267" i="5"/>
  <c r="Z267" i="5"/>
  <c r="AA267" i="5"/>
  <c r="AB267" i="5"/>
  <c r="AC267" i="5"/>
  <c r="AD267" i="5"/>
  <c r="X268" i="5"/>
  <c r="Y268" i="5"/>
  <c r="Z268" i="5"/>
  <c r="AA268" i="5"/>
  <c r="AB268" i="5"/>
  <c r="AC268" i="5"/>
  <c r="AD268" i="5"/>
  <c r="X269" i="5"/>
  <c r="Y269" i="5"/>
  <c r="Z269" i="5"/>
  <c r="AA269" i="5"/>
  <c r="AB269" i="5"/>
  <c r="AC269" i="5"/>
  <c r="AD269" i="5"/>
  <c r="X270" i="5"/>
  <c r="Y270" i="5"/>
  <c r="Z270" i="5"/>
  <c r="AA270" i="5"/>
  <c r="AB270" i="5"/>
  <c r="AC270" i="5"/>
  <c r="AD270" i="5"/>
  <c r="X271" i="5"/>
  <c r="Y271" i="5"/>
  <c r="Z271" i="5"/>
  <c r="AA271" i="5"/>
  <c r="AB271" i="5"/>
  <c r="AC271" i="5"/>
  <c r="AD271" i="5"/>
  <c r="X272" i="5"/>
  <c r="Y272" i="5"/>
  <c r="Z272" i="5"/>
  <c r="AA272" i="5"/>
  <c r="AB272" i="5"/>
  <c r="AC272" i="5"/>
  <c r="AD272" i="5"/>
  <c r="X273" i="5"/>
  <c r="Y273" i="5"/>
  <c r="Z273" i="5"/>
  <c r="AA273" i="5"/>
  <c r="AB273" i="5"/>
  <c r="AC273" i="5"/>
  <c r="AD273" i="5"/>
  <c r="X274" i="5"/>
  <c r="Y274" i="5"/>
  <c r="Z274" i="5"/>
  <c r="AA274" i="5"/>
  <c r="AB274" i="5"/>
  <c r="AC274" i="5"/>
  <c r="AD274" i="5"/>
  <c r="X275" i="5"/>
  <c r="Y275" i="5"/>
  <c r="Z275" i="5"/>
  <c r="AA275" i="5"/>
  <c r="AB275" i="5"/>
  <c r="AC275" i="5"/>
  <c r="AD275" i="5"/>
  <c r="X276" i="5"/>
  <c r="Y276" i="5"/>
  <c r="Z276" i="5"/>
  <c r="AA276" i="5"/>
  <c r="AB276" i="5"/>
  <c r="AC276" i="5"/>
  <c r="AD276" i="5"/>
  <c r="X277" i="5"/>
  <c r="Y277" i="5"/>
  <c r="Z277" i="5"/>
  <c r="AA277" i="5"/>
  <c r="AB277" i="5"/>
  <c r="AC277" i="5"/>
  <c r="AD277" i="5"/>
  <c r="X278" i="5"/>
  <c r="Y278" i="5"/>
  <c r="Z278" i="5"/>
  <c r="AA278" i="5"/>
  <c r="AB278" i="5"/>
  <c r="AC278" i="5"/>
  <c r="AD278" i="5"/>
  <c r="X279" i="5"/>
  <c r="Y279" i="5"/>
  <c r="Z279" i="5"/>
  <c r="AA279" i="5"/>
  <c r="AB279" i="5"/>
  <c r="AC279" i="5"/>
  <c r="AD279" i="5"/>
  <c r="X280" i="5"/>
  <c r="Y280" i="5"/>
  <c r="Z280" i="5"/>
  <c r="AA280" i="5"/>
  <c r="AB280" i="5"/>
  <c r="AC280" i="5"/>
  <c r="AD280" i="5"/>
  <c r="X281" i="5"/>
  <c r="Y281" i="5"/>
  <c r="Z281" i="5"/>
  <c r="AA281" i="5"/>
  <c r="AB281" i="5"/>
  <c r="AC281" i="5"/>
  <c r="AD281" i="5"/>
  <c r="X282" i="5"/>
  <c r="Y282" i="5"/>
  <c r="Z282" i="5"/>
  <c r="AA282" i="5"/>
  <c r="AB282" i="5"/>
  <c r="AC282" i="5"/>
  <c r="AD282" i="5"/>
  <c r="X283" i="5"/>
  <c r="Y283" i="5"/>
  <c r="Z283" i="5"/>
  <c r="AA283" i="5"/>
  <c r="AB283" i="5"/>
  <c r="AC283" i="5"/>
  <c r="AD283" i="5"/>
  <c r="X284" i="5"/>
  <c r="Y284" i="5"/>
  <c r="Z284" i="5"/>
  <c r="AA284" i="5"/>
  <c r="AB284" i="5"/>
  <c r="AC284" i="5"/>
  <c r="AD284" i="5"/>
  <c r="X285" i="5"/>
  <c r="Y285" i="5"/>
  <c r="Z285" i="5"/>
  <c r="AA285" i="5"/>
  <c r="AB285" i="5"/>
  <c r="AC285" i="5"/>
  <c r="AD285" i="5"/>
  <c r="X286" i="5"/>
  <c r="Y286" i="5"/>
  <c r="Z286" i="5"/>
  <c r="AA286" i="5"/>
  <c r="AB286" i="5"/>
  <c r="AC286" i="5"/>
  <c r="AD286" i="5"/>
  <c r="X287" i="5"/>
  <c r="Y287" i="5"/>
  <c r="Z287" i="5"/>
  <c r="AA287" i="5"/>
  <c r="AB287" i="5"/>
  <c r="AC287" i="5"/>
  <c r="AD287" i="5"/>
  <c r="X288" i="5"/>
  <c r="Y288" i="5"/>
  <c r="Z288" i="5"/>
  <c r="AA288" i="5"/>
  <c r="AB288" i="5"/>
  <c r="AC288" i="5"/>
  <c r="AD288" i="5"/>
  <c r="X289" i="5"/>
  <c r="Y289" i="5"/>
  <c r="Z289" i="5"/>
  <c r="AA289" i="5"/>
  <c r="AB289" i="5"/>
  <c r="AC289" i="5"/>
  <c r="AD289" i="5"/>
  <c r="X290" i="5"/>
  <c r="Y290" i="5"/>
  <c r="Z290" i="5"/>
  <c r="AA290" i="5"/>
  <c r="AB290" i="5"/>
  <c r="AC290" i="5"/>
  <c r="AD290" i="5"/>
  <c r="X291" i="5"/>
  <c r="Y291" i="5"/>
  <c r="Z291" i="5"/>
  <c r="AA291" i="5"/>
  <c r="AB291" i="5"/>
  <c r="AC291" i="5"/>
  <c r="AD291" i="5"/>
  <c r="X292" i="5"/>
  <c r="Y292" i="5"/>
  <c r="Z292" i="5"/>
  <c r="AA292" i="5"/>
  <c r="AB292" i="5"/>
  <c r="AC292" i="5"/>
  <c r="AD292" i="5"/>
  <c r="X293" i="5"/>
  <c r="Y293" i="5"/>
  <c r="Z293" i="5"/>
  <c r="AA293" i="5"/>
  <c r="AB293" i="5"/>
  <c r="AC293" i="5"/>
  <c r="AD293" i="5"/>
  <c r="X294" i="5"/>
  <c r="Y294" i="5"/>
  <c r="Z294" i="5"/>
  <c r="AA294" i="5"/>
  <c r="AB294" i="5"/>
  <c r="AC294" i="5"/>
  <c r="AD294" i="5"/>
  <c r="X295" i="5"/>
  <c r="Y295" i="5"/>
  <c r="Z295" i="5"/>
  <c r="AA295" i="5"/>
  <c r="AB295" i="5"/>
  <c r="AC295" i="5"/>
  <c r="AD295" i="5"/>
  <c r="X296" i="5"/>
  <c r="Y296" i="5"/>
  <c r="Z296" i="5"/>
  <c r="AA296" i="5"/>
  <c r="AB296" i="5"/>
  <c r="AC296" i="5"/>
  <c r="AD296" i="5"/>
  <c r="X297" i="5"/>
  <c r="Y297" i="5"/>
  <c r="Z297" i="5"/>
  <c r="AA297" i="5"/>
  <c r="AB297" i="5"/>
  <c r="AC297" i="5"/>
  <c r="AD297" i="5"/>
  <c r="X298" i="5"/>
  <c r="Y298" i="5"/>
  <c r="Z298" i="5"/>
  <c r="AA298" i="5"/>
  <c r="AB298" i="5"/>
  <c r="AC298" i="5"/>
  <c r="AD298" i="5"/>
  <c r="X299" i="5"/>
  <c r="Y299" i="5"/>
  <c r="Z299" i="5"/>
  <c r="AA299" i="5"/>
  <c r="AB299" i="5"/>
  <c r="AC299" i="5"/>
  <c r="AD299" i="5"/>
  <c r="X300" i="5"/>
  <c r="Y300" i="5"/>
  <c r="Z300" i="5"/>
  <c r="AA300" i="5"/>
  <c r="AB300" i="5"/>
  <c r="AC300" i="5"/>
  <c r="AD300" i="5"/>
  <c r="X301" i="5"/>
  <c r="Y301" i="5"/>
  <c r="Z301" i="5"/>
  <c r="AA301" i="5"/>
  <c r="AB301" i="5"/>
  <c r="AC301" i="5"/>
  <c r="AD301" i="5"/>
  <c r="X302" i="5"/>
  <c r="Y302" i="5"/>
  <c r="Z302" i="5"/>
  <c r="AA302" i="5"/>
  <c r="AB302" i="5"/>
  <c r="AC302" i="5"/>
  <c r="AD302" i="5"/>
  <c r="X303" i="5"/>
  <c r="Y303" i="5"/>
  <c r="Z303" i="5"/>
  <c r="AA303" i="5"/>
  <c r="AB303" i="5"/>
  <c r="AC303" i="5"/>
  <c r="AD303" i="5"/>
  <c r="X304" i="5"/>
  <c r="Y304" i="5"/>
  <c r="Z304" i="5"/>
  <c r="AA304" i="5"/>
  <c r="AB304" i="5"/>
  <c r="AC304" i="5"/>
  <c r="AD304" i="5"/>
  <c r="X305" i="5"/>
  <c r="Y305" i="5"/>
  <c r="Z305" i="5"/>
  <c r="AA305" i="5"/>
  <c r="AB305" i="5"/>
  <c r="AC305" i="5"/>
  <c r="AD305" i="5"/>
  <c r="X306" i="5"/>
  <c r="Y306" i="5"/>
  <c r="Z306" i="5"/>
  <c r="AA306" i="5"/>
  <c r="AB306" i="5"/>
  <c r="AC306" i="5"/>
  <c r="AD306" i="5"/>
  <c r="X307" i="5"/>
  <c r="Y307" i="5"/>
  <c r="Z307" i="5"/>
  <c r="AA307" i="5"/>
  <c r="AB307" i="5"/>
  <c r="AC307" i="5"/>
  <c r="AD307" i="5"/>
  <c r="X308" i="5"/>
  <c r="Y308" i="5"/>
  <c r="Z308" i="5"/>
  <c r="AA308" i="5"/>
  <c r="AB308" i="5"/>
  <c r="AC308" i="5"/>
  <c r="AD308" i="5"/>
  <c r="X309" i="5"/>
  <c r="Y309" i="5"/>
  <c r="Z309" i="5"/>
  <c r="AA309" i="5"/>
  <c r="AB309" i="5"/>
  <c r="AC309" i="5"/>
  <c r="AD309" i="5"/>
  <c r="X310" i="5"/>
  <c r="Y310" i="5"/>
  <c r="Z310" i="5"/>
  <c r="AA310" i="5"/>
  <c r="AB310" i="5"/>
  <c r="AC310" i="5"/>
  <c r="AD310" i="5"/>
  <c r="X311" i="5"/>
  <c r="Y311" i="5"/>
  <c r="Z311" i="5"/>
  <c r="AA311" i="5"/>
  <c r="AB311" i="5"/>
  <c r="AC311" i="5"/>
  <c r="AD311" i="5"/>
  <c r="X312" i="5"/>
  <c r="Y312" i="5"/>
  <c r="Z312" i="5"/>
  <c r="AA312" i="5"/>
  <c r="AB312" i="5"/>
  <c r="AC312" i="5"/>
  <c r="AD312" i="5"/>
  <c r="X313" i="5"/>
  <c r="Y313" i="5"/>
  <c r="Z313" i="5"/>
  <c r="AA313" i="5"/>
  <c r="AB313" i="5"/>
  <c r="AC313" i="5"/>
  <c r="AD313" i="5"/>
  <c r="X314" i="5"/>
  <c r="Y314" i="5"/>
  <c r="Z314" i="5"/>
  <c r="AA314" i="5"/>
  <c r="AB314" i="5"/>
  <c r="AC314" i="5"/>
  <c r="AD314" i="5"/>
  <c r="X315" i="5"/>
  <c r="Y315" i="5"/>
  <c r="Z315" i="5"/>
  <c r="AA315" i="5"/>
  <c r="AB315" i="5"/>
  <c r="AC315" i="5"/>
  <c r="AD315" i="5"/>
  <c r="X316" i="5"/>
  <c r="Y316" i="5"/>
  <c r="Z316" i="5"/>
  <c r="AA316" i="5"/>
  <c r="AB316" i="5"/>
  <c r="AC316" i="5"/>
  <c r="AD316" i="5"/>
  <c r="X317" i="5"/>
  <c r="Y317" i="5"/>
  <c r="Z317" i="5"/>
  <c r="AA317" i="5"/>
  <c r="AB317" i="5"/>
  <c r="AC317" i="5"/>
  <c r="AD317" i="5"/>
  <c r="X318" i="5"/>
  <c r="Y318" i="5"/>
  <c r="Z318" i="5"/>
  <c r="AA318" i="5"/>
  <c r="AB318" i="5"/>
  <c r="AC318" i="5"/>
  <c r="AD318" i="5"/>
  <c r="X319" i="5"/>
  <c r="Y319" i="5"/>
  <c r="Z319" i="5"/>
  <c r="AA319" i="5"/>
  <c r="AB319" i="5"/>
  <c r="AC319" i="5"/>
  <c r="AD319" i="5"/>
  <c r="X320" i="5"/>
  <c r="Y320" i="5"/>
  <c r="Z320" i="5"/>
  <c r="AA320" i="5"/>
  <c r="AB320" i="5"/>
  <c r="AC320" i="5"/>
  <c r="AD320" i="5"/>
  <c r="X321" i="5"/>
  <c r="Y321" i="5"/>
  <c r="Z321" i="5"/>
  <c r="AA321" i="5"/>
  <c r="AB321" i="5"/>
  <c r="AC321" i="5"/>
  <c r="AD321" i="5"/>
  <c r="X322" i="5"/>
  <c r="Y322" i="5"/>
  <c r="Z322" i="5"/>
  <c r="AA322" i="5"/>
  <c r="AB322" i="5"/>
  <c r="AC322" i="5"/>
  <c r="AD322" i="5"/>
  <c r="X323" i="5"/>
  <c r="Y323" i="5"/>
  <c r="Z323" i="5"/>
  <c r="AA323" i="5"/>
  <c r="AB323" i="5"/>
  <c r="AC323" i="5"/>
  <c r="AD323" i="5"/>
  <c r="X324" i="5"/>
  <c r="Y324" i="5"/>
  <c r="Z324" i="5"/>
  <c r="AA324" i="5"/>
  <c r="AB324" i="5"/>
  <c r="AC324" i="5"/>
  <c r="AD324" i="5"/>
  <c r="X325" i="5"/>
  <c r="Y325" i="5"/>
  <c r="Z325" i="5"/>
  <c r="AA325" i="5"/>
  <c r="AB325" i="5"/>
  <c r="AC325" i="5"/>
  <c r="AD325" i="5"/>
  <c r="X326" i="5"/>
  <c r="Y326" i="5"/>
  <c r="Z326" i="5"/>
  <c r="AA326" i="5"/>
  <c r="AB326" i="5"/>
  <c r="AC326" i="5"/>
  <c r="AD326" i="5"/>
  <c r="X327" i="5"/>
  <c r="Y327" i="5"/>
  <c r="Z327" i="5"/>
  <c r="AA327" i="5"/>
  <c r="AB327" i="5"/>
  <c r="AC327" i="5"/>
  <c r="AD327" i="5"/>
  <c r="X328" i="5"/>
  <c r="Y328" i="5"/>
  <c r="Z328" i="5"/>
  <c r="AA328" i="5"/>
  <c r="AB328" i="5"/>
  <c r="AC328" i="5"/>
  <c r="AD328" i="5"/>
  <c r="X329" i="5"/>
  <c r="Y329" i="5"/>
  <c r="Z329" i="5"/>
  <c r="AA329" i="5"/>
  <c r="AB329" i="5"/>
  <c r="AC329" i="5"/>
  <c r="AD329" i="5"/>
  <c r="X330" i="5"/>
  <c r="Y330" i="5"/>
  <c r="Z330" i="5"/>
  <c r="AA330" i="5"/>
  <c r="AB330" i="5"/>
  <c r="AC330" i="5"/>
  <c r="AD330" i="5"/>
  <c r="X331" i="5"/>
  <c r="Y331" i="5"/>
  <c r="Z331" i="5"/>
  <c r="AA331" i="5"/>
  <c r="AB331" i="5"/>
  <c r="AC331" i="5"/>
  <c r="AD331" i="5"/>
  <c r="X332" i="5"/>
  <c r="Y332" i="5"/>
  <c r="Z332" i="5"/>
  <c r="AA332" i="5"/>
  <c r="AB332" i="5"/>
  <c r="AC332" i="5"/>
  <c r="AD332" i="5"/>
  <c r="X333" i="5"/>
  <c r="Y333" i="5"/>
  <c r="Z333" i="5"/>
  <c r="AA333" i="5"/>
  <c r="AB333" i="5"/>
  <c r="AC333" i="5"/>
  <c r="AD333" i="5"/>
  <c r="X334" i="5"/>
  <c r="Y334" i="5"/>
  <c r="Z334" i="5"/>
  <c r="AA334" i="5"/>
  <c r="AB334" i="5"/>
  <c r="AC334" i="5"/>
  <c r="AD334" i="5"/>
  <c r="X335" i="5"/>
  <c r="Y335" i="5"/>
  <c r="Z335" i="5"/>
  <c r="AA335" i="5"/>
  <c r="AB335" i="5"/>
  <c r="AC335" i="5"/>
  <c r="AD335" i="5"/>
  <c r="X336" i="5"/>
  <c r="Y336" i="5"/>
  <c r="Z336" i="5"/>
  <c r="AA336" i="5"/>
  <c r="AB336" i="5"/>
  <c r="AC336" i="5"/>
  <c r="AD336" i="5"/>
  <c r="X337" i="5"/>
  <c r="Y337" i="5"/>
  <c r="Z337" i="5"/>
  <c r="AA337" i="5"/>
  <c r="AB337" i="5"/>
  <c r="AC337" i="5"/>
  <c r="AD337" i="5"/>
  <c r="X338" i="5"/>
  <c r="Y338" i="5"/>
  <c r="Z338" i="5"/>
  <c r="AA338" i="5"/>
  <c r="AB338" i="5"/>
  <c r="AC338" i="5"/>
  <c r="AD338" i="5"/>
  <c r="X339" i="5"/>
  <c r="Y339" i="5"/>
  <c r="Z339" i="5"/>
  <c r="AA339" i="5"/>
  <c r="AB339" i="5"/>
  <c r="AC339" i="5"/>
  <c r="AD339" i="5"/>
  <c r="X340" i="5"/>
  <c r="Y340" i="5"/>
  <c r="Z340" i="5"/>
  <c r="AA340" i="5"/>
  <c r="AB340" i="5"/>
  <c r="AC340" i="5"/>
  <c r="AD340" i="5"/>
  <c r="X341" i="5"/>
  <c r="Y341" i="5"/>
  <c r="Z341" i="5"/>
  <c r="AA341" i="5"/>
  <c r="AB341" i="5"/>
  <c r="AC341" i="5"/>
  <c r="AD341" i="5"/>
  <c r="X342" i="5"/>
  <c r="Y342" i="5"/>
  <c r="Z342" i="5"/>
  <c r="AA342" i="5"/>
  <c r="AB342" i="5"/>
  <c r="AC342" i="5"/>
  <c r="AD342" i="5"/>
  <c r="X343" i="5"/>
  <c r="Y343" i="5"/>
  <c r="Z343" i="5"/>
  <c r="AA343" i="5"/>
  <c r="AB343" i="5"/>
  <c r="AC343" i="5"/>
  <c r="AD343" i="5"/>
  <c r="X344" i="5"/>
  <c r="Y344" i="5"/>
  <c r="Z344" i="5"/>
  <c r="AA344" i="5"/>
  <c r="AB344" i="5"/>
  <c r="AC344" i="5"/>
  <c r="AD344" i="5"/>
  <c r="X345" i="5"/>
  <c r="Y345" i="5"/>
  <c r="Z345" i="5"/>
  <c r="AA345" i="5"/>
  <c r="AB345" i="5"/>
  <c r="AC345" i="5"/>
  <c r="AD345" i="5"/>
  <c r="X346" i="5"/>
  <c r="Y346" i="5"/>
  <c r="Z346" i="5"/>
  <c r="AA346" i="5"/>
  <c r="AB346" i="5"/>
  <c r="AC346" i="5"/>
  <c r="AD346" i="5"/>
  <c r="X347" i="5"/>
  <c r="Y347" i="5"/>
  <c r="Z347" i="5"/>
  <c r="AA347" i="5"/>
  <c r="AB347" i="5"/>
  <c r="AC347" i="5"/>
  <c r="AD347" i="5"/>
  <c r="X348" i="5"/>
  <c r="Y348" i="5"/>
  <c r="Z348" i="5"/>
  <c r="AA348" i="5"/>
  <c r="AB348" i="5"/>
  <c r="AC348" i="5"/>
  <c r="AD348" i="5"/>
  <c r="X349" i="5"/>
  <c r="Y349" i="5"/>
  <c r="Z349" i="5"/>
  <c r="AA349" i="5"/>
  <c r="AB349" i="5"/>
  <c r="AC349" i="5"/>
  <c r="AD349" i="5"/>
  <c r="X350" i="5"/>
  <c r="Y350" i="5"/>
  <c r="Z350" i="5"/>
  <c r="AA350" i="5"/>
  <c r="AB350" i="5"/>
  <c r="AC350" i="5"/>
  <c r="AD350" i="5"/>
  <c r="X3" i="5"/>
  <c r="Y3" i="5"/>
  <c r="Z3" i="5"/>
  <c r="AA3" i="5"/>
  <c r="AB3" i="5"/>
  <c r="AC3" i="5"/>
  <c r="AD3" i="5"/>
  <c r="X4" i="5"/>
  <c r="AE4" i="5" s="1"/>
  <c r="AH4" i="5" s="1"/>
  <c r="Y4" i="5"/>
  <c r="Z4" i="5"/>
  <c r="AA4" i="5"/>
  <c r="AB4" i="5"/>
  <c r="AC4" i="5"/>
  <c r="AD4" i="5"/>
  <c r="X5" i="5"/>
  <c r="AE5" i="5" s="1"/>
  <c r="AH5" i="5" s="1"/>
  <c r="Y5" i="5"/>
  <c r="Z5" i="5"/>
  <c r="AA5" i="5"/>
  <c r="AB5" i="5"/>
  <c r="AC5" i="5"/>
  <c r="AD5" i="5"/>
  <c r="X6" i="5"/>
  <c r="AF6" i="5" s="1"/>
  <c r="Y6" i="5"/>
  <c r="Z6" i="5"/>
  <c r="AA6" i="5"/>
  <c r="AB6" i="5"/>
  <c r="AC6" i="5"/>
  <c r="AD6" i="5"/>
  <c r="X7" i="5"/>
  <c r="Y7" i="5"/>
  <c r="Z7" i="5"/>
  <c r="AA7" i="5"/>
  <c r="AB7" i="5"/>
  <c r="AC7" i="5"/>
  <c r="AD7" i="5"/>
  <c r="X8" i="5"/>
  <c r="AF8" i="5" s="1"/>
  <c r="Y8" i="5"/>
  <c r="Z8" i="5"/>
  <c r="AA8" i="5"/>
  <c r="AB8" i="5"/>
  <c r="AC8" i="5"/>
  <c r="AD8" i="5"/>
  <c r="X9" i="5"/>
  <c r="Y9" i="5"/>
  <c r="Z9" i="5"/>
  <c r="AA9" i="5"/>
  <c r="AB9" i="5"/>
  <c r="AC9" i="5"/>
  <c r="AD9" i="5"/>
  <c r="X10" i="5"/>
  <c r="Z10" i="5"/>
  <c r="AA10" i="5"/>
  <c r="AB10" i="5"/>
  <c r="AC10" i="5"/>
  <c r="AD10" i="5"/>
  <c r="AD2" i="5"/>
  <c r="AC2" i="5"/>
  <c r="AA2" i="5"/>
  <c r="Z2" i="5"/>
  <c r="Y2" i="5"/>
  <c r="X2" i="5"/>
  <c r="BF3" i="5"/>
  <c r="BG3" i="5"/>
  <c r="BH3" i="5"/>
  <c r="BF4" i="5"/>
  <c r="BG4" i="5"/>
  <c r="BH4" i="5"/>
  <c r="BF5" i="5"/>
  <c r="BG5" i="5"/>
  <c r="BH5" i="5"/>
  <c r="BF6" i="5"/>
  <c r="BG6" i="5"/>
  <c r="BH6" i="5"/>
  <c r="BF7" i="5"/>
  <c r="BG7" i="5"/>
  <c r="BH7" i="5"/>
  <c r="BF8" i="5"/>
  <c r="BG8" i="5"/>
  <c r="BH8" i="5"/>
  <c r="BF9" i="5"/>
  <c r="BG9" i="5"/>
  <c r="BH9" i="5"/>
  <c r="BF10" i="5"/>
  <c r="BG10" i="5"/>
  <c r="BH10" i="5"/>
  <c r="BF11" i="5"/>
  <c r="BG11" i="5"/>
  <c r="BH11" i="5"/>
  <c r="BF12" i="5"/>
  <c r="BG12" i="5"/>
  <c r="BH12" i="5"/>
  <c r="BF13" i="5"/>
  <c r="BG13" i="5"/>
  <c r="BH13" i="5"/>
  <c r="BF14" i="5"/>
  <c r="BG14" i="5"/>
  <c r="BH14" i="5"/>
  <c r="BF15" i="5"/>
  <c r="BG15" i="5"/>
  <c r="BH15" i="5"/>
  <c r="BF16" i="5"/>
  <c r="BG16" i="5"/>
  <c r="BH16" i="5"/>
  <c r="BF17" i="5"/>
  <c r="BG17" i="5"/>
  <c r="BH17" i="5"/>
  <c r="BF18" i="5"/>
  <c r="BG18" i="5"/>
  <c r="BH18" i="5"/>
  <c r="BF19" i="5"/>
  <c r="BG19" i="5"/>
  <c r="BH19" i="5"/>
  <c r="BF20" i="5"/>
  <c r="BG20" i="5"/>
  <c r="BH20" i="5"/>
  <c r="BF21" i="5"/>
  <c r="BG21" i="5"/>
  <c r="BH21" i="5"/>
  <c r="BF22" i="5"/>
  <c r="BG22" i="5"/>
  <c r="BH22" i="5"/>
  <c r="BF23" i="5"/>
  <c r="BG23" i="5"/>
  <c r="BH23" i="5"/>
  <c r="BF24" i="5"/>
  <c r="BG24" i="5"/>
  <c r="BH24" i="5"/>
  <c r="BF25" i="5"/>
  <c r="BG25" i="5"/>
  <c r="BH25" i="5"/>
  <c r="BF26" i="5"/>
  <c r="BG26" i="5"/>
  <c r="BH26" i="5"/>
  <c r="BF27" i="5"/>
  <c r="BG27" i="5"/>
  <c r="BH27" i="5"/>
  <c r="BF28" i="5"/>
  <c r="BG28" i="5"/>
  <c r="BH28" i="5"/>
  <c r="BF29" i="5"/>
  <c r="BG29" i="5"/>
  <c r="BH29" i="5"/>
  <c r="BF30" i="5"/>
  <c r="BG30" i="5"/>
  <c r="BH30" i="5"/>
  <c r="BF31" i="5"/>
  <c r="BG31" i="5"/>
  <c r="BH31" i="5"/>
  <c r="BF32" i="5"/>
  <c r="BG32" i="5"/>
  <c r="BH32" i="5"/>
  <c r="BF33" i="5"/>
  <c r="BG33" i="5"/>
  <c r="BH33" i="5"/>
  <c r="BF34" i="5"/>
  <c r="BG34" i="5"/>
  <c r="BH34" i="5"/>
  <c r="BF35" i="5"/>
  <c r="BG35" i="5"/>
  <c r="BH35" i="5"/>
  <c r="BF36" i="5"/>
  <c r="BG36" i="5"/>
  <c r="BH36" i="5"/>
  <c r="BF37" i="5"/>
  <c r="BG37" i="5"/>
  <c r="BH37" i="5"/>
  <c r="BF38" i="5"/>
  <c r="BG38" i="5"/>
  <c r="BH38" i="5"/>
  <c r="BF39" i="5"/>
  <c r="BG39" i="5"/>
  <c r="BH39" i="5"/>
  <c r="BF40" i="5"/>
  <c r="BG40" i="5"/>
  <c r="BH40" i="5"/>
  <c r="BF41" i="5"/>
  <c r="BG41" i="5"/>
  <c r="BH41" i="5"/>
  <c r="BF42" i="5"/>
  <c r="BG42" i="5"/>
  <c r="BH42" i="5"/>
  <c r="BF43" i="5"/>
  <c r="BG43" i="5"/>
  <c r="BH43" i="5"/>
  <c r="BF44" i="5"/>
  <c r="BG44" i="5"/>
  <c r="BH44" i="5"/>
  <c r="BF45" i="5"/>
  <c r="BG45" i="5"/>
  <c r="BH45" i="5"/>
  <c r="BF46" i="5"/>
  <c r="BG46" i="5"/>
  <c r="BH46" i="5"/>
  <c r="BF47" i="5"/>
  <c r="BG47" i="5"/>
  <c r="BH47" i="5"/>
  <c r="BF48" i="5"/>
  <c r="BG48" i="5"/>
  <c r="BH48" i="5"/>
  <c r="BF49" i="5"/>
  <c r="BG49" i="5"/>
  <c r="BH49" i="5"/>
  <c r="BF50" i="5"/>
  <c r="BG50" i="5"/>
  <c r="BH50" i="5"/>
  <c r="BF51" i="5"/>
  <c r="BG51" i="5"/>
  <c r="BH51" i="5"/>
  <c r="BF52" i="5"/>
  <c r="BG52" i="5"/>
  <c r="BH52" i="5"/>
  <c r="BF53" i="5"/>
  <c r="BG53" i="5"/>
  <c r="BH53" i="5"/>
  <c r="BF54" i="5"/>
  <c r="BG54" i="5"/>
  <c r="BH54" i="5"/>
  <c r="BF55" i="5"/>
  <c r="BG55" i="5"/>
  <c r="BH55" i="5"/>
  <c r="BF56" i="5"/>
  <c r="BG56" i="5"/>
  <c r="BH56" i="5"/>
  <c r="BF57" i="5"/>
  <c r="BG57" i="5"/>
  <c r="BH57" i="5"/>
  <c r="BF58" i="5"/>
  <c r="BG58" i="5"/>
  <c r="BH58" i="5"/>
  <c r="BF59" i="5"/>
  <c r="BG59" i="5"/>
  <c r="BH59" i="5"/>
  <c r="BF60" i="5"/>
  <c r="BG60" i="5"/>
  <c r="BH60" i="5"/>
  <c r="BF61" i="5"/>
  <c r="BG61" i="5"/>
  <c r="BH61" i="5"/>
  <c r="BF62" i="5"/>
  <c r="BG62" i="5"/>
  <c r="BH62" i="5"/>
  <c r="BF63" i="5"/>
  <c r="BG63" i="5"/>
  <c r="BH63" i="5"/>
  <c r="BF64" i="5"/>
  <c r="BG64" i="5"/>
  <c r="BH64" i="5"/>
  <c r="BF65" i="5"/>
  <c r="BG65" i="5"/>
  <c r="BH65" i="5"/>
  <c r="BF66" i="5"/>
  <c r="BG66" i="5"/>
  <c r="BH66" i="5"/>
  <c r="BF67" i="5"/>
  <c r="BG67" i="5"/>
  <c r="BH67" i="5"/>
  <c r="BF68" i="5"/>
  <c r="BG68" i="5"/>
  <c r="BH68" i="5"/>
  <c r="BF69" i="5"/>
  <c r="BG69" i="5"/>
  <c r="BH69" i="5"/>
  <c r="BF70" i="5"/>
  <c r="BG70" i="5"/>
  <c r="BH70" i="5"/>
  <c r="BF71" i="5"/>
  <c r="BG71" i="5"/>
  <c r="BH71" i="5"/>
  <c r="BF72" i="5"/>
  <c r="BG72" i="5"/>
  <c r="BH72" i="5"/>
  <c r="BF73" i="5"/>
  <c r="BG73" i="5"/>
  <c r="BH73" i="5"/>
  <c r="BF74" i="5"/>
  <c r="BG74" i="5"/>
  <c r="BH74" i="5"/>
  <c r="BF75" i="5"/>
  <c r="BG75" i="5"/>
  <c r="BH75" i="5"/>
  <c r="BF76" i="5"/>
  <c r="BG76" i="5"/>
  <c r="BH76" i="5"/>
  <c r="BF77" i="5"/>
  <c r="BG77" i="5"/>
  <c r="BH77" i="5"/>
  <c r="BF78" i="5"/>
  <c r="BG78" i="5"/>
  <c r="BH78" i="5"/>
  <c r="BF79" i="5"/>
  <c r="BG79" i="5"/>
  <c r="BH79" i="5"/>
  <c r="BF80" i="5"/>
  <c r="BG80" i="5"/>
  <c r="BH80" i="5"/>
  <c r="BF81" i="5"/>
  <c r="BG81" i="5"/>
  <c r="BH81" i="5"/>
  <c r="BF82" i="5"/>
  <c r="BG82" i="5"/>
  <c r="BH82" i="5"/>
  <c r="BF83" i="5"/>
  <c r="BG83" i="5"/>
  <c r="BH83" i="5"/>
  <c r="BF84" i="5"/>
  <c r="BG84" i="5"/>
  <c r="BH84" i="5"/>
  <c r="BF85" i="5"/>
  <c r="BG85" i="5"/>
  <c r="BH85" i="5"/>
  <c r="BF86" i="5"/>
  <c r="BG86" i="5"/>
  <c r="BH86" i="5"/>
  <c r="BF87" i="5"/>
  <c r="BG87" i="5"/>
  <c r="BH87" i="5"/>
  <c r="BF88" i="5"/>
  <c r="BG88" i="5"/>
  <c r="BH88" i="5"/>
  <c r="BF89" i="5"/>
  <c r="BG89" i="5"/>
  <c r="BH89" i="5"/>
  <c r="BF90" i="5"/>
  <c r="BG90" i="5"/>
  <c r="BH90" i="5"/>
  <c r="BF91" i="5"/>
  <c r="BG91" i="5"/>
  <c r="BH91" i="5"/>
  <c r="BF92" i="5"/>
  <c r="BG92" i="5"/>
  <c r="BH92" i="5"/>
  <c r="BF93" i="5"/>
  <c r="BG93" i="5"/>
  <c r="BH93" i="5"/>
  <c r="BF94" i="5"/>
  <c r="BG94" i="5"/>
  <c r="BH94" i="5"/>
  <c r="BF95" i="5"/>
  <c r="BG95" i="5"/>
  <c r="BH95" i="5"/>
  <c r="BF96" i="5"/>
  <c r="BG96" i="5"/>
  <c r="BH96" i="5"/>
  <c r="BF97" i="5"/>
  <c r="BG97" i="5"/>
  <c r="BH97" i="5"/>
  <c r="BF98" i="5"/>
  <c r="BG98" i="5"/>
  <c r="BH98" i="5"/>
  <c r="BF99" i="5"/>
  <c r="BG99" i="5"/>
  <c r="BH99" i="5"/>
  <c r="BF100" i="5"/>
  <c r="BG100" i="5"/>
  <c r="BH100" i="5"/>
  <c r="BF101" i="5"/>
  <c r="BG101" i="5"/>
  <c r="BH101" i="5"/>
  <c r="BF102" i="5"/>
  <c r="BG102" i="5"/>
  <c r="BH102" i="5"/>
  <c r="BF103" i="5"/>
  <c r="BG103" i="5"/>
  <c r="BH103" i="5"/>
  <c r="BF104" i="5"/>
  <c r="BG104" i="5"/>
  <c r="BH104" i="5"/>
  <c r="BF105" i="5"/>
  <c r="BG105" i="5"/>
  <c r="BH105" i="5"/>
  <c r="BF106" i="5"/>
  <c r="BG106" i="5"/>
  <c r="BH106" i="5"/>
  <c r="BF107" i="5"/>
  <c r="BG107" i="5"/>
  <c r="BH107" i="5"/>
  <c r="BF108" i="5"/>
  <c r="BG108" i="5"/>
  <c r="BH108" i="5"/>
  <c r="BF109" i="5"/>
  <c r="BG109" i="5"/>
  <c r="BH109" i="5"/>
  <c r="BF110" i="5"/>
  <c r="BG110" i="5"/>
  <c r="BH110" i="5"/>
  <c r="BF111" i="5"/>
  <c r="BG111" i="5"/>
  <c r="BH111" i="5"/>
  <c r="BF112" i="5"/>
  <c r="BG112" i="5"/>
  <c r="BH112" i="5"/>
  <c r="BF113" i="5"/>
  <c r="BG113" i="5"/>
  <c r="BH113" i="5"/>
  <c r="BF114" i="5"/>
  <c r="BG114" i="5"/>
  <c r="BH114" i="5"/>
  <c r="BF115" i="5"/>
  <c r="BG115" i="5"/>
  <c r="BH115" i="5"/>
  <c r="BF116" i="5"/>
  <c r="BG116" i="5"/>
  <c r="BH116" i="5"/>
  <c r="BF117" i="5"/>
  <c r="BG117" i="5"/>
  <c r="BH117" i="5"/>
  <c r="BF118" i="5"/>
  <c r="BG118" i="5"/>
  <c r="BH118" i="5"/>
  <c r="BF119" i="5"/>
  <c r="BG119" i="5"/>
  <c r="BH119" i="5"/>
  <c r="BF120" i="5"/>
  <c r="BG120" i="5"/>
  <c r="BH120" i="5"/>
  <c r="BF121" i="5"/>
  <c r="BG121" i="5"/>
  <c r="BH121" i="5"/>
  <c r="BF122" i="5"/>
  <c r="BG122" i="5"/>
  <c r="BH122" i="5"/>
  <c r="BF123" i="5"/>
  <c r="BG123" i="5"/>
  <c r="BH123" i="5"/>
  <c r="BF124" i="5"/>
  <c r="BG124" i="5"/>
  <c r="BH124" i="5"/>
  <c r="BF125" i="5"/>
  <c r="BG125" i="5"/>
  <c r="BH125" i="5"/>
  <c r="BF126" i="5"/>
  <c r="BG126" i="5"/>
  <c r="BH126" i="5"/>
  <c r="BF127" i="5"/>
  <c r="BG127" i="5"/>
  <c r="BH127" i="5"/>
  <c r="BF128" i="5"/>
  <c r="BG128" i="5"/>
  <c r="BH128" i="5"/>
  <c r="BF129" i="5"/>
  <c r="BG129" i="5"/>
  <c r="BH129" i="5"/>
  <c r="BF130" i="5"/>
  <c r="BG130" i="5"/>
  <c r="BH130" i="5"/>
  <c r="BF131" i="5"/>
  <c r="BG131" i="5"/>
  <c r="BH131" i="5"/>
  <c r="BF132" i="5"/>
  <c r="BG132" i="5"/>
  <c r="BH132" i="5"/>
  <c r="BF133" i="5"/>
  <c r="BG133" i="5"/>
  <c r="BH133" i="5"/>
  <c r="BF134" i="5"/>
  <c r="BG134" i="5"/>
  <c r="BH134" i="5"/>
  <c r="BF135" i="5"/>
  <c r="BG135" i="5"/>
  <c r="BH135" i="5"/>
  <c r="BF136" i="5"/>
  <c r="BG136" i="5"/>
  <c r="BH136" i="5"/>
  <c r="BF137" i="5"/>
  <c r="BG137" i="5"/>
  <c r="BH137" i="5"/>
  <c r="BF138" i="5"/>
  <c r="BG138" i="5"/>
  <c r="BH138" i="5"/>
  <c r="BF139" i="5"/>
  <c r="BG139" i="5"/>
  <c r="BH139" i="5"/>
  <c r="BF140" i="5"/>
  <c r="BG140" i="5"/>
  <c r="BH140" i="5"/>
  <c r="BF141" i="5"/>
  <c r="BG141" i="5"/>
  <c r="BH141" i="5"/>
  <c r="BF142" i="5"/>
  <c r="BG142" i="5"/>
  <c r="BH142" i="5"/>
  <c r="BF143" i="5"/>
  <c r="BG143" i="5"/>
  <c r="BH143" i="5"/>
  <c r="BF144" i="5"/>
  <c r="BG144" i="5"/>
  <c r="BH144" i="5"/>
  <c r="BF145" i="5"/>
  <c r="BG145" i="5"/>
  <c r="BH145" i="5"/>
  <c r="BF146" i="5"/>
  <c r="BG146" i="5"/>
  <c r="BH146" i="5"/>
  <c r="BF147" i="5"/>
  <c r="BG147" i="5"/>
  <c r="BH147" i="5"/>
  <c r="BF148" i="5"/>
  <c r="BG148" i="5"/>
  <c r="BH148" i="5"/>
  <c r="BF149" i="5"/>
  <c r="BG149" i="5"/>
  <c r="BH149" i="5"/>
  <c r="BF150" i="5"/>
  <c r="BG150" i="5"/>
  <c r="BH150" i="5"/>
  <c r="BF151" i="5"/>
  <c r="BG151" i="5"/>
  <c r="BH151" i="5"/>
  <c r="BF152" i="5"/>
  <c r="BG152" i="5"/>
  <c r="BH152" i="5"/>
  <c r="BF153" i="5"/>
  <c r="BG153" i="5"/>
  <c r="BH153" i="5"/>
  <c r="BF154" i="5"/>
  <c r="BG154" i="5"/>
  <c r="BH154" i="5"/>
  <c r="BF155" i="5"/>
  <c r="BG155" i="5"/>
  <c r="BH155" i="5"/>
  <c r="BF156" i="5"/>
  <c r="BG156" i="5"/>
  <c r="BH156" i="5"/>
  <c r="BF157" i="5"/>
  <c r="BG157" i="5"/>
  <c r="BH157" i="5"/>
  <c r="BF158" i="5"/>
  <c r="BG158" i="5"/>
  <c r="BH158" i="5"/>
  <c r="BF159" i="5"/>
  <c r="BG159" i="5"/>
  <c r="BH159" i="5"/>
  <c r="BF160" i="5"/>
  <c r="BG160" i="5"/>
  <c r="BH160" i="5"/>
  <c r="BF161" i="5"/>
  <c r="BG161" i="5"/>
  <c r="BH161" i="5"/>
  <c r="BF162" i="5"/>
  <c r="BG162" i="5"/>
  <c r="BH162" i="5"/>
  <c r="BF163" i="5"/>
  <c r="BG163" i="5"/>
  <c r="BH163" i="5"/>
  <c r="BF164" i="5"/>
  <c r="BG164" i="5"/>
  <c r="BH164" i="5"/>
  <c r="BF165" i="5"/>
  <c r="BG165" i="5"/>
  <c r="BH165" i="5"/>
  <c r="BF166" i="5"/>
  <c r="BG166" i="5"/>
  <c r="BH166" i="5"/>
  <c r="BF167" i="5"/>
  <c r="BG167" i="5"/>
  <c r="BH167" i="5"/>
  <c r="BF168" i="5"/>
  <c r="BG168" i="5"/>
  <c r="BH168" i="5"/>
  <c r="BF169" i="5"/>
  <c r="BG169" i="5"/>
  <c r="BH169" i="5"/>
  <c r="BF170" i="5"/>
  <c r="BG170" i="5"/>
  <c r="BH170" i="5"/>
  <c r="BF171" i="5"/>
  <c r="BG171" i="5"/>
  <c r="BH171" i="5"/>
  <c r="BF172" i="5"/>
  <c r="BG172" i="5"/>
  <c r="BH172" i="5"/>
  <c r="BF173" i="5"/>
  <c r="BG173" i="5"/>
  <c r="BH173" i="5"/>
  <c r="BF174" i="5"/>
  <c r="BG174" i="5"/>
  <c r="BH174" i="5"/>
  <c r="BF175" i="5"/>
  <c r="BG175" i="5"/>
  <c r="BH175" i="5"/>
  <c r="BF176" i="5"/>
  <c r="BG176" i="5"/>
  <c r="BH176" i="5"/>
  <c r="BF177" i="5"/>
  <c r="BG177" i="5"/>
  <c r="BH177" i="5"/>
  <c r="BF178" i="5"/>
  <c r="BG178" i="5"/>
  <c r="BH178" i="5"/>
  <c r="BF179" i="5"/>
  <c r="BG179" i="5"/>
  <c r="BH179" i="5"/>
  <c r="BF180" i="5"/>
  <c r="BG180" i="5"/>
  <c r="BH180" i="5"/>
  <c r="BF181" i="5"/>
  <c r="BG181" i="5"/>
  <c r="BH181" i="5"/>
  <c r="BF182" i="5"/>
  <c r="BG182" i="5"/>
  <c r="BH182" i="5"/>
  <c r="BF183" i="5"/>
  <c r="BG183" i="5"/>
  <c r="BH183" i="5"/>
  <c r="BF184" i="5"/>
  <c r="BG184" i="5"/>
  <c r="BH184" i="5"/>
  <c r="BF185" i="5"/>
  <c r="BG185" i="5"/>
  <c r="BH185" i="5"/>
  <c r="BF186" i="5"/>
  <c r="BG186" i="5"/>
  <c r="BH186" i="5"/>
  <c r="BF187" i="5"/>
  <c r="BG187" i="5"/>
  <c r="BH187" i="5"/>
  <c r="BF188" i="5"/>
  <c r="BG188" i="5"/>
  <c r="BH188" i="5"/>
  <c r="BF189" i="5"/>
  <c r="BG189" i="5"/>
  <c r="BH189" i="5"/>
  <c r="BF190" i="5"/>
  <c r="BG190" i="5"/>
  <c r="BH190" i="5"/>
  <c r="BF191" i="5"/>
  <c r="BG191" i="5"/>
  <c r="BH191" i="5"/>
  <c r="BF192" i="5"/>
  <c r="BG192" i="5"/>
  <c r="BH192" i="5"/>
  <c r="BF193" i="5"/>
  <c r="BG193" i="5"/>
  <c r="BH193" i="5"/>
  <c r="BF194" i="5"/>
  <c r="BG194" i="5"/>
  <c r="BH194" i="5"/>
  <c r="BF195" i="5"/>
  <c r="BG195" i="5"/>
  <c r="BH195" i="5"/>
  <c r="BF196" i="5"/>
  <c r="BG196" i="5"/>
  <c r="BH196" i="5"/>
  <c r="BF197" i="5"/>
  <c r="BG197" i="5"/>
  <c r="BH197" i="5"/>
  <c r="BF198" i="5"/>
  <c r="BG198" i="5"/>
  <c r="BH198" i="5"/>
  <c r="BF199" i="5"/>
  <c r="BG199" i="5"/>
  <c r="BH199" i="5"/>
  <c r="BF200" i="5"/>
  <c r="BG200" i="5"/>
  <c r="BH200" i="5"/>
  <c r="BF201" i="5"/>
  <c r="BG201" i="5"/>
  <c r="BH201" i="5"/>
  <c r="BF202" i="5"/>
  <c r="BG202" i="5"/>
  <c r="BH202" i="5"/>
  <c r="BF203" i="5"/>
  <c r="BG203" i="5"/>
  <c r="BH203" i="5"/>
  <c r="BF204" i="5"/>
  <c r="BG204" i="5"/>
  <c r="BH204" i="5"/>
  <c r="BF205" i="5"/>
  <c r="BG205" i="5"/>
  <c r="BH205" i="5"/>
  <c r="BF206" i="5"/>
  <c r="BG206" i="5"/>
  <c r="BH206" i="5"/>
  <c r="BF207" i="5"/>
  <c r="BG207" i="5"/>
  <c r="BH207" i="5"/>
  <c r="BF208" i="5"/>
  <c r="BG208" i="5"/>
  <c r="BH208" i="5"/>
  <c r="BF209" i="5"/>
  <c r="BG209" i="5"/>
  <c r="BH209" i="5"/>
  <c r="BF210" i="5"/>
  <c r="BG210" i="5"/>
  <c r="BH210" i="5"/>
  <c r="BF211" i="5"/>
  <c r="BG211" i="5"/>
  <c r="BH211" i="5"/>
  <c r="BF212" i="5"/>
  <c r="BG212" i="5"/>
  <c r="BH212" i="5"/>
  <c r="BF213" i="5"/>
  <c r="BG213" i="5"/>
  <c r="BH213" i="5"/>
  <c r="BF214" i="5"/>
  <c r="BG214" i="5"/>
  <c r="BH214" i="5"/>
  <c r="BF215" i="5"/>
  <c r="BG215" i="5"/>
  <c r="BH215" i="5"/>
  <c r="BF216" i="5"/>
  <c r="BG216" i="5"/>
  <c r="BH216" i="5"/>
  <c r="BF217" i="5"/>
  <c r="BG217" i="5"/>
  <c r="BH217" i="5"/>
  <c r="BF218" i="5"/>
  <c r="BG218" i="5"/>
  <c r="BH218" i="5"/>
  <c r="BF219" i="5"/>
  <c r="BG219" i="5"/>
  <c r="BH219" i="5"/>
  <c r="BF220" i="5"/>
  <c r="BG220" i="5"/>
  <c r="BH220" i="5"/>
  <c r="BF221" i="5"/>
  <c r="BG221" i="5"/>
  <c r="BH221" i="5"/>
  <c r="BF222" i="5"/>
  <c r="BG222" i="5"/>
  <c r="BH222" i="5"/>
  <c r="BF223" i="5"/>
  <c r="BG223" i="5"/>
  <c r="BH223" i="5"/>
  <c r="BF224" i="5"/>
  <c r="BG224" i="5"/>
  <c r="BH224" i="5"/>
  <c r="BF225" i="5"/>
  <c r="BG225" i="5"/>
  <c r="BH225" i="5"/>
  <c r="BF226" i="5"/>
  <c r="BG226" i="5"/>
  <c r="BH226" i="5"/>
  <c r="BF227" i="5"/>
  <c r="BG227" i="5"/>
  <c r="BH227" i="5"/>
  <c r="BF228" i="5"/>
  <c r="BG228" i="5"/>
  <c r="BH228" i="5"/>
  <c r="BF229" i="5"/>
  <c r="BG229" i="5"/>
  <c r="BH229" i="5"/>
  <c r="BF230" i="5"/>
  <c r="BG230" i="5"/>
  <c r="BH230" i="5"/>
  <c r="BF231" i="5"/>
  <c r="BG231" i="5"/>
  <c r="BH231" i="5"/>
  <c r="BF232" i="5"/>
  <c r="BG232" i="5"/>
  <c r="BH232" i="5"/>
  <c r="BF233" i="5"/>
  <c r="BG233" i="5"/>
  <c r="BH233" i="5"/>
  <c r="BF234" i="5"/>
  <c r="BG234" i="5"/>
  <c r="BH234" i="5"/>
  <c r="BF235" i="5"/>
  <c r="BG235" i="5"/>
  <c r="BH235" i="5"/>
  <c r="BF236" i="5"/>
  <c r="BG236" i="5"/>
  <c r="BH236" i="5"/>
  <c r="BF237" i="5"/>
  <c r="BG237" i="5"/>
  <c r="BH237" i="5"/>
  <c r="BF238" i="5"/>
  <c r="BG238" i="5"/>
  <c r="BH238" i="5"/>
  <c r="BF239" i="5"/>
  <c r="BG239" i="5"/>
  <c r="BH239" i="5"/>
  <c r="BF240" i="5"/>
  <c r="BG240" i="5"/>
  <c r="BH240" i="5"/>
  <c r="BF241" i="5"/>
  <c r="BG241" i="5"/>
  <c r="BH241" i="5"/>
  <c r="BF242" i="5"/>
  <c r="BG242" i="5"/>
  <c r="BH242" i="5"/>
  <c r="BF243" i="5"/>
  <c r="BG243" i="5"/>
  <c r="BH243" i="5"/>
  <c r="BF244" i="5"/>
  <c r="BG244" i="5"/>
  <c r="BH244" i="5"/>
  <c r="BF245" i="5"/>
  <c r="BG245" i="5"/>
  <c r="BH245" i="5"/>
  <c r="BF246" i="5"/>
  <c r="BG246" i="5"/>
  <c r="BH246" i="5"/>
  <c r="BF247" i="5"/>
  <c r="BG247" i="5"/>
  <c r="BH247" i="5"/>
  <c r="BF248" i="5"/>
  <c r="BG248" i="5"/>
  <c r="BH248" i="5"/>
  <c r="BF249" i="5"/>
  <c r="BG249" i="5"/>
  <c r="BH249" i="5"/>
  <c r="BF250" i="5"/>
  <c r="BG250" i="5"/>
  <c r="BH250" i="5"/>
  <c r="BF251" i="5"/>
  <c r="BG251" i="5"/>
  <c r="BH251" i="5"/>
  <c r="BF252" i="5"/>
  <c r="BG252" i="5"/>
  <c r="BH252" i="5"/>
  <c r="BF253" i="5"/>
  <c r="BG253" i="5"/>
  <c r="BH253" i="5"/>
  <c r="BF254" i="5"/>
  <c r="BG254" i="5"/>
  <c r="BH254" i="5"/>
  <c r="BF255" i="5"/>
  <c r="BG255" i="5"/>
  <c r="BH255" i="5"/>
  <c r="BF256" i="5"/>
  <c r="BG256" i="5"/>
  <c r="BH256" i="5"/>
  <c r="BF257" i="5"/>
  <c r="BG257" i="5"/>
  <c r="BH257" i="5"/>
  <c r="BF258" i="5"/>
  <c r="BG258" i="5"/>
  <c r="BH258" i="5"/>
  <c r="BF259" i="5"/>
  <c r="BG259" i="5"/>
  <c r="BH259" i="5"/>
  <c r="BF260" i="5"/>
  <c r="BG260" i="5"/>
  <c r="BH260" i="5"/>
  <c r="BF261" i="5"/>
  <c r="BG261" i="5"/>
  <c r="BH261" i="5"/>
  <c r="BF262" i="5"/>
  <c r="BG262" i="5"/>
  <c r="BH262" i="5"/>
  <c r="BF263" i="5"/>
  <c r="BG263" i="5"/>
  <c r="BH263" i="5"/>
  <c r="BF264" i="5"/>
  <c r="BG264" i="5"/>
  <c r="BH264" i="5"/>
  <c r="BF265" i="5"/>
  <c r="BG265" i="5"/>
  <c r="BH265" i="5"/>
  <c r="BF266" i="5"/>
  <c r="BG266" i="5"/>
  <c r="BH266" i="5"/>
  <c r="BF267" i="5"/>
  <c r="BG267" i="5"/>
  <c r="BH267" i="5"/>
  <c r="BF268" i="5"/>
  <c r="BG268" i="5"/>
  <c r="BH268" i="5"/>
  <c r="BF269" i="5"/>
  <c r="BG269" i="5"/>
  <c r="BH269" i="5"/>
  <c r="BF270" i="5"/>
  <c r="BG270" i="5"/>
  <c r="BH270" i="5"/>
  <c r="BF271" i="5"/>
  <c r="BG271" i="5"/>
  <c r="BH271" i="5"/>
  <c r="BF272" i="5"/>
  <c r="BG272" i="5"/>
  <c r="BH272" i="5"/>
  <c r="BF273" i="5"/>
  <c r="BG273" i="5"/>
  <c r="BH273" i="5"/>
  <c r="BF274" i="5"/>
  <c r="BG274" i="5"/>
  <c r="BH274" i="5"/>
  <c r="BF275" i="5"/>
  <c r="BG275" i="5"/>
  <c r="BH275" i="5"/>
  <c r="BF276" i="5"/>
  <c r="BG276" i="5"/>
  <c r="BH276" i="5"/>
  <c r="BF277" i="5"/>
  <c r="BG277" i="5"/>
  <c r="BH277" i="5"/>
  <c r="BF278" i="5"/>
  <c r="BG278" i="5"/>
  <c r="BH278" i="5"/>
  <c r="BF279" i="5"/>
  <c r="BG279" i="5"/>
  <c r="BH279" i="5"/>
  <c r="BF280" i="5"/>
  <c r="BG280" i="5"/>
  <c r="BH280" i="5"/>
  <c r="BF281" i="5"/>
  <c r="BG281" i="5"/>
  <c r="BH281" i="5"/>
  <c r="BF282" i="5"/>
  <c r="BG282" i="5"/>
  <c r="BH282" i="5"/>
  <c r="BF283" i="5"/>
  <c r="BG283" i="5"/>
  <c r="BH283" i="5"/>
  <c r="BF284" i="5"/>
  <c r="BG284" i="5"/>
  <c r="BH284" i="5"/>
  <c r="BF285" i="5"/>
  <c r="BG285" i="5"/>
  <c r="BH285" i="5"/>
  <c r="BF286" i="5"/>
  <c r="BG286" i="5"/>
  <c r="BH286" i="5"/>
  <c r="BF287" i="5"/>
  <c r="BG287" i="5"/>
  <c r="BH287" i="5"/>
  <c r="BF288" i="5"/>
  <c r="BG288" i="5"/>
  <c r="BH288" i="5"/>
  <c r="BF289" i="5"/>
  <c r="BG289" i="5"/>
  <c r="BH289" i="5"/>
  <c r="BF290" i="5"/>
  <c r="BG290" i="5"/>
  <c r="BH290" i="5"/>
  <c r="BF291" i="5"/>
  <c r="BG291" i="5"/>
  <c r="BH291" i="5"/>
  <c r="BF292" i="5"/>
  <c r="BG292" i="5"/>
  <c r="BH292" i="5"/>
  <c r="BF293" i="5"/>
  <c r="BG293" i="5"/>
  <c r="BH293" i="5"/>
  <c r="BF294" i="5"/>
  <c r="BG294" i="5"/>
  <c r="BH294" i="5"/>
  <c r="BF295" i="5"/>
  <c r="BG295" i="5"/>
  <c r="BH295" i="5"/>
  <c r="BF296" i="5"/>
  <c r="BG296" i="5"/>
  <c r="BH296" i="5"/>
  <c r="BF297" i="5"/>
  <c r="BG297" i="5"/>
  <c r="BH297" i="5"/>
  <c r="BF298" i="5"/>
  <c r="BG298" i="5"/>
  <c r="BH298" i="5"/>
  <c r="BF299" i="5"/>
  <c r="BG299" i="5"/>
  <c r="BH299" i="5"/>
  <c r="BF300" i="5"/>
  <c r="BG300" i="5"/>
  <c r="BH300" i="5"/>
  <c r="BF301" i="5"/>
  <c r="BG301" i="5"/>
  <c r="BH301" i="5"/>
  <c r="BF302" i="5"/>
  <c r="BG302" i="5"/>
  <c r="BH302" i="5"/>
  <c r="BF303" i="5"/>
  <c r="BG303" i="5"/>
  <c r="BH303" i="5"/>
  <c r="BF304" i="5"/>
  <c r="BG304" i="5"/>
  <c r="BH304" i="5"/>
  <c r="BF305" i="5"/>
  <c r="BG305" i="5"/>
  <c r="BH305" i="5"/>
  <c r="BF306" i="5"/>
  <c r="BG306" i="5"/>
  <c r="BH306" i="5"/>
  <c r="BF307" i="5"/>
  <c r="BG307" i="5"/>
  <c r="BH307" i="5"/>
  <c r="BF308" i="5"/>
  <c r="BG308" i="5"/>
  <c r="BH308" i="5"/>
  <c r="BF309" i="5"/>
  <c r="BG309" i="5"/>
  <c r="BH309" i="5"/>
  <c r="BF310" i="5"/>
  <c r="BG310" i="5"/>
  <c r="BH310" i="5"/>
  <c r="BF311" i="5"/>
  <c r="BG311" i="5"/>
  <c r="BH311" i="5"/>
  <c r="BF312" i="5"/>
  <c r="BG312" i="5"/>
  <c r="BH312" i="5"/>
  <c r="BF313" i="5"/>
  <c r="BG313" i="5"/>
  <c r="BH313" i="5"/>
  <c r="BF314" i="5"/>
  <c r="BG314" i="5"/>
  <c r="BH314" i="5"/>
  <c r="BF315" i="5"/>
  <c r="BG315" i="5"/>
  <c r="BH315" i="5"/>
  <c r="BF316" i="5"/>
  <c r="BG316" i="5"/>
  <c r="BH316" i="5"/>
  <c r="BF317" i="5"/>
  <c r="BG317" i="5"/>
  <c r="BH317" i="5"/>
  <c r="BF318" i="5"/>
  <c r="BG318" i="5"/>
  <c r="BH318" i="5"/>
  <c r="BF319" i="5"/>
  <c r="BG319" i="5"/>
  <c r="BH319" i="5"/>
  <c r="BF320" i="5"/>
  <c r="BG320" i="5"/>
  <c r="BH320" i="5"/>
  <c r="BF321" i="5"/>
  <c r="BG321" i="5"/>
  <c r="BH321" i="5"/>
  <c r="BF322" i="5"/>
  <c r="BG322" i="5"/>
  <c r="BH322" i="5"/>
  <c r="BF323" i="5"/>
  <c r="BG323" i="5"/>
  <c r="BH323" i="5"/>
  <c r="BF324" i="5"/>
  <c r="BG324" i="5"/>
  <c r="BH324" i="5"/>
  <c r="BF325" i="5"/>
  <c r="BG325" i="5"/>
  <c r="BH325" i="5"/>
  <c r="BF326" i="5"/>
  <c r="BG326" i="5"/>
  <c r="BH326" i="5"/>
  <c r="BF327" i="5"/>
  <c r="BG327" i="5"/>
  <c r="BH327" i="5"/>
  <c r="BF328" i="5"/>
  <c r="BG328" i="5"/>
  <c r="BH328" i="5"/>
  <c r="BF329" i="5"/>
  <c r="BG329" i="5"/>
  <c r="BH329" i="5"/>
  <c r="BF330" i="5"/>
  <c r="BG330" i="5"/>
  <c r="BH330" i="5"/>
  <c r="BF331" i="5"/>
  <c r="BG331" i="5"/>
  <c r="BH331" i="5"/>
  <c r="BF332" i="5"/>
  <c r="BG332" i="5"/>
  <c r="BH332" i="5"/>
  <c r="BF333" i="5"/>
  <c r="BG333" i="5"/>
  <c r="BH333" i="5"/>
  <c r="BF334" i="5"/>
  <c r="BG334" i="5"/>
  <c r="BH334" i="5"/>
  <c r="BF335" i="5"/>
  <c r="BG335" i="5"/>
  <c r="BH335" i="5"/>
  <c r="BF336" i="5"/>
  <c r="BG336" i="5"/>
  <c r="BH336" i="5"/>
  <c r="BF337" i="5"/>
  <c r="BG337" i="5"/>
  <c r="BH337" i="5"/>
  <c r="BF338" i="5"/>
  <c r="BG338" i="5"/>
  <c r="BH338" i="5"/>
  <c r="BF339" i="5"/>
  <c r="BG339" i="5"/>
  <c r="BH339" i="5"/>
  <c r="BF340" i="5"/>
  <c r="BG340" i="5"/>
  <c r="BH340" i="5"/>
  <c r="BF341" i="5"/>
  <c r="BG341" i="5"/>
  <c r="BH341" i="5"/>
  <c r="BF342" i="5"/>
  <c r="BG342" i="5"/>
  <c r="BH342" i="5"/>
  <c r="BF343" i="5"/>
  <c r="BG343" i="5"/>
  <c r="BH343" i="5"/>
  <c r="BF344" i="5"/>
  <c r="BG344" i="5"/>
  <c r="BH344" i="5"/>
  <c r="BF345" i="5"/>
  <c r="BG345" i="5"/>
  <c r="BH345" i="5"/>
  <c r="BF346" i="5"/>
  <c r="BG346" i="5"/>
  <c r="BH346" i="5"/>
  <c r="BF347" i="5"/>
  <c r="BG347" i="5"/>
  <c r="BH347" i="5"/>
  <c r="BF348" i="5"/>
  <c r="BG348" i="5"/>
  <c r="BH348" i="5"/>
  <c r="BF349" i="5"/>
  <c r="BG349" i="5"/>
  <c r="BH349" i="5"/>
  <c r="BF350" i="5"/>
  <c r="BG350" i="5"/>
  <c r="BH350" i="5"/>
  <c r="BH2" i="5"/>
  <c r="BG2" i="5"/>
  <c r="BF2" i="5"/>
  <c r="BE2" i="5"/>
  <c r="W8" i="5"/>
  <c r="W9" i="5"/>
  <c r="BP4" i="5"/>
  <c r="BO4" i="5"/>
  <c r="BN4" i="5"/>
  <c r="BM4" i="5"/>
  <c r="BL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W4" i="5"/>
  <c r="BP32" i="5"/>
  <c r="BO32" i="5"/>
  <c r="BN32" i="5"/>
  <c r="BM32" i="5"/>
  <c r="BL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W32" i="5"/>
  <c r="BP33" i="5"/>
  <c r="BO33" i="5"/>
  <c r="BN33" i="5"/>
  <c r="BM33" i="5"/>
  <c r="BL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W33" i="5"/>
  <c r="BP34" i="5"/>
  <c r="BO34" i="5"/>
  <c r="BN34" i="5"/>
  <c r="BM34" i="5"/>
  <c r="BL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W34" i="5"/>
  <c r="BP35" i="5"/>
  <c r="BO35" i="5"/>
  <c r="BN35" i="5"/>
  <c r="BM35" i="5"/>
  <c r="BL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W35" i="5"/>
  <c r="BP36" i="5"/>
  <c r="BO36" i="5"/>
  <c r="BN36" i="5"/>
  <c r="BM36" i="5"/>
  <c r="BL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W36" i="5"/>
  <c r="BP37" i="5"/>
  <c r="BO37" i="5"/>
  <c r="BN37" i="5"/>
  <c r="BM37" i="5"/>
  <c r="BL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W37" i="5"/>
  <c r="BP38" i="5"/>
  <c r="BO38" i="5"/>
  <c r="BN38" i="5"/>
  <c r="BM38" i="5"/>
  <c r="BL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W38" i="5"/>
  <c r="BP39" i="5"/>
  <c r="BO39" i="5"/>
  <c r="BN39" i="5"/>
  <c r="BM39" i="5"/>
  <c r="BL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W39" i="5"/>
  <c r="BP40" i="5"/>
  <c r="BO40" i="5"/>
  <c r="BN40" i="5"/>
  <c r="BM40" i="5"/>
  <c r="BL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W40" i="5"/>
  <c r="BP41" i="5"/>
  <c r="BO41" i="5"/>
  <c r="BN41" i="5"/>
  <c r="BM41" i="5"/>
  <c r="BL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W41" i="5"/>
  <c r="BP42" i="5"/>
  <c r="BO42" i="5"/>
  <c r="BN42" i="5"/>
  <c r="BM42" i="5"/>
  <c r="BL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W42" i="5"/>
  <c r="BP43" i="5"/>
  <c r="BO43" i="5"/>
  <c r="BN43" i="5"/>
  <c r="BM43" i="5"/>
  <c r="BL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W43" i="5"/>
  <c r="BP44" i="5"/>
  <c r="BO44" i="5"/>
  <c r="BN44" i="5"/>
  <c r="BM44" i="5"/>
  <c r="BL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W44" i="5"/>
  <c r="BP45" i="5"/>
  <c r="BO45" i="5"/>
  <c r="BN45" i="5"/>
  <c r="BM45" i="5"/>
  <c r="BL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W45" i="5"/>
  <c r="BP46" i="5"/>
  <c r="BO46" i="5"/>
  <c r="BN46" i="5"/>
  <c r="BM46" i="5"/>
  <c r="BL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W46" i="5"/>
  <c r="BP47" i="5"/>
  <c r="BO47" i="5"/>
  <c r="BN47" i="5"/>
  <c r="BM47" i="5"/>
  <c r="BL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W47" i="5"/>
  <c r="BP48" i="5"/>
  <c r="BO48" i="5"/>
  <c r="BN48" i="5"/>
  <c r="BM48" i="5"/>
  <c r="BL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W48" i="5"/>
  <c r="BP49" i="5"/>
  <c r="BO49" i="5"/>
  <c r="BN49" i="5"/>
  <c r="BM49" i="5"/>
  <c r="BL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W49" i="5"/>
  <c r="BP50" i="5"/>
  <c r="BO50" i="5"/>
  <c r="BN50" i="5"/>
  <c r="BM50" i="5"/>
  <c r="BL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W50" i="5"/>
  <c r="BP51" i="5"/>
  <c r="BO51" i="5"/>
  <c r="BN51" i="5"/>
  <c r="BM51" i="5"/>
  <c r="BL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W51" i="5"/>
  <c r="BP52" i="5"/>
  <c r="BO52" i="5"/>
  <c r="BN52" i="5"/>
  <c r="BM52" i="5"/>
  <c r="BL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W52" i="5"/>
  <c r="BP53" i="5"/>
  <c r="BO53" i="5"/>
  <c r="BN53" i="5"/>
  <c r="BM53" i="5"/>
  <c r="BL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W53" i="5"/>
  <c r="BP54" i="5"/>
  <c r="BO54" i="5"/>
  <c r="BN54" i="5"/>
  <c r="BM54" i="5"/>
  <c r="BL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W54" i="5"/>
  <c r="BP55" i="5"/>
  <c r="BO55" i="5"/>
  <c r="BN55" i="5"/>
  <c r="BM55" i="5"/>
  <c r="BL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W55" i="5"/>
  <c r="BP56" i="5"/>
  <c r="BO56" i="5"/>
  <c r="BN56" i="5"/>
  <c r="BM56" i="5"/>
  <c r="BL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W56" i="5"/>
  <c r="BP57" i="5"/>
  <c r="BO57" i="5"/>
  <c r="BN57" i="5"/>
  <c r="BM57" i="5"/>
  <c r="BL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W57" i="5"/>
  <c r="BP58" i="5"/>
  <c r="BO58" i="5"/>
  <c r="BN58" i="5"/>
  <c r="BM58" i="5"/>
  <c r="BL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W58" i="5"/>
  <c r="BP59" i="5"/>
  <c r="BO59" i="5"/>
  <c r="BN59" i="5"/>
  <c r="BM59" i="5"/>
  <c r="BL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W59" i="5"/>
  <c r="BP60" i="5"/>
  <c r="BO60" i="5"/>
  <c r="BN60" i="5"/>
  <c r="BM60" i="5"/>
  <c r="BL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W60" i="5"/>
  <c r="BP61" i="5"/>
  <c r="BO61" i="5"/>
  <c r="BN61" i="5"/>
  <c r="BM61" i="5"/>
  <c r="BL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W61" i="5"/>
  <c r="BP62" i="5"/>
  <c r="BO62" i="5"/>
  <c r="BN62" i="5"/>
  <c r="BM62" i="5"/>
  <c r="BL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W62" i="5"/>
  <c r="BP63" i="5"/>
  <c r="BO63" i="5"/>
  <c r="BN63" i="5"/>
  <c r="BM63" i="5"/>
  <c r="BL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W63" i="5"/>
  <c r="BP64" i="5"/>
  <c r="BO64" i="5"/>
  <c r="BN64" i="5"/>
  <c r="BM64" i="5"/>
  <c r="BL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W64" i="5"/>
  <c r="BP65" i="5"/>
  <c r="BO65" i="5"/>
  <c r="BN65" i="5"/>
  <c r="BM65" i="5"/>
  <c r="BL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W65" i="5"/>
  <c r="BP66" i="5"/>
  <c r="BO66" i="5"/>
  <c r="BN66" i="5"/>
  <c r="BM66" i="5"/>
  <c r="BL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W66" i="5"/>
  <c r="BP67" i="5"/>
  <c r="BO67" i="5"/>
  <c r="BN67" i="5"/>
  <c r="BM67" i="5"/>
  <c r="BL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W67" i="5"/>
  <c r="BP68" i="5"/>
  <c r="BO68" i="5"/>
  <c r="BN68" i="5"/>
  <c r="BM68" i="5"/>
  <c r="BL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W68" i="5"/>
  <c r="BP69" i="5"/>
  <c r="BO69" i="5"/>
  <c r="BN69" i="5"/>
  <c r="BM69" i="5"/>
  <c r="BL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W69" i="5"/>
  <c r="BP70" i="5"/>
  <c r="BO70" i="5"/>
  <c r="BN70" i="5"/>
  <c r="BM70" i="5"/>
  <c r="BL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W70" i="5"/>
  <c r="BP71" i="5"/>
  <c r="BO71" i="5"/>
  <c r="BN71" i="5"/>
  <c r="BM71" i="5"/>
  <c r="BL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W71" i="5"/>
  <c r="BP73" i="5"/>
  <c r="BO73" i="5"/>
  <c r="BN73" i="5"/>
  <c r="BM73" i="5"/>
  <c r="BL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W73" i="5"/>
  <c r="BP74" i="5"/>
  <c r="BO74" i="5"/>
  <c r="BN74" i="5"/>
  <c r="BM74" i="5"/>
  <c r="BL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W74" i="5"/>
  <c r="BP75" i="5"/>
  <c r="BO75" i="5"/>
  <c r="BN75" i="5"/>
  <c r="BM75" i="5"/>
  <c r="BL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W75" i="5"/>
  <c r="BP76" i="5"/>
  <c r="BO76" i="5"/>
  <c r="BN76" i="5"/>
  <c r="BM76" i="5"/>
  <c r="BL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W76" i="5"/>
  <c r="BP77" i="5"/>
  <c r="BO77" i="5"/>
  <c r="BN77" i="5"/>
  <c r="BM77" i="5"/>
  <c r="BL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W77" i="5"/>
  <c r="BP78" i="5"/>
  <c r="BO78" i="5"/>
  <c r="BN78" i="5"/>
  <c r="BM78" i="5"/>
  <c r="BL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W78" i="5"/>
  <c r="BP79" i="5"/>
  <c r="BO79" i="5"/>
  <c r="BN79" i="5"/>
  <c r="BM79" i="5"/>
  <c r="BL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W79" i="5"/>
  <c r="BP80" i="5"/>
  <c r="BO80" i="5"/>
  <c r="BN80" i="5"/>
  <c r="BM80" i="5"/>
  <c r="BL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W80" i="5"/>
  <c r="BP81" i="5"/>
  <c r="BO81" i="5"/>
  <c r="BN81" i="5"/>
  <c r="BM81" i="5"/>
  <c r="BL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W81" i="5"/>
  <c r="BP82" i="5"/>
  <c r="BO82" i="5"/>
  <c r="BN82" i="5"/>
  <c r="BM82" i="5"/>
  <c r="BL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W82" i="5"/>
  <c r="BP83" i="5"/>
  <c r="BO83" i="5"/>
  <c r="BN83" i="5"/>
  <c r="BM83" i="5"/>
  <c r="BL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W83" i="5"/>
  <c r="BP84" i="5"/>
  <c r="BO84" i="5"/>
  <c r="BN84" i="5"/>
  <c r="BM84" i="5"/>
  <c r="BL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W84" i="5"/>
  <c r="BP85" i="5"/>
  <c r="BO85" i="5"/>
  <c r="BN85" i="5"/>
  <c r="BM85" i="5"/>
  <c r="BL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W85" i="5"/>
  <c r="BP86" i="5"/>
  <c r="BO86" i="5"/>
  <c r="BN86" i="5"/>
  <c r="BM86" i="5"/>
  <c r="BL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W86" i="5"/>
  <c r="BP87" i="5"/>
  <c r="BO87" i="5"/>
  <c r="BN87" i="5"/>
  <c r="BM87" i="5"/>
  <c r="BL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W87" i="5"/>
  <c r="BP88" i="5"/>
  <c r="BO88" i="5"/>
  <c r="BN88" i="5"/>
  <c r="BM88" i="5"/>
  <c r="BL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W88" i="5"/>
  <c r="BP89" i="5"/>
  <c r="BO89" i="5"/>
  <c r="BN89" i="5"/>
  <c r="BM89" i="5"/>
  <c r="BL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W89" i="5"/>
  <c r="BP90" i="5"/>
  <c r="BO90" i="5"/>
  <c r="BN90" i="5"/>
  <c r="BM90" i="5"/>
  <c r="BL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W90" i="5"/>
  <c r="BP91" i="5"/>
  <c r="BO91" i="5"/>
  <c r="BN91" i="5"/>
  <c r="BM91" i="5"/>
  <c r="BL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W91" i="5"/>
  <c r="BP92" i="5"/>
  <c r="BO92" i="5"/>
  <c r="BN92" i="5"/>
  <c r="BM92" i="5"/>
  <c r="BL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W92" i="5"/>
  <c r="BP93" i="5"/>
  <c r="BO93" i="5"/>
  <c r="BN93" i="5"/>
  <c r="BM93" i="5"/>
  <c r="BL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W93" i="5"/>
  <c r="BP94" i="5"/>
  <c r="BO94" i="5"/>
  <c r="BN94" i="5"/>
  <c r="BM94" i="5"/>
  <c r="BL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W94" i="5"/>
  <c r="BP95" i="5"/>
  <c r="BO95" i="5"/>
  <c r="BN95" i="5"/>
  <c r="BM95" i="5"/>
  <c r="BL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W95" i="5"/>
  <c r="BP96" i="5"/>
  <c r="BO96" i="5"/>
  <c r="BN96" i="5"/>
  <c r="BM96" i="5"/>
  <c r="BL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W96" i="5"/>
  <c r="BP97" i="5"/>
  <c r="BO97" i="5"/>
  <c r="BN97" i="5"/>
  <c r="BM97" i="5"/>
  <c r="BL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W97" i="5"/>
  <c r="BP98" i="5"/>
  <c r="BO98" i="5"/>
  <c r="BN98" i="5"/>
  <c r="BM98" i="5"/>
  <c r="BL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W98" i="5"/>
  <c r="BP99" i="5"/>
  <c r="BO99" i="5"/>
  <c r="BN99" i="5"/>
  <c r="BM99" i="5"/>
  <c r="BL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W99" i="5"/>
  <c r="BP100" i="5"/>
  <c r="BO100" i="5"/>
  <c r="BN100" i="5"/>
  <c r="BM100" i="5"/>
  <c r="BL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W100" i="5"/>
  <c r="BP101" i="5"/>
  <c r="BO101" i="5"/>
  <c r="BN101" i="5"/>
  <c r="BM101" i="5"/>
  <c r="BL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W101" i="5"/>
  <c r="BP102" i="5"/>
  <c r="BO102" i="5"/>
  <c r="BN102" i="5"/>
  <c r="BM102" i="5"/>
  <c r="BL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W102" i="5"/>
  <c r="BP103" i="5"/>
  <c r="BO103" i="5"/>
  <c r="BN103" i="5"/>
  <c r="BM103" i="5"/>
  <c r="BL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W103" i="5"/>
  <c r="BP104" i="5"/>
  <c r="BO104" i="5"/>
  <c r="BN104" i="5"/>
  <c r="BM104" i="5"/>
  <c r="BL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W104" i="5"/>
  <c r="BP105" i="5"/>
  <c r="BO105" i="5"/>
  <c r="BN105" i="5"/>
  <c r="BM105" i="5"/>
  <c r="BL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W105" i="5"/>
  <c r="BP106" i="5"/>
  <c r="BO106" i="5"/>
  <c r="BN106" i="5"/>
  <c r="BM106" i="5"/>
  <c r="BL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W106" i="5"/>
  <c r="BP107" i="5"/>
  <c r="BO107" i="5"/>
  <c r="BN107" i="5"/>
  <c r="BM107" i="5"/>
  <c r="BL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W107" i="5"/>
  <c r="BP108" i="5"/>
  <c r="BO108" i="5"/>
  <c r="BN108" i="5"/>
  <c r="BM108" i="5"/>
  <c r="BL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W108" i="5"/>
  <c r="BP109" i="5"/>
  <c r="BO109" i="5"/>
  <c r="BN109" i="5"/>
  <c r="BM109" i="5"/>
  <c r="BL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W109" i="5"/>
  <c r="BP110" i="5"/>
  <c r="BO110" i="5"/>
  <c r="BN110" i="5"/>
  <c r="BM110" i="5"/>
  <c r="BL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W110" i="5"/>
  <c r="BP111" i="5"/>
  <c r="BO111" i="5"/>
  <c r="BN111" i="5"/>
  <c r="BM111" i="5"/>
  <c r="BL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W111" i="5"/>
  <c r="BP112" i="5"/>
  <c r="BO112" i="5"/>
  <c r="BN112" i="5"/>
  <c r="BM112" i="5"/>
  <c r="BL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W112" i="5"/>
  <c r="BP113" i="5"/>
  <c r="BO113" i="5"/>
  <c r="BN113" i="5"/>
  <c r="BM113" i="5"/>
  <c r="BL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W113" i="5"/>
  <c r="BP114" i="5"/>
  <c r="BO114" i="5"/>
  <c r="BN114" i="5"/>
  <c r="BM114" i="5"/>
  <c r="BL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W114" i="5"/>
  <c r="BP115" i="5"/>
  <c r="BO115" i="5"/>
  <c r="BN115" i="5"/>
  <c r="BM115" i="5"/>
  <c r="BL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W115" i="5"/>
  <c r="BP116" i="5"/>
  <c r="BO116" i="5"/>
  <c r="BN116" i="5"/>
  <c r="BM116" i="5"/>
  <c r="BL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W116" i="5"/>
  <c r="BP117" i="5"/>
  <c r="BO117" i="5"/>
  <c r="BN117" i="5"/>
  <c r="BM117" i="5"/>
  <c r="BL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W117" i="5"/>
  <c r="BP118" i="5"/>
  <c r="BO118" i="5"/>
  <c r="BN118" i="5"/>
  <c r="BM118" i="5"/>
  <c r="BL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W118" i="5"/>
  <c r="BP119" i="5"/>
  <c r="BO119" i="5"/>
  <c r="BN119" i="5"/>
  <c r="BM119" i="5"/>
  <c r="BL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W119" i="5"/>
  <c r="BP120" i="5"/>
  <c r="BO120" i="5"/>
  <c r="BN120" i="5"/>
  <c r="BM120" i="5"/>
  <c r="BL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W120" i="5"/>
  <c r="BP121" i="5"/>
  <c r="BO121" i="5"/>
  <c r="BN121" i="5"/>
  <c r="BM121" i="5"/>
  <c r="BL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W121" i="5"/>
  <c r="BP122" i="5"/>
  <c r="BO122" i="5"/>
  <c r="BN122" i="5"/>
  <c r="BM122" i="5"/>
  <c r="BL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W122" i="5"/>
  <c r="BP123" i="5"/>
  <c r="BO123" i="5"/>
  <c r="BN123" i="5"/>
  <c r="BM123" i="5"/>
  <c r="BL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W123" i="5"/>
  <c r="BP124" i="5"/>
  <c r="BO124" i="5"/>
  <c r="BN124" i="5"/>
  <c r="BM124" i="5"/>
  <c r="BL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W124" i="5"/>
  <c r="BP125" i="5"/>
  <c r="BO125" i="5"/>
  <c r="BN125" i="5"/>
  <c r="BM125" i="5"/>
  <c r="BL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AP125" i="5"/>
  <c r="W125" i="5"/>
  <c r="BP126" i="5"/>
  <c r="BO126" i="5"/>
  <c r="BN126" i="5"/>
  <c r="BM126" i="5"/>
  <c r="BL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W126" i="5"/>
  <c r="BP127" i="5"/>
  <c r="BO127" i="5"/>
  <c r="BN127" i="5"/>
  <c r="BM127" i="5"/>
  <c r="BL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AQ127" i="5"/>
  <c r="AP127" i="5"/>
  <c r="W127" i="5"/>
  <c r="BP128" i="5"/>
  <c r="BO128" i="5"/>
  <c r="BN128" i="5"/>
  <c r="BM128" i="5"/>
  <c r="BL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AQ128" i="5"/>
  <c r="AP128" i="5"/>
  <c r="W128" i="5"/>
  <c r="BP129" i="5"/>
  <c r="BO129" i="5"/>
  <c r="BN129" i="5"/>
  <c r="BM129" i="5"/>
  <c r="BL129" i="5"/>
  <c r="BE129" i="5"/>
  <c r="BD129" i="5"/>
  <c r="BC129" i="5"/>
  <c r="BB129" i="5"/>
  <c r="BA129" i="5"/>
  <c r="AZ129" i="5"/>
  <c r="AY129" i="5"/>
  <c r="AX129" i="5"/>
  <c r="AW129" i="5"/>
  <c r="AV129" i="5"/>
  <c r="AU129" i="5"/>
  <c r="AT129" i="5"/>
  <c r="AS129" i="5"/>
  <c r="AR129" i="5"/>
  <c r="AQ129" i="5"/>
  <c r="AP129" i="5"/>
  <c r="W129" i="5"/>
  <c r="BP130" i="5"/>
  <c r="BO130" i="5"/>
  <c r="BN130" i="5"/>
  <c r="BM130" i="5"/>
  <c r="BL130" i="5"/>
  <c r="BE130" i="5"/>
  <c r="BD130" i="5"/>
  <c r="BC130" i="5"/>
  <c r="BB130" i="5"/>
  <c r="BA130" i="5"/>
  <c r="AZ130" i="5"/>
  <c r="AY130" i="5"/>
  <c r="AX130" i="5"/>
  <c r="AW130" i="5"/>
  <c r="AV130" i="5"/>
  <c r="AU130" i="5"/>
  <c r="AT130" i="5"/>
  <c r="AS130" i="5"/>
  <c r="AR130" i="5"/>
  <c r="AQ130" i="5"/>
  <c r="AP130" i="5"/>
  <c r="W130" i="5"/>
  <c r="BP131" i="5"/>
  <c r="BO131" i="5"/>
  <c r="BN131" i="5"/>
  <c r="BM131" i="5"/>
  <c r="BL131" i="5"/>
  <c r="BE131" i="5"/>
  <c r="BD131" i="5"/>
  <c r="BC131" i="5"/>
  <c r="BB131" i="5"/>
  <c r="BA131" i="5"/>
  <c r="AZ131" i="5"/>
  <c r="AY131" i="5"/>
  <c r="AX131" i="5"/>
  <c r="AW131" i="5"/>
  <c r="AV131" i="5"/>
  <c r="AU131" i="5"/>
  <c r="AT131" i="5"/>
  <c r="AS131" i="5"/>
  <c r="AR131" i="5"/>
  <c r="AQ131" i="5"/>
  <c r="AP131" i="5"/>
  <c r="W131" i="5"/>
  <c r="BP132" i="5"/>
  <c r="BO132" i="5"/>
  <c r="BN132" i="5"/>
  <c r="BM132" i="5"/>
  <c r="BL132" i="5"/>
  <c r="BE132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R132" i="5"/>
  <c r="AQ132" i="5"/>
  <c r="AP132" i="5"/>
  <c r="W132" i="5"/>
  <c r="BP133" i="5"/>
  <c r="BO133" i="5"/>
  <c r="BN133" i="5"/>
  <c r="BM133" i="5"/>
  <c r="BL133" i="5"/>
  <c r="BE133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R133" i="5"/>
  <c r="AQ133" i="5"/>
  <c r="AP133" i="5"/>
  <c r="W133" i="5"/>
  <c r="BP134" i="5"/>
  <c r="BO134" i="5"/>
  <c r="BN134" i="5"/>
  <c r="BM134" i="5"/>
  <c r="BL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Q134" i="5"/>
  <c r="AP134" i="5"/>
  <c r="W134" i="5"/>
  <c r="BP135" i="5"/>
  <c r="BO135" i="5"/>
  <c r="BN135" i="5"/>
  <c r="BM135" i="5"/>
  <c r="BL135" i="5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AQ135" i="5"/>
  <c r="AP135" i="5"/>
  <c r="W135" i="5"/>
  <c r="BP136" i="5"/>
  <c r="BO136" i="5"/>
  <c r="BN136" i="5"/>
  <c r="BM136" i="5"/>
  <c r="BL136" i="5"/>
  <c r="BE136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R136" i="5"/>
  <c r="AQ136" i="5"/>
  <c r="AP136" i="5"/>
  <c r="W136" i="5"/>
  <c r="BP137" i="5"/>
  <c r="BO137" i="5"/>
  <c r="BN137" i="5"/>
  <c r="BM137" i="5"/>
  <c r="BL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Q137" i="5"/>
  <c r="AP137" i="5"/>
  <c r="W137" i="5"/>
  <c r="BP138" i="5"/>
  <c r="BO138" i="5"/>
  <c r="BN138" i="5"/>
  <c r="BM138" i="5"/>
  <c r="BL138" i="5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AQ138" i="5"/>
  <c r="AP138" i="5"/>
  <c r="W138" i="5"/>
  <c r="BP139" i="5"/>
  <c r="BO139" i="5"/>
  <c r="BN139" i="5"/>
  <c r="BM139" i="5"/>
  <c r="BL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W139" i="5"/>
  <c r="BP140" i="5"/>
  <c r="BO140" i="5"/>
  <c r="BN140" i="5"/>
  <c r="BM140" i="5"/>
  <c r="BL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AQ140" i="5"/>
  <c r="AP140" i="5"/>
  <c r="W140" i="5"/>
  <c r="BP141" i="5"/>
  <c r="BO141" i="5"/>
  <c r="BN141" i="5"/>
  <c r="BM141" i="5"/>
  <c r="BL141" i="5"/>
  <c r="BE141" i="5"/>
  <c r="BD141" i="5"/>
  <c r="BC141" i="5"/>
  <c r="BB141" i="5"/>
  <c r="BA141" i="5"/>
  <c r="AZ141" i="5"/>
  <c r="AY141" i="5"/>
  <c r="AX141" i="5"/>
  <c r="AW141" i="5"/>
  <c r="AV141" i="5"/>
  <c r="AU141" i="5"/>
  <c r="AT141" i="5"/>
  <c r="AS141" i="5"/>
  <c r="AR141" i="5"/>
  <c r="AQ141" i="5"/>
  <c r="AP141" i="5"/>
  <c r="W141" i="5"/>
  <c r="BP142" i="5"/>
  <c r="BO142" i="5"/>
  <c r="BN142" i="5"/>
  <c r="BM142" i="5"/>
  <c r="BL142" i="5"/>
  <c r="BE142" i="5"/>
  <c r="BD142" i="5"/>
  <c r="BC142" i="5"/>
  <c r="BB142" i="5"/>
  <c r="BA142" i="5"/>
  <c r="AZ142" i="5"/>
  <c r="AY142" i="5"/>
  <c r="AX142" i="5"/>
  <c r="AW142" i="5"/>
  <c r="AV142" i="5"/>
  <c r="AU142" i="5"/>
  <c r="AT142" i="5"/>
  <c r="AS142" i="5"/>
  <c r="AR142" i="5"/>
  <c r="AQ142" i="5"/>
  <c r="AP142" i="5"/>
  <c r="W142" i="5"/>
  <c r="BP143" i="5"/>
  <c r="BO143" i="5"/>
  <c r="BN143" i="5"/>
  <c r="BM143" i="5"/>
  <c r="BL143" i="5"/>
  <c r="BE143" i="5"/>
  <c r="BD143" i="5"/>
  <c r="BC143" i="5"/>
  <c r="BB143" i="5"/>
  <c r="BA143" i="5"/>
  <c r="AZ143" i="5"/>
  <c r="AY143" i="5"/>
  <c r="AX143" i="5"/>
  <c r="AW143" i="5"/>
  <c r="AV143" i="5"/>
  <c r="AU143" i="5"/>
  <c r="AT143" i="5"/>
  <c r="AS143" i="5"/>
  <c r="AR143" i="5"/>
  <c r="AQ143" i="5"/>
  <c r="AP143" i="5"/>
  <c r="W143" i="5"/>
  <c r="BP144" i="5"/>
  <c r="BO144" i="5"/>
  <c r="BN144" i="5"/>
  <c r="BM144" i="5"/>
  <c r="BL144" i="5"/>
  <c r="BE144" i="5"/>
  <c r="BD144" i="5"/>
  <c r="BC144" i="5"/>
  <c r="BB144" i="5"/>
  <c r="BA144" i="5"/>
  <c r="AZ144" i="5"/>
  <c r="AY144" i="5"/>
  <c r="AX144" i="5"/>
  <c r="AW144" i="5"/>
  <c r="AV144" i="5"/>
  <c r="AU144" i="5"/>
  <c r="AT144" i="5"/>
  <c r="AS144" i="5"/>
  <c r="AR144" i="5"/>
  <c r="AQ144" i="5"/>
  <c r="AP144" i="5"/>
  <c r="W144" i="5"/>
  <c r="BP145" i="5"/>
  <c r="BO145" i="5"/>
  <c r="BN145" i="5"/>
  <c r="BM145" i="5"/>
  <c r="BL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AQ145" i="5"/>
  <c r="AP145" i="5"/>
  <c r="W145" i="5"/>
  <c r="BP146" i="5"/>
  <c r="BO146" i="5"/>
  <c r="BN146" i="5"/>
  <c r="BM146" i="5"/>
  <c r="BL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AP146" i="5"/>
  <c r="W146" i="5"/>
  <c r="BP147" i="5"/>
  <c r="BO147" i="5"/>
  <c r="BN147" i="5"/>
  <c r="BM147" i="5"/>
  <c r="BL147" i="5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R147" i="5"/>
  <c r="AQ147" i="5"/>
  <c r="AP147" i="5"/>
  <c r="W147" i="5"/>
  <c r="BP148" i="5"/>
  <c r="BO148" i="5"/>
  <c r="BN148" i="5"/>
  <c r="BM148" i="5"/>
  <c r="BL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P148" i="5"/>
  <c r="W148" i="5"/>
  <c r="BP149" i="5"/>
  <c r="BO149" i="5"/>
  <c r="BN149" i="5"/>
  <c r="BM149" i="5"/>
  <c r="BL149" i="5"/>
  <c r="BE149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R149" i="5"/>
  <c r="AQ149" i="5"/>
  <c r="AP149" i="5"/>
  <c r="W149" i="5"/>
  <c r="BP150" i="5"/>
  <c r="BO150" i="5"/>
  <c r="BN150" i="5"/>
  <c r="BM150" i="5"/>
  <c r="BL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AP150" i="5"/>
  <c r="W150" i="5"/>
  <c r="BP151" i="5"/>
  <c r="BO151" i="5"/>
  <c r="BN151" i="5"/>
  <c r="BM151" i="5"/>
  <c r="BL151" i="5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AP151" i="5"/>
  <c r="W151" i="5"/>
  <c r="BP152" i="5"/>
  <c r="BO152" i="5"/>
  <c r="BN152" i="5"/>
  <c r="BM152" i="5"/>
  <c r="BL152" i="5"/>
  <c r="BE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AP152" i="5"/>
  <c r="W152" i="5"/>
  <c r="BP153" i="5"/>
  <c r="BO153" i="5"/>
  <c r="BN153" i="5"/>
  <c r="BM153" i="5"/>
  <c r="BL153" i="5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AP153" i="5"/>
  <c r="W153" i="5"/>
  <c r="BP154" i="5"/>
  <c r="BO154" i="5"/>
  <c r="BN154" i="5"/>
  <c r="BM154" i="5"/>
  <c r="BL154" i="5"/>
  <c r="BE154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R154" i="5"/>
  <c r="AQ154" i="5"/>
  <c r="AP154" i="5"/>
  <c r="W154" i="5"/>
  <c r="BP155" i="5"/>
  <c r="BO155" i="5"/>
  <c r="BN155" i="5"/>
  <c r="BM155" i="5"/>
  <c r="BL155" i="5"/>
  <c r="BE155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R155" i="5"/>
  <c r="AQ155" i="5"/>
  <c r="AP155" i="5"/>
  <c r="W155" i="5"/>
  <c r="BP156" i="5"/>
  <c r="BO156" i="5"/>
  <c r="BN156" i="5"/>
  <c r="BM156" i="5"/>
  <c r="BL156" i="5"/>
  <c r="BE156" i="5"/>
  <c r="BD156" i="5"/>
  <c r="BC156" i="5"/>
  <c r="BB156" i="5"/>
  <c r="BA156" i="5"/>
  <c r="AZ156" i="5"/>
  <c r="AY156" i="5"/>
  <c r="AX156" i="5"/>
  <c r="AW156" i="5"/>
  <c r="AV156" i="5"/>
  <c r="AU156" i="5"/>
  <c r="AT156" i="5"/>
  <c r="AS156" i="5"/>
  <c r="AR156" i="5"/>
  <c r="AQ156" i="5"/>
  <c r="AP156" i="5"/>
  <c r="W156" i="5"/>
  <c r="BP157" i="5"/>
  <c r="BO157" i="5"/>
  <c r="BN157" i="5"/>
  <c r="BM157" i="5"/>
  <c r="BL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W157" i="5"/>
  <c r="BP158" i="5"/>
  <c r="BO158" i="5"/>
  <c r="BN158" i="5"/>
  <c r="BM158" i="5"/>
  <c r="BL158" i="5"/>
  <c r="BE158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R158" i="5"/>
  <c r="AQ158" i="5"/>
  <c r="AP158" i="5"/>
  <c r="W158" i="5"/>
  <c r="BP159" i="5"/>
  <c r="BO159" i="5"/>
  <c r="BN159" i="5"/>
  <c r="BM159" i="5"/>
  <c r="BL159" i="5"/>
  <c r="BE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/>
  <c r="AQ159" i="5"/>
  <c r="AP159" i="5"/>
  <c r="W159" i="5"/>
  <c r="BP160" i="5"/>
  <c r="BO160" i="5"/>
  <c r="BN160" i="5"/>
  <c r="BM160" i="5"/>
  <c r="BL160" i="5"/>
  <c r="BE160" i="5"/>
  <c r="BD160" i="5"/>
  <c r="BC160" i="5"/>
  <c r="BB160" i="5"/>
  <c r="BA160" i="5"/>
  <c r="AZ160" i="5"/>
  <c r="AY160" i="5"/>
  <c r="AX160" i="5"/>
  <c r="AW160" i="5"/>
  <c r="AV160" i="5"/>
  <c r="AU160" i="5"/>
  <c r="AT160" i="5"/>
  <c r="AS160" i="5"/>
  <c r="AR160" i="5"/>
  <c r="AQ160" i="5"/>
  <c r="AP160" i="5"/>
  <c r="W160" i="5"/>
  <c r="BP161" i="5"/>
  <c r="BO161" i="5"/>
  <c r="BN161" i="5"/>
  <c r="BM161" i="5"/>
  <c r="BL161" i="5"/>
  <c r="BE161" i="5"/>
  <c r="BD161" i="5"/>
  <c r="BC161" i="5"/>
  <c r="BB161" i="5"/>
  <c r="BA161" i="5"/>
  <c r="AZ161" i="5"/>
  <c r="AY161" i="5"/>
  <c r="AX161" i="5"/>
  <c r="AW161" i="5"/>
  <c r="AV161" i="5"/>
  <c r="AU161" i="5"/>
  <c r="AT161" i="5"/>
  <c r="AS161" i="5"/>
  <c r="AR161" i="5"/>
  <c r="AQ161" i="5"/>
  <c r="AP161" i="5"/>
  <c r="W161" i="5"/>
  <c r="BP162" i="5"/>
  <c r="BO162" i="5"/>
  <c r="BN162" i="5"/>
  <c r="BM162" i="5"/>
  <c r="BL162" i="5"/>
  <c r="BE162" i="5"/>
  <c r="BD162" i="5"/>
  <c r="BC162" i="5"/>
  <c r="BB162" i="5"/>
  <c r="BA162" i="5"/>
  <c r="AZ162" i="5"/>
  <c r="AY162" i="5"/>
  <c r="AX162" i="5"/>
  <c r="AW162" i="5"/>
  <c r="AV162" i="5"/>
  <c r="AU162" i="5"/>
  <c r="AT162" i="5"/>
  <c r="AS162" i="5"/>
  <c r="AR162" i="5"/>
  <c r="AQ162" i="5"/>
  <c r="AP162" i="5"/>
  <c r="W162" i="5"/>
  <c r="BP163" i="5"/>
  <c r="BO163" i="5"/>
  <c r="BN163" i="5"/>
  <c r="BM163" i="5"/>
  <c r="BL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AS163" i="5"/>
  <c r="AR163" i="5"/>
  <c r="AQ163" i="5"/>
  <c r="AP163" i="5"/>
  <c r="W163" i="5"/>
  <c r="BP164" i="5"/>
  <c r="BO164" i="5"/>
  <c r="BN164" i="5"/>
  <c r="BM164" i="5"/>
  <c r="BL164" i="5"/>
  <c r="BE164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R164" i="5"/>
  <c r="AQ164" i="5"/>
  <c r="AP164" i="5"/>
  <c r="W164" i="5"/>
  <c r="BP165" i="5"/>
  <c r="BO165" i="5"/>
  <c r="BN165" i="5"/>
  <c r="BM165" i="5"/>
  <c r="BL165" i="5"/>
  <c r="BE165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R165" i="5"/>
  <c r="AQ165" i="5"/>
  <c r="AP165" i="5"/>
  <c r="W165" i="5"/>
  <c r="BP166" i="5"/>
  <c r="BO166" i="5"/>
  <c r="BN166" i="5"/>
  <c r="BM166" i="5"/>
  <c r="BL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Q166" i="5"/>
  <c r="AP166" i="5"/>
  <c r="W166" i="5"/>
  <c r="BP167" i="5"/>
  <c r="BO167" i="5"/>
  <c r="BN167" i="5"/>
  <c r="BM167" i="5"/>
  <c r="BL167" i="5"/>
  <c r="BE167" i="5"/>
  <c r="BD167" i="5"/>
  <c r="BC167" i="5"/>
  <c r="BB167" i="5"/>
  <c r="BA167" i="5"/>
  <c r="AZ167" i="5"/>
  <c r="AY167" i="5"/>
  <c r="AX167" i="5"/>
  <c r="AW167" i="5"/>
  <c r="AV167" i="5"/>
  <c r="AU167" i="5"/>
  <c r="AT167" i="5"/>
  <c r="AS167" i="5"/>
  <c r="AR167" i="5"/>
  <c r="AQ167" i="5"/>
  <c r="AP167" i="5"/>
  <c r="W167" i="5"/>
  <c r="BP168" i="5"/>
  <c r="BO168" i="5"/>
  <c r="BN168" i="5"/>
  <c r="BM168" i="5"/>
  <c r="BL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W168" i="5"/>
  <c r="BP169" i="5"/>
  <c r="BO169" i="5"/>
  <c r="BN169" i="5"/>
  <c r="BM169" i="5"/>
  <c r="BL169" i="5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Q169" i="5"/>
  <c r="AP169" i="5"/>
  <c r="W169" i="5"/>
  <c r="BP170" i="5"/>
  <c r="BO170" i="5"/>
  <c r="BN170" i="5"/>
  <c r="BM170" i="5"/>
  <c r="BL170" i="5"/>
  <c r="BE170" i="5"/>
  <c r="BD170" i="5"/>
  <c r="BC170" i="5"/>
  <c r="BB170" i="5"/>
  <c r="BA170" i="5"/>
  <c r="AZ170" i="5"/>
  <c r="AY170" i="5"/>
  <c r="AX170" i="5"/>
  <c r="AW170" i="5"/>
  <c r="AV170" i="5"/>
  <c r="AU170" i="5"/>
  <c r="AT170" i="5"/>
  <c r="AS170" i="5"/>
  <c r="AR170" i="5"/>
  <c r="AQ170" i="5"/>
  <c r="AP170" i="5"/>
  <c r="W170" i="5"/>
  <c r="BP171" i="5"/>
  <c r="BO171" i="5"/>
  <c r="BN171" i="5"/>
  <c r="BM171" i="5"/>
  <c r="BL171" i="5"/>
  <c r="BE171" i="5"/>
  <c r="BD171" i="5"/>
  <c r="BC171" i="5"/>
  <c r="BB171" i="5"/>
  <c r="BA171" i="5"/>
  <c r="AZ171" i="5"/>
  <c r="AY171" i="5"/>
  <c r="AX171" i="5"/>
  <c r="AW171" i="5"/>
  <c r="AV171" i="5"/>
  <c r="AU171" i="5"/>
  <c r="AT171" i="5"/>
  <c r="AS171" i="5"/>
  <c r="AR171" i="5"/>
  <c r="AQ171" i="5"/>
  <c r="AP171" i="5"/>
  <c r="W171" i="5"/>
  <c r="BP172" i="5"/>
  <c r="BO172" i="5"/>
  <c r="BN172" i="5"/>
  <c r="BM172" i="5"/>
  <c r="BL172" i="5"/>
  <c r="BE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AQ172" i="5"/>
  <c r="AP172" i="5"/>
  <c r="W172" i="5"/>
  <c r="BP173" i="5"/>
  <c r="BO173" i="5"/>
  <c r="BN173" i="5"/>
  <c r="BM173" i="5"/>
  <c r="BL173" i="5"/>
  <c r="BE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AQ173" i="5"/>
  <c r="AP173" i="5"/>
  <c r="W173" i="5"/>
  <c r="BP174" i="5"/>
  <c r="BO174" i="5"/>
  <c r="BN174" i="5"/>
  <c r="BM174" i="5"/>
  <c r="BL174" i="5"/>
  <c r="BE174" i="5"/>
  <c r="BD174" i="5"/>
  <c r="BC174" i="5"/>
  <c r="BB174" i="5"/>
  <c r="BA174" i="5"/>
  <c r="AZ174" i="5"/>
  <c r="AY174" i="5"/>
  <c r="AX174" i="5"/>
  <c r="AW174" i="5"/>
  <c r="AV174" i="5"/>
  <c r="AU174" i="5"/>
  <c r="AT174" i="5"/>
  <c r="AS174" i="5"/>
  <c r="AR174" i="5"/>
  <c r="AQ174" i="5"/>
  <c r="AP174" i="5"/>
  <c r="W174" i="5"/>
  <c r="BP175" i="5"/>
  <c r="BO175" i="5"/>
  <c r="BN175" i="5"/>
  <c r="BM175" i="5"/>
  <c r="BL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AQ175" i="5"/>
  <c r="AP175" i="5"/>
  <c r="W175" i="5"/>
  <c r="BP176" i="5"/>
  <c r="BO176" i="5"/>
  <c r="BN176" i="5"/>
  <c r="BM176" i="5"/>
  <c r="BL176" i="5"/>
  <c r="BE176" i="5"/>
  <c r="BD176" i="5"/>
  <c r="BC176" i="5"/>
  <c r="BB176" i="5"/>
  <c r="BA176" i="5"/>
  <c r="AZ176" i="5"/>
  <c r="AY176" i="5"/>
  <c r="AX176" i="5"/>
  <c r="AW176" i="5"/>
  <c r="AV176" i="5"/>
  <c r="AU176" i="5"/>
  <c r="AT176" i="5"/>
  <c r="AS176" i="5"/>
  <c r="AR176" i="5"/>
  <c r="AQ176" i="5"/>
  <c r="AP176" i="5"/>
  <c r="W176" i="5"/>
  <c r="BP177" i="5"/>
  <c r="BO177" i="5"/>
  <c r="BN177" i="5"/>
  <c r="BM177" i="5"/>
  <c r="BL177" i="5"/>
  <c r="BE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AQ177" i="5"/>
  <c r="AP177" i="5"/>
  <c r="W177" i="5"/>
  <c r="BP178" i="5"/>
  <c r="BO178" i="5"/>
  <c r="BN178" i="5"/>
  <c r="BM178" i="5"/>
  <c r="BL178" i="5"/>
  <c r="BE178" i="5"/>
  <c r="BD178" i="5"/>
  <c r="BC178" i="5"/>
  <c r="BB178" i="5"/>
  <c r="BA178" i="5"/>
  <c r="AZ178" i="5"/>
  <c r="AY178" i="5"/>
  <c r="AX178" i="5"/>
  <c r="AW178" i="5"/>
  <c r="AV178" i="5"/>
  <c r="AU178" i="5"/>
  <c r="AT178" i="5"/>
  <c r="AS178" i="5"/>
  <c r="AR178" i="5"/>
  <c r="AQ178" i="5"/>
  <c r="AP178" i="5"/>
  <c r="W178" i="5"/>
  <c r="BP179" i="5"/>
  <c r="BO179" i="5"/>
  <c r="BN179" i="5"/>
  <c r="BM179" i="5"/>
  <c r="BL179" i="5"/>
  <c r="BE179" i="5"/>
  <c r="BD179" i="5"/>
  <c r="BC179" i="5"/>
  <c r="BB179" i="5"/>
  <c r="BA179" i="5"/>
  <c r="AZ179" i="5"/>
  <c r="AY179" i="5"/>
  <c r="AX179" i="5"/>
  <c r="AW179" i="5"/>
  <c r="AV179" i="5"/>
  <c r="AU179" i="5"/>
  <c r="AT179" i="5"/>
  <c r="AS179" i="5"/>
  <c r="AR179" i="5"/>
  <c r="AQ179" i="5"/>
  <c r="AP179" i="5"/>
  <c r="W179" i="5"/>
  <c r="BP180" i="5"/>
  <c r="BO180" i="5"/>
  <c r="BN180" i="5"/>
  <c r="BM180" i="5"/>
  <c r="BL180" i="5"/>
  <c r="BE180" i="5"/>
  <c r="BD180" i="5"/>
  <c r="BC180" i="5"/>
  <c r="BB180" i="5"/>
  <c r="BA180" i="5"/>
  <c r="AZ180" i="5"/>
  <c r="AY180" i="5"/>
  <c r="AX180" i="5"/>
  <c r="AW180" i="5"/>
  <c r="AV180" i="5"/>
  <c r="AU180" i="5"/>
  <c r="AT180" i="5"/>
  <c r="AS180" i="5"/>
  <c r="AR180" i="5"/>
  <c r="AQ180" i="5"/>
  <c r="AP180" i="5"/>
  <c r="W180" i="5"/>
  <c r="BP181" i="5"/>
  <c r="BO181" i="5"/>
  <c r="BN181" i="5"/>
  <c r="BM181" i="5"/>
  <c r="BL181" i="5"/>
  <c r="BE181" i="5"/>
  <c r="BD181" i="5"/>
  <c r="BC181" i="5"/>
  <c r="BB181" i="5"/>
  <c r="BA181" i="5"/>
  <c r="AZ181" i="5"/>
  <c r="AY181" i="5"/>
  <c r="AX181" i="5"/>
  <c r="AW181" i="5"/>
  <c r="AV181" i="5"/>
  <c r="AU181" i="5"/>
  <c r="AT181" i="5"/>
  <c r="AS181" i="5"/>
  <c r="AR181" i="5"/>
  <c r="AQ181" i="5"/>
  <c r="AP181" i="5"/>
  <c r="W181" i="5"/>
  <c r="BP182" i="5"/>
  <c r="BO182" i="5"/>
  <c r="BN182" i="5"/>
  <c r="BM182" i="5"/>
  <c r="BL182" i="5"/>
  <c r="BE182" i="5"/>
  <c r="BD182" i="5"/>
  <c r="BC182" i="5"/>
  <c r="BB182" i="5"/>
  <c r="BA182" i="5"/>
  <c r="AZ182" i="5"/>
  <c r="AY182" i="5"/>
  <c r="AX182" i="5"/>
  <c r="AW182" i="5"/>
  <c r="AV182" i="5"/>
  <c r="AU182" i="5"/>
  <c r="AT182" i="5"/>
  <c r="AS182" i="5"/>
  <c r="AR182" i="5"/>
  <c r="AQ182" i="5"/>
  <c r="AP182" i="5"/>
  <c r="W182" i="5"/>
  <c r="BP183" i="5"/>
  <c r="BO183" i="5"/>
  <c r="BN183" i="5"/>
  <c r="BM183" i="5"/>
  <c r="BL183" i="5"/>
  <c r="BE183" i="5"/>
  <c r="BD183" i="5"/>
  <c r="BC183" i="5"/>
  <c r="BB183" i="5"/>
  <c r="BA183" i="5"/>
  <c r="AZ183" i="5"/>
  <c r="AY183" i="5"/>
  <c r="AX183" i="5"/>
  <c r="AW183" i="5"/>
  <c r="AV183" i="5"/>
  <c r="AU183" i="5"/>
  <c r="AT183" i="5"/>
  <c r="AS183" i="5"/>
  <c r="AR183" i="5"/>
  <c r="AQ183" i="5"/>
  <c r="AP183" i="5"/>
  <c r="W183" i="5"/>
  <c r="BP184" i="5"/>
  <c r="BO184" i="5"/>
  <c r="BN184" i="5"/>
  <c r="BM184" i="5"/>
  <c r="BL184" i="5"/>
  <c r="BE184" i="5"/>
  <c r="BD184" i="5"/>
  <c r="BC184" i="5"/>
  <c r="BB184" i="5"/>
  <c r="BA184" i="5"/>
  <c r="AZ184" i="5"/>
  <c r="AY184" i="5"/>
  <c r="AX184" i="5"/>
  <c r="AW184" i="5"/>
  <c r="AV184" i="5"/>
  <c r="AU184" i="5"/>
  <c r="AT184" i="5"/>
  <c r="AS184" i="5"/>
  <c r="AR184" i="5"/>
  <c r="AQ184" i="5"/>
  <c r="AP184" i="5"/>
  <c r="W184" i="5"/>
  <c r="BP185" i="5"/>
  <c r="BO185" i="5"/>
  <c r="BN185" i="5"/>
  <c r="BM185" i="5"/>
  <c r="BL185" i="5"/>
  <c r="BE185" i="5"/>
  <c r="BD185" i="5"/>
  <c r="BC185" i="5"/>
  <c r="BB185" i="5"/>
  <c r="BA185" i="5"/>
  <c r="AZ185" i="5"/>
  <c r="AY185" i="5"/>
  <c r="AX185" i="5"/>
  <c r="AW185" i="5"/>
  <c r="AV185" i="5"/>
  <c r="AU185" i="5"/>
  <c r="AT185" i="5"/>
  <c r="AS185" i="5"/>
  <c r="AR185" i="5"/>
  <c r="AQ185" i="5"/>
  <c r="AP185" i="5"/>
  <c r="W185" i="5"/>
  <c r="BP186" i="5"/>
  <c r="BO186" i="5"/>
  <c r="BN186" i="5"/>
  <c r="BM186" i="5"/>
  <c r="BL186" i="5"/>
  <c r="BE186" i="5"/>
  <c r="BD186" i="5"/>
  <c r="BC186" i="5"/>
  <c r="BB186" i="5"/>
  <c r="BA186" i="5"/>
  <c r="AZ186" i="5"/>
  <c r="AY186" i="5"/>
  <c r="AX186" i="5"/>
  <c r="AW186" i="5"/>
  <c r="AV186" i="5"/>
  <c r="AU186" i="5"/>
  <c r="AT186" i="5"/>
  <c r="AS186" i="5"/>
  <c r="AR186" i="5"/>
  <c r="AQ186" i="5"/>
  <c r="AP186" i="5"/>
  <c r="W186" i="5"/>
  <c r="BP187" i="5"/>
  <c r="BO187" i="5"/>
  <c r="BN187" i="5"/>
  <c r="BM187" i="5"/>
  <c r="BL187" i="5"/>
  <c r="BE187" i="5"/>
  <c r="BD187" i="5"/>
  <c r="BC187" i="5"/>
  <c r="BB187" i="5"/>
  <c r="BA187" i="5"/>
  <c r="AZ187" i="5"/>
  <c r="AY187" i="5"/>
  <c r="AX187" i="5"/>
  <c r="AW187" i="5"/>
  <c r="AV187" i="5"/>
  <c r="AU187" i="5"/>
  <c r="AT187" i="5"/>
  <c r="AS187" i="5"/>
  <c r="AR187" i="5"/>
  <c r="AQ187" i="5"/>
  <c r="AP187" i="5"/>
  <c r="W187" i="5"/>
  <c r="BP188" i="5"/>
  <c r="BO188" i="5"/>
  <c r="BN188" i="5"/>
  <c r="BM188" i="5"/>
  <c r="BL188" i="5"/>
  <c r="BE188" i="5"/>
  <c r="BD188" i="5"/>
  <c r="BC188" i="5"/>
  <c r="BB188" i="5"/>
  <c r="BA188" i="5"/>
  <c r="AZ188" i="5"/>
  <c r="AY188" i="5"/>
  <c r="AX188" i="5"/>
  <c r="AW188" i="5"/>
  <c r="AV188" i="5"/>
  <c r="AU188" i="5"/>
  <c r="AT188" i="5"/>
  <c r="AS188" i="5"/>
  <c r="AR188" i="5"/>
  <c r="AQ188" i="5"/>
  <c r="AP188" i="5"/>
  <c r="W188" i="5"/>
  <c r="BP189" i="5"/>
  <c r="BO189" i="5"/>
  <c r="BN189" i="5"/>
  <c r="BM189" i="5"/>
  <c r="BL189" i="5"/>
  <c r="BE189" i="5"/>
  <c r="BD189" i="5"/>
  <c r="BC189" i="5"/>
  <c r="BB189" i="5"/>
  <c r="BA189" i="5"/>
  <c r="AZ189" i="5"/>
  <c r="AY189" i="5"/>
  <c r="AX189" i="5"/>
  <c r="AW189" i="5"/>
  <c r="AV189" i="5"/>
  <c r="AU189" i="5"/>
  <c r="AT189" i="5"/>
  <c r="AS189" i="5"/>
  <c r="AR189" i="5"/>
  <c r="AQ189" i="5"/>
  <c r="AP189" i="5"/>
  <c r="W189" i="5"/>
  <c r="BP190" i="5"/>
  <c r="BO190" i="5"/>
  <c r="BN190" i="5"/>
  <c r="BM190" i="5"/>
  <c r="BL190" i="5"/>
  <c r="BE190" i="5"/>
  <c r="BD190" i="5"/>
  <c r="BC190" i="5"/>
  <c r="BB190" i="5"/>
  <c r="BA190" i="5"/>
  <c r="AZ190" i="5"/>
  <c r="AY190" i="5"/>
  <c r="AX190" i="5"/>
  <c r="AW190" i="5"/>
  <c r="AV190" i="5"/>
  <c r="AU190" i="5"/>
  <c r="AT190" i="5"/>
  <c r="AS190" i="5"/>
  <c r="AR190" i="5"/>
  <c r="AQ190" i="5"/>
  <c r="AP190" i="5"/>
  <c r="W190" i="5"/>
  <c r="BP191" i="5"/>
  <c r="BO191" i="5"/>
  <c r="BN191" i="5"/>
  <c r="BM191" i="5"/>
  <c r="BL191" i="5"/>
  <c r="BE191" i="5"/>
  <c r="BD191" i="5"/>
  <c r="BC191" i="5"/>
  <c r="BB191" i="5"/>
  <c r="BA191" i="5"/>
  <c r="AZ191" i="5"/>
  <c r="AY191" i="5"/>
  <c r="AX191" i="5"/>
  <c r="AW191" i="5"/>
  <c r="AV191" i="5"/>
  <c r="AU191" i="5"/>
  <c r="AT191" i="5"/>
  <c r="AS191" i="5"/>
  <c r="AR191" i="5"/>
  <c r="AQ191" i="5"/>
  <c r="AP191" i="5"/>
  <c r="W191" i="5"/>
  <c r="BP192" i="5"/>
  <c r="BO192" i="5"/>
  <c r="BN192" i="5"/>
  <c r="BM192" i="5"/>
  <c r="BL192" i="5"/>
  <c r="BE192" i="5"/>
  <c r="BD192" i="5"/>
  <c r="BC192" i="5"/>
  <c r="BB192" i="5"/>
  <c r="BA192" i="5"/>
  <c r="AZ192" i="5"/>
  <c r="AY192" i="5"/>
  <c r="AX192" i="5"/>
  <c r="AW192" i="5"/>
  <c r="AV192" i="5"/>
  <c r="AU192" i="5"/>
  <c r="AT192" i="5"/>
  <c r="AS192" i="5"/>
  <c r="AR192" i="5"/>
  <c r="AQ192" i="5"/>
  <c r="AP192" i="5"/>
  <c r="W192" i="5"/>
  <c r="BP193" i="5"/>
  <c r="BO193" i="5"/>
  <c r="BN193" i="5"/>
  <c r="BM193" i="5"/>
  <c r="BL193" i="5"/>
  <c r="BE193" i="5"/>
  <c r="BD193" i="5"/>
  <c r="BC193" i="5"/>
  <c r="BB193" i="5"/>
  <c r="BA193" i="5"/>
  <c r="AZ193" i="5"/>
  <c r="AY193" i="5"/>
  <c r="AX193" i="5"/>
  <c r="AW193" i="5"/>
  <c r="AV193" i="5"/>
  <c r="AU193" i="5"/>
  <c r="AT193" i="5"/>
  <c r="AS193" i="5"/>
  <c r="AR193" i="5"/>
  <c r="AQ193" i="5"/>
  <c r="AP193" i="5"/>
  <c r="W193" i="5"/>
  <c r="BP194" i="5"/>
  <c r="BO194" i="5"/>
  <c r="BN194" i="5"/>
  <c r="BM194" i="5"/>
  <c r="BL194" i="5"/>
  <c r="BE194" i="5"/>
  <c r="BD194" i="5"/>
  <c r="BC194" i="5"/>
  <c r="BB194" i="5"/>
  <c r="BA194" i="5"/>
  <c r="AZ194" i="5"/>
  <c r="AY194" i="5"/>
  <c r="AX194" i="5"/>
  <c r="AW194" i="5"/>
  <c r="AV194" i="5"/>
  <c r="AU194" i="5"/>
  <c r="AT194" i="5"/>
  <c r="AS194" i="5"/>
  <c r="AR194" i="5"/>
  <c r="AQ194" i="5"/>
  <c r="AP194" i="5"/>
  <c r="W194" i="5"/>
  <c r="BP195" i="5"/>
  <c r="BO195" i="5"/>
  <c r="BN195" i="5"/>
  <c r="BM195" i="5"/>
  <c r="BL195" i="5"/>
  <c r="BE195" i="5"/>
  <c r="BD195" i="5"/>
  <c r="BC195" i="5"/>
  <c r="BB195" i="5"/>
  <c r="BA195" i="5"/>
  <c r="AZ195" i="5"/>
  <c r="AY195" i="5"/>
  <c r="AX195" i="5"/>
  <c r="AW195" i="5"/>
  <c r="AV195" i="5"/>
  <c r="AU195" i="5"/>
  <c r="AT195" i="5"/>
  <c r="AS195" i="5"/>
  <c r="AR195" i="5"/>
  <c r="AQ195" i="5"/>
  <c r="AP195" i="5"/>
  <c r="W195" i="5"/>
  <c r="BP196" i="5"/>
  <c r="BO196" i="5"/>
  <c r="BN196" i="5"/>
  <c r="BM196" i="5"/>
  <c r="BL196" i="5"/>
  <c r="BE196" i="5"/>
  <c r="BD196" i="5"/>
  <c r="BC196" i="5"/>
  <c r="BB196" i="5"/>
  <c r="BA196" i="5"/>
  <c r="AZ196" i="5"/>
  <c r="AY196" i="5"/>
  <c r="AX196" i="5"/>
  <c r="AW196" i="5"/>
  <c r="AV196" i="5"/>
  <c r="AU196" i="5"/>
  <c r="AT196" i="5"/>
  <c r="AS196" i="5"/>
  <c r="AR196" i="5"/>
  <c r="AQ196" i="5"/>
  <c r="AP196" i="5"/>
  <c r="W196" i="5"/>
  <c r="BP197" i="5"/>
  <c r="BO197" i="5"/>
  <c r="BN197" i="5"/>
  <c r="BM197" i="5"/>
  <c r="BL197" i="5"/>
  <c r="BE197" i="5"/>
  <c r="BD197" i="5"/>
  <c r="BC197" i="5"/>
  <c r="BB197" i="5"/>
  <c r="BA197" i="5"/>
  <c r="AZ197" i="5"/>
  <c r="AY197" i="5"/>
  <c r="AX197" i="5"/>
  <c r="AW197" i="5"/>
  <c r="AV197" i="5"/>
  <c r="AU197" i="5"/>
  <c r="AT197" i="5"/>
  <c r="AS197" i="5"/>
  <c r="AR197" i="5"/>
  <c r="AQ197" i="5"/>
  <c r="AP197" i="5"/>
  <c r="W197" i="5"/>
  <c r="BP198" i="5"/>
  <c r="BO198" i="5"/>
  <c r="BN198" i="5"/>
  <c r="BM198" i="5"/>
  <c r="BL198" i="5"/>
  <c r="BE198" i="5"/>
  <c r="BD198" i="5"/>
  <c r="BC198" i="5"/>
  <c r="BB198" i="5"/>
  <c r="BA198" i="5"/>
  <c r="AZ198" i="5"/>
  <c r="AY198" i="5"/>
  <c r="AX198" i="5"/>
  <c r="AW198" i="5"/>
  <c r="AV198" i="5"/>
  <c r="AU198" i="5"/>
  <c r="AT198" i="5"/>
  <c r="AS198" i="5"/>
  <c r="AR198" i="5"/>
  <c r="AQ198" i="5"/>
  <c r="AP198" i="5"/>
  <c r="W198" i="5"/>
  <c r="BP199" i="5"/>
  <c r="BO199" i="5"/>
  <c r="BN199" i="5"/>
  <c r="BM199" i="5"/>
  <c r="BL199" i="5"/>
  <c r="BE199" i="5"/>
  <c r="BD199" i="5"/>
  <c r="BC199" i="5"/>
  <c r="BB199" i="5"/>
  <c r="BA199" i="5"/>
  <c r="AZ199" i="5"/>
  <c r="AY199" i="5"/>
  <c r="AX199" i="5"/>
  <c r="AW199" i="5"/>
  <c r="AV199" i="5"/>
  <c r="AU199" i="5"/>
  <c r="AT199" i="5"/>
  <c r="AS199" i="5"/>
  <c r="AR199" i="5"/>
  <c r="AQ199" i="5"/>
  <c r="AP199" i="5"/>
  <c r="W199" i="5"/>
  <c r="BP200" i="5"/>
  <c r="BO200" i="5"/>
  <c r="BN200" i="5"/>
  <c r="BM200" i="5"/>
  <c r="BL200" i="5"/>
  <c r="BE200" i="5"/>
  <c r="BD200" i="5"/>
  <c r="BC200" i="5"/>
  <c r="BB200" i="5"/>
  <c r="BA200" i="5"/>
  <c r="AZ200" i="5"/>
  <c r="AY200" i="5"/>
  <c r="AX200" i="5"/>
  <c r="AW200" i="5"/>
  <c r="AV200" i="5"/>
  <c r="AU200" i="5"/>
  <c r="AT200" i="5"/>
  <c r="AS200" i="5"/>
  <c r="AR200" i="5"/>
  <c r="AQ200" i="5"/>
  <c r="AP200" i="5"/>
  <c r="W200" i="5"/>
  <c r="BP201" i="5"/>
  <c r="BO201" i="5"/>
  <c r="BN201" i="5"/>
  <c r="BM201" i="5"/>
  <c r="BL201" i="5"/>
  <c r="BE201" i="5"/>
  <c r="BD201" i="5"/>
  <c r="BC201" i="5"/>
  <c r="BB201" i="5"/>
  <c r="BA201" i="5"/>
  <c r="AZ201" i="5"/>
  <c r="AY201" i="5"/>
  <c r="AX201" i="5"/>
  <c r="AW201" i="5"/>
  <c r="AV201" i="5"/>
  <c r="AU201" i="5"/>
  <c r="AT201" i="5"/>
  <c r="AS201" i="5"/>
  <c r="AR201" i="5"/>
  <c r="AQ201" i="5"/>
  <c r="AP201" i="5"/>
  <c r="W201" i="5"/>
  <c r="BP202" i="5"/>
  <c r="BO202" i="5"/>
  <c r="BN202" i="5"/>
  <c r="BM202" i="5"/>
  <c r="BL202" i="5"/>
  <c r="BE202" i="5"/>
  <c r="BD202" i="5"/>
  <c r="BC202" i="5"/>
  <c r="BB202" i="5"/>
  <c r="BA202" i="5"/>
  <c r="AZ202" i="5"/>
  <c r="AY202" i="5"/>
  <c r="AX202" i="5"/>
  <c r="AW202" i="5"/>
  <c r="AV202" i="5"/>
  <c r="AU202" i="5"/>
  <c r="AT202" i="5"/>
  <c r="AS202" i="5"/>
  <c r="AR202" i="5"/>
  <c r="AQ202" i="5"/>
  <c r="AP202" i="5"/>
  <c r="W202" i="5"/>
  <c r="BP203" i="5"/>
  <c r="BO203" i="5"/>
  <c r="BN203" i="5"/>
  <c r="BM203" i="5"/>
  <c r="BL203" i="5"/>
  <c r="BE203" i="5"/>
  <c r="BD203" i="5"/>
  <c r="BC203" i="5"/>
  <c r="BB203" i="5"/>
  <c r="BA203" i="5"/>
  <c r="AZ203" i="5"/>
  <c r="AY203" i="5"/>
  <c r="AX203" i="5"/>
  <c r="AW203" i="5"/>
  <c r="AV203" i="5"/>
  <c r="AU203" i="5"/>
  <c r="AT203" i="5"/>
  <c r="AS203" i="5"/>
  <c r="AR203" i="5"/>
  <c r="AQ203" i="5"/>
  <c r="AP203" i="5"/>
  <c r="W203" i="5"/>
  <c r="BP204" i="5"/>
  <c r="BO204" i="5"/>
  <c r="BN204" i="5"/>
  <c r="BM204" i="5"/>
  <c r="BL204" i="5"/>
  <c r="BE204" i="5"/>
  <c r="BD204" i="5"/>
  <c r="BC204" i="5"/>
  <c r="BB204" i="5"/>
  <c r="BA204" i="5"/>
  <c r="AZ204" i="5"/>
  <c r="AY204" i="5"/>
  <c r="AX204" i="5"/>
  <c r="AW204" i="5"/>
  <c r="AV204" i="5"/>
  <c r="AU204" i="5"/>
  <c r="AT204" i="5"/>
  <c r="AS204" i="5"/>
  <c r="AR204" i="5"/>
  <c r="AQ204" i="5"/>
  <c r="AP204" i="5"/>
  <c r="W204" i="5"/>
  <c r="BP205" i="5"/>
  <c r="BO205" i="5"/>
  <c r="BN205" i="5"/>
  <c r="BM205" i="5"/>
  <c r="BL205" i="5"/>
  <c r="BE205" i="5"/>
  <c r="BD205" i="5"/>
  <c r="BC205" i="5"/>
  <c r="BB205" i="5"/>
  <c r="BA205" i="5"/>
  <c r="AZ205" i="5"/>
  <c r="AY205" i="5"/>
  <c r="AX205" i="5"/>
  <c r="AW205" i="5"/>
  <c r="AV205" i="5"/>
  <c r="AU205" i="5"/>
  <c r="AT205" i="5"/>
  <c r="AS205" i="5"/>
  <c r="AR205" i="5"/>
  <c r="AQ205" i="5"/>
  <c r="AP205" i="5"/>
  <c r="W205" i="5"/>
  <c r="BP206" i="5"/>
  <c r="BO206" i="5"/>
  <c r="BN206" i="5"/>
  <c r="BM206" i="5"/>
  <c r="BL206" i="5"/>
  <c r="BE206" i="5"/>
  <c r="BD206" i="5"/>
  <c r="BC206" i="5"/>
  <c r="BB206" i="5"/>
  <c r="BA206" i="5"/>
  <c r="AZ206" i="5"/>
  <c r="AY206" i="5"/>
  <c r="AX206" i="5"/>
  <c r="AW206" i="5"/>
  <c r="AV206" i="5"/>
  <c r="AU206" i="5"/>
  <c r="AT206" i="5"/>
  <c r="AS206" i="5"/>
  <c r="AR206" i="5"/>
  <c r="AQ206" i="5"/>
  <c r="AP206" i="5"/>
  <c r="W206" i="5"/>
  <c r="BP207" i="5"/>
  <c r="BO207" i="5"/>
  <c r="BN207" i="5"/>
  <c r="BM207" i="5"/>
  <c r="BL207" i="5"/>
  <c r="BE207" i="5"/>
  <c r="BD207" i="5"/>
  <c r="BC207" i="5"/>
  <c r="BB207" i="5"/>
  <c r="BA207" i="5"/>
  <c r="AZ207" i="5"/>
  <c r="AY207" i="5"/>
  <c r="AX207" i="5"/>
  <c r="AW207" i="5"/>
  <c r="AV207" i="5"/>
  <c r="AU207" i="5"/>
  <c r="AT207" i="5"/>
  <c r="AS207" i="5"/>
  <c r="AR207" i="5"/>
  <c r="AQ207" i="5"/>
  <c r="AP207" i="5"/>
  <c r="W207" i="5"/>
  <c r="BP208" i="5"/>
  <c r="BO208" i="5"/>
  <c r="BN208" i="5"/>
  <c r="BM208" i="5"/>
  <c r="BL208" i="5"/>
  <c r="BE208" i="5"/>
  <c r="BD208" i="5"/>
  <c r="BC208" i="5"/>
  <c r="BB208" i="5"/>
  <c r="BA208" i="5"/>
  <c r="AZ208" i="5"/>
  <c r="AY208" i="5"/>
  <c r="AX208" i="5"/>
  <c r="AW208" i="5"/>
  <c r="AV208" i="5"/>
  <c r="AU208" i="5"/>
  <c r="AT208" i="5"/>
  <c r="AS208" i="5"/>
  <c r="AR208" i="5"/>
  <c r="AQ208" i="5"/>
  <c r="AP208" i="5"/>
  <c r="W208" i="5"/>
  <c r="BP209" i="5"/>
  <c r="BO209" i="5"/>
  <c r="BN209" i="5"/>
  <c r="BM209" i="5"/>
  <c r="BL209" i="5"/>
  <c r="BE209" i="5"/>
  <c r="BD209" i="5"/>
  <c r="BC209" i="5"/>
  <c r="BB209" i="5"/>
  <c r="BA209" i="5"/>
  <c r="AZ209" i="5"/>
  <c r="AY209" i="5"/>
  <c r="AX209" i="5"/>
  <c r="AW209" i="5"/>
  <c r="AV209" i="5"/>
  <c r="AU209" i="5"/>
  <c r="AT209" i="5"/>
  <c r="AS209" i="5"/>
  <c r="AR209" i="5"/>
  <c r="AQ209" i="5"/>
  <c r="AP209" i="5"/>
  <c r="W209" i="5"/>
  <c r="BP210" i="5"/>
  <c r="BO210" i="5"/>
  <c r="BN210" i="5"/>
  <c r="BM210" i="5"/>
  <c r="BL210" i="5"/>
  <c r="BE210" i="5"/>
  <c r="BD210" i="5"/>
  <c r="BC210" i="5"/>
  <c r="BB210" i="5"/>
  <c r="BA210" i="5"/>
  <c r="AZ210" i="5"/>
  <c r="AY210" i="5"/>
  <c r="AX210" i="5"/>
  <c r="AW210" i="5"/>
  <c r="AV210" i="5"/>
  <c r="AU210" i="5"/>
  <c r="AT210" i="5"/>
  <c r="AS210" i="5"/>
  <c r="AR210" i="5"/>
  <c r="AQ210" i="5"/>
  <c r="AP210" i="5"/>
  <c r="W210" i="5"/>
  <c r="BP211" i="5"/>
  <c r="BO211" i="5"/>
  <c r="BN211" i="5"/>
  <c r="BM211" i="5"/>
  <c r="BL211" i="5"/>
  <c r="BE211" i="5"/>
  <c r="BD211" i="5"/>
  <c r="BC211" i="5"/>
  <c r="BB211" i="5"/>
  <c r="BA211" i="5"/>
  <c r="AZ211" i="5"/>
  <c r="AY211" i="5"/>
  <c r="AX211" i="5"/>
  <c r="AW211" i="5"/>
  <c r="AV211" i="5"/>
  <c r="AU211" i="5"/>
  <c r="AT211" i="5"/>
  <c r="AS211" i="5"/>
  <c r="AR211" i="5"/>
  <c r="AQ211" i="5"/>
  <c r="AP211" i="5"/>
  <c r="W211" i="5"/>
  <c r="BP212" i="5"/>
  <c r="BO212" i="5"/>
  <c r="BN212" i="5"/>
  <c r="BM212" i="5"/>
  <c r="BL212" i="5"/>
  <c r="BE212" i="5"/>
  <c r="BD212" i="5"/>
  <c r="BC212" i="5"/>
  <c r="BB212" i="5"/>
  <c r="BA212" i="5"/>
  <c r="AZ212" i="5"/>
  <c r="AY212" i="5"/>
  <c r="AX212" i="5"/>
  <c r="AW212" i="5"/>
  <c r="AV212" i="5"/>
  <c r="AU212" i="5"/>
  <c r="AT212" i="5"/>
  <c r="AS212" i="5"/>
  <c r="AR212" i="5"/>
  <c r="AQ212" i="5"/>
  <c r="AP212" i="5"/>
  <c r="W212" i="5"/>
  <c r="BP213" i="5"/>
  <c r="BO213" i="5"/>
  <c r="BN213" i="5"/>
  <c r="BM213" i="5"/>
  <c r="BL213" i="5"/>
  <c r="BE213" i="5"/>
  <c r="BD213" i="5"/>
  <c r="BC213" i="5"/>
  <c r="BB213" i="5"/>
  <c r="BA213" i="5"/>
  <c r="AZ213" i="5"/>
  <c r="AY213" i="5"/>
  <c r="AX213" i="5"/>
  <c r="AW213" i="5"/>
  <c r="AV213" i="5"/>
  <c r="AU213" i="5"/>
  <c r="AT213" i="5"/>
  <c r="AS213" i="5"/>
  <c r="AR213" i="5"/>
  <c r="AQ213" i="5"/>
  <c r="AP213" i="5"/>
  <c r="W213" i="5"/>
  <c r="BP214" i="5"/>
  <c r="BO214" i="5"/>
  <c r="BN214" i="5"/>
  <c r="BM214" i="5"/>
  <c r="BL214" i="5"/>
  <c r="BE214" i="5"/>
  <c r="BD214" i="5"/>
  <c r="BC214" i="5"/>
  <c r="BB214" i="5"/>
  <c r="BA214" i="5"/>
  <c r="AZ214" i="5"/>
  <c r="AY214" i="5"/>
  <c r="AX214" i="5"/>
  <c r="AW214" i="5"/>
  <c r="AV214" i="5"/>
  <c r="AU214" i="5"/>
  <c r="AT214" i="5"/>
  <c r="AS214" i="5"/>
  <c r="AR214" i="5"/>
  <c r="AQ214" i="5"/>
  <c r="AP214" i="5"/>
  <c r="W214" i="5"/>
  <c r="BP215" i="5"/>
  <c r="BO215" i="5"/>
  <c r="BN215" i="5"/>
  <c r="BM215" i="5"/>
  <c r="BL215" i="5"/>
  <c r="BE215" i="5"/>
  <c r="BD215" i="5"/>
  <c r="BC215" i="5"/>
  <c r="BB215" i="5"/>
  <c r="BA215" i="5"/>
  <c r="AZ215" i="5"/>
  <c r="AY215" i="5"/>
  <c r="AX215" i="5"/>
  <c r="AW215" i="5"/>
  <c r="AV215" i="5"/>
  <c r="AU215" i="5"/>
  <c r="AT215" i="5"/>
  <c r="AS215" i="5"/>
  <c r="AR215" i="5"/>
  <c r="AQ215" i="5"/>
  <c r="AP215" i="5"/>
  <c r="W215" i="5"/>
  <c r="BP216" i="5"/>
  <c r="BO216" i="5"/>
  <c r="BN216" i="5"/>
  <c r="BM216" i="5"/>
  <c r="BL216" i="5"/>
  <c r="BE216" i="5"/>
  <c r="BD216" i="5"/>
  <c r="BC216" i="5"/>
  <c r="BB216" i="5"/>
  <c r="BA216" i="5"/>
  <c r="AZ216" i="5"/>
  <c r="AY216" i="5"/>
  <c r="AX216" i="5"/>
  <c r="AW216" i="5"/>
  <c r="AV216" i="5"/>
  <c r="AU216" i="5"/>
  <c r="AT216" i="5"/>
  <c r="AS216" i="5"/>
  <c r="AR216" i="5"/>
  <c r="AQ216" i="5"/>
  <c r="AP216" i="5"/>
  <c r="W216" i="5"/>
  <c r="BP217" i="5"/>
  <c r="BO217" i="5"/>
  <c r="BN217" i="5"/>
  <c r="BM217" i="5"/>
  <c r="BL217" i="5"/>
  <c r="BE217" i="5"/>
  <c r="BD217" i="5"/>
  <c r="BC217" i="5"/>
  <c r="BB217" i="5"/>
  <c r="BA217" i="5"/>
  <c r="AZ217" i="5"/>
  <c r="AY217" i="5"/>
  <c r="AX217" i="5"/>
  <c r="AW217" i="5"/>
  <c r="AV217" i="5"/>
  <c r="AU217" i="5"/>
  <c r="AT217" i="5"/>
  <c r="AS217" i="5"/>
  <c r="AR217" i="5"/>
  <c r="AQ217" i="5"/>
  <c r="AP217" i="5"/>
  <c r="W217" i="5"/>
  <c r="BP218" i="5"/>
  <c r="BO218" i="5"/>
  <c r="BN218" i="5"/>
  <c r="BM218" i="5"/>
  <c r="BL218" i="5"/>
  <c r="BE218" i="5"/>
  <c r="BD218" i="5"/>
  <c r="BC218" i="5"/>
  <c r="BB218" i="5"/>
  <c r="BA218" i="5"/>
  <c r="AZ218" i="5"/>
  <c r="AY218" i="5"/>
  <c r="AX218" i="5"/>
  <c r="AW218" i="5"/>
  <c r="AV218" i="5"/>
  <c r="AU218" i="5"/>
  <c r="AT218" i="5"/>
  <c r="AS218" i="5"/>
  <c r="AR218" i="5"/>
  <c r="AQ218" i="5"/>
  <c r="AP218" i="5"/>
  <c r="W218" i="5"/>
  <c r="BP219" i="5"/>
  <c r="BO219" i="5"/>
  <c r="BN219" i="5"/>
  <c r="BM219" i="5"/>
  <c r="BL219" i="5"/>
  <c r="BE219" i="5"/>
  <c r="BD219" i="5"/>
  <c r="BC219" i="5"/>
  <c r="BB219" i="5"/>
  <c r="BA219" i="5"/>
  <c r="AZ219" i="5"/>
  <c r="AY219" i="5"/>
  <c r="AX219" i="5"/>
  <c r="AW219" i="5"/>
  <c r="AV219" i="5"/>
  <c r="AU219" i="5"/>
  <c r="AT219" i="5"/>
  <c r="AS219" i="5"/>
  <c r="AR219" i="5"/>
  <c r="AQ219" i="5"/>
  <c r="AP219" i="5"/>
  <c r="W219" i="5"/>
  <c r="BP220" i="5"/>
  <c r="BO220" i="5"/>
  <c r="BN220" i="5"/>
  <c r="BM220" i="5"/>
  <c r="BL220" i="5"/>
  <c r="BE220" i="5"/>
  <c r="BD220" i="5"/>
  <c r="BC220" i="5"/>
  <c r="BB220" i="5"/>
  <c r="BA220" i="5"/>
  <c r="AZ220" i="5"/>
  <c r="AY220" i="5"/>
  <c r="AX220" i="5"/>
  <c r="AW220" i="5"/>
  <c r="AV220" i="5"/>
  <c r="AU220" i="5"/>
  <c r="AT220" i="5"/>
  <c r="AS220" i="5"/>
  <c r="AR220" i="5"/>
  <c r="AQ220" i="5"/>
  <c r="AP220" i="5"/>
  <c r="W220" i="5"/>
  <c r="BP221" i="5"/>
  <c r="BO221" i="5"/>
  <c r="BN221" i="5"/>
  <c r="BM221" i="5"/>
  <c r="BL221" i="5"/>
  <c r="BE221" i="5"/>
  <c r="BD221" i="5"/>
  <c r="BC221" i="5"/>
  <c r="BB221" i="5"/>
  <c r="BA221" i="5"/>
  <c r="AZ221" i="5"/>
  <c r="AY221" i="5"/>
  <c r="AX221" i="5"/>
  <c r="AW221" i="5"/>
  <c r="AV221" i="5"/>
  <c r="AU221" i="5"/>
  <c r="AT221" i="5"/>
  <c r="AS221" i="5"/>
  <c r="AR221" i="5"/>
  <c r="AQ221" i="5"/>
  <c r="AP221" i="5"/>
  <c r="W221" i="5"/>
  <c r="BP222" i="5"/>
  <c r="BO222" i="5"/>
  <c r="BN222" i="5"/>
  <c r="BM222" i="5"/>
  <c r="BL222" i="5"/>
  <c r="BE222" i="5"/>
  <c r="BD222" i="5"/>
  <c r="BC222" i="5"/>
  <c r="BB222" i="5"/>
  <c r="BA222" i="5"/>
  <c r="AZ222" i="5"/>
  <c r="AY222" i="5"/>
  <c r="AX222" i="5"/>
  <c r="AW222" i="5"/>
  <c r="AV222" i="5"/>
  <c r="AU222" i="5"/>
  <c r="AT222" i="5"/>
  <c r="AS222" i="5"/>
  <c r="AR222" i="5"/>
  <c r="AQ222" i="5"/>
  <c r="AP222" i="5"/>
  <c r="W222" i="5"/>
  <c r="BP223" i="5"/>
  <c r="BO223" i="5"/>
  <c r="BN223" i="5"/>
  <c r="BM223" i="5"/>
  <c r="BL223" i="5"/>
  <c r="BE223" i="5"/>
  <c r="BD223" i="5"/>
  <c r="BC223" i="5"/>
  <c r="BB223" i="5"/>
  <c r="BA223" i="5"/>
  <c r="AZ223" i="5"/>
  <c r="AY223" i="5"/>
  <c r="AX223" i="5"/>
  <c r="AW223" i="5"/>
  <c r="AV223" i="5"/>
  <c r="AU223" i="5"/>
  <c r="AT223" i="5"/>
  <c r="AS223" i="5"/>
  <c r="AR223" i="5"/>
  <c r="AQ223" i="5"/>
  <c r="AP223" i="5"/>
  <c r="W223" i="5"/>
  <c r="BP224" i="5"/>
  <c r="BO224" i="5"/>
  <c r="BN224" i="5"/>
  <c r="BM224" i="5"/>
  <c r="BL224" i="5"/>
  <c r="BE224" i="5"/>
  <c r="BD224" i="5"/>
  <c r="BC224" i="5"/>
  <c r="BB224" i="5"/>
  <c r="BA224" i="5"/>
  <c r="AZ224" i="5"/>
  <c r="AY224" i="5"/>
  <c r="AX224" i="5"/>
  <c r="AW224" i="5"/>
  <c r="AV224" i="5"/>
  <c r="AU224" i="5"/>
  <c r="AT224" i="5"/>
  <c r="AS224" i="5"/>
  <c r="AR224" i="5"/>
  <c r="AQ224" i="5"/>
  <c r="AP224" i="5"/>
  <c r="W224" i="5"/>
  <c r="BP225" i="5"/>
  <c r="BO225" i="5"/>
  <c r="BN225" i="5"/>
  <c r="BM225" i="5"/>
  <c r="BL225" i="5"/>
  <c r="BE225" i="5"/>
  <c r="BD225" i="5"/>
  <c r="BC225" i="5"/>
  <c r="BB225" i="5"/>
  <c r="BA225" i="5"/>
  <c r="AZ225" i="5"/>
  <c r="AY225" i="5"/>
  <c r="AX225" i="5"/>
  <c r="AW225" i="5"/>
  <c r="AV225" i="5"/>
  <c r="AU225" i="5"/>
  <c r="AT225" i="5"/>
  <c r="AS225" i="5"/>
  <c r="AR225" i="5"/>
  <c r="AQ225" i="5"/>
  <c r="AP225" i="5"/>
  <c r="W225" i="5"/>
  <c r="BP226" i="5"/>
  <c r="BO226" i="5"/>
  <c r="BN226" i="5"/>
  <c r="BM226" i="5"/>
  <c r="BL226" i="5"/>
  <c r="BE226" i="5"/>
  <c r="BD226" i="5"/>
  <c r="BC226" i="5"/>
  <c r="BB226" i="5"/>
  <c r="BA226" i="5"/>
  <c r="AZ226" i="5"/>
  <c r="AY226" i="5"/>
  <c r="AX226" i="5"/>
  <c r="AW226" i="5"/>
  <c r="AV226" i="5"/>
  <c r="AU226" i="5"/>
  <c r="AT226" i="5"/>
  <c r="AS226" i="5"/>
  <c r="AR226" i="5"/>
  <c r="AQ226" i="5"/>
  <c r="AP226" i="5"/>
  <c r="W226" i="5"/>
  <c r="BP227" i="5"/>
  <c r="BO227" i="5"/>
  <c r="BN227" i="5"/>
  <c r="BM227" i="5"/>
  <c r="BL227" i="5"/>
  <c r="BE227" i="5"/>
  <c r="BD227" i="5"/>
  <c r="BC227" i="5"/>
  <c r="BB227" i="5"/>
  <c r="BA227" i="5"/>
  <c r="AZ227" i="5"/>
  <c r="AY227" i="5"/>
  <c r="AX227" i="5"/>
  <c r="AW227" i="5"/>
  <c r="AV227" i="5"/>
  <c r="AU227" i="5"/>
  <c r="AT227" i="5"/>
  <c r="AS227" i="5"/>
  <c r="AR227" i="5"/>
  <c r="AQ227" i="5"/>
  <c r="AP227" i="5"/>
  <c r="W227" i="5"/>
  <c r="BP228" i="5"/>
  <c r="BO228" i="5"/>
  <c r="BN228" i="5"/>
  <c r="BM228" i="5"/>
  <c r="BL228" i="5"/>
  <c r="BE228" i="5"/>
  <c r="BD228" i="5"/>
  <c r="BC228" i="5"/>
  <c r="BB228" i="5"/>
  <c r="BA228" i="5"/>
  <c r="AZ228" i="5"/>
  <c r="AY228" i="5"/>
  <c r="AX228" i="5"/>
  <c r="AW228" i="5"/>
  <c r="AV228" i="5"/>
  <c r="AU228" i="5"/>
  <c r="AT228" i="5"/>
  <c r="AS228" i="5"/>
  <c r="AR228" i="5"/>
  <c r="AQ228" i="5"/>
  <c r="AP228" i="5"/>
  <c r="W228" i="5"/>
  <c r="BP229" i="5"/>
  <c r="BO229" i="5"/>
  <c r="BN229" i="5"/>
  <c r="BM229" i="5"/>
  <c r="BL229" i="5"/>
  <c r="BE229" i="5"/>
  <c r="BD229" i="5"/>
  <c r="BC229" i="5"/>
  <c r="BB229" i="5"/>
  <c r="BA229" i="5"/>
  <c r="AZ229" i="5"/>
  <c r="AY229" i="5"/>
  <c r="AX229" i="5"/>
  <c r="AW229" i="5"/>
  <c r="AV229" i="5"/>
  <c r="AU229" i="5"/>
  <c r="AT229" i="5"/>
  <c r="AS229" i="5"/>
  <c r="AR229" i="5"/>
  <c r="AQ229" i="5"/>
  <c r="AP229" i="5"/>
  <c r="W229" i="5"/>
  <c r="BP230" i="5"/>
  <c r="BO230" i="5"/>
  <c r="BN230" i="5"/>
  <c r="BM230" i="5"/>
  <c r="BL230" i="5"/>
  <c r="BE230" i="5"/>
  <c r="BD230" i="5"/>
  <c r="BC230" i="5"/>
  <c r="BB230" i="5"/>
  <c r="BA230" i="5"/>
  <c r="AZ230" i="5"/>
  <c r="AY230" i="5"/>
  <c r="AX230" i="5"/>
  <c r="AW230" i="5"/>
  <c r="AV230" i="5"/>
  <c r="AU230" i="5"/>
  <c r="AT230" i="5"/>
  <c r="AS230" i="5"/>
  <c r="AR230" i="5"/>
  <c r="AQ230" i="5"/>
  <c r="AP230" i="5"/>
  <c r="W230" i="5"/>
  <c r="BP231" i="5"/>
  <c r="BO231" i="5"/>
  <c r="BN231" i="5"/>
  <c r="BM231" i="5"/>
  <c r="BL231" i="5"/>
  <c r="BE231" i="5"/>
  <c r="BD231" i="5"/>
  <c r="BC231" i="5"/>
  <c r="BB231" i="5"/>
  <c r="BA231" i="5"/>
  <c r="AZ231" i="5"/>
  <c r="AY231" i="5"/>
  <c r="AX231" i="5"/>
  <c r="AW231" i="5"/>
  <c r="AV231" i="5"/>
  <c r="AU231" i="5"/>
  <c r="AT231" i="5"/>
  <c r="AS231" i="5"/>
  <c r="AR231" i="5"/>
  <c r="AQ231" i="5"/>
  <c r="AP231" i="5"/>
  <c r="W231" i="5"/>
  <c r="BP232" i="5"/>
  <c r="BO232" i="5"/>
  <c r="BN232" i="5"/>
  <c r="BM232" i="5"/>
  <c r="BL232" i="5"/>
  <c r="BE232" i="5"/>
  <c r="BD232" i="5"/>
  <c r="BC232" i="5"/>
  <c r="BB232" i="5"/>
  <c r="BA232" i="5"/>
  <c r="AZ232" i="5"/>
  <c r="AY232" i="5"/>
  <c r="AX232" i="5"/>
  <c r="AW232" i="5"/>
  <c r="AV232" i="5"/>
  <c r="AU232" i="5"/>
  <c r="AT232" i="5"/>
  <c r="AS232" i="5"/>
  <c r="AR232" i="5"/>
  <c r="AQ232" i="5"/>
  <c r="AP232" i="5"/>
  <c r="W232" i="5"/>
  <c r="BP233" i="5"/>
  <c r="BO233" i="5"/>
  <c r="BN233" i="5"/>
  <c r="BM233" i="5"/>
  <c r="BL233" i="5"/>
  <c r="BE233" i="5"/>
  <c r="BD233" i="5"/>
  <c r="BC233" i="5"/>
  <c r="BB233" i="5"/>
  <c r="BA233" i="5"/>
  <c r="AZ233" i="5"/>
  <c r="AY233" i="5"/>
  <c r="AX233" i="5"/>
  <c r="AW233" i="5"/>
  <c r="AV233" i="5"/>
  <c r="AU233" i="5"/>
  <c r="AT233" i="5"/>
  <c r="AS233" i="5"/>
  <c r="AR233" i="5"/>
  <c r="AQ233" i="5"/>
  <c r="AP233" i="5"/>
  <c r="W233" i="5"/>
  <c r="BP234" i="5"/>
  <c r="BO234" i="5"/>
  <c r="BN234" i="5"/>
  <c r="BM234" i="5"/>
  <c r="BL234" i="5"/>
  <c r="BE234" i="5"/>
  <c r="BD234" i="5"/>
  <c r="BC234" i="5"/>
  <c r="BB234" i="5"/>
  <c r="BA234" i="5"/>
  <c r="AZ234" i="5"/>
  <c r="AY234" i="5"/>
  <c r="AX234" i="5"/>
  <c r="AW234" i="5"/>
  <c r="AV234" i="5"/>
  <c r="AU234" i="5"/>
  <c r="AT234" i="5"/>
  <c r="AS234" i="5"/>
  <c r="AR234" i="5"/>
  <c r="AQ234" i="5"/>
  <c r="AP234" i="5"/>
  <c r="W234" i="5"/>
  <c r="BP235" i="5"/>
  <c r="BO235" i="5"/>
  <c r="BN235" i="5"/>
  <c r="BM235" i="5"/>
  <c r="BL235" i="5"/>
  <c r="BE235" i="5"/>
  <c r="BD235" i="5"/>
  <c r="BC235" i="5"/>
  <c r="BB235" i="5"/>
  <c r="BA235" i="5"/>
  <c r="AZ235" i="5"/>
  <c r="AY235" i="5"/>
  <c r="AX235" i="5"/>
  <c r="AW235" i="5"/>
  <c r="AV235" i="5"/>
  <c r="AU235" i="5"/>
  <c r="AT235" i="5"/>
  <c r="AS235" i="5"/>
  <c r="AR235" i="5"/>
  <c r="AQ235" i="5"/>
  <c r="AP235" i="5"/>
  <c r="W235" i="5"/>
  <c r="BP236" i="5"/>
  <c r="BO236" i="5"/>
  <c r="BN236" i="5"/>
  <c r="BM236" i="5"/>
  <c r="BL236" i="5"/>
  <c r="BE236" i="5"/>
  <c r="BD236" i="5"/>
  <c r="BC236" i="5"/>
  <c r="BB236" i="5"/>
  <c r="BA236" i="5"/>
  <c r="AZ236" i="5"/>
  <c r="AY236" i="5"/>
  <c r="AX236" i="5"/>
  <c r="AW236" i="5"/>
  <c r="AV236" i="5"/>
  <c r="AU236" i="5"/>
  <c r="AT236" i="5"/>
  <c r="AS236" i="5"/>
  <c r="AR236" i="5"/>
  <c r="AQ236" i="5"/>
  <c r="AP236" i="5"/>
  <c r="W236" i="5"/>
  <c r="BP237" i="5"/>
  <c r="BO237" i="5"/>
  <c r="BN237" i="5"/>
  <c r="BM237" i="5"/>
  <c r="BL237" i="5"/>
  <c r="BE237" i="5"/>
  <c r="BD237" i="5"/>
  <c r="BC237" i="5"/>
  <c r="BB237" i="5"/>
  <c r="BA237" i="5"/>
  <c r="AZ237" i="5"/>
  <c r="AY237" i="5"/>
  <c r="AX237" i="5"/>
  <c r="AW237" i="5"/>
  <c r="AV237" i="5"/>
  <c r="AU237" i="5"/>
  <c r="AT237" i="5"/>
  <c r="AS237" i="5"/>
  <c r="AR237" i="5"/>
  <c r="AQ237" i="5"/>
  <c r="AP237" i="5"/>
  <c r="W237" i="5"/>
  <c r="BP238" i="5"/>
  <c r="BO238" i="5"/>
  <c r="BN238" i="5"/>
  <c r="BM238" i="5"/>
  <c r="BL238" i="5"/>
  <c r="BE238" i="5"/>
  <c r="BD238" i="5"/>
  <c r="BC238" i="5"/>
  <c r="BB238" i="5"/>
  <c r="BA238" i="5"/>
  <c r="AZ238" i="5"/>
  <c r="AY238" i="5"/>
  <c r="AX238" i="5"/>
  <c r="AW238" i="5"/>
  <c r="AV238" i="5"/>
  <c r="AU238" i="5"/>
  <c r="AT238" i="5"/>
  <c r="AS238" i="5"/>
  <c r="AR238" i="5"/>
  <c r="AQ238" i="5"/>
  <c r="AP238" i="5"/>
  <c r="W238" i="5"/>
  <c r="BP239" i="5"/>
  <c r="BO239" i="5"/>
  <c r="BN239" i="5"/>
  <c r="BM239" i="5"/>
  <c r="BL239" i="5"/>
  <c r="BE239" i="5"/>
  <c r="BD239" i="5"/>
  <c r="BC239" i="5"/>
  <c r="BB239" i="5"/>
  <c r="BA239" i="5"/>
  <c r="AZ239" i="5"/>
  <c r="AY239" i="5"/>
  <c r="AX239" i="5"/>
  <c r="AW239" i="5"/>
  <c r="AV239" i="5"/>
  <c r="AU239" i="5"/>
  <c r="AT239" i="5"/>
  <c r="AS239" i="5"/>
  <c r="AR239" i="5"/>
  <c r="AQ239" i="5"/>
  <c r="AP239" i="5"/>
  <c r="W239" i="5"/>
  <c r="BP240" i="5"/>
  <c r="BO240" i="5"/>
  <c r="BN240" i="5"/>
  <c r="BM240" i="5"/>
  <c r="BL240" i="5"/>
  <c r="BE240" i="5"/>
  <c r="BD240" i="5"/>
  <c r="BC240" i="5"/>
  <c r="BB240" i="5"/>
  <c r="BA240" i="5"/>
  <c r="AZ240" i="5"/>
  <c r="AY240" i="5"/>
  <c r="AX240" i="5"/>
  <c r="AW240" i="5"/>
  <c r="AV240" i="5"/>
  <c r="AU240" i="5"/>
  <c r="AT240" i="5"/>
  <c r="AS240" i="5"/>
  <c r="AR240" i="5"/>
  <c r="AQ240" i="5"/>
  <c r="AP240" i="5"/>
  <c r="W240" i="5"/>
  <c r="BP241" i="5"/>
  <c r="BO241" i="5"/>
  <c r="BN241" i="5"/>
  <c r="BM241" i="5"/>
  <c r="BL241" i="5"/>
  <c r="BE241" i="5"/>
  <c r="BD241" i="5"/>
  <c r="BC241" i="5"/>
  <c r="BB241" i="5"/>
  <c r="BA241" i="5"/>
  <c r="AZ241" i="5"/>
  <c r="AY241" i="5"/>
  <c r="AX241" i="5"/>
  <c r="AW241" i="5"/>
  <c r="AV241" i="5"/>
  <c r="AU241" i="5"/>
  <c r="AT241" i="5"/>
  <c r="AS241" i="5"/>
  <c r="AR241" i="5"/>
  <c r="AQ241" i="5"/>
  <c r="AP241" i="5"/>
  <c r="W241" i="5"/>
  <c r="BP242" i="5"/>
  <c r="BO242" i="5"/>
  <c r="BN242" i="5"/>
  <c r="BM242" i="5"/>
  <c r="BL242" i="5"/>
  <c r="BE242" i="5"/>
  <c r="BD242" i="5"/>
  <c r="BC242" i="5"/>
  <c r="BB242" i="5"/>
  <c r="BA242" i="5"/>
  <c r="AZ242" i="5"/>
  <c r="AY242" i="5"/>
  <c r="AX242" i="5"/>
  <c r="AW242" i="5"/>
  <c r="AV242" i="5"/>
  <c r="AU242" i="5"/>
  <c r="AT242" i="5"/>
  <c r="AS242" i="5"/>
  <c r="AR242" i="5"/>
  <c r="AQ242" i="5"/>
  <c r="AP242" i="5"/>
  <c r="W242" i="5"/>
  <c r="BP243" i="5"/>
  <c r="BO243" i="5"/>
  <c r="BN243" i="5"/>
  <c r="BM243" i="5"/>
  <c r="BL243" i="5"/>
  <c r="BE243" i="5"/>
  <c r="BD243" i="5"/>
  <c r="BC243" i="5"/>
  <c r="BB243" i="5"/>
  <c r="BA243" i="5"/>
  <c r="AZ243" i="5"/>
  <c r="AY243" i="5"/>
  <c r="AX243" i="5"/>
  <c r="AW243" i="5"/>
  <c r="AV243" i="5"/>
  <c r="AU243" i="5"/>
  <c r="AT243" i="5"/>
  <c r="AS243" i="5"/>
  <c r="AR243" i="5"/>
  <c r="AQ243" i="5"/>
  <c r="AP243" i="5"/>
  <c r="W243" i="5"/>
  <c r="BP244" i="5"/>
  <c r="BO244" i="5"/>
  <c r="BN244" i="5"/>
  <c r="BM244" i="5"/>
  <c r="BL244" i="5"/>
  <c r="BE244" i="5"/>
  <c r="BD244" i="5"/>
  <c r="BC244" i="5"/>
  <c r="BB244" i="5"/>
  <c r="BA244" i="5"/>
  <c r="AZ244" i="5"/>
  <c r="AY244" i="5"/>
  <c r="AX244" i="5"/>
  <c r="AW244" i="5"/>
  <c r="AV244" i="5"/>
  <c r="AU244" i="5"/>
  <c r="AT244" i="5"/>
  <c r="AS244" i="5"/>
  <c r="AR244" i="5"/>
  <c r="AQ244" i="5"/>
  <c r="AP244" i="5"/>
  <c r="W244" i="5"/>
  <c r="BP245" i="5"/>
  <c r="BO245" i="5"/>
  <c r="BN245" i="5"/>
  <c r="BM245" i="5"/>
  <c r="BL245" i="5"/>
  <c r="BE245" i="5"/>
  <c r="BD245" i="5"/>
  <c r="BC245" i="5"/>
  <c r="BB245" i="5"/>
  <c r="BA245" i="5"/>
  <c r="AZ245" i="5"/>
  <c r="AY245" i="5"/>
  <c r="AX245" i="5"/>
  <c r="AW245" i="5"/>
  <c r="AV245" i="5"/>
  <c r="AU245" i="5"/>
  <c r="AT245" i="5"/>
  <c r="AS245" i="5"/>
  <c r="AR245" i="5"/>
  <c r="AQ245" i="5"/>
  <c r="AP245" i="5"/>
  <c r="W245" i="5"/>
  <c r="BP246" i="5"/>
  <c r="BO246" i="5"/>
  <c r="BN246" i="5"/>
  <c r="BM246" i="5"/>
  <c r="BL246" i="5"/>
  <c r="BE246" i="5"/>
  <c r="BD246" i="5"/>
  <c r="BC246" i="5"/>
  <c r="BB246" i="5"/>
  <c r="BA246" i="5"/>
  <c r="AZ246" i="5"/>
  <c r="AY246" i="5"/>
  <c r="AX246" i="5"/>
  <c r="AW246" i="5"/>
  <c r="AV246" i="5"/>
  <c r="AU246" i="5"/>
  <c r="AT246" i="5"/>
  <c r="AS246" i="5"/>
  <c r="AR246" i="5"/>
  <c r="AQ246" i="5"/>
  <c r="AP246" i="5"/>
  <c r="W246" i="5"/>
  <c r="BP247" i="5"/>
  <c r="BO247" i="5"/>
  <c r="BN247" i="5"/>
  <c r="BM247" i="5"/>
  <c r="BL247" i="5"/>
  <c r="BE247" i="5"/>
  <c r="BD247" i="5"/>
  <c r="BC247" i="5"/>
  <c r="BB247" i="5"/>
  <c r="BA247" i="5"/>
  <c r="AZ247" i="5"/>
  <c r="AY247" i="5"/>
  <c r="AX247" i="5"/>
  <c r="AW247" i="5"/>
  <c r="AV247" i="5"/>
  <c r="AU247" i="5"/>
  <c r="AT247" i="5"/>
  <c r="AS247" i="5"/>
  <c r="AR247" i="5"/>
  <c r="AQ247" i="5"/>
  <c r="AP247" i="5"/>
  <c r="W247" i="5"/>
  <c r="BP248" i="5"/>
  <c r="BO248" i="5"/>
  <c r="BN248" i="5"/>
  <c r="BM248" i="5"/>
  <c r="BL248" i="5"/>
  <c r="BE248" i="5"/>
  <c r="BD248" i="5"/>
  <c r="BC248" i="5"/>
  <c r="BB248" i="5"/>
  <c r="BA248" i="5"/>
  <c r="AZ248" i="5"/>
  <c r="AY248" i="5"/>
  <c r="AX248" i="5"/>
  <c r="AW248" i="5"/>
  <c r="AV248" i="5"/>
  <c r="AU248" i="5"/>
  <c r="AT248" i="5"/>
  <c r="AS248" i="5"/>
  <c r="AR248" i="5"/>
  <c r="AQ248" i="5"/>
  <c r="AP248" i="5"/>
  <c r="W248" i="5"/>
  <c r="BP249" i="5"/>
  <c r="BO249" i="5"/>
  <c r="BN249" i="5"/>
  <c r="BM249" i="5"/>
  <c r="BL249" i="5"/>
  <c r="BE249" i="5"/>
  <c r="BD249" i="5"/>
  <c r="BC249" i="5"/>
  <c r="BB249" i="5"/>
  <c r="BA249" i="5"/>
  <c r="AZ249" i="5"/>
  <c r="AY249" i="5"/>
  <c r="AX249" i="5"/>
  <c r="AW249" i="5"/>
  <c r="AV249" i="5"/>
  <c r="AU249" i="5"/>
  <c r="AT249" i="5"/>
  <c r="AS249" i="5"/>
  <c r="AR249" i="5"/>
  <c r="AQ249" i="5"/>
  <c r="AP249" i="5"/>
  <c r="W249" i="5"/>
  <c r="BP250" i="5"/>
  <c r="BO250" i="5"/>
  <c r="BN250" i="5"/>
  <c r="BM250" i="5"/>
  <c r="BL250" i="5"/>
  <c r="BE250" i="5"/>
  <c r="BD250" i="5"/>
  <c r="BC250" i="5"/>
  <c r="BB250" i="5"/>
  <c r="BA250" i="5"/>
  <c r="AZ250" i="5"/>
  <c r="AY250" i="5"/>
  <c r="AX250" i="5"/>
  <c r="AW250" i="5"/>
  <c r="AV250" i="5"/>
  <c r="AU250" i="5"/>
  <c r="AT250" i="5"/>
  <c r="AS250" i="5"/>
  <c r="AR250" i="5"/>
  <c r="AQ250" i="5"/>
  <c r="AP250" i="5"/>
  <c r="W250" i="5"/>
  <c r="BP251" i="5"/>
  <c r="BO251" i="5"/>
  <c r="BN251" i="5"/>
  <c r="BM251" i="5"/>
  <c r="BL251" i="5"/>
  <c r="BE251" i="5"/>
  <c r="BD251" i="5"/>
  <c r="BC251" i="5"/>
  <c r="BB251" i="5"/>
  <c r="BA251" i="5"/>
  <c r="AZ251" i="5"/>
  <c r="AY251" i="5"/>
  <c r="AX251" i="5"/>
  <c r="AW251" i="5"/>
  <c r="AV251" i="5"/>
  <c r="AU251" i="5"/>
  <c r="AT251" i="5"/>
  <c r="AS251" i="5"/>
  <c r="AR251" i="5"/>
  <c r="AQ251" i="5"/>
  <c r="AP251" i="5"/>
  <c r="W251" i="5"/>
  <c r="BP252" i="5"/>
  <c r="BO252" i="5"/>
  <c r="BN252" i="5"/>
  <c r="BM252" i="5"/>
  <c r="BL252" i="5"/>
  <c r="BE252" i="5"/>
  <c r="BD252" i="5"/>
  <c r="BC252" i="5"/>
  <c r="BB252" i="5"/>
  <c r="BA252" i="5"/>
  <c r="AZ252" i="5"/>
  <c r="AY252" i="5"/>
  <c r="AX252" i="5"/>
  <c r="AW252" i="5"/>
  <c r="AV252" i="5"/>
  <c r="AU252" i="5"/>
  <c r="AT252" i="5"/>
  <c r="AS252" i="5"/>
  <c r="AR252" i="5"/>
  <c r="AQ252" i="5"/>
  <c r="AP252" i="5"/>
  <c r="W252" i="5"/>
  <c r="BP253" i="5"/>
  <c r="BO253" i="5"/>
  <c r="BN253" i="5"/>
  <c r="BM253" i="5"/>
  <c r="BL253" i="5"/>
  <c r="BE253" i="5"/>
  <c r="BD253" i="5"/>
  <c r="BC253" i="5"/>
  <c r="BB253" i="5"/>
  <c r="BA253" i="5"/>
  <c r="AZ253" i="5"/>
  <c r="AY253" i="5"/>
  <c r="AX253" i="5"/>
  <c r="AW253" i="5"/>
  <c r="AV253" i="5"/>
  <c r="AU253" i="5"/>
  <c r="AT253" i="5"/>
  <c r="AS253" i="5"/>
  <c r="AR253" i="5"/>
  <c r="AQ253" i="5"/>
  <c r="AP253" i="5"/>
  <c r="W253" i="5"/>
  <c r="BP254" i="5"/>
  <c r="BO254" i="5"/>
  <c r="BN254" i="5"/>
  <c r="BM254" i="5"/>
  <c r="BL254" i="5"/>
  <c r="BE254" i="5"/>
  <c r="BD254" i="5"/>
  <c r="BC254" i="5"/>
  <c r="BB254" i="5"/>
  <c r="BA254" i="5"/>
  <c r="AZ254" i="5"/>
  <c r="AY254" i="5"/>
  <c r="AX254" i="5"/>
  <c r="AW254" i="5"/>
  <c r="AV254" i="5"/>
  <c r="AU254" i="5"/>
  <c r="AT254" i="5"/>
  <c r="AS254" i="5"/>
  <c r="AR254" i="5"/>
  <c r="AQ254" i="5"/>
  <c r="AP254" i="5"/>
  <c r="W254" i="5"/>
  <c r="BP255" i="5"/>
  <c r="BO255" i="5"/>
  <c r="BN255" i="5"/>
  <c r="BM255" i="5"/>
  <c r="BL255" i="5"/>
  <c r="BE255" i="5"/>
  <c r="BD255" i="5"/>
  <c r="BC255" i="5"/>
  <c r="BB255" i="5"/>
  <c r="BA255" i="5"/>
  <c r="AZ255" i="5"/>
  <c r="AY255" i="5"/>
  <c r="AX255" i="5"/>
  <c r="AW255" i="5"/>
  <c r="AV255" i="5"/>
  <c r="AU255" i="5"/>
  <c r="AT255" i="5"/>
  <c r="AS255" i="5"/>
  <c r="AR255" i="5"/>
  <c r="AQ255" i="5"/>
  <c r="AP255" i="5"/>
  <c r="W255" i="5"/>
  <c r="BP256" i="5"/>
  <c r="BO256" i="5"/>
  <c r="BN256" i="5"/>
  <c r="BM256" i="5"/>
  <c r="BL256" i="5"/>
  <c r="BE256" i="5"/>
  <c r="BD256" i="5"/>
  <c r="BC256" i="5"/>
  <c r="BB256" i="5"/>
  <c r="BA256" i="5"/>
  <c r="AZ256" i="5"/>
  <c r="AY256" i="5"/>
  <c r="AX256" i="5"/>
  <c r="AW256" i="5"/>
  <c r="AV256" i="5"/>
  <c r="AU256" i="5"/>
  <c r="AT256" i="5"/>
  <c r="AS256" i="5"/>
  <c r="AR256" i="5"/>
  <c r="AQ256" i="5"/>
  <c r="AP256" i="5"/>
  <c r="W256" i="5"/>
  <c r="BP257" i="5"/>
  <c r="BO257" i="5"/>
  <c r="BN257" i="5"/>
  <c r="BM257" i="5"/>
  <c r="BL257" i="5"/>
  <c r="BE257" i="5"/>
  <c r="BD257" i="5"/>
  <c r="BC257" i="5"/>
  <c r="BB257" i="5"/>
  <c r="BA257" i="5"/>
  <c r="AZ257" i="5"/>
  <c r="AY257" i="5"/>
  <c r="AX257" i="5"/>
  <c r="AW257" i="5"/>
  <c r="AV257" i="5"/>
  <c r="AU257" i="5"/>
  <c r="AT257" i="5"/>
  <c r="AS257" i="5"/>
  <c r="AR257" i="5"/>
  <c r="AQ257" i="5"/>
  <c r="AP257" i="5"/>
  <c r="W257" i="5"/>
  <c r="BP258" i="5"/>
  <c r="BO258" i="5"/>
  <c r="BN258" i="5"/>
  <c r="BM258" i="5"/>
  <c r="BL258" i="5"/>
  <c r="BE258" i="5"/>
  <c r="BD258" i="5"/>
  <c r="BC258" i="5"/>
  <c r="BB258" i="5"/>
  <c r="BA258" i="5"/>
  <c r="AZ258" i="5"/>
  <c r="AY258" i="5"/>
  <c r="AX258" i="5"/>
  <c r="AW258" i="5"/>
  <c r="AV258" i="5"/>
  <c r="AU258" i="5"/>
  <c r="AT258" i="5"/>
  <c r="AS258" i="5"/>
  <c r="AR258" i="5"/>
  <c r="AQ258" i="5"/>
  <c r="AP258" i="5"/>
  <c r="W258" i="5"/>
  <c r="BP259" i="5"/>
  <c r="BO259" i="5"/>
  <c r="BN259" i="5"/>
  <c r="BM259" i="5"/>
  <c r="BL259" i="5"/>
  <c r="BE259" i="5"/>
  <c r="BD259" i="5"/>
  <c r="BC259" i="5"/>
  <c r="BB259" i="5"/>
  <c r="BA259" i="5"/>
  <c r="AZ259" i="5"/>
  <c r="AY259" i="5"/>
  <c r="AX259" i="5"/>
  <c r="AW259" i="5"/>
  <c r="AV259" i="5"/>
  <c r="AU259" i="5"/>
  <c r="AT259" i="5"/>
  <c r="AS259" i="5"/>
  <c r="AR259" i="5"/>
  <c r="AQ259" i="5"/>
  <c r="AP259" i="5"/>
  <c r="W259" i="5"/>
  <c r="BP260" i="5"/>
  <c r="BO260" i="5"/>
  <c r="BN260" i="5"/>
  <c r="BM260" i="5"/>
  <c r="BL260" i="5"/>
  <c r="BE260" i="5"/>
  <c r="BD260" i="5"/>
  <c r="BC260" i="5"/>
  <c r="BB260" i="5"/>
  <c r="BA260" i="5"/>
  <c r="AZ260" i="5"/>
  <c r="AY260" i="5"/>
  <c r="AX260" i="5"/>
  <c r="AW260" i="5"/>
  <c r="AV260" i="5"/>
  <c r="AU260" i="5"/>
  <c r="AT260" i="5"/>
  <c r="AS260" i="5"/>
  <c r="AR260" i="5"/>
  <c r="AQ260" i="5"/>
  <c r="AP260" i="5"/>
  <c r="W260" i="5"/>
  <c r="BP261" i="5"/>
  <c r="BO261" i="5"/>
  <c r="BN261" i="5"/>
  <c r="BM261" i="5"/>
  <c r="BL261" i="5"/>
  <c r="BE261" i="5"/>
  <c r="BD261" i="5"/>
  <c r="BC261" i="5"/>
  <c r="BB261" i="5"/>
  <c r="BA261" i="5"/>
  <c r="AZ261" i="5"/>
  <c r="AY261" i="5"/>
  <c r="AX261" i="5"/>
  <c r="AW261" i="5"/>
  <c r="AV261" i="5"/>
  <c r="AU261" i="5"/>
  <c r="AT261" i="5"/>
  <c r="AS261" i="5"/>
  <c r="AR261" i="5"/>
  <c r="AQ261" i="5"/>
  <c r="AP261" i="5"/>
  <c r="W261" i="5"/>
  <c r="BP262" i="5"/>
  <c r="BO262" i="5"/>
  <c r="BN262" i="5"/>
  <c r="BM262" i="5"/>
  <c r="BL262" i="5"/>
  <c r="BE262" i="5"/>
  <c r="BD262" i="5"/>
  <c r="BC262" i="5"/>
  <c r="BB262" i="5"/>
  <c r="BA262" i="5"/>
  <c r="AZ262" i="5"/>
  <c r="AY262" i="5"/>
  <c r="AX262" i="5"/>
  <c r="AW262" i="5"/>
  <c r="AV262" i="5"/>
  <c r="AU262" i="5"/>
  <c r="AT262" i="5"/>
  <c r="AS262" i="5"/>
  <c r="AR262" i="5"/>
  <c r="AQ262" i="5"/>
  <c r="AP262" i="5"/>
  <c r="W262" i="5"/>
  <c r="BP263" i="5"/>
  <c r="BO263" i="5"/>
  <c r="BN263" i="5"/>
  <c r="BM263" i="5"/>
  <c r="BL263" i="5"/>
  <c r="BE263" i="5"/>
  <c r="BD263" i="5"/>
  <c r="BC263" i="5"/>
  <c r="BB263" i="5"/>
  <c r="BA263" i="5"/>
  <c r="AZ263" i="5"/>
  <c r="AY263" i="5"/>
  <c r="AX263" i="5"/>
  <c r="AW263" i="5"/>
  <c r="AV263" i="5"/>
  <c r="AU263" i="5"/>
  <c r="AT263" i="5"/>
  <c r="AS263" i="5"/>
  <c r="AR263" i="5"/>
  <c r="AQ263" i="5"/>
  <c r="AP263" i="5"/>
  <c r="W263" i="5"/>
  <c r="BP264" i="5"/>
  <c r="BO264" i="5"/>
  <c r="BN264" i="5"/>
  <c r="BM264" i="5"/>
  <c r="BL264" i="5"/>
  <c r="BE264" i="5"/>
  <c r="BD264" i="5"/>
  <c r="BC264" i="5"/>
  <c r="BB264" i="5"/>
  <c r="BA264" i="5"/>
  <c r="AZ264" i="5"/>
  <c r="AY264" i="5"/>
  <c r="AX264" i="5"/>
  <c r="AW264" i="5"/>
  <c r="AV264" i="5"/>
  <c r="AU264" i="5"/>
  <c r="AT264" i="5"/>
  <c r="AS264" i="5"/>
  <c r="AR264" i="5"/>
  <c r="AQ264" i="5"/>
  <c r="AP264" i="5"/>
  <c r="W264" i="5"/>
  <c r="BP265" i="5"/>
  <c r="BO265" i="5"/>
  <c r="BN265" i="5"/>
  <c r="BM265" i="5"/>
  <c r="BL265" i="5"/>
  <c r="BE265" i="5"/>
  <c r="BD265" i="5"/>
  <c r="BC265" i="5"/>
  <c r="BB265" i="5"/>
  <c r="BA265" i="5"/>
  <c r="AZ265" i="5"/>
  <c r="AY265" i="5"/>
  <c r="AX265" i="5"/>
  <c r="AW265" i="5"/>
  <c r="AV265" i="5"/>
  <c r="AU265" i="5"/>
  <c r="AT265" i="5"/>
  <c r="AS265" i="5"/>
  <c r="AR265" i="5"/>
  <c r="AQ265" i="5"/>
  <c r="AP265" i="5"/>
  <c r="W265" i="5"/>
  <c r="BP266" i="5"/>
  <c r="BO266" i="5"/>
  <c r="BN266" i="5"/>
  <c r="BM266" i="5"/>
  <c r="BL266" i="5"/>
  <c r="BE266" i="5"/>
  <c r="BD266" i="5"/>
  <c r="BC266" i="5"/>
  <c r="BB266" i="5"/>
  <c r="BA266" i="5"/>
  <c r="AZ266" i="5"/>
  <c r="AY266" i="5"/>
  <c r="AX266" i="5"/>
  <c r="AW266" i="5"/>
  <c r="AV266" i="5"/>
  <c r="AU266" i="5"/>
  <c r="AT266" i="5"/>
  <c r="AS266" i="5"/>
  <c r="AR266" i="5"/>
  <c r="AQ266" i="5"/>
  <c r="AP266" i="5"/>
  <c r="W266" i="5"/>
  <c r="BP267" i="5"/>
  <c r="BO267" i="5"/>
  <c r="BN267" i="5"/>
  <c r="BM267" i="5"/>
  <c r="BL267" i="5"/>
  <c r="BE267" i="5"/>
  <c r="BD267" i="5"/>
  <c r="BC267" i="5"/>
  <c r="BB267" i="5"/>
  <c r="BA267" i="5"/>
  <c r="AZ267" i="5"/>
  <c r="AY267" i="5"/>
  <c r="AX267" i="5"/>
  <c r="AW267" i="5"/>
  <c r="AV267" i="5"/>
  <c r="AU267" i="5"/>
  <c r="AT267" i="5"/>
  <c r="AS267" i="5"/>
  <c r="AR267" i="5"/>
  <c r="AQ267" i="5"/>
  <c r="AP267" i="5"/>
  <c r="W267" i="5"/>
  <c r="BP268" i="5"/>
  <c r="BO268" i="5"/>
  <c r="BN268" i="5"/>
  <c r="BM268" i="5"/>
  <c r="BL268" i="5"/>
  <c r="BE268" i="5"/>
  <c r="BD268" i="5"/>
  <c r="BC268" i="5"/>
  <c r="BB268" i="5"/>
  <c r="BA268" i="5"/>
  <c r="AZ268" i="5"/>
  <c r="AY268" i="5"/>
  <c r="AX268" i="5"/>
  <c r="AW268" i="5"/>
  <c r="AV268" i="5"/>
  <c r="AU268" i="5"/>
  <c r="AT268" i="5"/>
  <c r="AS268" i="5"/>
  <c r="AR268" i="5"/>
  <c r="AQ268" i="5"/>
  <c r="AP268" i="5"/>
  <c r="W268" i="5"/>
  <c r="BP269" i="5"/>
  <c r="BO269" i="5"/>
  <c r="BN269" i="5"/>
  <c r="BM269" i="5"/>
  <c r="BL269" i="5"/>
  <c r="BE269" i="5"/>
  <c r="BD269" i="5"/>
  <c r="BC269" i="5"/>
  <c r="BB269" i="5"/>
  <c r="BA269" i="5"/>
  <c r="AZ269" i="5"/>
  <c r="AY269" i="5"/>
  <c r="AX269" i="5"/>
  <c r="AW269" i="5"/>
  <c r="AV269" i="5"/>
  <c r="AU269" i="5"/>
  <c r="AT269" i="5"/>
  <c r="AS269" i="5"/>
  <c r="AR269" i="5"/>
  <c r="AQ269" i="5"/>
  <c r="AP269" i="5"/>
  <c r="W269" i="5"/>
  <c r="BP270" i="5"/>
  <c r="BO270" i="5"/>
  <c r="BN270" i="5"/>
  <c r="BM270" i="5"/>
  <c r="BL270" i="5"/>
  <c r="BE270" i="5"/>
  <c r="BD270" i="5"/>
  <c r="BC270" i="5"/>
  <c r="BB270" i="5"/>
  <c r="BA270" i="5"/>
  <c r="AZ270" i="5"/>
  <c r="AY270" i="5"/>
  <c r="AX270" i="5"/>
  <c r="AW270" i="5"/>
  <c r="AV270" i="5"/>
  <c r="AU270" i="5"/>
  <c r="AT270" i="5"/>
  <c r="AS270" i="5"/>
  <c r="AR270" i="5"/>
  <c r="AQ270" i="5"/>
  <c r="AP270" i="5"/>
  <c r="W270" i="5"/>
  <c r="BP271" i="5"/>
  <c r="BO271" i="5"/>
  <c r="BN271" i="5"/>
  <c r="BM271" i="5"/>
  <c r="BL271" i="5"/>
  <c r="BE271" i="5"/>
  <c r="BD271" i="5"/>
  <c r="BC271" i="5"/>
  <c r="BB271" i="5"/>
  <c r="BA271" i="5"/>
  <c r="AZ271" i="5"/>
  <c r="AY271" i="5"/>
  <c r="AX271" i="5"/>
  <c r="AW271" i="5"/>
  <c r="AV271" i="5"/>
  <c r="AU271" i="5"/>
  <c r="AT271" i="5"/>
  <c r="AS271" i="5"/>
  <c r="AR271" i="5"/>
  <c r="AQ271" i="5"/>
  <c r="AP271" i="5"/>
  <c r="W271" i="5"/>
  <c r="BP272" i="5"/>
  <c r="BO272" i="5"/>
  <c r="BN272" i="5"/>
  <c r="BM272" i="5"/>
  <c r="BL272" i="5"/>
  <c r="BE272" i="5"/>
  <c r="BD272" i="5"/>
  <c r="BC272" i="5"/>
  <c r="BB272" i="5"/>
  <c r="BA272" i="5"/>
  <c r="AZ272" i="5"/>
  <c r="AY272" i="5"/>
  <c r="AX272" i="5"/>
  <c r="AW272" i="5"/>
  <c r="AV272" i="5"/>
  <c r="AU272" i="5"/>
  <c r="AT272" i="5"/>
  <c r="AS272" i="5"/>
  <c r="AR272" i="5"/>
  <c r="AQ272" i="5"/>
  <c r="AP272" i="5"/>
  <c r="W272" i="5"/>
  <c r="BP273" i="5"/>
  <c r="BO273" i="5"/>
  <c r="BN273" i="5"/>
  <c r="BM273" i="5"/>
  <c r="BL273" i="5"/>
  <c r="BE273" i="5"/>
  <c r="BD273" i="5"/>
  <c r="BC273" i="5"/>
  <c r="BB273" i="5"/>
  <c r="BA273" i="5"/>
  <c r="AZ273" i="5"/>
  <c r="AY273" i="5"/>
  <c r="AX273" i="5"/>
  <c r="AW273" i="5"/>
  <c r="AV273" i="5"/>
  <c r="AU273" i="5"/>
  <c r="AT273" i="5"/>
  <c r="AS273" i="5"/>
  <c r="AR273" i="5"/>
  <c r="AQ273" i="5"/>
  <c r="AP273" i="5"/>
  <c r="W273" i="5"/>
  <c r="BP274" i="5"/>
  <c r="BO274" i="5"/>
  <c r="BN274" i="5"/>
  <c r="BM274" i="5"/>
  <c r="BL274" i="5"/>
  <c r="BE274" i="5"/>
  <c r="BD274" i="5"/>
  <c r="BC274" i="5"/>
  <c r="BB274" i="5"/>
  <c r="BA274" i="5"/>
  <c r="AZ274" i="5"/>
  <c r="AY274" i="5"/>
  <c r="AX274" i="5"/>
  <c r="AW274" i="5"/>
  <c r="AV274" i="5"/>
  <c r="AU274" i="5"/>
  <c r="AT274" i="5"/>
  <c r="AS274" i="5"/>
  <c r="AR274" i="5"/>
  <c r="AQ274" i="5"/>
  <c r="AP274" i="5"/>
  <c r="W274" i="5"/>
  <c r="BP275" i="5"/>
  <c r="BO275" i="5"/>
  <c r="BN275" i="5"/>
  <c r="BM275" i="5"/>
  <c r="BL275" i="5"/>
  <c r="BE275" i="5"/>
  <c r="BD275" i="5"/>
  <c r="BC275" i="5"/>
  <c r="BB275" i="5"/>
  <c r="BA275" i="5"/>
  <c r="AZ275" i="5"/>
  <c r="AY275" i="5"/>
  <c r="AX275" i="5"/>
  <c r="AW275" i="5"/>
  <c r="AV275" i="5"/>
  <c r="AU275" i="5"/>
  <c r="AT275" i="5"/>
  <c r="AS275" i="5"/>
  <c r="AR275" i="5"/>
  <c r="AQ275" i="5"/>
  <c r="AP275" i="5"/>
  <c r="W275" i="5"/>
  <c r="BP276" i="5"/>
  <c r="BO276" i="5"/>
  <c r="BN276" i="5"/>
  <c r="BM276" i="5"/>
  <c r="BL276" i="5"/>
  <c r="BE276" i="5"/>
  <c r="BD276" i="5"/>
  <c r="BC276" i="5"/>
  <c r="BB276" i="5"/>
  <c r="BA276" i="5"/>
  <c r="AZ276" i="5"/>
  <c r="AY276" i="5"/>
  <c r="AX276" i="5"/>
  <c r="AW276" i="5"/>
  <c r="AV276" i="5"/>
  <c r="AU276" i="5"/>
  <c r="AT276" i="5"/>
  <c r="AS276" i="5"/>
  <c r="AR276" i="5"/>
  <c r="AQ276" i="5"/>
  <c r="AP276" i="5"/>
  <c r="W276" i="5"/>
  <c r="BP277" i="5"/>
  <c r="BO277" i="5"/>
  <c r="BN277" i="5"/>
  <c r="BM277" i="5"/>
  <c r="BL277" i="5"/>
  <c r="BE277" i="5"/>
  <c r="BD277" i="5"/>
  <c r="BC277" i="5"/>
  <c r="BB277" i="5"/>
  <c r="BA277" i="5"/>
  <c r="AZ277" i="5"/>
  <c r="AY277" i="5"/>
  <c r="AX277" i="5"/>
  <c r="AW277" i="5"/>
  <c r="AV277" i="5"/>
  <c r="AU277" i="5"/>
  <c r="AT277" i="5"/>
  <c r="AS277" i="5"/>
  <c r="AR277" i="5"/>
  <c r="AQ277" i="5"/>
  <c r="AP277" i="5"/>
  <c r="W277" i="5"/>
  <c r="BP278" i="5"/>
  <c r="BO278" i="5"/>
  <c r="BN278" i="5"/>
  <c r="BM278" i="5"/>
  <c r="BL278" i="5"/>
  <c r="BE278" i="5"/>
  <c r="BD278" i="5"/>
  <c r="BC278" i="5"/>
  <c r="BB278" i="5"/>
  <c r="BA278" i="5"/>
  <c r="AZ278" i="5"/>
  <c r="AY278" i="5"/>
  <c r="AX278" i="5"/>
  <c r="AW278" i="5"/>
  <c r="AV278" i="5"/>
  <c r="AU278" i="5"/>
  <c r="AT278" i="5"/>
  <c r="AS278" i="5"/>
  <c r="AR278" i="5"/>
  <c r="AQ278" i="5"/>
  <c r="AP278" i="5"/>
  <c r="W278" i="5"/>
  <c r="BP279" i="5"/>
  <c r="BO279" i="5"/>
  <c r="BN279" i="5"/>
  <c r="BM279" i="5"/>
  <c r="BL279" i="5"/>
  <c r="BE279" i="5"/>
  <c r="BD279" i="5"/>
  <c r="BC279" i="5"/>
  <c r="BB279" i="5"/>
  <c r="BA279" i="5"/>
  <c r="AZ279" i="5"/>
  <c r="AY279" i="5"/>
  <c r="AX279" i="5"/>
  <c r="AW279" i="5"/>
  <c r="AV279" i="5"/>
  <c r="AU279" i="5"/>
  <c r="AT279" i="5"/>
  <c r="AS279" i="5"/>
  <c r="AR279" i="5"/>
  <c r="AQ279" i="5"/>
  <c r="AP279" i="5"/>
  <c r="W279" i="5"/>
  <c r="BP280" i="5"/>
  <c r="BO280" i="5"/>
  <c r="BN280" i="5"/>
  <c r="BM280" i="5"/>
  <c r="BL280" i="5"/>
  <c r="BE280" i="5"/>
  <c r="BD280" i="5"/>
  <c r="BC280" i="5"/>
  <c r="BB280" i="5"/>
  <c r="BA280" i="5"/>
  <c r="AZ280" i="5"/>
  <c r="AY280" i="5"/>
  <c r="AX280" i="5"/>
  <c r="AW280" i="5"/>
  <c r="AV280" i="5"/>
  <c r="AU280" i="5"/>
  <c r="AT280" i="5"/>
  <c r="AS280" i="5"/>
  <c r="AR280" i="5"/>
  <c r="AQ280" i="5"/>
  <c r="AP280" i="5"/>
  <c r="W280" i="5"/>
  <c r="BP281" i="5"/>
  <c r="BO281" i="5"/>
  <c r="BN281" i="5"/>
  <c r="BM281" i="5"/>
  <c r="BL281" i="5"/>
  <c r="BE281" i="5"/>
  <c r="BD281" i="5"/>
  <c r="BC281" i="5"/>
  <c r="BB281" i="5"/>
  <c r="BA281" i="5"/>
  <c r="AZ281" i="5"/>
  <c r="AY281" i="5"/>
  <c r="AX281" i="5"/>
  <c r="AW281" i="5"/>
  <c r="AV281" i="5"/>
  <c r="AU281" i="5"/>
  <c r="AT281" i="5"/>
  <c r="AS281" i="5"/>
  <c r="AR281" i="5"/>
  <c r="AQ281" i="5"/>
  <c r="AP281" i="5"/>
  <c r="W281" i="5"/>
  <c r="BP282" i="5"/>
  <c r="BO282" i="5"/>
  <c r="BN282" i="5"/>
  <c r="BM282" i="5"/>
  <c r="BL282" i="5"/>
  <c r="BE282" i="5"/>
  <c r="BD282" i="5"/>
  <c r="BC282" i="5"/>
  <c r="BB282" i="5"/>
  <c r="BA282" i="5"/>
  <c r="AZ282" i="5"/>
  <c r="AY282" i="5"/>
  <c r="AX282" i="5"/>
  <c r="AW282" i="5"/>
  <c r="AV282" i="5"/>
  <c r="AU282" i="5"/>
  <c r="AT282" i="5"/>
  <c r="AS282" i="5"/>
  <c r="AR282" i="5"/>
  <c r="AQ282" i="5"/>
  <c r="AP282" i="5"/>
  <c r="W282" i="5"/>
  <c r="BP283" i="5"/>
  <c r="BO283" i="5"/>
  <c r="BN283" i="5"/>
  <c r="BM283" i="5"/>
  <c r="BL283" i="5"/>
  <c r="BE283" i="5"/>
  <c r="BD283" i="5"/>
  <c r="BC283" i="5"/>
  <c r="BB283" i="5"/>
  <c r="BA283" i="5"/>
  <c r="AZ283" i="5"/>
  <c r="AY283" i="5"/>
  <c r="AX283" i="5"/>
  <c r="AW283" i="5"/>
  <c r="AV283" i="5"/>
  <c r="AU283" i="5"/>
  <c r="AT283" i="5"/>
  <c r="AS283" i="5"/>
  <c r="AR283" i="5"/>
  <c r="AQ283" i="5"/>
  <c r="AP283" i="5"/>
  <c r="W283" i="5"/>
  <c r="BP284" i="5"/>
  <c r="BO284" i="5"/>
  <c r="BN284" i="5"/>
  <c r="BM284" i="5"/>
  <c r="BL284" i="5"/>
  <c r="BE284" i="5"/>
  <c r="BD284" i="5"/>
  <c r="BC284" i="5"/>
  <c r="BB284" i="5"/>
  <c r="BA284" i="5"/>
  <c r="AZ284" i="5"/>
  <c r="AY284" i="5"/>
  <c r="AX284" i="5"/>
  <c r="AW284" i="5"/>
  <c r="AV284" i="5"/>
  <c r="AU284" i="5"/>
  <c r="AT284" i="5"/>
  <c r="AS284" i="5"/>
  <c r="AR284" i="5"/>
  <c r="AQ284" i="5"/>
  <c r="AP284" i="5"/>
  <c r="W284" i="5"/>
  <c r="BP285" i="5"/>
  <c r="BO285" i="5"/>
  <c r="BN285" i="5"/>
  <c r="BM285" i="5"/>
  <c r="BL285" i="5"/>
  <c r="BE285" i="5"/>
  <c r="BD285" i="5"/>
  <c r="BC285" i="5"/>
  <c r="BB285" i="5"/>
  <c r="BA285" i="5"/>
  <c r="AZ285" i="5"/>
  <c r="AY285" i="5"/>
  <c r="AX285" i="5"/>
  <c r="AW285" i="5"/>
  <c r="AV285" i="5"/>
  <c r="AU285" i="5"/>
  <c r="AT285" i="5"/>
  <c r="AS285" i="5"/>
  <c r="AR285" i="5"/>
  <c r="AQ285" i="5"/>
  <c r="AP285" i="5"/>
  <c r="W285" i="5"/>
  <c r="BP286" i="5"/>
  <c r="BO286" i="5"/>
  <c r="BN286" i="5"/>
  <c r="BM286" i="5"/>
  <c r="BL286" i="5"/>
  <c r="BE286" i="5"/>
  <c r="BD286" i="5"/>
  <c r="BC286" i="5"/>
  <c r="BB286" i="5"/>
  <c r="BA286" i="5"/>
  <c r="AZ286" i="5"/>
  <c r="AY286" i="5"/>
  <c r="AX286" i="5"/>
  <c r="AW286" i="5"/>
  <c r="AV286" i="5"/>
  <c r="AU286" i="5"/>
  <c r="AT286" i="5"/>
  <c r="AS286" i="5"/>
  <c r="AR286" i="5"/>
  <c r="AQ286" i="5"/>
  <c r="AP286" i="5"/>
  <c r="W286" i="5"/>
  <c r="BP287" i="5"/>
  <c r="BO287" i="5"/>
  <c r="BN287" i="5"/>
  <c r="BM287" i="5"/>
  <c r="BL287" i="5"/>
  <c r="BE287" i="5"/>
  <c r="BD287" i="5"/>
  <c r="BC287" i="5"/>
  <c r="BB287" i="5"/>
  <c r="BA287" i="5"/>
  <c r="AZ287" i="5"/>
  <c r="AY287" i="5"/>
  <c r="AX287" i="5"/>
  <c r="AW287" i="5"/>
  <c r="AV287" i="5"/>
  <c r="AU287" i="5"/>
  <c r="AT287" i="5"/>
  <c r="AS287" i="5"/>
  <c r="AR287" i="5"/>
  <c r="AQ287" i="5"/>
  <c r="AP287" i="5"/>
  <c r="W287" i="5"/>
  <c r="BP288" i="5"/>
  <c r="BO288" i="5"/>
  <c r="BN288" i="5"/>
  <c r="BM288" i="5"/>
  <c r="BL288" i="5"/>
  <c r="BE288" i="5"/>
  <c r="BD288" i="5"/>
  <c r="BC288" i="5"/>
  <c r="BB288" i="5"/>
  <c r="BA288" i="5"/>
  <c r="AZ288" i="5"/>
  <c r="AY288" i="5"/>
  <c r="AX288" i="5"/>
  <c r="AW288" i="5"/>
  <c r="AV288" i="5"/>
  <c r="AU288" i="5"/>
  <c r="AT288" i="5"/>
  <c r="AS288" i="5"/>
  <c r="AR288" i="5"/>
  <c r="AQ288" i="5"/>
  <c r="AP288" i="5"/>
  <c r="W288" i="5"/>
  <c r="BP289" i="5"/>
  <c r="BO289" i="5"/>
  <c r="BN289" i="5"/>
  <c r="BM289" i="5"/>
  <c r="BL289" i="5"/>
  <c r="BE289" i="5"/>
  <c r="BD289" i="5"/>
  <c r="BC289" i="5"/>
  <c r="BB289" i="5"/>
  <c r="BA289" i="5"/>
  <c r="AZ289" i="5"/>
  <c r="AY289" i="5"/>
  <c r="AX289" i="5"/>
  <c r="AW289" i="5"/>
  <c r="AV289" i="5"/>
  <c r="AU289" i="5"/>
  <c r="AT289" i="5"/>
  <c r="AS289" i="5"/>
  <c r="AR289" i="5"/>
  <c r="AQ289" i="5"/>
  <c r="AP289" i="5"/>
  <c r="W289" i="5"/>
  <c r="BP290" i="5"/>
  <c r="BO290" i="5"/>
  <c r="BN290" i="5"/>
  <c r="BM290" i="5"/>
  <c r="BL290" i="5"/>
  <c r="BE290" i="5"/>
  <c r="BD290" i="5"/>
  <c r="BC290" i="5"/>
  <c r="BB290" i="5"/>
  <c r="BA290" i="5"/>
  <c r="AZ290" i="5"/>
  <c r="AY290" i="5"/>
  <c r="AX290" i="5"/>
  <c r="AW290" i="5"/>
  <c r="AV290" i="5"/>
  <c r="AU290" i="5"/>
  <c r="AT290" i="5"/>
  <c r="AS290" i="5"/>
  <c r="AR290" i="5"/>
  <c r="AQ290" i="5"/>
  <c r="AP290" i="5"/>
  <c r="W290" i="5"/>
  <c r="BP291" i="5"/>
  <c r="BO291" i="5"/>
  <c r="BN291" i="5"/>
  <c r="BM291" i="5"/>
  <c r="BL291" i="5"/>
  <c r="BE291" i="5"/>
  <c r="BD291" i="5"/>
  <c r="BC291" i="5"/>
  <c r="BB291" i="5"/>
  <c r="BA291" i="5"/>
  <c r="AZ291" i="5"/>
  <c r="AY291" i="5"/>
  <c r="AX291" i="5"/>
  <c r="AW291" i="5"/>
  <c r="AV291" i="5"/>
  <c r="AU291" i="5"/>
  <c r="AT291" i="5"/>
  <c r="AS291" i="5"/>
  <c r="AR291" i="5"/>
  <c r="AQ291" i="5"/>
  <c r="AP291" i="5"/>
  <c r="W291" i="5"/>
  <c r="BP292" i="5"/>
  <c r="BO292" i="5"/>
  <c r="BN292" i="5"/>
  <c r="BM292" i="5"/>
  <c r="BL292" i="5"/>
  <c r="BE292" i="5"/>
  <c r="BD292" i="5"/>
  <c r="BC292" i="5"/>
  <c r="BB292" i="5"/>
  <c r="BA292" i="5"/>
  <c r="AZ292" i="5"/>
  <c r="AY292" i="5"/>
  <c r="AX292" i="5"/>
  <c r="AW292" i="5"/>
  <c r="AV292" i="5"/>
  <c r="AU292" i="5"/>
  <c r="AT292" i="5"/>
  <c r="AS292" i="5"/>
  <c r="AR292" i="5"/>
  <c r="AQ292" i="5"/>
  <c r="AP292" i="5"/>
  <c r="W292" i="5"/>
  <c r="BP293" i="5"/>
  <c r="BO293" i="5"/>
  <c r="BN293" i="5"/>
  <c r="BM293" i="5"/>
  <c r="BL293" i="5"/>
  <c r="BE293" i="5"/>
  <c r="BD293" i="5"/>
  <c r="BC293" i="5"/>
  <c r="BB293" i="5"/>
  <c r="BA293" i="5"/>
  <c r="AZ293" i="5"/>
  <c r="AY293" i="5"/>
  <c r="AX293" i="5"/>
  <c r="AW293" i="5"/>
  <c r="AV293" i="5"/>
  <c r="AU293" i="5"/>
  <c r="AT293" i="5"/>
  <c r="AS293" i="5"/>
  <c r="AR293" i="5"/>
  <c r="AQ293" i="5"/>
  <c r="AP293" i="5"/>
  <c r="W293" i="5"/>
  <c r="BP294" i="5"/>
  <c r="BO294" i="5"/>
  <c r="BN294" i="5"/>
  <c r="BM294" i="5"/>
  <c r="BL294" i="5"/>
  <c r="BE294" i="5"/>
  <c r="BD294" i="5"/>
  <c r="BC294" i="5"/>
  <c r="BB294" i="5"/>
  <c r="BA294" i="5"/>
  <c r="AZ294" i="5"/>
  <c r="AY294" i="5"/>
  <c r="AX294" i="5"/>
  <c r="AW294" i="5"/>
  <c r="AV294" i="5"/>
  <c r="AU294" i="5"/>
  <c r="AT294" i="5"/>
  <c r="AS294" i="5"/>
  <c r="AR294" i="5"/>
  <c r="AQ294" i="5"/>
  <c r="AP294" i="5"/>
  <c r="W294" i="5"/>
  <c r="BP295" i="5"/>
  <c r="BO295" i="5"/>
  <c r="BN295" i="5"/>
  <c r="BM295" i="5"/>
  <c r="BL295" i="5"/>
  <c r="BE295" i="5"/>
  <c r="BD295" i="5"/>
  <c r="BC295" i="5"/>
  <c r="BB295" i="5"/>
  <c r="BA295" i="5"/>
  <c r="AZ295" i="5"/>
  <c r="AY295" i="5"/>
  <c r="AX295" i="5"/>
  <c r="AW295" i="5"/>
  <c r="AV295" i="5"/>
  <c r="AU295" i="5"/>
  <c r="AT295" i="5"/>
  <c r="AS295" i="5"/>
  <c r="AR295" i="5"/>
  <c r="AQ295" i="5"/>
  <c r="AP295" i="5"/>
  <c r="W295" i="5"/>
  <c r="BP296" i="5"/>
  <c r="BO296" i="5"/>
  <c r="BN296" i="5"/>
  <c r="BM296" i="5"/>
  <c r="BL296" i="5"/>
  <c r="BE296" i="5"/>
  <c r="BD296" i="5"/>
  <c r="BC296" i="5"/>
  <c r="BB296" i="5"/>
  <c r="BA296" i="5"/>
  <c r="AZ296" i="5"/>
  <c r="AY296" i="5"/>
  <c r="AX296" i="5"/>
  <c r="AW296" i="5"/>
  <c r="AV296" i="5"/>
  <c r="AU296" i="5"/>
  <c r="AT296" i="5"/>
  <c r="AS296" i="5"/>
  <c r="AR296" i="5"/>
  <c r="AQ296" i="5"/>
  <c r="AP296" i="5"/>
  <c r="W296" i="5"/>
  <c r="BP297" i="5"/>
  <c r="BO297" i="5"/>
  <c r="BN297" i="5"/>
  <c r="BM297" i="5"/>
  <c r="BL297" i="5"/>
  <c r="BE297" i="5"/>
  <c r="BD297" i="5"/>
  <c r="BC297" i="5"/>
  <c r="BB297" i="5"/>
  <c r="BA297" i="5"/>
  <c r="AZ297" i="5"/>
  <c r="AY297" i="5"/>
  <c r="AX297" i="5"/>
  <c r="AW297" i="5"/>
  <c r="AV297" i="5"/>
  <c r="AU297" i="5"/>
  <c r="AT297" i="5"/>
  <c r="AS297" i="5"/>
  <c r="AR297" i="5"/>
  <c r="AQ297" i="5"/>
  <c r="AP297" i="5"/>
  <c r="W297" i="5"/>
  <c r="BP298" i="5"/>
  <c r="BO298" i="5"/>
  <c r="BN298" i="5"/>
  <c r="BM298" i="5"/>
  <c r="BL298" i="5"/>
  <c r="BE298" i="5"/>
  <c r="BD298" i="5"/>
  <c r="BC298" i="5"/>
  <c r="BB298" i="5"/>
  <c r="BA298" i="5"/>
  <c r="AZ298" i="5"/>
  <c r="AY298" i="5"/>
  <c r="AX298" i="5"/>
  <c r="AW298" i="5"/>
  <c r="AV298" i="5"/>
  <c r="AU298" i="5"/>
  <c r="AT298" i="5"/>
  <c r="AS298" i="5"/>
  <c r="AR298" i="5"/>
  <c r="AQ298" i="5"/>
  <c r="AP298" i="5"/>
  <c r="W298" i="5"/>
  <c r="BP299" i="5"/>
  <c r="BO299" i="5"/>
  <c r="BN299" i="5"/>
  <c r="BM299" i="5"/>
  <c r="BL299" i="5"/>
  <c r="BE299" i="5"/>
  <c r="BD299" i="5"/>
  <c r="BC299" i="5"/>
  <c r="BB299" i="5"/>
  <c r="BA299" i="5"/>
  <c r="AZ299" i="5"/>
  <c r="AY299" i="5"/>
  <c r="AX299" i="5"/>
  <c r="AW299" i="5"/>
  <c r="AV299" i="5"/>
  <c r="AU299" i="5"/>
  <c r="AT299" i="5"/>
  <c r="AS299" i="5"/>
  <c r="AR299" i="5"/>
  <c r="AQ299" i="5"/>
  <c r="AP299" i="5"/>
  <c r="W299" i="5"/>
  <c r="BP300" i="5"/>
  <c r="BO300" i="5"/>
  <c r="BN300" i="5"/>
  <c r="BM300" i="5"/>
  <c r="BL300" i="5"/>
  <c r="BE300" i="5"/>
  <c r="BD300" i="5"/>
  <c r="BC300" i="5"/>
  <c r="BB300" i="5"/>
  <c r="BA300" i="5"/>
  <c r="AZ300" i="5"/>
  <c r="AY300" i="5"/>
  <c r="AX300" i="5"/>
  <c r="AW300" i="5"/>
  <c r="AV300" i="5"/>
  <c r="AU300" i="5"/>
  <c r="AT300" i="5"/>
  <c r="AS300" i="5"/>
  <c r="AR300" i="5"/>
  <c r="AQ300" i="5"/>
  <c r="AP300" i="5"/>
  <c r="W300" i="5"/>
  <c r="BP301" i="5"/>
  <c r="BO301" i="5"/>
  <c r="BN301" i="5"/>
  <c r="BM301" i="5"/>
  <c r="BL301" i="5"/>
  <c r="BE301" i="5"/>
  <c r="BD301" i="5"/>
  <c r="BC301" i="5"/>
  <c r="BB301" i="5"/>
  <c r="BA301" i="5"/>
  <c r="AZ301" i="5"/>
  <c r="AY301" i="5"/>
  <c r="AX301" i="5"/>
  <c r="AW301" i="5"/>
  <c r="AV301" i="5"/>
  <c r="AU301" i="5"/>
  <c r="AT301" i="5"/>
  <c r="AS301" i="5"/>
  <c r="AR301" i="5"/>
  <c r="AQ301" i="5"/>
  <c r="AP301" i="5"/>
  <c r="W301" i="5"/>
  <c r="BP302" i="5"/>
  <c r="BO302" i="5"/>
  <c r="BN302" i="5"/>
  <c r="BM302" i="5"/>
  <c r="BL302" i="5"/>
  <c r="BE302" i="5"/>
  <c r="BD302" i="5"/>
  <c r="BC302" i="5"/>
  <c r="BB302" i="5"/>
  <c r="BA302" i="5"/>
  <c r="AZ302" i="5"/>
  <c r="AY302" i="5"/>
  <c r="AX302" i="5"/>
  <c r="AW302" i="5"/>
  <c r="AV302" i="5"/>
  <c r="AU302" i="5"/>
  <c r="AT302" i="5"/>
  <c r="AS302" i="5"/>
  <c r="AR302" i="5"/>
  <c r="AQ302" i="5"/>
  <c r="AP302" i="5"/>
  <c r="W302" i="5"/>
  <c r="BP303" i="5"/>
  <c r="BO303" i="5"/>
  <c r="BN303" i="5"/>
  <c r="BM303" i="5"/>
  <c r="BL303" i="5"/>
  <c r="BE303" i="5"/>
  <c r="BD303" i="5"/>
  <c r="BC303" i="5"/>
  <c r="BB303" i="5"/>
  <c r="BA303" i="5"/>
  <c r="AZ303" i="5"/>
  <c r="AY303" i="5"/>
  <c r="AX303" i="5"/>
  <c r="AW303" i="5"/>
  <c r="AV303" i="5"/>
  <c r="AU303" i="5"/>
  <c r="AT303" i="5"/>
  <c r="AS303" i="5"/>
  <c r="AR303" i="5"/>
  <c r="AQ303" i="5"/>
  <c r="AP303" i="5"/>
  <c r="W303" i="5"/>
  <c r="BP304" i="5"/>
  <c r="BO304" i="5"/>
  <c r="BN304" i="5"/>
  <c r="BM304" i="5"/>
  <c r="BL304" i="5"/>
  <c r="BE304" i="5"/>
  <c r="BD304" i="5"/>
  <c r="BC304" i="5"/>
  <c r="BB304" i="5"/>
  <c r="BA304" i="5"/>
  <c r="AZ304" i="5"/>
  <c r="AY304" i="5"/>
  <c r="AX304" i="5"/>
  <c r="AW304" i="5"/>
  <c r="AV304" i="5"/>
  <c r="AU304" i="5"/>
  <c r="AT304" i="5"/>
  <c r="AS304" i="5"/>
  <c r="AR304" i="5"/>
  <c r="AQ304" i="5"/>
  <c r="AP304" i="5"/>
  <c r="W304" i="5"/>
  <c r="BP305" i="5"/>
  <c r="BO305" i="5"/>
  <c r="BN305" i="5"/>
  <c r="BM305" i="5"/>
  <c r="BL305" i="5"/>
  <c r="BE305" i="5"/>
  <c r="BD305" i="5"/>
  <c r="BC305" i="5"/>
  <c r="BB305" i="5"/>
  <c r="BA305" i="5"/>
  <c r="AZ305" i="5"/>
  <c r="AY305" i="5"/>
  <c r="AX305" i="5"/>
  <c r="AW305" i="5"/>
  <c r="AV305" i="5"/>
  <c r="AU305" i="5"/>
  <c r="AT305" i="5"/>
  <c r="AS305" i="5"/>
  <c r="AR305" i="5"/>
  <c r="AQ305" i="5"/>
  <c r="AP305" i="5"/>
  <c r="W305" i="5"/>
  <c r="BP306" i="5"/>
  <c r="BO306" i="5"/>
  <c r="BN306" i="5"/>
  <c r="BM306" i="5"/>
  <c r="BL306" i="5"/>
  <c r="BE306" i="5"/>
  <c r="BD306" i="5"/>
  <c r="BC306" i="5"/>
  <c r="BB306" i="5"/>
  <c r="BA306" i="5"/>
  <c r="AZ306" i="5"/>
  <c r="AY306" i="5"/>
  <c r="AX306" i="5"/>
  <c r="AW306" i="5"/>
  <c r="AV306" i="5"/>
  <c r="AU306" i="5"/>
  <c r="AT306" i="5"/>
  <c r="AS306" i="5"/>
  <c r="AR306" i="5"/>
  <c r="AQ306" i="5"/>
  <c r="AP306" i="5"/>
  <c r="W306" i="5"/>
  <c r="BP307" i="5"/>
  <c r="BO307" i="5"/>
  <c r="BN307" i="5"/>
  <c r="BM307" i="5"/>
  <c r="BL307" i="5"/>
  <c r="BE307" i="5"/>
  <c r="BD307" i="5"/>
  <c r="BC307" i="5"/>
  <c r="BB307" i="5"/>
  <c r="BA307" i="5"/>
  <c r="AZ307" i="5"/>
  <c r="AY307" i="5"/>
  <c r="AX307" i="5"/>
  <c r="AW307" i="5"/>
  <c r="AV307" i="5"/>
  <c r="AU307" i="5"/>
  <c r="AT307" i="5"/>
  <c r="AS307" i="5"/>
  <c r="AR307" i="5"/>
  <c r="AQ307" i="5"/>
  <c r="AP307" i="5"/>
  <c r="W307" i="5"/>
  <c r="BP308" i="5"/>
  <c r="BO308" i="5"/>
  <c r="BN308" i="5"/>
  <c r="BM308" i="5"/>
  <c r="BL308" i="5"/>
  <c r="BE308" i="5"/>
  <c r="BD308" i="5"/>
  <c r="BC308" i="5"/>
  <c r="BB308" i="5"/>
  <c r="BA308" i="5"/>
  <c r="AZ308" i="5"/>
  <c r="AY308" i="5"/>
  <c r="AX308" i="5"/>
  <c r="AW308" i="5"/>
  <c r="AV308" i="5"/>
  <c r="AU308" i="5"/>
  <c r="AT308" i="5"/>
  <c r="AS308" i="5"/>
  <c r="AR308" i="5"/>
  <c r="AQ308" i="5"/>
  <c r="AP308" i="5"/>
  <c r="W308" i="5"/>
  <c r="BP309" i="5"/>
  <c r="BO309" i="5"/>
  <c r="BN309" i="5"/>
  <c r="BM309" i="5"/>
  <c r="BL309" i="5"/>
  <c r="BE309" i="5"/>
  <c r="BD309" i="5"/>
  <c r="BC309" i="5"/>
  <c r="BB309" i="5"/>
  <c r="BA309" i="5"/>
  <c r="AZ309" i="5"/>
  <c r="AY309" i="5"/>
  <c r="AX309" i="5"/>
  <c r="AW309" i="5"/>
  <c r="AV309" i="5"/>
  <c r="AU309" i="5"/>
  <c r="AT309" i="5"/>
  <c r="AS309" i="5"/>
  <c r="AR309" i="5"/>
  <c r="AQ309" i="5"/>
  <c r="AP309" i="5"/>
  <c r="W309" i="5"/>
  <c r="BP310" i="5"/>
  <c r="BO310" i="5"/>
  <c r="BN310" i="5"/>
  <c r="BM310" i="5"/>
  <c r="BL310" i="5"/>
  <c r="BE310" i="5"/>
  <c r="BD310" i="5"/>
  <c r="BC310" i="5"/>
  <c r="BB310" i="5"/>
  <c r="BA310" i="5"/>
  <c r="AZ310" i="5"/>
  <c r="AY310" i="5"/>
  <c r="AX310" i="5"/>
  <c r="AW310" i="5"/>
  <c r="AV310" i="5"/>
  <c r="AU310" i="5"/>
  <c r="AT310" i="5"/>
  <c r="AS310" i="5"/>
  <c r="AR310" i="5"/>
  <c r="AQ310" i="5"/>
  <c r="AP310" i="5"/>
  <c r="W310" i="5"/>
  <c r="BP311" i="5"/>
  <c r="BO311" i="5"/>
  <c r="BN311" i="5"/>
  <c r="BM311" i="5"/>
  <c r="BL311" i="5"/>
  <c r="BE311" i="5"/>
  <c r="BD311" i="5"/>
  <c r="BC311" i="5"/>
  <c r="BB311" i="5"/>
  <c r="BA311" i="5"/>
  <c r="AZ311" i="5"/>
  <c r="AY311" i="5"/>
  <c r="AX311" i="5"/>
  <c r="AW311" i="5"/>
  <c r="AV311" i="5"/>
  <c r="AU311" i="5"/>
  <c r="AT311" i="5"/>
  <c r="AS311" i="5"/>
  <c r="AR311" i="5"/>
  <c r="AQ311" i="5"/>
  <c r="AP311" i="5"/>
  <c r="W311" i="5"/>
  <c r="BP312" i="5"/>
  <c r="BO312" i="5"/>
  <c r="BN312" i="5"/>
  <c r="BM312" i="5"/>
  <c r="BL312" i="5"/>
  <c r="BE312" i="5"/>
  <c r="BD312" i="5"/>
  <c r="BC312" i="5"/>
  <c r="BB312" i="5"/>
  <c r="BA312" i="5"/>
  <c r="AZ312" i="5"/>
  <c r="AY312" i="5"/>
  <c r="AX312" i="5"/>
  <c r="AW312" i="5"/>
  <c r="AV312" i="5"/>
  <c r="AU312" i="5"/>
  <c r="AT312" i="5"/>
  <c r="AS312" i="5"/>
  <c r="AR312" i="5"/>
  <c r="AQ312" i="5"/>
  <c r="AP312" i="5"/>
  <c r="W312" i="5"/>
  <c r="BP313" i="5"/>
  <c r="BO313" i="5"/>
  <c r="BN313" i="5"/>
  <c r="BM313" i="5"/>
  <c r="BL313" i="5"/>
  <c r="BE313" i="5"/>
  <c r="BD313" i="5"/>
  <c r="BC313" i="5"/>
  <c r="BB313" i="5"/>
  <c r="BA313" i="5"/>
  <c r="AZ313" i="5"/>
  <c r="AY313" i="5"/>
  <c r="AX313" i="5"/>
  <c r="AW313" i="5"/>
  <c r="AV313" i="5"/>
  <c r="AU313" i="5"/>
  <c r="AT313" i="5"/>
  <c r="AS313" i="5"/>
  <c r="AR313" i="5"/>
  <c r="AQ313" i="5"/>
  <c r="AP313" i="5"/>
  <c r="W313" i="5"/>
  <c r="BP314" i="5"/>
  <c r="BO314" i="5"/>
  <c r="BN314" i="5"/>
  <c r="BM314" i="5"/>
  <c r="BL314" i="5"/>
  <c r="BE314" i="5"/>
  <c r="BD314" i="5"/>
  <c r="BC314" i="5"/>
  <c r="BB314" i="5"/>
  <c r="BA314" i="5"/>
  <c r="AZ314" i="5"/>
  <c r="AY314" i="5"/>
  <c r="AX314" i="5"/>
  <c r="AW314" i="5"/>
  <c r="AV314" i="5"/>
  <c r="AU314" i="5"/>
  <c r="AT314" i="5"/>
  <c r="AS314" i="5"/>
  <c r="AR314" i="5"/>
  <c r="AQ314" i="5"/>
  <c r="AP314" i="5"/>
  <c r="W314" i="5"/>
  <c r="BP315" i="5"/>
  <c r="BO315" i="5"/>
  <c r="BN315" i="5"/>
  <c r="BM315" i="5"/>
  <c r="BL315" i="5"/>
  <c r="BE315" i="5"/>
  <c r="BD315" i="5"/>
  <c r="BC315" i="5"/>
  <c r="BB315" i="5"/>
  <c r="BA315" i="5"/>
  <c r="AZ315" i="5"/>
  <c r="AY315" i="5"/>
  <c r="AX315" i="5"/>
  <c r="AW315" i="5"/>
  <c r="AV315" i="5"/>
  <c r="AU315" i="5"/>
  <c r="AT315" i="5"/>
  <c r="AS315" i="5"/>
  <c r="AR315" i="5"/>
  <c r="AQ315" i="5"/>
  <c r="AP315" i="5"/>
  <c r="W315" i="5"/>
  <c r="BP316" i="5"/>
  <c r="BO316" i="5"/>
  <c r="BN316" i="5"/>
  <c r="BM316" i="5"/>
  <c r="BL316" i="5"/>
  <c r="BE316" i="5"/>
  <c r="BD316" i="5"/>
  <c r="BC316" i="5"/>
  <c r="BB316" i="5"/>
  <c r="BA316" i="5"/>
  <c r="AZ316" i="5"/>
  <c r="AY316" i="5"/>
  <c r="AX316" i="5"/>
  <c r="AW316" i="5"/>
  <c r="AV316" i="5"/>
  <c r="AU316" i="5"/>
  <c r="AT316" i="5"/>
  <c r="AS316" i="5"/>
  <c r="AR316" i="5"/>
  <c r="AQ316" i="5"/>
  <c r="AP316" i="5"/>
  <c r="W316" i="5"/>
  <c r="BP317" i="5"/>
  <c r="BO317" i="5"/>
  <c r="BN317" i="5"/>
  <c r="BM317" i="5"/>
  <c r="BL317" i="5"/>
  <c r="BE317" i="5"/>
  <c r="BD317" i="5"/>
  <c r="BC317" i="5"/>
  <c r="BB317" i="5"/>
  <c r="BA317" i="5"/>
  <c r="AZ317" i="5"/>
  <c r="AY317" i="5"/>
  <c r="AX317" i="5"/>
  <c r="AW317" i="5"/>
  <c r="AV317" i="5"/>
  <c r="AU317" i="5"/>
  <c r="AT317" i="5"/>
  <c r="AS317" i="5"/>
  <c r="AR317" i="5"/>
  <c r="AQ317" i="5"/>
  <c r="AP317" i="5"/>
  <c r="W317" i="5"/>
  <c r="BP318" i="5"/>
  <c r="BO318" i="5"/>
  <c r="BN318" i="5"/>
  <c r="BM318" i="5"/>
  <c r="BL318" i="5"/>
  <c r="BE318" i="5"/>
  <c r="BD318" i="5"/>
  <c r="BC318" i="5"/>
  <c r="BB318" i="5"/>
  <c r="BA318" i="5"/>
  <c r="AZ318" i="5"/>
  <c r="AY318" i="5"/>
  <c r="AX318" i="5"/>
  <c r="AW318" i="5"/>
  <c r="AV318" i="5"/>
  <c r="AU318" i="5"/>
  <c r="AT318" i="5"/>
  <c r="AS318" i="5"/>
  <c r="AR318" i="5"/>
  <c r="AQ318" i="5"/>
  <c r="AP318" i="5"/>
  <c r="W318" i="5"/>
  <c r="BP319" i="5"/>
  <c r="BO319" i="5"/>
  <c r="BN319" i="5"/>
  <c r="BM319" i="5"/>
  <c r="BL319" i="5"/>
  <c r="BE319" i="5"/>
  <c r="BD319" i="5"/>
  <c r="BC319" i="5"/>
  <c r="BB319" i="5"/>
  <c r="BA319" i="5"/>
  <c r="AZ319" i="5"/>
  <c r="AY319" i="5"/>
  <c r="AX319" i="5"/>
  <c r="AW319" i="5"/>
  <c r="AV319" i="5"/>
  <c r="AU319" i="5"/>
  <c r="AT319" i="5"/>
  <c r="AS319" i="5"/>
  <c r="AR319" i="5"/>
  <c r="AQ319" i="5"/>
  <c r="AP319" i="5"/>
  <c r="W319" i="5"/>
  <c r="BP320" i="5"/>
  <c r="BO320" i="5"/>
  <c r="BN320" i="5"/>
  <c r="BM320" i="5"/>
  <c r="BL320" i="5"/>
  <c r="BE320" i="5"/>
  <c r="BD320" i="5"/>
  <c r="BC320" i="5"/>
  <c r="BB320" i="5"/>
  <c r="BA320" i="5"/>
  <c r="AZ320" i="5"/>
  <c r="AY320" i="5"/>
  <c r="AX320" i="5"/>
  <c r="AW320" i="5"/>
  <c r="AV320" i="5"/>
  <c r="AU320" i="5"/>
  <c r="AT320" i="5"/>
  <c r="AS320" i="5"/>
  <c r="AR320" i="5"/>
  <c r="AQ320" i="5"/>
  <c r="AP320" i="5"/>
  <c r="W320" i="5"/>
  <c r="BP321" i="5"/>
  <c r="BO321" i="5"/>
  <c r="BN321" i="5"/>
  <c r="BM321" i="5"/>
  <c r="BL321" i="5"/>
  <c r="BE321" i="5"/>
  <c r="BD321" i="5"/>
  <c r="BC321" i="5"/>
  <c r="BB321" i="5"/>
  <c r="BA321" i="5"/>
  <c r="AZ321" i="5"/>
  <c r="AY321" i="5"/>
  <c r="AX321" i="5"/>
  <c r="AW321" i="5"/>
  <c r="AV321" i="5"/>
  <c r="AU321" i="5"/>
  <c r="AT321" i="5"/>
  <c r="AS321" i="5"/>
  <c r="AR321" i="5"/>
  <c r="AQ321" i="5"/>
  <c r="AP321" i="5"/>
  <c r="W321" i="5"/>
  <c r="BP322" i="5"/>
  <c r="BO322" i="5"/>
  <c r="BN322" i="5"/>
  <c r="BM322" i="5"/>
  <c r="BL322" i="5"/>
  <c r="BE322" i="5"/>
  <c r="BD322" i="5"/>
  <c r="BC322" i="5"/>
  <c r="BB322" i="5"/>
  <c r="BA322" i="5"/>
  <c r="AZ322" i="5"/>
  <c r="AY322" i="5"/>
  <c r="AX322" i="5"/>
  <c r="AW322" i="5"/>
  <c r="AV322" i="5"/>
  <c r="AU322" i="5"/>
  <c r="AT322" i="5"/>
  <c r="AS322" i="5"/>
  <c r="AR322" i="5"/>
  <c r="AQ322" i="5"/>
  <c r="AP322" i="5"/>
  <c r="W322" i="5"/>
  <c r="BP323" i="5"/>
  <c r="BO323" i="5"/>
  <c r="BN323" i="5"/>
  <c r="BM323" i="5"/>
  <c r="BL323" i="5"/>
  <c r="BE323" i="5"/>
  <c r="BD323" i="5"/>
  <c r="BC323" i="5"/>
  <c r="BB323" i="5"/>
  <c r="BA323" i="5"/>
  <c r="AZ323" i="5"/>
  <c r="AY323" i="5"/>
  <c r="AX323" i="5"/>
  <c r="AW323" i="5"/>
  <c r="AV323" i="5"/>
  <c r="AU323" i="5"/>
  <c r="AT323" i="5"/>
  <c r="AS323" i="5"/>
  <c r="AR323" i="5"/>
  <c r="AQ323" i="5"/>
  <c r="AP323" i="5"/>
  <c r="W323" i="5"/>
  <c r="BP324" i="5"/>
  <c r="BO324" i="5"/>
  <c r="BN324" i="5"/>
  <c r="BM324" i="5"/>
  <c r="BL324" i="5"/>
  <c r="BE324" i="5"/>
  <c r="BD324" i="5"/>
  <c r="BC324" i="5"/>
  <c r="BB324" i="5"/>
  <c r="BA324" i="5"/>
  <c r="AZ324" i="5"/>
  <c r="AY324" i="5"/>
  <c r="AX324" i="5"/>
  <c r="AW324" i="5"/>
  <c r="AV324" i="5"/>
  <c r="AU324" i="5"/>
  <c r="AT324" i="5"/>
  <c r="AS324" i="5"/>
  <c r="AR324" i="5"/>
  <c r="AQ324" i="5"/>
  <c r="AP324" i="5"/>
  <c r="W324" i="5"/>
  <c r="BP325" i="5"/>
  <c r="BO325" i="5"/>
  <c r="BN325" i="5"/>
  <c r="BM325" i="5"/>
  <c r="BL325" i="5"/>
  <c r="BE325" i="5"/>
  <c r="BD325" i="5"/>
  <c r="BC325" i="5"/>
  <c r="BB325" i="5"/>
  <c r="BA325" i="5"/>
  <c r="AZ325" i="5"/>
  <c r="AY325" i="5"/>
  <c r="AX325" i="5"/>
  <c r="AW325" i="5"/>
  <c r="AV325" i="5"/>
  <c r="AU325" i="5"/>
  <c r="AT325" i="5"/>
  <c r="AS325" i="5"/>
  <c r="AR325" i="5"/>
  <c r="AQ325" i="5"/>
  <c r="AP325" i="5"/>
  <c r="W325" i="5"/>
  <c r="BP326" i="5"/>
  <c r="BO326" i="5"/>
  <c r="BN326" i="5"/>
  <c r="BM326" i="5"/>
  <c r="BL326" i="5"/>
  <c r="BE326" i="5"/>
  <c r="BD326" i="5"/>
  <c r="BC326" i="5"/>
  <c r="BB326" i="5"/>
  <c r="BA326" i="5"/>
  <c r="AZ326" i="5"/>
  <c r="AY326" i="5"/>
  <c r="AX326" i="5"/>
  <c r="AW326" i="5"/>
  <c r="AV326" i="5"/>
  <c r="AU326" i="5"/>
  <c r="AT326" i="5"/>
  <c r="AS326" i="5"/>
  <c r="AR326" i="5"/>
  <c r="AQ326" i="5"/>
  <c r="AP326" i="5"/>
  <c r="W326" i="5"/>
  <c r="BP327" i="5"/>
  <c r="BO327" i="5"/>
  <c r="BN327" i="5"/>
  <c r="BM327" i="5"/>
  <c r="BL327" i="5"/>
  <c r="BE327" i="5"/>
  <c r="BD327" i="5"/>
  <c r="BC327" i="5"/>
  <c r="BB327" i="5"/>
  <c r="BA327" i="5"/>
  <c r="AZ327" i="5"/>
  <c r="AY327" i="5"/>
  <c r="AX327" i="5"/>
  <c r="AW327" i="5"/>
  <c r="AV327" i="5"/>
  <c r="AU327" i="5"/>
  <c r="AT327" i="5"/>
  <c r="AS327" i="5"/>
  <c r="AR327" i="5"/>
  <c r="AQ327" i="5"/>
  <c r="AP327" i="5"/>
  <c r="W327" i="5"/>
  <c r="BP328" i="5"/>
  <c r="BO328" i="5"/>
  <c r="BN328" i="5"/>
  <c r="BM328" i="5"/>
  <c r="BL328" i="5"/>
  <c r="BE328" i="5"/>
  <c r="BD328" i="5"/>
  <c r="BC328" i="5"/>
  <c r="BB328" i="5"/>
  <c r="BA328" i="5"/>
  <c r="AZ328" i="5"/>
  <c r="AY328" i="5"/>
  <c r="AX328" i="5"/>
  <c r="AW328" i="5"/>
  <c r="AV328" i="5"/>
  <c r="AU328" i="5"/>
  <c r="AT328" i="5"/>
  <c r="AS328" i="5"/>
  <c r="AR328" i="5"/>
  <c r="AQ328" i="5"/>
  <c r="AP328" i="5"/>
  <c r="W328" i="5"/>
  <c r="BP329" i="5"/>
  <c r="BO329" i="5"/>
  <c r="BN329" i="5"/>
  <c r="BM329" i="5"/>
  <c r="BL329" i="5"/>
  <c r="BE329" i="5"/>
  <c r="BD329" i="5"/>
  <c r="BC329" i="5"/>
  <c r="BB329" i="5"/>
  <c r="BA329" i="5"/>
  <c r="AZ329" i="5"/>
  <c r="AY329" i="5"/>
  <c r="AX329" i="5"/>
  <c r="AW329" i="5"/>
  <c r="AV329" i="5"/>
  <c r="AU329" i="5"/>
  <c r="AT329" i="5"/>
  <c r="AS329" i="5"/>
  <c r="AR329" i="5"/>
  <c r="AQ329" i="5"/>
  <c r="AP329" i="5"/>
  <c r="W329" i="5"/>
  <c r="BP330" i="5"/>
  <c r="BO330" i="5"/>
  <c r="BN330" i="5"/>
  <c r="BM330" i="5"/>
  <c r="BL330" i="5"/>
  <c r="BE330" i="5"/>
  <c r="BD330" i="5"/>
  <c r="BC330" i="5"/>
  <c r="BB330" i="5"/>
  <c r="BA330" i="5"/>
  <c r="AZ330" i="5"/>
  <c r="AY330" i="5"/>
  <c r="AX330" i="5"/>
  <c r="AW330" i="5"/>
  <c r="AV330" i="5"/>
  <c r="AU330" i="5"/>
  <c r="AT330" i="5"/>
  <c r="AS330" i="5"/>
  <c r="AR330" i="5"/>
  <c r="AQ330" i="5"/>
  <c r="AP330" i="5"/>
  <c r="W330" i="5"/>
  <c r="BP331" i="5"/>
  <c r="BO331" i="5"/>
  <c r="BN331" i="5"/>
  <c r="BM331" i="5"/>
  <c r="BL331" i="5"/>
  <c r="BE331" i="5"/>
  <c r="BD331" i="5"/>
  <c r="BC331" i="5"/>
  <c r="BB331" i="5"/>
  <c r="BA331" i="5"/>
  <c r="AZ331" i="5"/>
  <c r="AY331" i="5"/>
  <c r="AX331" i="5"/>
  <c r="AW331" i="5"/>
  <c r="AV331" i="5"/>
  <c r="AU331" i="5"/>
  <c r="AT331" i="5"/>
  <c r="AS331" i="5"/>
  <c r="AR331" i="5"/>
  <c r="AQ331" i="5"/>
  <c r="AP331" i="5"/>
  <c r="W331" i="5"/>
  <c r="BP332" i="5"/>
  <c r="BO332" i="5"/>
  <c r="BN332" i="5"/>
  <c r="BM332" i="5"/>
  <c r="BL332" i="5"/>
  <c r="BE332" i="5"/>
  <c r="BD332" i="5"/>
  <c r="BC332" i="5"/>
  <c r="BB332" i="5"/>
  <c r="BA332" i="5"/>
  <c r="AZ332" i="5"/>
  <c r="AY332" i="5"/>
  <c r="AX332" i="5"/>
  <c r="AW332" i="5"/>
  <c r="AV332" i="5"/>
  <c r="AU332" i="5"/>
  <c r="AT332" i="5"/>
  <c r="AS332" i="5"/>
  <c r="AR332" i="5"/>
  <c r="AQ332" i="5"/>
  <c r="AP332" i="5"/>
  <c r="W332" i="5"/>
  <c r="BP333" i="5"/>
  <c r="BO333" i="5"/>
  <c r="BN333" i="5"/>
  <c r="BM333" i="5"/>
  <c r="BL333" i="5"/>
  <c r="BE333" i="5"/>
  <c r="BD333" i="5"/>
  <c r="BC333" i="5"/>
  <c r="BB333" i="5"/>
  <c r="BA333" i="5"/>
  <c r="AZ333" i="5"/>
  <c r="AY333" i="5"/>
  <c r="AX333" i="5"/>
  <c r="AW333" i="5"/>
  <c r="AV333" i="5"/>
  <c r="AU333" i="5"/>
  <c r="AT333" i="5"/>
  <c r="AS333" i="5"/>
  <c r="AR333" i="5"/>
  <c r="AQ333" i="5"/>
  <c r="AP333" i="5"/>
  <c r="W333" i="5"/>
  <c r="BP334" i="5"/>
  <c r="BO334" i="5"/>
  <c r="BN334" i="5"/>
  <c r="BM334" i="5"/>
  <c r="BL334" i="5"/>
  <c r="BE334" i="5"/>
  <c r="BD334" i="5"/>
  <c r="BC334" i="5"/>
  <c r="BB334" i="5"/>
  <c r="BA334" i="5"/>
  <c r="AZ334" i="5"/>
  <c r="AY334" i="5"/>
  <c r="AX334" i="5"/>
  <c r="AW334" i="5"/>
  <c r="AV334" i="5"/>
  <c r="AU334" i="5"/>
  <c r="AT334" i="5"/>
  <c r="AS334" i="5"/>
  <c r="AR334" i="5"/>
  <c r="AQ334" i="5"/>
  <c r="AP334" i="5"/>
  <c r="W334" i="5"/>
  <c r="BP335" i="5"/>
  <c r="BO335" i="5"/>
  <c r="BN335" i="5"/>
  <c r="BM335" i="5"/>
  <c r="BL335" i="5"/>
  <c r="BE335" i="5"/>
  <c r="BD335" i="5"/>
  <c r="BC335" i="5"/>
  <c r="BB335" i="5"/>
  <c r="BA335" i="5"/>
  <c r="AZ335" i="5"/>
  <c r="AY335" i="5"/>
  <c r="AX335" i="5"/>
  <c r="AW335" i="5"/>
  <c r="AV335" i="5"/>
  <c r="AU335" i="5"/>
  <c r="AT335" i="5"/>
  <c r="AS335" i="5"/>
  <c r="AR335" i="5"/>
  <c r="AQ335" i="5"/>
  <c r="AP335" i="5"/>
  <c r="W335" i="5"/>
  <c r="BP336" i="5"/>
  <c r="BO336" i="5"/>
  <c r="BN336" i="5"/>
  <c r="BM336" i="5"/>
  <c r="BL336" i="5"/>
  <c r="BE336" i="5"/>
  <c r="BD336" i="5"/>
  <c r="BC336" i="5"/>
  <c r="BB336" i="5"/>
  <c r="BA336" i="5"/>
  <c r="AZ336" i="5"/>
  <c r="AY336" i="5"/>
  <c r="AX336" i="5"/>
  <c r="AW336" i="5"/>
  <c r="AV336" i="5"/>
  <c r="AU336" i="5"/>
  <c r="AT336" i="5"/>
  <c r="AS336" i="5"/>
  <c r="AR336" i="5"/>
  <c r="AQ336" i="5"/>
  <c r="AP336" i="5"/>
  <c r="W336" i="5"/>
  <c r="BP337" i="5"/>
  <c r="BO337" i="5"/>
  <c r="BN337" i="5"/>
  <c r="BM337" i="5"/>
  <c r="BL337" i="5"/>
  <c r="BE337" i="5"/>
  <c r="BD337" i="5"/>
  <c r="BC337" i="5"/>
  <c r="BB337" i="5"/>
  <c r="BA337" i="5"/>
  <c r="AZ337" i="5"/>
  <c r="AY337" i="5"/>
  <c r="AX337" i="5"/>
  <c r="AW337" i="5"/>
  <c r="AV337" i="5"/>
  <c r="AU337" i="5"/>
  <c r="AT337" i="5"/>
  <c r="AS337" i="5"/>
  <c r="AR337" i="5"/>
  <c r="AQ337" i="5"/>
  <c r="AP337" i="5"/>
  <c r="W337" i="5"/>
  <c r="BP338" i="5"/>
  <c r="BO338" i="5"/>
  <c r="BN338" i="5"/>
  <c r="BM338" i="5"/>
  <c r="BL338" i="5"/>
  <c r="BE338" i="5"/>
  <c r="BD338" i="5"/>
  <c r="BC338" i="5"/>
  <c r="BB338" i="5"/>
  <c r="BA338" i="5"/>
  <c r="AZ338" i="5"/>
  <c r="AY338" i="5"/>
  <c r="AX338" i="5"/>
  <c r="AW338" i="5"/>
  <c r="AV338" i="5"/>
  <c r="AU338" i="5"/>
  <c r="AT338" i="5"/>
  <c r="AS338" i="5"/>
  <c r="AR338" i="5"/>
  <c r="AQ338" i="5"/>
  <c r="AP338" i="5"/>
  <c r="W338" i="5"/>
  <c r="BP339" i="5"/>
  <c r="BO339" i="5"/>
  <c r="BN339" i="5"/>
  <c r="BM339" i="5"/>
  <c r="BL339" i="5"/>
  <c r="BE339" i="5"/>
  <c r="BD339" i="5"/>
  <c r="BC339" i="5"/>
  <c r="BB339" i="5"/>
  <c r="BA339" i="5"/>
  <c r="AZ339" i="5"/>
  <c r="AY339" i="5"/>
  <c r="AX339" i="5"/>
  <c r="AW339" i="5"/>
  <c r="AV339" i="5"/>
  <c r="AU339" i="5"/>
  <c r="AT339" i="5"/>
  <c r="AS339" i="5"/>
  <c r="AR339" i="5"/>
  <c r="AQ339" i="5"/>
  <c r="AP339" i="5"/>
  <c r="W339" i="5"/>
  <c r="BP340" i="5"/>
  <c r="BO340" i="5"/>
  <c r="BN340" i="5"/>
  <c r="BM340" i="5"/>
  <c r="BL340" i="5"/>
  <c r="BE340" i="5"/>
  <c r="BD340" i="5"/>
  <c r="BC340" i="5"/>
  <c r="BB340" i="5"/>
  <c r="BA340" i="5"/>
  <c r="AZ340" i="5"/>
  <c r="AY340" i="5"/>
  <c r="AX340" i="5"/>
  <c r="AW340" i="5"/>
  <c r="AV340" i="5"/>
  <c r="AU340" i="5"/>
  <c r="AT340" i="5"/>
  <c r="AS340" i="5"/>
  <c r="AR340" i="5"/>
  <c r="AQ340" i="5"/>
  <c r="AP340" i="5"/>
  <c r="W340" i="5"/>
  <c r="BP341" i="5"/>
  <c r="BO341" i="5"/>
  <c r="BN341" i="5"/>
  <c r="BM341" i="5"/>
  <c r="BL341" i="5"/>
  <c r="BE341" i="5"/>
  <c r="BD341" i="5"/>
  <c r="BC341" i="5"/>
  <c r="BB341" i="5"/>
  <c r="BA341" i="5"/>
  <c r="AZ341" i="5"/>
  <c r="AY341" i="5"/>
  <c r="AX341" i="5"/>
  <c r="AW341" i="5"/>
  <c r="AV341" i="5"/>
  <c r="AU341" i="5"/>
  <c r="AT341" i="5"/>
  <c r="AS341" i="5"/>
  <c r="AR341" i="5"/>
  <c r="AQ341" i="5"/>
  <c r="AP341" i="5"/>
  <c r="W341" i="5"/>
  <c r="BP342" i="5"/>
  <c r="BO342" i="5"/>
  <c r="BN342" i="5"/>
  <c r="BM342" i="5"/>
  <c r="BL342" i="5"/>
  <c r="BE342" i="5"/>
  <c r="BD342" i="5"/>
  <c r="BC342" i="5"/>
  <c r="BB342" i="5"/>
  <c r="BA342" i="5"/>
  <c r="AZ342" i="5"/>
  <c r="AY342" i="5"/>
  <c r="AX342" i="5"/>
  <c r="AW342" i="5"/>
  <c r="AV342" i="5"/>
  <c r="AU342" i="5"/>
  <c r="AT342" i="5"/>
  <c r="AS342" i="5"/>
  <c r="AR342" i="5"/>
  <c r="AQ342" i="5"/>
  <c r="AP342" i="5"/>
  <c r="W342" i="5"/>
  <c r="BP343" i="5"/>
  <c r="BO343" i="5"/>
  <c r="BN343" i="5"/>
  <c r="BM343" i="5"/>
  <c r="BL343" i="5"/>
  <c r="BE343" i="5"/>
  <c r="BD343" i="5"/>
  <c r="BC343" i="5"/>
  <c r="BB343" i="5"/>
  <c r="BA343" i="5"/>
  <c r="AZ343" i="5"/>
  <c r="AY343" i="5"/>
  <c r="AX343" i="5"/>
  <c r="AW343" i="5"/>
  <c r="AV343" i="5"/>
  <c r="AU343" i="5"/>
  <c r="AT343" i="5"/>
  <c r="AS343" i="5"/>
  <c r="AR343" i="5"/>
  <c r="AQ343" i="5"/>
  <c r="AP343" i="5"/>
  <c r="W343" i="5"/>
  <c r="BP344" i="5"/>
  <c r="BO344" i="5"/>
  <c r="BN344" i="5"/>
  <c r="BM344" i="5"/>
  <c r="BL344" i="5"/>
  <c r="BE344" i="5"/>
  <c r="BD344" i="5"/>
  <c r="BC344" i="5"/>
  <c r="BB344" i="5"/>
  <c r="BA344" i="5"/>
  <c r="AZ344" i="5"/>
  <c r="AY344" i="5"/>
  <c r="AX344" i="5"/>
  <c r="AW344" i="5"/>
  <c r="AV344" i="5"/>
  <c r="AU344" i="5"/>
  <c r="AT344" i="5"/>
  <c r="AS344" i="5"/>
  <c r="AR344" i="5"/>
  <c r="AQ344" i="5"/>
  <c r="AP344" i="5"/>
  <c r="W344" i="5"/>
  <c r="BP345" i="5"/>
  <c r="BO345" i="5"/>
  <c r="BN345" i="5"/>
  <c r="BM345" i="5"/>
  <c r="BL345" i="5"/>
  <c r="BE345" i="5"/>
  <c r="BD345" i="5"/>
  <c r="BC345" i="5"/>
  <c r="BB345" i="5"/>
  <c r="BA345" i="5"/>
  <c r="AZ345" i="5"/>
  <c r="AY345" i="5"/>
  <c r="AX345" i="5"/>
  <c r="AW345" i="5"/>
  <c r="AV345" i="5"/>
  <c r="AU345" i="5"/>
  <c r="AT345" i="5"/>
  <c r="AS345" i="5"/>
  <c r="AR345" i="5"/>
  <c r="AQ345" i="5"/>
  <c r="AP345" i="5"/>
  <c r="W345" i="5"/>
  <c r="BP346" i="5"/>
  <c r="BO346" i="5"/>
  <c r="BN346" i="5"/>
  <c r="BM346" i="5"/>
  <c r="BL346" i="5"/>
  <c r="BE346" i="5"/>
  <c r="BD346" i="5"/>
  <c r="BC346" i="5"/>
  <c r="BB346" i="5"/>
  <c r="BA346" i="5"/>
  <c r="AZ346" i="5"/>
  <c r="AY346" i="5"/>
  <c r="AX346" i="5"/>
  <c r="AW346" i="5"/>
  <c r="AV346" i="5"/>
  <c r="AU346" i="5"/>
  <c r="AT346" i="5"/>
  <c r="AS346" i="5"/>
  <c r="AR346" i="5"/>
  <c r="AQ346" i="5"/>
  <c r="AP346" i="5"/>
  <c r="W346" i="5"/>
  <c r="BP347" i="5"/>
  <c r="BO347" i="5"/>
  <c r="BN347" i="5"/>
  <c r="BM347" i="5"/>
  <c r="BL347" i="5"/>
  <c r="BE347" i="5"/>
  <c r="BD347" i="5"/>
  <c r="BC347" i="5"/>
  <c r="BB347" i="5"/>
  <c r="BA347" i="5"/>
  <c r="AZ347" i="5"/>
  <c r="AY347" i="5"/>
  <c r="AX347" i="5"/>
  <c r="AW347" i="5"/>
  <c r="AV347" i="5"/>
  <c r="AU347" i="5"/>
  <c r="AT347" i="5"/>
  <c r="AS347" i="5"/>
  <c r="AR347" i="5"/>
  <c r="AQ347" i="5"/>
  <c r="AP347" i="5"/>
  <c r="W347" i="5"/>
  <c r="BP348" i="5"/>
  <c r="BO348" i="5"/>
  <c r="BN348" i="5"/>
  <c r="BM348" i="5"/>
  <c r="BL348" i="5"/>
  <c r="BE348" i="5"/>
  <c r="BD348" i="5"/>
  <c r="BC348" i="5"/>
  <c r="BB348" i="5"/>
  <c r="BA348" i="5"/>
  <c r="AZ348" i="5"/>
  <c r="AY348" i="5"/>
  <c r="AX348" i="5"/>
  <c r="AW348" i="5"/>
  <c r="AV348" i="5"/>
  <c r="AU348" i="5"/>
  <c r="AT348" i="5"/>
  <c r="AS348" i="5"/>
  <c r="AR348" i="5"/>
  <c r="AQ348" i="5"/>
  <c r="AP348" i="5"/>
  <c r="W348" i="5"/>
  <c r="BP349" i="5"/>
  <c r="BO349" i="5"/>
  <c r="BN349" i="5"/>
  <c r="BM349" i="5"/>
  <c r="BL349" i="5"/>
  <c r="BE349" i="5"/>
  <c r="BD349" i="5"/>
  <c r="BC349" i="5"/>
  <c r="BB349" i="5"/>
  <c r="BA349" i="5"/>
  <c r="AZ349" i="5"/>
  <c r="AY349" i="5"/>
  <c r="AX349" i="5"/>
  <c r="AW349" i="5"/>
  <c r="AV349" i="5"/>
  <c r="AU349" i="5"/>
  <c r="AT349" i="5"/>
  <c r="AS349" i="5"/>
  <c r="AR349" i="5"/>
  <c r="AQ349" i="5"/>
  <c r="AP349" i="5"/>
  <c r="W349" i="5"/>
  <c r="BP350" i="5"/>
  <c r="BO350" i="5"/>
  <c r="BN350" i="5"/>
  <c r="BM350" i="5"/>
  <c r="BL350" i="5"/>
  <c r="BE350" i="5"/>
  <c r="BD350" i="5"/>
  <c r="BC350" i="5"/>
  <c r="BB350" i="5"/>
  <c r="BA350" i="5"/>
  <c r="AZ350" i="5"/>
  <c r="AY350" i="5"/>
  <c r="AX350" i="5"/>
  <c r="AW350" i="5"/>
  <c r="AV350" i="5"/>
  <c r="AU350" i="5"/>
  <c r="AT350" i="5"/>
  <c r="AS350" i="5"/>
  <c r="AR350" i="5"/>
  <c r="AQ350" i="5"/>
  <c r="AP350" i="5"/>
  <c r="W350" i="5"/>
  <c r="BP72" i="5"/>
  <c r="BO72" i="5"/>
  <c r="BN72" i="5"/>
  <c r="BM72" i="5"/>
  <c r="BL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W72" i="5"/>
  <c r="BP14" i="5"/>
  <c r="BO14" i="5"/>
  <c r="BN14" i="5"/>
  <c r="BM14" i="5"/>
  <c r="BL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W14" i="5"/>
  <c r="BP5" i="5"/>
  <c r="BO5" i="5"/>
  <c r="BN5" i="5"/>
  <c r="BM5" i="5"/>
  <c r="BL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W5" i="5"/>
  <c r="BP26" i="5"/>
  <c r="BO26" i="5"/>
  <c r="BN26" i="5"/>
  <c r="BM26" i="5"/>
  <c r="BL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W26" i="5"/>
  <c r="BP7" i="5"/>
  <c r="BO7" i="5"/>
  <c r="BN7" i="5"/>
  <c r="BM7" i="5"/>
  <c r="BL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G7" i="5"/>
  <c r="W7" i="5"/>
  <c r="BP12" i="5"/>
  <c r="BO12" i="5"/>
  <c r="BN12" i="5"/>
  <c r="BM12" i="5"/>
  <c r="BL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W12" i="5"/>
  <c r="BP19" i="5"/>
  <c r="BO19" i="5"/>
  <c r="BN19" i="5"/>
  <c r="BM19" i="5"/>
  <c r="BL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W19" i="5"/>
  <c r="BP15" i="5"/>
  <c r="BO15" i="5"/>
  <c r="BN15" i="5"/>
  <c r="BM15" i="5"/>
  <c r="BL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W15" i="5"/>
  <c r="BP13" i="5"/>
  <c r="BO13" i="5"/>
  <c r="BN13" i="5"/>
  <c r="BM13" i="5"/>
  <c r="BL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W13" i="5"/>
  <c r="BP6" i="5"/>
  <c r="BO6" i="5"/>
  <c r="BN6" i="5"/>
  <c r="BM6" i="5"/>
  <c r="BL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G6" i="5"/>
  <c r="W6" i="5"/>
  <c r="BP16" i="5"/>
  <c r="BO16" i="5"/>
  <c r="BN16" i="5"/>
  <c r="BM16" i="5"/>
  <c r="BL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W16" i="5"/>
  <c r="BP3" i="5"/>
  <c r="BO3" i="5"/>
  <c r="BN3" i="5"/>
  <c r="BM3" i="5"/>
  <c r="BL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G3" i="5"/>
  <c r="W3" i="5"/>
  <c r="BP10" i="5"/>
  <c r="BO10" i="5"/>
  <c r="BN10" i="5"/>
  <c r="BM10" i="5"/>
  <c r="BL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G10" i="5"/>
  <c r="W10" i="5"/>
  <c r="BP9" i="5"/>
  <c r="BO9" i="5"/>
  <c r="BN9" i="5"/>
  <c r="BM9" i="5"/>
  <c r="BL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G9" i="5"/>
  <c r="BP28" i="5"/>
  <c r="BO28" i="5"/>
  <c r="BN28" i="5"/>
  <c r="BM28" i="5"/>
  <c r="BL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W28" i="5"/>
  <c r="BP27" i="5"/>
  <c r="BO27" i="5"/>
  <c r="BN27" i="5"/>
  <c r="BM27" i="5"/>
  <c r="BL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W27" i="5"/>
  <c r="BP2" i="5"/>
  <c r="BO2" i="5"/>
  <c r="BN2" i="5"/>
  <c r="BM2" i="5"/>
  <c r="BL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G2" i="5"/>
  <c r="BP29" i="5"/>
  <c r="BO29" i="5"/>
  <c r="BN29" i="5"/>
  <c r="BM29" i="5"/>
  <c r="BL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W29" i="5"/>
  <c r="BP22" i="5"/>
  <c r="BO22" i="5"/>
  <c r="BN22" i="5"/>
  <c r="BM22" i="5"/>
  <c r="BL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W22" i="5"/>
  <c r="BP18" i="5"/>
  <c r="BO18" i="5"/>
  <c r="BN18" i="5"/>
  <c r="BM18" i="5"/>
  <c r="BL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W18" i="5"/>
  <c r="BP17" i="5"/>
  <c r="BO17" i="5"/>
  <c r="BN17" i="5"/>
  <c r="BM17" i="5"/>
  <c r="BL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W17" i="5"/>
  <c r="BP25" i="5"/>
  <c r="BO25" i="5"/>
  <c r="BN25" i="5"/>
  <c r="BM25" i="5"/>
  <c r="BL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W25" i="5"/>
  <c r="BP24" i="5"/>
  <c r="BO24" i="5"/>
  <c r="BN24" i="5"/>
  <c r="BM24" i="5"/>
  <c r="BL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W24" i="5"/>
  <c r="BP23" i="5"/>
  <c r="BO23" i="5"/>
  <c r="BN23" i="5"/>
  <c r="BM23" i="5"/>
  <c r="BL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W23" i="5"/>
  <c r="BP11" i="5"/>
  <c r="BO11" i="5"/>
  <c r="BN11" i="5"/>
  <c r="BM11" i="5"/>
  <c r="BL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W11" i="5"/>
  <c r="BP31" i="5"/>
  <c r="BO31" i="5"/>
  <c r="BN31" i="5"/>
  <c r="BM31" i="5"/>
  <c r="BL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W31" i="5"/>
  <c r="BP21" i="5"/>
  <c r="BO21" i="5"/>
  <c r="BN21" i="5"/>
  <c r="BM21" i="5"/>
  <c r="BL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W21" i="5"/>
  <c r="BP20" i="5"/>
  <c r="BO20" i="5"/>
  <c r="BN20" i="5"/>
  <c r="BM20" i="5"/>
  <c r="BL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W20" i="5"/>
  <c r="BP30" i="5"/>
  <c r="BO30" i="5"/>
  <c r="BN30" i="5"/>
  <c r="BM30" i="5"/>
  <c r="BL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W30" i="5"/>
  <c r="BP8" i="5"/>
  <c r="BO8" i="5"/>
  <c r="BN8" i="5"/>
  <c r="BM8" i="5"/>
  <c r="BL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E8" i="5"/>
  <c r="AH8" i="5" s="1"/>
  <c r="AG5" i="5"/>
  <c r="AF5" i="5"/>
  <c r="AG8" i="5"/>
  <c r="AE2" i="5"/>
  <c r="AH2" i="5" s="1"/>
  <c r="AE9" i="5"/>
  <c r="AH9" i="5" s="1"/>
  <c r="AE10" i="5"/>
  <c r="AE3" i="5"/>
  <c r="AH3" i="5" s="1"/>
  <c r="AE7" i="5"/>
  <c r="AH7" i="5" s="1"/>
  <c r="AF2" i="5"/>
  <c r="AF9" i="5"/>
  <c r="AF10" i="5"/>
  <c r="AF3" i="5"/>
  <c r="AF7" i="5"/>
  <c r="AG4" i="5"/>
  <c r="AF4" i="5"/>
  <c r="AE6" i="5" l="1"/>
  <c r="AH6" i="5" s="1"/>
  <c r="AH10" i="5"/>
  <c r="AE107" i="5"/>
  <c r="AH107" i="5" s="1"/>
  <c r="AE108" i="5"/>
  <c r="AH108" i="5" s="1"/>
  <c r="AE109" i="5"/>
  <c r="AH109" i="5" s="1"/>
  <c r="AE110" i="5"/>
  <c r="AH110" i="5" s="1"/>
  <c r="AE121" i="5"/>
  <c r="AH121" i="5" s="1"/>
  <c r="AE106" i="5"/>
  <c r="AG68" i="5"/>
  <c r="AG75" i="5"/>
  <c r="AG81" i="5"/>
  <c r="AG87" i="5"/>
  <c r="AG90" i="5"/>
  <c r="AF102" i="5"/>
  <c r="AF105" i="5"/>
  <c r="AF133" i="5"/>
  <c r="AF143" i="5"/>
  <c r="AF145" i="5"/>
  <c r="AG149" i="5"/>
  <c r="AG156" i="5"/>
  <c r="AG157" i="5"/>
  <c r="AG160" i="5"/>
  <c r="AG163" i="5"/>
  <c r="AG167" i="5"/>
  <c r="AG169" i="5"/>
  <c r="AG172" i="5"/>
  <c r="AG175" i="5"/>
  <c r="AG177" i="5"/>
  <c r="AG178" i="5"/>
  <c r="AG181" i="5"/>
  <c r="AG66" i="5"/>
  <c r="AG69" i="5"/>
  <c r="AG73" i="5"/>
  <c r="AG77" i="5"/>
  <c r="AG84" i="5"/>
  <c r="AG85" i="5"/>
  <c r="AG88" i="5"/>
  <c r="AG94" i="5"/>
  <c r="AG97" i="5"/>
  <c r="AF100" i="5"/>
  <c r="AF103" i="5"/>
  <c r="AF106" i="5"/>
  <c r="AF109" i="5"/>
  <c r="AF134" i="5"/>
  <c r="AF136" i="5"/>
  <c r="AF137" i="5"/>
  <c r="AF139" i="5"/>
  <c r="AF140" i="5"/>
  <c r="AF142" i="5"/>
  <c r="AG147" i="5"/>
  <c r="AG148" i="5"/>
  <c r="AG151" i="5"/>
  <c r="AG152" i="5"/>
  <c r="AG153" i="5"/>
  <c r="AG154" i="5"/>
  <c r="AG158" i="5"/>
  <c r="AG159" i="5"/>
  <c r="AG161" i="5"/>
  <c r="AG165" i="5"/>
  <c r="AG166" i="5"/>
  <c r="AG173" i="5"/>
  <c r="AG174" i="5"/>
  <c r="AG176" i="5"/>
  <c r="AG183" i="5"/>
  <c r="AG65" i="5"/>
  <c r="AG71" i="5"/>
  <c r="AG76" i="5"/>
  <c r="AG78" i="5"/>
  <c r="AG79" i="5"/>
  <c r="AG82" i="5"/>
  <c r="AG91" i="5"/>
  <c r="AG93" i="5"/>
  <c r="AG96" i="5"/>
  <c r="AF99" i="5"/>
  <c r="AF108" i="5"/>
  <c r="AF111" i="5"/>
  <c r="AG131" i="5"/>
  <c r="AG150" i="5"/>
  <c r="AG155" i="5"/>
  <c r="AG162" i="5"/>
  <c r="AG164" i="5"/>
  <c r="AG170" i="5"/>
  <c r="AG171" i="5"/>
  <c r="AG180" i="5"/>
  <c r="AG182" i="5"/>
  <c r="AF146" i="5"/>
  <c r="AG168" i="5"/>
  <c r="AG179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F223" i="5"/>
  <c r="AF224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F328" i="5"/>
  <c r="AF329" i="5"/>
  <c r="AF330" i="5"/>
  <c r="AF331" i="5"/>
  <c r="AF332" i="5"/>
  <c r="AF333" i="5"/>
  <c r="AF334" i="5"/>
  <c r="AF335" i="5"/>
  <c r="AF336" i="5"/>
  <c r="AF337" i="5"/>
  <c r="AF338" i="5"/>
  <c r="AF339" i="5"/>
  <c r="AF340" i="5"/>
  <c r="AF341" i="5"/>
  <c r="AF342" i="5"/>
  <c r="AF343" i="5"/>
  <c r="AF344" i="5"/>
  <c r="AF345" i="5"/>
  <c r="AF346" i="5"/>
  <c r="AF347" i="5"/>
  <c r="AF348" i="5"/>
  <c r="AF349" i="5"/>
  <c r="AF350" i="5"/>
  <c r="AG350" i="5"/>
  <c r="AE348" i="5"/>
  <c r="AH348" i="5" s="1"/>
  <c r="AG345" i="5"/>
  <c r="AE343" i="5"/>
  <c r="AH343" i="5" s="1"/>
  <c r="AG340" i="5"/>
  <c r="AE338" i="5"/>
  <c r="AH338" i="5" s="1"/>
  <c r="AG335" i="5"/>
  <c r="AG333" i="5"/>
  <c r="AG330" i="5"/>
  <c r="AE328" i="5"/>
  <c r="AH328" i="5" s="1"/>
  <c r="AE323" i="5"/>
  <c r="AH323" i="5" s="1"/>
  <c r="AE318" i="5"/>
  <c r="AH318" i="5" s="1"/>
  <c r="AE313" i="5"/>
  <c r="AH313" i="5" s="1"/>
  <c r="AE308" i="5"/>
  <c r="AH308" i="5" s="1"/>
  <c r="AE305" i="5"/>
  <c r="AH305" i="5" s="1"/>
  <c r="AE300" i="5"/>
  <c r="AH300" i="5" s="1"/>
  <c r="AE296" i="5"/>
  <c r="AH296" i="5" s="1"/>
  <c r="AE291" i="5"/>
  <c r="AH291" i="5" s="1"/>
  <c r="AE285" i="5"/>
  <c r="AH285" i="5" s="1"/>
  <c r="AE278" i="5"/>
  <c r="AH278" i="5" s="1"/>
  <c r="AE273" i="5"/>
  <c r="AH273" i="5" s="1"/>
  <c r="AE269" i="5"/>
  <c r="AH269" i="5" s="1"/>
  <c r="AE263" i="5"/>
  <c r="AH263" i="5" s="1"/>
  <c r="AE258" i="5"/>
  <c r="AH258" i="5" s="1"/>
  <c r="AE253" i="5"/>
  <c r="AH253" i="5" s="1"/>
  <c r="AF324" i="5"/>
  <c r="AF319" i="5"/>
  <c r="AF314" i="5"/>
  <c r="AF309" i="5"/>
  <c r="AF304" i="5"/>
  <c r="AF299" i="5"/>
  <c r="AF294" i="5"/>
  <c r="AF289" i="5"/>
  <c r="AF286" i="5"/>
  <c r="AF281" i="5"/>
  <c r="AF275" i="5"/>
  <c r="AF269" i="5"/>
  <c r="AF265" i="5"/>
  <c r="AF259" i="5"/>
  <c r="AF254" i="5"/>
  <c r="AE249" i="5"/>
  <c r="AH249" i="5" s="1"/>
  <c r="AE245" i="5"/>
  <c r="AH245" i="5" s="1"/>
  <c r="AG242" i="5"/>
  <c r="AE240" i="5"/>
  <c r="AH240" i="5" s="1"/>
  <c r="AG237" i="5"/>
  <c r="AE235" i="5"/>
  <c r="AH235" i="5" s="1"/>
  <c r="AG232" i="5"/>
  <c r="AE230" i="5"/>
  <c r="AH230" i="5" s="1"/>
  <c r="AG227" i="5"/>
  <c r="AE225" i="5"/>
  <c r="AH225" i="5" s="1"/>
  <c r="AF251" i="5"/>
  <c r="AF248" i="5"/>
  <c r="AF243" i="5"/>
  <c r="AF238" i="5"/>
  <c r="AF233" i="5"/>
  <c r="AF228" i="5"/>
  <c r="AE221" i="5"/>
  <c r="AH221" i="5" s="1"/>
  <c r="AE216" i="5"/>
  <c r="AH216" i="5" s="1"/>
  <c r="AE211" i="5"/>
  <c r="AH211" i="5" s="1"/>
  <c r="AE206" i="5"/>
  <c r="AH206" i="5" s="1"/>
  <c r="AE201" i="5"/>
  <c r="AH201" i="5" s="1"/>
  <c r="AE196" i="5"/>
  <c r="AH196" i="5" s="1"/>
  <c r="AE191" i="5"/>
  <c r="AH191" i="5" s="1"/>
  <c r="AE186" i="5"/>
  <c r="AH186" i="5" s="1"/>
  <c r="AE181" i="5"/>
  <c r="AH181" i="5" s="1"/>
  <c r="AE176" i="5"/>
  <c r="AH176" i="5" s="1"/>
  <c r="AE171" i="5"/>
  <c r="AH171" i="5" s="1"/>
  <c r="AE166" i="5"/>
  <c r="AH166" i="5" s="1"/>
  <c r="AE161" i="5"/>
  <c r="AH161" i="5" s="1"/>
  <c r="AE156" i="5"/>
  <c r="AH156" i="5" s="1"/>
  <c r="AE152" i="5"/>
  <c r="AH152" i="5" s="1"/>
  <c r="AE146" i="5"/>
  <c r="AH146" i="5" s="1"/>
  <c r="AG139" i="5"/>
  <c r="AF222" i="5"/>
  <c r="AF219" i="5"/>
  <c r="AF214" i="5"/>
  <c r="AF210" i="5"/>
  <c r="AF204" i="5"/>
  <c r="AF199" i="5"/>
  <c r="AF194" i="5"/>
  <c r="AF189" i="5"/>
  <c r="AF184" i="5"/>
  <c r="AF179" i="5"/>
  <c r="AF174" i="5"/>
  <c r="AF170" i="5"/>
  <c r="AF165" i="5"/>
  <c r="AF159" i="5"/>
  <c r="AF154" i="5"/>
  <c r="AF149" i="5"/>
  <c r="AG140" i="5"/>
  <c r="AE145" i="5"/>
  <c r="AH145" i="5" s="1"/>
  <c r="AG138" i="5"/>
  <c r="AF130" i="5"/>
  <c r="AG129" i="5"/>
  <c r="AE127" i="5"/>
  <c r="AH127" i="5" s="1"/>
  <c r="AF125" i="5"/>
  <c r="AF123" i="5"/>
  <c r="AF120" i="5"/>
  <c r="AG119" i="5"/>
  <c r="AE117" i="5"/>
  <c r="AH117" i="5" s="1"/>
  <c r="AF115" i="5"/>
  <c r="AG114" i="5"/>
  <c r="AG112" i="5"/>
  <c r="AE103" i="5"/>
  <c r="AH103" i="5" s="1"/>
  <c r="AE95" i="5"/>
  <c r="AH95" i="5" s="1"/>
  <c r="AF86" i="5"/>
  <c r="AE80" i="5"/>
  <c r="AH80" i="5" s="1"/>
  <c r="AF70" i="5"/>
  <c r="AF64" i="5"/>
  <c r="AG62" i="5"/>
  <c r="AE61" i="5"/>
  <c r="AH61" i="5" s="1"/>
  <c r="AF59" i="5"/>
  <c r="AG57" i="5"/>
  <c r="AE56" i="5"/>
  <c r="AH56" i="5" s="1"/>
  <c r="AF54" i="5"/>
  <c r="AG52" i="5"/>
  <c r="AE51" i="5"/>
  <c r="AH51" i="5" s="1"/>
  <c r="AF49" i="5"/>
  <c r="AG47" i="5"/>
  <c r="AE46" i="5"/>
  <c r="AH46" i="5" s="1"/>
  <c r="AF44" i="5"/>
  <c r="AE43" i="5"/>
  <c r="AH43" i="5" s="1"/>
  <c r="AE41" i="5"/>
  <c r="AH41" i="5" s="1"/>
  <c r="AG39" i="5"/>
  <c r="AG37" i="5"/>
  <c r="AE36" i="5"/>
  <c r="AH36" i="5" s="1"/>
  <c r="AF34" i="5"/>
  <c r="AG32" i="5"/>
  <c r="AF97" i="5"/>
  <c r="AE91" i="5"/>
  <c r="AH91" i="5" s="1"/>
  <c r="AE85" i="5"/>
  <c r="AH85" i="5" s="1"/>
  <c r="AF76" i="5"/>
  <c r="AE69" i="5"/>
  <c r="AH69" i="5" s="1"/>
  <c r="AG110" i="5"/>
  <c r="AE102" i="5"/>
  <c r="AH102" i="5" s="1"/>
  <c r="AG95" i="5"/>
  <c r="AE90" i="5"/>
  <c r="AH90" i="5" s="1"/>
  <c r="AF84" i="5"/>
  <c r="AG80" i="5"/>
  <c r="AG74" i="5"/>
  <c r="AE68" i="5"/>
  <c r="AH68" i="5" s="1"/>
  <c r="AE17" i="5"/>
  <c r="AH17" i="5" s="1"/>
  <c r="AF21" i="5"/>
  <c r="AF23" i="5"/>
  <c r="AE20" i="5"/>
  <c r="AH20" i="5" s="1"/>
  <c r="AE11" i="5"/>
  <c r="AH11" i="5" s="1"/>
  <c r="AE25" i="5"/>
  <c r="AH25" i="5" s="1"/>
  <c r="AE141" i="5"/>
  <c r="AH141" i="5" s="1"/>
  <c r="AF138" i="5"/>
  <c r="AE132" i="5"/>
  <c r="AH132" i="5" s="1"/>
  <c r="AF107" i="5"/>
  <c r="AE104" i="5"/>
  <c r="AH104" i="5" s="1"/>
  <c r="AF98" i="5"/>
  <c r="AG14" i="5"/>
  <c r="AG31" i="5"/>
  <c r="AG23" i="5"/>
  <c r="AE29" i="5"/>
  <c r="AH29" i="5" s="1"/>
  <c r="AE28" i="5"/>
  <c r="AH28" i="5" s="1"/>
  <c r="AE13" i="5"/>
  <c r="AH13" i="5" s="1"/>
  <c r="AE15" i="5"/>
  <c r="AH15" i="5" s="1"/>
  <c r="AE26" i="5"/>
  <c r="AH26" i="5" s="1"/>
  <c r="AF27" i="5"/>
  <c r="AF26" i="5"/>
  <c r="AE72" i="5"/>
  <c r="AH72" i="5" s="1"/>
  <c r="AG349" i="5"/>
  <c r="AE347" i="5"/>
  <c r="AH347" i="5" s="1"/>
  <c r="AG344" i="5"/>
  <c r="AE342" i="5"/>
  <c r="AH342" i="5" s="1"/>
  <c r="AG339" i="5"/>
  <c r="AE337" i="5"/>
  <c r="AH337" i="5" s="1"/>
  <c r="AG334" i="5"/>
  <c r="AE332" i="5"/>
  <c r="AH332" i="5" s="1"/>
  <c r="AG329" i="5"/>
  <c r="AE326" i="5"/>
  <c r="AH326" i="5" s="1"/>
  <c r="AE322" i="5"/>
  <c r="AH322" i="5" s="1"/>
  <c r="AE316" i="5"/>
  <c r="AH316" i="5" s="1"/>
  <c r="AE312" i="5"/>
  <c r="AH312" i="5" s="1"/>
  <c r="AE307" i="5"/>
  <c r="AH307" i="5" s="1"/>
  <c r="AE302" i="5"/>
  <c r="AH302" i="5" s="1"/>
  <c r="AE295" i="5"/>
  <c r="AH295" i="5" s="1"/>
  <c r="AE290" i="5"/>
  <c r="AH290" i="5" s="1"/>
  <c r="AE287" i="5"/>
  <c r="AH287" i="5" s="1"/>
  <c r="AE282" i="5"/>
  <c r="AH282" i="5" s="1"/>
  <c r="AE277" i="5"/>
  <c r="AH277" i="5" s="1"/>
  <c r="AE270" i="5"/>
  <c r="AH270" i="5" s="1"/>
  <c r="AE264" i="5"/>
  <c r="AH264" i="5" s="1"/>
  <c r="AE259" i="5"/>
  <c r="AH259" i="5" s="1"/>
  <c r="AE254" i="5"/>
  <c r="AH254" i="5" s="1"/>
  <c r="AF327" i="5"/>
  <c r="AF323" i="5"/>
  <c r="AF318" i="5"/>
  <c r="AF313" i="5"/>
  <c r="AF307" i="5"/>
  <c r="AF303" i="5"/>
  <c r="AF298" i="5"/>
  <c r="AF293" i="5"/>
  <c r="AF287" i="5"/>
  <c r="AF283" i="5"/>
  <c r="AF277" i="5"/>
  <c r="AF273" i="5"/>
  <c r="AF268" i="5"/>
  <c r="AF262" i="5"/>
  <c r="AF258" i="5"/>
  <c r="AF253" i="5"/>
  <c r="AE248" i="5"/>
  <c r="AH248" i="5" s="1"/>
  <c r="AE244" i="5"/>
  <c r="AH244" i="5" s="1"/>
  <c r="AG241" i="5"/>
  <c r="AE239" i="5"/>
  <c r="AH239" i="5" s="1"/>
  <c r="AG236" i="5"/>
  <c r="AE234" i="5"/>
  <c r="AH234" i="5" s="1"/>
  <c r="AE232" i="5"/>
  <c r="AH232" i="5" s="1"/>
  <c r="AG229" i="5"/>
  <c r="AG226" i="5"/>
  <c r="AE224" i="5"/>
  <c r="AH224" i="5" s="1"/>
  <c r="AF249" i="5"/>
  <c r="AF245" i="5"/>
  <c r="AF240" i="5"/>
  <c r="AF234" i="5"/>
  <c r="AF229" i="5"/>
  <c r="AF225" i="5"/>
  <c r="AE218" i="5"/>
  <c r="AH218" i="5" s="1"/>
  <c r="AE213" i="5"/>
  <c r="AH213" i="5" s="1"/>
  <c r="AE209" i="5"/>
  <c r="AH209" i="5" s="1"/>
  <c r="AE205" i="5"/>
  <c r="AH205" i="5" s="1"/>
  <c r="AE200" i="5"/>
  <c r="AH200" i="5" s="1"/>
  <c r="AE193" i="5"/>
  <c r="AH193" i="5" s="1"/>
  <c r="AE190" i="5"/>
  <c r="AH190" i="5" s="1"/>
  <c r="AE185" i="5"/>
  <c r="AH185" i="5" s="1"/>
  <c r="AE179" i="5"/>
  <c r="AH179" i="5" s="1"/>
  <c r="AE175" i="5"/>
  <c r="AH175" i="5" s="1"/>
  <c r="AE167" i="5"/>
  <c r="AH167" i="5" s="1"/>
  <c r="AE162" i="5"/>
  <c r="AH162" i="5" s="1"/>
  <c r="AE158" i="5"/>
  <c r="AH158" i="5" s="1"/>
  <c r="AE151" i="5"/>
  <c r="AH151" i="5" s="1"/>
  <c r="AE148" i="5"/>
  <c r="AH148" i="5" s="1"/>
  <c r="AE140" i="5"/>
  <c r="AH140" i="5" s="1"/>
  <c r="AG133" i="5"/>
  <c r="AF218" i="5"/>
  <c r="AF212" i="5"/>
  <c r="AF207" i="5"/>
  <c r="AF202" i="5"/>
  <c r="AF198" i="5"/>
  <c r="AF192" i="5"/>
  <c r="AF188" i="5"/>
  <c r="AF182" i="5"/>
  <c r="AF178" i="5"/>
  <c r="AF172" i="5"/>
  <c r="AF168" i="5"/>
  <c r="AF163" i="5"/>
  <c r="AF157" i="5"/>
  <c r="AF152" i="5"/>
  <c r="AF148" i="5"/>
  <c r="AG137" i="5"/>
  <c r="AE142" i="5"/>
  <c r="AH142" i="5" s="1"/>
  <c r="AG135" i="5"/>
  <c r="AE130" i="5"/>
  <c r="AH130" i="5" s="1"/>
  <c r="AE128" i="5"/>
  <c r="AH128" i="5" s="1"/>
  <c r="AF126" i="5"/>
  <c r="AE124" i="5"/>
  <c r="AH124" i="5" s="1"/>
  <c r="AF122" i="5"/>
  <c r="AG122" i="5"/>
  <c r="AE120" i="5"/>
  <c r="AH120" i="5" s="1"/>
  <c r="AF117" i="5"/>
  <c r="AG116" i="5"/>
  <c r="AF114" i="5"/>
  <c r="AF112" i="5"/>
  <c r="AG105" i="5"/>
  <c r="AF95" i="5"/>
  <c r="AE89" i="5"/>
  <c r="AH89" i="5" s="1"/>
  <c r="AE83" i="5"/>
  <c r="AH83" i="5" s="1"/>
  <c r="AE74" i="5"/>
  <c r="AH74" i="5" s="1"/>
  <c r="AG64" i="5"/>
  <c r="AE63" i="5"/>
  <c r="AH63" i="5" s="1"/>
  <c r="AF61" i="5"/>
  <c r="AG59" i="5"/>
  <c r="AE58" i="5"/>
  <c r="AH58" i="5" s="1"/>
  <c r="AG56" i="5"/>
  <c r="AE55" i="5"/>
  <c r="AH55" i="5" s="1"/>
  <c r="AF53" i="5"/>
  <c r="AG51" i="5"/>
  <c r="AG49" i="5"/>
  <c r="AE48" i="5"/>
  <c r="AH48" i="5" s="1"/>
  <c r="AF46" i="5"/>
  <c r="AG44" i="5"/>
  <c r="AG42" i="5"/>
  <c r="AF41" i="5"/>
  <c r="AE40" i="5"/>
  <c r="AH40" i="5" s="1"/>
  <c r="AF38" i="5"/>
  <c r="AG36" i="5"/>
  <c r="AG34" i="5"/>
  <c r="AE33" i="5"/>
  <c r="AH33" i="5" s="1"/>
  <c r="AG109" i="5"/>
  <c r="AG100" i="5"/>
  <c r="AE97" i="5"/>
  <c r="AH97" i="5" s="1"/>
  <c r="AF82" i="5"/>
  <c r="AE76" i="5"/>
  <c r="AH76" i="5" s="1"/>
  <c r="AF66" i="5"/>
  <c r="AE105" i="5"/>
  <c r="AH105" i="5" s="1"/>
  <c r="AE99" i="5"/>
  <c r="AH99" i="5" s="1"/>
  <c r="AF93" i="5"/>
  <c r="AG89" i="5"/>
  <c r="AE84" i="5"/>
  <c r="AH84" i="5" s="1"/>
  <c r="AF78" i="5"/>
  <c r="AF71" i="5"/>
  <c r="AG67" i="5"/>
  <c r="AG12" i="5"/>
  <c r="AF72" i="5"/>
  <c r="AE349" i="5"/>
  <c r="AH349" i="5" s="1"/>
  <c r="AG346" i="5"/>
  <c r="AE344" i="5"/>
  <c r="AH344" i="5" s="1"/>
  <c r="AG341" i="5"/>
  <c r="AG338" i="5"/>
  <c r="AE336" i="5"/>
  <c r="AH336" i="5" s="1"/>
  <c r="AE334" i="5"/>
  <c r="AH334" i="5" s="1"/>
  <c r="AG331" i="5"/>
  <c r="AG328" i="5"/>
  <c r="AE324" i="5"/>
  <c r="AH324" i="5" s="1"/>
  <c r="AE319" i="5"/>
  <c r="AH319" i="5" s="1"/>
  <c r="AE314" i="5"/>
  <c r="AH314" i="5" s="1"/>
  <c r="AE309" i="5"/>
  <c r="AH309" i="5" s="1"/>
  <c r="AE304" i="5"/>
  <c r="AH304" i="5" s="1"/>
  <c r="AE299" i="5"/>
  <c r="AH299" i="5" s="1"/>
  <c r="AE293" i="5"/>
  <c r="AH293" i="5" s="1"/>
  <c r="AE288" i="5"/>
  <c r="AH288" i="5" s="1"/>
  <c r="AE283" i="5"/>
  <c r="AH283" i="5" s="1"/>
  <c r="AE280" i="5"/>
  <c r="AH280" i="5" s="1"/>
  <c r="AE275" i="5"/>
  <c r="AH275" i="5" s="1"/>
  <c r="AE271" i="5"/>
  <c r="AH271" i="5" s="1"/>
  <c r="AE266" i="5"/>
  <c r="AH266" i="5" s="1"/>
  <c r="AE261" i="5"/>
  <c r="AH261" i="5" s="1"/>
  <c r="AE256" i="5"/>
  <c r="AH256" i="5" s="1"/>
  <c r="AE252" i="5"/>
  <c r="AH252" i="5" s="1"/>
  <c r="AF320" i="5"/>
  <c r="AF315" i="5"/>
  <c r="AF312" i="5"/>
  <c r="AF306" i="5"/>
  <c r="AF300" i="5"/>
  <c r="AF296" i="5"/>
  <c r="AF291" i="5"/>
  <c r="AF285" i="5"/>
  <c r="AF280" i="5"/>
  <c r="AF274" i="5"/>
  <c r="AF271" i="5"/>
  <c r="AF266" i="5"/>
  <c r="AF261" i="5"/>
  <c r="AF255" i="5"/>
  <c r="AE251" i="5"/>
  <c r="AH251" i="5" s="1"/>
  <c r="AE246" i="5"/>
  <c r="AH246" i="5" s="1"/>
  <c r="AE243" i="5"/>
  <c r="AH243" i="5" s="1"/>
  <c r="AG240" i="5"/>
  <c r="AE238" i="5"/>
  <c r="AH238" i="5" s="1"/>
  <c r="AG235" i="5"/>
  <c r="AE233" i="5"/>
  <c r="AH233" i="5" s="1"/>
  <c r="AG230" i="5"/>
  <c r="AE228" i="5"/>
  <c r="AH228" i="5" s="1"/>
  <c r="AG225" i="5"/>
  <c r="AE223" i="5"/>
  <c r="AH223" i="5" s="1"/>
  <c r="AF246" i="5"/>
  <c r="AF241" i="5"/>
  <c r="AF237" i="5"/>
  <c r="AF232" i="5"/>
  <c r="AF226" i="5"/>
  <c r="AE220" i="5"/>
  <c r="AH220" i="5" s="1"/>
  <c r="AE215" i="5"/>
  <c r="AH215" i="5" s="1"/>
  <c r="AE207" i="5"/>
  <c r="AH207" i="5" s="1"/>
  <c r="AE203" i="5"/>
  <c r="AH203" i="5" s="1"/>
  <c r="AE198" i="5"/>
  <c r="AH198" i="5" s="1"/>
  <c r="AE194" i="5"/>
  <c r="AH194" i="5" s="1"/>
  <c r="AE188" i="5"/>
  <c r="AH188" i="5" s="1"/>
  <c r="AE183" i="5"/>
  <c r="AH183" i="5" s="1"/>
  <c r="AE178" i="5"/>
  <c r="AH178" i="5" s="1"/>
  <c r="AE172" i="5"/>
  <c r="AH172" i="5" s="1"/>
  <c r="AE170" i="5"/>
  <c r="AH170" i="5" s="1"/>
  <c r="AE165" i="5"/>
  <c r="AH165" i="5" s="1"/>
  <c r="AE160" i="5"/>
  <c r="AH160" i="5" s="1"/>
  <c r="AE155" i="5"/>
  <c r="AH155" i="5" s="1"/>
  <c r="AE150" i="5"/>
  <c r="AH150" i="5" s="1"/>
  <c r="AG145" i="5"/>
  <c r="AG136" i="5"/>
  <c r="AF220" i="5"/>
  <c r="AF216" i="5"/>
  <c r="AF209" i="5"/>
  <c r="AF205" i="5"/>
  <c r="AF200" i="5"/>
  <c r="AF195" i="5"/>
  <c r="AF191" i="5"/>
  <c r="AF185" i="5"/>
  <c r="AF181" i="5"/>
  <c r="AF175" i="5"/>
  <c r="AF169" i="5"/>
  <c r="AF166" i="5"/>
  <c r="AF161" i="5"/>
  <c r="AF155" i="5"/>
  <c r="AF151" i="5"/>
  <c r="AG146" i="5"/>
  <c r="AF131" i="5"/>
  <c r="AE139" i="5"/>
  <c r="AH139" i="5" s="1"/>
  <c r="AG132" i="5"/>
  <c r="AF129" i="5"/>
  <c r="AF127" i="5"/>
  <c r="AG126" i="5"/>
  <c r="AG124" i="5"/>
  <c r="AE122" i="5"/>
  <c r="AH122" i="5" s="1"/>
  <c r="AG120" i="5"/>
  <c r="AF118" i="5"/>
  <c r="AG117" i="5"/>
  <c r="AE115" i="5"/>
  <c r="AH115" i="5" s="1"/>
  <c r="AE113" i="5"/>
  <c r="AH113" i="5" s="1"/>
  <c r="AG111" i="5"/>
  <c r="AE100" i="5"/>
  <c r="AH100" i="5" s="1"/>
  <c r="AF92" i="5"/>
  <c r="AE86" i="5"/>
  <c r="AH86" i="5" s="1"/>
  <c r="AF77" i="5"/>
  <c r="AF67" i="5"/>
  <c r="AG63" i="5"/>
  <c r="AE62" i="5"/>
  <c r="AH62" i="5" s="1"/>
  <c r="AF60" i="5"/>
  <c r="AG58" i="5"/>
  <c r="AE57" i="5"/>
  <c r="AH57" i="5" s="1"/>
  <c r="AF55" i="5"/>
  <c r="AE54" i="5"/>
  <c r="AH54" i="5" s="1"/>
  <c r="AF52" i="5"/>
  <c r="AG50" i="5"/>
  <c r="AG48" i="5"/>
  <c r="AE47" i="5"/>
  <c r="AH47" i="5" s="1"/>
  <c r="AF45" i="5"/>
  <c r="AE44" i="5"/>
  <c r="AH44" i="5" s="1"/>
  <c r="AF42" i="5"/>
  <c r="AG40" i="5"/>
  <c r="AE39" i="5"/>
  <c r="AH39" i="5" s="1"/>
  <c r="AF37" i="5"/>
  <c r="AG35" i="5"/>
  <c r="AE34" i="5"/>
  <c r="AH34" i="5" s="1"/>
  <c r="AF32" i="5"/>
  <c r="AG106" i="5"/>
  <c r="AE94" i="5"/>
  <c r="AH94" i="5" s="1"/>
  <c r="AE88" i="5"/>
  <c r="AH88" i="5" s="1"/>
  <c r="AF79" i="5"/>
  <c r="AE73" i="5"/>
  <c r="AH73" i="5" s="1"/>
  <c r="AG107" i="5"/>
  <c r="AG101" i="5"/>
  <c r="AE96" i="5"/>
  <c r="AH96" i="5" s="1"/>
  <c r="AF90" i="5"/>
  <c r="AG86" i="5"/>
  <c r="AE81" i="5"/>
  <c r="AH81" i="5" s="1"/>
  <c r="AF75" i="5"/>
  <c r="AG70" i="5"/>
  <c r="AE65" i="5"/>
  <c r="AH65" i="5" s="1"/>
  <c r="AG26" i="5"/>
  <c r="AG19" i="5"/>
  <c r="AG15" i="5"/>
  <c r="AG13" i="5"/>
  <c r="AG16" i="5"/>
  <c r="AG28" i="5"/>
  <c r="AG27" i="5"/>
  <c r="AG125" i="5"/>
  <c r="AF30" i="5"/>
  <c r="AE21" i="5"/>
  <c r="AH21" i="5" s="1"/>
  <c r="AE144" i="5"/>
  <c r="AH144" i="5" s="1"/>
  <c r="AE138" i="5"/>
  <c r="AH138" i="5" s="1"/>
  <c r="AF132" i="5"/>
  <c r="AF104" i="5"/>
  <c r="AE101" i="5"/>
  <c r="AH101" i="5" s="1"/>
  <c r="AF14" i="5"/>
  <c r="AG21" i="5"/>
  <c r="AG11" i="5"/>
  <c r="AE16" i="5"/>
  <c r="AH16" i="5" s="1"/>
  <c r="AE12" i="5"/>
  <c r="AH12" i="5" s="1"/>
  <c r="AF16" i="5"/>
  <c r="AF15" i="5"/>
  <c r="AF12" i="5"/>
  <c r="AG72" i="5"/>
  <c r="AG348" i="5"/>
  <c r="AE346" i="5"/>
  <c r="AH346" i="5" s="1"/>
  <c r="AG343" i="5"/>
  <c r="AE341" i="5"/>
  <c r="AH341" i="5" s="1"/>
  <c r="AE339" i="5"/>
  <c r="AH339" i="5" s="1"/>
  <c r="AG336" i="5"/>
  <c r="AE333" i="5"/>
  <c r="AH333" i="5" s="1"/>
  <c r="AE331" i="5"/>
  <c r="AH331" i="5" s="1"/>
  <c r="AE329" i="5"/>
  <c r="AH329" i="5" s="1"/>
  <c r="AE325" i="5"/>
  <c r="AH325" i="5" s="1"/>
  <c r="AE320" i="5"/>
  <c r="AH320" i="5" s="1"/>
  <c r="AE315" i="5"/>
  <c r="AH315" i="5" s="1"/>
  <c r="AE310" i="5"/>
  <c r="AH310" i="5" s="1"/>
  <c r="AE303" i="5"/>
  <c r="AH303" i="5" s="1"/>
  <c r="AE298" i="5"/>
  <c r="AH298" i="5" s="1"/>
  <c r="AE294" i="5"/>
  <c r="AH294" i="5" s="1"/>
  <c r="AE289" i="5"/>
  <c r="AH289" i="5" s="1"/>
  <c r="AE284" i="5"/>
  <c r="AH284" i="5" s="1"/>
  <c r="AE279" i="5"/>
  <c r="AH279" i="5" s="1"/>
  <c r="AE274" i="5"/>
  <c r="AH274" i="5" s="1"/>
  <c r="AE272" i="5"/>
  <c r="AH272" i="5" s="1"/>
  <c r="AE267" i="5"/>
  <c r="AH267" i="5" s="1"/>
  <c r="AE262" i="5"/>
  <c r="AH262" i="5" s="1"/>
  <c r="AE257" i="5"/>
  <c r="AH257" i="5" s="1"/>
  <c r="AF326" i="5"/>
  <c r="AF322" i="5"/>
  <c r="AF317" i="5"/>
  <c r="AF310" i="5"/>
  <c r="AF305" i="5"/>
  <c r="AF301" i="5"/>
  <c r="AF295" i="5"/>
  <c r="AF290" i="5"/>
  <c r="AF284" i="5"/>
  <c r="AF279" i="5"/>
  <c r="AF276" i="5"/>
  <c r="AF270" i="5"/>
  <c r="AF264" i="5"/>
  <c r="AF260" i="5"/>
  <c r="AF256" i="5"/>
  <c r="AE250" i="5"/>
  <c r="AH250" i="5" s="1"/>
  <c r="AG245" i="5"/>
  <c r="AG243" i="5"/>
  <c r="AE241" i="5"/>
  <c r="AH241" i="5" s="1"/>
  <c r="AG238" i="5"/>
  <c r="AE236" i="5"/>
  <c r="AH236" i="5" s="1"/>
  <c r="AG233" i="5"/>
  <c r="AE231" i="5"/>
  <c r="AH231" i="5" s="1"/>
  <c r="AG228" i="5"/>
  <c r="AE226" i="5"/>
  <c r="AH226" i="5" s="1"/>
  <c r="AG223" i="5"/>
  <c r="AF247" i="5"/>
  <c r="AF242" i="5"/>
  <c r="AF236" i="5"/>
  <c r="AF231" i="5"/>
  <c r="AF227" i="5"/>
  <c r="AE219" i="5"/>
  <c r="AH219" i="5" s="1"/>
  <c r="AE214" i="5"/>
  <c r="AH214" i="5" s="1"/>
  <c r="AE208" i="5"/>
  <c r="AH208" i="5" s="1"/>
  <c r="AE202" i="5"/>
  <c r="AH202" i="5" s="1"/>
  <c r="AE199" i="5"/>
  <c r="AH199" i="5" s="1"/>
  <c r="AE192" i="5"/>
  <c r="AH192" i="5" s="1"/>
  <c r="AE187" i="5"/>
  <c r="AH187" i="5" s="1"/>
  <c r="AE182" i="5"/>
  <c r="AH182" i="5" s="1"/>
  <c r="AE177" i="5"/>
  <c r="AH177" i="5" s="1"/>
  <c r="AE174" i="5"/>
  <c r="AH174" i="5" s="1"/>
  <c r="AE169" i="5"/>
  <c r="AH169" i="5" s="1"/>
  <c r="AE163" i="5"/>
  <c r="AH163" i="5" s="1"/>
  <c r="AE159" i="5"/>
  <c r="AH159" i="5" s="1"/>
  <c r="AE154" i="5"/>
  <c r="AH154" i="5" s="1"/>
  <c r="AE149" i="5"/>
  <c r="AH149" i="5" s="1"/>
  <c r="AE143" i="5"/>
  <c r="AH143" i="5" s="1"/>
  <c r="AE137" i="5"/>
  <c r="AH137" i="5" s="1"/>
  <c r="AF221" i="5"/>
  <c r="AF215" i="5"/>
  <c r="AF211" i="5"/>
  <c r="AF206" i="5"/>
  <c r="AF201" i="5"/>
  <c r="AF196" i="5"/>
  <c r="AF190" i="5"/>
  <c r="AF186" i="5"/>
  <c r="AF180" i="5"/>
  <c r="AF176" i="5"/>
  <c r="AF171" i="5"/>
  <c r="AF164" i="5"/>
  <c r="AF160" i="5"/>
  <c r="AF156" i="5"/>
  <c r="AF150" i="5"/>
  <c r="AG143" i="5"/>
  <c r="AE131" i="5"/>
  <c r="AH131" i="5" s="1"/>
  <c r="AG141" i="5"/>
  <c r="AE133" i="5"/>
  <c r="AH133" i="5" s="1"/>
  <c r="AE129" i="5"/>
  <c r="AH129" i="5" s="1"/>
  <c r="AG128" i="5"/>
  <c r="AE126" i="5"/>
  <c r="AH126" i="5" s="1"/>
  <c r="AE123" i="5"/>
  <c r="AH123" i="5" s="1"/>
  <c r="AF121" i="5"/>
  <c r="AF119" i="5"/>
  <c r="AE118" i="5"/>
  <c r="AH118" i="5" s="1"/>
  <c r="AF116" i="5"/>
  <c r="AG115" i="5"/>
  <c r="AF113" i="5"/>
  <c r="AE112" i="5"/>
  <c r="AH112" i="5" s="1"/>
  <c r="AG102" i="5"/>
  <c r="AE92" i="5"/>
  <c r="AH92" i="5" s="1"/>
  <c r="AF83" i="5"/>
  <c r="AE77" i="5"/>
  <c r="AH77" i="5" s="1"/>
  <c r="AE70" i="5"/>
  <c r="AH70" i="5" s="1"/>
  <c r="AE64" i="5"/>
  <c r="AH64" i="5" s="1"/>
  <c r="AF62" i="5"/>
  <c r="AG60" i="5"/>
  <c r="AE59" i="5"/>
  <c r="AH59" i="5" s="1"/>
  <c r="AF57" i="5"/>
  <c r="AG55" i="5"/>
  <c r="AG53" i="5"/>
  <c r="AE52" i="5"/>
  <c r="AH52" i="5" s="1"/>
  <c r="AF50" i="5"/>
  <c r="AE49" i="5"/>
  <c r="AH49" i="5" s="1"/>
  <c r="AF47" i="5"/>
  <c r="AG45" i="5"/>
  <c r="AG43" i="5"/>
  <c r="AE42" i="5"/>
  <c r="AH42" i="5" s="1"/>
  <c r="AF40" i="5"/>
  <c r="AG38" i="5"/>
  <c r="AE37" i="5"/>
  <c r="AH37" i="5" s="1"/>
  <c r="AF35" i="5"/>
  <c r="AG33" i="5"/>
  <c r="AF91" i="5"/>
  <c r="AF85" i="5"/>
  <c r="AE79" i="5"/>
  <c r="AH79" i="5" s="1"/>
  <c r="AF69" i="5"/>
  <c r="AE66" i="5"/>
  <c r="AH66" i="5" s="1"/>
  <c r="AG98" i="5"/>
  <c r="AE93" i="5"/>
  <c r="AH93" i="5" s="1"/>
  <c r="AF87" i="5"/>
  <c r="AG83" i="5"/>
  <c r="AE78" i="5"/>
  <c r="AH78" i="5" s="1"/>
  <c r="AE71" i="5"/>
  <c r="AH71" i="5" s="1"/>
  <c r="AF65" i="5"/>
  <c r="AG29" i="5"/>
  <c r="AG22" i="5"/>
  <c r="AG18" i="5"/>
  <c r="AF25" i="5"/>
  <c r="AF24" i="5"/>
  <c r="AF11" i="5"/>
  <c r="AF31" i="5"/>
  <c r="AE125" i="5"/>
  <c r="AH125" i="5" s="1"/>
  <c r="AE30" i="5"/>
  <c r="AH30" i="5" s="1"/>
  <c r="AF17" i="5"/>
  <c r="AE23" i="5"/>
  <c r="AH23" i="5" s="1"/>
  <c r="AE31" i="5"/>
  <c r="AH31" i="5" s="1"/>
  <c r="AE24" i="5"/>
  <c r="AH24" i="5" s="1"/>
  <c r="AF144" i="5"/>
  <c r="AF141" i="5"/>
  <c r="AF135" i="5"/>
  <c r="AE135" i="5"/>
  <c r="AH135" i="5" s="1"/>
  <c r="AF110" i="5"/>
  <c r="AF101" i="5"/>
  <c r="AE98" i="5"/>
  <c r="AH98" i="5" s="1"/>
  <c r="AE14" i="5"/>
  <c r="AH14" i="5" s="1"/>
  <c r="AG30" i="5"/>
  <c r="AG20" i="5"/>
  <c r="AG24" i="5"/>
  <c r="AG25" i="5"/>
  <c r="AG17" i="5"/>
  <c r="AE18" i="5"/>
  <c r="AH18" i="5" s="1"/>
  <c r="AE22" i="5"/>
  <c r="AH22" i="5" s="1"/>
  <c r="AE27" i="5"/>
  <c r="AH27" i="5" s="1"/>
  <c r="AE19" i="5"/>
  <c r="AH19" i="5" s="1"/>
  <c r="AF18" i="5"/>
  <c r="AF22" i="5"/>
  <c r="AF29" i="5"/>
  <c r="AF28" i="5"/>
  <c r="AF13" i="5"/>
  <c r="AF19" i="5"/>
  <c r="AE350" i="5"/>
  <c r="AH350" i="5" s="1"/>
  <c r="AG347" i="5"/>
  <c r="AE345" i="5"/>
  <c r="AH345" i="5" s="1"/>
  <c r="AG342" i="5"/>
  <c r="AE340" i="5"/>
  <c r="AH340" i="5" s="1"/>
  <c r="AG337" i="5"/>
  <c r="AE335" i="5"/>
  <c r="AH335" i="5" s="1"/>
  <c r="AG332" i="5"/>
  <c r="AE330" i="5"/>
  <c r="AH330" i="5" s="1"/>
  <c r="AE327" i="5"/>
  <c r="AH327" i="5" s="1"/>
  <c r="AE321" i="5"/>
  <c r="AH321" i="5" s="1"/>
  <c r="AE317" i="5"/>
  <c r="AH317" i="5" s="1"/>
  <c r="AE311" i="5"/>
  <c r="AH311" i="5" s="1"/>
  <c r="AE306" i="5"/>
  <c r="AH306" i="5" s="1"/>
  <c r="AE301" i="5"/>
  <c r="AH301" i="5" s="1"/>
  <c r="AE297" i="5"/>
  <c r="AH297" i="5" s="1"/>
  <c r="AE292" i="5"/>
  <c r="AH292" i="5" s="1"/>
  <c r="AE286" i="5"/>
  <c r="AH286" i="5" s="1"/>
  <c r="AE281" i="5"/>
  <c r="AH281" i="5" s="1"/>
  <c r="AE276" i="5"/>
  <c r="AH276" i="5" s="1"/>
  <c r="AE268" i="5"/>
  <c r="AH268" i="5" s="1"/>
  <c r="AE265" i="5"/>
  <c r="AH265" i="5" s="1"/>
  <c r="AE260" i="5"/>
  <c r="AH260" i="5" s="1"/>
  <c r="AE255" i="5"/>
  <c r="AH255" i="5" s="1"/>
  <c r="AF325" i="5"/>
  <c r="AF321" i="5"/>
  <c r="AF316" i="5"/>
  <c r="AF311" i="5"/>
  <c r="AF308" i="5"/>
  <c r="AF302" i="5"/>
  <c r="AF297" i="5"/>
  <c r="AF292" i="5"/>
  <c r="AF288" i="5"/>
  <c r="AF282" i="5"/>
  <c r="AF278" i="5"/>
  <c r="AF272" i="5"/>
  <c r="AF267" i="5"/>
  <c r="AF263" i="5"/>
  <c r="AF257" i="5"/>
  <c r="AF252" i="5"/>
  <c r="AE247" i="5"/>
  <c r="AH247" i="5" s="1"/>
  <c r="AG244" i="5"/>
  <c r="AE242" i="5"/>
  <c r="AH242" i="5" s="1"/>
  <c r="AG239" i="5"/>
  <c r="AE237" i="5"/>
  <c r="AH237" i="5" s="1"/>
  <c r="AG234" i="5"/>
  <c r="AG231" i="5"/>
  <c r="AE229" i="5"/>
  <c r="AH229" i="5" s="1"/>
  <c r="AE227" i="5"/>
  <c r="AH227" i="5" s="1"/>
  <c r="AG224" i="5"/>
  <c r="AF250" i="5"/>
  <c r="AF244" i="5"/>
  <c r="AF239" i="5"/>
  <c r="AF235" i="5"/>
  <c r="AF230" i="5"/>
  <c r="AE222" i="5"/>
  <c r="AH222" i="5" s="1"/>
  <c r="AE217" i="5"/>
  <c r="AH217" i="5" s="1"/>
  <c r="AE212" i="5"/>
  <c r="AH212" i="5" s="1"/>
  <c r="AE210" i="5"/>
  <c r="AH210" i="5" s="1"/>
  <c r="AE204" i="5"/>
  <c r="AH204" i="5" s="1"/>
  <c r="AE197" i="5"/>
  <c r="AH197" i="5" s="1"/>
  <c r="AE195" i="5"/>
  <c r="AH195" i="5" s="1"/>
  <c r="AE189" i="5"/>
  <c r="AH189" i="5" s="1"/>
  <c r="AE184" i="5"/>
  <c r="AH184" i="5" s="1"/>
  <c r="AE180" i="5"/>
  <c r="AH180" i="5" s="1"/>
  <c r="AE173" i="5"/>
  <c r="AH173" i="5" s="1"/>
  <c r="AE168" i="5"/>
  <c r="AH168" i="5" s="1"/>
  <c r="AE164" i="5"/>
  <c r="AH164" i="5" s="1"/>
  <c r="AE157" i="5"/>
  <c r="AH157" i="5" s="1"/>
  <c r="AE153" i="5"/>
  <c r="AH153" i="5" s="1"/>
  <c r="AE147" i="5"/>
  <c r="AH147" i="5" s="1"/>
  <c r="AG142" i="5"/>
  <c r="AE134" i="5"/>
  <c r="AH134" i="5" s="1"/>
  <c r="AF217" i="5"/>
  <c r="AF213" i="5"/>
  <c r="AF208" i="5"/>
  <c r="AF203" i="5"/>
  <c r="AF197" i="5"/>
  <c r="AF193" i="5"/>
  <c r="AF187" i="5"/>
  <c r="AF183" i="5"/>
  <c r="AF177" i="5"/>
  <c r="AF173" i="5"/>
  <c r="AF167" i="5"/>
  <c r="AF162" i="5"/>
  <c r="AF158" i="5"/>
  <c r="AF153" i="5"/>
  <c r="AF147" i="5"/>
  <c r="AG134" i="5"/>
  <c r="AG144" i="5"/>
  <c r="AE136" i="5"/>
  <c r="AH136" i="5" s="1"/>
  <c r="AG130" i="5"/>
  <c r="AF128" i="5"/>
  <c r="AG127" i="5"/>
  <c r="AF124" i="5"/>
  <c r="AG123" i="5"/>
  <c r="AG121" i="5"/>
  <c r="AE119" i="5"/>
  <c r="AH119" i="5" s="1"/>
  <c r="AG118" i="5"/>
  <c r="AE116" i="5"/>
  <c r="AH116" i="5" s="1"/>
  <c r="AE114" i="5"/>
  <c r="AH114" i="5" s="1"/>
  <c r="AG113" i="5"/>
  <c r="AG108" i="5"/>
  <c r="AG99" i="5"/>
  <c r="AF89" i="5"/>
  <c r="AF80" i="5"/>
  <c r="AF74" i="5"/>
  <c r="AE67" i="5"/>
  <c r="AH67" i="5" s="1"/>
  <c r="AF63" i="5"/>
  <c r="AG61" i="5"/>
  <c r="AE60" i="5"/>
  <c r="AH60" i="5" s="1"/>
  <c r="AF58" i="5"/>
  <c r="AF56" i="5"/>
  <c r="AG54" i="5"/>
  <c r="AE53" i="5"/>
  <c r="AH53" i="5" s="1"/>
  <c r="AF51" i="5"/>
  <c r="AE50" i="5"/>
  <c r="AH50" i="5" s="1"/>
  <c r="AF48" i="5"/>
  <c r="AG46" i="5"/>
  <c r="AE45" i="5"/>
  <c r="AH45" i="5" s="1"/>
  <c r="AF43" i="5"/>
  <c r="AG41" i="5"/>
  <c r="AF39" i="5"/>
  <c r="AE38" i="5"/>
  <c r="AH38" i="5" s="1"/>
  <c r="AF36" i="5"/>
  <c r="AE35" i="5"/>
  <c r="AH35" i="5" s="1"/>
  <c r="AF33" i="5"/>
  <c r="AE32" i="5"/>
  <c r="AH32" i="5" s="1"/>
  <c r="AG103" i="5"/>
  <c r="AF94" i="5"/>
  <c r="AF88" i="5"/>
  <c r="AE82" i="5"/>
  <c r="AH82" i="5" s="1"/>
  <c r="AF73" i="5"/>
  <c r="AE111" i="5"/>
  <c r="AH111" i="5" s="1"/>
  <c r="AG104" i="5"/>
  <c r="AF96" i="5"/>
  <c r="AG92" i="5"/>
  <c r="AE87" i="5"/>
  <c r="AH87" i="5" s="1"/>
  <c r="AF81" i="5"/>
  <c r="AE75" i="5"/>
  <c r="AH75" i="5" s="1"/>
  <c r="AF68" i="5"/>
  <c r="AH10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tc={CB2E0EA1-909E-4808-921A-1FA5BDE6A933}</author>
    <author>tc={9F673C35-D7AB-4EF0-BFD2-78CF235BBA59}</author>
    <author>tc={2C404797-BE2A-49D4-8F35-33FF10CEF318}</author>
    <author>tc={0A8E3282-723B-4B9E-A915-D25092AF0150}</author>
    <author>tc={A571F9C3-E57C-4207-9F70-9ADC65176A70}</author>
    <author>tc={6D77D34F-EA9C-4589-8796-755E9671CF3A}</author>
  </authors>
  <commentList>
    <comment ref="D1" authorId="0" shapeId="0" xr:uid="{00000000-0006-0000-0100-000004000000}">
      <text>
        <r>
          <rPr>
            <sz val="11"/>
            <color theme="1"/>
            <rFont val="Calibri"/>
            <scheme val="minor"/>
          </rPr>
          <t>Representa la fecha en la cual se inicia el proceso de revisión del proyecto de PEI
	-Dayhana Carrera</t>
        </r>
      </text>
    </comment>
    <comment ref="R1" authorId="1" shapeId="0" xr:uid="{CB2E0EA1-909E-4808-921A-1FA5BDE6A9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añaden estas columnas para app de registro, por necesidad de información</t>
      </text>
    </comment>
    <comment ref="S1" authorId="2" shapeId="0" xr:uid="{9F673C35-D7AB-4EF0-BFD2-78CF235BBA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añaden estas columnas para app de registro, por necesidad de información</t>
      </text>
    </comment>
    <comment ref="T1" authorId="0" shapeId="0" xr:uid="{00000000-0006-0000-0100-000001000000}">
      <text>
        <r>
          <rPr>
            <sz val="11"/>
            <color theme="1"/>
            <rFont val="Calibri"/>
            <scheme val="minor"/>
          </rPr>
          <t>Columnas V hasta AG copiar de tabla: Data_UEs desde columna B hasta M</t>
        </r>
      </text>
    </comment>
    <comment ref="AF1" authorId="3" shapeId="0" xr:uid="{2C404797-BE2A-49D4-8F35-33FF10CEF3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añaden estas columnas para app de registro, por necesidad de información</t>
      </text>
    </comment>
    <comment ref="AG1" authorId="4" shapeId="0" xr:uid="{0A8E3282-723B-4B9E-A915-D25092AF01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añaden estas columnas para app de registro, por necesidad de información</t>
      </text>
    </comment>
    <comment ref="AH1" authorId="5" shapeId="0" xr:uid="{A571F9C3-E57C-4207-9F70-9ADC65176A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añaden estas columnas para app de registro, por necesidad de información</t>
      </text>
    </comment>
    <comment ref="Q1174" authorId="0" shapeId="0" xr:uid="{00000000-0006-0000-0100-000003000000}">
      <text>
        <r>
          <rPr>
            <sz val="11"/>
            <color theme="1"/>
            <rFont val="Calibri"/>
            <scheme val="minor"/>
          </rPr>
          <t>en este IT se menciona el PEI 2020-2025 EN SGD No ubico
	-carlosw huarcaya</t>
        </r>
      </text>
    </comment>
    <comment ref="R3577" authorId="6" shapeId="0" xr:uid="{6D77D34F-EA9C-4589-8796-755E9671CF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eliminó el texto "zu" que había dado que no es una fecha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B6E93C43-29A0-4A29-9152-B9AE6C6D87D2}">
      <text>
        <r>
          <rPr>
            <sz val="11"/>
            <color theme="1"/>
            <rFont val="Calibri"/>
            <scheme val="minor"/>
          </rPr>
          <t>Tipologia de Distrito</t>
        </r>
      </text>
    </comment>
    <comment ref="Q1" authorId="0" shapeId="0" xr:uid="{00000000-0006-0000-0400-000004000000}">
      <text>
        <r>
          <rPr>
            <sz val="11"/>
            <color theme="1"/>
            <rFont val="Calibri"/>
            <scheme val="minor"/>
          </rPr>
          <t>Formula PEI?</t>
        </r>
      </text>
    </comment>
    <comment ref="R1" authorId="0" shapeId="0" xr:uid="{00000000-0006-0000-0400-000003000000}">
      <text>
        <r>
          <rPr>
            <sz val="11"/>
            <color theme="1"/>
            <rFont val="Calibri"/>
            <scheme val="minor"/>
          </rPr>
          <t xml:space="preserve">Formula POI?
</t>
        </r>
      </text>
    </comment>
    <comment ref="S1" authorId="0" shapeId="0" xr:uid="{00000000-0006-0000-0400-000002000000}">
      <text>
        <r>
          <rPr>
            <sz val="11"/>
            <color theme="1"/>
            <rFont val="Calibri"/>
            <scheme val="minor"/>
          </rPr>
          <t xml:space="preserve">Formula PESEM?
</t>
        </r>
      </text>
    </comment>
    <comment ref="T1" authorId="0" shapeId="0" xr:uid="{00000000-0006-0000-0400-000001000000}">
      <text>
        <r>
          <rPr>
            <sz val="11"/>
            <color theme="1"/>
            <rFont val="Calibri"/>
            <scheme val="minor"/>
          </rPr>
          <t xml:space="preserve">Formula PDC?
	</t>
        </r>
      </text>
    </comment>
    <comment ref="V1" authorId="0" shapeId="0" xr:uid="{00000000-0006-0000-0400-000005000000}">
      <text>
        <r>
          <rPr>
            <sz val="11"/>
            <color theme="1"/>
            <rFont val="Calibri"/>
            <scheme val="minor"/>
          </rPr>
          <t>F: Frontera. V: Vraem, LM: Lima Metropolitana
OCA: Org Contitucional Autonomo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72F05-1430-4F80-866A-BF79A0998533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<sst xmlns="http://schemas.openxmlformats.org/spreadsheetml/2006/main" count="67308" uniqueCount="10650">
  <si>
    <t>Año</t>
  </si>
  <si>
    <t>N G 1</t>
  </si>
  <si>
    <t>N G 2</t>
  </si>
  <si>
    <t>Fecha de recepción</t>
  </si>
  <si>
    <t>Periodo PEI</t>
  </si>
  <si>
    <t>Vigencia</t>
  </si>
  <si>
    <t>Tipo de PEI</t>
  </si>
  <si>
    <t>Estado_PEI</t>
  </si>
  <si>
    <t xml:space="preserve">Responsable Institucional </t>
  </si>
  <si>
    <t>Cantidad de revisiones</t>
  </si>
  <si>
    <t xml:space="preserve">Fecha de derivación </t>
  </si>
  <si>
    <t>Etapas de revisión</t>
  </si>
  <si>
    <t>Comentario adicional/ Emisor de I.T</t>
  </si>
  <si>
    <t xml:space="preserve">Articulación </t>
  </si>
  <si>
    <t xml:space="preserve">Expediente </t>
  </si>
  <si>
    <t xml:space="preserve">Fecha de I.T </t>
  </si>
  <si>
    <t>Número de I.T</t>
  </si>
  <si>
    <t>Fecha Oficio</t>
  </si>
  <si>
    <t>Número Oficio</t>
  </si>
  <si>
    <t>Id_Sector</t>
  </si>
  <si>
    <t>nombre_sector</t>
  </si>
  <si>
    <t>Id_Pliego</t>
  </si>
  <si>
    <t>Nombre_pliego</t>
  </si>
  <si>
    <t>Id_UE</t>
  </si>
  <si>
    <t>Nombre_unidad_ejecutora</t>
  </si>
  <si>
    <t>Id_Departamento</t>
  </si>
  <si>
    <t>nombre_departamento</t>
  </si>
  <si>
    <t>Id_Provincia</t>
  </si>
  <si>
    <t>nombre_provincia</t>
  </si>
  <si>
    <t>Id_4Distrito</t>
  </si>
  <si>
    <t>nombre_distrito</t>
  </si>
  <si>
    <t>id_registro</t>
  </si>
  <si>
    <t>last_updated</t>
  </si>
  <si>
    <t>updated_by</t>
  </si>
  <si>
    <t>GN</t>
  </si>
  <si>
    <t>2017-2019</t>
  </si>
  <si>
    <t>NO</t>
  </si>
  <si>
    <t>FORMULADO</t>
  </si>
  <si>
    <t>EMITIDO</t>
  </si>
  <si>
    <t>024-2016-CEPLAN/DNCP-FI</t>
  </si>
  <si>
    <t>PRESIDENCIA CONSEJO MINISTROS</t>
  </si>
  <si>
    <t>AUTORIDAD NACIONAL DEL SERVICIO CIVIL</t>
  </si>
  <si>
    <t>AUTORIDAD NACIONAL DE SERVICIO CIVIL</t>
  </si>
  <si>
    <t>LIMA</t>
  </si>
  <si>
    <t>JESUS MARIA</t>
  </si>
  <si>
    <t>042-2016-CEPLAN/DNCP-FI</t>
  </si>
  <si>
    <t>ECONOMIA Y FINANZAS</t>
  </si>
  <si>
    <t>CENTRAL DE COMPRAS PÚBLICAS - PERÚ COMPRAS</t>
  </si>
  <si>
    <t>CENTRAL DE COMPRAS PUBLICAS - PERU COMPRAS</t>
  </si>
  <si>
    <t>SAN ISIDRO</t>
  </si>
  <si>
    <t>046-2016-CEPLAN/DNCP-FI</t>
  </si>
  <si>
    <t>DEFENSA</t>
  </si>
  <si>
    <t>CENTRO NACIONAL DE ESTIMACION, PREVENCION Y REDUCCION DEL RIESGO DE DESASTRES - CENEPRED</t>
  </si>
  <si>
    <t>CENTRO NAC. DE ESTIMACION, PREVENCION Y REDUCCION DE RIESGOS DE DESASTRES- CENEPRED</t>
  </si>
  <si>
    <t>055-2016-CEPLAN/DNCP-FI</t>
  </si>
  <si>
    <t>COMISION NACIONAL PARA EL DESARROLLO Y VIDA SIN DROGAS - DEVIDA</t>
  </si>
  <si>
    <t>COMISION NAC. PARA EL DESARROLLO Y VIDA SIN DROGAS - DEVIDA</t>
  </si>
  <si>
    <t>2016-2018</t>
  </si>
  <si>
    <t>018-2016-CEPLAN/DNCP-FI</t>
  </si>
  <si>
    <t>PRODUCCION</t>
  </si>
  <si>
    <t>FONDO NACIONAL DE DESARROLLO PESQUERO - FONDEPES</t>
  </si>
  <si>
    <t>FONDO NACIONAL DE DESARROLLO PESQUERO-FONDEPES</t>
  </si>
  <si>
    <t>GR</t>
  </si>
  <si>
    <t>038-2016-CEPLAN/DNCP-FI</t>
  </si>
  <si>
    <t>GOBIERNOS REGIONALES</t>
  </si>
  <si>
    <t>GOBIERNO REGIONAL DEL DEPARTAMENTO DE AMAZONAS</t>
  </si>
  <si>
    <t>REGION AMAZONAS-SEDE CENTRAL</t>
  </si>
  <si>
    <t>AMAZONAS</t>
  </si>
  <si>
    <t>CHACHAPOYAS</t>
  </si>
  <si>
    <t>048-2016-CEPLAN/DNCP-FI</t>
  </si>
  <si>
    <t>GOBIERNO REGIONAL DEL DEPARTAMENTO DE ANCASH</t>
  </si>
  <si>
    <t>REGION ANCASH SEDE CENTRAL</t>
  </si>
  <si>
    <t>ANCASH</t>
  </si>
  <si>
    <t>HUARAZ</t>
  </si>
  <si>
    <t>007-2016-CEPLAN/DNCP-FI</t>
  </si>
  <si>
    <t>GOBIERNO REGIONAL DEL DEPARTAMENTO DE AYACUCHO</t>
  </si>
  <si>
    <t>REGION AYACUCHO-SEDE CENTRAL</t>
  </si>
  <si>
    <t>AYACUCHO</t>
  </si>
  <si>
    <t>HUAMANGA</t>
  </si>
  <si>
    <t>2015-2017</t>
  </si>
  <si>
    <t>002-2016-CEPLAN/DNCP-DHC</t>
  </si>
  <si>
    <t>GOBIERNO REGIONAL DEL DEPARTAMENTO DE JUNIN</t>
  </si>
  <si>
    <t>REGION JUNIN-SEDE CENTRAL</t>
  </si>
  <si>
    <t>JUNIN</t>
  </si>
  <si>
    <t>HUANCAYO</t>
  </si>
  <si>
    <t>003-2016-CEPLAN/DNCP-DHC</t>
  </si>
  <si>
    <t>GOBIERNO REGIONAL DEL DEPARTAMENTO DE LORETO</t>
  </si>
  <si>
    <t>REGION LORETO-SEDE CENTRAL</t>
  </si>
  <si>
    <t>LORETO</t>
  </si>
  <si>
    <t>MAYNAS</t>
  </si>
  <si>
    <t>BELEN</t>
  </si>
  <si>
    <t>019-2016-CEPLAN/DNCP-FI</t>
  </si>
  <si>
    <t>GOBIERNO REGIONAL DEL DEPARTAMENTO DE MOQUEGUA</t>
  </si>
  <si>
    <t>REGION MOQUEGUA-SEDE CENTRAL</t>
  </si>
  <si>
    <t>MOQUEGUA</t>
  </si>
  <si>
    <t>MARISCAL NIETO</t>
  </si>
  <si>
    <t>057-2016-CEPLAN/DNCP-FI</t>
  </si>
  <si>
    <t>GOBIERNO REGIONAL DEL DEPARTAMENTO DE PASCO</t>
  </si>
  <si>
    <t>REGION PASCO-SEDE CENTRAL</t>
  </si>
  <si>
    <t>PASCO</t>
  </si>
  <si>
    <t>YANACANCHA</t>
  </si>
  <si>
    <t>010-2016-CEPLAN/DNCP-FI</t>
  </si>
  <si>
    <t>GOBIERNO REGIONAL DEL DEPARTAMENTO DE PUNO</t>
  </si>
  <si>
    <t>REGION PUNO-SEDE CENTRAL</t>
  </si>
  <si>
    <t>PUNO</t>
  </si>
  <si>
    <t>027-2016-CEPLAN/DNCP-FI</t>
  </si>
  <si>
    <t>GOBIERNO REGIONAL DEL DEPARTAMENTO DE SAN MARTIN</t>
  </si>
  <si>
    <t>REGION SAN MARTIN-SEDE CENTRAL</t>
  </si>
  <si>
    <t>SAN MARTIN</t>
  </si>
  <si>
    <t>MOYOBAMBA</t>
  </si>
  <si>
    <t>017-2016-CEPLAN/DNCP-FI</t>
  </si>
  <si>
    <t>GOBIERNO REGIONAL DEL DEPARTAMENTO DE TACNA</t>
  </si>
  <si>
    <t>REGION TACNA-SEDE CENTRAL</t>
  </si>
  <si>
    <t>TACNA</t>
  </si>
  <si>
    <t>020-2016-CEPLAN/DNCP-FI</t>
  </si>
  <si>
    <t>GOBIERNO REGIONAL DEL DEPARTAMENTO DE UCAYALI</t>
  </si>
  <si>
    <t>REGION UCAYALI-SEDE CENTRAL</t>
  </si>
  <si>
    <t>UCAYALI</t>
  </si>
  <si>
    <t>CORONEL PORTILLO</t>
  </si>
  <si>
    <t>CALLERIA</t>
  </si>
  <si>
    <t>052-2016-CEPLAN/DNCP-FI</t>
  </si>
  <si>
    <t>AMBIENTAL</t>
  </si>
  <si>
    <t>INSTITUTO DE INVESTIGACIONES DE LA AMAZONIA PERUANA</t>
  </si>
  <si>
    <t>IQUITOS</t>
  </si>
  <si>
    <t>025-2016-CEPLAN/DNCP-FI</t>
  </si>
  <si>
    <t>INSTITUTO GEOFISICO DEL PERU</t>
  </si>
  <si>
    <t>LA MOLINA</t>
  </si>
  <si>
    <t>008-2016-CEPLAN/DNCP-FI</t>
  </si>
  <si>
    <t>INSTITUTO NACIONAL DE DEFENSA DE LA COMPETENCIA Y DE LA PROTECCION DE LA PROPIEDAD INTELECTUAL</t>
  </si>
  <si>
    <t>INST.NAC. DE DEFENSA DE LA COMPETENCIA Y PROTEC.DE LA PROP. INTELECTUAL - INDECOPI</t>
  </si>
  <si>
    <t>SAN BORJA</t>
  </si>
  <si>
    <t>005-2016-CEPLAN/DNCP-FI</t>
  </si>
  <si>
    <t>AGRICULTURA</t>
  </si>
  <si>
    <t>INSTITUTO NACIONAL DE INNOVACION AGRARIA</t>
  </si>
  <si>
    <t>023-2016-CEPLAN/DNCP-FI</t>
  </si>
  <si>
    <t>INSTITUTO NACIONAL DE INVESTIGACION EN GLACIARES Y ECOSISTEMAS DE MONTAÑA</t>
  </si>
  <si>
    <t>ADMINISTRACION - INAIGEM</t>
  </si>
  <si>
    <t>013-2016-CEPLAN/DNCP-FI</t>
  </si>
  <si>
    <t>JUSTICIA</t>
  </si>
  <si>
    <t>INSTITUTO NACIONAL PENITENCIARIO</t>
  </si>
  <si>
    <t>INSTITUTO NACIONAL PENITENCIARIO-SEDE CENTRAL- ADMINISTRACION LIMA</t>
  </si>
  <si>
    <t>045-2016-CEPLAN/DNCP-FI</t>
  </si>
  <si>
    <t>ENERGIA Y MINAS</t>
  </si>
  <si>
    <t>INSTITUTO PERUANO DE ENERGIA NUCLEAR</t>
  </si>
  <si>
    <t>PUENTE PIEDRA</t>
  </si>
  <si>
    <t>014-2016-CEPLAN/DNCP-FI</t>
  </si>
  <si>
    <t>INSTITUTO TECNOLOGICO DE LA PRODUCCION - ITP</t>
  </si>
  <si>
    <t>MUN</t>
  </si>
  <si>
    <t>MD</t>
  </si>
  <si>
    <t>035-2016-CEPLAN/DNCP-FI</t>
  </si>
  <si>
    <t>FICTICIO</t>
  </si>
  <si>
    <t>MUNICIPALIDAD DISTRITAL DE TAMBURCO</t>
  </si>
  <si>
    <t>APURIMAC</t>
  </si>
  <si>
    <t>ABANCAY</t>
  </si>
  <si>
    <t>TAMBURCO</t>
  </si>
  <si>
    <t>006-2016-CEPLAN/DNCP-FI</t>
  </si>
  <si>
    <t>M. DE AGRICULTURA Y RIEGO</t>
  </si>
  <si>
    <t>MINISTERIO DE AGRICULTURA-ADMINISTRACION CENTRAL</t>
  </si>
  <si>
    <t>049-2016-CEPLAN/DNCP-FI</t>
  </si>
  <si>
    <t>CULTURA</t>
  </si>
  <si>
    <t>M. DE CULTURA</t>
  </si>
  <si>
    <t>MINISTERIO DE CULTURA - ADMINISTRACION GENERAL</t>
  </si>
  <si>
    <t>036-2016-CEPLAN/DNCP-FI</t>
  </si>
  <si>
    <t>M. DE ECONOMIA Y FINANZAS</t>
  </si>
  <si>
    <t>MEF-ADMINISTRACION GENERAL</t>
  </si>
  <si>
    <t>022-2016-CEPLAN/DNCP-FI</t>
  </si>
  <si>
    <t>M. DE ENERGIA Y MINAS</t>
  </si>
  <si>
    <t>MINISTERIO DE ENERGIA Y MINAS-CENTRAL</t>
  </si>
  <si>
    <t>004-2016-CEPLAN/DNCP-DHC</t>
  </si>
  <si>
    <t>M. DE JUSTICIA Y DERECHOS HUMANOS</t>
  </si>
  <si>
    <t>MINISTERIO DE JUSTICIA-OFICINA GENERAL DE ADMINISTRACION</t>
  </si>
  <si>
    <t>MIRAFLORES</t>
  </si>
  <si>
    <t>012-2016-CEPLAN/DNCP-FI</t>
  </si>
  <si>
    <t>RELACIONES EXTERIORES</t>
  </si>
  <si>
    <t>M. DE RELACIONES EXTERIORES</t>
  </si>
  <si>
    <t>M. DE RELACIONES EXTERIORES- SUBSECRETARIA DE ADMINISTRACION</t>
  </si>
  <si>
    <t>050-2016-CEPLAN/DNCP-FI</t>
  </si>
  <si>
    <t>TRABAJO Y PROMOCION DEL EMPLEO</t>
  </si>
  <si>
    <t>M. DE TRABAJO Y PROMOCION DEL EMPLEO</t>
  </si>
  <si>
    <t>MINISTERIO DE TRABAJO-OFICINA GENERAL DE ADMINISTRACION</t>
  </si>
  <si>
    <t>047-2016-CEPLAN/DNCP-FI</t>
  </si>
  <si>
    <t>INTERIOR</t>
  </si>
  <si>
    <t>M. DEL INTERIOR</t>
  </si>
  <si>
    <t>MINISTERIO DEL INTERIOR-OFICINA GENERAL DE ADMINISTRACION</t>
  </si>
  <si>
    <t>MINISTERIO DE LA PRODUCCION</t>
  </si>
  <si>
    <t>016-2016-CEPLAN/DNCP-FI</t>
  </si>
  <si>
    <t>VIVIENDA CONSTRUCCION Y SANEAMIENTO</t>
  </si>
  <si>
    <t>MINISTERIO DE VIVIENDA, CONSTRUCCION Y SANEAMIENTO</t>
  </si>
  <si>
    <t>MINISTERIO DE VIVIENDA, CONSTRUCCION Y SANEAMIENTO- ADM. GENERAL</t>
  </si>
  <si>
    <t>030-2016-CEPLAN/DNCP-FI</t>
  </si>
  <si>
    <t>MUNICIPALIDAD DISTRITAL DE CHINCHERO</t>
  </si>
  <si>
    <t>CUSCO</t>
  </si>
  <si>
    <t>URUBAMBA</t>
  </si>
  <si>
    <t>CHINCHERO</t>
  </si>
  <si>
    <t>033-2016-CEPLAN/DNCP-FI</t>
  </si>
  <si>
    <t>MUNICIPALIDAD DISTRITAL DE CURAHUASI</t>
  </si>
  <si>
    <t>CURAHUASI</t>
  </si>
  <si>
    <t>034-2016-CEPLAN/DNCP-FI</t>
  </si>
  <si>
    <t>MUNICIPALIDAD DISTRITAL DE HUANIPACA</t>
  </si>
  <si>
    <t>HUANIPACA</t>
  </si>
  <si>
    <t>031-2016-CEPLAN/DNCP-FI</t>
  </si>
  <si>
    <t>MUNICIPALIDAD DISTRITAL DE HUAROCONDO</t>
  </si>
  <si>
    <t>ANTA</t>
  </si>
  <si>
    <t>HUAROCONDO</t>
  </si>
  <si>
    <t>032-2016-CEPLAN/DNCP-FI</t>
  </si>
  <si>
    <t>MUNICIPALIDAD DISTRITAL DE POROY</t>
  </si>
  <si>
    <t>POROY</t>
  </si>
  <si>
    <t>MP</t>
  </si>
  <si>
    <t>059-2016-CEPLAN/DNCP-FI</t>
  </si>
  <si>
    <t>MUNICIPALIDAD PROVINCIAL DE TACNA</t>
  </si>
  <si>
    <t>021-2016-CEPLAN/DNCP-FI</t>
  </si>
  <si>
    <t>MUNICIPALIDAD PROVINCIAL DEL CUZCO</t>
  </si>
  <si>
    <t>043-2016-CEPLAN/DNCP-FI</t>
  </si>
  <si>
    <t>ORGANISMO DE EVALUACION Y FISCALIZACION AMBIENTAL - OEFA</t>
  </si>
  <si>
    <t>ORGANISMO DE EVALUACION Y FISCALIZACION AMBIENTAL- ADMINISTRACION - OEFA</t>
  </si>
  <si>
    <t>015-2016-CEPLAN/DNCP-FI</t>
  </si>
  <si>
    <t>ORGANISMO DE FORMALIZACION DE LA PROPIEDAD INFORMAL</t>
  </si>
  <si>
    <t>ORGANISMO DE FORMALIZACION DE LA PROPIEDAD INFORMAL - COFOPRI</t>
  </si>
  <si>
    <t>009-2016-CEPLAN/DNCP-FI</t>
  </si>
  <si>
    <t>PRESIDENCIA DEL CONSEJO DE MINISTROS</t>
  </si>
  <si>
    <t>SECRETARIA GENERAL - PCM</t>
  </si>
  <si>
    <t>029-2016-CEPLAN/DNCP-FI</t>
  </si>
  <si>
    <t>SERVICIO NACIONAL DE CERTIFICACION AMBIENTAL PARA LAS INVERSIONES SOSTENIBLES -SENACE</t>
  </si>
  <si>
    <t>ADMINISTRACION - SENACE</t>
  </si>
  <si>
    <t>011-2016-CEPLAN/DNCP-FI</t>
  </si>
  <si>
    <t>039-2016-CEPLAN/DNCP-FI</t>
  </si>
  <si>
    <t>SERVICIO NACIONAL DE METEOROLOGIA E HIDROLOGIA</t>
  </si>
  <si>
    <t>SERVICIO NACIONAL DE METEOROLOGIA E HIDROLOGIA-SENAMHI</t>
  </si>
  <si>
    <t>044-2016-CEPLAN/DNCP-FI</t>
  </si>
  <si>
    <t>TRANSPORTES Y COMUNICACIONES</t>
  </si>
  <si>
    <t>SUPERINTENDENCIA DE TRANSPORTE TERRESTRE DE PERSONAS, CARGA Y MERCANCIAS - SUTRAN</t>
  </si>
  <si>
    <t>SUTRAN - GESTION Y ADMINISTRACION GENERAL</t>
  </si>
  <si>
    <t>037-2016-CEPLAN/DNCP-FI</t>
  </si>
  <si>
    <t>SUPERINTENDENCIA DEL MERCADO DE VALORES</t>
  </si>
  <si>
    <t>SUPERINTENDECIA DEL MERCADO DE VALORES - SMV</t>
  </si>
  <si>
    <t>026-2016-CEPLAN/DNCP-FI</t>
  </si>
  <si>
    <t>SUPERINTENDENCIA NACIONAL DE BIENES ESTATALES</t>
  </si>
  <si>
    <t>028-2016-CEPLAN/DNCP-FI</t>
  </si>
  <si>
    <t>SUPERINTENDENCIA NACIONAL DE FISCALIZACION LABORAL</t>
  </si>
  <si>
    <t>SUPERINTENDENCIA NACIONAL DE FISCALIZACION LABORAL - SUNAFIL</t>
  </si>
  <si>
    <t>058-2016-CEPLAN/DNCP-FI</t>
  </si>
  <si>
    <t>SUPERINTENDENCIA NACIONAL DE MIGRACIONES</t>
  </si>
  <si>
    <t>SUPERINTENDENCIA NACIONAL DE MIGRACIONES - MIGRACIONES</t>
  </si>
  <si>
    <t>BRENA</t>
  </si>
  <si>
    <t>UN</t>
  </si>
  <si>
    <t>056-2016-CEPLAN/DNCP-FI</t>
  </si>
  <si>
    <t>EDUCACION</t>
  </si>
  <si>
    <t>U.N. DE EDUCACION ENRIQUE GUZMAN Y VALLE</t>
  </si>
  <si>
    <t>UNIVERSIDAD NACIONAL DE EDUCACION ENRIQUE GUZMAN Y VALLE</t>
  </si>
  <si>
    <t>LURIGANCHO</t>
  </si>
  <si>
    <t>054-2016-CEPLAN/DNCP-FI</t>
  </si>
  <si>
    <t>U.N. DEL ALTIPLANO</t>
  </si>
  <si>
    <t>UNIVERSIDAD NACIONAL DEL ALTIPLANO</t>
  </si>
  <si>
    <t>041-2016-CEPLAN/DNCP-FI</t>
  </si>
  <si>
    <t>U.N. HERMILIO VALDIZAN</t>
  </si>
  <si>
    <t>UNIVERSIDAD NACIONAL HERMILIO VALDIZAN</t>
  </si>
  <si>
    <t>HUANUCO</t>
  </si>
  <si>
    <t>053-2016-CEPLAN/DNCP-FI</t>
  </si>
  <si>
    <t>U.N. INTERCULTURAL DE QUILLABAMBA</t>
  </si>
  <si>
    <t>UNIVERSIDAD NACIONAL INTERCULTURAL DE QUILLABAMBA</t>
  </si>
  <si>
    <t>LA CONVENCION</t>
  </si>
  <si>
    <t>SANTA ANA</t>
  </si>
  <si>
    <t>040-2016-CEPLAN/DNCP-FI</t>
  </si>
  <si>
    <t>U.N. JORGE BASADRE GROHMANN</t>
  </si>
  <si>
    <t>UNIVERSIDAD NACIONAL JORGE BASADRE GROHMANN</t>
  </si>
  <si>
    <t>051-2016-CEPLAN/DNCP-FI</t>
  </si>
  <si>
    <t>U.N. MAYOR DE SAN MARCOS</t>
  </si>
  <si>
    <t>UNIVERSIDAD NACIONAL MAYOR DE SAN MARCOS</t>
  </si>
  <si>
    <t>026-2017-CEPLAN/DNCP-FI</t>
  </si>
  <si>
    <t>AGENCIA DE PROMOCION DE LA INVERSION PRIVADA</t>
  </si>
  <si>
    <t>AGENCIA DE PROMOCION DE LA INVERSION PRIVADA - PROINVERSION</t>
  </si>
  <si>
    <t>2018-2021</t>
  </si>
  <si>
    <t>081-2017-CEPLAN/DNCP-PEI</t>
  </si>
  <si>
    <t>AUTORIDAD NACIONAL DEL AGUA - ANA</t>
  </si>
  <si>
    <t>AUTORIDAD NACIONAL DE AGUA - SEDE CENTRAL</t>
  </si>
  <si>
    <t>2018-2020</t>
  </si>
  <si>
    <t>046-2017-CEPLAN/DNCP-PEI</t>
  </si>
  <si>
    <t>BIBLIOTECA NACIONAL DEL PERU</t>
  </si>
  <si>
    <t>049-2017-CEPLAN/DNCP-PEI</t>
  </si>
  <si>
    <t>039-2017-CEPLAN/DNCP-GPI</t>
  </si>
  <si>
    <t>CENTRO NACIONAL DE PLANEAMIENTO ESTRATEGICO - CEPLAN</t>
  </si>
  <si>
    <t>CENTRO NACIONAL DE PLANEAMIENTO ESTRATEGICO- CEPLAN</t>
  </si>
  <si>
    <t>008-2017-CEPLAN/DNCP-FI</t>
  </si>
  <si>
    <t>CONSEJO NACIONAL DE CIENCIA, TECNOLOGIA E INNOVACION TECNOLOGICA</t>
  </si>
  <si>
    <t>CONSEJO NACIONAL DE CIENCIA, TECNOLOGIA E INNOVACION TECNOLOGICA - CONCYTEC</t>
  </si>
  <si>
    <t>052-2017-CEPLAN/DNCP-PEI</t>
  </si>
  <si>
    <t>MUJER Y POBLACIONES VULNERABLES</t>
  </si>
  <si>
    <t>CONSEJO NACIONAL PARA LA INTEGRACION DE LA PERSONA CON DISCAPACIDAD - CONADIS</t>
  </si>
  <si>
    <t>CONSEJO NAC. PARA LA INTEGRACION DE LA PERSONA CON DISCAPACIDAD- CONADIS</t>
  </si>
  <si>
    <t>OCA</t>
  </si>
  <si>
    <t>067-2017-CEPLAN/DNCP-PEI</t>
  </si>
  <si>
    <t>DEFENSORIA DEL PUEBLO</t>
  </si>
  <si>
    <t>040-2017-CEPLAN/DNCP-GPI</t>
  </si>
  <si>
    <t>DESPACHO PRESIDENCIAL</t>
  </si>
  <si>
    <t>083-2017-CEPLAN/DNCP-PEI</t>
  </si>
  <si>
    <t>057-2017-CEPLAN/DNCP-PEI</t>
  </si>
  <si>
    <t>GOBIERNO REGIONAL DEL DEPARTAMENTO DE APURIMAC</t>
  </si>
  <si>
    <t>REGION APURIMAC-SEDE CENTRAL</t>
  </si>
  <si>
    <t>017-2017-CEPLAN/DNCP-FI</t>
  </si>
  <si>
    <t>GOBIERNO REGIONAL DEL DEPARTAMENTO DE AREQUIPA</t>
  </si>
  <si>
    <t>REGION AREQUIPA-SEDE CENTRAL</t>
  </si>
  <si>
    <t>AREQUIPA</t>
  </si>
  <si>
    <t>094-2017-CEPLAN/DNCP-PEI</t>
  </si>
  <si>
    <t>014-2017-CEPLAN/DNCP-FI</t>
  </si>
  <si>
    <t>GOBIERNO REGIONAL DEL DEPARTAMENTO DE HUANUCO</t>
  </si>
  <si>
    <t>REGION HUANUCO-SEDE CENTRAL</t>
  </si>
  <si>
    <t>AMARILIS</t>
  </si>
  <si>
    <t>005-2017-CEPLAN/DNCP-FI</t>
  </si>
  <si>
    <t>GOBIERNO REGIONAL DEL DEPARTAMENTO DE ICA</t>
  </si>
  <si>
    <t>REGION ICA-SEDE CENTRAL</t>
  </si>
  <si>
    <t>ICA</t>
  </si>
  <si>
    <t>045-2017-CEPLAN/DNCP-PEI</t>
  </si>
  <si>
    <t>GOBIERNO REGIONAL DEL DEPARTAMENTO DE LA LIBERTAD</t>
  </si>
  <si>
    <t>REGION LA LIBERTAD-SEDE CENTRAL</t>
  </si>
  <si>
    <t>LA LIBERTAD</t>
  </si>
  <si>
    <t>TRUJILLO</t>
  </si>
  <si>
    <t>069-2017-CEPLAN/DNCP-PEI</t>
  </si>
  <si>
    <t>GOBIERNO REGIONAL DEL DEPARTAMENTO DE MADRE DE DIOS</t>
  </si>
  <si>
    <t>REGION MADRE DE DIOS-SEDE CENTRAL</t>
  </si>
  <si>
    <t>MADRE DE DIOS</t>
  </si>
  <si>
    <t>TAMBOPATA</t>
  </si>
  <si>
    <t>080-2017-CEPLAN/DNCP-PEI</t>
  </si>
  <si>
    <t>GOBIERNO REGIONAL DEL DEPARTAMENTO DE PIURA</t>
  </si>
  <si>
    <t>REGION PIURA-SEDE CENTRAL</t>
  </si>
  <si>
    <t>PIURA</t>
  </si>
  <si>
    <t>042-2017-CEPLAN/DNCP-GPI</t>
  </si>
  <si>
    <t>025-2017-CEPLAN/DNCP-FI</t>
  </si>
  <si>
    <t>INSTITUTO DEL MAR DEL PERU - IMARPE</t>
  </si>
  <si>
    <t>OFICINA DE ADMINISTRACION-IMARPE</t>
  </si>
  <si>
    <t>PROVINCIA CONSTITUCIONAL DEL CALLAO</t>
  </si>
  <si>
    <t>PROV. CALLAO</t>
  </si>
  <si>
    <t>CALLAO</t>
  </si>
  <si>
    <t>079-2017-CEPLAN/DNCP-PEI</t>
  </si>
  <si>
    <t>INSTITUTO GEOLOGICO MINERO Y METALURGICO</t>
  </si>
  <si>
    <t>061-2017-CEPLAN/DNCP-PEI</t>
  </si>
  <si>
    <t>021-2017-CEPLAN/DNCP-FI</t>
  </si>
  <si>
    <t>INSTITUTO NACIONAL DE ESTADISTICA E INFORMATICA</t>
  </si>
  <si>
    <t>INSTITUTO NACIONAL DE ESTADISTICA E INFORMATICA- INEI</t>
  </si>
  <si>
    <t>016-2017-CEPLAN/DNCP-FI</t>
  </si>
  <si>
    <t>INSTITUTO NACIONAL DE RADIO Y TELEVISION DEL PERU - IRTP</t>
  </si>
  <si>
    <t>LA VICTORIA</t>
  </si>
  <si>
    <t>036-2017-CEPLAN/DNCP-GPI</t>
  </si>
  <si>
    <t>SALUD</t>
  </si>
  <si>
    <t>INSTITUTO NACIONAL DE SALUD</t>
  </si>
  <si>
    <t>CHORRILLOS</t>
  </si>
  <si>
    <t>062-2017-CEPLAN/DNCP-PEI</t>
  </si>
  <si>
    <t>INSTITUTO PERUANO DEL DEPORTE</t>
  </si>
  <si>
    <t>INSTITUTO PERUANO DEL DEPORTE - IPD</t>
  </si>
  <si>
    <t>070-2017-CEPLAN/DNCP-PEI</t>
  </si>
  <si>
    <t>INTENDENCIA NACIONAL DE BOMBEROS DEL PERU - INBP</t>
  </si>
  <si>
    <t>INTENDENCIA NACIONAL DE BOMBEROS DEL PERÚ - INBP</t>
  </si>
  <si>
    <t>068-2017-CEPLAN/DNCP-PEI</t>
  </si>
  <si>
    <t>JUNTA NACIONAL DE JUSTICIA</t>
  </si>
  <si>
    <t>JUNTA NACIONAL DE JUSTICIA - DIRECCION DE ADMINISTRACION</t>
  </si>
  <si>
    <t>024-2017-CEPLAN/DNCP-FI</t>
  </si>
  <si>
    <t>071-2017-CEPLAN/DNCP-PEI</t>
  </si>
  <si>
    <t>M. DE DEFENSA</t>
  </si>
  <si>
    <t>MINISTERIO DE DEFENSA-OGA</t>
  </si>
  <si>
    <t>022-2017-CEPLAN/DNCP-FI</t>
  </si>
  <si>
    <t>093-2017-CEPLAN/DNCP-PEI</t>
  </si>
  <si>
    <t>M. DE EDUCACION</t>
  </si>
  <si>
    <t>MINISTERIO DE EDUCACION-SEDE CENTRAL</t>
  </si>
  <si>
    <t>065-2017-CEPLAN/DNCP-PEI</t>
  </si>
  <si>
    <t>023-2017-CEPLAN/DNCP-FI</t>
  </si>
  <si>
    <t>M. DE SALUD</t>
  </si>
  <si>
    <t>ADMINISTRACION CENTRAL - MINSA</t>
  </si>
  <si>
    <t>035-2017-CEPLAN/DNCP-GPI</t>
  </si>
  <si>
    <t>COMERCIO EXTERIOR Y TURISMO</t>
  </si>
  <si>
    <t>MINISTERIO DE COMERCIO EXTERIOR Y TURISMO</t>
  </si>
  <si>
    <t>MINISTERIO DE COMERCIO EXTERIOR Y TURISMO- DIRECCION GENERAL DE ADMINISTRACION</t>
  </si>
  <si>
    <t>086-2017-CEPLAN/DNCP-PEI</t>
  </si>
  <si>
    <t>096-2017-CEPLAN/DNCP-PEI</t>
  </si>
  <si>
    <t>MINISTERIO DE TRANSPORTES Y COMUNICACIONES</t>
  </si>
  <si>
    <t>MINISTERIO DE TRANSPORTES Y COMUNICACIONES-ADMINISTRACION GENERAL</t>
  </si>
  <si>
    <t>095-2017-CEPLAN/DNCP-PEI</t>
  </si>
  <si>
    <t>MINISTERIO PUBLICO</t>
  </si>
  <si>
    <t>MINISTERIO PUBLICO-GERENCIA GENERAL</t>
  </si>
  <si>
    <t>013-2017-CEPLAN/DNCP-AGT</t>
  </si>
  <si>
    <t>OFICINA DE NORMALIZACION PREVISIONAL-ONP</t>
  </si>
  <si>
    <t>084-2017-CEPLAN/DNCP-PEI</t>
  </si>
  <si>
    <t>OFICINA NACIONAL DE PROCESOS ELECTORALES</t>
  </si>
  <si>
    <t>013-2017-CEPLAN/DNCP-FI</t>
  </si>
  <si>
    <t>ORGANISMO NACIONAL DE SANIDAD PESQUERA - SANIPES</t>
  </si>
  <si>
    <t>ADMINISTRACION -SERVICIO NACIONAL DE SANIDAD PESQUERA-SANIPES</t>
  </si>
  <si>
    <t>VENTANILLA</t>
  </si>
  <si>
    <t>2019-2021</t>
  </si>
  <si>
    <t>089-2017-CEPLAN/DNCP-PEI</t>
  </si>
  <si>
    <t>PODER JUDICIAL</t>
  </si>
  <si>
    <t>GERENCIA GENERAL DEL PODER JUDICIAL</t>
  </si>
  <si>
    <t>018-2017-CEPLAN/DNCP-FI</t>
  </si>
  <si>
    <t>SEGURO INTEGRAL DE SALUD</t>
  </si>
  <si>
    <t>056-2017-CEPLAN/DNCP-PEI</t>
  </si>
  <si>
    <t>SERVICIO NACIONAL DE CAPACITACION PARA LA INDUSTRIA DE LA CONSTRUCCION</t>
  </si>
  <si>
    <t>066-2017-CEPLAN/DNCP-PEI</t>
  </si>
  <si>
    <t>006-2017-CEPLAN/DNCP-FI</t>
  </si>
  <si>
    <t>SISTEMA NACIONAL DE EVALUACION, ACREDITACION Y CERTIFICACION DE LA CALIDAD EDUCATIVA</t>
  </si>
  <si>
    <t>SISTEMA NAC. DE EVALUAC., ACREDITAC. Y CERTIFICACION DE LA CALIDAD EDUCATIVA</t>
  </si>
  <si>
    <t>037-2017-CEPLAN/DNCP-GPI</t>
  </si>
  <si>
    <t>SUPERINTENDENCIA NACIONAL DE ADUANAS Y DE ADMINISTRACION TRIBUTARIA</t>
  </si>
  <si>
    <t>038-2017-CEPLAN/DNCP-GPI</t>
  </si>
  <si>
    <t>030-2017-CEPLAN/DNCP-FI</t>
  </si>
  <si>
    <t>072-2017-CEPLAN/DNCP-PEI</t>
  </si>
  <si>
    <t>SUPERINTENDENCIA NACIONAL DE SERVICIOS DE SANEAMIENTO</t>
  </si>
  <si>
    <t>MAGDALENA DEL MAR</t>
  </si>
  <si>
    <t>002-2017-CEPLAN/DNCP-FI</t>
  </si>
  <si>
    <t>U.N. DE SAN ANTONIO ABAD DEL CUSCO</t>
  </si>
  <si>
    <t>UNIVERSIDAD NACIONAL SAN ANTONIO ABAD DEL CUSCO</t>
  </si>
  <si>
    <t>003-A-2017-CEPLAN/DNCP-FI</t>
  </si>
  <si>
    <t>U.N. DE UCAYALI</t>
  </si>
  <si>
    <t>UNIVERSIDAD NACIONAL DE UCAYALI</t>
  </si>
  <si>
    <t>051-2017-CEPLAN/DNCP-PEI</t>
  </si>
  <si>
    <t>GOBIERNO REGIONAL DEL DEPARTAMENTO DE CAJAMARCA</t>
  </si>
  <si>
    <t>REGION CAJAMARCA-SEDE CENTRAL</t>
  </si>
  <si>
    <t>CAJAMARCA</t>
  </si>
  <si>
    <t>009-2017-CEPLAN/DNCP-FI</t>
  </si>
  <si>
    <t>GOBIERNO REGIONAL DEL DEPARTAMENTO DE HUANCAVELICA</t>
  </si>
  <si>
    <t>REGION HUANCAVELICA-SEDE CENTRAL</t>
  </si>
  <si>
    <t>HUANCAVELICA</t>
  </si>
  <si>
    <t>010-2017-CEPLAN/DNCP-FI</t>
  </si>
  <si>
    <t>GOBIERNO REGIONAL DEL DEPARTAMENTO DE LIMA</t>
  </si>
  <si>
    <t>REGION LIMA</t>
  </si>
  <si>
    <t>HUAURA</t>
  </si>
  <si>
    <t>HUACHO</t>
  </si>
  <si>
    <t>047-2017-CEPLAN/DNCP-PEI</t>
  </si>
  <si>
    <t>MUNICIPALIDAD DISTRITAL DE BARRANCO</t>
  </si>
  <si>
    <t>BARRANCO</t>
  </si>
  <si>
    <t>082-2017-CEPLAN/DNCP-PEI</t>
  </si>
  <si>
    <t>MUNICIPALIDAD DISTRITAL DE BELLAVISTA</t>
  </si>
  <si>
    <t>BELLAVISTA</t>
  </si>
  <si>
    <t>028-2017-CEPLAN/DNCP-FI</t>
  </si>
  <si>
    <t>MUNICIPALIDAD DISTRITAL DE BREÑA</t>
  </si>
  <si>
    <t>034-2017-CEPLAN/DNCP-GPI</t>
  </si>
  <si>
    <t>MUNICIPALIDAD DISTRITAL DE CARABAYLLO</t>
  </si>
  <si>
    <t>CARABAYLLO</t>
  </si>
  <si>
    <t>011-2017-CEPLAN/DNCP-FI</t>
  </si>
  <si>
    <t>MUNICIPALIDAD DISTRITAL DE COMAS</t>
  </si>
  <si>
    <t>COMAS</t>
  </si>
  <si>
    <t>074-2017-CEPLAN/DNCP-PEI</t>
  </si>
  <si>
    <t>MUNICIPALIDAD DISTRITAL DE INDEPENDENCIA</t>
  </si>
  <si>
    <t>INDEPENDENCIA</t>
  </si>
  <si>
    <t>078-2017-CEPLAN/DNCP-PEI</t>
  </si>
  <si>
    <t>MUNICIPALIDAD DISTRITAL DE LA VICTORIA</t>
  </si>
  <si>
    <t>060-2017-CEPLAN/DNCP-PEI</t>
  </si>
  <si>
    <t>MUNICIPALIDAD DISTRITAL DE LINCE</t>
  </si>
  <si>
    <t>LINCE</t>
  </si>
  <si>
    <t>044-2017-CEPLAN/DNCP-PEI</t>
  </si>
  <si>
    <t>MUNICIPALIDAD DISTRITAL DE MIRAFLORES</t>
  </si>
  <si>
    <t>063-2017-CEPLAN/DNCP-PEI</t>
  </si>
  <si>
    <t>MUNICIPALIDAD DISTRITAL DE PACASMAYO</t>
  </si>
  <si>
    <t>PACASMAYO</t>
  </si>
  <si>
    <t>076-2017-CEPLAN/DNCP-PEI</t>
  </si>
  <si>
    <t>MUNICIPALIDAD DISTRITAL DE PICHARI</t>
  </si>
  <si>
    <t>PICHARI</t>
  </si>
  <si>
    <t>073-2017-CEPLAN/DNCP-PEI</t>
  </si>
  <si>
    <t>MUNICIPALIDAD DISTRITAL DE PUCUSANA</t>
  </si>
  <si>
    <t>PUCUSANA</t>
  </si>
  <si>
    <t>088-2017-CEPLAN/DNCP-PEI</t>
  </si>
  <si>
    <t>MUNICIPALIDAD DISTRITAL DE PUEBLO LIBRE</t>
  </si>
  <si>
    <t>PUEBLO LIBRE</t>
  </si>
  <si>
    <t>053-2017-CEPLAN/DNCP-PEI</t>
  </si>
  <si>
    <t>MUNICIPALIDAD DISTRITAL DE PUNTA HERMOSA</t>
  </si>
  <si>
    <t>PUNTA HERMOSA</t>
  </si>
  <si>
    <t>033-2017-CEPLAN/DNCP-GPI</t>
  </si>
  <si>
    <t>MUNICIPALIDAD DISTRITAL DE SAN BORJA</t>
  </si>
  <si>
    <t>041-2017-CEPLAN/DNCP-GPI</t>
  </si>
  <si>
    <t>MUNICIPALIDAD DISTRITAL DE SAN ISIDRO</t>
  </si>
  <si>
    <t>001-2017-CEPLAN/DNCP-FI</t>
  </si>
  <si>
    <t>MUNICIPALIDAD DISTRITAL DE SAN JUAN DE MIRAFLORES</t>
  </si>
  <si>
    <t>SAN JUAN DE MIRAFLORES</t>
  </si>
  <si>
    <t>058-2017-CEPLAN/DNCP-PEI</t>
  </si>
  <si>
    <t>MUNICIPALIDAD DISTRITAL DE SAN MARTIN DE PORRES</t>
  </si>
  <si>
    <t>SAN MARTIN DE PORRES</t>
  </si>
  <si>
    <t>012-2017-CEPLAN/DNCP-FI</t>
  </si>
  <si>
    <t>MUNICIPALIDAD PROVINCIAL DE SAN MARTIN - TARAPOTO</t>
  </si>
  <si>
    <t>TARAPOTO</t>
  </si>
  <si>
    <t>077-2017-CEPLAN/DNCP-PEI</t>
  </si>
  <si>
    <t>MUNICIPALIDAD PROVINCIAL DE TRUJILLO</t>
  </si>
  <si>
    <t>087-2017-CEPLAN/DNCP-PEI</t>
  </si>
  <si>
    <t>MUNICIPALIDAD PROVINCIAL DEL CALLAO</t>
  </si>
  <si>
    <t>085-2017-CEPLAN/DNCP-PEI</t>
  </si>
  <si>
    <t>003-2017-CEPLAN/DNCP-FI</t>
  </si>
  <si>
    <t>ORGANISMO SUPERVISOR DE LAS CONTRATACIONES DEL ESTADO</t>
  </si>
  <si>
    <t>075-2017-CEPLAN/DNCP-PEI</t>
  </si>
  <si>
    <t>ORGANISMO TECNICO DE LA ADMINISTRACION DE LOS SERVICIOS DE SANEAMIENTO</t>
  </si>
  <si>
    <t>ORGANISMO TECNICO DE LA ADMINISTRACION DE LOS SERVICIOS DE SANEAMIENTO -OTASS</t>
  </si>
  <si>
    <t>019-2017-CEPLAN/DNCP-FI</t>
  </si>
  <si>
    <t>SUPERINTENDENCIA NACIONAL DE CONTROL DE SERVICIOS DE SEGURIDAD, ARMAS, MUNICIONES Y EXPLOSIVOS DE USO CIVIL</t>
  </si>
  <si>
    <t>SUPERINTENDENCIA NACIONAL DE CONTROL DE SERVICIOS DE SEGURIDAD, ARMAS, MUNICIONES Y EXPLOSIVOS DE USO CIVIL- SUCAMEC</t>
  </si>
  <si>
    <t>055-2017-CEPLAN/DNCP-PEI</t>
  </si>
  <si>
    <t>U.N. AUTÓNOMA ALTOANDINA DE TARMA</t>
  </si>
  <si>
    <t>U. N. AUTÓNOMA ALTOANADINA DE TARMA - UNAAT</t>
  </si>
  <si>
    <t>TARMA</t>
  </si>
  <si>
    <t>050-2017-CEPLAN/DNCP-PEI</t>
  </si>
  <si>
    <t>U.N. AUTÓNOMA DE TAYACAJA DANIEL HERNÁNDEZ MORILLO</t>
  </si>
  <si>
    <t>U. N. AUTONOMA DE TAYACAJA DANIEL HERNANDEZ MORILLO</t>
  </si>
  <si>
    <t>TAYACAJA</t>
  </si>
  <si>
    <t>DANIEL HERNANDEZ</t>
  </si>
  <si>
    <t>029-2017-CEPLAN/DNCP-FI</t>
  </si>
  <si>
    <t>U.N. DEL CALLAO</t>
  </si>
  <si>
    <t>UNIVERSIDAD NACIONAL DEL CALLAO</t>
  </si>
  <si>
    <t>015-2017-CEPLAN/DNCP-FI</t>
  </si>
  <si>
    <t>U.N. AGRARIA LA MOLINA</t>
  </si>
  <si>
    <t>UNIVERSIDAD NACIONAL AGRARIA LA MOLINA</t>
  </si>
  <si>
    <t>064-2017-CEPLAN/DNCP-PEI</t>
  </si>
  <si>
    <t>U.N. AMAZONICA DE MADRE DE DIOS</t>
  </si>
  <si>
    <t>UNIVERSIDAD NACIONAL AMAZONICA DE MADRE DE DIOS</t>
  </si>
  <si>
    <t>090-2017-CEPLAN/DNCP-PEI</t>
  </si>
  <si>
    <t>U.N. DE BARRANCA</t>
  </si>
  <si>
    <t>UNIVERSIDAD NACIONAL DE BARRANCA</t>
  </si>
  <si>
    <t>BARRANCA</t>
  </si>
  <si>
    <t>059-2017-CEPLAN/DNCP-PEI</t>
  </si>
  <si>
    <t>U.N. DE JULIACA</t>
  </si>
  <si>
    <t>UNIVERSIDAD NACIONAL DE JULIACA</t>
  </si>
  <si>
    <t>SAN ROMAN</t>
  </si>
  <si>
    <t>JULIACA</t>
  </si>
  <si>
    <t>004-2017-CEPLAN/DNCP-FI</t>
  </si>
  <si>
    <t>U.N. DE LA AMAZONIA PERUANA</t>
  </si>
  <si>
    <t>UNIVERSIDAD NACIONAL DE LA AMAZONIA PERUANA</t>
  </si>
  <si>
    <t>091-2017-CEPLAN/DNCP-PEI</t>
  </si>
  <si>
    <t>U.N. DE MOQUEGUA</t>
  </si>
  <si>
    <t>UNIVERSIDAD NACIONAL DE MOQUEGUA</t>
  </si>
  <si>
    <t>054-2017-CEPLAN/DNCP-PEI</t>
  </si>
  <si>
    <t>U.N. DE SAN AGUSTIN</t>
  </si>
  <si>
    <t>UNIVERSIDAD NACIONAL DE SAN AGUSTIN</t>
  </si>
  <si>
    <t>092-2017-CEPLAN/DNCP-PEI</t>
  </si>
  <si>
    <t>027-2017-CEPLAN/DNCP-FI</t>
  </si>
  <si>
    <t>U.N. DE SAN MARTIN</t>
  </si>
  <si>
    <t>UNIVERSIDAD NACIONAL DE SAN MARTIN</t>
  </si>
  <si>
    <t>031-2017-CEPLAN/DNCP-GPI</t>
  </si>
  <si>
    <t>U.N. DEL CENTRO DEL PERU</t>
  </si>
  <si>
    <t>UNIVERSIDAD NACIONAL DEL CENTRO DEL PERU</t>
  </si>
  <si>
    <t>032-2017-CEPLAN/DNCP-GPI</t>
  </si>
  <si>
    <t>U.N. JOSE FAUSTINO SANCHEZ CARRION</t>
  </si>
  <si>
    <t>UNIVERSIDAD NACIONAL FAUSTINO SANCHEZ CARRION</t>
  </si>
  <si>
    <t>048-2017-CEPLAN/DNCP-PEI</t>
  </si>
  <si>
    <t>U.N. MICAELA BASTIDAS DE APURIMAC</t>
  </si>
  <si>
    <t>UNIVERSIDAD NACIONAL MICAELA BASTIDAS DE APURIMAC</t>
  </si>
  <si>
    <t>043-2017-CEPLAN/DNCP-GPI</t>
  </si>
  <si>
    <t>U.N. SAN LUIS GONZAGA DE ICA</t>
  </si>
  <si>
    <t>UNIVERSIDAD NACIONAL SAN LUIS GONZAGA DE ICA</t>
  </si>
  <si>
    <t>008-2018-CEPLAN/DNCP-PEI</t>
  </si>
  <si>
    <t>ACADEMIA DE LA MAGISTRATURA</t>
  </si>
  <si>
    <t>2019-2022</t>
  </si>
  <si>
    <t>141-2018-CEPLAN/DNCP-PEI</t>
  </si>
  <si>
    <t>AGENCIA DE COMPRAS DE LAS FUERZAS ARMADAS</t>
  </si>
  <si>
    <t>106-2018-CEPLAN/DNCP-PEI</t>
  </si>
  <si>
    <t>AGENCIA PERUANA DE COOPERACION INTERNACIONAL - APCI</t>
  </si>
  <si>
    <t>021-2018-CEPLAN/DNCP-PEI</t>
  </si>
  <si>
    <t>2018-2024</t>
  </si>
  <si>
    <t>005-2018-CEPLAN/DNCP-PEI</t>
  </si>
  <si>
    <t>CONTRALORIA GENERAL</t>
  </si>
  <si>
    <t>2019-2024</t>
  </si>
  <si>
    <t>064-2018-CEPLAN/DNCP-PEI</t>
  </si>
  <si>
    <t>028-2018-CEPLAN/DNCP-PEI</t>
  </si>
  <si>
    <t>FUERO MILITAR POLICIAL</t>
  </si>
  <si>
    <t>058-2018-CEPLAN/DNCP-PEI</t>
  </si>
  <si>
    <t>GOBIERNO REGIONAL DE LA PROVINCIA CONSTITUCIONAL DEL CALLAO</t>
  </si>
  <si>
    <t>REGION CALLAO</t>
  </si>
  <si>
    <t>026-2018-CEPLAN/DNCP-PEI</t>
  </si>
  <si>
    <t>GOBIERNO REGIONAL DEL DEPARTAMENTO DE CUSCO</t>
  </si>
  <si>
    <t>REGION CUSCO-SEDE CENTRAL</t>
  </si>
  <si>
    <t>WANCHAQ</t>
  </si>
  <si>
    <t>006-2018-CEPLAN/DNCP-PEI</t>
  </si>
  <si>
    <t>036-2018-CEPLAN/DNCP-PEI</t>
  </si>
  <si>
    <t>100-2018-CEPLAN/DNCP-PEI</t>
  </si>
  <si>
    <t>003-2018-CEPLAN/DNCP-PEI</t>
  </si>
  <si>
    <t>102-2018-CEPLAN/DNCP-PEI</t>
  </si>
  <si>
    <t>GOBIERNO REGIONAL DEL DEPARTAMENTO DE TUMBES</t>
  </si>
  <si>
    <t>REGION TUMBES-SEDE CENTRAL</t>
  </si>
  <si>
    <t>TUMBES</t>
  </si>
  <si>
    <t>121-2018-CEPLAN/DNCP-PEI</t>
  </si>
  <si>
    <t>032-2018-CEPLAN/DNCP-PEI</t>
  </si>
  <si>
    <t>INSTITUTO GEOGRAFICO NACIONAL</t>
  </si>
  <si>
    <t>031-2018-CEPLAN/DNCP-PEI</t>
  </si>
  <si>
    <t>INSTITUTO NACIONAL DE DEFENSA CIVIL</t>
  </si>
  <si>
    <t>INDECI - INSTITUTO NACIONAL DE DEFENSA CIVIL</t>
  </si>
  <si>
    <t>034-2018-CEPLAN/DNCP-PEI</t>
  </si>
  <si>
    <t>INSTITUTO NACIONAL DE ENFERMEDADES NEOPLASICAS - INEN</t>
  </si>
  <si>
    <t>INSTITUTO NACIONAL DE ENFERMEDADES NEOPLASICAS</t>
  </si>
  <si>
    <t>SURQUILLO</t>
  </si>
  <si>
    <t>044-2018-CEPLAN/DNCP-PEI</t>
  </si>
  <si>
    <t>004-2018-CEPLAN/DNCP-PEI</t>
  </si>
  <si>
    <t>JURADO NACIONAL DE ELECCIONES</t>
  </si>
  <si>
    <t>137-2018-CEPLAN/DNCP-PEI</t>
  </si>
  <si>
    <t>139-2018-CEPLAN/DNCP-PEI</t>
  </si>
  <si>
    <t>104-2018-CEPLAN/DNCP-PEI</t>
  </si>
  <si>
    <t>101-2018-CEPLAN/DNCP-PEI</t>
  </si>
  <si>
    <t>016-2018-CEPLAN/DNCP-PEI</t>
  </si>
  <si>
    <t>M. DEL AMBIENTE</t>
  </si>
  <si>
    <t>MINISTERIO DEL AMBIENTE - ADMINISTRACION GENERAL</t>
  </si>
  <si>
    <t>MANC</t>
  </si>
  <si>
    <t>144-2018-CEPLAN/DNCP-PEI</t>
  </si>
  <si>
    <t>MANCOMUNIDAD NORVRAEM</t>
  </si>
  <si>
    <t>#N/D</t>
  </si>
  <si>
    <t>##</t>
  </si>
  <si>
    <t>010-2018-CEPLAN/DNCP-PEI</t>
  </si>
  <si>
    <t>Mancomunidades Regionales</t>
  </si>
  <si>
    <t>MANCOMUNIDAD REGIONAL DE LOS ANDES</t>
  </si>
  <si>
    <t>138-2018-CEPLAN/DNCP-PEI</t>
  </si>
  <si>
    <t>MINISTERIO DE LA MUJER Y POBLACIONES VULNERABLES</t>
  </si>
  <si>
    <t>MINISTERIO DE LA MUJER Y POBLACIONES VULNERABLES- ADM. NIVEL CENTRAL</t>
  </si>
  <si>
    <t>134-2018-CEPLANIDNCP-PEI</t>
  </si>
  <si>
    <t>092-2018-CEPLAN/DNCP-PEI</t>
  </si>
  <si>
    <t>MUNICIPALIDAD DISTRITAL DE CARMEN DE LA LEGUA REYNOSO</t>
  </si>
  <si>
    <t>CARMEN DE LA LEGUA REYNOSO</t>
  </si>
  <si>
    <t>077-2018-CEPLAN/DNCP-PEI</t>
  </si>
  <si>
    <t>MUNICIPALIDAD DISTRITAL DE ALTO SELVA ALEGRE</t>
  </si>
  <si>
    <t>ALTO SELVA ALEGRE</t>
  </si>
  <si>
    <t>027-2018-CEPLAN/DNCP-PEI</t>
  </si>
  <si>
    <t>119-2018-CEPLAN/DNCP-PEI</t>
  </si>
  <si>
    <t>MUNICIPALIDAD DISTRITAL DE CIENEGUILLA</t>
  </si>
  <si>
    <t>CIENEGUILLA</t>
  </si>
  <si>
    <t>085-2018-CEPLAN/DNCP-PEI</t>
  </si>
  <si>
    <t>MUNICIPALIDAD DISTRITAL DE ECHARATI</t>
  </si>
  <si>
    <t>ECHARATI</t>
  </si>
  <si>
    <t>025-2018-CEPLAN/DNCP-PEI</t>
  </si>
  <si>
    <t>MUNICIPALIDAD DISTRITAL DE HUACHOCOLPA</t>
  </si>
  <si>
    <t>HUACHOCOLPA</t>
  </si>
  <si>
    <t>082-2018-CEPLAN/DNCP-PEI</t>
  </si>
  <si>
    <t>MUNICIPALIDAD DISTRITAL DE HUANCABAMBA</t>
  </si>
  <si>
    <t>OXAPAMPA</t>
  </si>
  <si>
    <t>HUANCABAMBA</t>
  </si>
  <si>
    <t>073-2018-CEPLAN/DNCP-PEI</t>
  </si>
  <si>
    <t>MUNICIPALIDAD DISTRITAL DE QUIMBIRI</t>
  </si>
  <si>
    <t>QUIMBIRI</t>
  </si>
  <si>
    <t>002-2018-CEPLAN/DNCP-PEI</t>
  </si>
  <si>
    <t>MUNICIPALIDAD DISTRITAL DE LA MOLINA</t>
  </si>
  <si>
    <t>132-2018-CEPLAN/DNCP-PEI</t>
  </si>
  <si>
    <t>MUNICIPALIDAD DISTRITAL DE LA PERLA</t>
  </si>
  <si>
    <t>LA PERLA</t>
  </si>
  <si>
    <t>098-2018-CEPLAN/DNCP-PEI</t>
  </si>
  <si>
    <t>MUNICIPALIDAD DISTRITAL DE LA PUNTA</t>
  </si>
  <si>
    <t>LA PUNTA</t>
  </si>
  <si>
    <t>020-2018-CEPLAN/DNCP-PEI</t>
  </si>
  <si>
    <t>MUNICIPALIDAD DISTRITAL DE LOS OLIVOS</t>
  </si>
  <si>
    <t>LOS OLIVOS</t>
  </si>
  <si>
    <t>109-2018-CEPLAN/DNCP-PEI</t>
  </si>
  <si>
    <t>MUNICIPALIDAD DISTRITAL DE LURIGANCHO (CHOSICA)</t>
  </si>
  <si>
    <t>114-2018-CEPLAN/DNCP-PEI</t>
  </si>
  <si>
    <t>MUNICIPALIDAD DISTRITAL DE MEGANTONI</t>
  </si>
  <si>
    <t>MEGANTONI</t>
  </si>
  <si>
    <t>096-2018-CEPLAN/DNCP-PEI</t>
  </si>
  <si>
    <t>MUNICIPALIDAD DISTRITAL DE MI PERU</t>
  </si>
  <si>
    <t>MI PERU</t>
  </si>
  <si>
    <t>134-B-2018-CEPLAN/DNCP-PEI</t>
  </si>
  <si>
    <t>075-2018-CEPLAN/DNCP-PEI</t>
  </si>
  <si>
    <t>MUNICIPALIDAD DISTRITAL DE PALCAZU</t>
  </si>
  <si>
    <t>PALCAZU</t>
  </si>
  <si>
    <t>065-2018-CEPLAN/DNCP-PEI</t>
  </si>
  <si>
    <t>MUNICIPALIDAD DISTRITAL DE PUERTO BERMUDEZ</t>
  </si>
  <si>
    <t>PUERTO BERMUDEZ</t>
  </si>
  <si>
    <t>111-2018-CEPLAN/DNCP-PEI</t>
  </si>
  <si>
    <t>MUNICIPALIDAD DISTRITAL DE RIMAC</t>
  </si>
  <si>
    <t>RIMAC</t>
  </si>
  <si>
    <t>015-2018-CEPLAN/DNCP-PEI</t>
  </si>
  <si>
    <t>MUNICIPALIDAD DISTRITAL DE SALAS</t>
  </si>
  <si>
    <t>SALAS</t>
  </si>
  <si>
    <t>124-2018-CEPLAN/DNCP-PEI</t>
  </si>
  <si>
    <t>MUNICIPALIDAD DISTRITAL DE SAN CRISTOBAL</t>
  </si>
  <si>
    <t>SAN CRISTOBAL</t>
  </si>
  <si>
    <t>074-2018-CEPLAN/DNCP-PEI</t>
  </si>
  <si>
    <t>MUNICIPALIDAD DISTRITAL DE SAN MARCOS</t>
  </si>
  <si>
    <t>HUARI</t>
  </si>
  <si>
    <t>SAN MARCOS</t>
  </si>
  <si>
    <t>022-2018-CEPLAN/DNCP-PEI</t>
  </si>
  <si>
    <t>MUNICIPALIDAD DISTRITAL DE SAN MIGUEL</t>
  </si>
  <si>
    <t>SAN MIGUEL</t>
  </si>
  <si>
    <t>042-2018-CEPLAN/DNCP-PEI</t>
  </si>
  <si>
    <t>MUNICIPALIDAD DISTRITAL DE SANTA MARIA</t>
  </si>
  <si>
    <t>SANTA MARIA</t>
  </si>
  <si>
    <t>046-2018-CEPLAN/DNCP-PEI</t>
  </si>
  <si>
    <t>MUNICIPALIDAD DISTRITAL DE SANTIAGO DE SURCO</t>
  </si>
  <si>
    <t>SANTIAGO DE SURCO</t>
  </si>
  <si>
    <t>048-2018-CEPLAN/DNCP-PEI</t>
  </si>
  <si>
    <t>MUNICIPALIDAD DISTRITAL DE SURQUILLO</t>
  </si>
  <si>
    <t>126-2018-CEPLAN/DNCP-PEI</t>
  </si>
  <si>
    <t>MUNICIPALIDAD DISTRITAL DE TORATA</t>
  </si>
  <si>
    <t>TORATA</t>
  </si>
  <si>
    <t>108-2018-CEPLAN/DNCP-PEI</t>
  </si>
  <si>
    <t>MUNICIPALIDAD DISTRITAL DE VENTANILLA</t>
  </si>
  <si>
    <t>062-2018-CEPLAN/DNCP-PEI</t>
  </si>
  <si>
    <t>MUNICIPALIDAD DISTRITAL DE VILCABAMBA</t>
  </si>
  <si>
    <t>VILCABAMBA</t>
  </si>
  <si>
    <t>007-2018-CEPLAN/DNCP-PEI</t>
  </si>
  <si>
    <t>MUNICIPALIDAD DISTRITAL DE VILLA EL SALVADOR</t>
  </si>
  <si>
    <t>VILLA EL SALVADOR</t>
  </si>
  <si>
    <t>084-2018-CEPLAN/DNCP-PEI</t>
  </si>
  <si>
    <t>MUNICIPALIDAD DISTRITAL DE VILLA RICA</t>
  </si>
  <si>
    <t>VILLA RICA</t>
  </si>
  <si>
    <t>131-2018-CEPLAN/DNCP-PEI</t>
  </si>
  <si>
    <t>MUNICIPALIDAD PROVINCIAL DE ACOBAMBA</t>
  </si>
  <si>
    <t>ACOBAMBA</t>
  </si>
  <si>
    <t>115-2018-CEPLAN/DNCP-PEI</t>
  </si>
  <si>
    <t>MUNICIPALIDAD PROVINCIAL DE ANGARAES - LIRCAY</t>
  </si>
  <si>
    <t>ANGARAES</t>
  </si>
  <si>
    <t>LIRCAY</t>
  </si>
  <si>
    <t>054-2018-CEPLAN/DNCP-PEI</t>
  </si>
  <si>
    <t>MUNICIPALIDAD PROVINCIAL DE AREQUIPA</t>
  </si>
  <si>
    <t>2019-2023</t>
  </si>
  <si>
    <t>095-2018-CEPLAN/DNCP-PEI</t>
  </si>
  <si>
    <t>MUNICIPALIDAD PROVINCIAL DE BAGUA</t>
  </si>
  <si>
    <t>BAGUA</t>
  </si>
  <si>
    <t>Filemon Sulca</t>
  </si>
  <si>
    <t>061-2018-CEPLAN/DNCP-PEI</t>
  </si>
  <si>
    <t>MUNICIPALIDAD PROVINCIAL DE CANCHIS - SICUANI</t>
  </si>
  <si>
    <t>CANCHIS</t>
  </si>
  <si>
    <t>SICUANI</t>
  </si>
  <si>
    <t>123-2018-CEPLAN/DNCP-PEI</t>
  </si>
  <si>
    <t>MUNICIPALIDAD PROVINCIAL DE CARABAYA - MACUSANI</t>
  </si>
  <si>
    <t>CARABAYA</t>
  </si>
  <si>
    <t>MACUSANI</t>
  </si>
  <si>
    <t>023-2018-CEPLAN/DNCP-PEI</t>
  </si>
  <si>
    <t>MUNICIPALIDAD PROVINCIAL DE CARHUAZ</t>
  </si>
  <si>
    <t>CARHUAZ</t>
  </si>
  <si>
    <t>067-2018-CEPLAN/DNCP-PEI</t>
  </si>
  <si>
    <t>MUNICIPALIDAD PROVINCIAL DE CASTROVIRREYNA</t>
  </si>
  <si>
    <t>CASTROVIRREYNA</t>
  </si>
  <si>
    <t>040-2018-CEPLAN/DNCP-PEI</t>
  </si>
  <si>
    <t>MUNICIPALIDAD PROVINCIAL DE CHACHAPOYAS</t>
  </si>
  <si>
    <t>091-2018-CEPLAN/DNCP-PEI</t>
  </si>
  <si>
    <t>MUNICIPALIDAD PROVINCIAL DE CHURCAMPA</t>
  </si>
  <si>
    <t>CHURCAMPA</t>
  </si>
  <si>
    <t>129-2018-CEPLAN/DNCP-PEI</t>
  </si>
  <si>
    <t>MUNICIPALIDAD PROVINCIAL DE CONDORCANQUI - NIEVA</t>
  </si>
  <si>
    <t>CONDORCANQUI</t>
  </si>
  <si>
    <t>NIEVA</t>
  </si>
  <si>
    <t>078-2018-CEPLAN/DNCP-PEI</t>
  </si>
  <si>
    <t>MUNICIPALIDAD PROVINCIAL DE ESPINAR</t>
  </si>
  <si>
    <t>ESPINAR</t>
  </si>
  <si>
    <t>049-2018-CEPLAN/DNCP-PEI</t>
  </si>
  <si>
    <t>MUNICIPALIDAD PROVINCIAL DE FERREÑAFE</t>
  </si>
  <si>
    <t>LAMBAYEQUE</t>
  </si>
  <si>
    <t>FERRENAFE</t>
  </si>
  <si>
    <t>Leidy Cayotopa / Ivan PNUD</t>
  </si>
  <si>
    <t>116-2018-CEPLAN/DNCP-PEI</t>
  </si>
  <si>
    <t>MUNICIPALIDAD PROVINCIAL DE HUAMALIES - LLATA</t>
  </si>
  <si>
    <t>HUAMALIES</t>
  </si>
  <si>
    <t>LLATA</t>
  </si>
  <si>
    <t>056-2018-CEPLAN/DNCP-PEI</t>
  </si>
  <si>
    <t>MUNICIPALIDAD PROVINCIAL DE HUANCA SANCOS - SANCOS</t>
  </si>
  <si>
    <t>HUANCA SANCOS</t>
  </si>
  <si>
    <t>SANCOS</t>
  </si>
  <si>
    <t>143-2018-CEPLAN/DNCP-PEI</t>
  </si>
  <si>
    <t>MUNICIPALIDAD PROVINCIAL DE HUANCABAMBA</t>
  </si>
  <si>
    <t>107-2018-CEPLAN/DNCP-PEI</t>
  </si>
  <si>
    <t>MUNICIPALIDAD PROVINCIAL DE HUANUCO</t>
  </si>
  <si>
    <t>130-2018-CEPLAN/DNCP-PEI</t>
  </si>
  <si>
    <t>MUNICIPALIDAD PROVINCIAL DE HUAURA</t>
  </si>
  <si>
    <t>Vilma Celestino</t>
  </si>
  <si>
    <t>093-2018-CEPLAN/DNCP-PEI</t>
  </si>
  <si>
    <t>MUNICIPALIDAD PROVINCIAL DE HUAYLAS - CARAZ</t>
  </si>
  <si>
    <t>HUAYLAS</t>
  </si>
  <si>
    <t>CARAZ</t>
  </si>
  <si>
    <t>122-2018-CEPLAN/DNCP-PEI</t>
  </si>
  <si>
    <t>MUNICIPALIDAD PROVINCIAL DE ICA</t>
  </si>
  <si>
    <t>001-2018-CEPLAN/DNCP-PEI</t>
  </si>
  <si>
    <t>MUNICIPALIDAD PROVINCIAL DE ILO</t>
  </si>
  <si>
    <t>ILO</t>
  </si>
  <si>
    <t>076-2018-CEPLAN/DNCP-PEI</t>
  </si>
  <si>
    <t>MUNICIPALIDAD PROVINCIAL DE JAEN</t>
  </si>
  <si>
    <t>JAEN</t>
  </si>
  <si>
    <t>080-2018-CEPLAN/DNCP-PEI</t>
  </si>
  <si>
    <t>MUNICIPALIDAD PROVINCIAL DE BARRANCA</t>
  </si>
  <si>
    <t>083-2018-CEPLAN/DNCP-PEI</t>
  </si>
  <si>
    <t>MUNICIPALIDAD PROVINCIAL DE CHANCHAMAYO</t>
  </si>
  <si>
    <t>CHANCHAMAYO</t>
  </si>
  <si>
    <t>079-2018-CEPLAN/DNCP-PEI</t>
  </si>
  <si>
    <t>MUNICIPALIDAD PROVINCIAL DE LA CONVENCION - SANTA ANA</t>
  </si>
  <si>
    <t>081-2018-CEPLAN/DNCP-PEI</t>
  </si>
  <si>
    <t>MUNICIPALIDAD PROVINCIAL DE HUANTA</t>
  </si>
  <si>
    <t>HUANTA</t>
  </si>
  <si>
    <t>090-2018-CEPLAN/DNCP-PEI</t>
  </si>
  <si>
    <t>MUNICIPALIDAD PROVINCIAL DE LA MAR - SAN MIGUEL</t>
  </si>
  <si>
    <t>LA MAR</t>
  </si>
  <si>
    <t>029-2018-CEPLAN/DNCP-PEI</t>
  </si>
  <si>
    <t>MUNICIPALIDAD PROVINCIAL DE MARISCAL NIETO - MOQUEGUA</t>
  </si>
  <si>
    <t>097-2018-CEPLAN/DNCP-PEI</t>
  </si>
  <si>
    <t>MUNICIPALIDAD PROVINCIAL DE MELGAR - AYAVIRI</t>
  </si>
  <si>
    <t>MELGAR</t>
  </si>
  <si>
    <t>AYAVIRI</t>
  </si>
  <si>
    <t>063-2018-CEPLAN/DNCP-PEI</t>
  </si>
  <si>
    <t>MUNICIPALIDAD PROVINCIAL DE OXAPAMPA</t>
  </si>
  <si>
    <t>110-2018-CEPLAN/DNCP-PEI</t>
  </si>
  <si>
    <t>MUNICIPALIDAD PROVINCIAL DE PADRE ABAD - AGUAITIA</t>
  </si>
  <si>
    <t>PADRE ABAD</t>
  </si>
  <si>
    <t>066-2018-CEPLAN/DNCP-PEI</t>
  </si>
  <si>
    <t>MUNICIPALIDAD PROVINCIAL DE PAUCAR DEL SARA SARA - PAUSA</t>
  </si>
  <si>
    <t>PAUCAR DEL SARA SARA</t>
  </si>
  <si>
    <t>PAUSA</t>
  </si>
  <si>
    <t>128-2018-CEPLAN/DNCP-PEI</t>
  </si>
  <si>
    <t>MUNICIPALIDAD PROVINCIAL DE PISCO</t>
  </si>
  <si>
    <t>PISCO</t>
  </si>
  <si>
    <t>045-2018-CEPLAN/DNCP-PEI</t>
  </si>
  <si>
    <t>MUNICIPALIDAD PROVINCIAL DE PIURA</t>
  </si>
  <si>
    <t>053-2018-CEPLAN/DNCP-PEI</t>
  </si>
  <si>
    <t>MUNICIPALIDAD PROVINCIAL DE PUNO</t>
  </si>
  <si>
    <t>125-2018-CEPLAN/DNCP-PEI</t>
  </si>
  <si>
    <t>MUNICIPALIDAD PROVINCIAL DE PURUS</t>
  </si>
  <si>
    <t>PURUS</t>
  </si>
  <si>
    <t>069-2018-CEPLAN/DNCP-PEI</t>
  </si>
  <si>
    <t>MUNICIPALIDAD PROVINCIAL DE REQUENA</t>
  </si>
  <si>
    <t>REQUENA</t>
  </si>
  <si>
    <t>086-2018-CEPLAN/DNCP-PEI</t>
  </si>
  <si>
    <t>MUNICIPALIDAD PROVINCIAL DE RIOJA</t>
  </si>
  <si>
    <t>RIOJA</t>
  </si>
  <si>
    <t>072-2018-CEPLAN/DNCP-PEI</t>
  </si>
  <si>
    <t>089-2018-CEPLAN/DNCP-PEI</t>
  </si>
  <si>
    <t>MUNICIPALIDAD PROVINCIAL DE SANCHEZ CARRION - HUAMACHUCO</t>
  </si>
  <si>
    <t>SANCHEZ CARRION</t>
  </si>
  <si>
    <t>HUAMACHUCO</t>
  </si>
  <si>
    <t>133-2018-CEPLAN/DNCP-PEI</t>
  </si>
  <si>
    <t>MUNICIPALIDAD PROVINCIAL DE SANDIA</t>
  </si>
  <si>
    <t>SANDIA</t>
  </si>
  <si>
    <t>035-2018-CEPLAN/DNCP-PEI</t>
  </si>
  <si>
    <t>MUNICIPALIDAD PROVINCIAL DE SATIPO</t>
  </si>
  <si>
    <t>SATIPO</t>
  </si>
  <si>
    <t>070-2018-CEPLAN/DNCP-PEI</t>
  </si>
  <si>
    <t>MUNICIPALIDAD PROVINCIAL DE SIHUAS</t>
  </si>
  <si>
    <t>SIHUAS</t>
  </si>
  <si>
    <t>127-2018-CEPLAN/DNCP-PEI</t>
  </si>
  <si>
    <t>MUNICIPALIDAD PROVINCIAL DE SUCRE - QUEROBAMBA</t>
  </si>
  <si>
    <t>SUCRE</t>
  </si>
  <si>
    <t>QUEROBAMBA</t>
  </si>
  <si>
    <t>059-2018-CEPLAN/DNCP-PEI</t>
  </si>
  <si>
    <t>MUNICIPALIDAD PROVINCIAL DE SULLANA</t>
  </si>
  <si>
    <t>SULLANA</t>
  </si>
  <si>
    <t>120-2018-CEPLAN/DNCP-PEI</t>
  </si>
  <si>
    <t>MUNICIPALIDAD PROVINCIAL DE TAYACAJA - PAMPAS</t>
  </si>
  <si>
    <t>PAMPAS</t>
  </si>
  <si>
    <t>043-2018-CEPLAN/DNCP-PEI</t>
  </si>
  <si>
    <t>MUNICIPALIDAD PROVINCIAL DE URUBAMBA</t>
  </si>
  <si>
    <t>099-2018-CEPLAN/DNCP-PEI</t>
  </si>
  <si>
    <t>MUNICIPALIDAD PROVINCIAL DE VICTOR FAJARDO - HUANCAPI</t>
  </si>
  <si>
    <t>VICTOR FAJARDO</t>
  </si>
  <si>
    <t>HUANCAPI</t>
  </si>
  <si>
    <t>117-2018-CEPLAN/DNCP-PEI</t>
  </si>
  <si>
    <t>MUNICIPALIDAD PROVINCIAL DE VIRU</t>
  </si>
  <si>
    <t>VIRU</t>
  </si>
  <si>
    <t>112-2018-CEPLAN/DNCP-PEI</t>
  </si>
  <si>
    <t>MUNICIPALIDAD PROVINCIAL DE YUNGUYO</t>
  </si>
  <si>
    <t>YUNGUYO</t>
  </si>
  <si>
    <t>094-2018-CEPLAN/DNCP-PEI</t>
  </si>
  <si>
    <t>MUNICIPALIDAD PROVINCIAL EL COLLAO - ILAVE</t>
  </si>
  <si>
    <t>EL COLLAO</t>
  </si>
  <si>
    <t>ILAVE</t>
  </si>
  <si>
    <t>037-2018-CEPLAN/DNCP-PEI</t>
  </si>
  <si>
    <t>118-2018-CEPLAN/DNCP-PEI</t>
  </si>
  <si>
    <t>018-2018-CEPLANIDNCP-PEI</t>
  </si>
  <si>
    <t>041-2018-CEPLAN/DNCP-PEI</t>
  </si>
  <si>
    <t>ORGANISMO DE SUPERVISION DE LOS RECURSOS FORESTALES Y DE FAUNA SILVESTRE</t>
  </si>
  <si>
    <t>ORGANISMO DE SUPERVISION DE LOS RECURSOS FORESTALES Y DE FAUNA SILVESTRE- OSINFOR</t>
  </si>
  <si>
    <t>057-2018-CEPLAN/DNCP-PEI</t>
  </si>
  <si>
    <t>ORGANISMO SUPERVISOR DE LA INVERSION EN INFRAESTRUCTURA DE TRANSPORTE DE USO PUBLICO</t>
  </si>
  <si>
    <t>2018-2022</t>
  </si>
  <si>
    <t>013-2018-CEPLAN/DNCP-PEI</t>
  </si>
  <si>
    <t>ORGANISMO SUPERVISOR DE LA INVERSION PRIVADA EN TELECOMUNICACIONES</t>
  </si>
  <si>
    <t>033-2018-CEPLAN/DNCP-PEI</t>
  </si>
  <si>
    <t>060-2018-CEPLAN/DNCP-PEI</t>
  </si>
  <si>
    <t>REGISTRO NACIONAL DE IDENTIFICACION Y ESTADO CIVIL</t>
  </si>
  <si>
    <t>ETE</t>
  </si>
  <si>
    <t xml:space="preserve">I.T emitido </t>
  </si>
  <si>
    <t>087-2018-CEPLAN/DNCP-PEI</t>
  </si>
  <si>
    <t>ENTIDAD PRESTADORA DE SERVICIOS DE SANEAMIENTO SEDAM HUANCAYO S.A.</t>
  </si>
  <si>
    <t>068-2018-CEPLAN/DNCP-PEI</t>
  </si>
  <si>
    <t>136-2018-CEPLAN/DNCP-PEI</t>
  </si>
  <si>
    <t>SERVICIO NACIONAL FORESTAL Y DE FAUNA SILVESTRE - SERFOR</t>
  </si>
  <si>
    <t>SERVICIO NAC. FORESTAL Y DE FAUNA SILVESTRE-SERFOR - SEDE CENTRAL</t>
  </si>
  <si>
    <t>017-2018-CEPLANIDNCP-PEI</t>
  </si>
  <si>
    <t>055-2018-CEPLAN/DNCP-PEI</t>
  </si>
  <si>
    <t>019-2018-CEPLAN/DNCP-PEI</t>
  </si>
  <si>
    <t>140-2018-CEPLAN/DNCP-PEI</t>
  </si>
  <si>
    <t>SUPERINTENDENCIA NACIONAL DE LOS REGISTROS PUBLICOS</t>
  </si>
  <si>
    <t>SUNARP - SEDE CENTRAL</t>
  </si>
  <si>
    <t>103-2018-CEPLAN/DNCP-PEI</t>
  </si>
  <si>
    <t>SUPERINTENDENCIA NACIONAL DE SALUD</t>
  </si>
  <si>
    <t>047-2018-CEPLAN/DNCP-PEI</t>
  </si>
  <si>
    <t>TRIBUNAL CONSTITUCIONAL</t>
  </si>
  <si>
    <t>052-2018-CEPLAN/DNCP-PEI</t>
  </si>
  <si>
    <t>U.N. AGRARIA DE LA SELVA</t>
  </si>
  <si>
    <t>UNIVERSIDAD NACIONAL AGRARIA DE LA SELVA</t>
  </si>
  <si>
    <t>LEONCIO PRADO</t>
  </si>
  <si>
    <t>RUPA-RUPA</t>
  </si>
  <si>
    <t>050-2018-CEPLAN/DNCP-PEI</t>
  </si>
  <si>
    <t>U.N. AUTÓNOMA DE ALTO AMAZONAS</t>
  </si>
  <si>
    <t>UNIV. NACIONAL AUTONOMA DE ALTO AMAZONAS</t>
  </si>
  <si>
    <t>ALTO AMAZONAS</t>
  </si>
  <si>
    <t>YURIMAGUAS</t>
  </si>
  <si>
    <t>024-2018-CEPLAN/DNCP-PEI</t>
  </si>
  <si>
    <t>U.N. DANIEL ALCIDES CARRION</t>
  </si>
  <si>
    <t>UNIVERSIDAD NACIONAL DANIEL ALCIDES CARRION</t>
  </si>
  <si>
    <t>012-2018-CEPLAN/DNCP-PEI</t>
  </si>
  <si>
    <t>U.N. DE CAÑETE</t>
  </si>
  <si>
    <t>UNIVERSIDAD NACIONAL DE CAÑETE</t>
  </si>
  <si>
    <t>CANETE</t>
  </si>
  <si>
    <t>SAN VICENTE DE CANETE</t>
  </si>
  <si>
    <t>113-2018-CEPLAN/DNCP-PEI</t>
  </si>
  <si>
    <t>009-2018-CEPLAN/DNCP-PEI</t>
  </si>
  <si>
    <t>U.N. DE INGENIERIA</t>
  </si>
  <si>
    <t>UNIVERSIDAD NACIONAL DE INGENIERIA</t>
  </si>
  <si>
    <t>030-2018-CEPLAN/DNCP-PEI</t>
  </si>
  <si>
    <t>U.N. DE PIURA</t>
  </si>
  <si>
    <t>UNIVERSIDAD NACIONAL DE PIURA</t>
  </si>
  <si>
    <t>CASTILLA</t>
  </si>
  <si>
    <t>105-2018-CEPLAN/DNCP-PEI</t>
  </si>
  <si>
    <t>088-2018-CEPLAN/DNCP-PEI</t>
  </si>
  <si>
    <t>U.N. DEL SANTA</t>
  </si>
  <si>
    <t>UNIVERSIDAD NACIONAL DEL SANTA</t>
  </si>
  <si>
    <t>SANTA</t>
  </si>
  <si>
    <t>CHIMBOTE</t>
  </si>
  <si>
    <t>011-2018-CEPLAN/DNCP-PEI</t>
  </si>
  <si>
    <t>U.N. FEDERICO VILLARREAL</t>
  </si>
  <si>
    <t>UNIVERSIDAD NACIONAL FEDERICO VILLARREAL</t>
  </si>
  <si>
    <t>039-2018-CEPLAN/DNCP-PEI</t>
  </si>
  <si>
    <t>U.N. JOSE MARIA ARGUEDAS</t>
  </si>
  <si>
    <t>UNIVERSIDAD NACIONAL JOSE MARIA ARGUEDAS</t>
  </si>
  <si>
    <t>ANDAHUAYLAS</t>
  </si>
  <si>
    <t>014-2018-CEPLANIDNCP-PEI</t>
  </si>
  <si>
    <t>142-2018-CEPLAN/DNCP-PEI</t>
  </si>
  <si>
    <t>U.N. SAN CRISTOBAL DE HUAMANGA</t>
  </si>
  <si>
    <t>UNIVERSIDAD NACIONAL SAN CRISTOBAL DE HUAMANGA</t>
  </si>
  <si>
    <t>2017-2021</t>
  </si>
  <si>
    <t>AMPLIADO</t>
  </si>
  <si>
    <t>2019-0000551</t>
  </si>
  <si>
    <t>000079-2019-DNCPPEI</t>
  </si>
  <si>
    <t>2019-0001291</t>
  </si>
  <si>
    <t>000185-2019-DNCPPEI</t>
  </si>
  <si>
    <t>2019-0000615</t>
  </si>
  <si>
    <t>000072-2019-DNCPPEI</t>
  </si>
  <si>
    <t>MUNICIPALIDAD DISTRITAL DE EL AGUSTINO</t>
  </si>
  <si>
    <t>EL AGUSTINO</t>
  </si>
  <si>
    <t>2019-0000630</t>
  </si>
  <si>
    <t>000074-2019-DNCPPEI</t>
  </si>
  <si>
    <t>MUNICIPALIDAD PROVINCIAL DE HUANCAYO</t>
  </si>
  <si>
    <t>2020-2022</t>
  </si>
  <si>
    <t>2019-0001257</t>
  </si>
  <si>
    <t>000183-2019-DNCPPEI</t>
  </si>
  <si>
    <t>U.N. DE TRUJILLO</t>
  </si>
  <si>
    <t>UNIVERSIDAD NACIONAL DE TRUJILLO</t>
  </si>
  <si>
    <t>2019-0000745</t>
  </si>
  <si>
    <t>000154-2019-DNCPPEI</t>
  </si>
  <si>
    <t>MUNICIPALIDAD PROVINCIAL DE ACOMAYO</t>
  </si>
  <si>
    <t>ACOMAYO</t>
  </si>
  <si>
    <t>2019-0001236</t>
  </si>
  <si>
    <t>000184-2019-DNCPPEI</t>
  </si>
  <si>
    <t>2020-2023</t>
  </si>
  <si>
    <t>2019-0002466</t>
  </si>
  <si>
    <t>000239-2019-DNCPPEI</t>
  </si>
  <si>
    <t>2019-0000002</t>
  </si>
  <si>
    <t>000054-2019-DNCPPEI</t>
  </si>
  <si>
    <t>2019-0000520</t>
  </si>
  <si>
    <t>000070-2019-DNCPPEI</t>
  </si>
  <si>
    <t>2019-0000529</t>
  </si>
  <si>
    <t>000035-2019-DNCPPEI</t>
  </si>
  <si>
    <t>2017-2022</t>
  </si>
  <si>
    <t>2019-0000553</t>
  </si>
  <si>
    <t>000055-2019-DNCPPEI</t>
  </si>
  <si>
    <t>2019-0000614</t>
  </si>
  <si>
    <t>000068-2019-DNCPPEI</t>
  </si>
  <si>
    <t>2015-2022</t>
  </si>
  <si>
    <t>2019-0000884</t>
  </si>
  <si>
    <t>000123-2019-DNCPPEI</t>
  </si>
  <si>
    <t>ORGANISMO SUPERVISOR DE LA INVERSION EN ENERGIA Y MINERIA</t>
  </si>
  <si>
    <t>2019-0000524</t>
  </si>
  <si>
    <t>000075-2019-DNCPPEI</t>
  </si>
  <si>
    <t>2019-0000596</t>
  </si>
  <si>
    <t>000061-2019-DNCPPEI</t>
  </si>
  <si>
    <t>2019-0000595</t>
  </si>
  <si>
    <t>000063-2019-DNCPPEI</t>
  </si>
  <si>
    <t>2019-0000846</t>
  </si>
  <si>
    <t>000161-2019-DNCPPEI</t>
  </si>
  <si>
    <t>2019-0000853</t>
  </si>
  <si>
    <t>000156-2019-DNCPPEI</t>
  </si>
  <si>
    <t>2019-0001201</t>
  </si>
  <si>
    <t>000179-2019-DNCPPEI</t>
  </si>
  <si>
    <t>MUNICIPALIDAD DISTRITAL DE PUENTE PIEDRA</t>
  </si>
  <si>
    <t>2019-0000803</t>
  </si>
  <si>
    <t>000158-2019-DNCPPEI</t>
  </si>
  <si>
    <t>2019-0000822</t>
  </si>
  <si>
    <t>000163-2019-DNCPPEI</t>
  </si>
  <si>
    <t>2019-0001048</t>
  </si>
  <si>
    <t>000164-2019-DNCPPEI</t>
  </si>
  <si>
    <t>MUNICIPALIDAD DISTRITAL DE SANTA ANITA</t>
  </si>
  <si>
    <t>SANTA ANITA</t>
  </si>
  <si>
    <t>2019-0000788</t>
  </si>
  <si>
    <t>000095-2019-DNCPPEI</t>
  </si>
  <si>
    <t>2019-0000528</t>
  </si>
  <si>
    <t>000047-2019-DNCPPEI</t>
  </si>
  <si>
    <t>2019-0000521</t>
  </si>
  <si>
    <t>000053-2019-DNCPPEI</t>
  </si>
  <si>
    <t>2019-0000643</t>
  </si>
  <si>
    <t>000089-2019-DNCPPEI</t>
  </si>
  <si>
    <t>U.N. DE HUANCAVELICA</t>
  </si>
  <si>
    <t>UNIVERSIDAD NACIONAL DE HUANCAVELICA</t>
  </si>
  <si>
    <t>2019-0000746</t>
  </si>
  <si>
    <t>000088-2019-DNCPPEI</t>
  </si>
  <si>
    <t>2019-0000546</t>
  </si>
  <si>
    <t>000064-2019-DNCPPEI</t>
  </si>
  <si>
    <t>2019-0000492</t>
  </si>
  <si>
    <t>000062-2019-DNCPPEI</t>
  </si>
  <si>
    <t>2019-0000503</t>
  </si>
  <si>
    <t>000049-2019-DNCPPEI</t>
  </si>
  <si>
    <t>2019-0000479</t>
  </si>
  <si>
    <t>000024-2019-DNCPPEI</t>
  </si>
  <si>
    <t>2019-0000484</t>
  </si>
  <si>
    <t>000046-2019-DNCPPEI</t>
  </si>
  <si>
    <t>2019-0000536</t>
  </si>
  <si>
    <t>000052-2019-DNCPPEI</t>
  </si>
  <si>
    <t>2019-0000534</t>
  </si>
  <si>
    <t>000082-2019-DNCPPEI</t>
  </si>
  <si>
    <t>2019-0000270</t>
  </si>
  <si>
    <t>000010-2019-DNCPPEI</t>
  </si>
  <si>
    <t>2019-0000502</t>
  </si>
  <si>
    <t>000108-2019-DNCPPEI</t>
  </si>
  <si>
    <t>2019-0000522</t>
  </si>
  <si>
    <t>000041-2019-DNCPPEI</t>
  </si>
  <si>
    <t>SERVICIO NACIONAL DE SANIDAD AGRARIA - SENASA</t>
  </si>
  <si>
    <t>SERVICIO NACIONAL DE SANIDAD AGRARIA-SENASA</t>
  </si>
  <si>
    <t>2019-0000505</t>
  </si>
  <si>
    <t>000115-2019-DNCPPEI</t>
  </si>
  <si>
    <t>2019-0001303</t>
  </si>
  <si>
    <t>000186-2019-DNCPPEI</t>
  </si>
  <si>
    <t>2019-0000598</t>
  </si>
  <si>
    <t>000065-2019-DNCPPEI</t>
  </si>
  <si>
    <t>2019-0000517</t>
  </si>
  <si>
    <t>000037-2019-DNCPPEI</t>
  </si>
  <si>
    <t>2019-0000574</t>
  </si>
  <si>
    <t>000077-2019-DNCPPEI</t>
  </si>
  <si>
    <t>2019-0001169</t>
  </si>
  <si>
    <t>000176-2019-DNCPPEI</t>
  </si>
  <si>
    <t>2019-0000767</t>
  </si>
  <si>
    <t>000117-2019-DNCPPEI</t>
  </si>
  <si>
    <t>MUNICIPALIDAD DISTRITAL DE JESUS MARIA</t>
  </si>
  <si>
    <t>2019-0000977</t>
  </si>
  <si>
    <t>000157-2019-DNCPPEI</t>
  </si>
  <si>
    <t>2019-0000751</t>
  </si>
  <si>
    <t>000099-2019-DNCPPEI</t>
  </si>
  <si>
    <t>2019-0000515</t>
  </si>
  <si>
    <t>000060-2019-DNCPPEI</t>
  </si>
  <si>
    <t>2019-0000748</t>
  </si>
  <si>
    <t>000149-2019-DNCPPEI</t>
  </si>
  <si>
    <t>2019-0000670</t>
  </si>
  <si>
    <t>000076-2019-DNCPPEI</t>
  </si>
  <si>
    <t>2019-0000835</t>
  </si>
  <si>
    <t>000139-2019-DNCPPEI</t>
  </si>
  <si>
    <t>2019-0000531</t>
  </si>
  <si>
    <t>000137-2019-DNCPPEI</t>
  </si>
  <si>
    <t>2019-0000823</t>
  </si>
  <si>
    <t>000113-2019-DNCPPEI</t>
  </si>
  <si>
    <t>2019-0000967</t>
  </si>
  <si>
    <t>000152-2019-DNCPPEI</t>
  </si>
  <si>
    <t>2019-0000516</t>
  </si>
  <si>
    <t>000032-2019-DNCPPEI</t>
  </si>
  <si>
    <t>2019-0000789</t>
  </si>
  <si>
    <t>000107-2019-DNCPPEI</t>
  </si>
  <si>
    <t>2019-0000547</t>
  </si>
  <si>
    <t>000087-2019-DNCPPEI</t>
  </si>
  <si>
    <t>2019-0000829</t>
  </si>
  <si>
    <t>000109-2019-DNCPPEI</t>
  </si>
  <si>
    <t>2019-0000539</t>
  </si>
  <si>
    <t>000036-2019-DNCPPEI</t>
  </si>
  <si>
    <t>2019-0000611</t>
  </si>
  <si>
    <t>000066-2019-DNCPPEI</t>
  </si>
  <si>
    <t>2019-0000811</t>
  </si>
  <si>
    <t>000105-2019-DNCPPEI</t>
  </si>
  <si>
    <t>2019-0000805</t>
  </si>
  <si>
    <t>000104-2019-DNCPPEI</t>
  </si>
  <si>
    <t>2019-0000892</t>
  </si>
  <si>
    <t>000131-2019-DNCPPEI</t>
  </si>
  <si>
    <t>2019-0000858</t>
  </si>
  <si>
    <t>000121-2019-DNCPPEI</t>
  </si>
  <si>
    <t>2019-0000637</t>
  </si>
  <si>
    <t>000078-2019-DNCPPEI</t>
  </si>
  <si>
    <t>2019-0000535</t>
  </si>
  <si>
    <t>000050-2019-DNCPPEI</t>
  </si>
  <si>
    <t>2019-0000919</t>
  </si>
  <si>
    <t>000146-2019-DNCPPEI</t>
  </si>
  <si>
    <t>2019-0000617</t>
  </si>
  <si>
    <t>000114-2019-DNCPPEI</t>
  </si>
  <si>
    <t>2019-0000786</t>
  </si>
  <si>
    <t>000096-2019-DNCPPEI</t>
  </si>
  <si>
    <t>2019-0000790</t>
  </si>
  <si>
    <t>000138-2019-DNCPPEI</t>
  </si>
  <si>
    <t>2019-0000494</t>
  </si>
  <si>
    <t>000030-2019-DNCPPEI</t>
  </si>
  <si>
    <t>2019-0000910</t>
  </si>
  <si>
    <t>000147-2019-DNCPPEI</t>
  </si>
  <si>
    <t>2019-0000335</t>
  </si>
  <si>
    <t>000022-2019-DNCPPEI</t>
  </si>
  <si>
    <t>2019-0000483</t>
  </si>
  <si>
    <t>000026-2019-DNCPPEI</t>
  </si>
  <si>
    <t>2019-0000613</t>
  </si>
  <si>
    <t>000067-2019-DNCPPEI</t>
  </si>
  <si>
    <t>2019-0000525</t>
  </si>
  <si>
    <t>000038-2019-DNCPPEI</t>
  </si>
  <si>
    <t>2019-0000498</t>
  </si>
  <si>
    <t>000028-2019-DNCPPEI</t>
  </si>
  <si>
    <t>2019-0000480</t>
  </si>
  <si>
    <t>000025-2019-DNCPPEI</t>
  </si>
  <si>
    <t>2019-0000499</t>
  </si>
  <si>
    <t>000029-2019-DNCPPEI</t>
  </si>
  <si>
    <t>2019-0000523</t>
  </si>
  <si>
    <t>000100-2019-DNCPPEI</t>
  </si>
  <si>
    <t>2019-0000877</t>
  </si>
  <si>
    <t>000129-2019-DNCPPEI</t>
  </si>
  <si>
    <t>2019-0000785</t>
  </si>
  <si>
    <t>000093-2019-DNCPPEI</t>
  </si>
  <si>
    <t>2019-0000683</t>
  </si>
  <si>
    <t>000136-2019-DNCPPEI</t>
  </si>
  <si>
    <t>2019-0000527</t>
  </si>
  <si>
    <t>000033-2019-DNCPPEI</t>
  </si>
  <si>
    <t>2019-0000872</t>
  </si>
  <si>
    <t>000125-2019-DNCPPEI</t>
  </si>
  <si>
    <t>2019-0000833</t>
  </si>
  <si>
    <t>000110-2019-DNCPPEI</t>
  </si>
  <si>
    <t>MUNICIPALIDAD PROVINCIAL DE TAMBOPATA</t>
  </si>
  <si>
    <t>2019-0000728</t>
  </si>
  <si>
    <t>000085-2019-DNCPPEI</t>
  </si>
  <si>
    <t>2019-0000251</t>
  </si>
  <si>
    <t>000011-2019-DNCPPEI</t>
  </si>
  <si>
    <t>2019-0000731</t>
  </si>
  <si>
    <t>000086-2019-DNCPPEI</t>
  </si>
  <si>
    <t>2019-0000660</t>
  </si>
  <si>
    <t>000083-2019-DNCPPEI</t>
  </si>
  <si>
    <t>ARCHIVO GENERAL DE LA NACION</t>
  </si>
  <si>
    <t>OFICINA TECNICA ADMINISTRATIVA-ARCHIVO GENERAL DE LA NACION</t>
  </si>
  <si>
    <t>2019-0000558</t>
  </si>
  <si>
    <t>000045-2019-DNCPPEI</t>
  </si>
  <si>
    <t>2019-0000519</t>
  </si>
  <si>
    <t>000098-2019-DNCPPEI</t>
  </si>
  <si>
    <t>2019-0000899</t>
  </si>
  <si>
    <t>000143-2019-DNCPPEI</t>
  </si>
  <si>
    <t>2019-0000632</t>
  </si>
  <si>
    <t>000118-2019-DNCPPEI</t>
  </si>
  <si>
    <t>2019-0000376</t>
  </si>
  <si>
    <t>000019-2019-DNCPPEI</t>
  </si>
  <si>
    <t>2019-0000545</t>
  </si>
  <si>
    <t>000034-2019-DNCPPEI</t>
  </si>
  <si>
    <t>2019-0000487</t>
  </si>
  <si>
    <t>000031-2019-DNCPPEI</t>
  </si>
  <si>
    <t>2019-0000843</t>
  </si>
  <si>
    <t>000135-2019-DNCPPEI</t>
  </si>
  <si>
    <t>2019-0000827</t>
  </si>
  <si>
    <t>000111-2019-DNCPPEI</t>
  </si>
  <si>
    <t>2019-0002415</t>
  </si>
  <si>
    <t>000240-2019-DNCPPEI</t>
  </si>
  <si>
    <t>2019-0002271</t>
  </si>
  <si>
    <t>000228-2019-DNCPPEI</t>
  </si>
  <si>
    <t>2019-0000804</t>
  </si>
  <si>
    <t>000148-2019-DNCPPEI</t>
  </si>
  <si>
    <t>MODIFICADO</t>
  </si>
  <si>
    <t>2019-0001488</t>
  </si>
  <si>
    <t>000192-2019-DNCPPEI</t>
  </si>
  <si>
    <t>2019-0001969</t>
  </si>
  <si>
    <t>000212-2019-DNCPPEI</t>
  </si>
  <si>
    <t>MUNICIPALIDAD DISTRITAL DE LA ARENA</t>
  </si>
  <si>
    <t>LA ARENA</t>
  </si>
  <si>
    <t>2019-0000570</t>
  </si>
  <si>
    <t>000069-2019-DNCPPEI</t>
  </si>
  <si>
    <t>2019-0000560</t>
  </si>
  <si>
    <t>000043-2019-DNCPPEI</t>
  </si>
  <si>
    <t>2019-0000563</t>
  </si>
  <si>
    <t>000071-2019-DNCPPEI</t>
  </si>
  <si>
    <t>2019-0000387</t>
  </si>
  <si>
    <t>000018-2019-DNCPPEI</t>
  </si>
  <si>
    <t>AUTORIDAD PORTUARIA NACIONAL</t>
  </si>
  <si>
    <t>2019-0000557</t>
  </si>
  <si>
    <t>000039-2019-DNCPPEI</t>
  </si>
  <si>
    <t>2019-0000585</t>
  </si>
  <si>
    <t>000059-2019-DNCPPEI</t>
  </si>
  <si>
    <t>2019-0000662</t>
  </si>
  <si>
    <t>000081-2019-DNCPPEI</t>
  </si>
  <si>
    <t>2019-0000816</t>
  </si>
  <si>
    <t>000141-2019-DNCPPEI</t>
  </si>
  <si>
    <t>2019-0000772</t>
  </si>
  <si>
    <t>000097-2019-DNCPPEI</t>
  </si>
  <si>
    <t>2019-0000040</t>
  </si>
  <si>
    <t>000014-2019-DNCPPEI</t>
  </si>
  <si>
    <t>2019-0000015</t>
  </si>
  <si>
    <t>000002-2019-DNCP-PEI</t>
  </si>
  <si>
    <t>SUPERINTENDENCIA NACIONAL DE EDUCACION SUPERIOR UNIVERSITARIA</t>
  </si>
  <si>
    <t>SUNEDU - SEDE CENTRAL</t>
  </si>
  <si>
    <t>2019-0000578</t>
  </si>
  <si>
    <t>000057-2019-DNCPPEI</t>
  </si>
  <si>
    <t>2019-0000794</t>
  </si>
  <si>
    <t>000103-2019-DNCPPEI</t>
  </si>
  <si>
    <t>2019-0000036</t>
  </si>
  <si>
    <t>000003-2019-DNCPPEI</t>
  </si>
  <si>
    <t>U.N. TECNOLOGICA DE LIMA SUR</t>
  </si>
  <si>
    <t>UNIVERSIDAD NACIONAL TECNOLOGICA DE LIMA SUR</t>
  </si>
  <si>
    <t>2019-0000170</t>
  </si>
  <si>
    <t>000009-2019-DNCPPEI</t>
  </si>
  <si>
    <t>CENTRO VACACIONAL HUAMPANI</t>
  </si>
  <si>
    <t>CHACLACAYO</t>
  </si>
  <si>
    <t>2019-0000049</t>
  </si>
  <si>
    <t>000004-2019-DNCPPEI</t>
  </si>
  <si>
    <t>2019-0000295</t>
  </si>
  <si>
    <t>000012-2019-DNCPPEI</t>
  </si>
  <si>
    <t>INSTITUTO NACIONAL DE CALIDAD - INACAL</t>
  </si>
  <si>
    <t>ADMINISTRACION - INACAL</t>
  </si>
  <si>
    <t>2019-0000666</t>
  </si>
  <si>
    <t>000084-2019-DNCPPEI</t>
  </si>
  <si>
    <t>2019-0000500</t>
  </si>
  <si>
    <t>000048-2019-DNCPPEI</t>
  </si>
  <si>
    <t>2019-0000005</t>
  </si>
  <si>
    <t>000001-2019-DNCP-PEI</t>
  </si>
  <si>
    <t>2019-0000518</t>
  </si>
  <si>
    <t>000051-2019-DNCPPEI</t>
  </si>
  <si>
    <t>2019-0000668</t>
  </si>
  <si>
    <t>000080-2019-DNCPPEI</t>
  </si>
  <si>
    <t>2019-0000384</t>
  </si>
  <si>
    <t>000073-2019-DNCPPEI</t>
  </si>
  <si>
    <t>2019-0001502</t>
  </si>
  <si>
    <t>000193-2019-DNCPPEI</t>
  </si>
  <si>
    <t>U.N. AUTONOMA DE CHOTA</t>
  </si>
  <si>
    <t>UNIVERSIDAD NACIONAL AUTONOMA DE CHOTA</t>
  </si>
  <si>
    <t>CHOTA</t>
  </si>
  <si>
    <t>2019-0000873</t>
  </si>
  <si>
    <t>000132-2019-DNCPPEI</t>
  </si>
  <si>
    <t>U.N. DE JAEN</t>
  </si>
  <si>
    <t>UNIVERSIDAD NACIONAL DE JAEN</t>
  </si>
  <si>
    <t>2019-0001556</t>
  </si>
  <si>
    <t>000195-2019-DNCPPEI</t>
  </si>
  <si>
    <t>U.N. DE MUSICA</t>
  </si>
  <si>
    <t>UNIVERSIDAD NACIONAL DE MÚSICA</t>
  </si>
  <si>
    <t>2019-0000837</t>
  </si>
  <si>
    <t>000120-2019-DNCPPEI</t>
  </si>
  <si>
    <t>U.N. PEDRO RUIZ GALLO</t>
  </si>
  <si>
    <t>UNIVERSIDAD NACIONAL PEDRO RUIZ GALLO</t>
  </si>
  <si>
    <t>2019-0000966</t>
  </si>
  <si>
    <t>000151-2019-DNCPPEI</t>
  </si>
  <si>
    <t>2019-0000750</t>
  </si>
  <si>
    <t>000090-2019-DNCPPEI</t>
  </si>
  <si>
    <t>U.N. DE FRONTERA</t>
  </si>
  <si>
    <t>UNIVERSIDAD NACIONAL DE FRONTERA</t>
  </si>
  <si>
    <t>2019-0000405</t>
  </si>
  <si>
    <t>000020-2019-DNCPPEI</t>
  </si>
  <si>
    <t>2019-0000695</t>
  </si>
  <si>
    <t>000094-2019-DNCPPEI</t>
  </si>
  <si>
    <t>2019-0000306</t>
  </si>
  <si>
    <t>000015-2019-DNCPPEI</t>
  </si>
  <si>
    <t>2019-0000795</t>
  </si>
  <si>
    <t>000102-2019-DNCPPEI</t>
  </si>
  <si>
    <t>2019-0000575</t>
  </si>
  <si>
    <t>000056-2019-DNCPPEI</t>
  </si>
  <si>
    <t>2019-0000173</t>
  </si>
  <si>
    <t>000007-2019-DNCPPEI</t>
  </si>
  <si>
    <t>2019-0000893</t>
  </si>
  <si>
    <t>000140-2019-DNCPPEI</t>
  </si>
  <si>
    <t>2019-0000497</t>
  </si>
  <si>
    <t>000058-2019-DNCPPEI</t>
  </si>
  <si>
    <t>2019-0000491</t>
  </si>
  <si>
    <t>000027-2019-DNCPPEI</t>
  </si>
  <si>
    <t>2019-0000164</t>
  </si>
  <si>
    <t>000008-2019-DNCPPEI</t>
  </si>
  <si>
    <t>2019-0000540</t>
  </si>
  <si>
    <t>000040-2019-DNCPPEI</t>
  </si>
  <si>
    <t>2020-2024</t>
  </si>
  <si>
    <t>2019-0002525</t>
  </si>
  <si>
    <t>000242-2019-DNCPPEI</t>
  </si>
  <si>
    <t>2019-0001645</t>
  </si>
  <si>
    <t>000199-2019-DNCPPEI</t>
  </si>
  <si>
    <t>2019-0000836</t>
  </si>
  <si>
    <t>000116-2019-DNCPPEI</t>
  </si>
  <si>
    <t>UNIVERSIDAD NACIONAL DANIEL ALOMIA ROBLES</t>
  </si>
  <si>
    <t>2019-0001191</t>
  </si>
  <si>
    <t>000178-2019-DNCPPEI</t>
  </si>
  <si>
    <t>2019-0001321</t>
  </si>
  <si>
    <t>000190-2019-DNCPPEI</t>
  </si>
  <si>
    <t>2019-0000847</t>
  </si>
  <si>
    <t>000119-2019-DNCPPEI</t>
  </si>
  <si>
    <t>U.N. INTERCULTURAL DE LA AMAZONIA</t>
  </si>
  <si>
    <t>UNIVERSIDAD NACIONAL INTERCULTURAL DE LA AMAZONIA</t>
  </si>
  <si>
    <t>YARINACOCHA</t>
  </si>
  <si>
    <t>2019-0000894</t>
  </si>
  <si>
    <t>000134-2019-DNCPPEI</t>
  </si>
  <si>
    <t>U.N. SANTIAGO ANTUNEZ DE MAYOLO</t>
  </si>
  <si>
    <t>UNIVERSIDAD NACIONAL SANTIAGO ANTUNEZ DE MAYOLO</t>
  </si>
  <si>
    <t>2019-0000957</t>
  </si>
  <si>
    <t>000169-2019-DNCPPEI</t>
  </si>
  <si>
    <t>DESARROLLO E INCLUSION SOCIAL</t>
  </si>
  <si>
    <t>MINISTERIO DE DESARROLLO E INCLUSION SOCIAL</t>
  </si>
  <si>
    <t>MINISTERIO DE DESARROLLO E INCLUSION SOCIAL- SEDE CENTRAL- MIDIS</t>
  </si>
  <si>
    <t>2019-0000802</t>
  </si>
  <si>
    <t>000101-2019-DNCPPEI</t>
  </si>
  <si>
    <t>2019-0002052</t>
  </si>
  <si>
    <t>000218-2019-DNCPPEI</t>
  </si>
  <si>
    <t>OPP00020190000110</t>
  </si>
  <si>
    <t>000244-2019-DNCPPEI</t>
  </si>
  <si>
    <t>2019-0000656</t>
  </si>
  <si>
    <t>000133-2019-DNCPPEI</t>
  </si>
  <si>
    <t>2020-2025</t>
  </si>
  <si>
    <t>2019-0002418</t>
  </si>
  <si>
    <t>000241-2019-DNCPPEI</t>
  </si>
  <si>
    <t>U.N. DE TUMBES</t>
  </si>
  <si>
    <t>UNIVERSIDAD NACIONAL DE TUMBES</t>
  </si>
  <si>
    <t>2019-0002178</t>
  </si>
  <si>
    <t>000221-2019-DNCPPEI</t>
  </si>
  <si>
    <t>U.N. INTERCULTURAL DE LA SELVA CENTRAL JUAN SANTOS ATAHUALPA</t>
  </si>
  <si>
    <t>UNIV.NAC. INTERCULTURAL DE LA SELVA CENTRAL JUAN SANTOS ATAHUALPA</t>
  </si>
  <si>
    <t>PICHANAQUI</t>
  </si>
  <si>
    <t>2019-0002381</t>
  </si>
  <si>
    <t>000237-2019-DNCPPEI</t>
  </si>
  <si>
    <t>MUNICIPALIDAD PROVINCIAL DE YAULI - LA OROYA</t>
  </si>
  <si>
    <t>YAULI</t>
  </si>
  <si>
    <t>LA OROYA</t>
  </si>
  <si>
    <t>2019-0001848</t>
  </si>
  <si>
    <t>000207-2019-DNCPPEI</t>
  </si>
  <si>
    <t>MUNICIPALIDAD PROVINCIAL DE YAROWILCA - CHAVINILLO</t>
  </si>
  <si>
    <t>YAROWILCA</t>
  </si>
  <si>
    <t>CHAVINILLO</t>
  </si>
  <si>
    <t>2019-0000911</t>
  </si>
  <si>
    <t>000145-2019-DNCPPEI</t>
  </si>
  <si>
    <t>MUNICIPALIDAD DISTRITAL DE POLVORA</t>
  </si>
  <si>
    <t>TOCACHE</t>
  </si>
  <si>
    <t>POLVORA</t>
  </si>
  <si>
    <t>2019-0001203</t>
  </si>
  <si>
    <t>000180-2019-DNCPPEI</t>
  </si>
  <si>
    <t>MUNICIPALIDAD DISTRITAL DE CORONEL GREGORIO ALBARRACIN LANCHIPA</t>
  </si>
  <si>
    <t>CORONEL GREGORIO ALBARRACIN</t>
  </si>
  <si>
    <t>2019-0001211</t>
  </si>
  <si>
    <t>000181-2019-CEPLAN-DNCPPEI</t>
  </si>
  <si>
    <t>MUNICIPALIDAD DISTRITAL DE HUANUARA</t>
  </si>
  <si>
    <t>CANDARAVE</t>
  </si>
  <si>
    <t>HUANUARA</t>
  </si>
  <si>
    <t>2019-0000071</t>
  </si>
  <si>
    <t>000006-2019-DNCPPEI</t>
  </si>
  <si>
    <t>2019-0000945</t>
  </si>
  <si>
    <t>000182-2019-DNCPPEI</t>
  </si>
  <si>
    <t>MUNICIPALIDAD DISTRITAL DE LURIN</t>
  </si>
  <si>
    <t>LURIN</t>
  </si>
  <si>
    <t>2019-0000969</t>
  </si>
  <si>
    <t>000153-2019-DNCPPEI</t>
  </si>
  <si>
    <t>MUNICIPALIDAD DISTRITAL DE PACOCHA</t>
  </si>
  <si>
    <t>PACOCHA</t>
  </si>
  <si>
    <t>2019-0000859</t>
  </si>
  <si>
    <t>000122-2019-DNCPPEI</t>
  </si>
  <si>
    <t>MUNICIPALIDAD DISTRITAL DE PARACAS</t>
  </si>
  <si>
    <t>PARACAS</t>
  </si>
  <si>
    <t>2019-0001397</t>
  </si>
  <si>
    <t>000191-2019-DNCPPEI</t>
  </si>
  <si>
    <t>MUNICIPALIDAD DISTRITAL DE PUÑOS</t>
  </si>
  <si>
    <t>PUNOS</t>
  </si>
  <si>
    <t>2019-0000988</t>
  </si>
  <si>
    <t>000172-2019-DNCPPEI</t>
  </si>
  <si>
    <t>MUNICIPALIDAD DISTRITAL DE SAN JUAN DE LURIGANCHO</t>
  </si>
  <si>
    <t>SAN JUAN DE LURIGANCHO</t>
  </si>
  <si>
    <t>2019-0000276</t>
  </si>
  <si>
    <t>000013-2019-DNCPPEI</t>
  </si>
  <si>
    <t>MUNICIPALIDAD DISTRITAL DE SAN LUIS</t>
  </si>
  <si>
    <t>SAN LUIS</t>
  </si>
  <si>
    <t>2019-0000882</t>
  </si>
  <si>
    <t>000128-2019-DNCPPEI</t>
  </si>
  <si>
    <t>MUNICIPALIDAD DISTRITAL DE SAN PEDRO</t>
  </si>
  <si>
    <t>LUCANAS</t>
  </si>
  <si>
    <t>SAN PEDRO</t>
  </si>
  <si>
    <t>2019-0001301</t>
  </si>
  <si>
    <t>000187-2019-DNCPPEI</t>
  </si>
  <si>
    <t>MUNICIPALIDAD DISTRITAL DE SAN RAFAEL</t>
  </si>
  <si>
    <t>AMBO</t>
  </si>
  <si>
    <t>SAN RAFAEL</t>
  </si>
  <si>
    <t>2019-0000963</t>
  </si>
  <si>
    <t>000155-2019-DNCPPEI</t>
  </si>
  <si>
    <t>MUNICIPALIDAD DISTRITAL DE SORITOR</t>
  </si>
  <si>
    <t>SORITOR</t>
  </si>
  <si>
    <t>2019-0000821</t>
  </si>
  <si>
    <t>000106-2019-DNCPPEI</t>
  </si>
  <si>
    <t>MUNICIPALIDAD PROVINCIAL DE ATALAYA - RAYMONDI</t>
  </si>
  <si>
    <t>ATALAYA</t>
  </si>
  <si>
    <t>RAYMONDI</t>
  </si>
  <si>
    <t>2019-0000860</t>
  </si>
  <si>
    <t>000124-2019-DNCPPEI</t>
  </si>
  <si>
    <t>MUNICIPALIDAD PROVINCIAL DE AZANGARO</t>
  </si>
  <si>
    <t>AZANGARO</t>
  </si>
  <si>
    <t>2019-0001049</t>
  </si>
  <si>
    <t>000166-2019-DNCPPEI</t>
  </si>
  <si>
    <t>MUNICIPALIDAD PROVINCIAL DE CAJATAMBO</t>
  </si>
  <si>
    <t>CAJATAMBO</t>
  </si>
  <si>
    <t>2019-0000890</t>
  </si>
  <si>
    <t>000127-2019-DNCPPEI</t>
  </si>
  <si>
    <t>MUNICIPALIDAD PROVINCIAL DE CANGALLO</t>
  </si>
  <si>
    <t>CANGALLO</t>
  </si>
  <si>
    <t>2019-0000992</t>
  </si>
  <si>
    <t>000160-2019-DNCPPEI</t>
  </si>
  <si>
    <t>MUNICIPALIDAD PROVINCIAL DE CAÑETE - SAN VICENTE DE CAÑETE</t>
  </si>
  <si>
    <t>2019-0000861</t>
  </si>
  <si>
    <t>000126-2019-DNCPPEI</t>
  </si>
  <si>
    <t>MUNICIPALIDAD PROVINCIAL DE CHICLAYO</t>
  </si>
  <si>
    <t>CHICLAYO</t>
  </si>
  <si>
    <t>2019-0001145</t>
  </si>
  <si>
    <t>000174-2019-DNCPPEI</t>
  </si>
  <si>
    <t>MUNICIPALIDAD PROVINCIAL DE CONCEPCION</t>
  </si>
  <si>
    <t>CONCEPCION</t>
  </si>
  <si>
    <t>2019-0000856</t>
  </si>
  <si>
    <t>000130-2019-DNCPPEI</t>
  </si>
  <si>
    <t>MUNICIPALIDAD PROVINCIAL DE HUAMANGA</t>
  </si>
  <si>
    <t>2019-0001113</t>
  </si>
  <si>
    <t>000171-2019-DNCPPEI</t>
  </si>
  <si>
    <t>MUNICIPALIDAD PROVINCIAL DE HUARAL</t>
  </si>
  <si>
    <t>HUARAL</t>
  </si>
  <si>
    <t>2019-0000902</t>
  </si>
  <si>
    <t>000142-2019-DNCPPEI</t>
  </si>
  <si>
    <t>MUNICIPALIDAD PROVINCIAL DE LAMBAYEQUE</t>
  </si>
  <si>
    <t>2019-0001172</t>
  </si>
  <si>
    <t>000177-2019-DNCPPEI</t>
  </si>
  <si>
    <t>MUNICIPALIDAD PROVINCIAL DE PARINACOCHAS - CORACORA</t>
  </si>
  <si>
    <t>PARINACOCHAS</t>
  </si>
  <si>
    <t>CORACORA</t>
  </si>
  <si>
    <t>2019-0000206</t>
  </si>
  <si>
    <t>000017-2019-DNCPPEI</t>
  </si>
  <si>
    <t>MUNICIPALIDAD PROVINCIAL DE PUERTO INCA</t>
  </si>
  <si>
    <t>PUERTO INCA</t>
  </si>
  <si>
    <t>2019-0000290</t>
  </si>
  <si>
    <t>000144-2019-DNCPPEI</t>
  </si>
  <si>
    <t>MUNICIPALIDAD PROVINCIAL DE SECHURA</t>
  </si>
  <si>
    <t>SECHURA</t>
  </si>
  <si>
    <t>2019-0000565</t>
  </si>
  <si>
    <t>000091-2019-DNCPPEI</t>
  </si>
  <si>
    <t>2019-0000466</t>
  </si>
  <si>
    <t>000021-2019-DNCPPEI</t>
  </si>
  <si>
    <t>2019-0001849</t>
  </si>
  <si>
    <t>000208-2019-DNCPPEI</t>
  </si>
  <si>
    <t>2019-0000038</t>
  </si>
  <si>
    <t>000005-2019-DNCPPEI</t>
  </si>
  <si>
    <t>GOBIERNO REGIONAL DEL DEPARTAMENTO DE LAMBAYEQUE</t>
  </si>
  <si>
    <t>REGION LAMBAYEQUE-SEDE CENTRAL</t>
  </si>
  <si>
    <t>2019-0000476</t>
  </si>
  <si>
    <t>000023-2019-DNCPPEI</t>
  </si>
  <si>
    <t>2019-0000530</t>
  </si>
  <si>
    <t>000042-2019-DNCPPEI</t>
  </si>
  <si>
    <t>2019-0000756</t>
  </si>
  <si>
    <t>000092-2019-DNCPPEI</t>
  </si>
  <si>
    <t>MUNICIPALIDAD METROPOLITANA DE LIMA</t>
  </si>
  <si>
    <t>REGION LIMA METROPOLITANA</t>
  </si>
  <si>
    <t>2019-0001717</t>
  </si>
  <si>
    <t>000203-2019-DNCPPEI</t>
  </si>
  <si>
    <t>MUNICIPALIDAD DISTRITAL DE CIUDAD NUEVA</t>
  </si>
  <si>
    <t>CIUDAD NUEVA</t>
  </si>
  <si>
    <t>2019-0001516</t>
  </si>
  <si>
    <t>000194-2019-DNCPPEI</t>
  </si>
  <si>
    <t>MUNICIPALIDAD DISTRITAL DE HUALLANCA</t>
  </si>
  <si>
    <t>BOLOGNESI</t>
  </si>
  <si>
    <t>HUALLANCA</t>
  </si>
  <si>
    <t>2019-0001587</t>
  </si>
  <si>
    <t>000197-2019-DNCPPEI</t>
  </si>
  <si>
    <t>MUNICIPALIDAD DISTRITAL DE LA UNION</t>
  </si>
  <si>
    <t>LA UNION</t>
  </si>
  <si>
    <t>2019-0001047</t>
  </si>
  <si>
    <t>000165-2019-DNCPPEI</t>
  </si>
  <si>
    <t>MUNICIPALIDAD DISTRITAL DE LUCANAS</t>
  </si>
  <si>
    <t>2019-0001579</t>
  </si>
  <si>
    <t>000196-2019-DNCPPEI</t>
  </si>
  <si>
    <t>MUNICIPALIDAD DISTRITAL DE SAN FRANCISCO DE ASIS DE YARUSYACAN</t>
  </si>
  <si>
    <t>SAN FRANCISCO DE ASIS DE YARUSYACAN</t>
  </si>
  <si>
    <t>2019-0001632</t>
  </si>
  <si>
    <t>000198-2019-DNCPPEI</t>
  </si>
  <si>
    <t>MUNICIPALIDAD PROVINCIAL DE EL DORADO</t>
  </si>
  <si>
    <t>EL DORADO</t>
  </si>
  <si>
    <t>SAN JOSE DE SISA</t>
  </si>
  <si>
    <t>2019-0002382</t>
  </si>
  <si>
    <t>000236-2019-DNCPPEI</t>
  </si>
  <si>
    <t>MUNICIPALIDAD PROVINCIAL DE TARMA</t>
  </si>
  <si>
    <t>2019-0000828</t>
  </si>
  <si>
    <t>000112-2019-CEPLAN-DNCPPEI</t>
  </si>
  <si>
    <t>MUNICIPALIDAD PROVINCIAL DE YUNGAY</t>
  </si>
  <si>
    <t>YUNGAY</t>
  </si>
  <si>
    <t>2019-0000526</t>
  </si>
  <si>
    <t>000044-2019-DNCPPEI</t>
  </si>
  <si>
    <t>2019-0002406</t>
  </si>
  <si>
    <t>000232-2019-DNCPPEI</t>
  </si>
  <si>
    <t>MUNICIPALIDAD DISTRITAL DE PACHACAMAC</t>
  </si>
  <si>
    <t>PACHACAMAC</t>
  </si>
  <si>
    <t>2019-0001760</t>
  </si>
  <si>
    <t>000206-2019-DNCPPEI</t>
  </si>
  <si>
    <t>MUNICIPALIDAD DISTRITAL DE SAN FRANCISCO DE CAYRAN</t>
  </si>
  <si>
    <t>SAN FRANCISCO DE CAYRAN</t>
  </si>
  <si>
    <t>2019-0002217</t>
  </si>
  <si>
    <t>000227-2019-DNCPPEI</t>
  </si>
  <si>
    <t>MUNICIPALIDAD PROVINCIAL DE PACASMAYO - SAN PEDRO DE LLOC</t>
  </si>
  <si>
    <t>SAN PEDRO DE LLOC</t>
  </si>
  <si>
    <t>2019-0001936</t>
  </si>
  <si>
    <t>000210-2019-DNCPPEI</t>
  </si>
  <si>
    <t>MUNICIPALIDAD DISTRITAL DE COPORAQUE</t>
  </si>
  <si>
    <t>COPORAQUE</t>
  </si>
  <si>
    <t>2019-0001937</t>
  </si>
  <si>
    <t>000211-2019-DNCPPEI</t>
  </si>
  <si>
    <t>MUNICIPALIDAD DISTRITAL DE MOCHE</t>
  </si>
  <si>
    <t>MOCHE</t>
  </si>
  <si>
    <t>2019-0002526</t>
  </si>
  <si>
    <t>000243-2019-DNCPPEI</t>
  </si>
  <si>
    <t>MUNICIPALIDAD PROVINCIAL DE DATEM DEL MARAÑON</t>
  </si>
  <si>
    <t>DATEM DEL MARAÑON</t>
  </si>
  <si>
    <t>2019-0000931</t>
  </si>
  <si>
    <t>000150-2019-DNCPPEI</t>
  </si>
  <si>
    <t>2019-0002021</t>
  </si>
  <si>
    <t>000214-2019-DNCPPEI</t>
  </si>
  <si>
    <t>MUNICIPALIDAD DISTRITAL DE BALSAPUERTO</t>
  </si>
  <si>
    <t>BALSAPUERTO</t>
  </si>
  <si>
    <t>2019-0001302</t>
  </si>
  <si>
    <t>000189-2019-DNCPPEI</t>
  </si>
  <si>
    <t>MUNICIPALIDAD DISTRITAL DE LAGUNAS</t>
  </si>
  <si>
    <t>LAGUNAS</t>
  </si>
  <si>
    <t>2019-0001033</t>
  </si>
  <si>
    <t>000162-2019-DNCPPEI</t>
  </si>
  <si>
    <t>MUNICIPALIDAD DISTRITAL DE MALA</t>
  </si>
  <si>
    <t>MALA</t>
  </si>
  <si>
    <t>2019-0000998</t>
  </si>
  <si>
    <t>000175-2019-DNCPPEI</t>
  </si>
  <si>
    <t>MUNICIPALIDAD DISTRITAL DE TAMBO</t>
  </si>
  <si>
    <t>TAMBO</t>
  </si>
  <si>
    <t>2019-0001071</t>
  </si>
  <si>
    <t>000167-2019-DNCPPEI</t>
  </si>
  <si>
    <t>MUNICIPALIDAD DISTRITAL HEROES ALBARRACIN - CHUCATAMANI</t>
  </si>
  <si>
    <t>TARATA</t>
  </si>
  <si>
    <t>CHUCATAMANI</t>
  </si>
  <si>
    <t>2019-0001697</t>
  </si>
  <si>
    <t>000202-2019-DNCPPEI</t>
  </si>
  <si>
    <t>2019-0001142</t>
  </si>
  <si>
    <t>000173-2019-DNCPPEI</t>
  </si>
  <si>
    <t>2019-0000870</t>
  </si>
  <si>
    <t>000170-2019-DNCPPEI</t>
  </si>
  <si>
    <t>2019-0002130</t>
  </si>
  <si>
    <t>000220-2019-DNCPPEI</t>
  </si>
  <si>
    <t>2019-0001692</t>
  </si>
  <si>
    <t>000204-2019-DNCPPEI</t>
  </si>
  <si>
    <t>MUNICIPALIDAD DISTRITAL DE AWAJUN</t>
  </si>
  <si>
    <t>AWAJUN</t>
  </si>
  <si>
    <t>2019-0002210</t>
  </si>
  <si>
    <t>000225-2019-DNCPPEI</t>
  </si>
  <si>
    <t>MUNICIPALIDAD DISTRITAL DE CATACAOS</t>
  </si>
  <si>
    <t>CATACAOS</t>
  </si>
  <si>
    <t>2019-0001747</t>
  </si>
  <si>
    <t>000205-2019-DNCPPEI</t>
  </si>
  <si>
    <t>MUNICIPALIDAD DISTRITAL DE HUACHIS</t>
  </si>
  <si>
    <t>HUACHIS</t>
  </si>
  <si>
    <t>2019-0002188</t>
  </si>
  <si>
    <t>000223-2019-DNCPPEI</t>
  </si>
  <si>
    <t>MUNICIPALIDAD DISTRITAL DE IBERIA</t>
  </si>
  <si>
    <t>TAHUAMANU</t>
  </si>
  <si>
    <t>IBERIA</t>
  </si>
  <si>
    <t>2019-0001091</t>
  </si>
  <si>
    <t>000168-2019-DNCPPEI</t>
  </si>
  <si>
    <t>MUNICIPALIDAD DISTRITAL DE LURICOCHA</t>
  </si>
  <si>
    <t>LURICOCHA</t>
  </si>
  <si>
    <t>2019-0002389</t>
  </si>
  <si>
    <t>000230-2019-DNCPPEI</t>
  </si>
  <si>
    <t>MUNICIPALIDAD DISTRITAL DE SAN FERNANDO</t>
  </si>
  <si>
    <t>SAN FERNANDO</t>
  </si>
  <si>
    <t>2019-0001702</t>
  </si>
  <si>
    <t>000201-2019-DNCPPEI</t>
  </si>
  <si>
    <t>MUNICIPALIDAD DISTRITAL DE SAN JUAN BAUTISTA</t>
  </si>
  <si>
    <t>SAN JUAN BAUTISTA</t>
  </si>
  <si>
    <t>2019-0001311</t>
  </si>
  <si>
    <t>000188-2019-DNCPPEI</t>
  </si>
  <si>
    <t>MUNICIPALIDAD DISTRITAL DE SHAMBOYACU</t>
  </si>
  <si>
    <t>PICOTA</t>
  </si>
  <si>
    <t>SHAMBOYACU</t>
  </si>
  <si>
    <t>2019-0002213</t>
  </si>
  <si>
    <t>000229-2019-DNCPPEI</t>
  </si>
  <si>
    <t>MUNICIPALIDAD PROVINCIAL DE CHINCHEROS</t>
  </si>
  <si>
    <t>CHINCHEROS</t>
  </si>
  <si>
    <t>2019-0001905</t>
  </si>
  <si>
    <t>000209-2019-DNCPPEI</t>
  </si>
  <si>
    <t>MUNICIPALIDAD PROVINCIAL DE HUARAZ</t>
  </si>
  <si>
    <t>2019-0001693</t>
  </si>
  <si>
    <t>000200-2019-DNCPPEI</t>
  </si>
  <si>
    <t>MUNICIPALIDAD PROVINCIAL DE LAMAS</t>
  </si>
  <si>
    <t>LAMAS</t>
  </si>
  <si>
    <t>2019-0002043</t>
  </si>
  <si>
    <t>000216-2019-DNCPPEI</t>
  </si>
  <si>
    <t>MUNICIPALIDAD PROVINCIAL DE MORROPON - CHULUCANAS</t>
  </si>
  <si>
    <t>MORROPON</t>
  </si>
  <si>
    <t>CHULUCANAS</t>
  </si>
  <si>
    <t>2019-0002202</t>
  </si>
  <si>
    <t>000224-2019-DNCPPEI</t>
  </si>
  <si>
    <t>2019-0002098</t>
  </si>
  <si>
    <t>000219-2019-DNCPPEI</t>
  </si>
  <si>
    <t>2019-0000909</t>
  </si>
  <si>
    <t>000159-2019-DNCPPEI</t>
  </si>
  <si>
    <t>2019-0002026</t>
  </si>
  <si>
    <t>000215-2019-DNCPPEI</t>
  </si>
  <si>
    <t>MUNICIPALIDAD DISTRITAL DE ANDRES AVELINO CACERES DORREGARAY</t>
  </si>
  <si>
    <t>ANDRES AVELINO CACERES DORREGAY</t>
  </si>
  <si>
    <t>2019-0002380</t>
  </si>
  <si>
    <t>000233-2019-DNCPPEI</t>
  </si>
  <si>
    <t>MUNICIPALIDAD PROVINCIAL DE JULCAN</t>
  </si>
  <si>
    <t>JULCAN</t>
  </si>
  <si>
    <t>2019-0002385</t>
  </si>
  <si>
    <t>000234-2019-DNCPPEI</t>
  </si>
  <si>
    <t>2019-0002383</t>
  </si>
  <si>
    <t>000231-2019-DNCPPEI</t>
  </si>
  <si>
    <t>MUNICIPALIDAD DISTRITAL DE CAIRANI</t>
  </si>
  <si>
    <t>CAIRANI</t>
  </si>
  <si>
    <t>2019-0002450</t>
  </si>
  <si>
    <t>000238-2019-DNCPPEI</t>
  </si>
  <si>
    <t>2019-0002177</t>
  </si>
  <si>
    <t>000222-2019-DNCPPEI</t>
  </si>
  <si>
    <t>MUNICIPALIDAD PROVINCIAL DE HUARMEY</t>
  </si>
  <si>
    <t>HUARMEY</t>
  </si>
  <si>
    <t>2019-0002017</t>
  </si>
  <si>
    <t>000213-2019-DNCPPEI</t>
  </si>
  <si>
    <t>2019-0002195</t>
  </si>
  <si>
    <t>000226-2019-DNCPPEI</t>
  </si>
  <si>
    <t>MUNICIPALIDAD DISTRITAL DE VILLA MARIA DEL TRIUNFO</t>
  </si>
  <si>
    <t>VILLA MARIA DEL TRIUNFO</t>
  </si>
  <si>
    <t>2021-2024</t>
  </si>
  <si>
    <t>SILVA PIÑA SANDY KATHERYN</t>
  </si>
  <si>
    <t>2020-0000625</t>
  </si>
  <si>
    <t>000066-2020-DNCPPEI</t>
  </si>
  <si>
    <t>2017-2023</t>
  </si>
  <si>
    <t>2020-0001501</t>
  </si>
  <si>
    <t>000237-2020-DNCPPEI</t>
  </si>
  <si>
    <t>2020-0000746</t>
  </si>
  <si>
    <t>000123-2020-DNCPPEI</t>
  </si>
  <si>
    <t>2020-0000763</t>
  </si>
  <si>
    <t>000102-2020-DNCPPEI</t>
  </si>
  <si>
    <t>2020-0000809</t>
  </si>
  <si>
    <t>000150-2020-DNCPPEI</t>
  </si>
  <si>
    <t>2020-0000792</t>
  </si>
  <si>
    <t>000113-2020-DNCPPEI</t>
  </si>
  <si>
    <t>2020-0000700</t>
  </si>
  <si>
    <t>000086-2020-DNCPPEI</t>
  </si>
  <si>
    <t>2020-0000495</t>
  </si>
  <si>
    <t>000035-2020-DNCPPEI</t>
  </si>
  <si>
    <t>2020-0000805</t>
  </si>
  <si>
    <t>000121-2020-DNCPPEI</t>
  </si>
  <si>
    <t>2020-0000748</t>
  </si>
  <si>
    <t>000135-2020-DNCPPEI</t>
  </si>
  <si>
    <t>2017-2024</t>
  </si>
  <si>
    <t>2020-0001542</t>
  </si>
  <si>
    <t>000239-2020-DNCPPEI</t>
  </si>
  <si>
    <t>2020-0000757</t>
  </si>
  <si>
    <t>000100-2020-DNCPPEI</t>
  </si>
  <si>
    <t>2018-2023</t>
  </si>
  <si>
    <t>HUARCAYA CLEMENTE CARLOS ALBERTO</t>
  </si>
  <si>
    <t>2020-0001704</t>
  </si>
  <si>
    <t>000264-2020-DNCPPEI</t>
  </si>
  <si>
    <t>2020-0000736</t>
  </si>
  <si>
    <t>000099-2020-DNCPPEI</t>
  </si>
  <si>
    <t>2020-0000745</t>
  </si>
  <si>
    <t>000122-2020-DNCPPEI</t>
  </si>
  <si>
    <t>2020-0000731</t>
  </si>
  <si>
    <t>000146-2020-DNCPPEI</t>
  </si>
  <si>
    <t>2020-0001109</t>
  </si>
  <si>
    <t>000198-2020-DNCPPEI</t>
  </si>
  <si>
    <t>2020-0000740</t>
  </si>
  <si>
    <t>000154-2020-DNCPPEI</t>
  </si>
  <si>
    <t>2020-0000758</t>
  </si>
  <si>
    <t>000144-2020-DNCPPEI</t>
  </si>
  <si>
    <t>2020-0000734</t>
  </si>
  <si>
    <t>000129-2020-DNCPPEI</t>
  </si>
  <si>
    <t>2020-0000713</t>
  </si>
  <si>
    <t>000089-2020-DNCPPEI</t>
  </si>
  <si>
    <t>2020-0000695</t>
  </si>
  <si>
    <t>000084-2020-DNCPPEI</t>
  </si>
  <si>
    <t>2020-0000735</t>
  </si>
  <si>
    <t>000142-2020-DNCPPEI</t>
  </si>
  <si>
    <t>2020-0000726</t>
  </si>
  <si>
    <t>000152-2020-DNCPPEI</t>
  </si>
  <si>
    <t>2020-0000850</t>
  </si>
  <si>
    <t>000162-2020-DNCPPEI</t>
  </si>
  <si>
    <t>2020-0000390</t>
  </si>
  <si>
    <t>000023-2020-DNCPPEI</t>
  </si>
  <si>
    <t>2020-0000828</t>
  </si>
  <si>
    <t>000151-2020-DNCPPEI</t>
  </si>
  <si>
    <t>2020-0001191</t>
  </si>
  <si>
    <t>000207-2020-DNCPPEI</t>
  </si>
  <si>
    <t>2020-0000737</t>
  </si>
  <si>
    <t>000103-2020-DNCPPEI</t>
  </si>
  <si>
    <t>2020-0000699</t>
  </si>
  <si>
    <t>000088-2020-DNCPPEI</t>
  </si>
  <si>
    <t>2020-0000799</t>
  </si>
  <si>
    <t>000120-2020-DNCPPEI</t>
  </si>
  <si>
    <t>2020-0000592</t>
  </si>
  <si>
    <t>000056-2020-DNCPPEI</t>
  </si>
  <si>
    <t>2020-0000827</t>
  </si>
  <si>
    <t>000149-2020-DNCPPEI</t>
  </si>
  <si>
    <t>2020-0000788</t>
  </si>
  <si>
    <t>000117-2020-DNCPPEI</t>
  </si>
  <si>
    <t>2020-0000712</t>
  </si>
  <si>
    <t>000159-2020-DNCPPEI</t>
  </si>
  <si>
    <t>2020-0000697</t>
  </si>
  <si>
    <t>000083-2020-DNCPPEI</t>
  </si>
  <si>
    <t>2020-0000589</t>
  </si>
  <si>
    <t>000070-2020-DNCPPEI</t>
  </si>
  <si>
    <t>2020-0000835</t>
  </si>
  <si>
    <t>000158-2020-DNCPPEI</t>
  </si>
  <si>
    <t>2020-0000784</t>
  </si>
  <si>
    <t>000109-2020-DNCPPEI</t>
  </si>
  <si>
    <t>2020-0000846</t>
  </si>
  <si>
    <t>000157-2020-DNCPPEI</t>
  </si>
  <si>
    <t>2020-0000551</t>
  </si>
  <si>
    <t>000048-2020-DNCPPEI</t>
  </si>
  <si>
    <t>2020-0000821</t>
  </si>
  <si>
    <t>000133-2020-DNCPPEI</t>
  </si>
  <si>
    <t>2020-0000723</t>
  </si>
  <si>
    <t>000092-2020-DNCPPEI</t>
  </si>
  <si>
    <t>2020-0001118</t>
  </si>
  <si>
    <t>000196-2020-DNCPPEI</t>
  </si>
  <si>
    <t>2020-0000690</t>
  </si>
  <si>
    <t>000082-2020-DNCPPEI</t>
  </si>
  <si>
    <t>2020-0001380</t>
  </si>
  <si>
    <t>000223-2020-DNCPPEI</t>
  </si>
  <si>
    <t>2020-0001160</t>
  </si>
  <si>
    <t>000199-2020-DNCPPEI</t>
  </si>
  <si>
    <t>2020-0000972</t>
  </si>
  <si>
    <t>000181-2020-DNCPPEI</t>
  </si>
  <si>
    <t>2020-0000744</t>
  </si>
  <si>
    <t>000114-2020-DNCPPEI</t>
  </si>
  <si>
    <t>2020-0000730</t>
  </si>
  <si>
    <t>000143-2020-DNCPPEI</t>
  </si>
  <si>
    <t>2020-0001554</t>
  </si>
  <si>
    <t>000244-2020-DNCPPEI</t>
  </si>
  <si>
    <t>2020-0000739</t>
  </si>
  <si>
    <t>000112-2020-DNCPPEI</t>
  </si>
  <si>
    <t>2020-0000826</t>
  </si>
  <si>
    <t>000155-2020-DNCPPEI</t>
  </si>
  <si>
    <t>2020-0000749</t>
  </si>
  <si>
    <t>000098-2020-DNCPPEI</t>
  </si>
  <si>
    <t>2020-0000804</t>
  </si>
  <si>
    <t>000126-2020-DNCPPEI</t>
  </si>
  <si>
    <t>2020-0000539</t>
  </si>
  <si>
    <t>000041-2020-DNCPPEI</t>
  </si>
  <si>
    <t>2020-0000798</t>
  </si>
  <si>
    <t>000116-2020-DNCPPEI</t>
  </si>
  <si>
    <t>2020-0000815</t>
  </si>
  <si>
    <t>000137-2020-DNCPPEI</t>
  </si>
  <si>
    <t>2020-0000538</t>
  </si>
  <si>
    <t>000042-2020-DNCPPEI</t>
  </si>
  <si>
    <t>2020-0000829</t>
  </si>
  <si>
    <t>000156-2020-DNCPPEI</t>
  </si>
  <si>
    <t>2020-0001560</t>
  </si>
  <si>
    <t>000241-2020-DNCPPEI</t>
  </si>
  <si>
    <t>2020-0000915</t>
  </si>
  <si>
    <t>000170-2020-DNCPPEI</t>
  </si>
  <si>
    <t>2020-0000715</t>
  </si>
  <si>
    <t>000090-2020-DNCPPEI</t>
  </si>
  <si>
    <t>2020-0000604</t>
  </si>
  <si>
    <t>000060-2020-DNCPPEI</t>
  </si>
  <si>
    <t>2020-0000599</t>
  </si>
  <si>
    <t>000058-2020-DNCPPEI</t>
  </si>
  <si>
    <t>2020-0000777</t>
  </si>
  <si>
    <t>000106-2020-DNCPPEI</t>
  </si>
  <si>
    <t>2019-0002516</t>
  </si>
  <si>
    <t>000008-2020-DNCPPEI</t>
  </si>
  <si>
    <t>2020-0000613</t>
  </si>
  <si>
    <t>000075-2020-DNCPPEI</t>
  </si>
  <si>
    <t>2020-0000889</t>
  </si>
  <si>
    <t>000172-2020-DNCPPEI</t>
  </si>
  <si>
    <t>2020-0000754</t>
  </si>
  <si>
    <t>000118-2020-DNCPPEI</t>
  </si>
  <si>
    <t>2020-0000710</t>
  </si>
  <si>
    <t>000085-2020-DNCPPEI</t>
  </si>
  <si>
    <t>2020-0000701</t>
  </si>
  <si>
    <t>000087-2020-DNCPPEI</t>
  </si>
  <si>
    <t>2020-0000600</t>
  </si>
  <si>
    <t>000059-2020-DNCPPEI</t>
  </si>
  <si>
    <t>2020-0000750</t>
  </si>
  <si>
    <t>000124-2020-DNCPPEI</t>
  </si>
  <si>
    <t>2020-0000645</t>
  </si>
  <si>
    <t>000073-2020-DNCPPEI</t>
  </si>
  <si>
    <t>2020-0001172</t>
  </si>
  <si>
    <t>000201-2020-DNCPPEI</t>
  </si>
  <si>
    <t>2020-0000460</t>
  </si>
  <si>
    <t>000040-2020-DNCPPEI</t>
  </si>
  <si>
    <t>2020-0000570</t>
  </si>
  <si>
    <t>000052-2020-DNCPPEI</t>
  </si>
  <si>
    <t>2020-0001430</t>
  </si>
  <si>
    <t>000230-2020-DNCPPEI</t>
  </si>
  <si>
    <t>2020-0001552</t>
  </si>
  <si>
    <t>000248-2020-DNCPPEI</t>
  </si>
  <si>
    <t>2020-0000707</t>
  </si>
  <si>
    <t>000108-2020-DNCPPEI</t>
  </si>
  <si>
    <t>2020-0000720</t>
  </si>
  <si>
    <t>000141-2020-DNCPPEI</t>
  </si>
  <si>
    <t>2020-0000727</t>
  </si>
  <si>
    <t>000168-2020-DNCPPEI</t>
  </si>
  <si>
    <t>2020-0000728</t>
  </si>
  <si>
    <t>000140-2020-DNCPPEI</t>
  </si>
  <si>
    <t>2020-0000823</t>
  </si>
  <si>
    <t>000139-2020-DNCPPEI</t>
  </si>
  <si>
    <t>2020-0000783</t>
  </si>
  <si>
    <t>000107-2020-DNCPPEI</t>
  </si>
  <si>
    <t>2020-0000628</t>
  </si>
  <si>
    <t>000067-2020-DNCPPEI</t>
  </si>
  <si>
    <t>2020-0000976</t>
  </si>
  <si>
    <t>000182-2020-DNCPPEI</t>
  </si>
  <si>
    <t>2020-0000579</t>
  </si>
  <si>
    <t>000054-2020-DNCPPEI</t>
  </si>
  <si>
    <t>2020-0001193</t>
  </si>
  <si>
    <t>000202-2020-DNCPPEI</t>
  </si>
  <si>
    <t>2020-0000802</t>
  </si>
  <si>
    <t>000127-2020-DNCPPEI</t>
  </si>
  <si>
    <t>2020-0000733</t>
  </si>
  <si>
    <t>000095-2020-DNCPPEI</t>
  </si>
  <si>
    <t>2020-0001200</t>
  </si>
  <si>
    <t>000205-2020-DNCPPEI</t>
  </si>
  <si>
    <t>2020-0000761</t>
  </si>
  <si>
    <t>000173-2020-DNCPPEI</t>
  </si>
  <si>
    <t>2020-0001000</t>
  </si>
  <si>
    <t>000186-2020-DNCPPEI</t>
  </si>
  <si>
    <t>2020-0000620</t>
  </si>
  <si>
    <t>000065-2020-DNCPPEI</t>
  </si>
  <si>
    <t>2020-0000940</t>
  </si>
  <si>
    <t>000178-2020-DNCPPEI</t>
  </si>
  <si>
    <t>2020-0000742</t>
  </si>
  <si>
    <t>000096-2020-DNCPPEI</t>
  </si>
  <si>
    <t>2020-0000669</t>
  </si>
  <si>
    <t>000074-2020-DNCPPEI</t>
  </si>
  <si>
    <t>2020-0000678</t>
  </si>
  <si>
    <t>000078-2020-DNCPPEI</t>
  </si>
  <si>
    <t>2020-0001442</t>
  </si>
  <si>
    <t>000228-2020-DNCPPEI</t>
  </si>
  <si>
    <t>2020-0000824</t>
  </si>
  <si>
    <t>000134-2020-DNCPPEI</t>
  </si>
  <si>
    <t>2020-0000614</t>
  </si>
  <si>
    <t>000064-2020-DNCPPEI</t>
  </si>
  <si>
    <t>2020-0001257</t>
  </si>
  <si>
    <t>000214-2020-DNCPPEI</t>
  </si>
  <si>
    <t>2020-0000801</t>
  </si>
  <si>
    <t>000119-2020-DNCPPEI</t>
  </si>
  <si>
    <t>2020-0000949</t>
  </si>
  <si>
    <t>000180-2020-DNCPPEI</t>
  </si>
  <si>
    <t>2020-0000839</t>
  </si>
  <si>
    <t>000161-2020-DNCPPEI</t>
  </si>
  <si>
    <t>2020-0001248</t>
  </si>
  <si>
    <t>000211-2020-DNCPPEI</t>
  </si>
  <si>
    <t>2020-0000896</t>
  </si>
  <si>
    <t>000169-2020-DNCPPEI</t>
  </si>
  <si>
    <t>2020-0000796</t>
  </si>
  <si>
    <t>000147-2020-DNCPPEI</t>
  </si>
  <si>
    <t>2020-0000521</t>
  </si>
  <si>
    <t>000037-2020-DNCPPEI</t>
  </si>
  <si>
    <t>2020-0000504</t>
  </si>
  <si>
    <t>000036-2020-DNCPPEI</t>
  </si>
  <si>
    <t>2020-0000545</t>
  </si>
  <si>
    <t>000046-2020-DNCPPEI</t>
  </si>
  <si>
    <t>2020-0000732</t>
  </si>
  <si>
    <t>000094-2020-DNCPPEI</t>
  </si>
  <si>
    <t>2020-0001249</t>
  </si>
  <si>
    <t>000213-2020-DNCPPEI</t>
  </si>
  <si>
    <t>2020-0000816</t>
  </si>
  <si>
    <t>000138-2020-DNCPPEI</t>
  </si>
  <si>
    <t>2020-0000741</t>
  </si>
  <si>
    <t>000110-2020-DNCPPEI</t>
  </si>
  <si>
    <t>2020-0000718</t>
  </si>
  <si>
    <t>000091-2020-DNCPPEI</t>
  </si>
  <si>
    <t>2020-0000540</t>
  </si>
  <si>
    <t>000043-2020-DNCPPEI</t>
  </si>
  <si>
    <t>2020-0000596</t>
  </si>
  <si>
    <t>000057-2020-DNCPPEI</t>
  </si>
  <si>
    <t>2020-0001672</t>
  </si>
  <si>
    <t>000254-2020-DNCPPEI</t>
  </si>
  <si>
    <t>2020-0000673</t>
  </si>
  <si>
    <t>000076-2020-DNCPPEI</t>
  </si>
  <si>
    <t>2020-0001403</t>
  </si>
  <si>
    <t>000225-2020-DNCPPEI</t>
  </si>
  <si>
    <t>2020-0000610</t>
  </si>
  <si>
    <t>000061-2020-DNCPPEI</t>
  </si>
  <si>
    <t>2020-0000820</t>
  </si>
  <si>
    <t>000130-2020-DNCPPEI</t>
  </si>
  <si>
    <t>MUNICIPALIDAD PROVINCIAL DE SAN IGNACIO</t>
  </si>
  <si>
    <t>SAN IGNACIO</t>
  </si>
  <si>
    <t>2020-0000615</t>
  </si>
  <si>
    <t>000062-2020-DNCPPEI</t>
  </si>
  <si>
    <t>MUNICIPALIDAD PROVINCIAL DE TOCACHE</t>
  </si>
  <si>
    <t>2020-0000270</t>
  </si>
  <si>
    <t>000019-2020-DNCPPEI</t>
  </si>
  <si>
    <t>SIERRA EXPORTADORA</t>
  </si>
  <si>
    <t>SIERRA Y SELVA EXPORTADORA</t>
  </si>
  <si>
    <t>2020-0000467</t>
  </si>
  <si>
    <t>000055-2020-DNCPPEI</t>
  </si>
  <si>
    <t>2020-0000864</t>
  </si>
  <si>
    <t>000165-2020-DNCPPEI</t>
  </si>
  <si>
    <t>MUNICIPALIDAD DISTRITAL DE TICAPAMPA</t>
  </si>
  <si>
    <t>RECUAY</t>
  </si>
  <si>
    <t>TICAPAMPA</t>
  </si>
  <si>
    <t>2020-0000399</t>
  </si>
  <si>
    <t>000029-2020-DNCPPEI</t>
  </si>
  <si>
    <t>2020-0000672</t>
  </si>
  <si>
    <t>000148-2020-DNCPPEI</t>
  </si>
  <si>
    <t>2020-0000676</t>
  </si>
  <si>
    <t>000079-2020-DNCPPEI</t>
  </si>
  <si>
    <t>2020-0001154</t>
  </si>
  <si>
    <t>000200-2020-DNCPPEI</t>
  </si>
  <si>
    <t>MUNICIPALIDAD DISTRITAL DE CONSTITUCION</t>
  </si>
  <si>
    <t>CONSTITUCION</t>
  </si>
  <si>
    <t>2020-0001356</t>
  </si>
  <si>
    <t>000220-2020-DNCPPEI</t>
  </si>
  <si>
    <t>MUNICIPALIDAD DISTRITAL DE COYLLURQUI</t>
  </si>
  <si>
    <t>COTABAMBAS</t>
  </si>
  <si>
    <t>COYLLURQUI</t>
  </si>
  <si>
    <t>2020-0000679</t>
  </si>
  <si>
    <t>000077-2020-DNCPPEI</t>
  </si>
  <si>
    <t>U.N. AUTÓNOMA DE HUANTA</t>
  </si>
  <si>
    <t>UNIVERSIDAD NACIONAL AUTONOMA DE HUANTA- UNAH</t>
  </si>
  <si>
    <t>2020-0000473</t>
  </si>
  <si>
    <t>000033-2020-DNCPPEI</t>
  </si>
  <si>
    <t>2021-2023</t>
  </si>
  <si>
    <t>2020-0000919</t>
  </si>
  <si>
    <t>000171-2020-DNCPPEI</t>
  </si>
  <si>
    <t>MUNICIPALIDAD DISTRITAL DE QUERECOTILLO</t>
  </si>
  <si>
    <t>QUERECOTILLO</t>
  </si>
  <si>
    <t>2020-0000887</t>
  </si>
  <si>
    <t>000167-2020-DNCPPEI</t>
  </si>
  <si>
    <t>MUNICIPALIDAD DISTRITAL DE SAN ANTON</t>
  </si>
  <si>
    <t>SAN ANTON</t>
  </si>
  <si>
    <t>2020-0001494</t>
  </si>
  <si>
    <t>000236-2020-DNCPPEI</t>
  </si>
  <si>
    <t>MUNICIPALIDAD DISTRITAL DE ELIAS SOPLIN VARGAS</t>
  </si>
  <si>
    <t>ELIAS SOPLIN VARGAS</t>
  </si>
  <si>
    <t>2021-2025</t>
  </si>
  <si>
    <t>2020-0001018</t>
  </si>
  <si>
    <t>000190-2020-DNCPPEI</t>
  </si>
  <si>
    <t>2020-0000822</t>
  </si>
  <si>
    <t>000132-2020-DNCPPEI</t>
  </si>
  <si>
    <t>2020-0001048</t>
  </si>
  <si>
    <t>000192-2020-DNCPPEI</t>
  </si>
  <si>
    <t>MUNICIPALIDAD DISTRITAL DE PAMPAS</t>
  </si>
  <si>
    <t>PALLASCA</t>
  </si>
  <si>
    <t>2020-0001563</t>
  </si>
  <si>
    <t>000245-2020-DNCPPEI</t>
  </si>
  <si>
    <t>0</t>
  </si>
  <si>
    <t>MUNICIPALIDAD PROVINCIAL DE ANTONIO RAYMONDI - LLAMELLIN</t>
  </si>
  <si>
    <t>MUNICIPALIDAD PROVINCIAL DE ANTONIO RAIMONDI - LLAMELLIN</t>
  </si>
  <si>
    <t>ANTONIO RAIMONDI</t>
  </si>
  <si>
    <t>LLAMELLIN</t>
  </si>
  <si>
    <t>2020-0000819</t>
  </si>
  <si>
    <t>000131-2020-DNCPPEI</t>
  </si>
  <si>
    <t>2020-0001199</t>
  </si>
  <si>
    <t>000204-2020-DNCPPEI</t>
  </si>
  <si>
    <t>MUNICIPALIDAD PROVINCIAL DE PASCO - CHAUPIMARCA</t>
  </si>
  <si>
    <t>CHAUPIMARCA</t>
  </si>
  <si>
    <t>2020-0001247</t>
  </si>
  <si>
    <t>000212-2020-DNCPPEI</t>
  </si>
  <si>
    <t>MUNICIPALIDAD PROVINCIAL DEL SANTA - CHIMBOTE</t>
  </si>
  <si>
    <t>2020-0001400</t>
  </si>
  <si>
    <t>000224-2020-DNCPPEI</t>
  </si>
  <si>
    <t>2020-0000894</t>
  </si>
  <si>
    <t>000166-2020-DNCPPEI</t>
  </si>
  <si>
    <t>2020-0001689</t>
  </si>
  <si>
    <t>000261-2020-DNCPPEI</t>
  </si>
  <si>
    <t>MUNICIPALIDAD DISTRITAL DE YANTALO</t>
  </si>
  <si>
    <t>YANTALO</t>
  </si>
  <si>
    <t>2020-0001583</t>
  </si>
  <si>
    <t>000246-2020-DNCPPEI</t>
  </si>
  <si>
    <t>U.N. TORIBIO RODRIGUEZ DE MENDOZA DE AMAZONAS</t>
  </si>
  <si>
    <t>UNIVERSIDAD NACIONAL TORIBIO RODRIGUEZ DE MENDOZA DE AMAZONAS</t>
  </si>
  <si>
    <t>2020-0000002</t>
  </si>
  <si>
    <t>000002-2020-DNCPPEI</t>
  </si>
  <si>
    <t>MUNICIPALIDAD PROVINCIAL DE LUCANAS - PUQUIO</t>
  </si>
  <si>
    <t>PUQUIO</t>
  </si>
  <si>
    <t>2020-0000296</t>
  </si>
  <si>
    <t>000022-2020-DNCPPEI</t>
  </si>
  <si>
    <t>SERVICIO NACIONAL DE AREAS NATURALES PROTEGIDAS POR EL ESTADO - SERNANP</t>
  </si>
  <si>
    <t>SERV.NAC.AREAS NATURALES PROTEGIDAS POR EL ESTADO - SERNANP</t>
  </si>
  <si>
    <t>2020-0000256</t>
  </si>
  <si>
    <t>000018-2020-DNCPPEI</t>
  </si>
  <si>
    <t>MUNICIPALIDAD DISTRITAL DE RIO TAMBO</t>
  </si>
  <si>
    <t>RIO TAMBO</t>
  </si>
  <si>
    <t>2020-0001653</t>
  </si>
  <si>
    <t>000252-2020-DNCPPEI</t>
  </si>
  <si>
    <t>2020-0000228</t>
  </si>
  <si>
    <t>000017-2020-DNCPPEI</t>
  </si>
  <si>
    <t>MUNICIPALIDAD PROVINCIAL DE TUMBES</t>
  </si>
  <si>
    <t>2020-0001680</t>
  </si>
  <si>
    <t>000258-2020-DNCPPEI</t>
  </si>
  <si>
    <t>MUNICIPALIDAD DISTRITAL DE HUALMAY</t>
  </si>
  <si>
    <t>HUALMAY</t>
  </si>
  <si>
    <t>2020-0000033</t>
  </si>
  <si>
    <t>000001-2020-DNCPPEI</t>
  </si>
  <si>
    <t>2020-0000029</t>
  </si>
  <si>
    <t>000007-2020-DNCPPEI</t>
  </si>
  <si>
    <t>MUNICIPALIDAD DISTRITAL DE LIMATAMBO</t>
  </si>
  <si>
    <t>LIMATAMBO</t>
  </si>
  <si>
    <t>2019-0002500</t>
  </si>
  <si>
    <t>000006-2020-DNCPPEI</t>
  </si>
  <si>
    <t>MUNICIPALIDAD DISTRITAL DE MORROPE</t>
  </si>
  <si>
    <t>MORROPE</t>
  </si>
  <si>
    <t>2020-0000044</t>
  </si>
  <si>
    <t>000009-2020-DNCPPEI</t>
  </si>
  <si>
    <t>MUNICIPALIDAD DISTRITAL DE SACHACA</t>
  </si>
  <si>
    <t>SACHACA</t>
  </si>
  <si>
    <t>2020-0000003</t>
  </si>
  <si>
    <t>000003-2020-DNCPPEI</t>
  </si>
  <si>
    <t>MUNICIPALIDAD DISTRITAL JESUS NAZARENO</t>
  </si>
  <si>
    <t>JESUS NAZARENO</t>
  </si>
  <si>
    <t>2020-0000216</t>
  </si>
  <si>
    <t>000015-2020-DNCPPEI</t>
  </si>
  <si>
    <t>MUNICIPALIDAD PROVINCIAL DE CHEPEN</t>
  </si>
  <si>
    <t>CHEPEN</t>
  </si>
  <si>
    <t>2020-0000045</t>
  </si>
  <si>
    <t>000014-2020-DNCPPEI</t>
  </si>
  <si>
    <t>MUNICIPALIDAD PROVINCIAL DE COTABAMBAS - TAMBOBAMBA</t>
  </si>
  <si>
    <t>TAMBOBAMBA</t>
  </si>
  <si>
    <t>2020-0000028</t>
  </si>
  <si>
    <t>000005-2020-DNCPPEI</t>
  </si>
  <si>
    <t>MUNICIPALIDAD PROVINCIAL DE LEONCIO PRADO - RUPA RUPA</t>
  </si>
  <si>
    <t>2020-0000217</t>
  </si>
  <si>
    <t>000016-2020-DNCPPEI</t>
  </si>
  <si>
    <t>MUNICIPALIDAD PROVINCIAL DE UTCUBAMBA - BAGUA GRANDE</t>
  </si>
  <si>
    <t>UCTUBAMBA</t>
  </si>
  <si>
    <t>BAGUA GRANDE</t>
  </si>
  <si>
    <t>OSORIO DOMINGUEZ JOANNA ELIZABETH</t>
  </si>
  <si>
    <t>2020-0000155</t>
  </si>
  <si>
    <t>000012-2020-DNCPPEI</t>
  </si>
  <si>
    <t>2020-0000811</t>
  </si>
  <si>
    <t>000163-2020-DNCPPEI</t>
  </si>
  <si>
    <t>2020-0000547</t>
  </si>
  <si>
    <t>000047-2020-DNCPPEI</t>
  </si>
  <si>
    <t>2020-0001078</t>
  </si>
  <si>
    <t>000193-2020-DNCPPEI</t>
  </si>
  <si>
    <t>MUNICIPALIDAD DISTRITAL DE JOSE LEONARDO ORTIZ</t>
  </si>
  <si>
    <t>JOSE LEONARDO ORTIZ</t>
  </si>
  <si>
    <t>2020-0001082</t>
  </si>
  <si>
    <t>000194-2020-DNCPPEI</t>
  </si>
  <si>
    <t>MUNICIPALIDAD DISTRITAL DE PATAPO</t>
  </si>
  <si>
    <t>PATAPO</t>
  </si>
  <si>
    <t>2020-0000655</t>
  </si>
  <si>
    <t>000072-2020-DNCPPEI</t>
  </si>
  <si>
    <t>ORELLANA MANRIQUE SOCORRO ASUNCION</t>
  </si>
  <si>
    <t>2020-0001617</t>
  </si>
  <si>
    <t>000249-2020-DNCPPEI</t>
  </si>
  <si>
    <t>2020-0000464</t>
  </si>
  <si>
    <t>000031-2020-DNCPPEI</t>
  </si>
  <si>
    <t>2020-0000995</t>
  </si>
  <si>
    <t>000185-2020-DNCPPEI</t>
  </si>
  <si>
    <t>MUNICIPALIDAD DISTRITAL DE ASIA</t>
  </si>
  <si>
    <t>ASIA</t>
  </si>
  <si>
    <t>2020-0000090</t>
  </si>
  <si>
    <t>000010-2020-DNCPPEI</t>
  </si>
  <si>
    <t>MUNICIPALIDAD DISTRITAL DE CHILCA</t>
  </si>
  <si>
    <t>CHILCA</t>
  </si>
  <si>
    <t>2020-0000601</t>
  </si>
  <si>
    <t>000063-2020-DNCPPEI</t>
  </si>
  <si>
    <t>2020-0000561</t>
  </si>
  <si>
    <t>000049-2020-DNCPPEI</t>
  </si>
  <si>
    <t>MUNICIPALIDAD DISTRITAL DE HUARMACA</t>
  </si>
  <si>
    <t>HUARMACA</t>
  </si>
  <si>
    <t>2020-0000665</t>
  </si>
  <si>
    <t>000080-2020-DNCPPEI</t>
  </si>
  <si>
    <t>MUNICIPALIDAD DISTRITAL DE ANCO</t>
  </si>
  <si>
    <t>ANCO</t>
  </si>
  <si>
    <t>2020-0000558</t>
  </si>
  <si>
    <t>000050-2020-DNCPPEI</t>
  </si>
  <si>
    <t>MUNICIPALIDAD DISTRITAL DE CODO DE POZUZO</t>
  </si>
  <si>
    <t>CODO DEL POZUZO</t>
  </si>
  <si>
    <t>2020-0000385</t>
  </si>
  <si>
    <t>000024-2020-DNCPPEI</t>
  </si>
  <si>
    <t>MUNICIPALIDAD DISTRITAL DE IRAZOLA</t>
  </si>
  <si>
    <t>IRAZOLA</t>
  </si>
  <si>
    <t>2020-0000646</t>
  </si>
  <si>
    <t>000071-2020-DNCPPEI</t>
  </si>
  <si>
    <t>MUNICIPALIDAD DISTRITAL DE JANGAS</t>
  </si>
  <si>
    <t>JANGAS</t>
  </si>
  <si>
    <t>2020-0000466</t>
  </si>
  <si>
    <t>000039-2020-DNCPPEI</t>
  </si>
  <si>
    <t>MUNICIPALIDAD DISTRITAL DE MORONA</t>
  </si>
  <si>
    <t>MORONA</t>
  </si>
  <si>
    <t>2020-0000752</t>
  </si>
  <si>
    <t>000097-2020-DNCPPEI</t>
  </si>
  <si>
    <t>MUNICIPALIDAD DISTRITAL DE SAN SEBASTIAN</t>
  </si>
  <si>
    <t>SAN SEBASTIAN</t>
  </si>
  <si>
    <t>2020-0000474</t>
  </si>
  <si>
    <t>000044-2020-DNCPPEI</t>
  </si>
  <si>
    <t>MUNICIPALIDAD DISTRITAL DE SEPAHUA</t>
  </si>
  <si>
    <t>SEPAHUA</t>
  </si>
  <si>
    <t>2020-0000970</t>
  </si>
  <si>
    <t>000179-2020-DNCPPEI</t>
  </si>
  <si>
    <t>MUNICIPALIDAD DISTRITAL DE SHUPLUY</t>
  </si>
  <si>
    <t>SHUPLUY</t>
  </si>
  <si>
    <t>2020-0000295</t>
  </si>
  <si>
    <t>000020-2020-DNCPPEI</t>
  </si>
  <si>
    <t>MUNICIPALIDAD DISTRITAL DE SOCABAYA</t>
  </si>
  <si>
    <t>SOCABAYA</t>
  </si>
  <si>
    <t>2020-0000452</t>
  </si>
  <si>
    <t>000032-2020-DNCPPEI</t>
  </si>
  <si>
    <t>MUNICIPALIDAD PROVINCIAL DE CHUMBIVILCAS - SANTO TOMAS</t>
  </si>
  <si>
    <t>CHUMBIVILCAS</t>
  </si>
  <si>
    <t>SANTO TOMAS</t>
  </si>
  <si>
    <t>2020-0001212</t>
  </si>
  <si>
    <t>000208-2020-DNCPPEI</t>
  </si>
  <si>
    <t>MUNICIPALIDAD PROVINCIAL DE MARAÑON - HUACRACHUCO</t>
  </si>
  <si>
    <t>MARANON</t>
  </si>
  <si>
    <t>HUACRACHUCO</t>
  </si>
  <si>
    <t>2020-0000502</t>
  </si>
  <si>
    <t>000034-2020-DNCPPEI</t>
  </si>
  <si>
    <t>MUNICIPALIDAD PROVINCIAL DE PARURO</t>
  </si>
  <si>
    <t>PARURO</t>
  </si>
  <si>
    <t>2020-0000663</t>
  </si>
  <si>
    <t>000081-2020-DNCPPEI</t>
  </si>
  <si>
    <t>2020-0000516</t>
  </si>
  <si>
    <t>000038-2020-DNCPPEI</t>
  </si>
  <si>
    <t>2020-0000793</t>
  </si>
  <si>
    <t>000115-2020-DNCPPEI</t>
  </si>
  <si>
    <t>2020-0000984</t>
  </si>
  <si>
    <t>000183-2020-DNCPPEI</t>
  </si>
  <si>
    <t>MUNICIPALIDAD DISTRITAL DE AMARILIS</t>
  </si>
  <si>
    <t>2020-0001468</t>
  </si>
  <si>
    <t>000233-2020-DNCPPEI</t>
  </si>
  <si>
    <t>MUNICIPALIDAD DISTRITAL DE CHACAPALPA</t>
  </si>
  <si>
    <t>CHACAPALPA</t>
  </si>
  <si>
    <t>2020-0001375</t>
  </si>
  <si>
    <t>000222-2020-CEPLAN-DNCPPEI</t>
  </si>
  <si>
    <t>MUNICIPALIDAD DISTRITAL DE CHALLHUAHUACHO</t>
  </si>
  <si>
    <t>CHALLHUAHUACHO</t>
  </si>
  <si>
    <t>2020-0001004</t>
  </si>
  <si>
    <t>000187-2020-DNCPPEI</t>
  </si>
  <si>
    <t>MUNICIPALIDAD DISTRITAL DE COLQUEPATA</t>
  </si>
  <si>
    <t>PAUCARTAMBO</t>
  </si>
  <si>
    <t>COLQUEPATA</t>
  </si>
  <si>
    <t>2020-0000863</t>
  </si>
  <si>
    <t>000164-2020-DNCPPEI</t>
  </si>
  <si>
    <t>MUNICIPALIDAD DISTRITAL DE HUAMANGUILLA</t>
  </si>
  <si>
    <t>HUAMANGUILLA</t>
  </si>
  <si>
    <t>2020-0001099</t>
  </si>
  <si>
    <t>000195-2020-DNCPPEI</t>
  </si>
  <si>
    <t>MUNICIPALIDAD DISTRITAL DE PARAS</t>
  </si>
  <si>
    <t>PARAS</t>
  </si>
  <si>
    <t>2020-0001457</t>
  </si>
  <si>
    <t>000229-2020-DNCPPEI</t>
  </si>
  <si>
    <t>MUNICIPALIDAD DISTRITAL DE EL ALGARROBAL</t>
  </si>
  <si>
    <t>EL ALGARROBAL</t>
  </si>
  <si>
    <t>2020-0001268</t>
  </si>
  <si>
    <t>000215-2020-DNCPPEI</t>
  </si>
  <si>
    <t>2020-0000830</t>
  </si>
  <si>
    <t>000153-2020-DNCPPEI</t>
  </si>
  <si>
    <t>MUNICIPALIDAD PROVINCIAL DE MOYOBAMBA</t>
  </si>
  <si>
    <t>2020-0000559</t>
  </si>
  <si>
    <t>000051-2020-DNCPPEI</t>
  </si>
  <si>
    <t>2020-0000992</t>
  </si>
  <si>
    <t>000184-2020-DNCPPEI</t>
  </si>
  <si>
    <t>MUNICIPALIDAD PROVINCIAL DE PATAZ - TAYABAMBA</t>
  </si>
  <si>
    <t>PATAZ</t>
  </si>
  <si>
    <t>TAYABAMBA</t>
  </si>
  <si>
    <t>2020-0001027</t>
  </si>
  <si>
    <t>000189-2020-DNCPPEI</t>
  </si>
  <si>
    <t>MUNICIPALIDAD PROVINCIAL DE PAUCARTAMBO</t>
  </si>
  <si>
    <t>000025-2020-DNCPPEI</t>
  </si>
  <si>
    <t>2020-0000650</t>
  </si>
  <si>
    <t>000145-2020-DNCPPEI</t>
  </si>
  <si>
    <t>2020-0000773</t>
  </si>
  <si>
    <t>000105-2020-DNCPPEI</t>
  </si>
  <si>
    <t>2020-0000352</t>
  </si>
  <si>
    <t>000045-2020-DNCPPEI</t>
  </si>
  <si>
    <t>2020-0001652</t>
  </si>
  <si>
    <t>000253-2020-DNCPPEI</t>
  </si>
  <si>
    <t>MUNICIPALIDAD PROVINCIAL DE JORGE BASADRE - LOCUMBA</t>
  </si>
  <si>
    <t>JORGE BASADRE</t>
  </si>
  <si>
    <t>LOCUMBA</t>
  </si>
  <si>
    <t>2020-0000729</t>
  </si>
  <si>
    <t>000093-2020-DNCPPEI</t>
  </si>
  <si>
    <t>2020-0000171</t>
  </si>
  <si>
    <t>000013-2020-DNCPPEI</t>
  </si>
  <si>
    <t>MUNICIPALIDAD DISTRITAL DE TINGUIÑA</t>
  </si>
  <si>
    <t>LA TINGUINA</t>
  </si>
  <si>
    <t>2020-0000569</t>
  </si>
  <si>
    <t>000053-2020-DNCPPEI</t>
  </si>
  <si>
    <t>MUNICIPALIDAD DISTRITAL DE CHORRILLOS</t>
  </si>
  <si>
    <t>2020-0000762</t>
  </si>
  <si>
    <t>000101-2020-DNCPPEI</t>
  </si>
  <si>
    <t>MUNICIPALIDAD DISTRITAL DE EL TAMBO</t>
  </si>
  <si>
    <t>EL TAMBO</t>
  </si>
  <si>
    <t>2020-0000264</t>
  </si>
  <si>
    <t>000021-2020-DNCPPEI</t>
  </si>
  <si>
    <t>2020-0000439</t>
  </si>
  <si>
    <t>000028-2020-DNCPPEI</t>
  </si>
  <si>
    <t>MUNICIPALIDAD DISTRITAL DE SAN BARTOLO</t>
  </si>
  <si>
    <t>SAN BARTOLO</t>
  </si>
  <si>
    <t>2020-0000772</t>
  </si>
  <si>
    <t>000104-2020-DNCPPEI</t>
  </si>
  <si>
    <t>2020-0000145</t>
  </si>
  <si>
    <t>000011-2020-DNCPPEI</t>
  </si>
  <si>
    <t>2020-0000386</t>
  </si>
  <si>
    <t>000027-2020-DNCPPEI</t>
  </si>
  <si>
    <t>2020-0001361</t>
  </si>
  <si>
    <t>000221-2020-DNCPPEI</t>
  </si>
  <si>
    <t>MUNICIPALIDAD DISTRITAL DE PUNTA NEGRA</t>
  </si>
  <si>
    <t>PUNTA NEGRA</t>
  </si>
  <si>
    <t>2020-0001455</t>
  </si>
  <si>
    <t>000232-2020-DNCPPEI</t>
  </si>
  <si>
    <t>2020-0001121</t>
  </si>
  <si>
    <t>000197-2020-DNCPPEI</t>
  </si>
  <si>
    <t>MUNICIPALIDAD DISTRITAL DE LAS AMAZONAS</t>
  </si>
  <si>
    <t>LAS AMAZONAS</t>
  </si>
  <si>
    <t>2020-0000630</t>
  </si>
  <si>
    <t>000069-2020-DNCPPEI</t>
  </si>
  <si>
    <t>MUNICIPALIDAD DISTRITAL DE YAVARI</t>
  </si>
  <si>
    <t>RAMON CASTILLA</t>
  </si>
  <si>
    <t>YAVARI</t>
  </si>
  <si>
    <t>2020-0000445</t>
  </si>
  <si>
    <t>000030-2020-DNCPPEI</t>
  </si>
  <si>
    <t>2020-0001645</t>
  </si>
  <si>
    <t>000251-2020-CEPLAN-DNCPPEI</t>
  </si>
  <si>
    <t>MUNICIPALIDAD DISTRITAL DE CARMEN ALTO</t>
  </si>
  <si>
    <t>CARMEN ALTO</t>
  </si>
  <si>
    <t>2020-0001661</t>
  </si>
  <si>
    <t>000256-2020-DNCPPEI</t>
  </si>
  <si>
    <t>MUNICIPALIDAD DISTRITAL DE CAYMA</t>
  </si>
  <si>
    <t>CAYMA</t>
  </si>
  <si>
    <t>2020-0001338</t>
  </si>
  <si>
    <t>000219-2020-DNCPPEI</t>
  </si>
  <si>
    <t>MUNICIPALIDAD DISTRITAL DE CHUNGUI</t>
  </si>
  <si>
    <t>CHUNGUI</t>
  </si>
  <si>
    <t>2020-0001679</t>
  </si>
  <si>
    <t>000257-2020-DNCPPEI</t>
  </si>
  <si>
    <t>MUNICIPALIDAD DISTRITAL DE SAN MIGUEL DE ACO</t>
  </si>
  <si>
    <t>SAN MIGUEL DE ACO</t>
  </si>
  <si>
    <t>2020-0001272</t>
  </si>
  <si>
    <t>000216-2020-DNCPPEI</t>
  </si>
  <si>
    <t>MUNICIPALIDAD PROVINCIAL DE DANIEL A. CARRION - YANAHUANCA</t>
  </si>
  <si>
    <t>DANIEL A. CARRION</t>
  </si>
  <si>
    <t>YANAHUANCA</t>
  </si>
  <si>
    <t>2020-0001710</t>
  </si>
  <si>
    <t>000263-2020-DNCPPEI</t>
  </si>
  <si>
    <t>2020-0001686</t>
  </si>
  <si>
    <t>000259-2020-DNCPPEI</t>
  </si>
  <si>
    <t>2021-2030</t>
  </si>
  <si>
    <t>2020-0001677</t>
  </si>
  <si>
    <t>000255-2020-DNCPPEI</t>
  </si>
  <si>
    <t>2020-0000831</t>
  </si>
  <si>
    <t>000160-2020-DNCPPEI</t>
  </si>
  <si>
    <t>MUNICIPALIDAD DISTRITAL DE ALTO LARAN</t>
  </si>
  <si>
    <t>CHINCHA</t>
  </si>
  <si>
    <t>ALTO LARAN</t>
  </si>
  <si>
    <t>2020-0001465</t>
  </si>
  <si>
    <t>000234-2020-DNCPPEI</t>
  </si>
  <si>
    <t>2020-0001031</t>
  </si>
  <si>
    <t>000188-2020-DNCPPEI</t>
  </si>
  <si>
    <t>MUNICIPALIDAD DISTRITAL DE VICE</t>
  </si>
  <si>
    <t>VICE</t>
  </si>
  <si>
    <t>2020-0001038</t>
  </si>
  <si>
    <t>000191-2020-DNCPPEI</t>
  </si>
  <si>
    <t>MUNICIPALIDAD DISTRITAL DE RICARDO PALMA</t>
  </si>
  <si>
    <t>HUAROCHIRI</t>
  </si>
  <si>
    <t>RICARDO PALMA</t>
  </si>
  <si>
    <t>2020-0001205</t>
  </si>
  <si>
    <t>000209-2020-DNCPPEI</t>
  </si>
  <si>
    <t>2020-0000617</t>
  </si>
  <si>
    <t>000068-2020-DNCPPEI</t>
  </si>
  <si>
    <t>MUNICIPALIDAD DISTRITAL DE HUACCANA</t>
  </si>
  <si>
    <t>HUACCANA</t>
  </si>
  <si>
    <t>2020-0000966</t>
  </si>
  <si>
    <t>000177-2020-DNCPPEI</t>
  </si>
  <si>
    <t>MUNICIPALIDAD DISTRITAL DE PALLPATA</t>
  </si>
  <si>
    <t>PALLPATA</t>
  </si>
  <si>
    <t>2020-0000398</t>
  </si>
  <si>
    <t>000026-2020-DNCPPEI</t>
  </si>
  <si>
    <t>2020-0000770</t>
  </si>
  <si>
    <t>000111-2020-DNCPPEI</t>
  </si>
  <si>
    <t>2020-0001503</t>
  </si>
  <si>
    <t>000238-2020-DNCPPEI</t>
  </si>
  <si>
    <t>MUNICIPALIDAD DISTRITAL DE ACORIA</t>
  </si>
  <si>
    <t>ACORIA</t>
  </si>
  <si>
    <t>2020-0001440</t>
  </si>
  <si>
    <t>000227-2020-DNCPPEI</t>
  </si>
  <si>
    <t>MUNICIPALIDAD DISTRITAL DE CANAYRE</t>
  </si>
  <si>
    <t>CANAYRE</t>
  </si>
  <si>
    <t>2020-0001463</t>
  </si>
  <si>
    <t>000231-2020-DNCPPEI</t>
  </si>
  <si>
    <t>MUNICIPALIDAD DISTRITAL DE ITE</t>
  </si>
  <si>
    <t>ITE</t>
  </si>
  <si>
    <t>2020-0001197</t>
  </si>
  <si>
    <t>000203-2020-DNCPPEI</t>
  </si>
  <si>
    <t>MUNICIPALIDAD DISTRITAL DE LOS MOROCHUCOS</t>
  </si>
  <si>
    <t>LOS MOROCHUCOS</t>
  </si>
  <si>
    <t>2020-0001321</t>
  </si>
  <si>
    <t>000218-2020-DNCPPEI</t>
  </si>
  <si>
    <t>MUNICIPALIDAD DISTRITAL DE PAUCARA</t>
  </si>
  <si>
    <t>PAUCARA</t>
  </si>
  <si>
    <t>2020-0001631</t>
  </si>
  <si>
    <t>000250-2020-DNCPPEI</t>
  </si>
  <si>
    <t>MUNICIPALIDAD DISTRITAL DE PUCACACA</t>
  </si>
  <si>
    <t>PUCACACA</t>
  </si>
  <si>
    <t>2020-0001211</t>
  </si>
  <si>
    <t>000206-2020-DNCPPEI</t>
  </si>
  <si>
    <t>MUNICIPALIDAD DISTRITAL DE SAN PEDRO DE CHAULAN</t>
  </si>
  <si>
    <t>SAN PEDRO DE CHAULAN</t>
  </si>
  <si>
    <t>2020-0001613</t>
  </si>
  <si>
    <t>000247-2020-DNCPPEI</t>
  </si>
  <si>
    <t>MUNICIPALIDAD DISTRITAL DE VICTOR LARCO HERRERA</t>
  </si>
  <si>
    <t>VICTOR LARCO HERRERA</t>
  </si>
  <si>
    <t>2020-0000812</t>
  </si>
  <si>
    <t>000136-2020-DNCPPEI</t>
  </si>
  <si>
    <t>MUNICIPALIDAD PROVINCIAL DE CALCA</t>
  </si>
  <si>
    <t>CALCA</t>
  </si>
  <si>
    <t>2020-0001467</t>
  </si>
  <si>
    <t>000242-2020-DNCPPEI</t>
  </si>
  <si>
    <t>2020-0001709</t>
  </si>
  <si>
    <t>000262-2020-DNCPPEI</t>
  </si>
  <si>
    <t>2020-0000936</t>
  </si>
  <si>
    <t>000174-2020-DNCPPEI</t>
  </si>
  <si>
    <t>2020-0000946</t>
  </si>
  <si>
    <t>000176-2020-DNCPPEI</t>
  </si>
  <si>
    <t>2020-0000803</t>
  </si>
  <si>
    <t>000125-2020-DNCPPEI</t>
  </si>
  <si>
    <t>2020-0001625</t>
  </si>
  <si>
    <t>000260-2020-DNCPPEI</t>
  </si>
  <si>
    <t>2020-0001479</t>
  </si>
  <si>
    <t>000235-2020-DNCPPEI</t>
  </si>
  <si>
    <t>MUNICIPALIDAD DISTRITAL DE FERNANDO LORES</t>
  </si>
  <si>
    <t>FERNANDO LORES</t>
  </si>
  <si>
    <t>2020-0001553</t>
  </si>
  <si>
    <t>000240-2020-CEPLAN-DNCPPEI</t>
  </si>
  <si>
    <t>MUNICIPALIDAD DISTRITAL DE MAQUIA</t>
  </si>
  <si>
    <t>MAQUIA</t>
  </si>
  <si>
    <t>2020-0001220</t>
  </si>
  <si>
    <t>000210-2020-DNCPPEI</t>
  </si>
  <si>
    <t>MUNICIPALIDAD DISTRITAL DE PASTAZA</t>
  </si>
  <si>
    <t>PASTAZA</t>
  </si>
  <si>
    <t>2020-0001571</t>
  </si>
  <si>
    <t>000243-2020-DNCPPEI</t>
  </si>
  <si>
    <t>MUNICIPALIDAD DISTRITAL DE TARUCACHI</t>
  </si>
  <si>
    <t>TARUCACHI</t>
  </si>
  <si>
    <t>2020-0000929</t>
  </si>
  <si>
    <t>000175-2020-DNCPPEI</t>
  </si>
  <si>
    <t>2020-0001395</t>
  </si>
  <si>
    <t>000226-2020-DNCPPEI</t>
  </si>
  <si>
    <t>2020-0000818</t>
  </si>
  <si>
    <t>000128-2020-DNCPPEI</t>
  </si>
  <si>
    <t>2020-0001259</t>
  </si>
  <si>
    <t>000217-2020-DNCPPEI</t>
  </si>
  <si>
    <t>000201-2021-DNCPPEI</t>
  </si>
  <si>
    <t>LLENY GARCÍA FLORES</t>
  </si>
  <si>
    <t>000264-2021-DNCPPEI</t>
  </si>
  <si>
    <t>2022-2026</t>
  </si>
  <si>
    <t>000260-2021-DNCPPEI</t>
  </si>
  <si>
    <t>2022-2025</t>
  </si>
  <si>
    <t>RONALD FARROÑAN</t>
  </si>
  <si>
    <t>000249-2021-DNCPPEI</t>
  </si>
  <si>
    <t>000184-2021-DNCPPEI</t>
  </si>
  <si>
    <t>MUNICIPALIDAD DISTRITAL DE PILLCO MARCA</t>
  </si>
  <si>
    <t>PILLCO MARCA</t>
  </si>
  <si>
    <t>000185-2021-DNCPPEI</t>
  </si>
  <si>
    <t>000187-2021-DNCPPEI</t>
  </si>
  <si>
    <t>000183-2021-DNCPPEI</t>
  </si>
  <si>
    <t>MUNICIPALIDAD PROVINCIAL DE CHUPACA</t>
  </si>
  <si>
    <t>CHUPACA</t>
  </si>
  <si>
    <t>000259-2021-DNCPPEI</t>
  </si>
  <si>
    <t>2021-0002222</t>
  </si>
  <si>
    <t>000261-2021-DNCPPEI</t>
  </si>
  <si>
    <t>2018-2025</t>
  </si>
  <si>
    <t>000199-2021-DNCPPEI</t>
  </si>
  <si>
    <t>000204-2021-DNCPPEI</t>
  </si>
  <si>
    <t>ADDY ELENA LÓPEZ PEÑA</t>
  </si>
  <si>
    <t>000263-2021-DNCPPEI</t>
  </si>
  <si>
    <t>000211-2021-DNCPPEI</t>
  </si>
  <si>
    <t>000212-2021-DNCPPEI</t>
  </si>
  <si>
    <t>MUNICIPALIDAD DISTRITAL DE ANCON</t>
  </si>
  <si>
    <t>ANCON</t>
  </si>
  <si>
    <t>2022-2024</t>
  </si>
  <si>
    <t>000207-2021-DNCPPEI</t>
  </si>
  <si>
    <t>MUNICIPALIDAD DISTRITAL DE ANTA</t>
  </si>
  <si>
    <t>000208-2021-DNCPPEI</t>
  </si>
  <si>
    <t>MUNICIPALIDAD DISTRITAL DE CHILCAYOC</t>
  </si>
  <si>
    <t>CHILCAYOC</t>
  </si>
  <si>
    <t>000234-2021-DNCPPEI</t>
  </si>
  <si>
    <t>000215-2021-DNCPPEI</t>
  </si>
  <si>
    <t>000213-2021-DNCPPEI</t>
  </si>
  <si>
    <t>MUNICIPALIDAD DISTRITAL DE OCONGATE</t>
  </si>
  <si>
    <t>QUISPICANCHIS</t>
  </si>
  <si>
    <t>OCONGATE</t>
  </si>
  <si>
    <t>000205-2021-DNCPPEI</t>
  </si>
  <si>
    <t>000251-2021-DNCPPEI</t>
  </si>
  <si>
    <t>MUNICIPALIDAD DISTRITAL DE SAN CRISTOBAL DE RAJAN</t>
  </si>
  <si>
    <t>OCROS</t>
  </si>
  <si>
    <t>SAN CRISTOBAL DE RAJAN</t>
  </si>
  <si>
    <t>000200-2021-DNCPPEI</t>
  </si>
  <si>
    <t>000256-2021-DNCPPEI</t>
  </si>
  <si>
    <t>MUNICIPALIDAD DISTRITAL DE TIGRE</t>
  </si>
  <si>
    <t>TIGRE</t>
  </si>
  <si>
    <t>000258-2021-DNCPPEI</t>
  </si>
  <si>
    <t>000257-2021-DNCPPEI</t>
  </si>
  <si>
    <t>MUNICIPALIDAD DISTRITAL DE SAN ANTONIO</t>
  </si>
  <si>
    <t>SAN ANTONIO</t>
  </si>
  <si>
    <t>000254-2021-DNCPPEI</t>
  </si>
  <si>
    <t>MUNICIPALIDAD DISTRITAL DE COLQUIOC</t>
  </si>
  <si>
    <t>COLQUIOC</t>
  </si>
  <si>
    <t>2023-0001222</t>
  </si>
  <si>
    <t>000255-2021-DNCPPEI</t>
  </si>
  <si>
    <t>MUNICIPALIDAD PROVINCIAL DE ABANCAY</t>
  </si>
  <si>
    <t>000209-2021-DNCPPEI</t>
  </si>
  <si>
    <t>MUNICIPALIDAD PROVINCIAL DE CAJAMARCA</t>
  </si>
  <si>
    <t>000210-2021-DNCPPEI</t>
  </si>
  <si>
    <t>MUNICIPALIDAD PROVINCIAL DE QUISPICANCHIS - URCOS</t>
  </si>
  <si>
    <t>URCOS</t>
  </si>
  <si>
    <t>000262-2021-DNCPPEI</t>
  </si>
  <si>
    <t>MUNICIPALIDAD PROVINCIAL DE HUAROCHIRI - MATUCANA</t>
  </si>
  <si>
    <t>MATUCANA</t>
  </si>
  <si>
    <t>000250-2021-DNCPPEI</t>
  </si>
  <si>
    <t>MUNICIPALIDAD PROVINCIAL DE LAMPA</t>
  </si>
  <si>
    <t>LAMPA</t>
  </si>
  <si>
    <t>000203-2021-DNCPPEI</t>
  </si>
  <si>
    <t>000202-2021-DNCPPEI</t>
  </si>
  <si>
    <t>000214-2021-DNCPPEI</t>
  </si>
  <si>
    <t>2021-0001190</t>
  </si>
  <si>
    <t>000206-2021-DNCPPEI</t>
  </si>
  <si>
    <t>U.N. INTERCULTURAL FABIOLA SALAZAR LEGUIA DE BAGUA</t>
  </si>
  <si>
    <t>U.N. INTERCULTURAL FABIOLA SALAZAR LEGUIA DE BAGUA-UNIFSL</t>
  </si>
  <si>
    <t>000246-2021-DNCPPEI</t>
  </si>
  <si>
    <t>000111-2021-DNCPPEI</t>
  </si>
  <si>
    <t>2016-2024</t>
  </si>
  <si>
    <t>000159-2021-DNCPPEI</t>
  </si>
  <si>
    <t>COMISION DE PROMOCION DEL PERU PARA LA EXPORTACION Y EL TURISMO - PROMPERU</t>
  </si>
  <si>
    <t>000084-2021-DNCPPEI</t>
  </si>
  <si>
    <t>2017-2025</t>
  </si>
  <si>
    <t>000106-2021-DNCPPEI</t>
  </si>
  <si>
    <t>000028-2021-DNCPPEI</t>
  </si>
  <si>
    <t>000131-2021-DNCPPEI</t>
  </si>
  <si>
    <t>2021-0000344</t>
  </si>
  <si>
    <t>000035-2021-DNCPPEI</t>
  </si>
  <si>
    <t>000172-2021-DNCPPEI</t>
  </si>
  <si>
    <t>000136-2021-DNCPPEI</t>
  </si>
  <si>
    <t>000117-2021-DNCPPEI</t>
  </si>
  <si>
    <t>000158-2021-DNCPPEI</t>
  </si>
  <si>
    <t>000156-2021-DNCPPEI</t>
  </si>
  <si>
    <t>000192-2021-DNCPPEI</t>
  </si>
  <si>
    <t>000020-2021-DNCPPEI</t>
  </si>
  <si>
    <t>000149-2021-DNCPPEI</t>
  </si>
  <si>
    <t>000143-2021-DNCPPEI</t>
  </si>
  <si>
    <t>000162-2021-DNCPPEI</t>
  </si>
  <si>
    <t>000119-2021-DNCPPEI</t>
  </si>
  <si>
    <t>000103-2021-DNCPPEI</t>
  </si>
  <si>
    <t>000147-2021-DNCPPEI</t>
  </si>
  <si>
    <t>000118-2021-DNCPPEI</t>
  </si>
  <si>
    <t>000114-2021-DNCPPEI</t>
  </si>
  <si>
    <t>000060-2021-DNCPPEI</t>
  </si>
  <si>
    <t>000032-2021-DNCPPEI</t>
  </si>
  <si>
    <t>000140-2021-DNCPPEI</t>
  </si>
  <si>
    <t>000164-2021-DNCPPEI</t>
  </si>
  <si>
    <t>000122-2021-DNCPPEI</t>
  </si>
  <si>
    <t>000179-2021-DNCPPEI</t>
  </si>
  <si>
    <t>000038-2021-DNCPPEI</t>
  </si>
  <si>
    <t>000052-2021-DNCPPEI</t>
  </si>
  <si>
    <t>000018-2021-DNCPPEI</t>
  </si>
  <si>
    <t>000113-2021-DNCPPEI</t>
  </si>
  <si>
    <t>000048-2021-DNCPPEI</t>
  </si>
  <si>
    <t>000042-2021-DNCPPEI</t>
  </si>
  <si>
    <t>000046-2021-DNCPPEI</t>
  </si>
  <si>
    <t>000151-2021-DNCPPEI</t>
  </si>
  <si>
    <t>000152-2021-DNCPPEI</t>
  </si>
  <si>
    <t>000105-2021-DNCPPEI</t>
  </si>
  <si>
    <t>000043-2021-DNCPPEI</t>
  </si>
  <si>
    <t>000040-2021-DNCPPEI</t>
  </si>
  <si>
    <t>2019-2025</t>
  </si>
  <si>
    <t>000176-2021-DNCPPEI</t>
  </si>
  <si>
    <t>000217-2021-DNCPPEI</t>
  </si>
  <si>
    <t>000096-2021-DNCPPEI</t>
  </si>
  <si>
    <t>000128-2021-DNCPPEI</t>
  </si>
  <si>
    <t>000044-2021-DNCPPEI</t>
  </si>
  <si>
    <t>000165-2021-DNCPPEI</t>
  </si>
  <si>
    <t>000124-2021-DNCPPEI</t>
  </si>
  <si>
    <t>000126-2021-DNCPPEI</t>
  </si>
  <si>
    <t>000171-2021-DNCPPEI</t>
  </si>
  <si>
    <t>000175-2021-DNCPPEI</t>
  </si>
  <si>
    <t>000218-2021-DNCPPEI</t>
  </si>
  <si>
    <t>000026-2021-DNCPPEI</t>
  </si>
  <si>
    <t>000120-2021-DNCPPEI</t>
  </si>
  <si>
    <t>000101-2021-DNCPPEI</t>
  </si>
  <si>
    <t>000110-2021-DNCPPEI</t>
  </si>
  <si>
    <t>000031-2021-DNCPPEI</t>
  </si>
  <si>
    <t>000051-2021-DNCPPEI</t>
  </si>
  <si>
    <t>000092-2021-DNCPPEI</t>
  </si>
  <si>
    <t>2021-0000818</t>
  </si>
  <si>
    <t>000170-2021-DNCPPEI</t>
  </si>
  <si>
    <t>000169-2021-DNCPPEI</t>
  </si>
  <si>
    <t>2021-0000354</t>
  </si>
  <si>
    <t>000045-2021-DNCPPEI</t>
  </si>
  <si>
    <t>000189-2021-DNCPPEI</t>
  </si>
  <si>
    <t>000123-2021-DNCPPEI</t>
  </si>
  <si>
    <t>000104-2021-DNCPPEI</t>
  </si>
  <si>
    <t>000036-2021-DNCPPEI</t>
  </si>
  <si>
    <t>000014-2021-DNCPPEI</t>
  </si>
  <si>
    <t>000100-2021-DNCPPEI</t>
  </si>
  <si>
    <t>000188-2021-DNCPPEI</t>
  </si>
  <si>
    <t>000086-2021-DNCPPEI</t>
  </si>
  <si>
    <t>000138-2021-DNCPPEI</t>
  </si>
  <si>
    <t>000153-2021-DNCPPEI</t>
  </si>
  <si>
    <t>000134-2021-DNCPPEI</t>
  </si>
  <si>
    <t>000191-2021-DNCPPEI</t>
  </si>
  <si>
    <t>000154-2021-DNCPPEI</t>
  </si>
  <si>
    <t>000163-2021-DNCPPEI</t>
  </si>
  <si>
    <t>000019-2021-DNCPPEI</t>
  </si>
  <si>
    <t>MUNICIPALIDAD PROVINCIAL DE LIMA</t>
  </si>
  <si>
    <t>000047-2021-DNCPPEI</t>
  </si>
  <si>
    <t>000150-2021-DNCPPEI</t>
  </si>
  <si>
    <t>000125-2021-DNCPPEI</t>
  </si>
  <si>
    <t>000145-2021-DNCPPEI</t>
  </si>
  <si>
    <t>000221-2021-DNCPPEI</t>
  </si>
  <si>
    <t>000087-2021-DNCPPEI</t>
  </si>
  <si>
    <t>000112-2021-DNCPPEI</t>
  </si>
  <si>
    <t>000041-2021-DNCPPEI</t>
  </si>
  <si>
    <t>000050-2021-DNCPPEI</t>
  </si>
  <si>
    <t>000174-2021-DNCPPEI</t>
  </si>
  <si>
    <t>000196-2021-DNCPPEI</t>
  </si>
  <si>
    <t>000029-2021-DNCPPEI</t>
  </si>
  <si>
    <t>000166-2021-DNCPPEI</t>
  </si>
  <si>
    <t>000121-2021-DNCPPEI</t>
  </si>
  <si>
    <t>000180-2021-DNCPPEI</t>
  </si>
  <si>
    <t>000142-2021-DNCPPEI</t>
  </si>
  <si>
    <t>000148-2021-DNCPPEI</t>
  </si>
  <si>
    <t>000137-2021-DNCPPEI</t>
  </si>
  <si>
    <t>000030-2021-DNCPPEI</t>
  </si>
  <si>
    <t>000094-2021-DNCPPEI</t>
  </si>
  <si>
    <t>000198-2021-DNCPPEI</t>
  </si>
  <si>
    <t>000102-2021-DNCPPEI</t>
  </si>
  <si>
    <t>000190-2021-DNCPPEI</t>
  </si>
  <si>
    <t>000016-2021-DNCPPEI</t>
  </si>
  <si>
    <t>000022-2021-DNCPPEI</t>
  </si>
  <si>
    <t>000023-2021-DNCPPEI</t>
  </si>
  <si>
    <t>000021-2021-DNCPPEI</t>
  </si>
  <si>
    <t>2021-0000697</t>
  </si>
  <si>
    <t>000144-2021-DNCPPEI</t>
  </si>
  <si>
    <t>000090-2021-DNCPPEI</t>
  </si>
  <si>
    <t>000155-2021-DNCPPEI</t>
  </si>
  <si>
    <t>000109-2021-DNCPPEI</t>
  </si>
  <si>
    <t>000079-2021-DNCPPEI</t>
  </si>
  <si>
    <t>000077-2021-DNCPPEI</t>
  </si>
  <si>
    <t>000070-2021-DNCPPEI</t>
  </si>
  <si>
    <t>000072-2021-DNCPPEI</t>
  </si>
  <si>
    <t>000069-2021-DNCPPEI</t>
  </si>
  <si>
    <t>000062-2021-DNCPPEI</t>
  </si>
  <si>
    <t>000058-2021-DNCPPEI</t>
  </si>
  <si>
    <t>000080-2021-DNCPPEI</t>
  </si>
  <si>
    <t>000078-2021-DNCPPEI</t>
  </si>
  <si>
    <t>000095-2021-DNCPPEI</t>
  </si>
  <si>
    <t>000065-2021-DNCPPEI</t>
  </si>
  <si>
    <t>000059-2021-DNCPPEI</t>
  </si>
  <si>
    <t>000068-2021-DNCPPEI</t>
  </si>
  <si>
    <t>000054-2021-DNCPPEI</t>
  </si>
  <si>
    <t>000061-2021-DNCPPEI</t>
  </si>
  <si>
    <t>000081-2021-DNCPPEI</t>
  </si>
  <si>
    <t>000057-2021-DNCPPEI</t>
  </si>
  <si>
    <t>000073-2021-DNCPPEI</t>
  </si>
  <si>
    <t>000074-2021-DNCPPEI</t>
  </si>
  <si>
    <t>000055-2021-DNCPPEI</t>
  </si>
  <si>
    <t>000056-2021-DNCPPEI</t>
  </si>
  <si>
    <t>000093-2021-DNCPPEI</t>
  </si>
  <si>
    <t>000082-2021-DNCPPEI</t>
  </si>
  <si>
    <t>000076-2021-DNCPPEI</t>
  </si>
  <si>
    <t>000071-2021-DNCPPEI</t>
  </si>
  <si>
    <t>000083-2021-DNCPPEI</t>
  </si>
  <si>
    <t>000063-2021-DNCPPEI</t>
  </si>
  <si>
    <t>000075-2021-DNCPPEI</t>
  </si>
  <si>
    <t>000049-2021-DNCPPEI</t>
  </si>
  <si>
    <t>000107-2021-DNCPPEI</t>
  </si>
  <si>
    <t>000108-2021-DNCPPEI</t>
  </si>
  <si>
    <t>000034-2021-DNCPPEI</t>
  </si>
  <si>
    <t>000099-2021-DNCPPEI</t>
  </si>
  <si>
    <t>000133-2021-DNCPPEI</t>
  </si>
  <si>
    <t>000130-2021-DNCPPEI</t>
  </si>
  <si>
    <t>000085-2021-DNCPPEI</t>
  </si>
  <si>
    <t>000088-2021-DNCPPEI</t>
  </si>
  <si>
    <t>000132-2021-DNCPPEI</t>
  </si>
  <si>
    <t>000139-2021-DNCPPEI</t>
  </si>
  <si>
    <t>000091-2021-DNCPPEI</t>
  </si>
  <si>
    <t>000252-2021-DNCPPEI</t>
  </si>
  <si>
    <t>000248-2021-DNCPPEI</t>
  </si>
  <si>
    <t>000219-2021-DNCPPEI</t>
  </si>
  <si>
    <t>MUNICIPALIDAD DISTRITAL DE EL PORVENIR</t>
  </si>
  <si>
    <t>EL PORVENIR</t>
  </si>
  <si>
    <t>000229-2021-DNCPPEI</t>
  </si>
  <si>
    <t>MUNICIPALIDAD DISTRITAL DE SANTIAGO DE CHALLAS</t>
  </si>
  <si>
    <t>SANTIAGO DE CHALLAS</t>
  </si>
  <si>
    <t>000230-2021-DNCPPEI</t>
  </si>
  <si>
    <t>MUNICIPALIDAD DISTRITAL DE HUANCHACO</t>
  </si>
  <si>
    <t>HUANCHACO</t>
  </si>
  <si>
    <t>2019-2026</t>
  </si>
  <si>
    <t>000253-2021-DNCPPEI</t>
  </si>
  <si>
    <t>000231-2021-DNCPPEI</t>
  </si>
  <si>
    <t>000168-2021-DNCPPEI</t>
  </si>
  <si>
    <t>000247-2021-DNCPPEI</t>
  </si>
  <si>
    <t>000193-2021-DNCPPEI</t>
  </si>
  <si>
    <t>000224-2021-DNCPPEI</t>
  </si>
  <si>
    <t>MUNICIPALIDAD DISTRITAL DE PAMPAS CHICO</t>
  </si>
  <si>
    <t>PAMPAS CHICO</t>
  </si>
  <si>
    <t>000067-2021-DNCPPEI</t>
  </si>
  <si>
    <t>MUNICIPALIDAD DISTRITAL DE ATE - VITARTE</t>
  </si>
  <si>
    <t>ATE</t>
  </si>
  <si>
    <t>000064-2021-DNCPPEI</t>
  </si>
  <si>
    <t>MUNICIPALIDAD PROVINCIAL DE MAYNAS - IQUITOS</t>
  </si>
  <si>
    <t>000066-2021-DNCPPEI</t>
  </si>
  <si>
    <t>000004-2021-DNCPPEI</t>
  </si>
  <si>
    <t>MUNICIPALIDAD DISTRITAL DE NUEVA CAJAMARCA</t>
  </si>
  <si>
    <t>NUEVA CAJAMARCA</t>
  </si>
  <si>
    <t>000161-2021-DNCPPEI</t>
  </si>
  <si>
    <t>PROCURADURIA GENERAL DEL ESTADO</t>
  </si>
  <si>
    <t>000167-2021-DNCPPEI</t>
  </si>
  <si>
    <t>000039-2021-DNCPPEI</t>
  </si>
  <si>
    <t>MUNICIPALIDAD PROVINCIAL DE HUANCANE</t>
  </si>
  <si>
    <t>HUANCANE</t>
  </si>
  <si>
    <t>000027-2021-DNCPPEI</t>
  </si>
  <si>
    <t>000025-2021-DNCPPEI</t>
  </si>
  <si>
    <t>000017-2021-DNCPPEI</t>
  </si>
  <si>
    <t>MUNICIPALIDAD DISTRITAL DE REQUE</t>
  </si>
  <si>
    <t>REQUE</t>
  </si>
  <si>
    <t>000194-2021-DNCPPEI</t>
  </si>
  <si>
    <t>MUNICIPALIDAD DISTRITAL DE TUCUME</t>
  </si>
  <si>
    <t>TUCUME</t>
  </si>
  <si>
    <t>000008-2021-DNCPPEI</t>
  </si>
  <si>
    <t>000006-2021-DNCPPEI</t>
  </si>
  <si>
    <t>000015-2021-DNCPPEI</t>
  </si>
  <si>
    <t>2021-0000737</t>
  </si>
  <si>
    <t>000146-2021-DNCPPEI</t>
  </si>
  <si>
    <t>U. N. DIEGO QUISPE TITO</t>
  </si>
  <si>
    <t>UNIVERSIDAD NACIONAL DIEGO QUISPE TITO</t>
  </si>
  <si>
    <t>2021-0000312</t>
  </si>
  <si>
    <t>000024-2021-DNCPPEI</t>
  </si>
  <si>
    <t>000222-2021-DNCPPEI</t>
  </si>
  <si>
    <t>000225-2021-DNCPPEI</t>
  </si>
  <si>
    <t>MUNICIPALIDAD DISTRITAL DE ILLIMO</t>
  </si>
  <si>
    <t>ILLIMO</t>
  </si>
  <si>
    <t>000226-2021-DNCPPEI</t>
  </si>
  <si>
    <t>MUNICIPALIDAD DISTRITAL DE PACORA</t>
  </si>
  <si>
    <t>PACORA</t>
  </si>
  <si>
    <t>2021-0001535</t>
  </si>
  <si>
    <t>000233-2021-DNCPPEI</t>
  </si>
  <si>
    <t>000011-2021-DNCPPEI</t>
  </si>
  <si>
    <t>MUNICIPALIDAD PROVINCIAL DEL ALTO AMAZONAS - YURIMAGUAS</t>
  </si>
  <si>
    <t>000012-2021-DNCPPEI</t>
  </si>
  <si>
    <t>MUNICIPALIDAD DISTRITAL DE CERRO COLORADO</t>
  </si>
  <si>
    <t>CERRO COLORADO</t>
  </si>
  <si>
    <t>2021-0000144</t>
  </si>
  <si>
    <t>000007-2021-DNCPPEI</t>
  </si>
  <si>
    <t>MUNICIPALIDAD PROVINCIAL DE CAMANA</t>
  </si>
  <si>
    <t>CAMANA</t>
  </si>
  <si>
    <t>000013-2021-DNCPPEI</t>
  </si>
  <si>
    <t>000197-2021-DNCPPEI</t>
  </si>
  <si>
    <t>MUNICIPALIDAD DISTRITAL DE MAJES</t>
  </si>
  <si>
    <t>CAYLLOMA</t>
  </si>
  <si>
    <t>MAJES</t>
  </si>
  <si>
    <t>000089-2021-DNCPPEI</t>
  </si>
  <si>
    <t>MUNICIPALIDAD DISTRITAL DE RIPAN</t>
  </si>
  <si>
    <t>DOS DE MAYO</t>
  </si>
  <si>
    <t>RIPAN</t>
  </si>
  <si>
    <t>000141-2021-DNCPPEI</t>
  </si>
  <si>
    <t>MUNICIPALIDAD DISTRITAL DE YUYAPICHIS</t>
  </si>
  <si>
    <t>YUYAPICHIS</t>
  </si>
  <si>
    <t>000241-2021-DNCPPEI</t>
  </si>
  <si>
    <t>000002-2021-DNCPPEI</t>
  </si>
  <si>
    <t>000003-2021-DNCPPEI</t>
  </si>
  <si>
    <t>MUNICIPALIDAD DISTRITAL DE ILABAYA</t>
  </si>
  <si>
    <t>ILABAYA</t>
  </si>
  <si>
    <t>000245-2021-DNCPPEI</t>
  </si>
  <si>
    <t>MUNICIPALIDAD DISTRITAL DE IMPERIAL</t>
  </si>
  <si>
    <t>IMPERIAL</t>
  </si>
  <si>
    <t>000216-2021-DNCPPEI</t>
  </si>
  <si>
    <t>MUNICIPALIDAD DISTRITAL DE JACOBO HUNTER</t>
  </si>
  <si>
    <t>JACOBO HUNTER</t>
  </si>
  <si>
    <t>000135-2021-DNCPPEI</t>
  </si>
  <si>
    <t>MUNICIPALIDAD DISTRITAL DE RIO NEGRO</t>
  </si>
  <si>
    <t>RIO NEGRO</t>
  </si>
  <si>
    <t>000181-2021-DNCPPEI</t>
  </si>
  <si>
    <t>MUNICIPALIDAD DISTRITAL DE SACSAMARCA</t>
  </si>
  <si>
    <t>SACSAMARCA</t>
  </si>
  <si>
    <t>000220-2021-DNCPPEI</t>
  </si>
  <si>
    <t>MUNICIPALIDAD DISTRITAL DE SIVIA</t>
  </si>
  <si>
    <t>SIVIA</t>
  </si>
  <si>
    <t>000116-2021-DNCPPEI</t>
  </si>
  <si>
    <t>000129-2021-DNCPPEI</t>
  </si>
  <si>
    <t>MUNICIPALIDAD PROVINCIAL DE LUYA - LAMUD</t>
  </si>
  <si>
    <t>LUYA</t>
  </si>
  <si>
    <t>LAMUD</t>
  </si>
  <si>
    <t>000009-2021-DNCPPEI</t>
  </si>
  <si>
    <t>MUNICIPALIDAD PROVINCIAL DE MARISCAL RAMON CASTILLA</t>
  </si>
  <si>
    <t>000160-2021-DNCPPEI</t>
  </si>
  <si>
    <t>MUNICIPALIDAD PROVINCIAL DE VILCAS HUAMAN</t>
  </si>
  <si>
    <t>VILCASHUAMAN</t>
  </si>
  <si>
    <t>VILCAS HUAMAN</t>
  </si>
  <si>
    <t>000177-2021-DNCPPEI</t>
  </si>
  <si>
    <t>MUNICIPALIDAD PROVINCIAL DE JAUJA</t>
  </si>
  <si>
    <t>JAUJA</t>
  </si>
  <si>
    <t>000001-2021-DNCPPEI</t>
  </si>
  <si>
    <t>000173-2021-DNCPPEI</t>
  </si>
  <si>
    <t>000227-2021-DNCPPEI</t>
  </si>
  <si>
    <t>000236-2021-DNCPPEI</t>
  </si>
  <si>
    <t>2021-2026</t>
  </si>
  <si>
    <t>000005-2021-DNCPPEI</t>
  </si>
  <si>
    <t>MUNICIPALIDAD DISTRITAL DE NAPO</t>
  </si>
  <si>
    <t>NAPO</t>
  </si>
  <si>
    <t>000127-2021-DNCPPEI</t>
  </si>
  <si>
    <t>MUNICIPALIDAD DISTRITAL DE ONGON</t>
  </si>
  <si>
    <t>ONGON</t>
  </si>
  <si>
    <t>000037-2021-DNCPPEI</t>
  </si>
  <si>
    <t>000097-2021-DNCPPEI</t>
  </si>
  <si>
    <t>000182-2021-DNCPPEI</t>
  </si>
  <si>
    <t>000232-2021-DNCPPEI</t>
  </si>
  <si>
    <t>MUNICIPALIDAD DISTRITAL DE CASTILLA</t>
  </si>
  <si>
    <t>000010-2021-DNCPPEI</t>
  </si>
  <si>
    <t>000033-2021-DNCPPEI</t>
  </si>
  <si>
    <t>MUNICIPALIDAD DISTRITAL DE SUITUCANCHA</t>
  </si>
  <si>
    <t>SUITUCANCHA</t>
  </si>
  <si>
    <t>000053-2021-DNCPPEI</t>
  </si>
  <si>
    <t>000178-2021-DNCPPEI</t>
  </si>
  <si>
    <t>000098-2021-DNCPPEI</t>
  </si>
  <si>
    <t>000186-2021-DNCPPEI</t>
  </si>
  <si>
    <t>000115-2021-DNCPPEI</t>
  </si>
  <si>
    <t>MUNICIPALIDAD DISTRITAL DE LARES</t>
  </si>
  <si>
    <t>LARES</t>
  </si>
  <si>
    <t>000239-2021-DNCPPEI</t>
  </si>
  <si>
    <t>000240-2021-DNCPPEI</t>
  </si>
  <si>
    <t>MUNICIPALIDAD DISTRITAL DE MEJIA</t>
  </si>
  <si>
    <t>ISLAY</t>
  </si>
  <si>
    <t>MEJIA</t>
  </si>
  <si>
    <t>000223-2021-DNCPPEI</t>
  </si>
  <si>
    <t>MUNICIPALIDAD DISTRITAL DE OCROS</t>
  </si>
  <si>
    <t>000243-2021-DNCPPEI</t>
  </si>
  <si>
    <t>000244-2021-DNCPPEI</t>
  </si>
  <si>
    <t>MUNICIPALIDAD DISTRITAL DE SANAGORAN</t>
  </si>
  <si>
    <t>SANAGORAN</t>
  </si>
  <si>
    <t>000238-2021-DNCPPEI</t>
  </si>
  <si>
    <t>MUNICIPALIDAD DISTRITAL DE PARCO</t>
  </si>
  <si>
    <t>PARCO</t>
  </si>
  <si>
    <t>Leidy Cayotopa</t>
  </si>
  <si>
    <t>2021-0001469</t>
  </si>
  <si>
    <t>000228-2021-DNCPPEI</t>
  </si>
  <si>
    <t>000242-2021-DNCPPEI</t>
  </si>
  <si>
    <t>2021-0001703</t>
  </si>
  <si>
    <t>000237-2021-DNCPPEI</t>
  </si>
  <si>
    <t>000195-2021-DNCPPEI</t>
  </si>
  <si>
    <t>000157-2021-DNCPPEI</t>
  </si>
  <si>
    <t>000235-2021-DNCPPEI</t>
  </si>
  <si>
    <t>Ronald Farroñan</t>
  </si>
  <si>
    <t>2022-0001146</t>
  </si>
  <si>
    <t>000178-2022-DNCPPEI</t>
  </si>
  <si>
    <t>Lleny García</t>
  </si>
  <si>
    <t>2022-0000239</t>
  </si>
  <si>
    <t>000009-2022-DNCPPEI</t>
  </si>
  <si>
    <t>2023-2026</t>
  </si>
  <si>
    <t>Noe Kiyak</t>
  </si>
  <si>
    <t>2023-0001479</t>
  </si>
  <si>
    <t>000208-2023-DNCPPEI</t>
  </si>
  <si>
    <t>Lleny Garcia</t>
  </si>
  <si>
    <t>2022-0000718</t>
  </si>
  <si>
    <t>000064-2022-DNCPPEI</t>
  </si>
  <si>
    <t>Lin Leiva</t>
  </si>
  <si>
    <t>Addy López</t>
  </si>
  <si>
    <t>2022-0002766</t>
  </si>
  <si>
    <t>000272-2022-DNCPPEI</t>
  </si>
  <si>
    <t>2022-0000814</t>
  </si>
  <si>
    <t>000094-2022-DNCPPEI</t>
  </si>
  <si>
    <t>2022-0000536</t>
  </si>
  <si>
    <t>000033-2022-DNCPPEI</t>
  </si>
  <si>
    <t>Claudia Meléndez</t>
  </si>
  <si>
    <t>2022-0000729</t>
  </si>
  <si>
    <t>000065-2022-DNCPPEI</t>
  </si>
  <si>
    <t>2022-0000869</t>
  </si>
  <si>
    <t>000108-2022-DNCPPEI</t>
  </si>
  <si>
    <t>2022-0001707</t>
  </si>
  <si>
    <t>000229-2022-DNCPPEI</t>
  </si>
  <si>
    <t>2022-0000575</t>
  </si>
  <si>
    <t>000039-2022-DNCPPEI</t>
  </si>
  <si>
    <t>2022-0000840</t>
  </si>
  <si>
    <t>000098-2022-DNCPPEI</t>
  </si>
  <si>
    <t>2022-0001301</t>
  </si>
  <si>
    <t>000206-2022-DNCPPEI</t>
  </si>
  <si>
    <t>Magdalena Carranza</t>
  </si>
  <si>
    <t>Se derivó Oficio con IT</t>
  </si>
  <si>
    <t>2023-0000475</t>
  </si>
  <si>
    <t>000015-2023-DNCPPEI</t>
  </si>
  <si>
    <t>2022-0000760</t>
  </si>
  <si>
    <t>000075-2022-DNCPPEI</t>
  </si>
  <si>
    <t>2022-0000772</t>
  </si>
  <si>
    <t>000079-2022-DNCPPEI</t>
  </si>
  <si>
    <t>2022-0000944</t>
  </si>
  <si>
    <t>000127-2022-DNCPPEI</t>
  </si>
  <si>
    <t>2022-0000777</t>
  </si>
  <si>
    <t>000082-2022-DNCPPEI</t>
  </si>
  <si>
    <t>2022-0000654</t>
  </si>
  <si>
    <t>000055-2022-DNCPPEI</t>
  </si>
  <si>
    <t>2022-0001131</t>
  </si>
  <si>
    <t>000175-2022-DNCPPEI</t>
  </si>
  <si>
    <t>Se genero el IT y se ha remitido a la entida</t>
  </si>
  <si>
    <t>2022-0000649</t>
  </si>
  <si>
    <t>000050-2022-DNCPPEI</t>
  </si>
  <si>
    <t>2022-0001154</t>
  </si>
  <si>
    <t>000190-2022-DNCPPEI</t>
  </si>
  <si>
    <t>2022-0001217</t>
  </si>
  <si>
    <t>000196-2022-DNCPPEI</t>
  </si>
  <si>
    <t>2022-0000979</t>
  </si>
  <si>
    <t>000138-2022-DNCPPEI</t>
  </si>
  <si>
    <t>2022-0000801</t>
  </si>
  <si>
    <t>000093-2022-DNCPPEI</t>
  </si>
  <si>
    <t>lleny Garcia</t>
  </si>
  <si>
    <t>2022-0000946</t>
  </si>
  <si>
    <t>000130-2022-DNCPPEI</t>
  </si>
  <si>
    <t>2022-0001251</t>
  </si>
  <si>
    <t>000200-2022-DNCPPEI</t>
  </si>
  <si>
    <t>2022-0000663</t>
  </si>
  <si>
    <t>000056-2022-DNCPPEI</t>
  </si>
  <si>
    <t>2022-0000838</t>
  </si>
  <si>
    <t>000097-2022-DNCPPEI</t>
  </si>
  <si>
    <t>2022-0000713</t>
  </si>
  <si>
    <t>000074-2022-DNCPPEI</t>
  </si>
  <si>
    <t>2022-0000949</t>
  </si>
  <si>
    <t>000128-2022-DNCPPEI</t>
  </si>
  <si>
    <t>2022-0001150</t>
  </si>
  <si>
    <t>000179-2022-DNCPPEI</t>
  </si>
  <si>
    <t>2022-0001163</t>
  </si>
  <si>
    <t>000187-2022-DNCPPEI</t>
  </si>
  <si>
    <t>2022-0001170</t>
  </si>
  <si>
    <t>000185-2022-DNCPPEI</t>
  </si>
  <si>
    <t>2022-0001162</t>
  </si>
  <si>
    <t>000193-2022-DNCPPEI</t>
  </si>
  <si>
    <t>2022-0001140</t>
  </si>
  <si>
    <t>000172-2022-DNCPPEI</t>
  </si>
  <si>
    <t>2022-0000738</t>
  </si>
  <si>
    <t>000068-2022-DNCPPEI</t>
  </si>
  <si>
    <t>2022-0001130</t>
  </si>
  <si>
    <t>000176-2022-DNCPPEI</t>
  </si>
  <si>
    <t>2022-0001169</t>
  </si>
  <si>
    <t>000195-2022-DNCPPEI</t>
  </si>
  <si>
    <t>2019-2027</t>
  </si>
  <si>
    <t>2022-0000995</t>
  </si>
  <si>
    <t>000141-2022-DNCPPEI</t>
  </si>
  <si>
    <t>2022-0001168</t>
  </si>
  <si>
    <t>000183-2022-DNCPPEI</t>
  </si>
  <si>
    <t>2022-0001035</t>
  </si>
  <si>
    <t>000151-2022-DNCPPEI</t>
  </si>
  <si>
    <t>Lleny garcia</t>
  </si>
  <si>
    <t>2022-0001123</t>
  </si>
  <si>
    <t>000166-2022-DNCPPEI</t>
  </si>
  <si>
    <t>2022-0000457</t>
  </si>
  <si>
    <t>000026-2022-DNCPPEI</t>
  </si>
  <si>
    <t>2022-0000525</t>
  </si>
  <si>
    <t>000031-2022-DNCPPEI</t>
  </si>
  <si>
    <t>2022-0000790</t>
  </si>
  <si>
    <t>000088-2022-DNCPPEI</t>
  </si>
  <si>
    <t>2022-0001155</t>
  </si>
  <si>
    <t>000191-2022-DNCPPEI</t>
  </si>
  <si>
    <t>2022-0000561</t>
  </si>
  <si>
    <t>000037-2022-DNCPPEI</t>
  </si>
  <si>
    <t>2022-0000660</t>
  </si>
  <si>
    <t>000052-2022-DNCPPEI</t>
  </si>
  <si>
    <t>2022-0000785</t>
  </si>
  <si>
    <t>000085-2022-DNCPPEI</t>
  </si>
  <si>
    <t>2022-0000390</t>
  </si>
  <si>
    <t>000019-2022-DNCPPEI</t>
  </si>
  <si>
    <t>2022-0001128</t>
  </si>
  <si>
    <t>000169-2022-DNCPPEI</t>
  </si>
  <si>
    <t>2022-0001271</t>
  </si>
  <si>
    <t>000198-2022-DNCPPEI</t>
  </si>
  <si>
    <t>2022-0000700</t>
  </si>
  <si>
    <t>000067-2022-DNCPPEI</t>
  </si>
  <si>
    <t>2022-0001253</t>
  </si>
  <si>
    <t>000197-2022-DNCPPEI</t>
  </si>
  <si>
    <t>2022-0000315</t>
  </si>
  <si>
    <t>000013-2022-DNCPPEI</t>
  </si>
  <si>
    <t>2022-0001022</t>
  </si>
  <si>
    <t>000155-2022-DNCPPEI</t>
  </si>
  <si>
    <t>2022-0000513</t>
  </si>
  <si>
    <t>000029-2022-DNCPPEI</t>
  </si>
  <si>
    <t>2022-0000827</t>
  </si>
  <si>
    <t>000096-2022-DNCPPEI</t>
  </si>
  <si>
    <t>2022-0000556</t>
  </si>
  <si>
    <t>000035-2022-DNCPPEI</t>
  </si>
  <si>
    <t>2022-0000454</t>
  </si>
  <si>
    <t>000027-2022-DNCPPEI</t>
  </si>
  <si>
    <t>2022-0000626</t>
  </si>
  <si>
    <t>000045-2022-DNCPPEI</t>
  </si>
  <si>
    <t>2022-0000943</t>
  </si>
  <si>
    <t>000126-2022-DNCPPEI</t>
  </si>
  <si>
    <t>2022-0000546</t>
  </si>
  <si>
    <t>000034-2022-DNCPPEI</t>
  </si>
  <si>
    <t>2022-0001158</t>
  </si>
  <si>
    <t>000189-2022-DNCPPEI</t>
  </si>
  <si>
    <t>2022-0000880</t>
  </si>
  <si>
    <t>000118-2022-DNCPPEI</t>
  </si>
  <si>
    <t>2022-0000885</t>
  </si>
  <si>
    <t>000123-2022-DNCPPEI</t>
  </si>
  <si>
    <t>2022-0000913</t>
  </si>
  <si>
    <t>000124-2022-DNCPPEI</t>
  </si>
  <si>
    <t>2022-0001156</t>
  </si>
  <si>
    <t>000184-2022-DNCPPEI</t>
  </si>
  <si>
    <t>2022-0000828</t>
  </si>
  <si>
    <t>000115-2022-DNCPPEI</t>
  </si>
  <si>
    <t>2020-2026</t>
  </si>
  <si>
    <t>2022-0000923</t>
  </si>
  <si>
    <t>000133-2022-DNCPPEI</t>
  </si>
  <si>
    <t>2022-0000195</t>
  </si>
  <si>
    <t>000008-2022-DNCPPEI</t>
  </si>
  <si>
    <t>2022-0001161</t>
  </si>
  <si>
    <t>000182-2022-DNCPPEI</t>
  </si>
  <si>
    <t>2022-0000930</t>
  </si>
  <si>
    <t>000140-2022-DNCPPEI</t>
  </si>
  <si>
    <t>2022-0000671</t>
  </si>
  <si>
    <t>000057-2022-DNCPPEI</t>
  </si>
  <si>
    <t>2022-0000672</t>
  </si>
  <si>
    <t>000054-2022-DNCPPEI</t>
  </si>
  <si>
    <t>2022-0001122</t>
  </si>
  <si>
    <t>000163-2022-DNCPPEI</t>
  </si>
  <si>
    <t>2022-0000533</t>
  </si>
  <si>
    <t>000032-2022-DNCPPEI</t>
  </si>
  <si>
    <t>2022-0001141</t>
  </si>
  <si>
    <t>000173-2022-DNCPPEI</t>
  </si>
  <si>
    <t>2022-0001267</t>
  </si>
  <si>
    <t>000203-2022-DNCPPEI</t>
  </si>
  <si>
    <t>2022-0001129</t>
  </si>
  <si>
    <t>000170-2022-DNCPPEI</t>
  </si>
  <si>
    <t>2022-0000763</t>
  </si>
  <si>
    <t>000089-2022-DNCPPEI</t>
  </si>
  <si>
    <t>2022-0000748</t>
  </si>
  <si>
    <t>000084-2022-DNCPPEI</t>
  </si>
  <si>
    <t>2022-0000893</t>
  </si>
  <si>
    <t>000119-2022-DNCPPEI</t>
  </si>
  <si>
    <t>2022-0000632</t>
  </si>
  <si>
    <t>000044-2022-DNCPPEI</t>
  </si>
  <si>
    <t>2022-0000834</t>
  </si>
  <si>
    <t>000102-2022-DNCPPEI</t>
  </si>
  <si>
    <t>2022-0000619</t>
  </si>
  <si>
    <t>000043-2022-DNCPPEI</t>
  </si>
  <si>
    <t>2022-0000711</t>
  </si>
  <si>
    <t>000062-2022-DNCPPEI</t>
  </si>
  <si>
    <t>2022-0001137</t>
  </si>
  <si>
    <t>000171-2022-DNCPPEI</t>
  </si>
  <si>
    <t>2022-0000819</t>
  </si>
  <si>
    <t>000146-2022-DNCPPEI</t>
  </si>
  <si>
    <t>2022-0000833</t>
  </si>
  <si>
    <t>000101-2022-DNCPPEI</t>
  </si>
  <si>
    <t>2022-0000800</t>
  </si>
  <si>
    <t>000092-2022-DNCPPEI</t>
  </si>
  <si>
    <t>2022-0000872</t>
  </si>
  <si>
    <t>000160-2022-DNCPPEI</t>
  </si>
  <si>
    <t>Lino M. Santa Tsamaren</t>
  </si>
  <si>
    <t>2022-0000985</t>
  </si>
  <si>
    <t>000135-2022-DNCPPEI</t>
  </si>
  <si>
    <t>2022-0000850</t>
  </si>
  <si>
    <t>000106-2022-DNCPPEI</t>
  </si>
  <si>
    <t>2022-0000832</t>
  </si>
  <si>
    <t>000105-2022-DNCPPEI</t>
  </si>
  <si>
    <t>2022-0001115</t>
  </si>
  <si>
    <t>000167-2022-DNCPPEI</t>
  </si>
  <si>
    <t>2022-0000659</t>
  </si>
  <si>
    <t>000058-2022-DNCPPEI</t>
  </si>
  <si>
    <t>2022-0001001</t>
  </si>
  <si>
    <t>000147-2022-DNCPPEI</t>
  </si>
  <si>
    <t>2022-0000887</t>
  </si>
  <si>
    <t>000114-2022-DNCPPEI</t>
  </si>
  <si>
    <t>2022-0001061</t>
  </si>
  <si>
    <t>000154-2022-DNCPPEI</t>
  </si>
  <si>
    <t>2022-0000990</t>
  </si>
  <si>
    <t>000139-2022-DNCPPEI</t>
  </si>
  <si>
    <t>2022-0000993</t>
  </si>
  <si>
    <t>000144-2022-DNCPPEI</t>
  </si>
  <si>
    <t>2022-0000430</t>
  </si>
  <si>
    <t>000023-2022-DNCPPEI</t>
  </si>
  <si>
    <t>2022-0000896</t>
  </si>
  <si>
    <t>000120-2022-DNCPPEI</t>
  </si>
  <si>
    <t>2023-2027</t>
  </si>
  <si>
    <t>Fátima Amoretti</t>
  </si>
  <si>
    <t>I.T SANDY SILVA</t>
  </si>
  <si>
    <t>2023-0001347</t>
  </si>
  <si>
    <t>000199-2023-CEPLAN-DNCPPEI</t>
  </si>
  <si>
    <t>2022-0002002</t>
  </si>
  <si>
    <t>000242-2022-DNCPPEI</t>
  </si>
  <si>
    <t>MUNICIPALIDAD DISTRITAL DE LLUSCO</t>
  </si>
  <si>
    <t>LLUSCO</t>
  </si>
  <si>
    <t>2023-2028</t>
  </si>
  <si>
    <t>2023-0001770</t>
  </si>
  <si>
    <t>000261-2023-CEPLAN-DNCPPEI</t>
  </si>
  <si>
    <t>MUNICIPALIDAD DISTRITAL DE MARAS</t>
  </si>
  <si>
    <t>MARAS</t>
  </si>
  <si>
    <t>No ubicado</t>
  </si>
  <si>
    <t>000171-2023-CEPLAN-DNCPPE</t>
  </si>
  <si>
    <t>2022-0000877</t>
  </si>
  <si>
    <t>000110-2022-DNCPPEI</t>
  </si>
  <si>
    <t>Fatima Amoretti</t>
  </si>
  <si>
    <t>2022-0000593</t>
  </si>
  <si>
    <t>000090-2022-DNCPPEI</t>
  </si>
  <si>
    <t>2022-0000867</t>
  </si>
  <si>
    <t>000109-2022-DNCPPEI</t>
  </si>
  <si>
    <t>2022-0001042</t>
  </si>
  <si>
    <t>000148-2022-DNCPPEI</t>
  </si>
  <si>
    <t>2022-0000936</t>
  </si>
  <si>
    <t>000131-2022-DNCPPEI</t>
  </si>
  <si>
    <t>2022-0000501</t>
  </si>
  <si>
    <t>000030-2022-DNCPPEI</t>
  </si>
  <si>
    <t>2022-0001270</t>
  </si>
  <si>
    <t>000204-2022-DNCPPEI</t>
  </si>
  <si>
    <t>MUNICIPALIDAD DISTRITAL DE SUBTANJALLA</t>
  </si>
  <si>
    <t>SUBTANJALLA</t>
  </si>
  <si>
    <t>2022-0001093</t>
  </si>
  <si>
    <t>000161-2022-DNCPPEI</t>
  </si>
  <si>
    <t>2024-2027</t>
  </si>
  <si>
    <t>I.T LOURDES GUTIERREZ</t>
  </si>
  <si>
    <t>2023-0003173</t>
  </si>
  <si>
    <t>000346-2023-CEPLAN-DNCPPEI</t>
  </si>
  <si>
    <t>MUNICIPALIDAD DISTRITAL DE CHARACATO</t>
  </si>
  <si>
    <t>CHARACATO</t>
  </si>
  <si>
    <t>Filemón Sulca</t>
  </si>
  <si>
    <t>2023-0000072</t>
  </si>
  <si>
    <t>000004-2023-DNCPPEI</t>
  </si>
  <si>
    <t>MUNICIPALIDAD DISTRITAL DE PARARCA</t>
  </si>
  <si>
    <t>PARARCA</t>
  </si>
  <si>
    <t>2022-0001077</t>
  </si>
  <si>
    <t>000162-2022-DNCPPEI</t>
  </si>
  <si>
    <t>I.T RONALD FARROÑAN</t>
  </si>
  <si>
    <t>2023-0000351</t>
  </si>
  <si>
    <t>000022-2023-CEPLAN-DNCPPE</t>
  </si>
  <si>
    <t>MUNICIPALIDAD DISTRITAL DE SANTO TOMAS</t>
  </si>
  <si>
    <t>CUTERVO</t>
  </si>
  <si>
    <t>2022-0000984</t>
  </si>
  <si>
    <t>000137-2022-DNCPPEI</t>
  </si>
  <si>
    <t>MUNICIPALIDAD PROVINCIAL DE CONTUMAZA</t>
  </si>
  <si>
    <t>CONTUMAZA</t>
  </si>
  <si>
    <t>2022-0000402</t>
  </si>
  <si>
    <t>000022-2022-DNCPPEI</t>
  </si>
  <si>
    <t>MUNICIPALIDAD DISTRITAL DE CALZADA</t>
  </si>
  <si>
    <t>CALZADA</t>
  </si>
  <si>
    <t>Se remitió IT</t>
  </si>
  <si>
    <t>2023-0001356</t>
  </si>
  <si>
    <t>000190-2023-DNCPPEI</t>
  </si>
  <si>
    <t>MUNICIPALIDAD DISTRITAL DE CAMPANILLA</t>
  </si>
  <si>
    <t>MARISCAL CACERES</t>
  </si>
  <si>
    <t>CAMPANILLA</t>
  </si>
  <si>
    <t>2022-0000982</t>
  </si>
  <si>
    <t>000136-2022-DNCPPEI</t>
  </si>
  <si>
    <t>MUNICIPALIDAD DISTRITAL DE LLACANORA</t>
  </si>
  <si>
    <t>LLACANORA</t>
  </si>
  <si>
    <t>2022-0002194</t>
  </si>
  <si>
    <t>000248-2022-DNCPPEI</t>
  </si>
  <si>
    <t>MUNICIPALIDAD DISTRITAL DE PICHANAQUI</t>
  </si>
  <si>
    <t>Se emitió IT</t>
  </si>
  <si>
    <t>2023-0001017</t>
  </si>
  <si>
    <t>000116-2023-DNCPPEI</t>
  </si>
  <si>
    <t>MUNICIPALIDAD DISTRITAL DE SHUNTE</t>
  </si>
  <si>
    <t>SHUNTE</t>
  </si>
  <si>
    <t>I.T LLENY GARCÍA</t>
  </si>
  <si>
    <t>2022-0000401</t>
  </si>
  <si>
    <t>000020-2022-DNCPPEI</t>
  </si>
  <si>
    <t>MUNICIPALIDAD DISTRITAL DE TABALOSOS</t>
  </si>
  <si>
    <t>TABALOSOS</t>
  </si>
  <si>
    <t>2022-0000357</t>
  </si>
  <si>
    <t>000014-2022-DNCPPEI</t>
  </si>
  <si>
    <t>MUNICIPALIDAD PROVINCIAL DE CAJABAMBA</t>
  </si>
  <si>
    <t>CAJABAMBA</t>
  </si>
  <si>
    <t>2022-0000154</t>
  </si>
  <si>
    <t>000007-2022-DNCPPEI</t>
  </si>
  <si>
    <t>2022-0000383</t>
  </si>
  <si>
    <t>000018-2022-DNCPPEI</t>
  </si>
  <si>
    <t>2022-0001456</t>
  </si>
  <si>
    <t>000217-2022-DNCPPEI</t>
  </si>
  <si>
    <t>2022-0001056</t>
  </si>
  <si>
    <t>000156-2022-DNCPPEI</t>
  </si>
  <si>
    <t>2022-0001474</t>
  </si>
  <si>
    <t>000218-2022-DNCPPEI</t>
  </si>
  <si>
    <t>MUNICIPALIDAD DISTRITAL DE MAGDALENA DEL MAR</t>
  </si>
  <si>
    <t>2022-0002837</t>
  </si>
  <si>
    <t>000278-2022-DNCPPEI</t>
  </si>
  <si>
    <t>2022-0001177</t>
  </si>
  <si>
    <t>000192-2022-DNCPPEI</t>
  </si>
  <si>
    <t>2022-0000053</t>
  </si>
  <si>
    <t>000005-2022-DNCPPEI</t>
  </si>
  <si>
    <t>2022-0001296</t>
  </si>
  <si>
    <t>000201-2022-DNCPPEI</t>
  </si>
  <si>
    <t>2022-0000707</t>
  </si>
  <si>
    <t>000061-2022-DNCPPEI</t>
  </si>
  <si>
    <t>Lino Max</t>
  </si>
  <si>
    <t>2022-0001171</t>
  </si>
  <si>
    <t>000188-2022-DNCPPEI</t>
  </si>
  <si>
    <t>2023-0000716</t>
  </si>
  <si>
    <t>000059-2023-CEPLAN-DNCPPEI</t>
  </si>
  <si>
    <t>2022-0000945</t>
  </si>
  <si>
    <t>000125-2022-DNCPPEI</t>
  </si>
  <si>
    <t>2022-0000022</t>
  </si>
  <si>
    <t>000002-2022-DNCPPEI</t>
  </si>
  <si>
    <t>MUNICIPALIDAD DISTRITAL DE JEPELACIO</t>
  </si>
  <si>
    <t>JEPELACIO</t>
  </si>
  <si>
    <t>2022-0002912</t>
  </si>
  <si>
    <t>000286-2022-DNCPPEI</t>
  </si>
  <si>
    <t>MUNICIPALIDAD DISTRITAL DE MARA</t>
  </si>
  <si>
    <t>MARA</t>
  </si>
  <si>
    <t>Ronal Farroñan</t>
  </si>
  <si>
    <t>2022-0002404</t>
  </si>
  <si>
    <t>000261-2022-DNCPPEI</t>
  </si>
  <si>
    <t>MUNICIPALIDAD DISTRITAL DE MONZON</t>
  </si>
  <si>
    <t>MONZON</t>
  </si>
  <si>
    <t>2022-0000038</t>
  </si>
  <si>
    <t>000003-2022-DNCPPEI</t>
  </si>
  <si>
    <t>MUNICIPALIDAD DISTRITAL DE PUEBLO NUEVO</t>
  </si>
  <si>
    <t>PUEBLO NUEVO</t>
  </si>
  <si>
    <t>2022-0002308</t>
  </si>
  <si>
    <t>000251-2022-DNCPPEI</t>
  </si>
  <si>
    <t>MUNICIPALIDAD DISTRITAL DE SANTA CATALINA DE MOSSA</t>
  </si>
  <si>
    <t>SANTA CATALINA DE MOSSA</t>
  </si>
  <si>
    <t>2022-0000552</t>
  </si>
  <si>
    <t>000051-2022-DNCPPEI</t>
  </si>
  <si>
    <t>MUNICIPALIDAD DISTRITAL DE SANTA MARIA DEL MAR</t>
  </si>
  <si>
    <t>SANTA MARIA DEL MAR</t>
  </si>
  <si>
    <t>2022-0000341</t>
  </si>
  <si>
    <t>000011-2022-DNCPPEI</t>
  </si>
  <si>
    <t>2022-0001789</t>
  </si>
  <si>
    <t>000233-2022-DNCPPEI</t>
  </si>
  <si>
    <t>MUNICIPALIDAD PROVINCIAL DE CASMA</t>
  </si>
  <si>
    <t>CASMA</t>
  </si>
  <si>
    <t>Fátima Amoretti,</t>
  </si>
  <si>
    <t>2022-0001304</t>
  </si>
  <si>
    <t>000211-2022-DNCPPEI</t>
  </si>
  <si>
    <t>MUNICIPALIDAD PROVINCIAL DE GRAU - CHUQUIBAMBILLA</t>
  </si>
  <si>
    <t>GRAU</t>
  </si>
  <si>
    <t>CHUQUIBAMBILLA</t>
  </si>
  <si>
    <t>2022-0001151</t>
  </si>
  <si>
    <t>000180-2022-DNCPPEI</t>
  </si>
  <si>
    <t>2022-0000240</t>
  </si>
  <si>
    <t>000010-2022-DNCPPEI</t>
  </si>
  <si>
    <t>MUNICIPALIDAD PROVINCIAL DE RECUAY</t>
  </si>
  <si>
    <t>2022-0001045</t>
  </si>
  <si>
    <t>000142-2022-DNCPPEI</t>
  </si>
  <si>
    <t>MUNICIPALIDAD PROVINCIAL DE SAN ANTONIO DE PUTINA</t>
  </si>
  <si>
    <t>SAN ANTONIO DE PUTINA</t>
  </si>
  <si>
    <t>PUTINA</t>
  </si>
  <si>
    <t>2022-0000180</t>
  </si>
  <si>
    <t>000006-2022-DNCPPEI</t>
  </si>
  <si>
    <t>2022-0001174</t>
  </si>
  <si>
    <t>000207-2022-DNCPPEI</t>
  </si>
  <si>
    <t>2022-0000386</t>
  </si>
  <si>
    <t>000017-2022-DNCPPEI</t>
  </si>
  <si>
    <t>2022-0001069</t>
  </si>
  <si>
    <t>000159-2022-DNCPPEI</t>
  </si>
  <si>
    <t>MUNICIPALIDAD PROVINCIAL DE BELLAVISTA</t>
  </si>
  <si>
    <t>2022-0001262</t>
  </si>
  <si>
    <t>000199-2022-DNCPPEI</t>
  </si>
  <si>
    <t>AUTORIDAD DE TRANSPORTE URBANO PARA LIMA Y CALLAO - ATU</t>
  </si>
  <si>
    <t>2022-0000013</t>
  </si>
  <si>
    <t>000001-2022-DNCPPEI</t>
  </si>
  <si>
    <t>MUNICIPALIDAD DISTRITAL DE ANGASMARCA</t>
  </si>
  <si>
    <t>SANTIAGO DE CHUCO</t>
  </si>
  <si>
    <t>ANGASMARCA</t>
  </si>
  <si>
    <t>IT Addy</t>
  </si>
  <si>
    <t>2023-0000900</t>
  </si>
  <si>
    <t>000086-2023-CEPLAN-DNCPPEI</t>
  </si>
  <si>
    <t>2023-0001600</t>
  </si>
  <si>
    <t>000218-2023-CEPLAN-DNCPPEI</t>
  </si>
  <si>
    <t>2022-0002197</t>
  </si>
  <si>
    <t>000247-2022-DNCPPEI</t>
  </si>
  <si>
    <t>MUNICIPALIDAD DISTRITAL DE MOCHUMI</t>
  </si>
  <si>
    <t>MOCHUMI</t>
  </si>
  <si>
    <t>2022-0001485</t>
  </si>
  <si>
    <t>000219-2022-DNCPPEI</t>
  </si>
  <si>
    <t>MUNICIPALIDAD DISTRITAL DE MORO</t>
  </si>
  <si>
    <t>MORO</t>
  </si>
  <si>
    <t>2022-0000553</t>
  </si>
  <si>
    <t>000036-2022-DNCPPEI</t>
  </si>
  <si>
    <t>MUNICIPALIDAD DISTRITAL DE OYOTUN</t>
  </si>
  <si>
    <t>OYOTUN</t>
  </si>
  <si>
    <t>2022-0000051</t>
  </si>
  <si>
    <t>000004-2022-DNCPPEI</t>
  </si>
  <si>
    <t>MUNICIPALIDAD DISTRITAL DE PALCA</t>
  </si>
  <si>
    <t>PALCA</t>
  </si>
  <si>
    <t>2022-0001319</t>
  </si>
  <si>
    <t>000210-2022-DNCPPEI</t>
  </si>
  <si>
    <t>MUNICIPALIDAD DISTRITAL DE POMACANCHI</t>
  </si>
  <si>
    <t>POMACANCHI</t>
  </si>
  <si>
    <t>2022-0001919</t>
  </si>
  <si>
    <t>000238-2022-DNCPPEI</t>
  </si>
  <si>
    <t>MUNICIPALIDAD DISTRITAL DE POSIC</t>
  </si>
  <si>
    <t>POSIC</t>
  </si>
  <si>
    <t>2022-0001907</t>
  </si>
  <si>
    <t>000237-2022-DNCPPEI</t>
  </si>
  <si>
    <t>2022-0001430</t>
  </si>
  <si>
    <t>000215-2022-DNCPPEI</t>
  </si>
  <si>
    <t>MUNICIPALIDAD DISTRITAL DE SAN PEDRO DE PALCO</t>
  </si>
  <si>
    <t>SAN PEDRO DE PALCO</t>
  </si>
  <si>
    <t>Emitido</t>
  </si>
  <si>
    <t>2023-0000559</t>
  </si>
  <si>
    <t>000031-2023-DNCPPEI</t>
  </si>
  <si>
    <t>MUNICIPALIDAD DISTRITAL DE SANTA ROSA DE ALTO YANAJANCA</t>
  </si>
  <si>
    <t>SANTA ROSA DE ALTO YANAJANCA</t>
  </si>
  <si>
    <t>2022-0001391</t>
  </si>
  <si>
    <t>000212-2022-DNCPPEI</t>
  </si>
  <si>
    <t>MUNICIPALIDAD DISTRITAL DE SANTA TERESA</t>
  </si>
  <si>
    <t>SANTA TERESA</t>
  </si>
  <si>
    <t>2022-0001294</t>
  </si>
  <si>
    <t>000208-2022-DNCPPEI</t>
  </si>
  <si>
    <t>MUNICIPALIDAD DISTRITAL DE SONDORILLO</t>
  </si>
  <si>
    <t>SONDORILLO</t>
  </si>
  <si>
    <t>2022-0002327</t>
  </si>
  <si>
    <t>000257-2022-DNCPPEI</t>
  </si>
  <si>
    <t>MUNICIPALIDAD DISTRITAL DE YURACYACU</t>
  </si>
  <si>
    <t>YURACYACU</t>
  </si>
  <si>
    <t>2022-0001573</t>
  </si>
  <si>
    <t>000223-2022-DNCPPEI</t>
  </si>
  <si>
    <t>MUNICIPALIDAD DISTRITAL DE SABANDIA</t>
  </si>
  <si>
    <t>SABANDIA</t>
  </si>
  <si>
    <t>2022-0000802</t>
  </si>
  <si>
    <t>000111-2022-DNCPPEI</t>
  </si>
  <si>
    <t>I.T ADDY LOPEZ</t>
  </si>
  <si>
    <t>2023-002022</t>
  </si>
  <si>
    <t>000269-2023-CEPLAN/DNCPPEI</t>
  </si>
  <si>
    <t>MUNICIPALIDAD DISTRITAL DE TAMBO GRANDE</t>
  </si>
  <si>
    <t>TAMBO GRANDE</t>
  </si>
  <si>
    <t>2023-001747</t>
  </si>
  <si>
    <t>000236-2023-CEPLAN/DNCPPEI</t>
  </si>
  <si>
    <t>MUNICIPALIDAD DISTRITAL VEINTISEIS DE OCTUBRE</t>
  </si>
  <si>
    <t>VEINTISEIS DE OCTUBRE</t>
  </si>
  <si>
    <t>2022-0000860</t>
  </si>
  <si>
    <t>000121-2022-DNCPPEI</t>
  </si>
  <si>
    <t>MUNICIPALIDAD DISTRITAL DE ASQUIPATA</t>
  </si>
  <si>
    <t>ASQUIPATA</t>
  </si>
  <si>
    <t>2024-2028</t>
  </si>
  <si>
    <t>2023-0003116</t>
  </si>
  <si>
    <t>000338-2023-CEPLAN/DNCPPEI</t>
  </si>
  <si>
    <t>2023-0001287</t>
  </si>
  <si>
    <t>000187-2023-DNCPPEI</t>
  </si>
  <si>
    <t>MUNICIPALIDAD PROVINCIAL DE ANTA</t>
  </si>
  <si>
    <t>2022-0000385</t>
  </si>
  <si>
    <t>000016-2022-DNCPPEI</t>
  </si>
  <si>
    <t>2022-0001492</t>
  </si>
  <si>
    <t>000220-2022-DNCPPEI</t>
  </si>
  <si>
    <t>MUNICIPALIDAD PROVINCIAL DE HUANCAVELICA</t>
  </si>
  <si>
    <t>2022-0002940</t>
  </si>
  <si>
    <t>000291-2022-DNCPPEI</t>
  </si>
  <si>
    <t>MUNICIPALIDAD PROVINCIAL DE OYON</t>
  </si>
  <si>
    <t>OYON</t>
  </si>
  <si>
    <t>2022-0000863</t>
  </si>
  <si>
    <t>000113-2022-DNCPPEI</t>
  </si>
  <si>
    <t>MUNICIPALIDAD PROVINCIAL DE PAITA</t>
  </si>
  <si>
    <t>PAITA</t>
  </si>
  <si>
    <t>Luis Valensuela</t>
  </si>
  <si>
    <t>2022-0002230</t>
  </si>
  <si>
    <t>000249-2022-DNCPPEI</t>
  </si>
  <si>
    <t>MUNICIPALIDAD PROVINCIAL DE SAN ROMAN - JULIACA</t>
  </si>
  <si>
    <t>2022-0000826</t>
  </si>
  <si>
    <t>000100-2022-DNCPPEI</t>
  </si>
  <si>
    <t>2022-0001906</t>
  </si>
  <si>
    <t>000241-2022-DNCPPEI</t>
  </si>
  <si>
    <t>2022-0000662</t>
  </si>
  <si>
    <t>000060-2022-DNCPPEI</t>
  </si>
  <si>
    <t>MUNICIPALIDAD PROVINCIAL DE TALARA - PARIÑAS</t>
  </si>
  <si>
    <t>TALARA</t>
  </si>
  <si>
    <t>PARINAS</t>
  </si>
  <si>
    <t>Lizbeth</t>
  </si>
  <si>
    <t>2022-0002818</t>
  </si>
  <si>
    <t>000275-2022-DNCPPEI</t>
  </si>
  <si>
    <t>MUNICIPALIDAD PROVINCIAL DE SANCHEZ CERRO - OMATE</t>
  </si>
  <si>
    <t>GENERAL SANCHEZ CERRO</t>
  </si>
  <si>
    <t>OMATE</t>
  </si>
  <si>
    <t>2022-0001160</t>
  </si>
  <si>
    <t>000181-2022-DNCPPEI</t>
  </si>
  <si>
    <t>2022-0000744</t>
  </si>
  <si>
    <t>000086-2022-DNCPPEI</t>
  </si>
  <si>
    <t>2022-0000810</t>
  </si>
  <si>
    <t>000095-2022-DNCPPEI</t>
  </si>
  <si>
    <t>2022-0000726</t>
  </si>
  <si>
    <t>000066-2022-DNCPPEI</t>
  </si>
  <si>
    <t>2022-0000916</t>
  </si>
  <si>
    <t>000122-2022-DNCPPEI</t>
  </si>
  <si>
    <t>2022-0000865</t>
  </si>
  <si>
    <t>000112-2022-DNCPPEI</t>
  </si>
  <si>
    <t>2022-0001065</t>
  </si>
  <si>
    <t>000153-2022-DNCPPEI</t>
  </si>
  <si>
    <t>2022-2027</t>
  </si>
  <si>
    <t>2022-0001055</t>
  </si>
  <si>
    <t>000157-2022-DNCPPEI</t>
  </si>
  <si>
    <t>2022-0000608</t>
  </si>
  <si>
    <t>000041-2022-DNCPPEI</t>
  </si>
  <si>
    <t>2022-0001085</t>
  </si>
  <si>
    <t>000164-2022-DNCPPEI</t>
  </si>
  <si>
    <t>MUNICIPALIDAD DISTRITAL DE CRESPO Y CASTILLO</t>
  </si>
  <si>
    <t>JOSE CRESPO Y CASTILLO</t>
  </si>
  <si>
    <t>2022-0002253</t>
  </si>
  <si>
    <t>000254-2022-DNCPPEI</t>
  </si>
  <si>
    <t>MUNICIPALIDAD DISTRITAL DE SAN JUAN</t>
  </si>
  <si>
    <t>SAN JUAN</t>
  </si>
  <si>
    <t>Filemon</t>
  </si>
  <si>
    <t>2022-0002322</t>
  </si>
  <si>
    <t>000255-2022-DNCPPEI</t>
  </si>
  <si>
    <t>2022-0001132</t>
  </si>
  <si>
    <t>000168-2022-DNCPPEI</t>
  </si>
  <si>
    <t>2022-0001939</t>
  </si>
  <si>
    <t>000245-2022-DNCPPEI</t>
  </si>
  <si>
    <t>MUNICIPALIDAD DISTRITAL DE SAN JOSE DE QUERO</t>
  </si>
  <si>
    <t>SAN JOSE DE QUERO</t>
  </si>
  <si>
    <t>Se Genero el IT, pero se encuentra vencido el periodo del PDLC y no puede articular con el plan superior.</t>
  </si>
  <si>
    <t>2022-0000382</t>
  </si>
  <si>
    <t>000015-2022-DNCPPEI</t>
  </si>
  <si>
    <t>MUNICIPALIDAD DISTRITAL DE SAN JOSE DE LOURDES</t>
  </si>
  <si>
    <t>SAN JOSE DE LOURDES</t>
  </si>
  <si>
    <t>2022-0002920</t>
  </si>
  <si>
    <t>000296-2022-DNCPPEI</t>
  </si>
  <si>
    <t>2022-0000997</t>
  </si>
  <si>
    <t>000134-2022-DNCPPEI</t>
  </si>
  <si>
    <t>2022-0001032</t>
  </si>
  <si>
    <t>000145-2022-DNCPPEI</t>
  </si>
  <si>
    <t>Se remitieron comentarios producto de la primera revisión, en cuanto remitan se trasladará a Ronald Farroñan para que continué con el proceso</t>
  </si>
  <si>
    <t>2022-0001165</t>
  </si>
  <si>
    <t>000186-2022-DNCPPEI</t>
  </si>
  <si>
    <t>2022-0001127</t>
  </si>
  <si>
    <t>000165-2022-DNCPPEI</t>
  </si>
  <si>
    <t>2022-0002907</t>
  </si>
  <si>
    <t>000293-2022-DNCPPEI</t>
  </si>
  <si>
    <t>MUNICIPALIDAD DISTRITAL DE LLOCHEGUA</t>
  </si>
  <si>
    <t>LLOCHEGUA</t>
  </si>
  <si>
    <t>2022-0001413</t>
  </si>
  <si>
    <t>000209-2022-DNCPPEI</t>
  </si>
  <si>
    <t>2023-2025</t>
  </si>
  <si>
    <t>2022-0000856</t>
  </si>
  <si>
    <t>000107-2022-DNCPPEI</t>
  </si>
  <si>
    <t>MUNICIPALIDAD PROVINCIAL DE CUTERVO</t>
  </si>
  <si>
    <t>2022-0000690</t>
  </si>
  <si>
    <t>000063-2022-DNCPPEI</t>
  </si>
  <si>
    <t>2022-0001295</t>
  </si>
  <si>
    <t>000202-2022-DNCPPEI</t>
  </si>
  <si>
    <t>MUNICIPALIDAD DISTRITAL DE MORALES</t>
  </si>
  <si>
    <t>MORALES</t>
  </si>
  <si>
    <t>0000349-2023</t>
  </si>
  <si>
    <t>000009-2023-DNCPPEI</t>
  </si>
  <si>
    <t>2022-0000951</t>
  </si>
  <si>
    <t>000129-2022-DNCPPEI</t>
  </si>
  <si>
    <t>2022-0001792</t>
  </si>
  <si>
    <t>000236-2022-DNCPPEI</t>
  </si>
  <si>
    <t>MUNICIPALIDAD DISTRITAL DE SANTA CRUZ</t>
  </si>
  <si>
    <t>SANTA CRUZ</t>
  </si>
  <si>
    <t>2022-0001034</t>
  </si>
  <si>
    <t>000149-2022-DNCPPEI</t>
  </si>
  <si>
    <t>MUNICIPALIDAD PROVINCIAL DE SANTIAGO DE CHUCO</t>
  </si>
  <si>
    <t>2022-0001807</t>
  </si>
  <si>
    <t>000235-2022-DNCPPEI</t>
  </si>
  <si>
    <t>MUNICIPALIDAD DISTRITAL DE SAUCE</t>
  </si>
  <si>
    <t>SAUCE</t>
  </si>
  <si>
    <t>2023-0002010</t>
  </si>
  <si>
    <t>000265-2023-CEPLAN-DNCPPEI</t>
  </si>
  <si>
    <t>2022-0000604</t>
  </si>
  <si>
    <t>000040-2022-DNCPPEI</t>
  </si>
  <si>
    <t>MUNICIPALIDAD PROVINCIAL DE HUALGAYOC - BAMBAMARCA</t>
  </si>
  <si>
    <t>HUALGAYOC</t>
  </si>
  <si>
    <t>BAMBAMARCA</t>
  </si>
  <si>
    <t>Addy Lopez</t>
  </si>
  <si>
    <t>2022-0000478</t>
  </si>
  <si>
    <t>000025-2022-DNCPPEI</t>
  </si>
  <si>
    <t>2022-0001428</t>
  </si>
  <si>
    <t>000214-2022-DNCPPEI</t>
  </si>
  <si>
    <t>2022-0000948</t>
  </si>
  <si>
    <t>000143-2022-DNCPPEI</t>
  </si>
  <si>
    <t>2023-0002173</t>
  </si>
  <si>
    <t>000278-2023-CEPLAN-DNCPPEI</t>
  </si>
  <si>
    <t>MUNICIPALIDAD DISTRITAL DE HAQUIRA</t>
  </si>
  <si>
    <t>HAQUIRA</t>
  </si>
  <si>
    <t>2022-0000528</t>
  </si>
  <si>
    <t>000038-2022-DNCPPEI</t>
  </si>
  <si>
    <t>UNIVERSIDAD NACIONAL CIRO ALEGRIA</t>
  </si>
  <si>
    <t>2022-0000842</t>
  </si>
  <si>
    <t>000104-2022-DNCPPEI</t>
  </si>
  <si>
    <t>2022-0000862</t>
  </si>
  <si>
    <t>000116-2022-DNCPPEI</t>
  </si>
  <si>
    <t>2022-0000767</t>
  </si>
  <si>
    <t>000073-2022-DNCPPEI</t>
  </si>
  <si>
    <t>2022-0001071</t>
  </si>
  <si>
    <t>000158-2022-DNCPPEI</t>
  </si>
  <si>
    <t>2022-0001143</t>
  </si>
  <si>
    <t>000174-2022-DNCPPEI</t>
  </si>
  <si>
    <t>2022-0000641</t>
  </si>
  <si>
    <t>000048-2022-DNCPPEI</t>
  </si>
  <si>
    <t>2022-0000795</t>
  </si>
  <si>
    <t>000091-2022-DNCPPEI</t>
  </si>
  <si>
    <t>2022-0000835</t>
  </si>
  <si>
    <t>000103-2022-DNCPPEI</t>
  </si>
  <si>
    <t>2022-0000415</t>
  </si>
  <si>
    <t>000021-2022-DNCPPEI</t>
  </si>
  <si>
    <t>2022-0000500</t>
  </si>
  <si>
    <t>000028-2022-DNCPPEI</t>
  </si>
  <si>
    <t>2022-0000642</t>
  </si>
  <si>
    <t>000049-2022-DNCPPEI</t>
  </si>
  <si>
    <t>2022-0000614</t>
  </si>
  <si>
    <t>000070-2022-DNCPPEI</t>
  </si>
  <si>
    <t>2022-0002117</t>
  </si>
  <si>
    <t>000244-2022-DNCPPEI</t>
  </si>
  <si>
    <t>2022-0000761</t>
  </si>
  <si>
    <t>000071-2022-DNCPPEI</t>
  </si>
  <si>
    <t>2022-0001059</t>
  </si>
  <si>
    <t>000152-2022-DNCPPEI</t>
  </si>
  <si>
    <t>2022-0000472</t>
  </si>
  <si>
    <t>000024-2022-DNCPPEI</t>
  </si>
  <si>
    <t>2022-0000803</t>
  </si>
  <si>
    <t>000099-2022-DNCPPEI</t>
  </si>
  <si>
    <t>MUNICIPALIDAD DISTRITAL DE ANCO HUALLO</t>
  </si>
  <si>
    <t>ANCO-HUALLO</t>
  </si>
  <si>
    <t>2022-0001299</t>
  </si>
  <si>
    <t>000205-2022-DNCPPEI</t>
  </si>
  <si>
    <t>MUNICIPALIDAD DISTRITAL DE LARAOS</t>
  </si>
  <si>
    <t>YAUYOS</t>
  </si>
  <si>
    <t>LARAOS</t>
  </si>
  <si>
    <t>2022-0001062</t>
  </si>
  <si>
    <t>000150-2022-DNCPPEI</t>
  </si>
  <si>
    <t>MUNICIPALIDAD DISTRITAL DE YORONGOS</t>
  </si>
  <si>
    <t>YORONGOS</t>
  </si>
  <si>
    <t>Lizbeth Coello</t>
  </si>
  <si>
    <t>2022-0002532</t>
  </si>
  <si>
    <t>000267-2022-DNCPPEI</t>
  </si>
  <si>
    <t>2022-0000762</t>
  </si>
  <si>
    <t>000072-2022-DNCPPEI</t>
  </si>
  <si>
    <t>2022-0002475</t>
  </si>
  <si>
    <t>000285-2022-DNCPPEI</t>
  </si>
  <si>
    <t>2022-0000673</t>
  </si>
  <si>
    <t>000053-2022-DNCPPEI</t>
  </si>
  <si>
    <t>2022-0000611</t>
  </si>
  <si>
    <t>000042-2022-DNCPPEI</t>
  </si>
  <si>
    <t>2022-0000630</t>
  </si>
  <si>
    <t>000047-2022-DNCPPEI</t>
  </si>
  <si>
    <t>2022-0000190</t>
  </si>
  <si>
    <t>000012-2022-DNCPPEI</t>
  </si>
  <si>
    <t>2022-000741</t>
  </si>
  <si>
    <t>000083-2022-DNCPPEI</t>
  </si>
  <si>
    <t>2022-0000607</t>
  </si>
  <si>
    <t>000046-2022-DNCPPEI</t>
  </si>
  <si>
    <t>2022-000864</t>
  </si>
  <si>
    <t>000117-2022-DNCPPEI</t>
  </si>
  <si>
    <t>2022-0000667</t>
  </si>
  <si>
    <t>000059-2022-DNCPPEI</t>
  </si>
  <si>
    <t>2022-0007560</t>
  </si>
  <si>
    <t>000087-2022-DNCPPEI</t>
  </si>
  <si>
    <t>2023-0000822</t>
  </si>
  <si>
    <t>000068-2023-DNCPPEI</t>
  </si>
  <si>
    <t>2022-0001461</t>
  </si>
  <si>
    <t>000216-2022-DNCPPEI</t>
  </si>
  <si>
    <t>MUNICIPALIDAD DISTRITAL DE NUEVA REQUENA</t>
  </si>
  <si>
    <t>NUEVA REQUENA</t>
  </si>
  <si>
    <t>2022-0000955</t>
  </si>
  <si>
    <t>000132-2022-DNCPPEI</t>
  </si>
  <si>
    <t>2022-0001395</t>
  </si>
  <si>
    <t>000213-2022-DNCPPEI</t>
  </si>
  <si>
    <t>2022-0001046</t>
  </si>
  <si>
    <t>000194-2022-DNCPPEI</t>
  </si>
  <si>
    <t>2022-0000742</t>
  </si>
  <si>
    <t>000081-2022-DNCPPEI</t>
  </si>
  <si>
    <t>MUNICIPALIDAD DISTRITAL DE PAUCARPATA</t>
  </si>
  <si>
    <t>PAUCARPATA</t>
  </si>
  <si>
    <t>2022-0002320</t>
  </si>
  <si>
    <t>000253-2022-DNCPPEI</t>
  </si>
  <si>
    <t>2022-0001790</t>
  </si>
  <si>
    <t>000234-2022-DNCPPEI</t>
  </si>
  <si>
    <t>MUNICIPALIDAD PROVINCIAL DE POMABAMBA</t>
  </si>
  <si>
    <t>POMABAMBA</t>
  </si>
  <si>
    <t>2022-0002354</t>
  </si>
  <si>
    <t>000258-2022-DNCPPEI</t>
  </si>
  <si>
    <t>MUNICIPALIDAD PROVINCIAL DE MARISCAL LUZURIAGA - PISCOBAMBA</t>
  </si>
  <si>
    <t>MARISCAL LUZURIAGA</t>
  </si>
  <si>
    <t>PISCOBAMBA</t>
  </si>
  <si>
    <t>2022-0003004</t>
  </si>
  <si>
    <t>000300-2022-DNCPPEI</t>
  </si>
  <si>
    <t>MUNICIPALIDAD DISTRITAL DE MARCA</t>
  </si>
  <si>
    <t>MARCA</t>
  </si>
  <si>
    <t>2022-0002141</t>
  </si>
  <si>
    <t>000246-2022-DNCPPEI</t>
  </si>
  <si>
    <t>MUNICIPALIDAD DISTRITAL DE PIMENTEL</t>
  </si>
  <si>
    <t>PIMENTEL</t>
  </si>
  <si>
    <t>2022-0002916</t>
  </si>
  <si>
    <t>000290-2022-DNCPPEI</t>
  </si>
  <si>
    <t>MUNICIPALIDAD DISTRITAL DE PARCONA</t>
  </si>
  <si>
    <t>PARCONA</t>
  </si>
  <si>
    <t>2023-0002976</t>
  </si>
  <si>
    <t>000326-2023-CEPLAN-DNCPPEI</t>
  </si>
  <si>
    <t>MUNICIPALIDAD DISTRITAL DE NUEVE DE JULIO</t>
  </si>
  <si>
    <t>NUEVE DE JULIO</t>
  </si>
  <si>
    <t>Se remitio Oficio con IT</t>
  </si>
  <si>
    <t>2023-0000532</t>
  </si>
  <si>
    <t>000033-2023-CEPLAN-DNCP</t>
  </si>
  <si>
    <t>2022-0001506</t>
  </si>
  <si>
    <t>000221-2022-DNCPPEI</t>
  </si>
  <si>
    <t>2022-0001589</t>
  </si>
  <si>
    <t>000226-2022-DNCPPEI</t>
  </si>
  <si>
    <t>2022-0001527</t>
  </si>
  <si>
    <t>000222-2022-DNCPPEI</t>
  </si>
  <si>
    <t>MUNICIPALIDAD DISTRITAL DE SANTA ROSA</t>
  </si>
  <si>
    <t>SANTA ROSA</t>
  </si>
  <si>
    <t>Luis Valenzuela</t>
  </si>
  <si>
    <t>2022-0002497</t>
  </si>
  <si>
    <t>000262-2022-DNCPPEI</t>
  </si>
  <si>
    <t>MUNICIPALIDAD PROVINCIAL DE ISLAY - MOLLENDO</t>
  </si>
  <si>
    <t>MOLLENDO</t>
  </si>
  <si>
    <t>2023-0000891</t>
  </si>
  <si>
    <t>000083-2023-CEPLAN-DNCPPEI</t>
  </si>
  <si>
    <t>2022-0001591</t>
  </si>
  <si>
    <t>000224-2022-DNCPPEI</t>
  </si>
  <si>
    <t>MUNICIPALIDAD DISTRITAL DE HUALGAYOC</t>
  </si>
  <si>
    <t>2023-0000743</t>
  </si>
  <si>
    <t>000064-2023-DNCPPEI</t>
  </si>
  <si>
    <t>2022-0002254</t>
  </si>
  <si>
    <t>000250-2022-DNCPPEI</t>
  </si>
  <si>
    <t>MUNICIPALIDAD DISTRITAL DE CERRO AZUL</t>
  </si>
  <si>
    <t>CERRO AZUL</t>
  </si>
  <si>
    <t>2022-0001981</t>
  </si>
  <si>
    <t>000240-2022-DNCPPEI</t>
  </si>
  <si>
    <t>MUNICIPALIDAD DISTRITAL DE CHUGUR</t>
  </si>
  <si>
    <t>2022-0001701</t>
  </si>
  <si>
    <t>000228-2022-DNCPPEI</t>
  </si>
  <si>
    <t>MUNICIPALIDAD DISTRITAL DE TIABAYA</t>
  </si>
  <si>
    <t>TIABAYA</t>
  </si>
  <si>
    <t>2022-0000676</t>
  </si>
  <si>
    <t>000227-2022-DNCPPEI</t>
  </si>
  <si>
    <t>2023-0000493</t>
  </si>
  <si>
    <t>000028-2023-DNCPPEI</t>
  </si>
  <si>
    <t>Emerson Paucar</t>
  </si>
  <si>
    <t>2023-0000431</t>
  </si>
  <si>
    <t>000277-2023-CEPLAN-DNCPPEI</t>
  </si>
  <si>
    <t>Ivan Rodas</t>
  </si>
  <si>
    <t>2022-0002857</t>
  </si>
  <si>
    <t>000283-2022-DNCPPEI</t>
  </si>
  <si>
    <t>MUNICIPALIDAD DISTRITAL DE TOURNAVISTA</t>
  </si>
  <si>
    <t>TOURNAVISTA</t>
  </si>
  <si>
    <t>2022-0001632</t>
  </si>
  <si>
    <t>000225-2022-DNCPPEI</t>
  </si>
  <si>
    <t>2022-0001669</t>
  </si>
  <si>
    <t>000230-2022-DNCPPEI</t>
  </si>
  <si>
    <t>SERVICIO DE AGUA POTABLE Y ALCANTARILLADO DE AYACUCHO S.A.</t>
  </si>
  <si>
    <t>2022-0001750</t>
  </si>
  <si>
    <t>000231-2022-DNCPPEI</t>
  </si>
  <si>
    <t>MUNICIPALIDAD PROVINCIAL DE SAN MIGUEL</t>
  </si>
  <si>
    <t>2022-0001756</t>
  </si>
  <si>
    <t>000232-2022-DNCPPEI</t>
  </si>
  <si>
    <t>MUNICIPALIDAD PROVINCIAL GRAN CHIMU - CASCAS</t>
  </si>
  <si>
    <t>GRAN CHIMU</t>
  </si>
  <si>
    <t>CASCAS</t>
  </si>
  <si>
    <t>2023-0000362</t>
  </si>
  <si>
    <t>000011-2023-DNCPPEI</t>
  </si>
  <si>
    <t>2022-0002854</t>
  </si>
  <si>
    <t>000282-2022-DNCPPEI</t>
  </si>
  <si>
    <t>MUNICIPALIDAD DISTRITAL DE UMARI</t>
  </si>
  <si>
    <t>PACHITEA - PANAO</t>
  </si>
  <si>
    <t>UMARI</t>
  </si>
  <si>
    <t>2023-0002002</t>
  </si>
  <si>
    <t>000267-2023-CEPLAN-DNCPPEI</t>
  </si>
  <si>
    <t>2022-0002584</t>
  </si>
  <si>
    <t>000263-2022-DNCPPEI</t>
  </si>
  <si>
    <t>2022-0002332</t>
  </si>
  <si>
    <t>000252-2022-DNCPPEI</t>
  </si>
  <si>
    <t>2023-0001789</t>
  </si>
  <si>
    <t>000237-2023-CEPLAN-DNCPPEI</t>
  </si>
  <si>
    <t>2022-0002637</t>
  </si>
  <si>
    <t>000265-2022-DNCPPEI</t>
  </si>
  <si>
    <t>2022-0002659</t>
  </si>
  <si>
    <t>000268-2022-DNCPPEI</t>
  </si>
  <si>
    <t>MUNICIPALIDAD DISTRITAL DE MOTUPE</t>
  </si>
  <si>
    <t>MOTUPE</t>
  </si>
  <si>
    <t>IT LOURDES</t>
  </si>
  <si>
    <t>2023-0002246</t>
  </si>
  <si>
    <t>000282-2023-CEPLAN-DNCPPEI</t>
  </si>
  <si>
    <t>MUNICIPALIDAD DISTRITAL DE JOSE LUIS BUSTAMANTE Y RIVERO</t>
  </si>
  <si>
    <t>JOSE LUIS BUSTAMANTE Y RIVERO</t>
  </si>
  <si>
    <t>Se emitio IT</t>
  </si>
  <si>
    <t>2023-0001451</t>
  </si>
  <si>
    <t>000204-2023-CEPLAN-DNCPPEI</t>
  </si>
  <si>
    <t>MUNICIPALIDAD PROVINCIAL DE SAN PABLO</t>
  </si>
  <si>
    <t>SAN PABLO</t>
  </si>
  <si>
    <t>2022-0002731</t>
  </si>
  <si>
    <t>000270-2022-DNCPPEI</t>
  </si>
  <si>
    <t>2023-0000987</t>
  </si>
  <si>
    <t>000101-2023-CEPLAN-DNCPPEI</t>
  </si>
  <si>
    <t>MUNICIPALIDAD PROVINCIAL DE NASCA</t>
  </si>
  <si>
    <t>NASCA</t>
  </si>
  <si>
    <t>2022-0002609</t>
  </si>
  <si>
    <t>000269-2022-DNCPPEI</t>
  </si>
  <si>
    <t>MUNICIPALIDAD DISTRITAL DE HUANDO</t>
  </si>
  <si>
    <t>HUANDO</t>
  </si>
  <si>
    <t>2022-0000836</t>
  </si>
  <si>
    <t>000239-2022-DNCPPEI</t>
  </si>
  <si>
    <t>MUNICIPALIDAD DISTRITAL DE SARTIMBAMBA</t>
  </si>
  <si>
    <t>SANCHEZ CARRION - HUAMACHUCO</t>
  </si>
  <si>
    <t>SARTIMBAMBA</t>
  </si>
  <si>
    <t>2022-0002244</t>
  </si>
  <si>
    <t>000260-2022-DNCPPEI</t>
  </si>
  <si>
    <t>MUNICIPALIDAD DISTRITAL DE PUNCHAO</t>
  </si>
  <si>
    <t>PUNCHAO</t>
  </si>
  <si>
    <t>2022-0002622</t>
  </si>
  <si>
    <t>000264-2022-DNCPPEI</t>
  </si>
  <si>
    <t>2023- 0000399</t>
  </si>
  <si>
    <t>000030-2023-CEPLAN-DNCP</t>
  </si>
  <si>
    <t>2023-0002403</t>
  </si>
  <si>
    <t>000286-2023-CEPLAN-DNCPPEI</t>
  </si>
  <si>
    <t>MUNICIPALIDAD PROVINCIAL DE CANTA</t>
  </si>
  <si>
    <t>CANTA</t>
  </si>
  <si>
    <t>Se remitió Oficio a la entidad con el IT</t>
  </si>
  <si>
    <t>000025-2023-CEPLAN-DNCP</t>
  </si>
  <si>
    <t>2022-0003003</t>
  </si>
  <si>
    <t>000299-2022-DNCPPEI</t>
  </si>
  <si>
    <t>MUNICIPALIDAD DISTRITAL DE RAHUAPAMPA</t>
  </si>
  <si>
    <t>RAHUAPAMPA</t>
  </si>
  <si>
    <t>2022-0001927</t>
  </si>
  <si>
    <t>000243-2022-DNCPPEI</t>
  </si>
  <si>
    <t>MUNICIPALIDAD PROVINCIAL DE TARATA</t>
  </si>
  <si>
    <t>2022-0002251</t>
  </si>
  <si>
    <t>000271-2022-DNCPPEI</t>
  </si>
  <si>
    <t>MUNICIPALIDAD DISTRITAL DE BELEN</t>
  </si>
  <si>
    <t>2023-0001040</t>
  </si>
  <si>
    <t>000137-2023-DNCPPEI</t>
  </si>
  <si>
    <t>MUNICIPALIDAD PROVINCIAL DE CANAS - YANAOCA</t>
  </si>
  <si>
    <t>CANAS</t>
  </si>
  <si>
    <t>YANAOCA</t>
  </si>
  <si>
    <t>2022-0002600</t>
  </si>
  <si>
    <t>000266-2022-DNCPPEI</t>
  </si>
  <si>
    <t>2023-0003136</t>
  </si>
  <si>
    <t>000347-2023-CEPLAN/DNCPPEI</t>
  </si>
  <si>
    <t>MUNICIPALIDAD DISTRITAL DE COLAN</t>
  </si>
  <si>
    <t>COLAN</t>
  </si>
  <si>
    <t>2023- 0000087</t>
  </si>
  <si>
    <t>000001-2023-DNCPPEI</t>
  </si>
  <si>
    <t>2022-0002397</t>
  </si>
  <si>
    <t>000284-2022-DNCPPEI</t>
  </si>
  <si>
    <t>Ivan</t>
  </si>
  <si>
    <t>2022-0002918</t>
  </si>
  <si>
    <t>000295-2022-DNCPPEI</t>
  </si>
  <si>
    <t>2023-0001997</t>
  </si>
  <si>
    <t>000264-2023-CEPLAN-DNCPPEI</t>
  </si>
  <si>
    <t>2023-0003112</t>
  </si>
  <si>
    <t>000339-2023-CEPLAN-DNCPPEI</t>
  </si>
  <si>
    <t>2023-0000099</t>
  </si>
  <si>
    <t>000005-2023-DNCPPEI</t>
  </si>
  <si>
    <t>2022-0002395</t>
  </si>
  <si>
    <t>000256-2022-DNCPPEI</t>
  </si>
  <si>
    <t>2022-0002373</t>
  </si>
  <si>
    <t>000259-2022-CEPLAN-DNCPPEI</t>
  </si>
  <si>
    <t>2023-0001524</t>
  </si>
  <si>
    <t>000214-2023-DNCPPEI</t>
  </si>
  <si>
    <t>2023-0000368</t>
  </si>
  <si>
    <t>000048-2023-DNCPPEI</t>
  </si>
  <si>
    <t>2022-0002937</t>
  </si>
  <si>
    <t>000287-2022-DNCPPEI</t>
  </si>
  <si>
    <t>2023-0000817</t>
  </si>
  <si>
    <t>00062-2023- CEPLAN- DNCPPEI</t>
  </si>
  <si>
    <t>MUNICIPALIDAD DISTRITAL DE COCHAPETI</t>
  </si>
  <si>
    <t>COCHAPETI</t>
  </si>
  <si>
    <t>2022-0002859</t>
  </si>
  <si>
    <t>000276-2022-DNCPPEI</t>
  </si>
  <si>
    <t>MUNICIPALIDAD DISTRITAL DE NESHUYA</t>
  </si>
  <si>
    <t>NESHUYA</t>
  </si>
  <si>
    <t>2022-0002823</t>
  </si>
  <si>
    <t>000273-2022-DNCPPEI</t>
  </si>
  <si>
    <t>2022-0002955</t>
  </si>
  <si>
    <t>000292-2022-DNCPPEI</t>
  </si>
  <si>
    <t>2023-0001105</t>
  </si>
  <si>
    <t>000152-2023-DNCPPEI</t>
  </si>
  <si>
    <t>2023-0000323</t>
  </si>
  <si>
    <t>0007-2023-DNCPPEI</t>
  </si>
  <si>
    <t>I.T MARCO CONDORI</t>
  </si>
  <si>
    <t>2023-0003051</t>
  </si>
  <si>
    <t>000332-2023-CEPLAN-DNCPPEI</t>
  </si>
  <si>
    <t>2022-0002824</t>
  </si>
  <si>
    <t>000274-2022-DNCPPEI</t>
  </si>
  <si>
    <t>MUNICIPALIDAD DISTRITAL DE SARA SARA</t>
  </si>
  <si>
    <t>SARA SARA</t>
  </si>
  <si>
    <t>2023-0000446</t>
  </si>
  <si>
    <t>000017-2023-DNCPPEI</t>
  </si>
  <si>
    <t>MUNICIPALIDAD DISTRITAL DE CORTEGANA</t>
  </si>
  <si>
    <t>CELENDIN</t>
  </si>
  <si>
    <t>CORTEGANA</t>
  </si>
  <si>
    <t>2022-0002873</t>
  </si>
  <si>
    <t>000280-2022-DNCPPEI</t>
  </si>
  <si>
    <t>2022-0003002</t>
  </si>
  <si>
    <t>000298-2022-DNCPPEI</t>
  </si>
  <si>
    <t>MUNICIPALIDAD DISTRITAL DE CONCHUCOS</t>
  </si>
  <si>
    <t>CONCHUCOS</t>
  </si>
  <si>
    <t>2022-0002864</t>
  </si>
  <si>
    <t>000281-2022-DNCPPEI</t>
  </si>
  <si>
    <t>MUNICIPALIDAD DISTRITAL DE MANUEL ANTONIO MESONES MURO</t>
  </si>
  <si>
    <t>MANUEL ANTONIO MESONES MURO</t>
  </si>
  <si>
    <t>2017-2026</t>
  </si>
  <si>
    <t>2022-0002944</t>
  </si>
  <si>
    <t>000289-2022-DNCPPEI</t>
  </si>
  <si>
    <t>2023-0001861</t>
  </si>
  <si>
    <t>000246-2023-CEPLAN-DNCPPEI</t>
  </si>
  <si>
    <t>2022-0002942</t>
  </si>
  <si>
    <t>000288-2022-DNCPPEI</t>
  </si>
  <si>
    <t>2022-0002891</t>
  </si>
  <si>
    <t>000297-2022-DNCPPEI</t>
  </si>
  <si>
    <t>2023-0001096</t>
  </si>
  <si>
    <t>000147-2023-DNCPPEI</t>
  </si>
  <si>
    <t>2022-0003006</t>
  </si>
  <si>
    <t>000003-2023-CEPLAN-DNCPPEI</t>
  </si>
  <si>
    <t>2023-0000484</t>
  </si>
  <si>
    <t>D000039-2023-CEPLAN-DNCPPEI</t>
  </si>
  <si>
    <t>2023-0001063</t>
  </si>
  <si>
    <t>000128-2023-CEPLAN-DNCPPEI</t>
  </si>
  <si>
    <t>2022-0002855</t>
  </si>
  <si>
    <t>000279-2022-DNCPPEI</t>
  </si>
  <si>
    <t>2023-0000251</t>
  </si>
  <si>
    <t>000008-2023-DNCPPEI</t>
  </si>
  <si>
    <t>EMPRESA MUNICIPAL DE SERVICIOS DE AGUA POTABLE Y ALCANTARILLADO DE AMAZONAS S.R.L</t>
  </si>
  <si>
    <t>2023-0000169</t>
  </si>
  <si>
    <t>000006-2023-DNCPPEI</t>
  </si>
  <si>
    <t>MUNICIPALIDAD DISTRITAL DE VILLA VIRGEN</t>
  </si>
  <si>
    <t>VILLA VIRGEN</t>
  </si>
  <si>
    <t>FilemonSulca</t>
  </si>
  <si>
    <t>2022-0000894</t>
  </si>
  <si>
    <t>000177-2022-DNCPPEI</t>
  </si>
  <si>
    <t>2022-0002840</t>
  </si>
  <si>
    <t>000277-2022-DNCPPEI</t>
  </si>
  <si>
    <t>MUNICIPALIDAD DISTRITAL DE COMBAPATA</t>
  </si>
  <si>
    <t>COMBAPATA</t>
  </si>
  <si>
    <t>2023-0001842</t>
  </si>
  <si>
    <t>000242-2023-CEPLAN-DNCPPEI</t>
  </si>
  <si>
    <t>2023-0001846</t>
  </si>
  <si>
    <t>000243-2023-CEPLAN-DNCPPEI</t>
  </si>
  <si>
    <t>2023-0001118</t>
  </si>
  <si>
    <t>000149-2023-CEPLAN-DNCPPEI</t>
  </si>
  <si>
    <t>2023-001323</t>
  </si>
  <si>
    <t>000192-2023-CEPLAN-DNCPPEI</t>
  </si>
  <si>
    <t>2023-0002513</t>
  </si>
  <si>
    <t>000298-2023-CEPLAN-DNCPPEI</t>
  </si>
  <si>
    <t>2023-0000627</t>
  </si>
  <si>
    <t>000029-2023-DNCPPEI</t>
  </si>
  <si>
    <t>Se emitió IT de validación de ampliación</t>
  </si>
  <si>
    <t>2023-0000155</t>
  </si>
  <si>
    <t>000002-2023-DNCPPEI</t>
  </si>
  <si>
    <t>2022-0002969</t>
  </si>
  <si>
    <t>000294-2022-DNCPPEI</t>
  </si>
  <si>
    <t>2023-0001891</t>
  </si>
  <si>
    <t>000251-2023-CEPLAN-DNCPPEI</t>
  </si>
  <si>
    <t>MUNICIPALIDAD DISTRITAL DE VILLA KINTIARINA</t>
  </si>
  <si>
    <t>VILLA KINTIARINA</t>
  </si>
  <si>
    <t>2026-2030</t>
  </si>
  <si>
    <t>SI</t>
  </si>
  <si>
    <t>PDRC</t>
  </si>
  <si>
    <t>2025-0005502</t>
  </si>
  <si>
    <t>000728-2025-CEPLAN-DNCPPEI</t>
  </si>
  <si>
    <t>2023-0000827</t>
  </si>
  <si>
    <t>000159-2023-CEPLAN-DNCPPEI</t>
  </si>
  <si>
    <t>2023-0000425</t>
  </si>
  <si>
    <t>000010-2023-CEPLAN-DNPPEI</t>
  </si>
  <si>
    <t>IT Addy López</t>
  </si>
  <si>
    <t>2023-0000652</t>
  </si>
  <si>
    <t>000051-2023-CEPLAN-DNCPPEI</t>
  </si>
  <si>
    <t>MUNICIPALIDAD DISTRITAL DE ORONCCOY</t>
  </si>
  <si>
    <t>ORONCCOY</t>
  </si>
  <si>
    <t>Se emitió IT y se proyectó oficio</t>
  </si>
  <si>
    <t>2023-0000950</t>
  </si>
  <si>
    <t>000082-2023-CEPLAN-DNCPPEI</t>
  </si>
  <si>
    <t>2023-0000850</t>
  </si>
  <si>
    <t>D000073-2023-CEPLAN-DNCPPEI</t>
  </si>
  <si>
    <t>2018-2026</t>
  </si>
  <si>
    <t>Se remitió Oficio a entidad con IT</t>
  </si>
  <si>
    <t>2023-0000474</t>
  </si>
  <si>
    <t>000012-2023-CEPLAN-DNCPPEI</t>
  </si>
  <si>
    <t>2023-0000397</t>
  </si>
  <si>
    <t>D000043-2023-CEPLAN-DNCPPEI</t>
  </si>
  <si>
    <t>Se emitió IT de verificación y validación</t>
  </si>
  <si>
    <t>2023-0000585</t>
  </si>
  <si>
    <t>000037-2023-CEPLAN-DNCPPEI</t>
  </si>
  <si>
    <t>2023-0000731</t>
  </si>
  <si>
    <t>000060-2023-DNCPPEI</t>
  </si>
  <si>
    <t>2023-0000680</t>
  </si>
  <si>
    <t>D000041-2023-CEPLAN-DNCPPEI</t>
  </si>
  <si>
    <t>2023-0000476</t>
  </si>
  <si>
    <t>000014-2023-CEPLAN-DNCPPEI</t>
  </si>
  <si>
    <t>2023-0001523</t>
  </si>
  <si>
    <t>000213-2023-CEPLAN-DNCPPEI</t>
  </si>
  <si>
    <t>2023-0000486</t>
  </si>
  <si>
    <t>000016-2023-CEPLAN-DNCPPEI</t>
  </si>
  <si>
    <t>2023-0001234</t>
  </si>
  <si>
    <t>000181-2023-CEPLAN-DNCPPEI</t>
  </si>
  <si>
    <t>2023-0000447</t>
  </si>
  <si>
    <t>000044-2023-CEPLAN-DNCPPEI</t>
  </si>
  <si>
    <t>2023-0002875</t>
  </si>
  <si>
    <t>000320-2023-CEPLAN-DNCPPEI</t>
  </si>
  <si>
    <t>Se remitio oficio a la entidad con IT</t>
  </si>
  <si>
    <t>2023-0000462</t>
  </si>
  <si>
    <t>000027-2023-CEPLAN-DNCPPEI</t>
  </si>
  <si>
    <t>2023-0000578</t>
  </si>
  <si>
    <t>000046-2023-CEPLAN-DNCPPEI</t>
  </si>
  <si>
    <t>2023-0000488</t>
  </si>
  <si>
    <t>D000018-2023-CEPLAN-DNCPPEI</t>
  </si>
  <si>
    <t>2023-0000477</t>
  </si>
  <si>
    <t>000013-2023-CEPLAN-DNCPPEI</t>
  </si>
  <si>
    <t>2019-0002055</t>
  </si>
  <si>
    <t>000217-2019-DNCPPEI</t>
  </si>
  <si>
    <t>2023-0000890</t>
  </si>
  <si>
    <t>000094-2023-CEPLAN-DNCPPEI</t>
  </si>
  <si>
    <t>Se envió IT</t>
  </si>
  <si>
    <t>2023-0000833</t>
  </si>
  <si>
    <t>D000072-2023-CEPLAN-DNCPPEI</t>
  </si>
  <si>
    <t>Se emtió IT</t>
  </si>
  <si>
    <t>2023-0000374</t>
  </si>
  <si>
    <t>000026-2023-DNCPPEI</t>
  </si>
  <si>
    <t>2023-0001352</t>
  </si>
  <si>
    <t>000191-2023-CEPLAN-DNCPPEI</t>
  </si>
  <si>
    <t>2023-000941</t>
  </si>
  <si>
    <t>000095-2023-CEPLAN-DNCPPEI</t>
  </si>
  <si>
    <t>2023-000776</t>
  </si>
  <si>
    <t>000057-2023-CEPLAN-DNCPPEI</t>
  </si>
  <si>
    <t>CENTRO DE FORMACION EN TURISMO</t>
  </si>
  <si>
    <t>2023-000528</t>
  </si>
  <si>
    <t>000021-2023-CEPLAN-DNCPPEI</t>
  </si>
  <si>
    <t>2023-000535</t>
  </si>
  <si>
    <t>000020-2023-CEPLAN-DNCPPEI</t>
  </si>
  <si>
    <t>2023-0000543</t>
  </si>
  <si>
    <t>000023-2023-CEPLAN-DNCPPEI</t>
  </si>
  <si>
    <t>Se remitió Oficio con IT a entidad</t>
  </si>
  <si>
    <t>2023-0000549</t>
  </si>
  <si>
    <t>D000034-2023-CEPLAN-DNCPPEI</t>
  </si>
  <si>
    <t>2023-0000505</t>
  </si>
  <si>
    <t>000045-2023-CEPLAN-DNCPPEI</t>
  </si>
  <si>
    <t>2023-0000531</t>
  </si>
  <si>
    <t>000024-2023-CEPLAN-DNCPPEI</t>
  </si>
  <si>
    <t>2023-0000983</t>
  </si>
  <si>
    <t>000102-2023-CEPLAN-DNCPPEI</t>
  </si>
  <si>
    <t>PESEM NO vigente</t>
  </si>
  <si>
    <t>2023-0000539</t>
  </si>
  <si>
    <t>D000019-2023-CEPLAN-DNCPPEI</t>
  </si>
  <si>
    <t>2023-0001175</t>
  </si>
  <si>
    <t>D000180-2023-CEPLAN-DNCPPEI</t>
  </si>
  <si>
    <t>2023-0000553</t>
  </si>
  <si>
    <t>000032-2023-CEPLAN-DNCPPEI</t>
  </si>
  <si>
    <t>2023-0000575</t>
  </si>
  <si>
    <t>D000035-2023-CEPLAN-DNCPPEI</t>
  </si>
  <si>
    <t>2023-0001864</t>
  </si>
  <si>
    <t>0000249-2023-CEPLAN-DNCPPEI</t>
  </si>
  <si>
    <t>2023-0001219</t>
  </si>
  <si>
    <t>000168-2023-CEPLAN-DNCPPEI</t>
  </si>
  <si>
    <t>MUNICIPALIDAD DISTRITAL DE CURIMANA</t>
  </si>
  <si>
    <t>CURIMANA</t>
  </si>
  <si>
    <t>2023-0000629</t>
  </si>
  <si>
    <t>000049-2023-CEPLAN-DNCPPEI</t>
  </si>
  <si>
    <t>2023-0001006</t>
  </si>
  <si>
    <t>D000115-2023-CEPLAN-DNCPPEI</t>
  </si>
  <si>
    <t>2023-0000825</t>
  </si>
  <si>
    <t>000065-2023-CEPLAN-DNCPPEI</t>
  </si>
  <si>
    <t>2023-0001179</t>
  </si>
  <si>
    <t>000179-2023-CEPLAN-DNCPPEI</t>
  </si>
  <si>
    <t>2023-0000450</t>
  </si>
  <si>
    <t>000036-2023-CEPLAN-DNCPPEI</t>
  </si>
  <si>
    <t>2023-0000966</t>
  </si>
  <si>
    <t>000091-2023-CEPLAN-DNCPPEI</t>
  </si>
  <si>
    <t>2023-0000607</t>
  </si>
  <si>
    <t>D000050-2023-CEPLAN-DNCPPEI</t>
  </si>
  <si>
    <t>Se derivó proyecto de Oficio con IT a DNCP</t>
  </si>
  <si>
    <t>2023-0000604</t>
  </si>
  <si>
    <t>000038-2023-CEPLAN-DNCPPEI</t>
  </si>
  <si>
    <t>2023-0000884</t>
  </si>
  <si>
    <t>000111-2023-CEPLAN-DNCPPEI</t>
  </si>
  <si>
    <t>2023 -000992</t>
  </si>
  <si>
    <t>000150-2023-CEPLAN-DNCPPEI</t>
  </si>
  <si>
    <t>2023 - 01031</t>
  </si>
  <si>
    <t>D000145-2023-CEPLAN-DNCPPEI</t>
  </si>
  <si>
    <t>2023-0000631</t>
  </si>
  <si>
    <t>000090-2023-CEPLAN-DNCPPEI</t>
  </si>
  <si>
    <t>2023-0003246</t>
  </si>
  <si>
    <t>000364-2023-CEPLAN/DNCPPEI</t>
  </si>
  <si>
    <t>2023-0000821</t>
  </si>
  <si>
    <t>000066-2023-CEPLAN-DNCPPEI</t>
  </si>
  <si>
    <t>2023-0002994</t>
  </si>
  <si>
    <t>000329-2023-CEPLAN/DNCPPEI</t>
  </si>
  <si>
    <t>2023-0002744</t>
  </si>
  <si>
    <t>000310-2023-CEPLAN-DNCPPEI</t>
  </si>
  <si>
    <t>MUNICIPALIDAD PROVINCIAL DE BOLIVAR</t>
  </si>
  <si>
    <t>BOLIVAR</t>
  </si>
  <si>
    <t>IT emitido</t>
  </si>
  <si>
    <t>2023-0001659</t>
  </si>
  <si>
    <t>000220-2023-CEPLAN/DNCPPEI</t>
  </si>
  <si>
    <t>2023-0000960</t>
  </si>
  <si>
    <t>000093-2023-CEPLAN-DNCPPEI</t>
  </si>
  <si>
    <t>2023-0000622</t>
  </si>
  <si>
    <t>D000042-2023-CEPLAN-DNCPPEI</t>
  </si>
  <si>
    <t>2020-2027</t>
  </si>
  <si>
    <t>2023-0000429</t>
  </si>
  <si>
    <t>000040-2023-CEPLAN-DNCPPEI</t>
  </si>
  <si>
    <t>2023-0001176</t>
  </si>
  <si>
    <t>000178-2023-CEPLAN-DNCPPEI</t>
  </si>
  <si>
    <t>2023-0000540</t>
  </si>
  <si>
    <t>000047-2023-CEPLAN-DNCPPEI</t>
  </si>
  <si>
    <t>2023-0001072</t>
  </si>
  <si>
    <t>000136-2023-CEPLAN-DNCPPEI</t>
  </si>
  <si>
    <t>2023-0001508</t>
  </si>
  <si>
    <t>000210-2023-CEPLAN-DNCPPEI</t>
  </si>
  <si>
    <t>MUNICIPALIDAD DISTRITAL DE AUCALLAMA</t>
  </si>
  <si>
    <t>AUCALLAMA</t>
  </si>
  <si>
    <t>2023-0000708</t>
  </si>
  <si>
    <t>000053-2023-CEPLAN-DNCPPEI</t>
  </si>
  <si>
    <t>2023-0000974</t>
  </si>
  <si>
    <t>000099-2023-CEPLAN-DNCPPEI</t>
  </si>
  <si>
    <t>2023-0001265</t>
  </si>
  <si>
    <t>000186-2023-CEPLAN-DNCPPEI</t>
  </si>
  <si>
    <t>2023-0000981</t>
  </si>
  <si>
    <t>000096-2023-CEPLAN-DNCPPEI</t>
  </si>
  <si>
    <t>2023-0001137</t>
  </si>
  <si>
    <t>000156-2023-CEPLAN-DNCPPEI</t>
  </si>
  <si>
    <t>2023-0000648</t>
  </si>
  <si>
    <t>000054-2023-CEPLAN-DNCPPEI</t>
  </si>
  <si>
    <t>2023-0001038</t>
  </si>
  <si>
    <t>000123-2023-CEPLAN-DNCPPEI</t>
  </si>
  <si>
    <t>2023-0000727</t>
  </si>
  <si>
    <t>000052-2023-CEPLAN-DNCPPEI</t>
  </si>
  <si>
    <t>2023-0001082</t>
  </si>
  <si>
    <t>000139-2023-CEPLAN-DNCPPEI</t>
  </si>
  <si>
    <t>2023-0001783</t>
  </si>
  <si>
    <t>000238-2023-CEPLAN-DNCPPEI</t>
  </si>
  <si>
    <t>U.N. DE CAJAMARCA</t>
  </si>
  <si>
    <t>UNIVERSIDAD NACIONAL DE CAJAMARCA</t>
  </si>
  <si>
    <t>2023-0001093</t>
  </si>
  <si>
    <t>000138-2023-DNCPPEI</t>
  </si>
  <si>
    <t>2023-0000715</t>
  </si>
  <si>
    <t>D000055-2023-CEPLAN-DNCPPEI</t>
  </si>
  <si>
    <t>2023-0001094</t>
  </si>
  <si>
    <t>000140-2023-CEPLAN-DNCPPEI</t>
  </si>
  <si>
    <t>2017-2027</t>
  </si>
  <si>
    <t>2023-0000930</t>
  </si>
  <si>
    <t>000076-2023-CEPLAN-DNCPPEI</t>
  </si>
  <si>
    <t>2023-0002867</t>
  </si>
  <si>
    <t>000317-2023-CEPLAN-DNCPPEI</t>
  </si>
  <si>
    <t>2023-0001326</t>
  </si>
  <si>
    <t>000209-2023-CEPLAN-DNCPPEI</t>
  </si>
  <si>
    <t>2023-0000954</t>
  </si>
  <si>
    <t>000085-2023-CEPLAN-DNCPPEI</t>
  </si>
  <si>
    <t>2023-0001675</t>
  </si>
  <si>
    <t>000229-2023-DNCPPEI</t>
  </si>
  <si>
    <t>2023-0000989</t>
  </si>
  <si>
    <t>000105-2023-CEPLAN-DNCPPEI</t>
  </si>
  <si>
    <t>2023-0000662</t>
  </si>
  <si>
    <t>000069-2023-CEPLAN-DNCPPEI</t>
  </si>
  <si>
    <t>2023-0000935</t>
  </si>
  <si>
    <t>000077-2023-CEPLAN-DNCPPEI</t>
  </si>
  <si>
    <t>2023-0001599</t>
  </si>
  <si>
    <t>000217-2023-CEPLAN-DNCPPEI</t>
  </si>
  <si>
    <t>MUNICIPALIDAD DISTRITAL DE CACHACHI</t>
  </si>
  <si>
    <t>CACHACHI</t>
  </si>
  <si>
    <t>Se envio Oficio con IT a entidad</t>
  </si>
  <si>
    <t>2023-0000800</t>
  </si>
  <si>
    <t>000056-2023-CEPLAN-DNCPPEI</t>
  </si>
  <si>
    <t>2023-0001086</t>
  </si>
  <si>
    <t>000133-2023-CEPLAN-DNCPPEI</t>
  </si>
  <si>
    <t>2023-0000801</t>
  </si>
  <si>
    <t>000067-2023-CEPLAN-DNCPPEI</t>
  </si>
  <si>
    <t>2023-0001883</t>
  </si>
  <si>
    <t>000248-2023-CEPLAN-DNCPPEI</t>
  </si>
  <si>
    <t>2023-0000818</t>
  </si>
  <si>
    <t>000061-2023-CEPLAN-DNCPPEI</t>
  </si>
  <si>
    <t>Lourdes Gutierrez</t>
  </si>
  <si>
    <t>Se remitio oficio con IT a entidad</t>
  </si>
  <si>
    <t>023-0000509</t>
  </si>
  <si>
    <t>000058-2023-CEPLAN-DNCPPEI</t>
  </si>
  <si>
    <t>2023-0001035</t>
  </si>
  <si>
    <t>000177-2023-CEPLAN-DNCPPEI</t>
  </si>
  <si>
    <t>2023-001397</t>
  </si>
  <si>
    <t>D000203-2023-CEPLAN/DNCPPEI</t>
  </si>
  <si>
    <t>2023-0000990</t>
  </si>
  <si>
    <t>D000104-2023-CEPLAN-DNCPPEI</t>
  </si>
  <si>
    <t>2023-0000813</t>
  </si>
  <si>
    <t>000063-2023-CEPLAN-DNCPPEI</t>
  </si>
  <si>
    <t>2023-2030</t>
  </si>
  <si>
    <t>2023-0000899</t>
  </si>
  <si>
    <t>D000074-2023-CEPLAN-DNCPPEI</t>
  </si>
  <si>
    <t>2023-0000953</t>
  </si>
  <si>
    <t>000098-2023-CEPLAN-DNCPPEI</t>
  </si>
  <si>
    <t>2023-0001758</t>
  </si>
  <si>
    <t>000233-2023-CEPLAN-DNCPPEI</t>
  </si>
  <si>
    <t>2023-0001144</t>
  </si>
  <si>
    <t>000157-2023-CEPLAN-DNCPPEI</t>
  </si>
  <si>
    <t>2023-0001759</t>
  </si>
  <si>
    <t>000231-2023-CEPLAN-DNCPPEI</t>
  </si>
  <si>
    <t>MUNICIPALIDAD DISTRITAL DE ZURITE</t>
  </si>
  <si>
    <t>ZURITE</t>
  </si>
  <si>
    <t>2023-0000965</t>
  </si>
  <si>
    <t>000089-2023-CEPLAN-DNCPPEI</t>
  </si>
  <si>
    <t>2023-0000909</t>
  </si>
  <si>
    <t>D000078-2023-CEPLAN-DNCPPEI</t>
  </si>
  <si>
    <t>2023-0001450</t>
  </si>
  <si>
    <t>000205-2023-CEPLAN-DNCPPEI</t>
  </si>
  <si>
    <t>2023-0001115</t>
  </si>
  <si>
    <t>000148-2023-CEPLAN-DNCPPEI</t>
  </si>
  <si>
    <t>2023-0001037</t>
  </si>
  <si>
    <t>000122-2023-CEPLAN-DNCPPEI</t>
  </si>
  <si>
    <t>Se envió obs de la primera revisión a la entidad 17/04/2023.</t>
  </si>
  <si>
    <t>2023-0001043</t>
  </si>
  <si>
    <t>000124-2023-CEPLAN-DNCPPEI</t>
  </si>
  <si>
    <t>2023-0000889</t>
  </si>
  <si>
    <t>000081-2023-CEPLAN-DNCPPEI</t>
  </si>
  <si>
    <t>2023-0001398</t>
  </si>
  <si>
    <t>D000197-2023-CEPLAN-DNCPPEI</t>
  </si>
  <si>
    <t>MUNICIPALIDAD DISTRITAL DE PARAMONGA</t>
  </si>
  <si>
    <t>PARAMONGA</t>
  </si>
  <si>
    <t>2023-0001389</t>
  </si>
  <si>
    <t>00019-2023-CEPLAN-DNCPPEI 6</t>
  </si>
  <si>
    <t>MUNICIPALIDAD DISTRITAL DE NUEVO CHIMBOTE</t>
  </si>
  <si>
    <t>NUEVO CHIMBOTE</t>
  </si>
  <si>
    <t>2023-0001671</t>
  </si>
  <si>
    <t>000225-2023-DNCPPEI</t>
  </si>
  <si>
    <t>MUNICIPALIDAD PROVINCIAL DE CARLOS FERMIN FITZCARRALD</t>
  </si>
  <si>
    <t>CARLOS FERMIN FITZCARRALD</t>
  </si>
  <si>
    <t>2023-0001485</t>
  </si>
  <si>
    <t>000207-2023-CEPLAN-DNCPPEI</t>
  </si>
  <si>
    <t>2023-0000940</t>
  </si>
  <si>
    <t>0000080-2023-CEPLAN-DNCPPE</t>
  </si>
  <si>
    <t>2023-0000903</t>
  </si>
  <si>
    <t>D000079-2023-CEPLAN-DNCPPE</t>
  </si>
  <si>
    <t>2023-0000958</t>
  </si>
  <si>
    <t>000103-2023-CEPLAN-DNCPPE</t>
  </si>
  <si>
    <t>2023-0000948</t>
  </si>
  <si>
    <t>D000100-2023-CEPLAN-DNCPPE</t>
  </si>
  <si>
    <t>2023-0000942</t>
  </si>
  <si>
    <t>D000084-2023-CEPLAN-DNCPPEI</t>
  </si>
  <si>
    <t>2023-0000977</t>
  </si>
  <si>
    <t>000092-2023-CEPLAN-DNCPPEI</t>
  </si>
  <si>
    <t>2023-0000955</t>
  </si>
  <si>
    <t>000087-2023-CEPLAN-DNCPPEI</t>
  </si>
  <si>
    <t>2023-0000984</t>
  </si>
  <si>
    <t>D000097-2023-CEPLAN-DNCPPEI</t>
  </si>
  <si>
    <t>2023-0000988</t>
  </si>
  <si>
    <t>000106-2023-CEPLAN-DNCPPEI</t>
  </si>
  <si>
    <t>2023-0000949</t>
  </si>
  <si>
    <t>000113-2023-CEPLAN-DNCPPEI</t>
  </si>
  <si>
    <t>2023-0000995</t>
  </si>
  <si>
    <t>000107-2023-CEPLAN-DNCPPEI</t>
  </si>
  <si>
    <t>2023-0000973</t>
  </si>
  <si>
    <t>000120-2023-CEPLAN-DNCPPEI</t>
  </si>
  <si>
    <t>2023-0000999</t>
  </si>
  <si>
    <t>000109-2023-DNCPPEI</t>
  </si>
  <si>
    <t>2018-2027</t>
  </si>
  <si>
    <t>2023-0001000</t>
  </si>
  <si>
    <t>000108-2023-CEPLAN-DNCPPEI</t>
  </si>
  <si>
    <t>2023-0001002</t>
  </si>
  <si>
    <t>000110-2023-CEPLAN-DNCPPEI</t>
  </si>
  <si>
    <t>2023-0001757</t>
  </si>
  <si>
    <t>000232-2023-CEPLAN-DNCPPEI</t>
  </si>
  <si>
    <t>2023-0000939</t>
  </si>
  <si>
    <t>000112-2023-CEPLAN-DNCPPEI</t>
  </si>
  <si>
    <t>2023-0001051</t>
  </si>
  <si>
    <t>000114-2023-CEPLAN-DNCPPEI</t>
  </si>
  <si>
    <t>it Addy</t>
  </si>
  <si>
    <t>2023-0001032</t>
  </si>
  <si>
    <t>000127-2023-CEPLAN-DNCPPEI</t>
  </si>
  <si>
    <t>2023-0001033</t>
  </si>
  <si>
    <t>000119-2023-CEPLAN-DNCPPEI</t>
  </si>
  <si>
    <t>2023-0001039</t>
  </si>
  <si>
    <t>000118-2023-CEPLAN-DNCPPEI</t>
  </si>
  <si>
    <t>2023-0001044</t>
  </si>
  <si>
    <t>000132-2023-CEPLAN-DNCPPEI</t>
  </si>
  <si>
    <t>2023-0001027</t>
  </si>
  <si>
    <t>000131-2023-CEPLAN-DNCPPEI</t>
  </si>
  <si>
    <t>2023-0001018</t>
  </si>
  <si>
    <t>000129-2023-CEPLAN-DNCPPEI</t>
  </si>
  <si>
    <t>2023-0001064</t>
  </si>
  <si>
    <t>000117-2023-CEPLAN-DNCPPEI</t>
  </si>
  <si>
    <t>2023-0001066</t>
  </si>
  <si>
    <t>000126-2023-CEPLAN-DNCPPEI</t>
  </si>
  <si>
    <t>2023-0001080</t>
  </si>
  <si>
    <t>000135-2023-CEPLAN-DNCPPEI</t>
  </si>
  <si>
    <t>2023-0001733</t>
  </si>
  <si>
    <t>000230-2023-CEPLAN-DNCPPEI</t>
  </si>
  <si>
    <t>MUNICIPALIDAD DISTRITAL DE MANANTAY</t>
  </si>
  <si>
    <t>MANANTAY</t>
  </si>
  <si>
    <t>2023-0001512</t>
  </si>
  <si>
    <t>000219-2023-CEPLAN-DNCPPEI</t>
  </si>
  <si>
    <t>2023-0001221</t>
  </si>
  <si>
    <t>000169-2023-CEPLAN-DNCPPEI</t>
  </si>
  <si>
    <t>2023-0001090</t>
  </si>
  <si>
    <t>000141-2023-CEPLAN-DNCPPEI</t>
  </si>
  <si>
    <t>2023-0001095</t>
  </si>
  <si>
    <t>D000144-2023-CEPLAN-DNCPPEI</t>
  </si>
  <si>
    <t>2023-0001089</t>
  </si>
  <si>
    <t>000146-2023-CEPLAN-DNCPPEI</t>
  </si>
  <si>
    <t>2023-0001081</t>
  </si>
  <si>
    <t>000130-2023-CEPLAN-DNCPPEI</t>
  </si>
  <si>
    <t>2023-0001145</t>
  </si>
  <si>
    <t>000158-2023-CEPLAN-DNCPPEI</t>
  </si>
  <si>
    <t>2023-0001157</t>
  </si>
  <si>
    <t>000162-2023-CEPLAN-DNCPPEI</t>
  </si>
  <si>
    <t>2023-0001267</t>
  </si>
  <si>
    <t>000185-2023-CEPLAN-DNCPPEI</t>
  </si>
  <si>
    <t>2023-0001021</t>
  </si>
  <si>
    <t>000182-2023-CEPLAN-DNCPPEI</t>
  </si>
  <si>
    <t>2023-0001130</t>
  </si>
  <si>
    <t>000151-2023-CEPLAN-DNCPPEI</t>
  </si>
  <si>
    <t>2023-0001191</t>
  </si>
  <si>
    <t>000173-2023-CEPLAN-DNCPPEI</t>
  </si>
  <si>
    <t>2023-0001243</t>
  </si>
  <si>
    <t>000175-2023-CEPLAN-DNCPPEI</t>
  </si>
  <si>
    <t>2023-0001131</t>
  </si>
  <si>
    <t>000155-2023-CEPLAN-DNCPPEI</t>
  </si>
  <si>
    <t>2023-0001067</t>
  </si>
  <si>
    <t>000167-2023-CEPLAN-DNCPPEI</t>
  </si>
  <si>
    <t>2023-0001527</t>
  </si>
  <si>
    <t>000212-2023-CEPLAN-DNCPPEI</t>
  </si>
  <si>
    <t>2023-0001126</t>
  </si>
  <si>
    <t>000153-2023-CEPLAN-DNCPPEI</t>
  </si>
  <si>
    <t>2023-0001125</t>
  </si>
  <si>
    <t>000154-2023-CEPLAN-DNCPPEI</t>
  </si>
  <si>
    <t>2023-0001264</t>
  </si>
  <si>
    <t>000184-2023-CEPLAN-DNCPPEI</t>
  </si>
  <si>
    <t>2023-0000877</t>
  </si>
  <si>
    <t>000070-2023-CEPLAN-DNCPPEI</t>
  </si>
  <si>
    <t>2023-0000880</t>
  </si>
  <si>
    <t>000071-2023-CEPLAN-DNCPPEI</t>
  </si>
  <si>
    <t>2023-0000896</t>
  </si>
  <si>
    <t>D000075-2023-CEPLAN-DNCPPEI</t>
  </si>
  <si>
    <t>2023-0000718</t>
  </si>
  <si>
    <t>000088-2023-CEPLAN-DNCPPEI</t>
  </si>
  <si>
    <t>2023-0001076</t>
  </si>
  <si>
    <t>000134-2023-CEPLAN-DNCPPEI</t>
  </si>
  <si>
    <t>2023-0001106</t>
  </si>
  <si>
    <t>000142-2023-CEPLAN-DNCPPEI</t>
  </si>
  <si>
    <t>2023-0001101</t>
  </si>
  <si>
    <t>000143-2023-CEPLAN-DNCPPEI</t>
  </si>
  <si>
    <t>2023-0001057</t>
  </si>
  <si>
    <t>000125-2023-CEPLAN-DNCPPEI</t>
  </si>
  <si>
    <t>2023-0001034</t>
  </si>
  <si>
    <t>000121-2023-CEPLAN-DNCPPEI</t>
  </si>
  <si>
    <t>2023-0001159</t>
  </si>
  <si>
    <t>000161-2023-DNCPPEI</t>
  </si>
  <si>
    <t>2023-0001116</t>
  </si>
  <si>
    <t>000160-2023-CEPLAN-DNCPPE</t>
  </si>
  <si>
    <t>2023-0002484</t>
  </si>
  <si>
    <t>000291-2023-CEPLAN-DNCPPEI</t>
  </si>
  <si>
    <t>2023-0002979</t>
  </si>
  <si>
    <t>000328-2023-CEPLAN-DNCPPEI</t>
  </si>
  <si>
    <t>MUNICIPALIDAD DISTRITAL DE PUNCHANA</t>
  </si>
  <si>
    <t>PUNCHANA</t>
  </si>
  <si>
    <t>2023-0001174</t>
  </si>
  <si>
    <t>000163-2023-CEPLAN-DNCPPE</t>
  </si>
  <si>
    <t>2023-0001187</t>
  </si>
  <si>
    <t>000164-2023-CEPLAN-DNCPPE</t>
  </si>
  <si>
    <t>2023-0002121</t>
  </si>
  <si>
    <t>000275-2023-CEPLAN-DNCPPEI</t>
  </si>
  <si>
    <t>2023-0003273</t>
  </si>
  <si>
    <t>000360-2023-CEPLAN-DNCPPEI</t>
  </si>
  <si>
    <t>2023-0001509</t>
  </si>
  <si>
    <t>000211-2023-DNCPPEI</t>
  </si>
  <si>
    <t>2023-0002726</t>
  </si>
  <si>
    <t>000307-2023-CEPLAN-DNCPPEI</t>
  </si>
  <si>
    <t>2023-0001672</t>
  </si>
  <si>
    <t>000226-2023-DNCPPEI</t>
  </si>
  <si>
    <t>2023-0001135</t>
  </si>
  <si>
    <t>000166-2023-CEPLAN-DNCPPEI</t>
  </si>
  <si>
    <t>MUNICIPALIDAD DISTRITAL DE HERMILIO VALDIZAN</t>
  </si>
  <si>
    <t>HERMILIO VALDIZAN</t>
  </si>
  <si>
    <t>2023-0001133</t>
  </si>
  <si>
    <t>D000176-2023-CEPLAN-DNCPPE</t>
  </si>
  <si>
    <t>2023-0001218</t>
  </si>
  <si>
    <t>000172-2023-CEPLAN-DNCPPE</t>
  </si>
  <si>
    <t>2023-0001817</t>
  </si>
  <si>
    <t>000247-2023-CEPLAN-DNCPPEI</t>
  </si>
  <si>
    <t>2023-0001178</t>
  </si>
  <si>
    <t>000170-2023-CEPLAN-DNCPPEI</t>
  </si>
  <si>
    <t>2023-0001124</t>
  </si>
  <si>
    <t>000165-2023-CEPLAN-DNCPPEI</t>
  </si>
  <si>
    <t>2023-0001788</t>
  </si>
  <si>
    <t>000240-2023-CEPLAN-DNCPPEI</t>
  </si>
  <si>
    <t>MUNICIPALIDAD DISTRITAL DE CHAO</t>
  </si>
  <si>
    <t>CHAO</t>
  </si>
  <si>
    <t>2023-0001908</t>
  </si>
  <si>
    <t>000255-2023-CEPLAN-DNCPPEI</t>
  </si>
  <si>
    <t>MUNICIPALIDAD DISTRITAL DE LA COIPA</t>
  </si>
  <si>
    <t>LA COIPA</t>
  </si>
  <si>
    <t>2023-0001220</t>
  </si>
  <si>
    <t>000174-2023-CEPLAN-DNCPPE</t>
  </si>
  <si>
    <t>2023-0001375</t>
  </si>
  <si>
    <t>000198-2023-CEPLAN-DNCPPEI</t>
  </si>
  <si>
    <t>2023-0001248</t>
  </si>
  <si>
    <t>000183-2023-CEPLAN-DNCPPEI</t>
  </si>
  <si>
    <t>2023-0002719</t>
  </si>
  <si>
    <t>000308-2023-DNCPPEI</t>
  </si>
  <si>
    <t>2023-0001760</t>
  </si>
  <si>
    <t>0000234-2023-CEPLAN-DNCPPEI</t>
  </si>
  <si>
    <t>2023-0002974</t>
  </si>
  <si>
    <t>000327-2023-CEPLAN-DNCPPEI</t>
  </si>
  <si>
    <t>MUNICIPALIDAD DISTRITAL DE SAN JOSE DE USHUA</t>
  </si>
  <si>
    <t>SAN JOSE DE USHUA</t>
  </si>
  <si>
    <t>2023-0001285</t>
  </si>
  <si>
    <t>000189-2023-CEPLAN-DNCPPEI</t>
  </si>
  <si>
    <t>2023-0001478</t>
  </si>
  <si>
    <t>D000215-2023-CEPLAN-DNCPPEI</t>
  </si>
  <si>
    <t>MUNICIPALIDAD DISTRITAL DE ALEXANDER VON HUMBOLDT</t>
  </si>
  <si>
    <t>ALEXANDER VON HUMBOLDT</t>
  </si>
  <si>
    <t>2023-0001325</t>
  </si>
  <si>
    <t>000188-2023-CEPLAN-DNCPPEI</t>
  </si>
  <si>
    <t>2023-0001422</t>
  </si>
  <si>
    <t>000201-2023-CEPLAN-DNCPPEI</t>
  </si>
  <si>
    <t>2023-0002158</t>
  </si>
  <si>
    <t>000279-2023-CEPLAN-DNCPPEI</t>
  </si>
  <si>
    <t>2023-0001379</t>
  </si>
  <si>
    <t>000195-2023-CEPLAN-DNCPPEI</t>
  </si>
  <si>
    <t>2023-0001933</t>
  </si>
  <si>
    <t>0000258-2023-CEPLAN-DNCPPEI</t>
  </si>
  <si>
    <t>MUNICIPALIDAD DISTRITAL DE LINCHA</t>
  </si>
  <si>
    <t>LINCHA</t>
  </si>
  <si>
    <t>2023-0001374</t>
  </si>
  <si>
    <t>000193-2023-CEPLAN-DNCPPEI</t>
  </si>
  <si>
    <t>2023-0002412</t>
  </si>
  <si>
    <t>000287-2023-CEPLAN-DNCPPEI</t>
  </si>
  <si>
    <t>2023-0002705</t>
  </si>
  <si>
    <t>000309-2023-CEPLAN-DNCPPEI</t>
  </si>
  <si>
    <t>2023-0003214</t>
  </si>
  <si>
    <t>000348-2023-CEPLAN-DNCPPEI</t>
  </si>
  <si>
    <t>MUNICIPALIDAD DISTRITAL DE TABACONAS</t>
  </si>
  <si>
    <t>TABACONAS</t>
  </si>
  <si>
    <t>2023-0001362</t>
  </si>
  <si>
    <t>000194-2023-CEPLAN-DNCPPEI</t>
  </si>
  <si>
    <t>2023-0001912</t>
  </si>
  <si>
    <t>000256-2023-CEPLAN-DNCPPEI</t>
  </si>
  <si>
    <t>2023-0001406</t>
  </si>
  <si>
    <t>000200-2023-CEPLAN-DNCPPEI</t>
  </si>
  <si>
    <t>2023-0001431</t>
  </si>
  <si>
    <t>000202-2023-CEPLAN-DNCPPEI</t>
  </si>
  <si>
    <t>2023-0002235</t>
  </si>
  <si>
    <t>000285-2023-CEPLAN-DNCPPEI</t>
  </si>
  <si>
    <t>2023-0001442</t>
  </si>
  <si>
    <t>000281-2023-CEPLAN-DNCPPEI</t>
  </si>
  <si>
    <t>MUNICIPALIDAD DISTRITAL DE CAPACMARCA</t>
  </si>
  <si>
    <t>CAPACMARCA</t>
  </si>
  <si>
    <t>2023-0001972</t>
  </si>
  <si>
    <t>000262-2023-CEPLAN-DNCPPEI</t>
  </si>
  <si>
    <t>MUNICIPALIDAD DISTRITAL DE MANITEA</t>
  </si>
  <si>
    <t>Manitea</t>
  </si>
  <si>
    <t>2023-0001900</t>
  </si>
  <si>
    <t>000254-2023-CEPLAN-DNCPPEI</t>
  </si>
  <si>
    <t>MUNICIPALIDAD DISTRITAL DE PIMPINGOS</t>
  </si>
  <si>
    <t>PIMPINGOS</t>
  </si>
  <si>
    <t>2023-0001898</t>
  </si>
  <si>
    <t>000253-2023-CEPLAN-DNCPPEI</t>
  </si>
  <si>
    <t>MUNICIPALIDAD DISTRITAL DE SOCOTA</t>
  </si>
  <si>
    <t>SOCOTA</t>
  </si>
  <si>
    <t>2023-0003272</t>
  </si>
  <si>
    <t>000357-2023-CEPLAN-DNCPPEI</t>
  </si>
  <si>
    <t>2023-0003227</t>
  </si>
  <si>
    <t>000351-2023-CEPLAN-DNCPPEI</t>
  </si>
  <si>
    <t>2023-0001370</t>
  </si>
  <si>
    <t>D000206-2023-CEPLAN-DNCPPEI</t>
  </si>
  <si>
    <t>2023-0001537</t>
  </si>
  <si>
    <t>0000216-2023-CEPLAN-DNCPPEI</t>
  </si>
  <si>
    <t>2023-0003216</t>
  </si>
  <si>
    <t>000353-2023-CEPLAN/DNCPPEI</t>
  </si>
  <si>
    <t>2023-0001921</t>
  </si>
  <si>
    <t>000257-2023-CEPLAN-DNCPPEI</t>
  </si>
  <si>
    <t>MUNICIPALIDAD DISTRITAL DE QUELLOUNO</t>
  </si>
  <si>
    <t>QUELLOUNO</t>
  </si>
  <si>
    <t>2023-0001695</t>
  </si>
  <si>
    <t>000227-2023-CEPLAN-DNCPPEI</t>
  </si>
  <si>
    <t>2023-0002853</t>
  </si>
  <si>
    <t>000314-2023-CEPLAN-DNCPPEI</t>
  </si>
  <si>
    <t>2023-0001635</t>
  </si>
  <si>
    <t>000221-2023-DNCPPEI</t>
  </si>
  <si>
    <t>MUNICIPALIDAD DISTRITAL DE YURA</t>
  </si>
  <si>
    <t>YURA</t>
  </si>
  <si>
    <t>2023-0001640</t>
  </si>
  <si>
    <t>000222-2023-CEPLAN-DNCPPEI</t>
  </si>
  <si>
    <t>2023-0001811</t>
  </si>
  <si>
    <t>000239-2023-CEPLAN-DNCPPEI</t>
  </si>
  <si>
    <t>2023-0002034</t>
  </si>
  <si>
    <t>000274-2023-CEPLAN-DNCPPEI</t>
  </si>
  <si>
    <t>2023-0001762</t>
  </si>
  <si>
    <t>000235-2023-CEPLAN-DNCPPEI</t>
  </si>
  <si>
    <t>2023-0001584</t>
  </si>
  <si>
    <t>228-2023-CEPLAN-DNCPPEI</t>
  </si>
  <si>
    <t>2023-001726</t>
  </si>
  <si>
    <t>00244-2023-CEPLAN/DNCPPEI</t>
  </si>
  <si>
    <t>2023-0001950</t>
  </si>
  <si>
    <t>000260-2023-CEPLAN-DNCPPEI</t>
  </si>
  <si>
    <t>2023-0002551</t>
  </si>
  <si>
    <t>000297-2023-CEPLAN-DNCPPEI</t>
  </si>
  <si>
    <t>MUNICIPALIDAD DISTRITAL DE CHONTALI</t>
  </si>
  <si>
    <t>CHONTALI</t>
  </si>
  <si>
    <t>2023-00001860</t>
  </si>
  <si>
    <t>000259-2023-CEPLAN-DNCPPEI</t>
  </si>
  <si>
    <t>2023-0001832</t>
  </si>
  <si>
    <t>000241-2023-CEPLAN-DNCPPEI</t>
  </si>
  <si>
    <t>2023-0002464</t>
  </si>
  <si>
    <t>000293-2023-CEPLAN/DNCP</t>
  </si>
  <si>
    <t>MUNICIPALIDAD DISTRITAL DE LA CRUZ</t>
  </si>
  <si>
    <t>LA CRUZ</t>
  </si>
  <si>
    <t>2023-0001822</t>
  </si>
  <si>
    <t>00245-2023-CEPLAN-DNCPPEI</t>
  </si>
  <si>
    <t>2023-0003261</t>
  </si>
  <si>
    <t>000356-2023-CEPLAN-DNCPPEI</t>
  </si>
  <si>
    <t>2023-0002276</t>
  </si>
  <si>
    <t>000284-2023-CEPLAN-DNCPPEI</t>
  </si>
  <si>
    <t>2023-0001869</t>
  </si>
  <si>
    <t>000250-2023-CEPLAN/DNCPPEI</t>
  </si>
  <si>
    <t>MUNICIPALIDAD DISTRITAL DE OLMOS</t>
  </si>
  <si>
    <t>OLMOS</t>
  </si>
  <si>
    <t>2023-0001440</t>
  </si>
  <si>
    <t>000252-2023-CEPLAN-DNCPPEI</t>
  </si>
  <si>
    <t>2023-0002447</t>
  </si>
  <si>
    <t>000289-2023-CEPLAN-DNCPPEI</t>
  </si>
  <si>
    <t>MUNICIPALIDAD DISTRITAL DE BAMBAS</t>
  </si>
  <si>
    <t>CORONGO</t>
  </si>
  <si>
    <t>BAMBAS</t>
  </si>
  <si>
    <t>2023-0002176</t>
  </si>
  <si>
    <t>000280-2023-CEPLAN-DNCPPEI</t>
  </si>
  <si>
    <t>2023-0003337</t>
  </si>
  <si>
    <t>000367-2023-CEPLAN-DNCPPEI</t>
  </si>
  <si>
    <t>2023-0002248</t>
  </si>
  <si>
    <t>000283-2023-CEPLAN-DNCPPEI</t>
  </si>
  <si>
    <t>MUNICIPALIDAD DISTRITAL DE SUPE</t>
  </si>
  <si>
    <t>SUPE</t>
  </si>
  <si>
    <t>2023-002546</t>
  </si>
  <si>
    <t>0000301-2023-CEPLAN/DNCPPEI</t>
  </si>
  <si>
    <t>MUNICIPALIDAD DISTRITAL DE CANCHAQUE</t>
  </si>
  <si>
    <t>CANCHAQUE</t>
  </si>
  <si>
    <t>2024-2029</t>
  </si>
  <si>
    <t>2023-002709</t>
  </si>
  <si>
    <t>000306-2023-CEPLAN/DNCPPEI</t>
  </si>
  <si>
    <t>2023-0002468</t>
  </si>
  <si>
    <t>000294-2023-CEPLAN/DNC</t>
  </si>
  <si>
    <t>2021-2027</t>
  </si>
  <si>
    <t>2023-0003232</t>
  </si>
  <si>
    <t>000350-2023-CEPLAN-DNCPPEI</t>
  </si>
  <si>
    <t>2023-0001994</t>
  </si>
  <si>
    <t>000263-2023-CEPLAN-DNCPPEI</t>
  </si>
  <si>
    <t>MUNICIPALIDAD PROVINCIAL DE UCAYALI - CONTAMANA</t>
  </si>
  <si>
    <t>CONTAMANA</t>
  </si>
  <si>
    <t>2023-0003402</t>
  </si>
  <si>
    <t>000374-2023-CEPLAN/DNCPPEI</t>
  </si>
  <si>
    <t>MUNICIPALIDAD DISTRITAL DE SAPILLICA</t>
  </si>
  <si>
    <t>AYABACA</t>
  </si>
  <si>
    <t>SAPILLICA</t>
  </si>
  <si>
    <t>2023-0001986</t>
  </si>
  <si>
    <t>000273-2023-CEPLAN-DNCPPEI</t>
  </si>
  <si>
    <t>2023-0002025</t>
  </si>
  <si>
    <t>0000270-2023-CEPLAN-DNCPPEI</t>
  </si>
  <si>
    <t>2023-0002505</t>
  </si>
  <si>
    <t>000292-2023-CEPLAN-DNCPPEI</t>
  </si>
  <si>
    <t>MUNICIPALIDAD DISTRITAL DE JEBEROS</t>
  </si>
  <si>
    <t>JEBEROS</t>
  </si>
  <si>
    <t>2023-0001985</t>
  </si>
  <si>
    <t>000266-2023-CEPLAN-DNCPPEI</t>
  </si>
  <si>
    <t>2023-0002042</t>
  </si>
  <si>
    <t>000268-2023-CEPLAN-DNCPPEI</t>
  </si>
  <si>
    <t>2023-0002803</t>
  </si>
  <si>
    <t>0000315-2023-CEPLAN-DNCPPEI</t>
  </si>
  <si>
    <t>MUNICIPALIDAD DISTRITAL DE SAN ANDRES</t>
  </si>
  <si>
    <t>SAN ANDRES</t>
  </si>
  <si>
    <t>2023-0003181</t>
  </si>
  <si>
    <t>000340-2023-CEPLAN-DNCPPEI</t>
  </si>
  <si>
    <t>MUNICIPALIDAD DISTRITAL DE KUMPIRUSHIATO</t>
  </si>
  <si>
    <t>Kumpirushiato</t>
  </si>
  <si>
    <t>2023-0002059</t>
  </si>
  <si>
    <t>000271-2023-CEPLAN-DNCPPEI</t>
  </si>
  <si>
    <t>2023-0002077</t>
  </si>
  <si>
    <t>000272-2023-CEPLAN-DNCPPEI</t>
  </si>
  <si>
    <t>2023-0002912</t>
  </si>
  <si>
    <t>000324-2023-CEPLAN-DNCPPEI</t>
  </si>
  <si>
    <t>2023-0002114</t>
  </si>
  <si>
    <t>000276-2023-CEPLAN/DNCP-PEI</t>
  </si>
  <si>
    <t>2023-0002816</t>
  </si>
  <si>
    <t>000312-2023-CEPLAN-DNCPPEI</t>
  </si>
  <si>
    <t>MUNICIPALIDAD DISTRITAL DE HUANCANO</t>
  </si>
  <si>
    <t>HUANCANO</t>
  </si>
  <si>
    <t>2023-0002475</t>
  </si>
  <si>
    <t>000288-2023-CEPLAN-DNCPPEI</t>
  </si>
  <si>
    <t>MUNICIPALIDAD PROVINCIAL DE CHOTA</t>
  </si>
  <si>
    <t>IT Lourdes</t>
  </si>
  <si>
    <t>2023-0002916</t>
  </si>
  <si>
    <t>000325-2023-CEPLAN/DNCPPEI</t>
  </si>
  <si>
    <t>2023-0003245</t>
  </si>
  <si>
    <t>000352-2023-CEPLAN-DNCPPEI</t>
  </si>
  <si>
    <t>MUNICIPALIDAD DISTRITAL DE CCARHUAYO</t>
  </si>
  <si>
    <t>CCARHUAYO</t>
  </si>
  <si>
    <t>2023-0002833</t>
  </si>
  <si>
    <t>0000316-2023-CEPLAN-DNCPPEI</t>
  </si>
  <si>
    <t>MUNICIPALIDAD DISTRITAL DE MARCONA</t>
  </si>
  <si>
    <t>MARCONA</t>
  </si>
  <si>
    <t>2023-0003192</t>
  </si>
  <si>
    <t>000345-2023-CEPLAN-DNCPPEI</t>
  </si>
  <si>
    <t>2023-0003080</t>
  </si>
  <si>
    <t>000349-2023-CEPLAN-DNCPPEI</t>
  </si>
  <si>
    <t>MUNICIPALIDAD DISTRITAL DE LOS AQUIJES</t>
  </si>
  <si>
    <t>LOS AQUIJES</t>
  </si>
  <si>
    <t>2023-0002544</t>
  </si>
  <si>
    <t>000296-2023-CEPLAN-DNCPPEI</t>
  </si>
  <si>
    <t>MUNICIPALIDAD DISTRITAL DE NAMBALLE</t>
  </si>
  <si>
    <t>NAMBALLE</t>
  </si>
  <si>
    <t>2023-0002531</t>
  </si>
  <si>
    <t>000295-2023-CEPLAN-DNCPPEI</t>
  </si>
  <si>
    <t>2023-0002550</t>
  </si>
  <si>
    <t>000300-2023-CEPLAN-DNCPPEI</t>
  </si>
  <si>
    <t>MUNICIPALIDAD DISTRITAL DE PACARAOS</t>
  </si>
  <si>
    <t>PACARAOS</t>
  </si>
  <si>
    <t>2023-0002913</t>
  </si>
  <si>
    <t>000323-2023-CEPLAN-DNCPPEI</t>
  </si>
  <si>
    <t>MUNICIPALIDAD DISTRITAL DE TAHUANIA</t>
  </si>
  <si>
    <t>TAHUANIA</t>
  </si>
  <si>
    <t>2023-0002467</t>
  </si>
  <si>
    <t>000290-2023-CEPLAN-DNCPPEI</t>
  </si>
  <si>
    <t>MUNICIPALIDAD DISTRITAL DE NEPEÑA</t>
  </si>
  <si>
    <t>NEPEÑA</t>
  </si>
  <si>
    <t>2023-0002951</t>
  </si>
  <si>
    <t>000355-2023-CEPLAN-DNCPPEI</t>
  </si>
  <si>
    <t>MUNICIPALIDAD DISTRITAL DE HUANCAN</t>
  </si>
  <si>
    <t>HUANCAN</t>
  </si>
  <si>
    <t>2023-0003092</t>
  </si>
  <si>
    <t>000334-2023-CEPLAN-DNCPPEI</t>
  </si>
  <si>
    <t>2023-0002914</t>
  </si>
  <si>
    <t>000322-2023-DNCPPEI</t>
  </si>
  <si>
    <t>2023-0003289</t>
  </si>
  <si>
    <t>000359-2023-CEPLAN-DNCPPEI</t>
  </si>
  <si>
    <t>MUNICIPALIDAD DISTRITAL DE LIVITACA</t>
  </si>
  <si>
    <t>LIVITACA</t>
  </si>
  <si>
    <t>IT ADDY</t>
  </si>
  <si>
    <t>2023-00002578</t>
  </si>
  <si>
    <t>000302-2023-CEPLAN/DNCPPEI</t>
  </si>
  <si>
    <t>2023-0003376</t>
  </si>
  <si>
    <t>000375-2023-CEPLAN/DNCPPEI</t>
  </si>
  <si>
    <t>MUNICIPALIDAD DISTRITAL DE LAREDO</t>
  </si>
  <si>
    <t>LAREDO</t>
  </si>
  <si>
    <t>2023-0002866</t>
  </si>
  <si>
    <t>000319-2023-DNCPPEI</t>
  </si>
  <si>
    <t>SERVICIO DE AGUA POTABLE Y ALCANTARILLADO DE AREQUIPA S.A.</t>
  </si>
  <si>
    <t>0000318-2023-CEPLAN-DNCPPEI</t>
  </si>
  <si>
    <t>IT. Lourdes</t>
  </si>
  <si>
    <t>2023-0002575</t>
  </si>
  <si>
    <t>000299-2023-CEPLAN-DNCPPEI</t>
  </si>
  <si>
    <t>MUNICIPALIDAD DISTRITAL DE PINRA</t>
  </si>
  <si>
    <t>HUACAYBAMBA</t>
  </si>
  <si>
    <t>PINRA</t>
  </si>
  <si>
    <t>2023-0002720</t>
  </si>
  <si>
    <t>0000313-2023-CEPLAN-DNCPPEI</t>
  </si>
  <si>
    <t>2023-0003127</t>
  </si>
  <si>
    <t>000336-2023- CEPLAN-DNCPPEI</t>
  </si>
  <si>
    <t>MUNICIPALIDAD DISTRITAL DE UNION ASHANINKA</t>
  </si>
  <si>
    <t>Unión Ashaninka</t>
  </si>
  <si>
    <t>2023-0002620</t>
  </si>
  <si>
    <t>000303-2023-CEPLAN-DNCPPEI</t>
  </si>
  <si>
    <t>2023-0002693</t>
  </si>
  <si>
    <t>000304-2023-CEPLAN-DNCPPEI</t>
  </si>
  <si>
    <t>MUNICIPALIDAD DISTRITAL DE PUCAYACU</t>
  </si>
  <si>
    <t>PUCAYACU</t>
  </si>
  <si>
    <t>2023-0002674</t>
  </si>
  <si>
    <t>000305-2023-CEPLAN-DNCPPEI</t>
  </si>
  <si>
    <t>MUNICIPALIDAD DISTRITAL DE HONORIA</t>
  </si>
  <si>
    <t>HONORIA</t>
  </si>
  <si>
    <t>2023-0002786</t>
  </si>
  <si>
    <t>000311-2023-CEPLAN-DNCPPEI</t>
  </si>
  <si>
    <t>MUNICIPALIDAD DISTRITAL DE DEAN VALDIVIA</t>
  </si>
  <si>
    <t>DEAN VALDIVIA</t>
  </si>
  <si>
    <t>2024-2030</t>
  </si>
  <si>
    <t>2023-0002893</t>
  </si>
  <si>
    <t>000321-2023-CEPLAN-DNCPPEI</t>
  </si>
  <si>
    <t>2023-0003315</t>
  </si>
  <si>
    <t>000362-2023-CEPLAN-DNCPPEI</t>
  </si>
  <si>
    <t>2023-0003387</t>
  </si>
  <si>
    <t>000369-2023-CEPLAN-DNCPPEI</t>
  </si>
  <si>
    <t>MUNICIPALIDAD DISTRITAL DE CHANCAY</t>
  </si>
  <si>
    <t>CHANCAY</t>
  </si>
  <si>
    <t>2023-0003275</t>
  </si>
  <si>
    <t>000354-2023-CEPLAN-DNCPPEI</t>
  </si>
  <si>
    <t>2023-0003028</t>
  </si>
  <si>
    <t>000331-2023-CEPLAN-DNCPPEI</t>
  </si>
  <si>
    <t>MUNICIPALIDAD DISTRITAL DE UCHUMAYO</t>
  </si>
  <si>
    <t>UCHUMAYO</t>
  </si>
  <si>
    <t>2023-0003066</t>
  </si>
  <si>
    <t>000330-2023-CEPLAN-DNCPPEI</t>
  </si>
  <si>
    <t>2023-0003296</t>
  </si>
  <si>
    <t>000365-2023-CEPLAN-DNCPPEI</t>
  </si>
  <si>
    <t>MUNICIPALIDAD DISTRITAL DE LA PECA</t>
  </si>
  <si>
    <t>LA PECA</t>
  </si>
  <si>
    <t>2023-0002874</t>
  </si>
  <si>
    <t>000333-2023-CEPLAN-DNCPPEI</t>
  </si>
  <si>
    <t>2023-0003114</t>
  </si>
  <si>
    <t>000337-2023-CEPLAN-DNCPPEI</t>
  </si>
  <si>
    <t>MUNICIPALIDAD DISTRITAL DE TORAYA</t>
  </si>
  <si>
    <t>AYMARAES</t>
  </si>
  <si>
    <t>TORAYA</t>
  </si>
  <si>
    <t>2023-0002534</t>
  </si>
  <si>
    <t>000335-2023-CEPLAN-DNCPPEI</t>
  </si>
  <si>
    <t>2023-0003059</t>
  </si>
  <si>
    <t>000341-2023-CEPLAN/DNCPPEI</t>
  </si>
  <si>
    <t>DIRECCION NACIONAL DE INTELIGENCIA</t>
  </si>
  <si>
    <t>DIRECCION NACIONAL DE INTELIGENCIA- DINI</t>
  </si>
  <si>
    <t>2023-0003128</t>
  </si>
  <si>
    <t>000342-2023-CEPLAN-DNCPPEI</t>
  </si>
  <si>
    <t>2023-0003152</t>
  </si>
  <si>
    <t>000343-2023-CEPLAN-DNCPPEI</t>
  </si>
  <si>
    <t>2023-0003372</t>
  </si>
  <si>
    <t>000372-2023-CEPLAN-DNCPPEI</t>
  </si>
  <si>
    <t>MUNICIPALIDAD DISTRITAL DE ACO</t>
  </si>
  <si>
    <t>ACO</t>
  </si>
  <si>
    <t>2023-0003109</t>
  </si>
  <si>
    <t>000344-2023-CEPLAN-DNCPPEI</t>
  </si>
  <si>
    <t>2023-0003279</t>
  </si>
  <si>
    <t>000358-2023-CEPLAN-DNCPPEI</t>
  </si>
  <si>
    <t>2023-0003414</t>
  </si>
  <si>
    <t>000376-2023-CEPLAN/DNCPPEI</t>
  </si>
  <si>
    <t>MUNICIPALIDAD DISTRITAL DE USQUIL</t>
  </si>
  <si>
    <t>OTUZCO</t>
  </si>
  <si>
    <t>USQUIL</t>
  </si>
  <si>
    <t>2023-0003388</t>
  </si>
  <si>
    <t>000370-2023-CEPLAN-DNCPPEI</t>
  </si>
  <si>
    <t>2023-0003253</t>
  </si>
  <si>
    <t>000361-2023-CEPLAN-DNCPPEI</t>
  </si>
  <si>
    <t>2023-0003285</t>
  </si>
  <si>
    <t>000363-2023-CEPLAN/DNCPPEI</t>
  </si>
  <si>
    <t>MUNICIPALIDAD DISTRITAL DE LA ESPERANZA</t>
  </si>
  <si>
    <t>LA ESPERANZA</t>
  </si>
  <si>
    <t>2023-0003334</t>
  </si>
  <si>
    <t>000366-2023-CEPLAN-DNCPPEI</t>
  </si>
  <si>
    <t>2023-0003360</t>
  </si>
  <si>
    <t>000368-2023-CEPLAN-DNCPPEI</t>
  </si>
  <si>
    <t>2023-0003390</t>
  </si>
  <si>
    <t>0000371-2023-CEPLAN-DNCPPEI</t>
  </si>
  <si>
    <t>2023-0003416</t>
  </si>
  <si>
    <t>000373-2023-CEPLAN/DNCPPEI</t>
  </si>
  <si>
    <t>AUTORIDAD NACIONAL DE INFRAESTRUCTURA</t>
  </si>
  <si>
    <t xml:space="preserve">AUTORIDAD NACIONAL DE INFRAESTRUCTURA </t>
  </si>
  <si>
    <t>2023-0003084</t>
  </si>
  <si>
    <t>000377-2023-CEPLAN-DNCPPEI</t>
  </si>
  <si>
    <t>2023-0003427</t>
  </si>
  <si>
    <t>000378-2023-CEPLAN-DNCPPEI</t>
  </si>
  <si>
    <t>2024-0000040</t>
  </si>
  <si>
    <t>000001-2024-CEPLAN-DNCPPEI</t>
  </si>
  <si>
    <t>2024-0000060</t>
  </si>
  <si>
    <t>000004-2024-CEPLAN-DNCPPEI</t>
  </si>
  <si>
    <t>MUNICIPALIDAD PROVINCIAL DE CELENDIN</t>
  </si>
  <si>
    <t>2024-0000018</t>
  </si>
  <si>
    <t>000002-2024-CEPLAN-DNCPPEI</t>
  </si>
  <si>
    <t>2024-0000110</t>
  </si>
  <si>
    <t>000005-2024-CEPLAN-DNCPPEI</t>
  </si>
  <si>
    <t>MUNICIPALIDAD PROVINCIAL DE BOLOGNESI - CHIQUIAN</t>
  </si>
  <si>
    <t>CHIQUIAN</t>
  </si>
  <si>
    <t>2024-0000646</t>
  </si>
  <si>
    <t xml:space="preserve">000045-2024-CEPLAN-DNCPPEI </t>
  </si>
  <si>
    <t>MUNICIPALIDAD DISTRITAL DE OCOBAMBA</t>
  </si>
  <si>
    <t>OCOBAMBA</t>
  </si>
  <si>
    <t>2024-0000476</t>
  </si>
  <si>
    <t xml:space="preserve">000028-2024-CEPLAN-DNCPPEI </t>
  </si>
  <si>
    <t>MUNICIPALIDAD DISTRITAL DE HUAURA</t>
  </si>
  <si>
    <t>2024-0000002</t>
  </si>
  <si>
    <t>000003-2024-CEPLAN-DNCPPEI</t>
  </si>
  <si>
    <t>2024-0000070</t>
  </si>
  <si>
    <t>000008-2024-CEPLAN-DNCPPEI</t>
  </si>
  <si>
    <t>Marco Condori</t>
  </si>
  <si>
    <t>PEDN 2050</t>
  </si>
  <si>
    <t>2025-0004055</t>
  </si>
  <si>
    <t>000505-2025-DNCPPEI</t>
  </si>
  <si>
    <t>MUNICIPALIDAD DISTRITAL DE SAN CRISTOBAL DE OLTO</t>
  </si>
  <si>
    <t>Circa Castillo</t>
  </si>
  <si>
    <t>2024-0002144</t>
  </si>
  <si>
    <t xml:space="preserve">000295-2024-CEPLAN-DNCPPEI </t>
  </si>
  <si>
    <t>MUNICIPALIDAD DISTRITAL DE HUARANGO</t>
  </si>
  <si>
    <t>HUARANGO</t>
  </si>
  <si>
    <t>2025-2029</t>
  </si>
  <si>
    <t>2024-0002458</t>
  </si>
  <si>
    <t>000319-2024-CEPLAN-DNCPPEI</t>
  </si>
  <si>
    <t>MUNICIPALIDAD PROVINCIAL DE AMBO</t>
  </si>
  <si>
    <t>2024-0002181</t>
  </si>
  <si>
    <t xml:space="preserve">000304-2024-CEPLAN-DNCPPEI </t>
  </si>
  <si>
    <t>MUNICIPALIDAD DISTRITAL DE SAN AGUSTIN</t>
  </si>
  <si>
    <t>SAN AGUSTIN</t>
  </si>
  <si>
    <t>2025-2030</t>
  </si>
  <si>
    <t>2024-0003144</t>
  </si>
  <si>
    <t xml:space="preserve">000364-2024-CEPLAN-DNCPPEI </t>
  </si>
  <si>
    <t>MUNICIPALIDAD DISTRITAL DE ANDOAS</t>
  </si>
  <si>
    <t>ANDOAS</t>
  </si>
  <si>
    <t>EN PROCESO</t>
  </si>
  <si>
    <t>Dayhana Carrera</t>
  </si>
  <si>
    <t>Subsanación del pliego</t>
  </si>
  <si>
    <t>Proceso del 2025. Retomandose con 1era rev</t>
  </si>
  <si>
    <t>MUNICIPALIDAD DISTRITAL DE TENIENTE MANUEL CLAVERO</t>
  </si>
  <si>
    <t>PUTUMAYO</t>
  </si>
  <si>
    <t>TENIENTE MANUEL CLAVERO</t>
  </si>
  <si>
    <t>I.T PAULUS SIALER</t>
  </si>
  <si>
    <t>PDLC provincial</t>
  </si>
  <si>
    <t>2026-0002293</t>
  </si>
  <si>
    <t>000364-2026-CEPLAN-DNCPPEI</t>
  </si>
  <si>
    <t>MUNICIPALIDAD DISTRITAL DE AYAHUANCO</t>
  </si>
  <si>
    <t>AYAHUANCO</t>
  </si>
  <si>
    <t>2025-0003068</t>
  </si>
  <si>
    <t>000327-2025-CEPLAN-DNCPPEI</t>
  </si>
  <si>
    <t>MUNICIPALIDAD DISTRITAL DE CCOCHACCASA</t>
  </si>
  <si>
    <t>CCOCHACCASA</t>
  </si>
  <si>
    <t>2024-0002412</t>
  </si>
  <si>
    <t>00331-2024-CEPLAN/DNCPPEI</t>
  </si>
  <si>
    <t>MUNICIPALIDAD DISTRITAL DE COLCABAMBA</t>
  </si>
  <si>
    <t>COLCABAMBA</t>
  </si>
  <si>
    <t>2025-0005105</t>
  </si>
  <si>
    <t>000594-2025-CEPLAN-DNCPPEI</t>
  </si>
  <si>
    <t>MUNICIPALIDAD DISTRITAL DE KAÑARIS</t>
  </si>
  <si>
    <t>CANARIS</t>
  </si>
  <si>
    <t>2025-0004746</t>
  </si>
  <si>
    <t>000553-2025-CEPLAN-DNCPPEI</t>
  </si>
  <si>
    <t>MUNICIPALIDAD DISTRITAL DE ROSARIO</t>
  </si>
  <si>
    <t>ROSARIO</t>
  </si>
  <si>
    <t>2025-0004259</t>
  </si>
  <si>
    <t>000451-2025-CEPLAN-DNCPPEI</t>
  </si>
  <si>
    <t>MUNICIPALIDAD DISTRITAL DE SAN PEDRO DE PUTINA PUNCO</t>
  </si>
  <si>
    <t>SAN PEDRO DE PUTINA PUNCO</t>
  </si>
  <si>
    <t>2024-0001464</t>
  </si>
  <si>
    <t xml:space="preserve">000214-2024-CEPLAN-DNCPPEI </t>
  </si>
  <si>
    <t>MUNICIPALIDAD DISTRITAL DE SAN SALVADOR</t>
  </si>
  <si>
    <t>SAN SALVADOR</t>
  </si>
  <si>
    <t>2025-0005300</t>
  </si>
  <si>
    <t>000673-2025-CEPLAN-DNCPPEI</t>
  </si>
  <si>
    <t>2025-0002217</t>
  </si>
  <si>
    <t>000256-2025-CEPLAN-DNCPPEI</t>
  </si>
  <si>
    <t>MUNICIPALIDAD DISTRITAL DE SANTO DOMINGO DE LA CAPILLA</t>
  </si>
  <si>
    <t>SANTO DOMINGO DE LA CAPILLA</t>
  </si>
  <si>
    <t>2025-0005095</t>
  </si>
  <si>
    <t>000692-2025-DNCPPEI</t>
  </si>
  <si>
    <t>MUNICIPALIDAD DISTRITAL DE SORAS</t>
  </si>
  <si>
    <t>SORAS</t>
  </si>
  <si>
    <t xml:space="preserve">I.T MARCO CONDORI </t>
  </si>
  <si>
    <t>2025-0000498</t>
  </si>
  <si>
    <t>000060-2025-DNCPPEI</t>
  </si>
  <si>
    <t>MUNICIPALIDAD DISTRITAL DE CHUSCHI</t>
  </si>
  <si>
    <t>CHUSCHI</t>
  </si>
  <si>
    <t>2024-0002606</t>
  </si>
  <si>
    <t>000332-2024-CEPLAN-DNCPPEI</t>
  </si>
  <si>
    <t>MUNICIPALIDAD DISTRITAL DE YANATILE</t>
  </si>
  <si>
    <t>YANATILE</t>
  </si>
  <si>
    <t>2024-0000395</t>
  </si>
  <si>
    <t xml:space="preserve">000025-2024-CEPLAN-DNCPPEI </t>
  </si>
  <si>
    <t>MUNICIPALIDAD DISTRITAL DE CASTILLO GRANDE</t>
  </si>
  <si>
    <t>CASTILLO GRANDE</t>
  </si>
  <si>
    <t>2024-0003538</t>
  </si>
  <si>
    <t xml:space="preserve">000400-2024-CEPLAN-DNCPPEI </t>
  </si>
  <si>
    <t>MUNICIPALIDAD DISTRITAL DE OCALLI</t>
  </si>
  <si>
    <t>OCALLI</t>
  </si>
  <si>
    <t>2024-0002153</t>
  </si>
  <si>
    <t xml:space="preserve">000296-2024-CEPLAN-DNCPPEI </t>
  </si>
  <si>
    <t>MUNICIPALIDAD PROVINCIAL DE SAN MARCOS - PEDRO GALVEZ</t>
  </si>
  <si>
    <t>PEDRO GALVEZ</t>
  </si>
  <si>
    <t>2026-0000546</t>
  </si>
  <si>
    <t>000114-2026-CEPLAN-DNCPPEI</t>
  </si>
  <si>
    <t>OFICIO N° 000196-2026-CEPLAN-DNCP</t>
  </si>
  <si>
    <t>MUNICIPALIDAD DISTRITAL DE NANCHOC</t>
  </si>
  <si>
    <t>NANCHOC</t>
  </si>
  <si>
    <t>2024-0003973</t>
  </si>
  <si>
    <t xml:space="preserve">000482-2024-CEPLAN-DNCPPEI </t>
  </si>
  <si>
    <t>MUNICIPALIDAD DISTRITAL DE SAN JOAQUIN</t>
  </si>
  <si>
    <t>SAN JOAQUIN</t>
  </si>
  <si>
    <t>2024-0000734</t>
  </si>
  <si>
    <t xml:space="preserve">000075-2024-CEPLAN-DNCPPEI </t>
  </si>
  <si>
    <t>MUNICIPALIDAD PROVINCIAL DE LORETO - NAUTA</t>
  </si>
  <si>
    <t>NAUTA</t>
  </si>
  <si>
    <t>2025-0004228</t>
  </si>
  <si>
    <t>000447-2025-CEPLAN-DNCPPEI</t>
  </si>
  <si>
    <t>MUNICIPALIDAD DISTRITAL DE ZAÑA</t>
  </si>
  <si>
    <t>SAÑA</t>
  </si>
  <si>
    <t>2025-2027</t>
  </si>
  <si>
    <t>2024-0001687</t>
  </si>
  <si>
    <t xml:space="preserve">000249-2024-CEPLAN-DNCPPEI </t>
  </si>
  <si>
    <t>2025-0002851</t>
  </si>
  <si>
    <t>000317-2025-CEPLAN-DNCPPEI</t>
  </si>
  <si>
    <t>MUNICIPALIDAD DISTRITAL DE SAN JOSE</t>
  </si>
  <si>
    <t>SAN JOSE</t>
  </si>
  <si>
    <t>2024-0002188</t>
  </si>
  <si>
    <t xml:space="preserve">000300-2024-CEPLAN-DNCPPEI </t>
  </si>
  <si>
    <t>MUNICIPALIDAD DISTRITAL DE CHINCHAO</t>
  </si>
  <si>
    <t>CHINCHAO</t>
  </si>
  <si>
    <t>2025-0003887</t>
  </si>
  <si>
    <t>000416-2025-CEPLAN-DNCPPEI</t>
  </si>
  <si>
    <t>MUNICIPALIDAD DISTRITAL DE AYNA</t>
  </si>
  <si>
    <t>AYNA</t>
  </si>
  <si>
    <t>2024-0002386</t>
  </si>
  <si>
    <t>000312-2024-CEPLAN-DNCPPEI</t>
  </si>
  <si>
    <t>2025-0005306</t>
  </si>
  <si>
    <t>000659-2025-CEPLAN-DNCPPEI</t>
  </si>
  <si>
    <t>MUNICIPALIDAD DISTRITAL DE VILQUE</t>
  </si>
  <si>
    <t>VILQUE</t>
  </si>
  <si>
    <t>Revisión DNCP</t>
  </si>
  <si>
    <t xml:space="preserve">Programación de Asistencia técnica introductoria. no enviaron su documento </t>
  </si>
  <si>
    <t>MUNICIPALIDAD DISTRITAL DE MADRE DE DIOS</t>
  </si>
  <si>
    <t>MANU</t>
  </si>
  <si>
    <t>2025-0002033</t>
  </si>
  <si>
    <t>000244-2025-CEPLAN-DNCPPEI</t>
  </si>
  <si>
    <t>MUNICIPALIDAD PROVINCIAL DE CHINCHA - CHINCHA ALTA</t>
  </si>
  <si>
    <t>MUNICIPALIDAD PROVINCIAL DE CHINCHA</t>
  </si>
  <si>
    <t>2024-0001706</t>
  </si>
  <si>
    <t>000251-2024-CEPLAN-DNCPPEI</t>
  </si>
  <si>
    <t>MUNICIPALIDAD PROVINCIAL DE ASCOPE</t>
  </si>
  <si>
    <t>ASCOPE</t>
  </si>
  <si>
    <t>2025-0000641</t>
  </si>
  <si>
    <t>000078-2025-DNCPPEI</t>
  </si>
  <si>
    <t>MUNICIPALIDAD PROVINCIAL DE HUAYTARA</t>
  </si>
  <si>
    <t>HUAYTARA</t>
  </si>
  <si>
    <t>2026-0001372</t>
  </si>
  <si>
    <t>000237-2026-CEPLAN-DNCPPEI</t>
  </si>
  <si>
    <t>OFICIO N° 000415-2026-CEPLAN-DNCP</t>
  </si>
  <si>
    <t>MUNICIPALIDAD DISTRITAL DE PACHAS</t>
  </si>
  <si>
    <t>PACHAS</t>
  </si>
  <si>
    <t>I.T EMERSON PAUCAR</t>
  </si>
  <si>
    <t>2025-0005190</t>
  </si>
  <si>
    <t>000646-2025-CEPLAN-DNCPPEI</t>
  </si>
  <si>
    <t>MUNICIPALIDAD DISTRITAL DE COTARUSE</t>
  </si>
  <si>
    <t>COTARUSE</t>
  </si>
  <si>
    <t>2024-0000180</t>
  </si>
  <si>
    <t>000006-2024-CEPLAN-DNCPPEI</t>
  </si>
  <si>
    <t>MUNICIPALIDAD DISTRITAL DE CHACLACAYO</t>
  </si>
  <si>
    <t>2025-0003946</t>
  </si>
  <si>
    <t>000422-2025-CEPLAN-DNCPPEI</t>
  </si>
  <si>
    <t>MUNICIPALIDAD DISTRITAL DE LANCONES</t>
  </si>
  <si>
    <t>LANCONES</t>
  </si>
  <si>
    <t>2024-0002190</t>
  </si>
  <si>
    <t xml:space="preserve">000301-2024-CEPLAN-DNCPPEI </t>
  </si>
  <si>
    <t>13.02 se remiten los comentarios a la entidad- 3era revisión</t>
  </si>
  <si>
    <t>MUNICIPALIDAD DISTRITAL DE LOBITOS</t>
  </si>
  <si>
    <t>LOBITOS</t>
  </si>
  <si>
    <t>2025-0005507</t>
  </si>
  <si>
    <t>000786-2025-CEPLAN-DNCPPEI</t>
  </si>
  <si>
    <t>MUNICIPALIDAD PROVINCIAL DE CARAVELI</t>
  </si>
  <si>
    <t>CARAVELI</t>
  </si>
  <si>
    <t>2025-0004593</t>
  </si>
  <si>
    <t>000589-2025-CEPLAN-DNCPPEI</t>
  </si>
  <si>
    <t>MUNICIPALIDAD PROVINCIAL DE CAYLLOMA - CHIVAY</t>
  </si>
  <si>
    <t>CHIVAY</t>
  </si>
  <si>
    <t>2026-0000440</t>
  </si>
  <si>
    <t>000074-2026-CEPLAN-DNCPPEI</t>
  </si>
  <si>
    <t>OFICIO N° 000125-202-CEPLAN-DNCP</t>
  </si>
  <si>
    <t>MUNICIPALIDAD PROVINCIAL DE CONDESUYOS - CHUQUIBAMBA</t>
  </si>
  <si>
    <t>CONDESUYOS</t>
  </si>
  <si>
    <t>CHUQUIBAMBA</t>
  </si>
  <si>
    <t xml:space="preserve"> 2024-0000464</t>
  </si>
  <si>
    <t>000027-2024-CEPLAN-DNCPPEI</t>
  </si>
  <si>
    <t>MUNICIPALIDAD PROVINCIAL DE CORONEL PORTILLO</t>
  </si>
  <si>
    <t>2025-0004336</t>
  </si>
  <si>
    <t>000465-2025-CEPLAN-DNCPPEI</t>
  </si>
  <si>
    <t>2025-0001269</t>
  </si>
  <si>
    <t>000143-2025-CEPLAN-DNCPPEI</t>
  </si>
  <si>
    <t>MUNICIPALIDAD PROVINCIAL DE CHUCUITO - JULI</t>
  </si>
  <si>
    <t>CHUCUITO</t>
  </si>
  <si>
    <t>JULI</t>
  </si>
  <si>
    <t>Se envio correo que se acoplen a la matriz estandar - Carolyn</t>
  </si>
  <si>
    <t>MUNICIPALIDAD DISTRITAL DE CHACAYAN</t>
  </si>
  <si>
    <t>CHACAYAN</t>
  </si>
  <si>
    <t>2025-0001110</t>
  </si>
  <si>
    <t>000148-2025-CEPLAN-DNCPPEI</t>
  </si>
  <si>
    <t>MUNICIPALIDAD DISTRITAL DE SAMUGARI</t>
  </si>
  <si>
    <t>SAMUGARI</t>
  </si>
  <si>
    <t>Se reitero a la entidad la Resolución de la Comisión de Planeamiento y actualizar el periodo PEI 2025-2030, fecha 29.05.24</t>
  </si>
  <si>
    <t>MUNICIPALIDAD DISTRITAL DE QUILMANA</t>
  </si>
  <si>
    <t>QUILMANA</t>
  </si>
  <si>
    <t>2024-0002978</t>
  </si>
  <si>
    <t xml:space="preserve">000356-2024-CEPLAN-DNCPPEI </t>
  </si>
  <si>
    <t>2024-0001917</t>
  </si>
  <si>
    <t xml:space="preserve">000281-2024-CEPLAN-DNCPPEI </t>
  </si>
  <si>
    <t>2024-0002391</t>
  </si>
  <si>
    <t>000310-2024-DNCPPEI</t>
  </si>
  <si>
    <t>MUNICIPALIDAD DISTRITAL DE INKAWASI</t>
  </si>
  <si>
    <t>INKAWASI</t>
  </si>
  <si>
    <t>2024-0001741</t>
  </si>
  <si>
    <t xml:space="preserve">000254-2024-CEPLAN-DNCPPEI </t>
  </si>
  <si>
    <t>2025-0001789</t>
  </si>
  <si>
    <t>000305-2025-CEPLAN-DNCPPEI</t>
  </si>
  <si>
    <t>Se envió recomendaciones a la entidad</t>
  </si>
  <si>
    <t>.</t>
  </si>
  <si>
    <t>MUNICIPALIDAD DISTRITAL DE CURA MORI</t>
  </si>
  <si>
    <t>CURA MORI</t>
  </si>
  <si>
    <t>2025-0001528</t>
  </si>
  <si>
    <t>000177-2025-CEPLAN-DNCPPEI</t>
  </si>
  <si>
    <t>MUNICIPALIDAD DISTRITAL DE YARINACOCHA</t>
  </si>
  <si>
    <t>Se se volvió a enviar recomendaciones de la 1era revisión (21.04.2024)</t>
  </si>
  <si>
    <t>MUNICIPALIDAD DISTRITAL DE PEVAS</t>
  </si>
  <si>
    <t>PEBAS</t>
  </si>
  <si>
    <t>2025-0005687</t>
  </si>
  <si>
    <t>000814-2025-DNCPPEI</t>
  </si>
  <si>
    <t>Se volvió a enviar las recomendaciones (21.03.2024)</t>
  </si>
  <si>
    <t>MUNICIPALIDAD DISTRITAL DE ROSA PANDURO</t>
  </si>
  <si>
    <t>ROSA PANDURO</t>
  </si>
  <si>
    <t>Observaciones generales</t>
  </si>
  <si>
    <t>MUNICIPALIDAD DISTRITAL DE PUTIS</t>
  </si>
  <si>
    <t>Putis</t>
  </si>
  <si>
    <t xml:space="preserve">Rev. integral </t>
  </si>
  <si>
    <t>11.11.2024. Se envió las recomendaciones de Hans-DNSE a la entidad</t>
  </si>
  <si>
    <t>MUNICIPALIDAD DISTRITAL DE ACOS VINCHOS</t>
  </si>
  <si>
    <t>ACOS VINCHOS</t>
  </si>
  <si>
    <t>2024-0003873</t>
  </si>
  <si>
    <t>000444-2024-DNCPPEI</t>
  </si>
  <si>
    <t>CONGRESO DE LA REPUBLICA</t>
  </si>
  <si>
    <t>Se envío las primeras recomendaciones</t>
  </si>
  <si>
    <t>MUNICIPALIDAD DISTRITAL DE ACOCRO</t>
  </si>
  <si>
    <t>ACOCRO</t>
  </si>
  <si>
    <t>2024-0000705</t>
  </si>
  <si>
    <t xml:space="preserve">0000053-2024-CEPLAN-DNCPPEI </t>
  </si>
  <si>
    <t>2024-0001601</t>
  </si>
  <si>
    <t xml:space="preserve">000246-2024-CEPLAN-DNCPPEI </t>
  </si>
  <si>
    <t>2024-0003349</t>
  </si>
  <si>
    <t xml:space="preserve">000388-2024-CEPLAN-DNCPPEI </t>
  </si>
  <si>
    <t>2024-0001861</t>
  </si>
  <si>
    <t xml:space="preserve">000274-2024-CEPLAN-DNCPPEI </t>
  </si>
  <si>
    <t>2024-0002224</t>
  </si>
  <si>
    <t xml:space="preserve">000302-2024-CEPLAN-DNCPPEI </t>
  </si>
  <si>
    <t>2025-0001769</t>
  </si>
  <si>
    <t>000255-2025-CEPLAN-DNCPPEI</t>
  </si>
  <si>
    <t>2024-0001386</t>
  </si>
  <si>
    <t xml:space="preserve">000213-2024-CEPLAN-DNCPPEI </t>
  </si>
  <si>
    <t>MUNICIPALIDAD DISTRITAL DE SAN MIGUEL DE EL FAIQUE</t>
  </si>
  <si>
    <t>SAN MIGUEL DE EL FAIQUE</t>
  </si>
  <si>
    <t>2025-0002896</t>
  </si>
  <si>
    <t>000319-2025-CEPLAN-DNCPPEI</t>
  </si>
  <si>
    <t>2024-0002845</t>
  </si>
  <si>
    <t xml:space="preserve">000350-2024-CEPLAN/DNCPPEI </t>
  </si>
  <si>
    <t>MUNICIPALIDAD DISTRITAL DE PAIMAS</t>
  </si>
  <si>
    <t>PAIMAS</t>
  </si>
  <si>
    <t>2024-0000212</t>
  </si>
  <si>
    <t>000012-2024-CEPLAN/DNCPPEI</t>
  </si>
  <si>
    <t>MUNICIPALIDAD DISTRITAL DE SANTIAGO DE CAO</t>
  </si>
  <si>
    <t>SANTIAGO DE CAO</t>
  </si>
  <si>
    <t>MUNICIPALIDAD DISTRITAL DE COLCA</t>
  </si>
  <si>
    <t>COLCA</t>
  </si>
  <si>
    <t>2024-0000509</t>
  </si>
  <si>
    <t xml:space="preserve">000031-2024-CEPLAN-DNCPPEI </t>
  </si>
  <si>
    <t>MUNICIPALIDAD DISTRITAL DE SAN JERONIMO</t>
  </si>
  <si>
    <t>SAN JERONIMO</t>
  </si>
  <si>
    <t>2024-0001283</t>
  </si>
  <si>
    <t>000194-2024-CEPLAN-DNCPPEI</t>
  </si>
  <si>
    <t>2024-0002312</t>
  </si>
  <si>
    <t>000306-2024-CEPLAN-DNCPPEI</t>
  </si>
  <si>
    <t>2024-0002847</t>
  </si>
  <si>
    <t xml:space="preserve">000345-2024-CEPLAN-DNCPPEI </t>
  </si>
  <si>
    <t>2024-0002116</t>
  </si>
  <si>
    <t xml:space="preserve">000293-2024-CEPLAN-DNCPPEI </t>
  </si>
  <si>
    <t>2024-0000248</t>
  </si>
  <si>
    <t>000013-2024-CEPLAN-DNCPPEI</t>
  </si>
  <si>
    <t>MUNICIPALIDAD DISTRITAL DE ANCAHUASI</t>
  </si>
  <si>
    <t>ANCAHUASI</t>
  </si>
  <si>
    <t>2024-0002060</t>
  </si>
  <si>
    <t xml:space="preserve">000288-2024-CEPLAN-DNCPPEI </t>
  </si>
  <si>
    <t>MUNICIPALIDAD DISTRITAL DE WANCHAQ</t>
  </si>
  <si>
    <t>2024-0000900</t>
  </si>
  <si>
    <t xml:space="preserve">000098-2024-CEPLAN-DNCPPEI </t>
  </si>
  <si>
    <t>2024-0000670</t>
  </si>
  <si>
    <t xml:space="preserve">000050-2024-CEPLAN-DNCPPEI </t>
  </si>
  <si>
    <t>2024-0000772</t>
  </si>
  <si>
    <t xml:space="preserve">000070-2024-CEPLAN-DNCPPEI </t>
  </si>
  <si>
    <t>MUNICIPALIDAD DISTRITAL DE BUENA VISTA ALTA</t>
  </si>
  <si>
    <t>BUENA VISTA ALTA</t>
  </si>
  <si>
    <t>2024-0003730</t>
  </si>
  <si>
    <t xml:space="preserve">000408-2024-CEPLAN-DNCPPEI </t>
  </si>
  <si>
    <t>2024-000031</t>
  </si>
  <si>
    <t>000020-2024-CEPLAN-DNCPPEI</t>
  </si>
  <si>
    <t>MUNICIPALIDAD DISTRITAL DE SANTIAGO</t>
  </si>
  <si>
    <t>SANTIAGO</t>
  </si>
  <si>
    <t>2025-0003238</t>
  </si>
  <si>
    <t>000353-2025- CEPLAN-DNCPPEI</t>
  </si>
  <si>
    <t>2024-0000593</t>
  </si>
  <si>
    <t xml:space="preserve">000041-2024-CEPLAN-DNCPPEI </t>
  </si>
  <si>
    <t>MUNICIPALIDAD DISTRITAL DE TINTA</t>
  </si>
  <si>
    <t>TINTA</t>
  </si>
  <si>
    <t>2024-0000230</t>
  </si>
  <si>
    <t xml:space="preserve">000016-2024-CEPLAN-DNCPPEI </t>
  </si>
  <si>
    <t>MUNICIPALIDAD DISTRITAL DE SAN ISIDRO DE MAINO</t>
  </si>
  <si>
    <t>SAN ISIDRO DE MAINO</t>
  </si>
  <si>
    <t>2024-0001171</t>
  </si>
  <si>
    <t>000176-2024-CEPLAN-DNCPPEI</t>
  </si>
  <si>
    <t>2024-0000758</t>
  </si>
  <si>
    <t xml:space="preserve">000067-2024-CEPLAN-DNCPPEI </t>
  </si>
  <si>
    <t>2024-0000239</t>
  </si>
  <si>
    <t>000011-2024-CEPLAN-DNCPPEI</t>
  </si>
  <si>
    <t>2024-0001798</t>
  </si>
  <si>
    <t>0000264-2024-CEPLAN-DNCPPEI</t>
  </si>
  <si>
    <t>MUNICIPALIDAD DISTRITAL DE CAMPOVERDE</t>
  </si>
  <si>
    <t>CAMPOVERDE</t>
  </si>
  <si>
    <t>2024-0000661</t>
  </si>
  <si>
    <t xml:space="preserve">000047-2024-CEPLAN-DNCPPEI </t>
  </si>
  <si>
    <t>2024-0003347</t>
  </si>
  <si>
    <t>000389-2024-CEPLAN-DNCPPEI</t>
  </si>
  <si>
    <t>2024-0000372</t>
  </si>
  <si>
    <t xml:space="preserve">000024-2024-CEPLAN-DNCPPEI </t>
  </si>
  <si>
    <t>MUNICIPALIDAD DISTRITAL DE CUSIPATA</t>
  </si>
  <si>
    <t>CUSIPATA</t>
  </si>
  <si>
    <t>2024-0000945</t>
  </si>
  <si>
    <t xml:space="preserve">000111-2024-CEPLAN-DNCPPEI </t>
  </si>
  <si>
    <t>MUNICIPALIDAD DISTRITAL DE SAN MIGUEL DE ACOS</t>
  </si>
  <si>
    <t>SAN MIGUEL DE ACOS</t>
  </si>
  <si>
    <t>2024-0001186</t>
  </si>
  <si>
    <t xml:space="preserve">000179-2024-CEPLAN-DNCPPEI </t>
  </si>
  <si>
    <t>MUNICIPALIDAD DISTRITAL DE SARAYACU</t>
  </si>
  <si>
    <t>SARAYACU</t>
  </si>
  <si>
    <t>2024-0001864</t>
  </si>
  <si>
    <t xml:space="preserve">000279-2024-CEPLAN/DNCPPEI </t>
  </si>
  <si>
    <t>MUNICIPALIDAD DISTRITAL DE LAS LOMAS</t>
  </si>
  <si>
    <t>LAS LOMAS</t>
  </si>
  <si>
    <t>2024-0001725</t>
  </si>
  <si>
    <t>000250-2024-CEPLAN-DNCPPEI</t>
  </si>
  <si>
    <t>MUNICIPALIDAD DISTRITAL DE CHUGAY</t>
  </si>
  <si>
    <t>CHUGAY</t>
  </si>
  <si>
    <t>2024-0001927</t>
  </si>
  <si>
    <t>000275-2024-CEPLAN-DNCPPEI</t>
  </si>
  <si>
    <t>MUNICIPALIDAD DISTRITAL DE CASA GRANDE</t>
  </si>
  <si>
    <t>CASA GRANDE</t>
  </si>
  <si>
    <t>2024-0000347</t>
  </si>
  <si>
    <t xml:space="preserve">000022-2024-CEPLAN-DNCPPEI </t>
  </si>
  <si>
    <t>MUNICIPALIDAD DISTRITAL DE QUIQUIJANA</t>
  </si>
  <si>
    <t>QUIQUIJANA</t>
  </si>
  <si>
    <t>2024-0001175</t>
  </si>
  <si>
    <t>000178-2024-CEPLAN-DNCPPEI</t>
  </si>
  <si>
    <t>22.03.2024 Se envió recomendaciones de la segunda revisión</t>
  </si>
  <si>
    <t>MUNICIPALIDAD DISTRITAL DE SINCOS</t>
  </si>
  <si>
    <t>SINCOS</t>
  </si>
  <si>
    <t>12.03.2024 Se envío recomendaciones de la segunda revisión</t>
  </si>
  <si>
    <t>2024-0001087</t>
  </si>
  <si>
    <t xml:space="preserve">0000169-2024-CEPLAN-DNCPPEI </t>
  </si>
  <si>
    <t>MUNICIPALIDAD DISTRITAL DE COSPAN</t>
  </si>
  <si>
    <t>COSPAN</t>
  </si>
  <si>
    <t>2024-0002029</t>
  </si>
  <si>
    <t xml:space="preserve">0000285-2024-CEPLAN-DNCPPEI </t>
  </si>
  <si>
    <t>2024-0000589</t>
  </si>
  <si>
    <t xml:space="preserve">000038-2024-CEPLAN-DNCPPEI </t>
  </si>
  <si>
    <t>2024-0000196</t>
  </si>
  <si>
    <t>000009-2024-CEPLAN-DNCPPEI</t>
  </si>
  <si>
    <t>2024-0000121</t>
  </si>
  <si>
    <t>000007-2024-CEPLAN-DNCPPEI</t>
  </si>
  <si>
    <t>2024-0000213</t>
  </si>
  <si>
    <t>00010-2024-CEPLAN-DNCPPEI</t>
  </si>
  <si>
    <t>2024-0000222</t>
  </si>
  <si>
    <t>0000014-2024-CEPLAN-DNCPPEI</t>
  </si>
  <si>
    <t>2024-0003334</t>
  </si>
  <si>
    <t xml:space="preserve">000382-2024-CEPLAN-DNCPPEI </t>
  </si>
  <si>
    <t>MUNICIPALIDAD DISTRITAL DE PAJARILLO</t>
  </si>
  <si>
    <t>PAJARILLO</t>
  </si>
  <si>
    <t>2024-0001604</t>
  </si>
  <si>
    <t xml:space="preserve">000235-2024-CEPLAN-DNCPPEI </t>
  </si>
  <si>
    <t>MUNICIPALIDAD PROVINCIAL DE PICOTA</t>
  </si>
  <si>
    <t>2024-0001545</t>
  </si>
  <si>
    <t xml:space="preserve">000233-2024-CEPLAN-DNCPPEI </t>
  </si>
  <si>
    <t>2024-0002925</t>
  </si>
  <si>
    <t xml:space="preserve">000349-2024-CEPLAN-DNCPPEI </t>
  </si>
  <si>
    <t>Dack Oporto</t>
  </si>
  <si>
    <t>2024-0000269</t>
  </si>
  <si>
    <t xml:space="preserve">000018-2024-CEPLAN-DNCPPEI </t>
  </si>
  <si>
    <t>2024-0001485</t>
  </si>
  <si>
    <t xml:space="preserve">000217-2024-CEPLAN-DNCPPEI </t>
  </si>
  <si>
    <t>MUNICIPALIDAD DISTRITAL DE CHAVIN</t>
  </si>
  <si>
    <t>CHAVIN</t>
  </si>
  <si>
    <t>2024-0000116</t>
  </si>
  <si>
    <t xml:space="preserve">000015-2024-CEPLAN-DNCPPEI que </t>
  </si>
  <si>
    <t>2024-0000228</t>
  </si>
  <si>
    <t xml:space="preserve">000017-2024-CEPLAN-DNCPPEI </t>
  </si>
  <si>
    <t>2024-0001520</t>
  </si>
  <si>
    <t xml:space="preserve">000228-2024-CEPLAN-DNCPPEI </t>
  </si>
  <si>
    <t>2024-0000066</t>
  </si>
  <si>
    <t xml:space="preserve">000019-2024-CEPLAN-DNCPPEI </t>
  </si>
  <si>
    <t>I.T LOURDES GUTIEREZ</t>
  </si>
  <si>
    <t>2025-0003303</t>
  </si>
  <si>
    <t>000454-2025-CEPLAN-DNCPPEI</t>
  </si>
  <si>
    <t>2025-0000102</t>
  </si>
  <si>
    <t xml:space="preserve">000006-2025-CEPLAN-DNCPPEI </t>
  </si>
  <si>
    <t>MUNICIPALIDAD DISTRITAL DE CHAMACA</t>
  </si>
  <si>
    <t>CHAMACA</t>
  </si>
  <si>
    <t>2024-0000660</t>
  </si>
  <si>
    <t xml:space="preserve">000048-2024-CEPLAN-DNCPPEI </t>
  </si>
  <si>
    <t>2024-0001091</t>
  </si>
  <si>
    <t xml:space="preserve">000164-2024-CEPLAN-DNCPPEI </t>
  </si>
  <si>
    <t>MUNICIPALIDAD DISTRITAL DE ETEN</t>
  </si>
  <si>
    <t>ETEN</t>
  </si>
  <si>
    <t>2024-0000338</t>
  </si>
  <si>
    <t xml:space="preserve">000021-2024-CEPLAN-DNCPPEI </t>
  </si>
  <si>
    <t>2024-0000339</t>
  </si>
  <si>
    <t xml:space="preserve">000023-2024-CEPLAN-DNCPPEI </t>
  </si>
  <si>
    <t>2024-0002890</t>
  </si>
  <si>
    <t xml:space="preserve">000346-2024-CEPLAN-DNCPPEI </t>
  </si>
  <si>
    <t>07/02/2024 Se remitieron comentarios a la entidad</t>
  </si>
  <si>
    <t>2024-0000856</t>
  </si>
  <si>
    <t xml:space="preserve">00089-2024-CEPLAN-DNCPPEI </t>
  </si>
  <si>
    <t>2024-0000536</t>
  </si>
  <si>
    <t xml:space="preserve">000059-2024-CEPLAN-DNCPPEI </t>
  </si>
  <si>
    <t>2024-0001023</t>
  </si>
  <si>
    <t xml:space="preserve">0000151-2024-CEPLAN-DNCPPEI </t>
  </si>
  <si>
    <t>2024-0000412</t>
  </si>
  <si>
    <t xml:space="preserve">000026-2024-CEPLAN-DNCPPEI </t>
  </si>
  <si>
    <t>2024-0000539</t>
  </si>
  <si>
    <t xml:space="preserve">000033-2024-CEPLAN-DNCPPEI </t>
  </si>
  <si>
    <t>2024-000371</t>
  </si>
  <si>
    <t>000029-2024-CEPLAN-DNCPPEI</t>
  </si>
  <si>
    <t>MUNICIPALIDAD DISTRITAL DE IMAZA</t>
  </si>
  <si>
    <t>IMAZA</t>
  </si>
  <si>
    <t>2025-0003261</t>
  </si>
  <si>
    <t>000357-2025-CEPLAN-DNCPPEI</t>
  </si>
  <si>
    <t>MUNICIPALIDAD DISTRITAL DE LAYO</t>
  </si>
  <si>
    <t>LAYO</t>
  </si>
  <si>
    <t>2024-0001358</t>
  </si>
  <si>
    <t xml:space="preserve">0000203-2024-CEPLAN-DNCPPEI </t>
  </si>
  <si>
    <t>2024-000330</t>
  </si>
  <si>
    <t>000030-2024-CEPLAN-DNCPPEI</t>
  </si>
  <si>
    <t>MUNICIPALIDAD DISTRITAL DE CUMBA</t>
  </si>
  <si>
    <t>CUMBA</t>
  </si>
  <si>
    <t>2024-0001612</t>
  </si>
  <si>
    <t>000237-2024-CEPLAN-DNCPPEI</t>
  </si>
  <si>
    <t>2024-0001006</t>
  </si>
  <si>
    <t xml:space="preserve">0000137-2024-CEPLAN-DNCPPEI que </t>
  </si>
  <si>
    <t>2025-0004777</t>
  </si>
  <si>
    <t xml:space="preserve">000660-2025-CEPLAN-DNCPPEI </t>
  </si>
  <si>
    <t>MUNICIPALIDAD DISTRITAL DE ALTO PICHIGUA</t>
  </si>
  <si>
    <t>ALTO PICHIGUA</t>
  </si>
  <si>
    <t>2024-0002551</t>
  </si>
  <si>
    <t xml:space="preserve">000325-2024-CEPLAN-DNCPPEI </t>
  </si>
  <si>
    <t>MUNICIPALIDAD DISTRITAL DE PARCOY</t>
  </si>
  <si>
    <t>PARCOY</t>
  </si>
  <si>
    <t>PESEM vigente</t>
  </si>
  <si>
    <t xml:space="preserve"> 2024-0000506</t>
  </si>
  <si>
    <t xml:space="preserve">000032-2024-CEPLAN-DNCPPEI </t>
  </si>
  <si>
    <t>2024-0000721</t>
  </si>
  <si>
    <t xml:space="preserve">000060-2024-CEPLAN-DNCPPEI </t>
  </si>
  <si>
    <t>2024-0000558</t>
  </si>
  <si>
    <t xml:space="preserve">0000035-2024-CEPLAN-DNCPPEI </t>
  </si>
  <si>
    <t>2024-0000574</t>
  </si>
  <si>
    <t xml:space="preserve">0000034-2024-CEPLAN-DNCPPEI </t>
  </si>
  <si>
    <t>2024-0000581</t>
  </si>
  <si>
    <t xml:space="preserve">0000036-2024-CEPLAN-DNCPPEI </t>
  </si>
  <si>
    <t>2024-0000569</t>
  </si>
  <si>
    <t xml:space="preserve">0000037-2024-CEPLAN-DNCPPEI </t>
  </si>
  <si>
    <t>2024-000545</t>
  </si>
  <si>
    <t xml:space="preserve">000039-2024-CEPLAN/DNCPPEI </t>
  </si>
  <si>
    <t>2024-00548</t>
  </si>
  <si>
    <t xml:space="preserve">0000040-2024-CEPLAN/DNCPPEI </t>
  </si>
  <si>
    <t>2024-0000906</t>
  </si>
  <si>
    <t xml:space="preserve">000099-2024-CEPLAN/DNCPPEI </t>
  </si>
  <si>
    <t>2024-0000965</t>
  </si>
  <si>
    <t xml:space="preserve">000119-2024-CEPLAN-DNCPPEI </t>
  </si>
  <si>
    <t>2024-0001422</t>
  </si>
  <si>
    <t xml:space="preserve">000211-2024-CEPLAN-DNCPPEI </t>
  </si>
  <si>
    <t>2024-0000596</t>
  </si>
  <si>
    <t xml:space="preserve">000061-2024-CEPLAN-DNCPPEI </t>
  </si>
  <si>
    <t>2024-0000857</t>
  </si>
  <si>
    <t xml:space="preserve">000086-2024-CEPLAN-DNCPPEI </t>
  </si>
  <si>
    <t>2024-0000852</t>
  </si>
  <si>
    <t xml:space="preserve">000085-2024-CEPLAN-DNCPPEI </t>
  </si>
  <si>
    <t>2024-0000672</t>
  </si>
  <si>
    <t xml:space="preserve">000062-2024-CEPLAN-DNCPPEI  </t>
  </si>
  <si>
    <t>2024-0001726</t>
  </si>
  <si>
    <t xml:space="preserve">000255-2024-CEPLAN-DNCPPEI </t>
  </si>
  <si>
    <t>MUNICIPALIDAD DISTRITAL DE COLQUEMARCA</t>
  </si>
  <si>
    <t>COLQUEMARCA</t>
  </si>
  <si>
    <t>2024-0000801</t>
  </si>
  <si>
    <t xml:space="preserve">000076-2024-CEPLAN-DNCPPEI </t>
  </si>
  <si>
    <t>2024-0000580</t>
  </si>
  <si>
    <t xml:space="preserve">000042-2024-CEPLAN-DNCPPEI </t>
  </si>
  <si>
    <t>2024-0000591</t>
  </si>
  <si>
    <t xml:space="preserve">000043-2024-CEPLAN-DNCPPEI </t>
  </si>
  <si>
    <t>2024-000639</t>
  </si>
  <si>
    <t xml:space="preserve">000044-2024-CEPLAN-DNCPPEI </t>
  </si>
  <si>
    <t>2024-0000638</t>
  </si>
  <si>
    <t xml:space="preserve">000066-2024-CEPLAN-DNCPPEI </t>
  </si>
  <si>
    <t>2024-0000626</t>
  </si>
  <si>
    <t>000046-2024-CEPLAN-DNCPPEI</t>
  </si>
  <si>
    <t>2024-0000652</t>
  </si>
  <si>
    <t xml:space="preserve">000052-2024-CEPLAN-DNCPPEI </t>
  </si>
  <si>
    <t>2024-0000656</t>
  </si>
  <si>
    <t xml:space="preserve">000049-2024-CEPLAN-DNCPPEI </t>
  </si>
  <si>
    <t>2025-0005521</t>
  </si>
  <si>
    <t>000729-2025-CEPLAN/DNCPPEI</t>
  </si>
  <si>
    <t>MUNICIPALIDAD DISTRITAL DE SAN MARTIN</t>
  </si>
  <si>
    <t>2024-0000585</t>
  </si>
  <si>
    <t>000054-2024-CEPLAN/DNCPPEI</t>
  </si>
  <si>
    <t>2024-0000623</t>
  </si>
  <si>
    <t>000057-2024-CEPLAN/DNCPPEI</t>
  </si>
  <si>
    <t>2024-0000775</t>
  </si>
  <si>
    <t xml:space="preserve">000072-2024-CEPLAN-DNCPPEI </t>
  </si>
  <si>
    <t>2024-0000985</t>
  </si>
  <si>
    <t xml:space="preserve">000128-2024-CEPLAN-DNCPPEI </t>
  </si>
  <si>
    <t>2024-0000566</t>
  </si>
  <si>
    <t xml:space="preserve">000051-2024-CEPLAN-DNCPPEI </t>
  </si>
  <si>
    <t>2024-0002726</t>
  </si>
  <si>
    <t>000339-2024-CEPLAN-DNCPPEI</t>
  </si>
  <si>
    <t>MUNICIPALIDAD DISTRITAL DE ALTO TRUJILLO</t>
  </si>
  <si>
    <t>ALTO TRUJILLO</t>
  </si>
  <si>
    <t>2024-0000870</t>
  </si>
  <si>
    <t xml:space="preserve">000092-2024-CEPLAN-DNCPPEI </t>
  </si>
  <si>
    <t>2024-0000742</t>
  </si>
  <si>
    <t>000065-2024-CEPLAN-DNCPPEI</t>
  </si>
  <si>
    <t>2024-0000948</t>
  </si>
  <si>
    <t xml:space="preserve">000112-2024-CEPLAN-DNCPPEI </t>
  </si>
  <si>
    <t>2024-0000891</t>
  </si>
  <si>
    <t xml:space="preserve">000097-2024-CEPLAN-DNCPPEI </t>
  </si>
  <si>
    <t xml:space="preserve">2022-2027 </t>
  </si>
  <si>
    <t>2024-0000594</t>
  </si>
  <si>
    <t xml:space="preserve">000055-2024-CEPLAN-DNCPPEI </t>
  </si>
  <si>
    <t>2024-0000715</t>
  </si>
  <si>
    <t xml:space="preserve">000056-2024-CEPLAN-DNCPPEI </t>
  </si>
  <si>
    <t>2024-000579</t>
  </si>
  <si>
    <t xml:space="preserve">000058-2024-CEPLAN-DNCPPEI </t>
  </si>
  <si>
    <t>MUNICIPALIDAD DISTRITAL DE POCOLLAY</t>
  </si>
  <si>
    <t>POCOLLAY</t>
  </si>
  <si>
    <t>2024-0000709</t>
  </si>
  <si>
    <t xml:space="preserve">000063-2024-CEPLAN-DNCPPEI </t>
  </si>
  <si>
    <t>2024-0000733</t>
  </si>
  <si>
    <t xml:space="preserve">000064-2024-CEPLAN-DNCPPEI </t>
  </si>
  <si>
    <t>MUNICIPALIDAD DISTRITAL DE SIMON BOLIVAR</t>
  </si>
  <si>
    <t>SIMON BOLIVAR</t>
  </si>
  <si>
    <t>2024-0000999</t>
  </si>
  <si>
    <t xml:space="preserve">000139-2024-CEPLAN-DNCPPEI </t>
  </si>
  <si>
    <t>2024-0002336</t>
  </si>
  <si>
    <t>000305-2024-DNCPPEI</t>
  </si>
  <si>
    <t>2025-0000997</t>
  </si>
  <si>
    <t>000118-2025-CEPLAN-DNCPPEI</t>
  </si>
  <si>
    <t>2024-0000749</t>
  </si>
  <si>
    <t xml:space="preserve">000068-2024-CEPLAN-DNCPPEI </t>
  </si>
  <si>
    <t>2024-0000960</t>
  </si>
  <si>
    <t xml:space="preserve">0000118-2024-CEPLAN-DNCPPEI </t>
  </si>
  <si>
    <t>2024-0000998</t>
  </si>
  <si>
    <t xml:space="preserve">000133-2024-CEPLAN-DNCPPEI </t>
  </si>
  <si>
    <t>2024-0001621</t>
  </si>
  <si>
    <t xml:space="preserve">000240-2024-CEPLAN-DNCPPEI </t>
  </si>
  <si>
    <t>2024-0001226</t>
  </si>
  <si>
    <t xml:space="preserve">000185-2024-CEPLAN-DNCPPEI </t>
  </si>
  <si>
    <t>2024-0000949</t>
  </si>
  <si>
    <t xml:space="preserve">000114-2024-CEPLAN-DNCPPEI </t>
  </si>
  <si>
    <t>2024-0001595</t>
  </si>
  <si>
    <t xml:space="preserve">000241-2024-CEPLAN-DNCPPEI </t>
  </si>
  <si>
    <t>2024-0000675</t>
  </si>
  <si>
    <t xml:space="preserve">000069-2024-CEPLAN-DNCPPEI </t>
  </si>
  <si>
    <t>2024-0000674</t>
  </si>
  <si>
    <t xml:space="preserve">000071-2024-CEPLAN-DNCPPEI </t>
  </si>
  <si>
    <t>2024-0000788</t>
  </si>
  <si>
    <t xml:space="preserve">000073-2024-CEPLAN/DNCPPEI </t>
  </si>
  <si>
    <t>2024-0001468</t>
  </si>
  <si>
    <t xml:space="preserve">000219-2024-CEPLAN-DNCPPEI </t>
  </si>
  <si>
    <t>MUNICIPALIDAD DISTRITAL DE VELILLE</t>
  </si>
  <si>
    <t>VELILLE</t>
  </si>
  <si>
    <t>2024-0000789</t>
  </si>
  <si>
    <t xml:space="preserve">000074-2024-CEPLAN/DNCPPEI </t>
  </si>
  <si>
    <t>2024-0000753</t>
  </si>
  <si>
    <t xml:space="preserve">000077-2024-CEPLAN/DNCPPEI </t>
  </si>
  <si>
    <t>2024-0000812</t>
  </si>
  <si>
    <t xml:space="preserve">000078-2024-CEPLAN-DNCPPEI </t>
  </si>
  <si>
    <t>2024-0000809</t>
  </si>
  <si>
    <t xml:space="preserve">000079-2024-CEPLAN-DNCPPEI </t>
  </si>
  <si>
    <t>2024-0000795</t>
  </si>
  <si>
    <t xml:space="preserve">000080-2024-CEPLAN-DNCPPEI </t>
  </si>
  <si>
    <t>2024-0000819</t>
  </si>
  <si>
    <t>000081-2024-CEPLAN-</t>
  </si>
  <si>
    <t>2024-0001044</t>
  </si>
  <si>
    <t xml:space="preserve">000181-2024-CEPLAN-DNCPPEI </t>
  </si>
  <si>
    <t>2024-0000757</t>
  </si>
  <si>
    <t xml:space="preserve">000082-2024-CEPLAN-DNCPPEI </t>
  </si>
  <si>
    <t>2024-0000905</t>
  </si>
  <si>
    <t xml:space="preserve">000105-2024-CEPLAN-DNCPPEI </t>
  </si>
  <si>
    <t>2024-0000844</t>
  </si>
  <si>
    <t xml:space="preserve">000088-2024-CEPLAN-DNCPPEI </t>
  </si>
  <si>
    <t>2024-0000843</t>
  </si>
  <si>
    <t xml:space="preserve">000090-2024-CEPLAN/DNCPPEI </t>
  </si>
  <si>
    <t>2024-0000862</t>
  </si>
  <si>
    <t xml:space="preserve">000096-2024-CEPLAN-DNCPPEI </t>
  </si>
  <si>
    <t>2024-0000841</t>
  </si>
  <si>
    <t xml:space="preserve">000083-2024-CEPLAN-DNCPPEI </t>
  </si>
  <si>
    <t>Yordan Aranda</t>
  </si>
  <si>
    <t>2024-0000634</t>
  </si>
  <si>
    <t xml:space="preserve">000084-2024-CEPLAN-DNCPPEI </t>
  </si>
  <si>
    <t>2024-0000817</t>
  </si>
  <si>
    <t xml:space="preserve">000087-2024-CEPLAN-DNCPPEI </t>
  </si>
  <si>
    <t>2024-0000869</t>
  </si>
  <si>
    <t xml:space="preserve">000093-2024-CEPLAN-DNCPPEI </t>
  </si>
  <si>
    <t>2024-0000994</t>
  </si>
  <si>
    <t xml:space="preserve">0000130-2024-CEPLAN-DNCPPEI </t>
  </si>
  <si>
    <t>2024-0000829</t>
  </si>
  <si>
    <t xml:space="preserve">000138-2024-CEPLAN-DNCPPEI </t>
  </si>
  <si>
    <t>2024-0002084</t>
  </si>
  <si>
    <t xml:space="preserve">000291-2024-CEPLAN-DNCPPEI </t>
  </si>
  <si>
    <t>MUNICIPALIDAD DISTRITAL DE RIO MAGDALENA</t>
  </si>
  <si>
    <t>Rio Magdalena</t>
  </si>
  <si>
    <t>2024-0001014</t>
  </si>
  <si>
    <t xml:space="preserve">000140-2024-CEPLAN-DNCPPEI </t>
  </si>
  <si>
    <t>2024-0000878</t>
  </si>
  <si>
    <t xml:space="preserve">000094-2024-CEPLAN-DNCPPEI </t>
  </si>
  <si>
    <t>2024-0000876</t>
  </si>
  <si>
    <t xml:space="preserve">000095-2024-CEPLAN-DNCPPEI </t>
  </si>
  <si>
    <t>2024-0000938</t>
  </si>
  <si>
    <t xml:space="preserve">000113-2024-CEPLAN-DNCPPEI </t>
  </si>
  <si>
    <t>2024-0001590</t>
  </si>
  <si>
    <t xml:space="preserve">000239-2024-CEPLAN-DNCPPEI </t>
  </si>
  <si>
    <t>MUNICIPALIDAD DISTRITAL DE BARRANQUITA</t>
  </si>
  <si>
    <t>BARRANQUITA</t>
  </si>
  <si>
    <t>2024-0000910</t>
  </si>
  <si>
    <t xml:space="preserve">000107-2024-CEPLAN-DNCPPEI </t>
  </si>
  <si>
    <t>2024-0000895</t>
  </si>
  <si>
    <t xml:space="preserve">000100-2024-CEPLAN-DNCPPEI </t>
  </si>
  <si>
    <t>2025-2028</t>
  </si>
  <si>
    <t>2024-0002488</t>
  </si>
  <si>
    <t xml:space="preserve">000321-2024-CEPLAN-DNCPPEI </t>
  </si>
  <si>
    <t>MUNICIPALIDAD DISTRITAL DE COCHABAMBA</t>
  </si>
  <si>
    <t>COCHABAMBA</t>
  </si>
  <si>
    <t>2024-0000944</t>
  </si>
  <si>
    <t xml:space="preserve">000121-2024-CEPLAN-DNCPPEI </t>
  </si>
  <si>
    <t>2024-00907</t>
  </si>
  <si>
    <t xml:space="preserve">000102-2024-CEPLAN-DNCPPEI </t>
  </si>
  <si>
    <t>2024-0000921</t>
  </si>
  <si>
    <t xml:space="preserve">000104-2024-CEPLAN-DNCPPEI </t>
  </si>
  <si>
    <t>2024-0000922</t>
  </si>
  <si>
    <t xml:space="preserve">000108-2024-CEPLAN-DNCPPEI </t>
  </si>
  <si>
    <t>2024-0001373</t>
  </si>
  <si>
    <t xml:space="preserve">000206-2024-CEPLAN-DNCPPEI </t>
  </si>
  <si>
    <t>MUNICIPALIDAD DISTRITAL DE QUINUA</t>
  </si>
  <si>
    <t>QUINUA</t>
  </si>
  <si>
    <t>2026-2031</t>
  </si>
  <si>
    <t>2025-0001362</t>
  </si>
  <si>
    <t>000185-2025-CEPLAN-DNCPPEI</t>
  </si>
  <si>
    <t>MUNICIPALIDAD DISTRITAL DE PARINARI</t>
  </si>
  <si>
    <t>PARINARI</t>
  </si>
  <si>
    <t xml:space="preserve">Proceso iniciado 2025 con Noé Kiyak </t>
  </si>
  <si>
    <t>MUNICIPALIDAD DISTRITAL DE EMILIO SAN MARTIN</t>
  </si>
  <si>
    <t>EMILIO SAN MARTIN</t>
  </si>
  <si>
    <t>2025-0001693</t>
  </si>
  <si>
    <t>000238-2025-CEPLAN-DNCPPEI</t>
  </si>
  <si>
    <t>MUNICIPALIDAD PROVINCIAL DE PUTUMAYO</t>
  </si>
  <si>
    <t>2024-0000904</t>
  </si>
  <si>
    <t xml:space="preserve">000106-2024-CEPLAN-DNCPPEI </t>
  </si>
  <si>
    <t>2024-0000818</t>
  </si>
  <si>
    <t xml:space="preserve">000101-2024-CEPLAN-DNCPPEI </t>
  </si>
  <si>
    <t>2024-0000912</t>
  </si>
  <si>
    <t xml:space="preserve">000103-2024-CEPLAN-DNCPPEI </t>
  </si>
  <si>
    <t>2024-000397</t>
  </si>
  <si>
    <t xml:space="preserve">000110-2024-CEPLAN/DNCPPEI </t>
  </si>
  <si>
    <t>2024-0000923</t>
  </si>
  <si>
    <t xml:space="preserve">000109-2024-CEPLAN-DNCPPEI </t>
  </si>
  <si>
    <t>2024-0000957</t>
  </si>
  <si>
    <t xml:space="preserve">000117-2024-CEPLAN-DNCPPEI </t>
  </si>
  <si>
    <t xml:space="preserve">000115-2024-CEPLAN-DNCPPEI </t>
  </si>
  <si>
    <t>2024-0000959</t>
  </si>
  <si>
    <t xml:space="preserve">000116-2024-CEPLAN-DNCPPEI </t>
  </si>
  <si>
    <t>2022-2028</t>
  </si>
  <si>
    <t>2024-0001003</t>
  </si>
  <si>
    <t xml:space="preserve">000132-2024-CEPLAN-DNCPPEI </t>
  </si>
  <si>
    <t>2024-0000973</t>
  </si>
  <si>
    <t xml:space="preserve">000120-2024-CEPLAN-DNCPPEI </t>
  </si>
  <si>
    <t>2024-0000967</t>
  </si>
  <si>
    <t xml:space="preserve">000124-2024-CEPLAN-DNCPPEI </t>
  </si>
  <si>
    <t>2024-0000974</t>
  </si>
  <si>
    <t xml:space="preserve">000122-2024-CEPLAN-DNCPPEI </t>
  </si>
  <si>
    <t>2024-0001089</t>
  </si>
  <si>
    <t xml:space="preserve">000165-2024-CEPLAN-DNCPPEI </t>
  </si>
  <si>
    <t>2024-0000885</t>
  </si>
  <si>
    <t xml:space="preserve">000126-2024-CEPLAN-DNCPPEI </t>
  </si>
  <si>
    <t>2024-0001004</t>
  </si>
  <si>
    <t xml:space="preserve">000134-2024-CEPLAN-DNCPPEI </t>
  </si>
  <si>
    <t>2024-0000981</t>
  </si>
  <si>
    <t xml:space="preserve">000123-2024-CEPLAN-DNCPPEI </t>
  </si>
  <si>
    <t>2024-0000958</t>
  </si>
  <si>
    <t xml:space="preserve">000125-2024-CEPLAN-DNCPPEI </t>
  </si>
  <si>
    <t>2024-0000984</t>
  </si>
  <si>
    <t xml:space="preserve">000129-2024-CEPLAN-DNCPPEI </t>
  </si>
  <si>
    <t>2024-0000892</t>
  </si>
  <si>
    <t xml:space="preserve">000127-2024-CEPLAN-DNCPPEI </t>
  </si>
  <si>
    <t>2024-00992</t>
  </si>
  <si>
    <t xml:space="preserve">0000141-2024-CEPLAN/DNCPPEI </t>
  </si>
  <si>
    <t>2024-0001010</t>
  </si>
  <si>
    <t xml:space="preserve">0000142-2024-CEPLAN/DNCPPEI </t>
  </si>
  <si>
    <t>2024-0001269</t>
  </si>
  <si>
    <t xml:space="preserve">0000191-2024-CEPLAN/DNCPPEI </t>
  </si>
  <si>
    <t>2024-0001042</t>
  </si>
  <si>
    <t xml:space="preserve">000149-2024-CEPLAN-DNCPPEI </t>
  </si>
  <si>
    <t>2024-0000952</t>
  </si>
  <si>
    <t xml:space="preserve">000163-2024-CEPLAN-DNCPPEI </t>
  </si>
  <si>
    <t>2024-0001026</t>
  </si>
  <si>
    <t xml:space="preserve">000158-2024-CEPLAN-DNCPPEI </t>
  </si>
  <si>
    <t>2024-001128</t>
  </si>
  <si>
    <t xml:space="preserve">000173-2024-CEPLAN/DNCPPEI </t>
  </si>
  <si>
    <t>2024-001293</t>
  </si>
  <si>
    <t xml:space="preserve">000200-2024-CEPLAN-DNCPPEI </t>
  </si>
  <si>
    <t>2024-001302</t>
  </si>
  <si>
    <t>000201-2024-CEPLAN/DNCPPEI</t>
  </si>
  <si>
    <t>2024-0003819</t>
  </si>
  <si>
    <t xml:space="preserve">000423-2024-CEPLAN-DNCPPEI </t>
  </si>
  <si>
    <t>MUNICIPALIDAD DISTRITAL DE VARGAS GUERRA</t>
  </si>
  <si>
    <t>VARGAS GUERRA</t>
  </si>
  <si>
    <t>2024-0001001</t>
  </si>
  <si>
    <t xml:space="preserve">000135-2024-CEPLAN-DNCPPEI </t>
  </si>
  <si>
    <t>2024-0000986</t>
  </si>
  <si>
    <t xml:space="preserve">0000131-2024-CEPLAN-DNCPPEI </t>
  </si>
  <si>
    <t>2024-0000969</t>
  </si>
  <si>
    <t xml:space="preserve">000136-2024-CEPLAN-DNCPPEI </t>
  </si>
  <si>
    <t>2024-0001017</t>
  </si>
  <si>
    <t xml:space="preserve">000143-2024-CEPLAN-DNCPPEI </t>
  </si>
  <si>
    <t>2024-0000916</t>
  </si>
  <si>
    <t xml:space="preserve">000144-2024-CEPLAN-DNCPPEI que </t>
  </si>
  <si>
    <t>2024-0001264</t>
  </si>
  <si>
    <t xml:space="preserve">000198-2024-CEPLAN/DNCPPEI </t>
  </si>
  <si>
    <t>2024-0001537</t>
  </si>
  <si>
    <t>000231-2024-CEPLAN/DNCPPEI</t>
  </si>
  <si>
    <t>MUNICIPALIDAD DISTRITAL DE FRIAS</t>
  </si>
  <si>
    <t>FRIAS</t>
  </si>
  <si>
    <t>2024-0001027</t>
  </si>
  <si>
    <t xml:space="preserve">0000147-2024-CEPLAN/DNCPPEI </t>
  </si>
  <si>
    <t>2024-001021</t>
  </si>
  <si>
    <t xml:space="preserve">0000146-2024-CEPLAN/DNCPPEI </t>
  </si>
  <si>
    <t>2024-0001022</t>
  </si>
  <si>
    <t xml:space="preserve">0000154-2024-CEPLAN/DNCPPEI </t>
  </si>
  <si>
    <t>2024-0001070</t>
  </si>
  <si>
    <t xml:space="preserve">0000182-2024-CEPLAN/DNCPPEI </t>
  </si>
  <si>
    <t>2024-0001043</t>
  </si>
  <si>
    <t xml:space="preserve">000156-2024-CEPLAN-DNCPPEI </t>
  </si>
  <si>
    <t>2024-000236</t>
  </si>
  <si>
    <t xml:space="preserve">000145-2024-CEPLAN-DNCPPEI </t>
  </si>
  <si>
    <t>2024-0000995</t>
  </si>
  <si>
    <t xml:space="preserve">000148-2024-CEPLAN-DNCPPEI </t>
  </si>
  <si>
    <t>2024-0000996</t>
  </si>
  <si>
    <t xml:space="preserve">0000150-2024-CEPLAN-DNCPPEI </t>
  </si>
  <si>
    <t>2024-0001025</t>
  </si>
  <si>
    <t xml:space="preserve">0000152-2024-CEPLAN-DNCPPEI </t>
  </si>
  <si>
    <t>2024-0001036</t>
  </si>
  <si>
    <t xml:space="preserve">000153-2024-CEPLAN-DNCPPEI </t>
  </si>
  <si>
    <t>2024-0001055</t>
  </si>
  <si>
    <t xml:space="preserve">000155-2024-CEPLAN-DNCPPEI </t>
  </si>
  <si>
    <t>2024-000888</t>
  </si>
  <si>
    <t>000157-2024-CEPLAN-DNCPPEI</t>
  </si>
  <si>
    <t>2024-0001035</t>
  </si>
  <si>
    <t xml:space="preserve">000159-2024-CEPLAN-DNCPPEI </t>
  </si>
  <si>
    <t>2024- 0000941</t>
  </si>
  <si>
    <t xml:space="preserve">000160-2024-CEPLAN-DNCPPEI </t>
  </si>
  <si>
    <t>2024-0001843</t>
  </si>
  <si>
    <t xml:space="preserve">000271-2024-CEPLAN-DNCPPEI </t>
  </si>
  <si>
    <t>2024-0001268</t>
  </si>
  <si>
    <t xml:space="preserve">000190-2024-CEPLAN-DNCPPEI </t>
  </si>
  <si>
    <t>2024-0001071</t>
  </si>
  <si>
    <t xml:space="preserve">000162-2024-CEPLAN-DNCPPEI </t>
  </si>
  <si>
    <t>2024-0001081</t>
  </si>
  <si>
    <t xml:space="preserve">000161-2024-CEPLAN-DNCPPEI </t>
  </si>
  <si>
    <t>2024-00003463</t>
  </si>
  <si>
    <t xml:space="preserve">000394-2024-CEPLAN-DNCPPEI </t>
  </si>
  <si>
    <t>2024-0001746</t>
  </si>
  <si>
    <t xml:space="preserve">000256-2024-CEPLAN-DNCPPEI </t>
  </si>
  <si>
    <t>MUNICIPALIDAD DISTRITAL DE COAYLLO</t>
  </si>
  <si>
    <t>COAYLLO</t>
  </si>
  <si>
    <t>2024-0001379</t>
  </si>
  <si>
    <t xml:space="preserve">000205-2024-CEPLAN-DNCPPEI </t>
  </si>
  <si>
    <t>MUNICIPALIDAD DISTRITAL DE SARIN</t>
  </si>
  <si>
    <t>SARIN</t>
  </si>
  <si>
    <t>Comunicado 02. Se enviaron recomendaciones al proyecto PEI (12.12.2024)</t>
  </si>
  <si>
    <t>MUNICIPALIDAD DISTRITAL DE ALTO NANAY</t>
  </si>
  <si>
    <t>ALTO NANAY</t>
  </si>
  <si>
    <t>2024-0001104</t>
  </si>
  <si>
    <t xml:space="preserve">0000167-2024-CEPLAN-DNCPPEI </t>
  </si>
  <si>
    <t>2024-0001106</t>
  </si>
  <si>
    <t xml:space="preserve">D000168-2024-CEPLAN-DNCPPEI </t>
  </si>
  <si>
    <t>2024-001057</t>
  </si>
  <si>
    <t xml:space="preserve">0000170-2024-CEPLAN/DNCPPEI </t>
  </si>
  <si>
    <t>04.12.24 Se solicito el estado situacional del PEI (05.08.24 Se reitera retomar el proceso a la entidad 08.04.24 (2Rev DNCP))</t>
  </si>
  <si>
    <t>MUNICIPALIDAD DISTRITAL DE CHANCAYBAÑOS</t>
  </si>
  <si>
    <t xml:space="preserve">SANTA CRUZ </t>
  </si>
  <si>
    <t>CHANCAYBAÑOS</t>
  </si>
  <si>
    <t>2024-0001218</t>
  </si>
  <si>
    <t xml:space="preserve">000184-2024-CEPLAN-DNCPPEI </t>
  </si>
  <si>
    <t>2024-0001108</t>
  </si>
  <si>
    <t xml:space="preserve">000166-2024-CEPLAN-DNCPPEI </t>
  </si>
  <si>
    <t>2024-0001105</t>
  </si>
  <si>
    <t>000171-2024-CEPLAN-DNCPPEI</t>
  </si>
  <si>
    <t>2024-0001101</t>
  </si>
  <si>
    <t xml:space="preserve">000172-2024-CEPLAN-DNCPPEI </t>
  </si>
  <si>
    <t>MUNICIPALIDAD DISTRITAL DE HUANCARAY</t>
  </si>
  <si>
    <t>HUANCARAY</t>
  </si>
  <si>
    <t>2024-0001095</t>
  </si>
  <si>
    <t>000174-2024-CEPLAN/DNCPPEI</t>
  </si>
  <si>
    <t>2024-0001177</t>
  </si>
  <si>
    <t xml:space="preserve">000175-2024-CEPLAN-DNCPPEI </t>
  </si>
  <si>
    <t>2025-0005800</t>
  </si>
  <si>
    <t>000767-2025-DNCPPEI</t>
  </si>
  <si>
    <t>2024-0001129</t>
  </si>
  <si>
    <t xml:space="preserve">000188-2024-CEPLAN-DNCPPEI </t>
  </si>
  <si>
    <t>PDLC distrital</t>
  </si>
  <si>
    <t>2024-0001806</t>
  </si>
  <si>
    <t xml:space="preserve">000265-2024-CEPLAN-DNCPPEI </t>
  </si>
  <si>
    <t>MUNICIPALIDAD DISTRITAL DE MACHUPICCHU</t>
  </si>
  <si>
    <t>MACHUPICCHU</t>
  </si>
  <si>
    <t>2024-0001172</t>
  </si>
  <si>
    <t>000177-2024-CEPLAN-DNCPPEI</t>
  </si>
  <si>
    <t>MUNICIPALIDAD DISTRITAL DE SAN JUAN DE ISCOS</t>
  </si>
  <si>
    <t>SAN JUAN DE ISCOS</t>
  </si>
  <si>
    <t>2024-0001198</t>
  </si>
  <si>
    <t xml:space="preserve">000180-2024-CEPLAN-DNCPPEI </t>
  </si>
  <si>
    <t>2024-0001961</t>
  </si>
  <si>
    <t xml:space="preserve">000280-2024-CEPLAN-DNCPPEI </t>
  </si>
  <si>
    <t>MUNICIPALIDAD DISTRITAL DE SOCOS</t>
  </si>
  <si>
    <t>SOCOS</t>
  </si>
  <si>
    <t>2024-0001152</t>
  </si>
  <si>
    <t xml:space="preserve">00000183-2024-CEPLAN-DNCPPEI </t>
  </si>
  <si>
    <t>2024-0001828</t>
  </si>
  <si>
    <t xml:space="preserve">000268-2024-CEPLAN-DNCPPEI </t>
  </si>
  <si>
    <t>MUNICIPALIDAD DISTRITAL DE HUAYOPATA</t>
  </si>
  <si>
    <t>HUAYOPATA</t>
  </si>
  <si>
    <t>2024-0001651</t>
  </si>
  <si>
    <t xml:space="preserve">000244-2024-CEPLAN-DNCPPEI </t>
  </si>
  <si>
    <t>2024-0001498</t>
  </si>
  <si>
    <t xml:space="preserve">000226-2024-CEPLAN-DNCPPEI </t>
  </si>
  <si>
    <t>2024-0001181</t>
  </si>
  <si>
    <t xml:space="preserve">000186-2024-CEPLAN-DNCPPEI </t>
  </si>
  <si>
    <t>2024-0001203</t>
  </si>
  <si>
    <t xml:space="preserve">000187-2024-CEPLAN-DNCPPEI </t>
  </si>
  <si>
    <t>2024- 0001257</t>
  </si>
  <si>
    <t>000189-2024-CEPLAN-DNCPPEI</t>
  </si>
  <si>
    <t>2024-0002446</t>
  </si>
  <si>
    <t>000316-2024-CEPLAN-DNCPPEI</t>
  </si>
  <si>
    <t>2024-0001817</t>
  </si>
  <si>
    <t xml:space="preserve">000262-2024-CEPLAN-DNCPPEI </t>
  </si>
  <si>
    <t>MUNICIPALIDAD DISTRITAL DE JESUS</t>
  </si>
  <si>
    <t>MUNICIPALIDAD DISTRITAL DE CAJAMARCA</t>
  </si>
  <si>
    <t>JESUS</t>
  </si>
  <si>
    <t>2024-0003273</t>
  </si>
  <si>
    <t xml:space="preserve">000377-2024-CEPLAN-DNCPPEI </t>
  </si>
  <si>
    <t>2024-0001598</t>
  </si>
  <si>
    <t>000236-2024-CEPLAN-DNCPPEI</t>
  </si>
  <si>
    <t>2024-0001292</t>
  </si>
  <si>
    <t>0000195-2024-CEPLAN-DNCPPEI</t>
  </si>
  <si>
    <t>2024-0001217</t>
  </si>
  <si>
    <t>0000196-2024-CEPLAN-DNCPPEI</t>
  </si>
  <si>
    <t>Se envío recomendaciones de la 2da revisión (30.07.2024)</t>
  </si>
  <si>
    <t>MUNICIPALIDAD DISTRITAL DE MANSERICHE</t>
  </si>
  <si>
    <t>MANSERICHE</t>
  </si>
  <si>
    <t>2024-0003087</t>
  </si>
  <si>
    <t xml:space="preserve">000360-2024-CEPLAN-DNCPPEI </t>
  </si>
  <si>
    <t>2024-0002687</t>
  </si>
  <si>
    <t xml:space="preserve">000338-2024-CEPLAN-DNCPPEI </t>
  </si>
  <si>
    <t>MUNICIPALIDAD DISTRITAL DE OROPESA</t>
  </si>
  <si>
    <t>OROPESA</t>
  </si>
  <si>
    <t>2024-0001349</t>
  </si>
  <si>
    <t>0000202-2024-CEPLAN-DNCPPEI</t>
  </si>
  <si>
    <t>2024-0001306</t>
  </si>
  <si>
    <t>000192-2024-CEPLAN-DNCPPEI</t>
  </si>
  <si>
    <t>2024-0001303</t>
  </si>
  <si>
    <t>000193-2024-CEPLAN-DNCPPEI</t>
  </si>
  <si>
    <t>2024-0001338</t>
  </si>
  <si>
    <t>0000197-2024-CEPLAN-DNCPPEI</t>
  </si>
  <si>
    <t>2025-0000210</t>
  </si>
  <si>
    <t>000015-2025-CEPLAN-DNCPPEI</t>
  </si>
  <si>
    <t>2024-0002438</t>
  </si>
  <si>
    <t xml:space="preserve">000315-2024-CEPLAN-DNCPPEI </t>
  </si>
  <si>
    <t>2024-0002071</t>
  </si>
  <si>
    <t xml:space="preserve">000289-2024-CEPLAN-DNCPPEI </t>
  </si>
  <si>
    <t>MUNICIPALIDAD DISTRITAL DE LANGUI</t>
  </si>
  <si>
    <t>LANGUI</t>
  </si>
  <si>
    <t>2024-0003553</t>
  </si>
  <si>
    <t xml:space="preserve">000399-2024-CEPLAN-DNCPPEI </t>
  </si>
  <si>
    <t>MUNICIPALIDAD DISTRITAL DE CARABAMBA</t>
  </si>
  <si>
    <t>CARABAMBA</t>
  </si>
  <si>
    <t>2024-0002782</t>
  </si>
  <si>
    <t xml:space="preserve">000343-2024-CEPLAN-DNCPPEI </t>
  </si>
  <si>
    <t>MUNICIPALIDAD DISTRITAL DE CATILLUC</t>
  </si>
  <si>
    <t>CATILLUC</t>
  </si>
  <si>
    <t>2024-0003812</t>
  </si>
  <si>
    <t xml:space="preserve">000445-2024-CEPLAN-DNCPPEI </t>
  </si>
  <si>
    <t>MUNICIPALIDAD DISTRITAL DE HUAMBOS</t>
  </si>
  <si>
    <t>HUAMBOS</t>
  </si>
  <si>
    <t>I.T LLENY GARCIA</t>
  </si>
  <si>
    <t>2025-0004423</t>
  </si>
  <si>
    <t xml:space="preserve">000534-2025-CEPLAN-DNCPPEI </t>
  </si>
  <si>
    <t>MUNICIPALIDAD DISTRITAL DE BAJO BIAVO</t>
  </si>
  <si>
    <t>BAJO BIAVO</t>
  </si>
  <si>
    <t>2026-0002384</t>
  </si>
  <si>
    <t>000389-2026-CEPLAN-DNCPPEI</t>
  </si>
  <si>
    <t>OFICIO N° 000720-2026-CEPLAN-DNCP</t>
  </si>
  <si>
    <t>MUNICIPALIDAD DISTRITAL DE SAN PABLO</t>
  </si>
  <si>
    <t>2024-0001355</t>
  </si>
  <si>
    <t xml:space="preserve">000199-2024-CEPLAN-DNCPPEI </t>
  </si>
  <si>
    <t>2024-0001368</t>
  </si>
  <si>
    <t xml:space="preserve">000204-2024-CEPLAN-DNCPPEI </t>
  </si>
  <si>
    <t>2026-0002246</t>
  </si>
  <si>
    <t>000368-2026-CEPLAN-DNCPPEI</t>
  </si>
  <si>
    <t>MUNICIPALIDAD DISTRITAL DE SAN JAVIER DE ALPABAMBA</t>
  </si>
  <si>
    <t>SAN JAVIER DE ALPABAMBA</t>
  </si>
  <si>
    <t>2024-0001876</t>
  </si>
  <si>
    <t>000273-2024-CEPLAN-DNCPPEI</t>
  </si>
  <si>
    <t>MUNICIPALIDAD DISTRITAL DE SIMBAL</t>
  </si>
  <si>
    <t>SIMBAL</t>
  </si>
  <si>
    <t>2025-0001142</t>
  </si>
  <si>
    <t>000125-2025-CEPLAN-DNCPPEI</t>
  </si>
  <si>
    <t>2024-0002786</t>
  </si>
  <si>
    <t xml:space="preserve">000342-2024-CEPLAN-DNCPPEI </t>
  </si>
  <si>
    <t>2024-0002431</t>
  </si>
  <si>
    <t>000311-2024-CEPLAN-DNCPPEI</t>
  </si>
  <si>
    <t>2024-0001418</t>
  </si>
  <si>
    <t xml:space="preserve">0000230-2024-CEPLAN-DNCPPEI </t>
  </si>
  <si>
    <t>2026-0000743</t>
  </si>
  <si>
    <t>000150-2026-CEPLAN-DNCPPEI</t>
  </si>
  <si>
    <t>OFICIO N° 000257-2026-CEPLAN-DNCP</t>
  </si>
  <si>
    <t>2024-0001930</t>
  </si>
  <si>
    <t xml:space="preserve">000276-2024-CEPLAN-DNCPPEI </t>
  </si>
  <si>
    <t>MUNICIPALIDAD DISTRITAL DE PARDO MIGUEL</t>
  </si>
  <si>
    <t>PARDO MIGUEL</t>
  </si>
  <si>
    <t>2024-0002162</t>
  </si>
  <si>
    <t xml:space="preserve">000297-2024-CEPLAN-DNCPPEI </t>
  </si>
  <si>
    <t>2024-0001391</t>
  </si>
  <si>
    <t>000208-2024-CEPLAN-DNCPPEI</t>
  </si>
  <si>
    <t>2024-0001342</t>
  </si>
  <si>
    <t xml:space="preserve">000209-2024-CEPLAN-DNCPPEI </t>
  </si>
  <si>
    <t>2024-0001411</t>
  </si>
  <si>
    <t xml:space="preserve">000210-2024-CEPLAN-DNCPPEI </t>
  </si>
  <si>
    <t>2024-0001434</t>
  </si>
  <si>
    <t xml:space="preserve">000212-2024-CEPLAN-DNCPPEI </t>
  </si>
  <si>
    <t>2024-0001470</t>
  </si>
  <si>
    <t xml:space="preserve">000215-2024-CEPLAN-DNCPPEI </t>
  </si>
  <si>
    <t>2024-0001594</t>
  </si>
  <si>
    <t xml:space="preserve">000234-2024-CEPLAN-DNCPPEI </t>
  </si>
  <si>
    <t>MUNICIPALIDAD DISTRITAL DE CCAPI</t>
  </si>
  <si>
    <t>CCAPI</t>
  </si>
  <si>
    <t>2024-001478</t>
  </si>
  <si>
    <t xml:space="preserve">000216-2024-CEPLAN-DNCPPEI </t>
  </si>
  <si>
    <t>2024-0001427</t>
  </si>
  <si>
    <t xml:space="preserve">000218-2024-CEPLAN-DNCPPEI </t>
  </si>
  <si>
    <t>2024-0001396</t>
  </si>
  <si>
    <t>000207-2024-CEPLAN-DNCPPEI</t>
  </si>
  <si>
    <t>2024-0001501</t>
  </si>
  <si>
    <t xml:space="preserve">000220-2024-CEPLAN-DNCPPEI </t>
  </si>
  <si>
    <t>2024-0001480</t>
  </si>
  <si>
    <t xml:space="preserve">000221-2024-CEPLAN-DNCPPEI </t>
  </si>
  <si>
    <t>2024-0001753</t>
  </si>
  <si>
    <t xml:space="preserve">000258-2024-CEPLAN-DNCPPEI </t>
  </si>
  <si>
    <t>MUNICIPALIDAD DISTRITAL DE HUANCARANI</t>
  </si>
  <si>
    <t>HUANCARANI</t>
  </si>
  <si>
    <t>2024-0001405</t>
  </si>
  <si>
    <t xml:space="preserve">000222-2024-CEPLAN-DNCPPEI </t>
  </si>
  <si>
    <t>2024-0002510</t>
  </si>
  <si>
    <t xml:space="preserve">000322-2024-CEPLAN-DNCPPEI </t>
  </si>
  <si>
    <t>2024-0003359</t>
  </si>
  <si>
    <t>000383-2024-CEPLAN-DNCPPEI</t>
  </si>
  <si>
    <t>2024-0002380</t>
  </si>
  <si>
    <t>000309-2024-DNCPPEI</t>
  </si>
  <si>
    <t>MUNICIPALIDAD DISTRITAL DE MARANGANI</t>
  </si>
  <si>
    <t>MARANGANI</t>
  </si>
  <si>
    <t>2024-0001479</t>
  </si>
  <si>
    <t xml:space="preserve">000227-2024-CEPLAN-DNCPPEI </t>
  </si>
  <si>
    <t>2024-0001409</t>
  </si>
  <si>
    <t xml:space="preserve">000229-2024-CEPLAN-DNCPPEI </t>
  </si>
  <si>
    <t>2025-0001162</t>
  </si>
  <si>
    <t>000156-2025-CEPLAN-DNCPPEI</t>
  </si>
  <si>
    <t>MUNICIPALIDAD DISTRITAL DE QUEHUE</t>
  </si>
  <si>
    <t>QUEHUE</t>
  </si>
  <si>
    <t>2025-0000129</t>
  </si>
  <si>
    <t>000041-2025-CEPLAN-DNCPPEI</t>
  </si>
  <si>
    <t>MUNICIPALIDAD DISTRITAL DE PISAC</t>
  </si>
  <si>
    <t>PISAC</t>
  </si>
  <si>
    <t>2024-0002069</t>
  </si>
  <si>
    <t xml:space="preserve">000286-2024-CEPLAN-DNCPPEI </t>
  </si>
  <si>
    <t>2024-0003484</t>
  </si>
  <si>
    <t>000393-2024-CEPLAN-DNCPPEI</t>
  </si>
  <si>
    <t>2024-0001406</t>
  </si>
  <si>
    <t xml:space="preserve">00223-2024-CEPLAN-DNCPPEI </t>
  </si>
  <si>
    <t>MUNICIPALIDAD PROVINCIAL DE ANDAHUAYLAS</t>
  </si>
  <si>
    <t>2024-0001504</t>
  </si>
  <si>
    <t xml:space="preserve">000224-2024-CEPLAN-DNCPPEI </t>
  </si>
  <si>
    <t>2024-0001503</t>
  </si>
  <si>
    <t xml:space="preserve">000225-2024-CEPLAN-DNCPPEI </t>
  </si>
  <si>
    <t>2025-0001101</t>
  </si>
  <si>
    <t>000119-2025-CEPLAN-DNCPPEI</t>
  </si>
  <si>
    <t>MUNICIPALIDAD DISTRITAL DE YAUYUCAN</t>
  </si>
  <si>
    <t>YAUYUCAN</t>
  </si>
  <si>
    <t>2024-0001603</t>
  </si>
  <si>
    <t xml:space="preserve">000238-2024-CEPLAN-DNCPPEI </t>
  </si>
  <si>
    <t>2024-0001544</t>
  </si>
  <si>
    <t xml:space="preserve">000232-2024-CEPLAN-DNCPPEI </t>
  </si>
  <si>
    <t>MUNICIPALIDAD DISTRITAL DE BOQUERON</t>
  </si>
  <si>
    <t>Boqueron</t>
  </si>
  <si>
    <t>2024-0003459</t>
  </si>
  <si>
    <t xml:space="preserve">000402-2024-CEPLAN-DNCPPEI </t>
  </si>
  <si>
    <t>MUNICIPALIDAD DISTRITAL DE ACRAQUIA</t>
  </si>
  <si>
    <t>ACRAQUIA</t>
  </si>
  <si>
    <t>2024-0002306</t>
  </si>
  <si>
    <t>000307-2024-DNCPPEI</t>
  </si>
  <si>
    <t>I.T SOCORRO ORELLANA</t>
  </si>
  <si>
    <t>2025-0005606</t>
  </si>
  <si>
    <t>000745-2025-CEPLAN-DNCPPEI</t>
  </si>
  <si>
    <t>MUNICIPALIDAD DISTRITAL DE LA HUACA</t>
  </si>
  <si>
    <t>LA HUACA</t>
  </si>
  <si>
    <t>2024-0003303</t>
  </si>
  <si>
    <t xml:space="preserve">000384-2024-CEPLAN-DNCPPEI </t>
  </si>
  <si>
    <t>MUNICIPALIDAD DISTRITAL DE TAMARINDO</t>
  </si>
  <si>
    <t>TAMARINDO</t>
  </si>
  <si>
    <t>2025-0000029</t>
  </si>
  <si>
    <t>000001-2025-CEPLAN-DNCPPEI</t>
  </si>
  <si>
    <t>2024-0002381</t>
  </si>
  <si>
    <t>000313-2024-CEPLAN/DNCPPEI</t>
  </si>
  <si>
    <t>2024-0001696</t>
  </si>
  <si>
    <t xml:space="preserve">000247-2024-CEPLAN-DNCPPEI </t>
  </si>
  <si>
    <t>2024-0002178</t>
  </si>
  <si>
    <t xml:space="preserve">000298-2024-CEPLAN-DNCPPEI </t>
  </si>
  <si>
    <t>2024-0001646</t>
  </si>
  <si>
    <t xml:space="preserve">000242-2024-CEPLAN-DNCPPEI </t>
  </si>
  <si>
    <t>2024-0001282</t>
  </si>
  <si>
    <t xml:space="preserve">000243-2024-CEPLAN-DNCPPEI </t>
  </si>
  <si>
    <t>2024-0002954</t>
  </si>
  <si>
    <t xml:space="preserve">000355-2024-CEPLAN/DNCPPEI </t>
  </si>
  <si>
    <t>MUNICIPALIDAD DISTRITAL DE ANDABAMBA</t>
  </si>
  <si>
    <t>ANDABAMBA</t>
  </si>
  <si>
    <t>2024-0003485</t>
  </si>
  <si>
    <t xml:space="preserve">000456-2024-CEPLAN-DNCPPEI </t>
  </si>
  <si>
    <t>MUNICIPALIDAD DISTRITAL DE TAURIPAMPA</t>
  </si>
  <si>
    <t>TAURIPAMPA</t>
  </si>
  <si>
    <t>2026-0002514</t>
  </si>
  <si>
    <t>000407-2026-CEPLAN-DNCPPEI</t>
  </si>
  <si>
    <t>OFICIO N° 000756-2026-CEPLAN-DNCP</t>
  </si>
  <si>
    <t>MUNICIPALIDAD DISTRITAL DE YAQUERANA</t>
  </si>
  <si>
    <t>YAQUERANA</t>
  </si>
  <si>
    <t>2024-0001829</t>
  </si>
  <si>
    <t xml:space="preserve">000269-2024-CEPLAN-DNCPPEI </t>
  </si>
  <si>
    <t>2024-0001639</t>
  </si>
  <si>
    <t xml:space="preserve">000252-2024-CEPLAN-DNCPPEI </t>
  </si>
  <si>
    <t>MUNICIPALIDAD PROVINCIAL DE CASTILLA - APLAO</t>
  </si>
  <si>
    <t>APLAO</t>
  </si>
  <si>
    <t>2024-0001718</t>
  </si>
  <si>
    <t xml:space="preserve">000253-2024-CEPLAN-DNCPPEI </t>
  </si>
  <si>
    <t>2025-0003249</t>
  </si>
  <si>
    <t>000355-2025-CEPLAN-DNCPPEI</t>
  </si>
  <si>
    <t>2024-0002422</t>
  </si>
  <si>
    <t xml:space="preserve">000320-2024-CEPLAN-DNCPPEI </t>
  </si>
  <si>
    <t>2025-0005876</t>
  </si>
  <si>
    <t xml:space="preserve">000811-2025-CEPLAN-DNCPPEI </t>
  </si>
  <si>
    <t>2024-0003045</t>
  </si>
  <si>
    <t xml:space="preserve">000357-2024-CEPLAN-DNCPPEI </t>
  </si>
  <si>
    <t>MUNICIPALIDAD DISTRITAL DE CCATCA</t>
  </si>
  <si>
    <t>CCATCA</t>
  </si>
  <si>
    <t>2024-0002910</t>
  </si>
  <si>
    <t xml:space="preserve">000348-2024-CEPLAN-DNCPPEI </t>
  </si>
  <si>
    <t>MUNICIPALIDAD DISTRITAL DE GROCIO PRADO</t>
  </si>
  <si>
    <t>GROCIO PRADO</t>
  </si>
  <si>
    <t>2024-0001697</t>
  </si>
  <si>
    <t>000248-2024-CEPLAN-DNCPPEI</t>
  </si>
  <si>
    <t>2024-0001739</t>
  </si>
  <si>
    <t xml:space="preserve">000257-2024-CEPLAN-DNCPPEI </t>
  </si>
  <si>
    <t>MUNICIPALIDAD PROVINCIAL DE ANTABAMBA</t>
  </si>
  <si>
    <t>ANTABAMBA</t>
  </si>
  <si>
    <t>2024-0001742</t>
  </si>
  <si>
    <t xml:space="preserve">000259-2024-CEPLAN-DNCPPEI </t>
  </si>
  <si>
    <t>2024-0001538</t>
  </si>
  <si>
    <t xml:space="preserve">000260-2024-CEPLAN-DNCPPEI </t>
  </si>
  <si>
    <t>2025-0000638</t>
  </si>
  <si>
    <t>000077-2025-CEPLAN-DNCPPEI</t>
  </si>
  <si>
    <t>2024-0001946</t>
  </si>
  <si>
    <t xml:space="preserve">000278-2024-CEPLAN-DNCPPEI </t>
  </si>
  <si>
    <t>2024-0002582</t>
  </si>
  <si>
    <t xml:space="preserve">000328-2024-CEPLAN-DNCPPEI </t>
  </si>
  <si>
    <t>2024-0002920</t>
  </si>
  <si>
    <t xml:space="preserve">000347-2024-CEPLAN-DNCPPEI </t>
  </si>
  <si>
    <t>MUNICIPALIDAD DISTRITAL DE SITACOCHA</t>
  </si>
  <si>
    <t>SITACOCHA</t>
  </si>
  <si>
    <t>2024-0001737</t>
  </si>
  <si>
    <t xml:space="preserve">000261-2024-CEPLAN-DNCPPEI </t>
  </si>
  <si>
    <t>2024-001810</t>
  </si>
  <si>
    <t xml:space="preserve">000263-2024-CEPLAN-DNCPPEI </t>
  </si>
  <si>
    <t>2024-0001797</t>
  </si>
  <si>
    <t xml:space="preserve">000266-2024-CEPLAN-DNCPPEI </t>
  </si>
  <si>
    <t>2024-0001799</t>
  </si>
  <si>
    <t xml:space="preserve">000267-2024-CEPLAN-DNCPPEI </t>
  </si>
  <si>
    <t>MUNICIPALIDAD DISTRITAL DE COMANDANTE NOEL</t>
  </si>
  <si>
    <t>COMANDANTE NOEL</t>
  </si>
  <si>
    <t>2024-0001794</t>
  </si>
  <si>
    <t xml:space="preserve">0000270-2024-CEPLAN-DNCPPEI </t>
  </si>
  <si>
    <t>2024-0001878</t>
  </si>
  <si>
    <t xml:space="preserve">0000284-2024-CEPLAN-DNCPPEI </t>
  </si>
  <si>
    <t>2024-0001632</t>
  </si>
  <si>
    <t xml:space="preserve">0000245-2024-CEPLAN-DNCPPEI </t>
  </si>
  <si>
    <t>U.N. TECNOLOGICA DE FRONTERA SAN IGNACIO DE LOYOLA</t>
  </si>
  <si>
    <t>2024-0003945</t>
  </si>
  <si>
    <t xml:space="preserve">000467-2024-CEPLAN-DNCPPEI </t>
  </si>
  <si>
    <t>MUNICIPALIDAD DISTRITAL DE PINTO RECODO</t>
  </si>
  <si>
    <t>PINTO RECODO</t>
  </si>
  <si>
    <t>2024-0001865</t>
  </si>
  <si>
    <t xml:space="preserve">000272-2024-CEPLAN-DNCPPEI </t>
  </si>
  <si>
    <t>MUNICIPALIDAD DISTRITAL DE HUIPOCA</t>
  </si>
  <si>
    <t>HUIPOCA</t>
  </si>
  <si>
    <t>2025-0001304</t>
  </si>
  <si>
    <t>000153-2025-CEPLAN-DNCPPEI</t>
  </si>
  <si>
    <t>MUNICIPALIDAD DISTRITAL DE CHICAMA</t>
  </si>
  <si>
    <t>CHICAMA</t>
  </si>
  <si>
    <t>2024-0003139</t>
  </si>
  <si>
    <t xml:space="preserve">000372-2024-CEPLAN-DNCPPEI </t>
  </si>
  <si>
    <t>MUNICIPALIDAD DISTRITAL DE AURAHUA</t>
  </si>
  <si>
    <t>AURAHUA</t>
  </si>
  <si>
    <t>2024-0002967</t>
  </si>
  <si>
    <t xml:space="preserve">000365-2024-CEPLAN-DNCPPEI </t>
  </si>
  <si>
    <t>MUNICIPALIDAD DISTRITAL DE AMOTAPE</t>
  </si>
  <si>
    <t>AMOTAPE</t>
  </si>
  <si>
    <t>MUNICIPALIDAD DISTRITAL DE PACAIPAMPA</t>
  </si>
  <si>
    <t>PACAIPAMPA</t>
  </si>
  <si>
    <t>2024-0001889</t>
  </si>
  <si>
    <t>00277-2024-CEPLAN/DNCPPEI</t>
  </si>
  <si>
    <t>2024-0001982</t>
  </si>
  <si>
    <t>000282-2024-CEPLAN-DNCPPEI</t>
  </si>
  <si>
    <t>2024-0002058</t>
  </si>
  <si>
    <t xml:space="preserve">0000283-2024-CEPLAN-DNCPPEI </t>
  </si>
  <si>
    <t>Se envio a Victor (04 DNCP y 02 DNSE)</t>
  </si>
  <si>
    <t>2024-0002120</t>
  </si>
  <si>
    <t xml:space="preserve">000290-2024-CEPLAN-DNCPPEI </t>
  </si>
  <si>
    <t>2024-0002059</t>
  </si>
  <si>
    <t xml:space="preserve">000287-2024-CEPLAN-DNCPPEI </t>
  </si>
  <si>
    <t>2024-0002933</t>
  </si>
  <si>
    <t xml:space="preserve">000354-2024-CEPLAN-DNCPPEI </t>
  </si>
  <si>
    <t>MUNICIPALIDAD DISTRITAL DE MAZAN</t>
  </si>
  <si>
    <t>MAZAN</t>
  </si>
  <si>
    <t>2025-0001284</t>
  </si>
  <si>
    <t>000152-2025-CEPLAN-DNCPPEI</t>
  </si>
  <si>
    <t>MUNICIPALIDAD DISTRITAL DE CHETILLA</t>
  </si>
  <si>
    <t>CHETILLA</t>
  </si>
  <si>
    <t>2024-0002226</t>
  </si>
  <si>
    <t xml:space="preserve">000303-2024-CEPLAN-DNCPPEI </t>
  </si>
  <si>
    <t>2024-0002110</t>
  </si>
  <si>
    <t xml:space="preserve">000292-2024-CEPLAN-DNCPPEI </t>
  </si>
  <si>
    <t>MUNICIPALIDAD DISTRITAL DE MATACOTO</t>
  </si>
  <si>
    <t>MATACOTO</t>
  </si>
  <si>
    <t>2024-0002138</t>
  </si>
  <si>
    <t xml:space="preserve">000294-2024-CEPLAN-DNCPPEI </t>
  </si>
  <si>
    <t>MUNICIPALIDAD DISTRITAL DE CAPELO</t>
  </si>
  <si>
    <t>CAPELO</t>
  </si>
  <si>
    <t>2024-0002543</t>
  </si>
  <si>
    <t xml:space="preserve">000326-2024-CEPLAN-DNCPPEI </t>
  </si>
  <si>
    <t>2024-0002174</t>
  </si>
  <si>
    <t xml:space="preserve">000299-2024-CEPLAN-DNCPPEI </t>
  </si>
  <si>
    <t>MUNICIPALIDAD DISTRITAL DE CONCHAMARCA</t>
  </si>
  <si>
    <t>CONCHAMARCA</t>
  </si>
  <si>
    <t>2025-0000036</t>
  </si>
  <si>
    <t>000002-2025-CEPLAN-DNCPPEI</t>
  </si>
  <si>
    <t>2025-0000757</t>
  </si>
  <si>
    <t>000084-2025-DNCPPEI</t>
  </si>
  <si>
    <t>MUNICIPALIDAD DISTRITAL DE OCORURO</t>
  </si>
  <si>
    <t>OCORURO</t>
  </si>
  <si>
    <t>MUNICIPALIDAD DISTRITAL DE SANTIAGO DE LUCANAMARCA</t>
  </si>
  <si>
    <t>SANTIAGO DE LUCANAMARCA</t>
  </si>
  <si>
    <t>2024-00003351</t>
  </si>
  <si>
    <t xml:space="preserve">000380-2024-CEPLAN-DNCPPEI </t>
  </si>
  <si>
    <t>MUNICIPALIDAD DISTRITAL DE SANTA CRUZ DE FLORES</t>
  </si>
  <si>
    <t>SANTA CRUZ DE FLORES</t>
  </si>
  <si>
    <t>2024- 0003117</t>
  </si>
  <si>
    <t xml:space="preserve">000359-2024-CEPLAN-DNCPPEI </t>
  </si>
  <si>
    <t>MUNICIPALIDAD DISTRITAL DE ATAVILLOS ALTO</t>
  </si>
  <si>
    <t>ATAVILLOS ALTO</t>
  </si>
  <si>
    <t>2024-0003257</t>
  </si>
  <si>
    <t xml:space="preserve">000371-2024-CEPLAN-DNCPPEI </t>
  </si>
  <si>
    <t>2024-0003561</t>
  </si>
  <si>
    <t xml:space="preserve">000398-2024-CEPLAN-DNCPPEI </t>
  </si>
  <si>
    <t>2024-0003713</t>
  </si>
  <si>
    <t xml:space="preserve">000407-2024-CEPLAN-DNCPPEI </t>
  </si>
  <si>
    <t>2024-0003256</t>
  </si>
  <si>
    <t xml:space="preserve">000374-2024-CEPLAN-DNCPPEI </t>
  </si>
  <si>
    <t>2025-0001896</t>
  </si>
  <si>
    <t>000231-2025-CEPLAN-DNCPPEI</t>
  </si>
  <si>
    <t>2024-00003462</t>
  </si>
  <si>
    <t xml:space="preserve">000391-2024-CEPLAN-DNCPPEI </t>
  </si>
  <si>
    <t>MUNICIPALIDAD DISTRITAL DE YAGUAS</t>
  </si>
  <si>
    <t>YAGUAS</t>
  </si>
  <si>
    <t>2024-0002832</t>
  </si>
  <si>
    <t xml:space="preserve">000344-2024-CEPLAN-DNCPPEI </t>
  </si>
  <si>
    <t>2024-0002288</t>
  </si>
  <si>
    <t xml:space="preserve">000308-2024-CEPLAN-DNCPPEI </t>
  </si>
  <si>
    <t>2024-0002409</t>
  </si>
  <si>
    <t xml:space="preserve">000314-2024-CEPLAN-DNCPPEI </t>
  </si>
  <si>
    <t>MUNICIPALIDAD DISTRITAL DE HUATA</t>
  </si>
  <si>
    <t>HUATA</t>
  </si>
  <si>
    <t>2024-0002414</t>
  </si>
  <si>
    <t>000317-2024-CEPLAN-DNCPPEI</t>
  </si>
  <si>
    <t>2024-0002389</t>
  </si>
  <si>
    <t>000318-2024-CEPLAN-DNCPPEI</t>
  </si>
  <si>
    <t>MUNICIPALIDAD DISTRITAL DE RANRACANCHA</t>
  </si>
  <si>
    <t>RANRACANCHA</t>
  </si>
  <si>
    <t>2024-0002503</t>
  </si>
  <si>
    <t xml:space="preserve">000323-2024-CEPLAN-DNCPPEI </t>
  </si>
  <si>
    <t>2024-0002530</t>
  </si>
  <si>
    <t xml:space="preserve">000324-2024-CEPLAN-DNCPPEI </t>
  </si>
  <si>
    <t>MUNICIPALIDAD DISTRITAL DE CHUQUIS</t>
  </si>
  <si>
    <t>CHUQUIS</t>
  </si>
  <si>
    <t>2024-0002562</t>
  </si>
  <si>
    <t>000327-2024-CEPLAN-DNCPPEI</t>
  </si>
  <si>
    <t>2024-0003979</t>
  </si>
  <si>
    <t xml:space="preserve">000481-2024-CEPLAN-DNCPPEI </t>
  </si>
  <si>
    <t>MUNICIPALIDAD DISTRITAL DE INAHUAYA</t>
  </si>
  <si>
    <t>INAHUAYA</t>
  </si>
  <si>
    <t>2024-0002569</t>
  </si>
  <si>
    <t xml:space="preserve">000329-2024-CEPLAN-DNCPPEI </t>
  </si>
  <si>
    <t>2024-0002456</t>
  </si>
  <si>
    <t xml:space="preserve">000330-2024-CEPLAN-DNCPPEI </t>
  </si>
  <si>
    <t>MUNICIPALIDAD DISTRITAL DE ACOBAMBA</t>
  </si>
  <si>
    <t>2024-0003880</t>
  </si>
  <si>
    <t xml:space="preserve">000434-2024-CEPLAN-DNCPPEI </t>
  </si>
  <si>
    <t>2024-0002619</t>
  </si>
  <si>
    <t xml:space="preserve">000334-2024-CEPLAN-DNCPPEI </t>
  </si>
  <si>
    <t>2025-0000319</t>
  </si>
  <si>
    <t>000045-2025-CEPLAN-DNCPPEI</t>
  </si>
  <si>
    <t>MUNICIPALIDAD PROVINCIAL DE HUALLAGA - SAPOSOA</t>
  </si>
  <si>
    <t>HUALLAGA</t>
  </si>
  <si>
    <t>SAPOSOA</t>
  </si>
  <si>
    <t>2024-0002646</t>
  </si>
  <si>
    <t xml:space="preserve">000336-2024-CEPLAN-DNCPPEI </t>
  </si>
  <si>
    <t>2024-0003312</t>
  </si>
  <si>
    <t xml:space="preserve">000378-2024-CEPLAN-DNCPPEI </t>
  </si>
  <si>
    <t>2024-0002572</t>
  </si>
  <si>
    <t xml:space="preserve">000333-2024-CEPLAN-DNCPPEI </t>
  </si>
  <si>
    <t>2024-0002648</t>
  </si>
  <si>
    <t xml:space="preserve">000335-2024-CEPLAN-DNCPPEI </t>
  </si>
  <si>
    <t>MUNICIPALIDAD DISTRITAL DE SILLAPATA</t>
  </si>
  <si>
    <t>SILLAPATA</t>
  </si>
  <si>
    <t>2024-0002701</t>
  </si>
  <si>
    <t xml:space="preserve">000337-2024-CEPLAN-DNCPPEI </t>
  </si>
  <si>
    <t xml:space="preserve">000370-2024-CEPLAN-DNCPPEI </t>
  </si>
  <si>
    <t>MUNICIPALIDAD DISTRITAL DE TUPAC AMARU</t>
  </si>
  <si>
    <t>TUPAC AMARU</t>
  </si>
  <si>
    <r>
      <rPr>
        <sz val="11"/>
        <color theme="1"/>
        <rFont val="Calibri"/>
        <scheme val="minor"/>
      </rPr>
      <t>2024-0002727</t>
    </r>
  </si>
  <si>
    <t xml:space="preserve">000340-2024-CEPLAN-DNCPPEI </t>
  </si>
  <si>
    <t>MUNICIPALIDAD DISTRITAL DE YAULI</t>
  </si>
  <si>
    <t>2024-0002746</t>
  </si>
  <si>
    <t>000341-2024-CEPLAN-DNCPPEI</t>
  </si>
  <si>
    <t>2024-0002942</t>
  </si>
  <si>
    <t xml:space="preserve">000351-2024-CEPLAN-DNCPPEI </t>
  </si>
  <si>
    <t>2025-0001117</t>
  </si>
  <si>
    <t>000120-2025-CEPLAN-DNCPPEI</t>
  </si>
  <si>
    <t>MUNICIPALIDAD DISTRITAL DE LA RAMADA</t>
  </si>
  <si>
    <t>LA RAMADA</t>
  </si>
  <si>
    <t>2024-0003722</t>
  </si>
  <si>
    <t xml:space="preserve">000422-2024-CEPLAN-DNCPPEI </t>
  </si>
  <si>
    <t>2025-0000373</t>
  </si>
  <si>
    <t>000048-2025-DNCPPEI</t>
  </si>
  <si>
    <t>MUNICIPALIDAD DISTRITAL DE SAYAN</t>
  </si>
  <si>
    <t>SAYAN</t>
  </si>
  <si>
    <t>2025-0000863</t>
  </si>
  <si>
    <t>000114-2025-DNCPPEI</t>
  </si>
  <si>
    <t>MUNICIPALIDAD DISTRITAL DE PACAICASA</t>
  </si>
  <si>
    <t>PACAYCASA</t>
  </si>
  <si>
    <t>2026-0000492</t>
  </si>
  <si>
    <t>000099-2026-CEPLAN-DNCPPEI</t>
  </si>
  <si>
    <t>OFICIO N° 000169-2026-CEPLAN-DNCP</t>
  </si>
  <si>
    <t>MUNICIPALIDAD PROVINCIAL DE RODRIGUEZ DE MENDOZA - SAN NICOLAS</t>
  </si>
  <si>
    <t>RODRIGUEZ DE MENDOZA</t>
  </si>
  <si>
    <t>SAN NICOLAS</t>
  </si>
  <si>
    <t>2024-0002907</t>
  </si>
  <si>
    <t xml:space="preserve">000353-2024-CEPLAN-DNCPPEI </t>
  </si>
  <si>
    <t>2025-0004061</t>
  </si>
  <si>
    <t>000441-2025-DNCPPEI</t>
  </si>
  <si>
    <t>MUNICIPALIDAD DISTRITAL DE TORIBIO CASANOVA</t>
  </si>
  <si>
    <t>TORIBIO CASANOVA</t>
  </si>
  <si>
    <t>2024-0003181</t>
  </si>
  <si>
    <t xml:space="preserve">00369-2024-CEPLAN-DNCPPEI </t>
  </si>
  <si>
    <t>2024-0003082</t>
  </si>
  <si>
    <t xml:space="preserve">000358-2024-CEPLAN-DNCPPEI </t>
  </si>
  <si>
    <t>2024-0003159</t>
  </si>
  <si>
    <t>000361-2024-CEPLAN-DNCPPEI</t>
  </si>
  <si>
    <t>2024-0003157</t>
  </si>
  <si>
    <t xml:space="preserve">000362-2024-CEPLAN-DNCPPEI </t>
  </si>
  <si>
    <t>2024-0002963</t>
  </si>
  <si>
    <t>000363-2024-CEPLAN-DNCPPEI</t>
  </si>
  <si>
    <t>ACTUALIZADO</t>
  </si>
  <si>
    <t>2024-0003126</t>
  </si>
  <si>
    <t xml:space="preserve">000366-2024-CEPLAN-DNCPPEI </t>
  </si>
  <si>
    <t>2024-0002997</t>
  </si>
  <si>
    <t xml:space="preserve">000367-2024-CEPLAN-DNCPPEI </t>
  </si>
  <si>
    <t>2026-0002396</t>
  </si>
  <si>
    <t>000397-2026-CEPLAN-DNCPPEI</t>
  </si>
  <si>
    <t xml:space="preserve"> OFICIO N° 000732-2026-CEPLAN-DNCP</t>
  </si>
  <si>
    <t>MUNICIPALIDAD DISTRITAL DE NUEVO IMPERIAL</t>
  </si>
  <si>
    <t>NUEVO IMPERIAL</t>
  </si>
  <si>
    <t>2024-0003832</t>
  </si>
  <si>
    <t xml:space="preserve">000440-2024-CEPLAN-DNCPPEI </t>
  </si>
  <si>
    <t>2024-0003972</t>
  </si>
  <si>
    <t xml:space="preserve">000477-2024-CEPLAN-DNCPPEI </t>
  </si>
  <si>
    <t>MUNICIPALIDAD DISTRITAL DE VEGUETA</t>
  </si>
  <si>
    <t>VEGUETA</t>
  </si>
  <si>
    <t>2024-0003252</t>
  </si>
  <si>
    <t xml:space="preserve">000373-2024-CEPLAN-DNCPPEI </t>
  </si>
  <si>
    <t>MUNICIPALIDAD DISTRITAL DE EL ARENAL</t>
  </si>
  <si>
    <t>ARENAL</t>
  </si>
  <si>
    <t>2025-0000114</t>
  </si>
  <si>
    <t xml:space="preserve">000005-2025-CEPLAN-DNCPPEI </t>
  </si>
  <si>
    <t>MUNICIPALIDAD DISTRITAL DE PAMPAMARCA</t>
  </si>
  <si>
    <t>PAMPAMARCA</t>
  </si>
  <si>
    <t>2024-0003294</t>
  </si>
  <si>
    <t xml:space="preserve">000376-2024-CEPLAN-DNCPPEI </t>
  </si>
  <si>
    <t xml:space="preserve">000368-2024-CEPLAN-DNCPPEI </t>
  </si>
  <si>
    <t>2025-0000475</t>
  </si>
  <si>
    <t>000055-2025-CEPLAN-DNCPPEI</t>
  </si>
  <si>
    <t>MUNICIPALIDAD DISTRITAL DE HUAMATAMBO</t>
  </si>
  <si>
    <t>HUAMATAMBO</t>
  </si>
  <si>
    <t>2024-0003557</t>
  </si>
  <si>
    <t xml:space="preserve">000401-2024-CEPLAN-DNCPPEI </t>
  </si>
  <si>
    <t>2025-0000113</t>
  </si>
  <si>
    <t xml:space="preserve">000007-2025-CEPLAN-DNCPPEI </t>
  </si>
  <si>
    <t>2024-0003304</t>
  </si>
  <si>
    <t>000379-2024-CEPLAN-DNCPPEI</t>
  </si>
  <si>
    <t>MUNICIPALIDAD DISTRITAL DE MANCORA</t>
  </si>
  <si>
    <t>MANCORA</t>
  </si>
  <si>
    <t>2024-0003915</t>
  </si>
  <si>
    <t xml:space="preserve">000459-2024-CEPLAN-DNCPPEI </t>
  </si>
  <si>
    <t>2024-0003693</t>
  </si>
  <si>
    <t xml:space="preserve">000454-2024-CEPLAN-DNCPPEI </t>
  </si>
  <si>
    <t>MUNICIPALIDAD DISTRITAL DE PACANGA</t>
  </si>
  <si>
    <t>PACANGA</t>
  </si>
  <si>
    <t>2024-0003298</t>
  </si>
  <si>
    <t xml:space="preserve">000375-2024-CEPLAN-DNCPPEI </t>
  </si>
  <si>
    <t>MUNICIPALIDAD DISTRITAL DE VINCHOS</t>
  </si>
  <si>
    <t>VINCHOS</t>
  </si>
  <si>
    <t>2024-0003615</t>
  </si>
  <si>
    <t xml:space="preserve">000405-2024-CEPLAN-DNCPPEI </t>
  </si>
  <si>
    <t>2024-0003251</t>
  </si>
  <si>
    <t>000381-2024-CEPLAN-DNCPPEI</t>
  </si>
  <si>
    <t>MUNICIPALIDAD DISTRITAL DE SANTA ROSA DE SACCO</t>
  </si>
  <si>
    <t>SANTA ROSA DE SACCO</t>
  </si>
  <si>
    <t>. 2024-00003244</t>
  </si>
  <si>
    <t xml:space="preserve">000386-2024-CEPLAN-DNCPPEI </t>
  </si>
  <si>
    <t>MUNICIPALIDAD DISTRITAL DE PANGOA</t>
  </si>
  <si>
    <t>PANGOA</t>
  </si>
  <si>
    <t>2024-00003343</t>
  </si>
  <si>
    <t xml:space="preserve">000387-2024-CEPLAN-DNCPPEI </t>
  </si>
  <si>
    <t>2024-00003344</t>
  </si>
  <si>
    <t xml:space="preserve">000385-2024-CEPLAN-DNCPPEI </t>
  </si>
  <si>
    <t>Se remitio a la entidad, producto de la 1ra revisión, fecha 06.11.24</t>
  </si>
  <si>
    <t>MUNICIPALIDAD DISTRITAL DE SAN ANDRES DE TUPICOCHA</t>
  </si>
  <si>
    <t>SAN ANDRES DE TUPICOCHA</t>
  </si>
  <si>
    <t>2025-0000879</t>
  </si>
  <si>
    <t>000091-2025-CEPLAN-DNCPPEI</t>
  </si>
  <si>
    <t>2024-0003528</t>
  </si>
  <si>
    <t xml:space="preserve">000396-2024-CEPLAN-DNCPPEI </t>
  </si>
  <si>
    <t>2025-0000358</t>
  </si>
  <si>
    <t xml:space="preserve">000037-2025-CEPLAN-DNCPPEI </t>
  </si>
  <si>
    <t>2025-0000329</t>
  </si>
  <si>
    <t>000024-2025-CEPLAN-DNCPPEI</t>
  </si>
  <si>
    <t>2024-0003871</t>
  </si>
  <si>
    <t xml:space="preserve">000448-2024-CEPLAN-DNCPPEI </t>
  </si>
  <si>
    <t>2024-0003908</t>
  </si>
  <si>
    <t xml:space="preserve">000449-2024-CEPLAN-DNCPPEI </t>
  </si>
  <si>
    <t>2025-0000220</t>
  </si>
  <si>
    <t>000022-2025-CEPLAN-DNCPPEI</t>
  </si>
  <si>
    <t>2024-0003909</t>
  </si>
  <si>
    <t xml:space="preserve">000452-2024-CEPLAN-DNCPPEI </t>
  </si>
  <si>
    <t>2024-0001068</t>
  </si>
  <si>
    <t xml:space="preserve">000487-2024-CEPLAN-DNCPPEI </t>
  </si>
  <si>
    <t>2024-00003685</t>
  </si>
  <si>
    <t xml:space="preserve">000390-2024-CEPLAN-DNCPPEI </t>
  </si>
  <si>
    <t>2024-0003906</t>
  </si>
  <si>
    <t xml:space="preserve"> 000453-2024-CEPLAN-DNCPPEI </t>
  </si>
  <si>
    <t>2024-0003810</t>
  </si>
  <si>
    <t xml:space="preserve">000420-2024-CEPLAN-DNCPPEI </t>
  </si>
  <si>
    <t>2024-00003467</t>
  </si>
  <si>
    <t xml:space="preserve">000395-2024-CEPLAN-DNCPPEI </t>
  </si>
  <si>
    <t>MUNICIPALIDAD DISTRITAL DE SAMANCO</t>
  </si>
  <si>
    <t>SAMANCO</t>
  </si>
  <si>
    <t>2025-0000163</t>
  </si>
  <si>
    <t>000008-2025-CEPLAN-DNCPPEI</t>
  </si>
  <si>
    <t>2025-0000028</t>
  </si>
  <si>
    <t xml:space="preserve">0000019-2025-CEPLAN-DNCPPEI </t>
  </si>
  <si>
    <t>2024-0003772</t>
  </si>
  <si>
    <t xml:space="preserve">000417-2024-CEPLAN-DNCPPEI </t>
  </si>
  <si>
    <t>2024-0003957</t>
  </si>
  <si>
    <t xml:space="preserve">000472-2024-CEPLAN-DNCPPEI </t>
  </si>
  <si>
    <t>MUNICIPALIDAD PROVINCIAL DE OTUZCO</t>
  </si>
  <si>
    <t>2025-0000572</t>
  </si>
  <si>
    <t>000064-2025-DNCPPEI</t>
  </si>
  <si>
    <t>2024-0003790</t>
  </si>
  <si>
    <t xml:space="preserve">000418-2024-CEPLAN-DNCPPEI </t>
  </si>
  <si>
    <t>2024-0003766</t>
  </si>
  <si>
    <t xml:space="preserve">000411-2024-CEPLAN-DNCPPEI </t>
  </si>
  <si>
    <t>2025-0003540</t>
  </si>
  <si>
    <t>000387-2025-CEPLAN-DNCPPEI</t>
  </si>
  <si>
    <t>MUNICIPALIDAD DISTRITAL DE HUICUNGO</t>
  </si>
  <si>
    <t>HUICUNGO</t>
  </si>
  <si>
    <t>2025-0001369</t>
  </si>
  <si>
    <t>000163-2025-CEPLAN-DNCPPEI</t>
  </si>
  <si>
    <t>2024-0003833</t>
  </si>
  <si>
    <t xml:space="preserve">000437-2024-CEPLAN-DNCPPEI </t>
  </si>
  <si>
    <t>2024-00003379</t>
  </si>
  <si>
    <t xml:space="preserve">000392-2024-CEPLAN-DNCPPEI </t>
  </si>
  <si>
    <t>2024-0003502</t>
  </si>
  <si>
    <t xml:space="preserve">000397-2024-CEPLAN-DNCPPEI </t>
  </si>
  <si>
    <t>2025-0000131</t>
  </si>
  <si>
    <t xml:space="preserve">000003-2025-CEPLAN-DNCPPEI </t>
  </si>
  <si>
    <t>2024-0003820</t>
  </si>
  <si>
    <t xml:space="preserve">000424-2024-CEPLAN-DNCPPEI </t>
  </si>
  <si>
    <t xml:space="preserve">000446-2024-CEPLAN-DNCPPEI </t>
  </si>
  <si>
    <t>2024-0004000</t>
  </si>
  <si>
    <t xml:space="preserve">000491-2024-CEPLAN-DNCPPEI </t>
  </si>
  <si>
    <t>2024-0003941</t>
  </si>
  <si>
    <t xml:space="preserve">000468-2024-CEPLAN-DNCPPEI </t>
  </si>
  <si>
    <t>2025-0001808</t>
  </si>
  <si>
    <t>000218-2025-CEPLAN-DNCPPEI</t>
  </si>
  <si>
    <t>2024-00003620</t>
  </si>
  <si>
    <t xml:space="preserve">000403-2024-CEPLAN-DNCPPEI </t>
  </si>
  <si>
    <t>2024-0003773</t>
  </si>
  <si>
    <t xml:space="preserve">000412-2024-CEPLAN-DNCPPEI </t>
  </si>
  <si>
    <t>2024-0003992</t>
  </si>
  <si>
    <t xml:space="preserve">000486-2024-CEPLAN-DNCPPEI </t>
  </si>
  <si>
    <t>2025-0000340</t>
  </si>
  <si>
    <t>000026-2025-CEPLAN-DNCPPEI</t>
  </si>
  <si>
    <t>2024-0003569</t>
  </si>
  <si>
    <t xml:space="preserve">000404-2024-CEPLAN-DNCPPEI </t>
  </si>
  <si>
    <t>2025-0000320</t>
  </si>
  <si>
    <t>000025-2025-CEPLAN-DNCPPEI</t>
  </si>
  <si>
    <t>2025-0001818</t>
  </si>
  <si>
    <t>000237-2025-CEPLAN-DNCPPEI</t>
  </si>
  <si>
    <t>MUNICIPALIDAD DISTRITAL DE VICHAYAL</t>
  </si>
  <si>
    <t>VICHAYAL</t>
  </si>
  <si>
    <t>2024-0003861</t>
  </si>
  <si>
    <t xml:space="preserve">000431-2024-CEPLAN-DNCPPEI </t>
  </si>
  <si>
    <t>ORGANISMO DE ESTUDIOS Y DISEÑO DE PROYECTOS DE INVERSION</t>
  </si>
  <si>
    <t>ORGANISMO DE ESTUDIOS Y DISEÑO DE PROYECTOS DE INVERSION - OEDI</t>
  </si>
  <si>
    <t>2025-0003483</t>
  </si>
  <si>
    <t>000400-2025-CEPLAN-DNCPPEI</t>
  </si>
  <si>
    <t>2024-0003869</t>
  </si>
  <si>
    <t xml:space="preserve">000447-2024-CEPLAN-DNCPPEI </t>
  </si>
  <si>
    <t>2024-0003924</t>
  </si>
  <si>
    <t xml:space="preserve">000465-2024-CEPLAN-DNCPPEI </t>
  </si>
  <si>
    <t>2025-0000896</t>
  </si>
  <si>
    <t>000098-2025-CEPLAN-DNCPPEI</t>
  </si>
  <si>
    <t>MUNICIPALIDAD DISTRITAL DE CHECCA</t>
  </si>
  <si>
    <t>2024-0003951</t>
  </si>
  <si>
    <t xml:space="preserve">000469-2024-CEPLAN-DNCPPEI </t>
  </si>
  <si>
    <t>2024-0003805</t>
  </si>
  <si>
    <t xml:space="preserve">000421-2024-CEPLAN-DNCPPEI </t>
  </si>
  <si>
    <t>2025-0000688</t>
  </si>
  <si>
    <t>000076-2025-CEPLAN-DNCPPEI</t>
  </si>
  <si>
    <t>2025-0000656</t>
  </si>
  <si>
    <t>000074-2025-CEPLAN-DNCPPEI</t>
  </si>
  <si>
    <t>2024-0003834</t>
  </si>
  <si>
    <t xml:space="preserve">000436-2024-CEPLAN-DNCPPEI </t>
  </si>
  <si>
    <t>2024-0003643</t>
  </si>
  <si>
    <t xml:space="preserve">000406-2024-CEPLAN-DNCPPEI </t>
  </si>
  <si>
    <t>MUNICIPALIDAD DISTRITAL DE CASCA</t>
  </si>
  <si>
    <t>2024-0003885</t>
  </si>
  <si>
    <t xml:space="preserve">000433-2024-CEPLAN-DNCPPEI </t>
  </si>
  <si>
    <t>2024-0003962</t>
  </si>
  <si>
    <t xml:space="preserve">000478-2024-CEPLAN-DNCPPEI </t>
  </si>
  <si>
    <t>2024-0003725</t>
  </si>
  <si>
    <t xml:space="preserve">000419-2024-CEPLAN-DNCPPEI </t>
  </si>
  <si>
    <t>000410-2024-CEPLAN-DNCPPEI</t>
  </si>
  <si>
    <t>2025-0000385</t>
  </si>
  <si>
    <t xml:space="preserve">000044-2025-CEPLAN-DNCPPEI </t>
  </si>
  <si>
    <t>2025-0000352</t>
  </si>
  <si>
    <t>000031-2025-CEPLAN-DNCPPEI</t>
  </si>
  <si>
    <t>2024-00003759</t>
  </si>
  <si>
    <t xml:space="preserve">000416-2024-CEPLAN-DNCPPEI </t>
  </si>
  <si>
    <t>2025-0000219</t>
  </si>
  <si>
    <t>000013-2025-CEPLAN-DNCPPEI</t>
  </si>
  <si>
    <t>2025-0001519</t>
  </si>
  <si>
    <t>000179-2025-CEPLAN-DNCPPEI</t>
  </si>
  <si>
    <t>MUNICIPALIDAD DISTRITAL DE SALPO</t>
  </si>
  <si>
    <t>SALPO</t>
  </si>
  <si>
    <t>2025-0000631</t>
  </si>
  <si>
    <t>00073-2025-CEPLAN-DNCPPEI</t>
  </si>
  <si>
    <t>MUNICIPALIDAD DISTRITAL DE SANTA CRUZ DE TOLEDO</t>
  </si>
  <si>
    <t>SANTA CRUZ DE TOLEDO</t>
  </si>
  <si>
    <t>26/3/2026 Se reitero las obs.</t>
  </si>
  <si>
    <t>MUNICIPALIDAD DISTRITAL DE UTICYACU</t>
  </si>
  <si>
    <t>UTICYACU</t>
  </si>
  <si>
    <t>2024-0003860</t>
  </si>
  <si>
    <t xml:space="preserve">000430-2024-CEPLAN-DNCPPEI </t>
  </si>
  <si>
    <t>MUNICIPALIDAD DISTRITAL DE DANIEL ALOMIA ROBLES</t>
  </si>
  <si>
    <t>DANIEL ALOMIA ROBLES</t>
  </si>
  <si>
    <t>2025-0002529</t>
  </si>
  <si>
    <t>000290-2025-CEPLAN-DNCPPEI</t>
  </si>
  <si>
    <t>2024-0003771</t>
  </si>
  <si>
    <t xml:space="preserve">000409-2024-CEPLAN-DNCPPEI </t>
  </si>
  <si>
    <t>2025-0001174</t>
  </si>
  <si>
    <t>000133-2025-CEPLAN-DENCPPEI</t>
  </si>
  <si>
    <t>2025-0001171</t>
  </si>
  <si>
    <t>000137-2025-CEPLAN-DNCPPEI</t>
  </si>
  <si>
    <t>MUNICIPALIDAD DISTRITAL DE YANACANCHA</t>
  </si>
  <si>
    <t>2025-0001813</t>
  </si>
  <si>
    <t>000223-2025-CEPLAN-DNCPPEI</t>
  </si>
  <si>
    <t>2025-0001186</t>
  </si>
  <si>
    <t>000134-2025-CEPLAN-DNCPPEI</t>
  </si>
  <si>
    <t>MUNICIPALIDAD DISTRITAL DE PUINAHUA</t>
  </si>
  <si>
    <t>PUINAHUA</t>
  </si>
  <si>
    <t>2026-0002407</t>
  </si>
  <si>
    <t>000388-2026-CEPLAN-DNCPPEI</t>
  </si>
  <si>
    <t>OFICIO N° 000719-2026-CEPLAN-DNCP</t>
  </si>
  <si>
    <t>MUNICIPALIDAD DISTRITAL DE TORRES CAUSANA</t>
  </si>
  <si>
    <t>TORRES CAUSANA</t>
  </si>
  <si>
    <t>2024-0003999</t>
  </si>
  <si>
    <t xml:space="preserve">000489-2024-CEPLAN-DNCPPEI </t>
  </si>
  <si>
    <t>2025-0000362</t>
  </si>
  <si>
    <t>000035-2025-CEPLAN-DNCPPEI</t>
  </si>
  <si>
    <t>MUNICIPALIDAD DISTRITAL DE SAN PABLO DE PILLAO</t>
  </si>
  <si>
    <t>SAN PABLO DE PILLAO</t>
  </si>
  <si>
    <t>2024-0003997</t>
  </si>
  <si>
    <t xml:space="preserve">000488-2024-CEPLAN-DNCPPEI </t>
  </si>
  <si>
    <t>2024-0003910</t>
  </si>
  <si>
    <t xml:space="preserve">000450-2024-CEPLAN-DNCPPEI </t>
  </si>
  <si>
    <t>MUNICIPALIDAD DISTRITAL DE SHUNQUI</t>
  </si>
  <si>
    <t>SHUNQUI</t>
  </si>
  <si>
    <t>2025-0000367</t>
  </si>
  <si>
    <t>000036-2025-CEPLAN-DNCPPEI</t>
  </si>
  <si>
    <t>PACHITEA</t>
  </si>
  <si>
    <t>2024-0003918</t>
  </si>
  <si>
    <t xml:space="preserve">000460-2024-CEPLAN-DNCPPEI </t>
  </si>
  <si>
    <t>2024-0003864</t>
  </si>
  <si>
    <t>000442-2024-DNCPPEI</t>
  </si>
  <si>
    <t>MUNICIPALIDAD DISTRITAL DE RONDOS</t>
  </si>
  <si>
    <t>LAURICOCHA</t>
  </si>
  <si>
    <t>RONDOS</t>
  </si>
  <si>
    <t>2025-0002398</t>
  </si>
  <si>
    <t>000274-2025-CEPLAN-DNCPPEI</t>
  </si>
  <si>
    <t>MUNICIPALIDAD DISTRITAL DE PATIVILCA</t>
  </si>
  <si>
    <t>PATIVILCA</t>
  </si>
  <si>
    <t>2024-0003739</t>
  </si>
  <si>
    <t xml:space="preserve">000415-2024-CEPLAN-DNCPPEI </t>
  </si>
  <si>
    <t>2024-0003952</t>
  </si>
  <si>
    <t xml:space="preserve">000471-2024-CEPLAN-DNCPPEI </t>
  </si>
  <si>
    <t>2025-0000040</t>
  </si>
  <si>
    <t>000012-2025-CEPLAN-DNCPPEI</t>
  </si>
  <si>
    <t>2025-0000327</t>
  </si>
  <si>
    <t>000023-2025-CEPLAN-DNCPPEI</t>
  </si>
  <si>
    <t>2024-0003911</t>
  </si>
  <si>
    <t xml:space="preserve">000458-2024-CEPLAN-DNCPPEI </t>
  </si>
  <si>
    <t>2024-0003829</t>
  </si>
  <si>
    <t xml:space="preserve">000439-2024-CEPLAN-DNCPPEI </t>
  </si>
  <si>
    <t>2024-0003785</t>
  </si>
  <si>
    <t xml:space="preserve">000438-2024-CEPLAN-DNCPPEI </t>
  </si>
  <si>
    <t>2025-0000370</t>
  </si>
  <si>
    <t>000049-2025-CEPLAN-DNCPPEI</t>
  </si>
  <si>
    <t>2024-0003969</t>
  </si>
  <si>
    <t xml:space="preserve">000479-2024-CEPLAN-DNCPPEI </t>
  </si>
  <si>
    <t>2024-0003694</t>
  </si>
  <si>
    <t xml:space="preserve">000435-2024-CEPLAN-DNCPPEI </t>
  </si>
  <si>
    <t>2024-0003991</t>
  </si>
  <si>
    <t>000053-2025-CEPLAN-DNCPPEI</t>
  </si>
  <si>
    <t>MUNICIPALIDAD DISTRITAL DE YAUTAN</t>
  </si>
  <si>
    <t>YAUTAN</t>
  </si>
  <si>
    <t>2024-0003734</t>
  </si>
  <si>
    <t xml:space="preserve">000413-2024-CEPLAN-DNCPPEI </t>
  </si>
  <si>
    <t>2025-0000536</t>
  </si>
  <si>
    <t>000069-2025-CEPLAN-DNCPPEI</t>
  </si>
  <si>
    <t>MUNICIPALIDAD DISTRITAL DE LUCMA</t>
  </si>
  <si>
    <t>LUCMA</t>
  </si>
  <si>
    <t>2025-0001250</t>
  </si>
  <si>
    <t>000144-2025-CEPLAN-DNCPPEI</t>
  </si>
  <si>
    <t>MUNICIPALIDAD DISTRITAL DE SAN SILVESTRE DE COCHAN</t>
  </si>
  <si>
    <t>SAN SILVESTRE DE COCHAN</t>
  </si>
  <si>
    <t>2025-0001834</t>
  </si>
  <si>
    <t>000228-2025-CEPLAN-DNCPPEI</t>
  </si>
  <si>
    <t>MUNICIPALIDAD DISTRITAL DE JORGE CHAVEZ</t>
  </si>
  <si>
    <t>JORGE CHAVEZ</t>
  </si>
  <si>
    <t>2025-0000808</t>
  </si>
  <si>
    <t>000089-2025-CEPLAN-DNCPPEI</t>
  </si>
  <si>
    <t>2024-0003748</t>
  </si>
  <si>
    <t xml:space="preserve">000426-2024-CEPLAN-DNCPPEI </t>
  </si>
  <si>
    <t>2024-0003779</t>
  </si>
  <si>
    <t xml:space="preserve">000414-2024-CEPLAN-DNCPPEI </t>
  </si>
  <si>
    <t>2024- 0003681</t>
  </si>
  <si>
    <t xml:space="preserve">000425-2024-CEPLAN-DNCPPEI </t>
  </si>
  <si>
    <t>2025-0000610</t>
  </si>
  <si>
    <t>000075-2025-CEPLAN-DNCPPEI</t>
  </si>
  <si>
    <t>MUNICIPALIDAD DISTRITAL DE MARANURA</t>
  </si>
  <si>
    <t>MARANURA</t>
  </si>
  <si>
    <t>2025-0002045</t>
  </si>
  <si>
    <t>000242-2025-CEPLAN-DNCPPEI</t>
  </si>
  <si>
    <t>2025-0000274</t>
  </si>
  <si>
    <t>000016-2025-CEPLAN-DNCPPEI</t>
  </si>
  <si>
    <t>2024-0004001</t>
  </si>
  <si>
    <t xml:space="preserve">000490-2024-CEPLAN-DNCPPEI </t>
  </si>
  <si>
    <t>2024-0003983</t>
  </si>
  <si>
    <t xml:space="preserve">000480-2024-CEPLAN-DNCPPEI </t>
  </si>
  <si>
    <t>2024-0003932</t>
  </si>
  <si>
    <t xml:space="preserve">000461-2024-CEPLAN-DNCPPEI </t>
  </si>
  <si>
    <t>2025-0000387</t>
  </si>
  <si>
    <t>000043-2025-CEPLAN-DNCPPEI</t>
  </si>
  <si>
    <t>2025-0003279</t>
  </si>
  <si>
    <t>000362-2025-CEPLAN-DNCPPEI</t>
  </si>
  <si>
    <t>MUNICIPALIDAD DISTRITAL DE CCORCCA</t>
  </si>
  <si>
    <t>CCORCA</t>
  </si>
  <si>
    <t>2025-0000189</t>
  </si>
  <si>
    <t>000009-2025-CEPLAN-DNCPPEI</t>
  </si>
  <si>
    <t>2024-0003931</t>
  </si>
  <si>
    <t xml:space="preserve">000462-2024-CEPLAN-DNCPPEI </t>
  </si>
  <si>
    <t>2024-0003808</t>
  </si>
  <si>
    <t xml:space="preserve">000428-2024-CEPLAN-DNCPPEI </t>
  </si>
  <si>
    <t>2024-0003799</t>
  </si>
  <si>
    <t xml:space="preserve">000429-2024-CEPLAN-DNCPPEI </t>
  </si>
  <si>
    <t>2025-0000170</t>
  </si>
  <si>
    <t>000011-2025-CEPLAN-DNCPPEI</t>
  </si>
  <si>
    <t>2024-0003848</t>
  </si>
  <si>
    <t xml:space="preserve">000443-2024-CEPLAN-DNCPPEI </t>
  </si>
  <si>
    <t>MUNICIPALIDAD DISTRITAL DE SAMUEL PASTOR</t>
  </si>
  <si>
    <t>SAMUEL PASTOR</t>
  </si>
  <si>
    <t>2024-0003798</t>
  </si>
  <si>
    <t xml:space="preserve">000427-2024-CEPLAN-DNCPPEI </t>
  </si>
  <si>
    <t>2025-0000442</t>
  </si>
  <si>
    <t>000062-2025-CEPLAN-DNCPPEI</t>
  </si>
  <si>
    <t>2025-0000616</t>
  </si>
  <si>
    <t>000072-2025-CEPLAN-DNCPPEI</t>
  </si>
  <si>
    <t>2024-0003862</t>
  </si>
  <si>
    <t xml:space="preserve">000451-2024-CEPLAN-DNCPPEI </t>
  </si>
  <si>
    <t>2024-0003884</t>
  </si>
  <si>
    <t>000432-2024-CEPLAN-DNCPPEI</t>
  </si>
  <si>
    <t>2025-0000514</t>
  </si>
  <si>
    <t>000059-2025-DNCPPEI</t>
  </si>
  <si>
    <t>MUNICIPALIDAD DISTRITAL DE JAZAN</t>
  </si>
  <si>
    <t>BONGARA</t>
  </si>
  <si>
    <t>JAZAN</t>
  </si>
  <si>
    <t>2024-0003841</t>
  </si>
  <si>
    <t xml:space="preserve">0000455-2024-CEPLAN-DNCPPEI </t>
  </si>
  <si>
    <t>2025-000382</t>
  </si>
  <si>
    <t>000039-2025-CEPLAN-DNCPPEI</t>
  </si>
  <si>
    <t>2024-0003859</t>
  </si>
  <si>
    <t xml:space="preserve">000463-2024-CEPLAN-DNCPPEI </t>
  </si>
  <si>
    <t>MUNICIPALIDAD DISTRITAL DE SANTA MARIA DE CHICMO</t>
  </si>
  <si>
    <t>SANTA MARIA DE CHICMO</t>
  </si>
  <si>
    <t>2024-0003882</t>
  </si>
  <si>
    <t xml:space="preserve">000466-2024-CEPLAN-DNCPPEI </t>
  </si>
  <si>
    <t>MUNICIPALIDAD DISTRITAL DE JOSE MARÍA ARGUEDAS</t>
  </si>
  <si>
    <t>JOSE MARIA ARGUEDAS</t>
  </si>
  <si>
    <t>2025-0002544</t>
  </si>
  <si>
    <t>000282-2025-CEPLAN-DNCPPEI</t>
  </si>
  <si>
    <t>2025-0000973</t>
  </si>
  <si>
    <t>000102-2025-DNCPPEI</t>
  </si>
  <si>
    <t>2024-0003950</t>
  </si>
  <si>
    <t xml:space="preserve">000485-2024-CEPLAN-DNCPPEI </t>
  </si>
  <si>
    <t>2024-0003965</t>
  </si>
  <si>
    <t xml:space="preserve">0000474-2024-CEPLAN-DNCPPEI </t>
  </si>
  <si>
    <t>MUNICIPALIDAD DISTRITAL DE TUMAY HUARACA</t>
  </si>
  <si>
    <t>TUMAY HUARACA</t>
  </si>
  <si>
    <t>2025-0000466</t>
  </si>
  <si>
    <t>000061-2025-DNCPPEI</t>
  </si>
  <si>
    <t>2024-0003947</t>
  </si>
  <si>
    <t xml:space="preserve">000470-2024-CEPLAN-DNCPPEI </t>
  </si>
  <si>
    <t>MUNICIPALIDAD DISTRITAL DE TURPO</t>
  </si>
  <si>
    <t>TURPO</t>
  </si>
  <si>
    <t>2025-0000899</t>
  </si>
  <si>
    <t>000103-2025-DNCPPEI</t>
  </si>
  <si>
    <t>Subsanación de indicadores</t>
  </si>
  <si>
    <t>MUNICIPALIDAD DISTRITAL DE CALANA</t>
  </si>
  <si>
    <t>CALANA</t>
  </si>
  <si>
    <t>2025-0002588</t>
  </si>
  <si>
    <t>000287-2025-CEPLAN-DNCPPEI</t>
  </si>
  <si>
    <t>Subsanación DNCP</t>
  </si>
  <si>
    <t>MUNICIPALIDAD DISTRITAL DE PACOBAMBA</t>
  </si>
  <si>
    <t>PACOBAMBA</t>
  </si>
  <si>
    <t>2025-002555</t>
  </si>
  <si>
    <t>000296-2025-CEPLAN-DNCPPEI</t>
  </si>
  <si>
    <t>I.T CINTIA CASTILLO</t>
  </si>
  <si>
    <t>2025-0004568</t>
  </si>
  <si>
    <t>000558-2025-CEPLAN-DNCPPEI</t>
  </si>
  <si>
    <t>MUNICIPALIDAD DISTRITAL DE ALTO DE LA ALIANZA</t>
  </si>
  <si>
    <t>ALTO DE LA ALIANZA</t>
  </si>
  <si>
    <t>2026-0001548</t>
  </si>
  <si>
    <t>000288-2026-CEPLAN-DNCPPEI</t>
  </si>
  <si>
    <t>OFICIO N° 000510-2026-CEPLAN-DNCP</t>
  </si>
  <si>
    <t>2025-0000457</t>
  </si>
  <si>
    <t>000051-2025-CEPLAN-DNCPPEI</t>
  </si>
  <si>
    <t>2025-0001125</t>
  </si>
  <si>
    <t>000124-2025-CEPLAN-DNCPPEI</t>
  </si>
  <si>
    <t>2025-0002915</t>
  </si>
  <si>
    <t>000314-2025-CEPLAN-DNCPPEI</t>
  </si>
  <si>
    <t>MUNICIPALIDAD DISTRITAL DE HUEPETUHE</t>
  </si>
  <si>
    <t>HUEPETUHE</t>
  </si>
  <si>
    <t>2024-0004005</t>
  </si>
  <si>
    <t xml:space="preserve">000494-2024-CEPLAN-DNCPPEI </t>
  </si>
  <si>
    <t>2025-000378</t>
  </si>
  <si>
    <t>000038-2025-CEPLAN-DNCPPEI</t>
  </si>
  <si>
    <t>2024-0004002</t>
  </si>
  <si>
    <t xml:space="preserve">000493-2024-CEPLAN-DNCPPEI </t>
  </si>
  <si>
    <t>2025-0000144</t>
  </si>
  <si>
    <t>000010-2025-CEPLAN-DNCPPEI</t>
  </si>
  <si>
    <t>2025-0001086</t>
  </si>
  <si>
    <t>000122-2025-CEPLAN-DNCPPEI</t>
  </si>
  <si>
    <t>2024-0004007</t>
  </si>
  <si>
    <t xml:space="preserve">000495-2024-CEPLAN-DNCPPEI </t>
  </si>
  <si>
    <t>2025-0000451</t>
  </si>
  <si>
    <t>000052-2025-CEPLAN-DNCPPEI</t>
  </si>
  <si>
    <t>2025-0000739</t>
  </si>
  <si>
    <t>000085-2025-DNCPPEI</t>
  </si>
  <si>
    <t>2025-0000059</t>
  </si>
  <si>
    <t xml:space="preserve">000004-2025-CEPLAN-DNCPPEI </t>
  </si>
  <si>
    <t>2025-0000883</t>
  </si>
  <si>
    <t>000095-2025-DNCPPEI</t>
  </si>
  <si>
    <t>2025-0000342</t>
  </si>
  <si>
    <t>000033-2025-CEPLAN-DNCPPEI</t>
  </si>
  <si>
    <t>MUNICIPALIDAD PROVINCIAL DE MANU</t>
  </si>
  <si>
    <t>2025-0000447</t>
  </si>
  <si>
    <t>000050-2025-CEPLAN-DNCPPEI</t>
  </si>
  <si>
    <t>2025-0002760</t>
  </si>
  <si>
    <t>000302-2025-CEPLAN-DNCPPEI</t>
  </si>
  <si>
    <t>MUNICIPALIDAD PROVINCIAL DE TAHUAMANU - IÑAPARI</t>
  </si>
  <si>
    <t>IÑAPARI</t>
  </si>
  <si>
    <t>2025-0001662</t>
  </si>
  <si>
    <t>000203-2025-CEPLAN-DNCPPEI</t>
  </si>
  <si>
    <t>MUNICIPALIDAD DISTRITAL DE RIO SANTIAGO</t>
  </si>
  <si>
    <t>RIO SANTIAGO</t>
  </si>
  <si>
    <t>2025-0001138</t>
  </si>
  <si>
    <t>000129-2025-CEPLAN-DNCPPEI</t>
  </si>
  <si>
    <t>2025-0001657</t>
  </si>
  <si>
    <t>000201-2025-CEPLAN-DNCPPEI</t>
  </si>
  <si>
    <t>2025-0001531</t>
  </si>
  <si>
    <t>000176-2025-DNCPPEI</t>
  </si>
  <si>
    <t>2024-0003903</t>
  </si>
  <si>
    <t>000457-2024-CEPLAN-DNCPPEI</t>
  </si>
  <si>
    <t>2024-0003920</t>
  </si>
  <si>
    <t xml:space="preserve">000464-2024-CEPLAN-DNCPPEI </t>
  </si>
  <si>
    <t>2024-0003958</t>
  </si>
  <si>
    <t xml:space="preserve">000473-2024-CEPLAN-DNCPPEI </t>
  </si>
  <si>
    <t>2025-0000207</t>
  </si>
  <si>
    <t>000054-2025-CEPLAN-DNCPPEI</t>
  </si>
  <si>
    <t>2024-0003948</t>
  </si>
  <si>
    <t xml:space="preserve">000476-2024-CEPLAN-DNCPPEI </t>
  </si>
  <si>
    <t>MUNICIPALIDAD DISTRITAL DE HUAY - HUAY</t>
  </si>
  <si>
    <t>HUAY - HUAY</t>
  </si>
  <si>
    <t>2024-0003982</t>
  </si>
  <si>
    <t xml:space="preserve">000484-2024-CEPLAN-DNCPPEI </t>
  </si>
  <si>
    <t>2025-0001120</t>
  </si>
  <si>
    <t>000121-2025-CEPLAN-DNCPPEI</t>
  </si>
  <si>
    <t>MUNICIPALIDAD DISTRITAL DE YONAN</t>
  </si>
  <si>
    <t>YONAN</t>
  </si>
  <si>
    <t>2025-0000099</t>
  </si>
  <si>
    <t>000034-2025-CEPLAN-DNCPPEI</t>
  </si>
  <si>
    <t>2024-0003954</t>
  </si>
  <si>
    <t xml:space="preserve">000475-2024-CEPLAN-DNCPPEI </t>
  </si>
  <si>
    <t>2024-0003987</t>
  </si>
  <si>
    <t xml:space="preserve">000483-2024-CEPLAN-DNCPPEI </t>
  </si>
  <si>
    <t>2025-0001209</t>
  </si>
  <si>
    <t>000131-2025-CEPLAN-DNCPPEI</t>
  </si>
  <si>
    <t>MUNICIPALIDAD PROVINCIAL DE BONGARA - JUMBILLA</t>
  </si>
  <si>
    <t>JUMBILLA</t>
  </si>
  <si>
    <t>2025-0001466</t>
  </si>
  <si>
    <t>000174-2025-CEPLAN-DNCPPEI</t>
  </si>
  <si>
    <t>MUNICIPALIDAD DISTRITAL DE SOROCHUCO</t>
  </si>
  <si>
    <t>SOROCHUCO</t>
  </si>
  <si>
    <t>2024-0004004</t>
  </si>
  <si>
    <t xml:space="preserve">000492-2024-CEPLAN-DNCPPEI </t>
  </si>
  <si>
    <t>2025-0004941</t>
  </si>
  <si>
    <t>000611-2025-CEPLAN-DNCPPEI</t>
  </si>
  <si>
    <t>MUNICIPALIDAD PROVINCIAL DE LAURICOCHA - JESUS</t>
  </si>
  <si>
    <t>MUNICIPALIDAD PROVINCIAL DE LAURICOCHA</t>
  </si>
  <si>
    <t>000027-2025-CEPLAN-DNCPPEI</t>
  </si>
  <si>
    <t>2025-0000718</t>
  </si>
  <si>
    <t>000083-2025-DNCPPEI</t>
  </si>
  <si>
    <t xml:space="preserve">Proceso de revisión Dayhana Carrera
Se estan alineando a la matriz estandar </t>
  </si>
  <si>
    <t>2025-0001920</t>
  </si>
  <si>
    <t>000253-2025-CEPLAN-DNCPPEI</t>
  </si>
  <si>
    <t>2025-0002296</t>
  </si>
  <si>
    <t>000307-2025-CEPLAN-DNCPPEI</t>
  </si>
  <si>
    <t>MUNICIPALIDAD DISTRITAL DE PAMPA HERMOZA</t>
  </si>
  <si>
    <t>PAMPA HERMOSA</t>
  </si>
  <si>
    <t>2025-0000917</t>
  </si>
  <si>
    <t>000113-2025-DNCPPEI</t>
  </si>
  <si>
    <t>MUNICIPALIDAD DISTRITAL DE CHUMPI</t>
  </si>
  <si>
    <t>CHUMPI</t>
  </si>
  <si>
    <t>2025-0001794</t>
  </si>
  <si>
    <t>000230-2025-CEPLAN-DNCPPEI</t>
  </si>
  <si>
    <t>2025-0000926</t>
  </si>
  <si>
    <t>000097-2025-CEPLAN-DNCPPEI</t>
  </si>
  <si>
    <t>2025-0001144</t>
  </si>
  <si>
    <t>000147-2025-CEPLAN-DNCPPEI</t>
  </si>
  <si>
    <t>2025-0000397</t>
  </si>
  <si>
    <t>000047-2025-CEPLAN-DNCPPEI</t>
  </si>
  <si>
    <t>2025-0002496</t>
  </si>
  <si>
    <t>000281-2025-CEPLAN-DNCPPEI</t>
  </si>
  <si>
    <t>2025-0000998</t>
  </si>
  <si>
    <t>000123-2025-CEPLAN-DNCPPEI</t>
  </si>
  <si>
    <t>MUNICIPALIDAD DISTRITAL DE MARMOT</t>
  </si>
  <si>
    <t>MARMOT</t>
  </si>
  <si>
    <t>2025-0001437</t>
  </si>
  <si>
    <t>000168-2025-CEPLAN-DNCPPEI</t>
  </si>
  <si>
    <t>2025-0000225</t>
  </si>
  <si>
    <t>000014-2025-CEPLAN-DNCPPEI</t>
  </si>
  <si>
    <t>MUNICIPALIDAD DISTRITAL DE CASCAPARA</t>
  </si>
  <si>
    <t>CASCAPARA</t>
  </si>
  <si>
    <t>2025-0000254</t>
  </si>
  <si>
    <t>000017-2025-CEPLAN-DNCPPEI</t>
  </si>
  <si>
    <t>MUNICIPALIDAD DISTRITAL DE YARABAMBA</t>
  </si>
  <si>
    <t>YARABAMBA</t>
  </si>
  <si>
    <t>2025-0000589</t>
  </si>
  <si>
    <t>000070-2025-DNCPPEI</t>
  </si>
  <si>
    <t>2025-0002134</t>
  </si>
  <si>
    <t>000250-2025-CEPLAN-DNCPPEI</t>
  </si>
  <si>
    <t>MUNICIPALIDAD DISTRITAL DE HUAMANCACA CHICO</t>
  </si>
  <si>
    <t>MUNICIPALIDAD DISTRITAL DE HUMANCACA</t>
  </si>
  <si>
    <t>HUAMANCACA CHICO</t>
  </si>
  <si>
    <t>2025-0001678</t>
  </si>
  <si>
    <t>000202-2025-CEPLAN-DNCPPEI</t>
  </si>
  <si>
    <t>2025-0000325</t>
  </si>
  <si>
    <t>000021-2025-CEPLAN-DNCPPEI</t>
  </si>
  <si>
    <t>2025-0000195</t>
  </si>
  <si>
    <t>000028-2025-CEPLAN-DNCPPEI</t>
  </si>
  <si>
    <t>2025-0000275</t>
  </si>
  <si>
    <t>000030-2025-CEPLAN-DNCPPEI</t>
  </si>
  <si>
    <t>2025-0000271</t>
  </si>
  <si>
    <t>000020-2025-CEPLAN-DNCPPEI</t>
  </si>
  <si>
    <t>2025-0000968</t>
  </si>
  <si>
    <t>000099-2025-DNCPPEI</t>
  </si>
  <si>
    <t>MUNICIPALIDAD DISTRITAL DE ANTONIO RAYMONDI</t>
  </si>
  <si>
    <t>MUNICIPALIDAD DISTRITAL DE ANTONIO RAIMONDI</t>
  </si>
  <si>
    <t>ANTONIO RAYMONDI</t>
  </si>
  <si>
    <t>2025-0000977</t>
  </si>
  <si>
    <t>000104-2025-DNCPPEI</t>
  </si>
  <si>
    <t>2024-0000511</t>
  </si>
  <si>
    <t>000056-2025-CEPLAN-DNCPPEI</t>
  </si>
  <si>
    <t>2025-0000487</t>
  </si>
  <si>
    <t>000057-2025-CEPLAN/DNCPPEI</t>
  </si>
  <si>
    <t>2025-0001802</t>
  </si>
  <si>
    <t>000219-2025-CEPLAN-DNCPPEI</t>
  </si>
  <si>
    <t>IT SANDY SILVA</t>
  </si>
  <si>
    <t>2025-0000098</t>
  </si>
  <si>
    <t>000029-2025-CEPLAN-DNCPPEI</t>
  </si>
  <si>
    <t>2026-0001304</t>
  </si>
  <si>
    <t>000212-2026-CEPLAN-DNCPPEI</t>
  </si>
  <si>
    <t>OFICIO N° 000378-2026-CEPLAN-DNCP</t>
  </si>
  <si>
    <t>2025-0000605</t>
  </si>
  <si>
    <t>000066-2025-DNCPPEI</t>
  </si>
  <si>
    <t>2025-0002634</t>
  </si>
  <si>
    <t>000291-2025-CEPLAN-DNCPPEI</t>
  </si>
  <si>
    <t>2025-0001372</t>
  </si>
  <si>
    <t>000162-2025-DNCPPEI</t>
  </si>
  <si>
    <t>MUNICIPALIDAD DISTRITAL DE SAN PEDRO DE PILAS</t>
  </si>
  <si>
    <t>SAN PEDRO DE PILAS</t>
  </si>
  <si>
    <t>2025-0000729</t>
  </si>
  <si>
    <t>000082-2025-DNCPPEI</t>
  </si>
  <si>
    <t>2025-0000349</t>
  </si>
  <si>
    <t>0000040-2025-CEPLAN-DNCPPEI</t>
  </si>
  <si>
    <t>2025-0001426</t>
  </si>
  <si>
    <t>000166-2025-CEPLAN-DNCPPEI</t>
  </si>
  <si>
    <t>2025-0002329</t>
  </si>
  <si>
    <t>000264-2025-CEPLAN-DNCPPEI</t>
  </si>
  <si>
    <t>2025-0000374</t>
  </si>
  <si>
    <t>000046-2025-CEPLAN-DNCPPEI</t>
  </si>
  <si>
    <t>2025- 0000900</t>
  </si>
  <si>
    <t>000092-2025-CEPLAN-DNCPPEI</t>
  </si>
  <si>
    <t>2025-0000598</t>
  </si>
  <si>
    <t>000068-2025-DNCPPEI</t>
  </si>
  <si>
    <t>2025-0002099</t>
  </si>
  <si>
    <t>000247-2025-CEPLAN-DNCPPEI</t>
  </si>
  <si>
    <t>2025-0000788</t>
  </si>
  <si>
    <t>000087-2025-CEPLAN-DNCPPEI</t>
  </si>
  <si>
    <t>2025-0000560</t>
  </si>
  <si>
    <t>000067-2025-DNCPPEI</t>
  </si>
  <si>
    <t>2025-0001664</t>
  </si>
  <si>
    <t>000198-2025-CEPLAN-DNCPPEI</t>
  </si>
  <si>
    <t>2025-0001180</t>
  </si>
  <si>
    <t>000128-2025-CEPLAN-DNCPPEI</t>
  </si>
  <si>
    <t>2025-0004490</t>
  </si>
  <si>
    <t>000515-2025-DNCPPEI</t>
  </si>
  <si>
    <t>2026- 0001122</t>
  </si>
  <si>
    <t xml:space="preserve">000178-2026-CEPLAN-DNCPPEI </t>
  </si>
  <si>
    <t xml:space="preserve"> OFICIO N° 000313-2026-CEPLAN-DNCP</t>
  </si>
  <si>
    <t>2025-0001213</t>
  </si>
  <si>
    <t>000135-2025-CEPLAN-DNCPPEI</t>
  </si>
  <si>
    <t>2025-0001409</t>
  </si>
  <si>
    <t>000159-2025-CEPLAN-DNCPPEI</t>
  </si>
  <si>
    <t>2025-0002088</t>
  </si>
  <si>
    <t>000245-2025-CEPLAN-DNCPPEI</t>
  </si>
  <si>
    <t>2025-0000377</t>
  </si>
  <si>
    <t>000042-2025-CEPLAN-DNCPPEI</t>
  </si>
  <si>
    <t>2025-0001660</t>
  </si>
  <si>
    <t>000196-2025-CEPLAN-DNCPPEI</t>
  </si>
  <si>
    <t>2025- 0001331</t>
  </si>
  <si>
    <t>000149-2025-CEPLAN-DNCPPEI</t>
  </si>
  <si>
    <t>2025-0001011</t>
  </si>
  <si>
    <t>000110-2025-CEPLAN-DNCPPEI</t>
  </si>
  <si>
    <t>2025-0000606</t>
  </si>
  <si>
    <t>000065-2025-DNCPPEI</t>
  </si>
  <si>
    <t>2025-0000928</t>
  </si>
  <si>
    <t>000107-2025-DNCPPEI</t>
  </si>
  <si>
    <t>2025-0003550</t>
  </si>
  <si>
    <t>000389-2025-CEPLAN-DNCPPEI</t>
  </si>
  <si>
    <t>2025-0001001</t>
  </si>
  <si>
    <t>000112-2025-CEPLAN-DNCPPEI</t>
  </si>
  <si>
    <t>2025-0000312</t>
  </si>
  <si>
    <t>000018-2025-CEPLAN-DNCPPEI</t>
  </si>
  <si>
    <t>2025-0000332</t>
  </si>
  <si>
    <t>000032-2025-CEPLAN-DNCPPEI</t>
  </si>
  <si>
    <t>2025-0001417</t>
  </si>
  <si>
    <t>000160-2025-CEPLAN-DNCPPEI</t>
  </si>
  <si>
    <t>ECHARATE</t>
  </si>
  <si>
    <t>2025-0000594</t>
  </si>
  <si>
    <t>000071-2025-CEPLAN-DNCPPEI</t>
  </si>
  <si>
    <t>MUNICIPALIDAD DISTRITAL DE CONDEBAMBA</t>
  </si>
  <si>
    <t>CONDEBAMBA</t>
  </si>
  <si>
    <t>2025-0001724</t>
  </si>
  <si>
    <t>000208-2025-CEPLAN-DNCPPEI</t>
  </si>
  <si>
    <t>MUNICIPALIDAD DISTRITAL DE HUABAL</t>
  </si>
  <si>
    <t>HUABAL</t>
  </si>
  <si>
    <t>2025-0000873</t>
  </si>
  <si>
    <t>000090-2025-CEPLAN-DNCPPEI</t>
  </si>
  <si>
    <t>2025-0003237</t>
  </si>
  <si>
    <t>000348-2025-CEPLAN-DNCPPEI</t>
  </si>
  <si>
    <t>2025-0000540</t>
  </si>
  <si>
    <t>000058-2025-DNCPPEI</t>
  </si>
  <si>
    <t>2025-0000256</t>
  </si>
  <si>
    <t>000063-2025-DNCPPEI</t>
  </si>
  <si>
    <t>2025-0003380</t>
  </si>
  <si>
    <t>000371-2025-CEPLAN-DNCPPEI</t>
  </si>
  <si>
    <t>MUNICIPALIDAD DISTRITAL DE SALITRAL</t>
  </si>
  <si>
    <t>SALITRAL</t>
  </si>
  <si>
    <t>2025-0004341</t>
  </si>
  <si>
    <t>000556-2025-CEPLAN-DNCPPEI</t>
  </si>
  <si>
    <t>MUNICIPALIDAD DISTRITAL DE CRISTO NOS VALGA</t>
  </si>
  <si>
    <t>CRISTO NOS VALGA</t>
  </si>
  <si>
    <t>2025-0002186</t>
  </si>
  <si>
    <t>000258-2025-CEPLAN-DNCPPEI</t>
  </si>
  <si>
    <t>MUNICIPALIDAD DISTRITAL DE MONTERO</t>
  </si>
  <si>
    <t>MONTERO</t>
  </si>
  <si>
    <t>2025-0001562</t>
  </si>
  <si>
    <t>000197-2025-CEPLAN-DNCPPEI</t>
  </si>
  <si>
    <t>MUNICIPALIDAD DISTRITAL DE POMAHUACA</t>
  </si>
  <si>
    <t>POMAHUACA</t>
  </si>
  <si>
    <t>2025-0004133</t>
  </si>
  <si>
    <t>000448-2025-DNCPPEI</t>
  </si>
  <si>
    <t>2025-0001587</t>
  </si>
  <si>
    <t>000186-2025-CEPLAN-DNCPPEI</t>
  </si>
  <si>
    <t>MUNICIPALIDAD DISTRITAL DE PAIJAN</t>
  </si>
  <si>
    <t>PAIJAN</t>
  </si>
  <si>
    <t>2025-0001787</t>
  </si>
  <si>
    <t>000216-2025-CEPLAN-DNCPPEI</t>
  </si>
  <si>
    <t>2025-0001768</t>
  </si>
  <si>
    <t>000213-2025-CEPLAN-DNCPPEI</t>
  </si>
  <si>
    <t>2025-0000733</t>
  </si>
  <si>
    <t>000081-2025-CEPLAN-DNCPPEI</t>
  </si>
  <si>
    <t>2025-0000706</t>
  </si>
  <si>
    <t>000079-2025-CEPLAN-DNCPPEI</t>
  </si>
  <si>
    <t>2025-0000690</t>
  </si>
  <si>
    <t>000080-2025-CEPLAN-DNCPPEI</t>
  </si>
  <si>
    <t>2026-0001647</t>
  </si>
  <si>
    <t>000281-2026-CEPLAN-DNCPPEI</t>
  </si>
  <si>
    <t>OFICIO N° 000501-2026-CEPLAN-DNCP</t>
  </si>
  <si>
    <t>2025-0001491</t>
  </si>
  <si>
    <t>000178-2025-CEPLAN-DNCPPEI</t>
  </si>
  <si>
    <t>MUNICIPALIDAD DISTRITAL DE TAURIJA</t>
  </si>
  <si>
    <t>TAURIJA</t>
  </si>
  <si>
    <t>2026-0000488</t>
  </si>
  <si>
    <t xml:space="preserve">000084-2026-CEPLAN-DNCPPEI </t>
  </si>
  <si>
    <t>OFICIO N° 000140-2026-CEPLAN-DNCP</t>
  </si>
  <si>
    <t>2025-0001513</t>
  </si>
  <si>
    <t>000180-2025-CEPLAN-DNCPPEI</t>
  </si>
  <si>
    <t>2025-0001738</t>
  </si>
  <si>
    <t>000205-2025-CEPLAN-DNCPPEI</t>
  </si>
  <si>
    <t>MUNICIPALIDAD DISTRITAL DE CHAGLLA</t>
  </si>
  <si>
    <t>HUÁNUCO</t>
  </si>
  <si>
    <t>CHAGLA</t>
  </si>
  <si>
    <t>2025-0001000</t>
  </si>
  <si>
    <t>000108-2025-CEPLAN-DNCPPEI</t>
  </si>
  <si>
    <t>2025- 0005741</t>
  </si>
  <si>
    <t>000758-2025-DNCPPEI</t>
  </si>
  <si>
    <t>2025- 0001921</t>
  </si>
  <si>
    <t>000226-2025-CEPLAN-DNCPPEI</t>
  </si>
  <si>
    <t>2025-0002810</t>
  </si>
  <si>
    <t>000312-2025-CEPLAN-DNCPPEI</t>
  </si>
  <si>
    <t>MUNICIPALIDAD DISTRITAL DE SAMEGUA</t>
  </si>
  <si>
    <t>SAMEGUA</t>
  </si>
  <si>
    <t>2025-0001863</t>
  </si>
  <si>
    <t>000220-2025-CEPLAN-DNCPPEI</t>
  </si>
  <si>
    <t>2025-0002743</t>
  </si>
  <si>
    <t>000320-2025-CEPLAN-DNCPPEI</t>
  </si>
  <si>
    <t>2026-0001763</t>
  </si>
  <si>
    <t>000318-2026-CEPLAN-DNCPPEI</t>
  </si>
  <si>
    <t>OFICIO N° 000582-2026-DNCP-CEPLAN</t>
  </si>
  <si>
    <t>2025-0002549</t>
  </si>
  <si>
    <t>000289-2025-CEPLAN-DNCPPEI</t>
  </si>
  <si>
    <t>2025-0000908</t>
  </si>
  <si>
    <t>000093-2025-CEPLAN/DNCPPEI</t>
  </si>
  <si>
    <t>2025-0001379</t>
  </si>
  <si>
    <t>000157-2025-CEPLAN-DNCPPEI</t>
  </si>
  <si>
    <t>2025-0003754</t>
  </si>
  <si>
    <t>000531-2025-DNCPPEI</t>
  </si>
  <si>
    <t>MUNICIPALIDAD DISTRITAL DE ASUNCION</t>
  </si>
  <si>
    <t>MUNICIPALIDAD DISTRITAL DE ASUNCIÓN</t>
  </si>
  <si>
    <t>ASUNCION</t>
  </si>
  <si>
    <t>2025-0001623</t>
  </si>
  <si>
    <t>0000191-2025-CEPLAN-DNCPPEI</t>
  </si>
  <si>
    <t>ORGANISMO DE FOCALIZACIÓN E INFORMACIÓN SOCIAL</t>
  </si>
  <si>
    <t>ORGANISMO DE FOCALIZACIÓN E INFORMACIÓN SOCIAL - SEDE CENTRAL</t>
  </si>
  <si>
    <t>2025-0004770</t>
  </si>
  <si>
    <t>000527-2025-CEPLAN-DNCPPEI</t>
  </si>
  <si>
    <t>2025-0000590</t>
  </si>
  <si>
    <t>000086-2025-CEPLAN-DNCPPEI</t>
  </si>
  <si>
    <t>2025-0003640</t>
  </si>
  <si>
    <t>000445-2025-CEPLAN-DNCPPEI</t>
  </si>
  <si>
    <t>2026-0002051</t>
  </si>
  <si>
    <t>000348-2026-CEPLAN-DNCPPEI</t>
  </si>
  <si>
    <t>OFICIO N° 000640-2026-CEPLAN-DNCP</t>
  </si>
  <si>
    <t>2025-0001351</t>
  </si>
  <si>
    <t>000155-2025-CEPLAN-DNCPPEI</t>
  </si>
  <si>
    <t>MUNICIPALIDAD PROVINCIAL DE PACHITEA - PANAO</t>
  </si>
  <si>
    <t>PANAO</t>
  </si>
  <si>
    <t>2025-0001005</t>
  </si>
  <si>
    <t>000111-2025-CEPLAN-DNCPPEI</t>
  </si>
  <si>
    <t>2025-0001482</t>
  </si>
  <si>
    <t>000173-2025-CEPLAN-DNCPPEI</t>
  </si>
  <si>
    <t>2025-0001456</t>
  </si>
  <si>
    <t>000182-2025-CEPLAN-DNCPPEI</t>
  </si>
  <si>
    <t>MUNICIPALIDAD DISTRITAL DE CHONTABAMBA</t>
  </si>
  <si>
    <t>CHONTABAMBA</t>
  </si>
  <si>
    <t>2025-0001061</t>
  </si>
  <si>
    <t>000127-2025-CEPLAN-DNCPPEI</t>
  </si>
  <si>
    <t>2025-0001078</t>
  </si>
  <si>
    <t>000117-2025-CEPLAN-DNCPPEI</t>
  </si>
  <si>
    <t>2025-0000884</t>
  </si>
  <si>
    <t>000096-2025-CEPLAN-DNCPPEI</t>
  </si>
  <si>
    <t>2025-0001207</t>
  </si>
  <si>
    <t>000141-2025-CEPLAN-DNCPPEI</t>
  </si>
  <si>
    <t>2025-0003155</t>
  </si>
  <si>
    <t>000343-2025-CEPLAN-DNCPPEI</t>
  </si>
  <si>
    <t>2025- 0003676</t>
  </si>
  <si>
    <t>000402-2025-DNCPPEI</t>
  </si>
  <si>
    <t>2025-0001080</t>
  </si>
  <si>
    <t>000116-2025-CEPLAN-DNCPPEI</t>
  </si>
  <si>
    <t>MUNICIPALIDAD DISTRITAL DE MOLINOS</t>
  </si>
  <si>
    <t>MOLINO</t>
  </si>
  <si>
    <t>2025-0001763</t>
  </si>
  <si>
    <t>000217-2025-CEPLAN-DNCPPEI</t>
  </si>
  <si>
    <t>2025-0001285</t>
  </si>
  <si>
    <t>000146-2025-DNCPPEI</t>
  </si>
  <si>
    <t>MUNICIPALIDAD DISTRITAL DE SANTA LUCIA</t>
  </si>
  <si>
    <t>Santa Lucia</t>
  </si>
  <si>
    <t>2025-0001212</t>
  </si>
  <si>
    <t>000138-2025-CEPLAN-DNCPPEI</t>
  </si>
  <si>
    <t>2025-0001796</t>
  </si>
  <si>
    <t>000225-2025-CEPLAN-DNCPPEI</t>
  </si>
  <si>
    <t>2025-0003507</t>
  </si>
  <si>
    <t>000380-2025-CEPLAN-DNCPPEI</t>
  </si>
  <si>
    <t>Se remitio comentarios a la entidad 16/05/2025</t>
  </si>
  <si>
    <t>MUNICIPALIDAD DISTRITAL DE MIRACOSTA</t>
  </si>
  <si>
    <t>MIRACOSTA</t>
  </si>
  <si>
    <t>2025-0000749</t>
  </si>
  <si>
    <t>000088-2025-CEPLAN-DNCPPEI</t>
  </si>
  <si>
    <t>MUNICIPALIDAD DISTRITAL DE YANAHUARA</t>
  </si>
  <si>
    <t>YANAHUARA</t>
  </si>
  <si>
    <t>2025-0004478</t>
  </si>
  <si>
    <t>000495-2025-CEPLAN-DNCPPEI</t>
  </si>
  <si>
    <t>MUNICIPALIDAD DISTRITAL DE FLORENCIA DE MORA</t>
  </si>
  <si>
    <t>FLORENCIA DE MORA</t>
  </si>
  <si>
    <t>2025-0001774</t>
  </si>
  <si>
    <t>000227-2025-CEPLAN-DNCPPEI</t>
  </si>
  <si>
    <t>MUNICIPALIDAD PROVINCIAL DE YAUYOS</t>
  </si>
  <si>
    <t>2025-0001797</t>
  </si>
  <si>
    <t>000224-2025-CEPLAN-DNCPPEI</t>
  </si>
  <si>
    <t>2025-0005314</t>
  </si>
  <si>
    <t>000663-2025-DNCPPEI</t>
  </si>
  <si>
    <t>MUNICIPALIDAD DISTRITAL DE SONDOR</t>
  </si>
  <si>
    <t>SONDOR</t>
  </si>
  <si>
    <t>2025-0005865</t>
  </si>
  <si>
    <t>000820-2025-CEPLAN-DNCPPEI</t>
  </si>
  <si>
    <t>MUNICIPALIDAD DISTRITAL DE ACOPIA</t>
  </si>
  <si>
    <t>ACOPIA</t>
  </si>
  <si>
    <t>2025-0001404</t>
  </si>
  <si>
    <t>000161-2025-CEPLAN-DNCPPEI</t>
  </si>
  <si>
    <t>2025-0005558</t>
  </si>
  <si>
    <t>000734-2025-CEPLAN-DNCPPEI</t>
  </si>
  <si>
    <t>2025-0001858</t>
  </si>
  <si>
    <t>000239-2025-CEPLAN-DNCPPEI</t>
  </si>
  <si>
    <t>2025-0000845</t>
  </si>
  <si>
    <t>000094-2025-CEPLAN-DNCPPEI</t>
  </si>
  <si>
    <t>2025-0002251</t>
  </si>
  <si>
    <t>000259-2025-CEPLAN-DNCPPEI</t>
  </si>
  <si>
    <t>2025-0001668</t>
  </si>
  <si>
    <t>000210-2025-CEPLAN-DNCPPEI</t>
  </si>
  <si>
    <t>2025-0000915</t>
  </si>
  <si>
    <t>000100-2025-CEPLAN-DNCPPEI</t>
  </si>
  <si>
    <t>2025-0004354</t>
  </si>
  <si>
    <t>000514-2025-CEPLAN-DNCPPEI</t>
  </si>
  <si>
    <t>2026-0001373</t>
  </si>
  <si>
    <t>000244-2026-CEPLAN-DNCPPEI</t>
  </si>
  <si>
    <t>OFICIO N° 000432-2026-CEPLAN-DNCP</t>
  </si>
  <si>
    <t>MUNICIPALIDAD PROVINCIAL DE JUNIN</t>
  </si>
  <si>
    <t>2025-0001568</t>
  </si>
  <si>
    <t>000192-2025-CEPLAN-DNCPPEI</t>
  </si>
  <si>
    <t>2025-0004611</t>
  </si>
  <si>
    <t>000586-2025-DNCPPEI</t>
  </si>
  <si>
    <t>2025-000644</t>
  </si>
  <si>
    <t>0000199-2025-CEPLAN-DNCPPEI</t>
  </si>
  <si>
    <t>2025-0001261</t>
  </si>
  <si>
    <t>000145-2025-CEPLAN-DNCPPEI</t>
  </si>
  <si>
    <t>MUNICIPALIDAD DISTRITAL DE MAZAMARI</t>
  </si>
  <si>
    <t>MAZAMARI</t>
  </si>
  <si>
    <t>2026-0000688</t>
  </si>
  <si>
    <t>000219-2026-CEPLAN-DNCPPEI</t>
  </si>
  <si>
    <t>MUNICIPALIDAD DISTRITAL DE HUACHAC</t>
  </si>
  <si>
    <t>HUACHAC</t>
  </si>
  <si>
    <t>2025-0001717</t>
  </si>
  <si>
    <t>000214-2025-CEPLAN-DNCPPEI</t>
  </si>
  <si>
    <t>2025-0002397</t>
  </si>
  <si>
    <t>000279-2025-DNCPPEI</t>
  </si>
  <si>
    <t>MUNICIPALIDAD DISTRITAL DE LA LIBERTAD</t>
  </si>
  <si>
    <t>2025-0001137</t>
  </si>
  <si>
    <t>000142-2025-CEPLAN-DNCPPEI</t>
  </si>
  <si>
    <t>2025-0000960</t>
  </si>
  <si>
    <t>000109-2025-CEPLAN-DNCPPEI</t>
  </si>
  <si>
    <t>2025-0002283</t>
  </si>
  <si>
    <t>000286-2025-CEPLAN-DNCPPEI</t>
  </si>
  <si>
    <t>MUNICIPALIDAD DISTRITAL DE PONTO</t>
  </si>
  <si>
    <t>PONTO</t>
  </si>
  <si>
    <t>2025-0001163</t>
  </si>
  <si>
    <t>000139-2025-CEPLAN-DNCPPEI</t>
  </si>
  <si>
    <t>2025-0000985</t>
  </si>
  <si>
    <t>000101-2025-DNCPPEI</t>
  </si>
  <si>
    <t>2025-0001516</t>
  </si>
  <si>
    <t>000184-2025-CEPLAN-DNCPPEI</t>
  </si>
  <si>
    <t>MUNICIPALIDAD DISTRITAL DE PIRA</t>
  </si>
  <si>
    <t>PIRA</t>
  </si>
  <si>
    <t>2025-0000989</t>
  </si>
  <si>
    <t>000115-2025-CEPLAN-DNCPPEI</t>
  </si>
  <si>
    <t>2026-0002432</t>
  </si>
  <si>
    <t>000387-2026-CEPLAN-DNCPPEI</t>
  </si>
  <si>
    <t>OFICIO N° 000716-2026-CEPLAN-DNCP</t>
  </si>
  <si>
    <t>2025-0002918</t>
  </si>
  <si>
    <t>000316-2025-CEPLAN-DNCPPEI</t>
  </si>
  <si>
    <t>2025-0001223</t>
  </si>
  <si>
    <t>000140-2025-CEPLAN-DNCPPEI</t>
  </si>
  <si>
    <t>2025-0002662</t>
  </si>
  <si>
    <t>000299-2025-CEPLAN-DNCPPEI</t>
  </si>
  <si>
    <t>MUNICIPALIDAD DISTRITAL DE PLATERIA</t>
  </si>
  <si>
    <t>PLATERIA</t>
  </si>
  <si>
    <t>2025-0002344</t>
  </si>
  <si>
    <t>000266-2025-CEPLAN-DNCPPEI</t>
  </si>
  <si>
    <t>2025-0002224</t>
  </si>
  <si>
    <t>000261-2025-DNCPPEI</t>
  </si>
  <si>
    <t>MUNICIPALIDAD DISTRITAL DE CAJARURO</t>
  </si>
  <si>
    <t>UTCUBAMBA</t>
  </si>
  <si>
    <t>CAJARURO</t>
  </si>
  <si>
    <t>2025-0001153</t>
  </si>
  <si>
    <t>000126-2025-CEPLAN-DNCPPEI</t>
  </si>
  <si>
    <t>2025-0001206</t>
  </si>
  <si>
    <t>000136-2025-CEPLAN-DNCPPEI</t>
  </si>
  <si>
    <t>2025-0001524</t>
  </si>
  <si>
    <t>000181-2025-CEPLAN-DNCPPEI</t>
  </si>
  <si>
    <t>MUNICIPALIDAD DISTRITAL DE GUADALUPE</t>
  </si>
  <si>
    <t>GUADALUPE</t>
  </si>
  <si>
    <t>2025-0002739</t>
  </si>
  <si>
    <t>000303-2025-CEPLAN-DNCPPEI</t>
  </si>
  <si>
    <t>MUNICIPALIDAD DISTRITAL DE CUJILLO</t>
  </si>
  <si>
    <t>CUJILLO</t>
  </si>
  <si>
    <t>2025-0001523</t>
  </si>
  <si>
    <t>000277-2025-DNCPPEI</t>
  </si>
  <si>
    <t>MUNICIPALIDAD DISTRITAL DE LA PRIMAVERA</t>
  </si>
  <si>
    <t>LA PRIMAVERA</t>
  </si>
  <si>
    <t>2025-0004678</t>
  </si>
  <si>
    <t>000554-2025-CEPLAN-DNCPPEI</t>
  </si>
  <si>
    <t>2025-0002672</t>
  </si>
  <si>
    <t>000300-2025-CEPLAN-DNCPPEI</t>
  </si>
  <si>
    <t>2021-2028</t>
  </si>
  <si>
    <t>2025-0000946</t>
  </si>
  <si>
    <t>000105-2025-CEPLAN-DNCPPEI</t>
  </si>
  <si>
    <t>2025-0000920</t>
  </si>
  <si>
    <t>000106-2025-CEPLAN.DNCPPEI</t>
  </si>
  <si>
    <t>2025-0004308</t>
  </si>
  <si>
    <t>000492-2025-CEPLAN-DNCPPEI</t>
  </si>
  <si>
    <t>2025-0001772</t>
  </si>
  <si>
    <t>000215-2025-CEPLAN-DNCPPEI</t>
  </si>
  <si>
    <t>2025-0001826</t>
  </si>
  <si>
    <t>000236-2025-CEPLAN-DNCPPEI</t>
  </si>
  <si>
    <t>MUNICIPALIDAD DISTRITAL DE CONAYCA</t>
  </si>
  <si>
    <t>CONAYCA</t>
  </si>
  <si>
    <t>31-03-2025 se remiten comentarios al pliego</t>
  </si>
  <si>
    <t>MUNICIPALIDAD DISTRITAL DE CORRALES</t>
  </si>
  <si>
    <t>CORRALES</t>
  </si>
  <si>
    <t>MUNICIPALIDAD DISTRITAL DE EL CARMEN DE LA FRONTERA</t>
  </si>
  <si>
    <t>EL CARMEN DE LA FRONTERA</t>
  </si>
  <si>
    <t>2025-0004727</t>
  </si>
  <si>
    <t>000610-2025-CEPLAN-DNCPPEI</t>
  </si>
  <si>
    <t>MUNICIPALIDAD DISTRITAL DE MARCAVELICA</t>
  </si>
  <si>
    <t>MARCAVELICA</t>
  </si>
  <si>
    <t>I.T ADDY  LOPEZ</t>
  </si>
  <si>
    <t>2026-0000520</t>
  </si>
  <si>
    <t>000090-2026-CEPLAN-DNCPPEI</t>
  </si>
  <si>
    <t>OFICIO N° 000150-2026-CEPLAN-DNCP</t>
  </si>
  <si>
    <t>2025-0002252</t>
  </si>
  <si>
    <t>000260-2025-CEPLAN-DNCPPEI</t>
  </si>
  <si>
    <t>MUNICIPALIDAD DISTRITAL DE CALAMARCA</t>
  </si>
  <si>
    <t>CALAMARCA</t>
  </si>
  <si>
    <t>2027-2031</t>
  </si>
  <si>
    <t>Rev. general- Proceso de rev. proveniente de inicios del 2025</t>
  </si>
  <si>
    <t>MUNICIPALIDAD DISTRITAL DE CAHUAPANAS</t>
  </si>
  <si>
    <t>CAHUAPANAS</t>
  </si>
  <si>
    <t>2025-0001783</t>
  </si>
  <si>
    <t>000232-2025-CEPLAN-DNCPPEI</t>
  </si>
  <si>
    <t>2025-0002646</t>
  </si>
  <si>
    <t>000292-2025-CEPLAN-DNCPPEI</t>
  </si>
  <si>
    <t>2025-0001676</t>
  </si>
  <si>
    <t>000200-2025-CEPLAN-DNCPPEI</t>
  </si>
  <si>
    <t>MUNICIPALIDAD DISTRITAL DE SITABAMBA</t>
  </si>
  <si>
    <t>SITABAMBA</t>
  </si>
  <si>
    <t>2025-0002801</t>
  </si>
  <si>
    <t>000308-2025-CEPLAN-DNCPPEI</t>
  </si>
  <si>
    <t>MUNICIPALIDAD DISTRITAL DE SALAVERRY</t>
  </si>
  <si>
    <t>SALAVERRY</t>
  </si>
  <si>
    <t>2025-0001597</t>
  </si>
  <si>
    <t>000188-2025-CEPLAN-DNCPPEI</t>
  </si>
  <si>
    <t>MUNICIPALIDAD DISTRITAL DE PITUMARCA</t>
  </si>
  <si>
    <t>PITUMARCA</t>
  </si>
  <si>
    <t>2025-0001726</t>
  </si>
  <si>
    <t>000204-2025-CEPLAN-DNCPPEI</t>
  </si>
  <si>
    <t>2025-0001934</t>
  </si>
  <si>
    <t>0000243-2025-CEPLAN-DNCPPEI</t>
  </si>
  <si>
    <t>2025-0001559</t>
  </si>
  <si>
    <t>000193-2025-CEPLAN-DNCPPEI</t>
  </si>
  <si>
    <t>2024-0001156</t>
  </si>
  <si>
    <t>000130-2025-CEPLAN-DNCPPEI</t>
  </si>
  <si>
    <t>2025-0004486</t>
  </si>
  <si>
    <t>000486-2025-DNCPPEI</t>
  </si>
  <si>
    <t>MUNICIPALIDAD DISTRITAL DE SHIPASBAMBA</t>
  </si>
  <si>
    <t>SHIPASBAMBA</t>
  </si>
  <si>
    <t>2025-0000962</t>
  </si>
  <si>
    <t>000132-2025-CEPLAN-DNCPPEI</t>
  </si>
  <si>
    <t>2025-0002534</t>
  </si>
  <si>
    <t xml:space="preserve">000285-2025-CEPLAN-DNCPPEI </t>
  </si>
  <si>
    <t>2025-0001442</t>
  </si>
  <si>
    <t>000169-2025-CEPLAN-DNCPPEI</t>
  </si>
  <si>
    <t>2025-0001864</t>
  </si>
  <si>
    <t>000222-2025-CEPLAN-DNCPPEI</t>
  </si>
  <si>
    <t>2025-0003311</t>
  </si>
  <si>
    <t>000364-2025-CEPLAN-DNCPPEI</t>
  </si>
  <si>
    <t>2025-0001446</t>
  </si>
  <si>
    <t>000171-2025-CEPLAN-DNCPPEI</t>
  </si>
  <si>
    <t>2026-0000123</t>
  </si>
  <si>
    <t>000124-2026-CEPLAN-DNCPPEI</t>
  </si>
  <si>
    <t>OFICIO N° 000211-2026-CEPLAN-DNCP</t>
  </si>
  <si>
    <t>2025-0001359</t>
  </si>
  <si>
    <t xml:space="preserve">000158-2025-CEPLAN-DNCPPEI </t>
  </si>
  <si>
    <t>2025-0001322</t>
  </si>
  <si>
    <t>000150-2025-CEPLAN-DNCPPEI</t>
  </si>
  <si>
    <t>2025-0001305</t>
  </si>
  <si>
    <t>000151-2025-CEPLAN-DNCPPEI</t>
  </si>
  <si>
    <t>2025-0001436</t>
  </si>
  <si>
    <t>000164-2025-CEPLAN-DNCPPEI</t>
  </si>
  <si>
    <t>2025-0001279</t>
  </si>
  <si>
    <t>000154-2025-CEPLAN-DNCPPEI</t>
  </si>
  <si>
    <t>2025-0001389</t>
  </si>
  <si>
    <t>000172-2025-CEPLAN-DNCPPEI</t>
  </si>
  <si>
    <t>MUNICIPALIDAD DISTRITAL DE PAMPAROMAS</t>
  </si>
  <si>
    <t>PAMPAROMAS</t>
  </si>
  <si>
    <t>2025-0001368</t>
  </si>
  <si>
    <t>000167-2025-CEPLAN-DNCPPEI</t>
  </si>
  <si>
    <t>MUNICIPALIDAD DISTRITAL DE SAN NICOLAS</t>
  </si>
  <si>
    <t>2025-0002194</t>
  </si>
  <si>
    <t>000254-2025-CEPLAN-DNCPPEI</t>
  </si>
  <si>
    <t>2025-0003061</t>
  </si>
  <si>
    <t>000329-2025-CEPLAN-DNCPPEI</t>
  </si>
  <si>
    <t>MUNICIPALIDAD DISTRITAL DE CHIRINOS</t>
  </si>
  <si>
    <t>CHIRINOS</t>
  </si>
  <si>
    <t>2025-0003144</t>
  </si>
  <si>
    <t>000339-2025-CEPLAN-DNCPPEI</t>
  </si>
  <si>
    <t>MUNICIPALIDAD DISTRITAL DE MARIA</t>
  </si>
  <si>
    <t>MARIA</t>
  </si>
  <si>
    <t>2026-0000364</t>
  </si>
  <si>
    <t>000057-2026-CEPLAN-DNCPPEI</t>
  </si>
  <si>
    <t>MUNICIPALIDAD DISTRITAL DE COCACHACRA</t>
  </si>
  <si>
    <t>COCACHACRA</t>
  </si>
  <si>
    <t>I.T LOURDES GUTIERREZ - tiene un IT complementario</t>
  </si>
  <si>
    <t>2025-0003157</t>
  </si>
  <si>
    <t>000336-2025-CEPLAN-DNCPPEI</t>
  </si>
  <si>
    <t>MUNICIPALIDAD DISTRITAL DE MIGUEL CHECA</t>
  </si>
  <si>
    <t>MIGUEL CHECA</t>
  </si>
  <si>
    <t>2025-0003201</t>
  </si>
  <si>
    <t>000385-2025-CEPLAN-DNCPPEI</t>
  </si>
  <si>
    <t>MUNICIPALIDAD DISTRITAL DE EL ALTO</t>
  </si>
  <si>
    <t>EL ALTO</t>
  </si>
  <si>
    <t>2026-002568</t>
  </si>
  <si>
    <t>000410-2026-CEPLAN-DNCPPEI</t>
  </si>
  <si>
    <t>2025-0003023</t>
  </si>
  <si>
    <t>000407-2025-CEPLAN-DNCPPEI</t>
  </si>
  <si>
    <t>Se remitio comentarios producto de la 1ra revisión</t>
  </si>
  <si>
    <t>2025-0001447</t>
  </si>
  <si>
    <t>000165-2025-CEPLAN-DNCPPEI</t>
  </si>
  <si>
    <t>2025- 0001473</t>
  </si>
  <si>
    <t>000183-2025-CEPLAN-DNCPPEI</t>
  </si>
  <si>
    <t>2025-0002407</t>
  </si>
  <si>
    <t>000275-2025-CEPLAN-DNCPPEI</t>
  </si>
  <si>
    <t>2025-0002080</t>
  </si>
  <si>
    <t>000288-2025-CEPLAN-DNCPPEI</t>
  </si>
  <si>
    <t>2025-0001506</t>
  </si>
  <si>
    <t>000170-2025-CEPLAN-DNCPPEI</t>
  </si>
  <si>
    <t>2025-0001510</t>
  </si>
  <si>
    <t>000175-2025-DNCPPEI</t>
  </si>
  <si>
    <t>2025-0001631</t>
  </si>
  <si>
    <t>000190-2025-CEPLAN-DNCPPEI</t>
  </si>
  <si>
    <t>2025-0003651</t>
  </si>
  <si>
    <t>000401-2025-CEPLAN-DNCPPEI</t>
  </si>
  <si>
    <t>MUNICIPALIDAD DISTRITAL DE ALTO BIAVO</t>
  </si>
  <si>
    <t>2025-0003241</t>
  </si>
  <si>
    <t>000347-2025-CEPLAN-DNCPPEI</t>
  </si>
  <si>
    <t>2025-0003217</t>
  </si>
  <si>
    <t>000346-2025-CEPLAN-DNCPPEI</t>
  </si>
  <si>
    <t>MUNICIPALIDAD DISTRITAL DE OMACHA</t>
  </si>
  <si>
    <t>OMACHA</t>
  </si>
  <si>
    <t>2025-0001338</t>
  </si>
  <si>
    <t>000187-2025-CEPLAN-DNCPPEI</t>
  </si>
  <si>
    <t>2025-0001599</t>
  </si>
  <si>
    <t>000189-2025-CEPLAN-DNCPPEI</t>
  </si>
  <si>
    <t>2025-0001617</t>
  </si>
  <si>
    <t>000211-2025-CEPLAN-DNCPPEI</t>
  </si>
  <si>
    <t>2025-0001690</t>
  </si>
  <si>
    <t>000195-2025-CEPLAN-DNCPPEI</t>
  </si>
  <si>
    <t>MUNICIPALIDAD DISTRITAL DE CHONGOYAPE</t>
  </si>
  <si>
    <t>CHONGOYAPE</t>
  </si>
  <si>
    <t>2025-0001543</t>
  </si>
  <si>
    <t>000194-2025-CEPLAN-DNCPPEI</t>
  </si>
  <si>
    <t>MUNICIPALIDAD DISTRITAL DE CHOLON</t>
  </si>
  <si>
    <t>CHOLON</t>
  </si>
  <si>
    <t>2025-0001722</t>
  </si>
  <si>
    <t>000206-2025-CEPLAN-DNCPPEI</t>
  </si>
  <si>
    <t>2025-0001736</t>
  </si>
  <si>
    <t>000207-2025-CEPLAN-DNCPPEI</t>
  </si>
  <si>
    <t>2025-0001734</t>
  </si>
  <si>
    <t>000209-2025-CEPLAN-DNCPPEI</t>
  </si>
  <si>
    <t>2025-0003122</t>
  </si>
  <si>
    <t>000337-2025-CEPLAN-DNCPPEI</t>
  </si>
  <si>
    <t>MUNICIPALIDAD DISTRITAL DE HUASMIN</t>
  </si>
  <si>
    <t>HUASMIN</t>
  </si>
  <si>
    <t>2025-0002705</t>
  </si>
  <si>
    <t>000306-2025-CEPLAN-DNCPPEI</t>
  </si>
  <si>
    <t>MUNICIPALIDAD DISTRITAL DE COCHORCO</t>
  </si>
  <si>
    <t>COCHORCO</t>
  </si>
  <si>
    <t>2025-0001718</t>
  </si>
  <si>
    <t>000212-2025-CEPLAN-DNCPPEI</t>
  </si>
  <si>
    <t>2025-0003166</t>
  </si>
  <si>
    <t>000363-2025-CEPLAN-DNCPPEI</t>
  </si>
  <si>
    <t>2025-0003062</t>
  </si>
  <si>
    <t>000333-2025-CEPLAN-DNCPPEI</t>
  </si>
  <si>
    <t>2025-0005171</t>
  </si>
  <si>
    <t>000696-2025-DNCPPEI</t>
  </si>
  <si>
    <t>MUNICIPALIDAD DISTRITAL DE CHOCOS</t>
  </si>
  <si>
    <t>CHOCOS</t>
  </si>
  <si>
    <t>2025-0001847</t>
  </si>
  <si>
    <t>000221-2025-CEPLAN-DNCPPEI</t>
  </si>
  <si>
    <t>2025-0001777</t>
  </si>
  <si>
    <t>000234-2025-CEPLAN-DNCPPEI</t>
  </si>
  <si>
    <t>2025-0001851</t>
  </si>
  <si>
    <t>000229-2025-CEPLAN-DNCPPEI</t>
  </si>
  <si>
    <t>2025-0001916</t>
  </si>
  <si>
    <t>000233-2025-CEPLAN-DNCPPEI</t>
  </si>
  <si>
    <t>2026-0000467</t>
  </si>
  <si>
    <t>000117-2026-CEPLAN-DNCPPEI</t>
  </si>
  <si>
    <t>OFICIO N° 000199-2026-CEPLAN-DNCP</t>
  </si>
  <si>
    <t>2025-0002976</t>
  </si>
  <si>
    <t>000331-2025-CEPLAN-DNCPPEI</t>
  </si>
  <si>
    <t>MUNICIPALIDAD DISTRITAL DE OXAMARCA</t>
  </si>
  <si>
    <t>OXAMARCA</t>
  </si>
  <si>
    <t>2025-0004056</t>
  </si>
  <si>
    <t>000438-2025-DNCPPEI</t>
  </si>
  <si>
    <t>2025-0002678</t>
  </si>
  <si>
    <t>000301-2025-CEPLAN-DNCPPEI</t>
  </si>
  <si>
    <t>MUNICIPALIDAD DISTRITAL DE CACHICADAN</t>
  </si>
  <si>
    <t>CACHICADAN</t>
  </si>
  <si>
    <t>2025-0004337</t>
  </si>
  <si>
    <t>000479-2025-CEPLAN-DNCPPEI</t>
  </si>
  <si>
    <t>se envio comentarios al pliego - Carolyn</t>
  </si>
  <si>
    <t>2025-0004786</t>
  </si>
  <si>
    <t>000566-2025-CEPLAN-DNCPPEI</t>
  </si>
  <si>
    <t>2025-0002553</t>
  </si>
  <si>
    <t>000283-2025-CEPLAN-DNCPPEI</t>
  </si>
  <si>
    <t>2025-0003342</t>
  </si>
  <si>
    <t>000367-2025-CEPLAN-DNCPPEI</t>
  </si>
  <si>
    <t>MUNICIPALIDAD DISTRITAL DE SAN JUAN DE TARUCANI</t>
  </si>
  <si>
    <t>SAN JUAN DE TARUCANI</t>
  </si>
  <si>
    <t>2025-0002378</t>
  </si>
  <si>
    <t xml:space="preserve">000269-2025-CEPLAN-DNCPPEI </t>
  </si>
  <si>
    <t>MUNICIPALIDAD DISTRITAL DE LLAMA</t>
  </si>
  <si>
    <t>LAMA</t>
  </si>
  <si>
    <t>MUNICIPALIDAD DISTRITAL DE LA JOYA</t>
  </si>
  <si>
    <t>LA JOYA</t>
  </si>
  <si>
    <t>2025-0002408</t>
  </si>
  <si>
    <t>000272-2025-CEPLAN-DNCPPEI</t>
  </si>
  <si>
    <t>MUNICIPALIDAD DISTRITAL DE PION</t>
  </si>
  <si>
    <t>PION</t>
  </si>
  <si>
    <t>2025-0002450</t>
  </si>
  <si>
    <t>000273-2025-CEPLAN-DNCPPEI</t>
  </si>
  <si>
    <t>2025-0002027</t>
  </si>
  <si>
    <t>0000240-2025-CEPLAN-DNCPPEI</t>
  </si>
  <si>
    <t>MUNICIPALIDAD DISTRITAL DE SANTO DOMINGO DE ACOBAMBA</t>
  </si>
  <si>
    <t>SANTO DOMINGO DE ACOBAMBA</t>
  </si>
  <si>
    <t>2025-0002023</t>
  </si>
  <si>
    <t>000235-2025-CEPLAN-DNCPPEI</t>
  </si>
  <si>
    <t>2025-0001450</t>
  </si>
  <si>
    <t>000241-2025-CEPLAN-DNCPPEI</t>
  </si>
  <si>
    <t>2025- 0002079</t>
  </si>
  <si>
    <t>000246-2025-CEPLAN-DNCPPEI</t>
  </si>
  <si>
    <t>UNIVERSIDAD NACIONAL TECNOLOGICA DE SAN JUAN DE LURIGANCHO</t>
  </si>
  <si>
    <t>2025-0003089</t>
  </si>
  <si>
    <t>000328-2025-CEPLAN-DNCPPEI</t>
  </si>
  <si>
    <t>MUNICIPALIDAD DISTRITAL DE HUANOQUITE</t>
  </si>
  <si>
    <t>HUANOQUITE</t>
  </si>
  <si>
    <t>2025-0004959</t>
  </si>
  <si>
    <t xml:space="preserve">000569-2025-CEPLAN/DNCPPEI </t>
  </si>
  <si>
    <t>2025-0003856</t>
  </si>
  <si>
    <t>000410-2025-CEPLAN-DNCPPEI</t>
  </si>
  <si>
    <t>MUNICIPALIDAD DISTRITAL DE PACCHA</t>
  </si>
  <si>
    <t xml:space="preserve"> PACCHA</t>
  </si>
  <si>
    <t>2025-0002049</t>
  </si>
  <si>
    <t>000249-2025-CEPLAN-DNCPPEI</t>
  </si>
  <si>
    <t>2025-0002058</t>
  </si>
  <si>
    <t>000248-2025-CEPLAN-DNCPPEI</t>
  </si>
  <si>
    <t>2025-0004213</t>
  </si>
  <si>
    <t>000606-2025-CEPLAN-DNCPPEI</t>
  </si>
  <si>
    <t>MUNICIPALIDAD DISTRITAL DE ANDAHUAYLILLAS</t>
  </si>
  <si>
    <t>ANDAHUAYLILLAS</t>
  </si>
  <si>
    <t>2025-0003065</t>
  </si>
  <si>
    <t>000326-2025-CEPLAN-DNCPPEI</t>
  </si>
  <si>
    <t>MUNICIPALIDAD DISTRITAL DE GUZMANGO</t>
  </si>
  <si>
    <t>GUZMANGO</t>
  </si>
  <si>
    <t>2025-0002154</t>
  </si>
  <si>
    <t>000262-2025-DNCPPEI</t>
  </si>
  <si>
    <t>2025-0002095</t>
  </si>
  <si>
    <t>000270-2025-DNCPPEI</t>
  </si>
  <si>
    <t>MUNICIPALIDAD DISTRITAL DE SAN PEDRO DE CHANA</t>
  </si>
  <si>
    <t>SAN PEDRO DE CHANA</t>
  </si>
  <si>
    <t>2025-0002187</t>
  </si>
  <si>
    <t>000265-2025-CEPLAN-DNCPPEI</t>
  </si>
  <si>
    <t>MUNICIPALIDAD DISTRITAL DE CHACCHO</t>
  </si>
  <si>
    <t>CHACCHO</t>
  </si>
  <si>
    <t>2025-0002118</t>
  </si>
  <si>
    <t>000263-2025-CEPLAN-DNCPPEI</t>
  </si>
  <si>
    <t>MUNICIPALIDAD DISTRITAL DE RICRAN</t>
  </si>
  <si>
    <t>RICRAN</t>
  </si>
  <si>
    <t>2025-0002015</t>
  </si>
  <si>
    <t>000251-2025-CEPLAN-DNCPPEI</t>
  </si>
  <si>
    <t>2025-0002150</t>
  </si>
  <si>
    <t>000252-2025-CEPLAN-DNCPPEI</t>
  </si>
  <si>
    <t>2025-0001706</t>
  </si>
  <si>
    <t>000257-2025-CEPLAN-DNCPPEI</t>
  </si>
  <si>
    <t>2025-0003384</t>
  </si>
  <si>
    <t>000370-2025-CEPLAN-DNCPPEI</t>
  </si>
  <si>
    <t>MUNICIPALIDAD DISTRITAL DE YUCAY</t>
  </si>
  <si>
    <t>YUCAY</t>
  </si>
  <si>
    <t>2025-0002324</t>
  </si>
  <si>
    <t>000267-2025-CEPLAN-DNCPPEI</t>
  </si>
  <si>
    <t>2025-0002610</t>
  </si>
  <si>
    <t>000304-2025-CEPLAN-DNCPPEI</t>
  </si>
  <si>
    <t>2026-0002265</t>
  </si>
  <si>
    <t>000367-2026-CEPLAN-DNCPPEI</t>
  </si>
  <si>
    <t>2025-0002367</t>
  </si>
  <si>
    <t>000268-2025-CEPLAN-DNCPPEI</t>
  </si>
  <si>
    <t>PACCHA</t>
  </si>
  <si>
    <t>2025-0003196</t>
  </si>
  <si>
    <t>000352-2025-CEPLAN-DNCPPEI</t>
  </si>
  <si>
    <t>2025-0004083</t>
  </si>
  <si>
    <t>000512-2025-CEPLAN-DNCPPEI</t>
  </si>
  <si>
    <t>MUNICIPALIDAD DISTRITAL DE LAS PIRIAS</t>
  </si>
  <si>
    <t>LAS PIRIAS</t>
  </si>
  <si>
    <t>2025-0002309</t>
  </si>
  <si>
    <t>000278-2025-DNCPPEI</t>
  </si>
  <si>
    <t>MUNICIPALIDAD PROVINCIAL DE CORONGO</t>
  </si>
  <si>
    <t>2025-0002394</t>
  </si>
  <si>
    <t>000271-2025-CEPLAN-DNCPPEI</t>
  </si>
  <si>
    <t>2025-0002470</t>
  </si>
  <si>
    <t>000276-2025-CEPLAN-DNCPPEI</t>
  </si>
  <si>
    <t>MUNICIPALIDAD DISTRITAL DE CHUPA</t>
  </si>
  <si>
    <t>CHUPA</t>
  </si>
  <si>
    <t>2025-0003409</t>
  </si>
  <si>
    <t>000382-2025-CEPLAN-DNCPPEI</t>
  </si>
  <si>
    <t>2025-0003338</t>
  </si>
  <si>
    <t>000361-2025-CEPLAN-DNCPPEI</t>
  </si>
  <si>
    <t>2025-0002538</t>
  </si>
  <si>
    <t>000280-2025-CEPLAN-DNCPPEI</t>
  </si>
  <si>
    <t>MUNICIPALIDAD DISTRITAL DE PILCUYO</t>
  </si>
  <si>
    <t>PILCUYO</t>
  </si>
  <si>
    <t>2025-0003203</t>
  </si>
  <si>
    <t>000344-2025-CEPLAN-DNCPPEI</t>
  </si>
  <si>
    <t>MUNICIPALIDAD DISTRITAL DE MARCABAL</t>
  </si>
  <si>
    <t>MARCABAL</t>
  </si>
  <si>
    <t>2025-0003304</t>
  </si>
  <si>
    <t>000392-2025-DNCPPEI</t>
  </si>
  <si>
    <t>MUNICIPALIDAD DISTRITAL DE LONYA GRANDE</t>
  </si>
  <si>
    <t>LONYA GRANDE</t>
  </si>
  <si>
    <t>2025-0004072</t>
  </si>
  <si>
    <t>000452-2025-DNCPPEI</t>
  </si>
  <si>
    <t>2025-0002467</t>
  </si>
  <si>
    <t>000284-2025-CEPLAN-DNCPPEI</t>
  </si>
  <si>
    <t>2025-0003055</t>
  </si>
  <si>
    <t>000330-2025-CEPLAN-DNCPPEI</t>
  </si>
  <si>
    <t>2026-0000336</t>
  </si>
  <si>
    <t>0000101-2026-CEPLAN-DNCPPEI</t>
  </si>
  <si>
    <t>MUNICIPALIDAD DISTRITAL DE ISLAY</t>
  </si>
  <si>
    <t>Se envio al pliego las obs - carolyn</t>
  </si>
  <si>
    <t>MUNICIPALIDAD DISTRITAL DE CHALA</t>
  </si>
  <si>
    <t>CHALA</t>
  </si>
  <si>
    <t>2025-0003837</t>
  </si>
  <si>
    <t>000412-2025-CEPLAN-DNCPPEI</t>
  </si>
  <si>
    <t>2025-0004522</t>
  </si>
  <si>
    <t>00565-2025-CEPLAN-DNCPPEI</t>
  </si>
  <si>
    <t>2025-0005535</t>
  </si>
  <si>
    <t>000792-2025-CEPLAN-DNCPPEI</t>
  </si>
  <si>
    <t>MUNICIPALIDAD DISTRITAL DE MADRIGAL</t>
  </si>
  <si>
    <t>MADRIGAL</t>
  </si>
  <si>
    <t>2025-0004157</t>
  </si>
  <si>
    <t>000456-2025-DNCPPEI</t>
  </si>
  <si>
    <t>MUNICIPALIDAD DISTRITAL DE PULAN</t>
  </si>
  <si>
    <t>PULAN</t>
  </si>
  <si>
    <t>2025-0002919</t>
  </si>
  <si>
    <t>000442-2025-CEPLAN-DNCPPEI</t>
  </si>
  <si>
    <t>MUNICIPALIDAD DISTRITAL DE HUAC - HUAS</t>
  </si>
  <si>
    <t>HUAC-HUAS</t>
  </si>
  <si>
    <t>2025-0003407</t>
  </si>
  <si>
    <t>000376-2025-CEPLAN-DNCPPEI</t>
  </si>
  <si>
    <t>2025-0003288</t>
  </si>
  <si>
    <t>000393-2025-CEPLAN-DNCPPEI</t>
  </si>
  <si>
    <t>2026-0000301</t>
  </si>
  <si>
    <t>000035-2026-CEPLAN-DNCPPEI</t>
  </si>
  <si>
    <t>OFICIO N° 000069-2026-CEPLAN-DNCP</t>
  </si>
  <si>
    <t>MUNICIPALIDAD DISTRITAL DE ANGUIA</t>
  </si>
  <si>
    <t>ANGUIA</t>
  </si>
  <si>
    <t>2025-0003491</t>
  </si>
  <si>
    <t>000383-2025-CEPLAN-DNCPPEI</t>
  </si>
  <si>
    <t>MUNICIPALIDAD DISTRITAL DE PROVIDENCIA</t>
  </si>
  <si>
    <t>PROVIDENCIA</t>
  </si>
  <si>
    <t>2025-0004604</t>
  </si>
  <si>
    <t>000507-2025-CEPLAN-DNCPPEI</t>
  </si>
  <si>
    <t>MUNICIPALIDAD DISTRITAL DE JAYANCA</t>
  </si>
  <si>
    <t>JAYANCA</t>
  </si>
  <si>
    <t>2026-0001001</t>
  </si>
  <si>
    <t>000176-2026-CEPLAN-DNCPPEI</t>
  </si>
  <si>
    <t>OFICIO N° 000310-2026-CEPLAN-DNCP</t>
  </si>
  <si>
    <t>MUNICIPALIDAD DISTRITAL DE VITOR</t>
  </si>
  <si>
    <t>VITOR</t>
  </si>
  <si>
    <t>2025-0004184</t>
  </si>
  <si>
    <t>0000768-2025-CEPLAN-DNCPPEI</t>
  </si>
  <si>
    <t>99</t>
  </si>
  <si>
    <t>I.T CARLOS HUARCAYA</t>
  </si>
  <si>
    <t>2025-0002802</t>
  </si>
  <si>
    <t>000309-2025-CEPLAN-DNCPPEI</t>
  </si>
  <si>
    <t>2024-0002931</t>
  </si>
  <si>
    <t xml:space="preserve">000352-2024-CEPLAN-DNCPPEI </t>
  </si>
  <si>
    <t>MUNICIPALIDAD DISTRITAL DE CHURUJA</t>
  </si>
  <si>
    <t>CHURUJA</t>
  </si>
  <si>
    <t>2025-0004814</t>
  </si>
  <si>
    <t>000536-2025-CEPLAN-DNCPPEI</t>
  </si>
  <si>
    <t>2025-0004136</t>
  </si>
  <si>
    <t>000450-2025-CEPLAN-DNCPPEI</t>
  </si>
  <si>
    <t>2025-0003404</t>
  </si>
  <si>
    <t>000360-2025-CEPLAN-DNCPPEI</t>
  </si>
  <si>
    <t>MUNICIPALIDAD DISTRITAL DE SITAJARA</t>
  </si>
  <si>
    <t>SITAJARA</t>
  </si>
  <si>
    <t>2025-0002624</t>
  </si>
  <si>
    <t>000293-2025-CEPLAN-DNCPPEI</t>
  </si>
  <si>
    <t>MUNICIPALIDAD DISTRITAL DE MACARI</t>
  </si>
  <si>
    <t>MACARI</t>
  </si>
  <si>
    <t>2025-0002542</t>
  </si>
  <si>
    <t>000294-2025-CEPLAN-DNCPPEI</t>
  </si>
  <si>
    <t>2025-0002669</t>
  </si>
  <si>
    <t>000295-2025-CEPLAN-DNCPPEI</t>
  </si>
  <si>
    <t>MUNICIPALIDAD DISTRITAL DE SAN MIGUEL DE CAURI</t>
  </si>
  <si>
    <t>SAN MIGUEL DE CAURI</t>
  </si>
  <si>
    <t>2025-0002606</t>
  </si>
  <si>
    <t>000297-2025-CEPLAN-DNCPPEI</t>
  </si>
  <si>
    <t>MUNICIPALIDAD DISTRITAL DE QUILAHUANI</t>
  </si>
  <si>
    <t>QUILAHUANI</t>
  </si>
  <si>
    <t>2025-0002712</t>
  </si>
  <si>
    <t>000298-2025-CEPLAN-DNCPPEI</t>
  </si>
  <si>
    <t>MUNICIPALIDAD PROVINCIAL DE AYMARAES - CHALHUANCA</t>
  </si>
  <si>
    <t>CHALHUANCA</t>
  </si>
  <si>
    <t>2025-0003293</t>
  </si>
  <si>
    <t>000375-2025-CEPLAN-DNCPPEI</t>
  </si>
  <si>
    <t>2025-0003394</t>
  </si>
  <si>
    <t>000377-2025-CEPLAN-DNCPPEI</t>
  </si>
  <si>
    <t>MUNICIPALIDAD DISTRITAL DE SAN BERNARDINO</t>
  </si>
  <si>
    <t>SAN BERNARDINO</t>
  </si>
  <si>
    <t>2025-0002519</t>
  </si>
  <si>
    <t>000310-2025-CEPLAN-DNCPPEI</t>
  </si>
  <si>
    <t>MUNICIPALIDAD DISTRITAL DE POMACANCHA</t>
  </si>
  <si>
    <t>Municipalidad Distrital de Pomacancha</t>
  </si>
  <si>
    <t>POMACANCHA</t>
  </si>
  <si>
    <t>2025-0002582</t>
  </si>
  <si>
    <t>000311-2025-CEPLAN-DNCPPEI</t>
  </si>
  <si>
    <t>2025-0003726</t>
  </si>
  <si>
    <t>000405-2025-CEPLAN-DNCPPEI</t>
  </si>
  <si>
    <t>MUNICIPALIDAD DISTRITAL DE EDUARDO VILLANUEVA</t>
  </si>
  <si>
    <t>EDUARDO VILLANUEVA</t>
  </si>
  <si>
    <t xml:space="preserve">I.T EMITIDO </t>
  </si>
  <si>
    <t>2025-0002913</t>
  </si>
  <si>
    <t>000313-2025-CEPLAN-DNCPPEI</t>
  </si>
  <si>
    <t>MUNICIPALIDAD DISTRITAL DE VISCHONGO</t>
  </si>
  <si>
    <t>VISCHONGO</t>
  </si>
  <si>
    <t>2026-0000761</t>
  </si>
  <si>
    <t>000125-2026-CEPLAN-DNCPPEI</t>
  </si>
  <si>
    <t>OFICIO N° 000213-2026-CEPLAN-DNCP</t>
  </si>
  <si>
    <t>2025-0003858</t>
  </si>
  <si>
    <t>000409-2025-CEPLAN-DNCPPEI</t>
  </si>
  <si>
    <t>MUNICIPALIDAD DISTRITAL DE MADEAN</t>
  </si>
  <si>
    <t>MADEAN</t>
  </si>
  <si>
    <t>2025-0004816</t>
  </si>
  <si>
    <t>000690-2025-CEPLAN-DNCPPEI</t>
  </si>
  <si>
    <t>2025-0002932</t>
  </si>
  <si>
    <t>000349-2025-CEPLAN-DNCPPEI</t>
  </si>
  <si>
    <t>2025-0002841</t>
  </si>
  <si>
    <t>000318-2025-CEPLAN-DNCPPEI</t>
  </si>
  <si>
    <t>MUNICIPALIDAD PROVINCIAL DE HUARI</t>
  </si>
  <si>
    <t>2025-0003451</t>
  </si>
  <si>
    <t>000374-2025-CEPLAN-DNCPPEI</t>
  </si>
  <si>
    <t>MUNICIPALIDAD DISTRITAL DE UCHUMARCA</t>
  </si>
  <si>
    <t>UCHUMARCA</t>
  </si>
  <si>
    <t>2025-0004554</t>
  </si>
  <si>
    <t>000510-2025-CEPLAN-DNCPPEI</t>
  </si>
  <si>
    <t>2025-0002939</t>
  </si>
  <si>
    <t>000324-2025-CEPLAN-DNCPPEI</t>
  </si>
  <si>
    <t>MUNICIPALIDAD DISTRITAL DE CARAYBAMBA</t>
  </si>
  <si>
    <t>CARAYBAMBA</t>
  </si>
  <si>
    <t>2025-0005863</t>
  </si>
  <si>
    <t>000817-2025-CEPLAN-DNCPPEI</t>
  </si>
  <si>
    <t>MUNICIPALIDAD DISTRITAL DE HABANA</t>
  </si>
  <si>
    <t>HABANA</t>
  </si>
  <si>
    <t>2025-0002987</t>
  </si>
  <si>
    <t>000321-2025-CEPLAN-DNCPPEI</t>
  </si>
  <si>
    <t>MUNICIPALIDAD DISTRITAL DE YURUA</t>
  </si>
  <si>
    <t>YURUA</t>
  </si>
  <si>
    <t>2025-0003039</t>
  </si>
  <si>
    <t>000323-2025-CEPLAN-DNCPPEI</t>
  </si>
  <si>
    <t>MUNICIPALIDAD DISTRITAL DE SINA</t>
  </si>
  <si>
    <t>SINA</t>
  </si>
  <si>
    <t>2025-0004633</t>
  </si>
  <si>
    <t>000612-2025-CEPLAN-DNCPPEI</t>
  </si>
  <si>
    <t>2025-003538</t>
  </si>
  <si>
    <t>000399-2025-DNCPPEI</t>
  </si>
  <si>
    <t>MUNICIPALIDAD DISTRITAL DE TURPAY</t>
  </si>
  <si>
    <t>TURPAY</t>
  </si>
  <si>
    <t>2025-0003460</t>
  </si>
  <si>
    <t xml:space="preserve">000388-2025-CEPLAN-DNCPPEI </t>
  </si>
  <si>
    <t>9</t>
  </si>
  <si>
    <t>2025-0003693</t>
  </si>
  <si>
    <t>000397-2025-DNCPPEI</t>
  </si>
  <si>
    <t>2025-0002888</t>
  </si>
  <si>
    <t>000315-2025-CEPLAN-DNCPPEI</t>
  </si>
  <si>
    <t>MUNICIPALIDAD DISTRITAL DE TAUCA</t>
  </si>
  <si>
    <t xml:space="preserve"> MUNICIPALIDAD DISTRITAL DE TAUCA</t>
  </si>
  <si>
    <t>TAUCA</t>
  </si>
  <si>
    <t>2025-0003097</t>
  </si>
  <si>
    <t>000345-2025-CEPLAN-DNCPPEI</t>
  </si>
  <si>
    <t>2025-0003276</t>
  </si>
  <si>
    <t>000373-2025-CEPLAN-DNCPPEI</t>
  </si>
  <si>
    <t>2025-0003005</t>
  </si>
  <si>
    <t>000322-2025-CEPLAN-DNCPPEI</t>
  </si>
  <si>
    <t>2025-0003163</t>
  </si>
  <si>
    <t>000335-2025-CEPLAN-DNCPPEI</t>
  </si>
  <si>
    <t>MUNICIPALIDAD DISTRITAL DE PITIPO</t>
  </si>
  <si>
    <t>PITIPO</t>
  </si>
  <si>
    <t>2025-0004429</t>
  </si>
  <si>
    <t>000540-2025-DNCPPEI</t>
  </si>
  <si>
    <t>MUNICIPALIDAD DISTRITAL DE TOMAS</t>
  </si>
  <si>
    <t>TOMAS</t>
  </si>
  <si>
    <t>2025-0002962</t>
  </si>
  <si>
    <t>000415-2025-CEPLAN-DNCPPEI</t>
  </si>
  <si>
    <t>1</t>
  </si>
  <si>
    <t>2025-0003367</t>
  </si>
  <si>
    <t>000369-2025-CEPLAN-DNCPPEI</t>
  </si>
  <si>
    <t>2025-0005806</t>
  </si>
  <si>
    <t>000782-2025-CEPLAN-DNCPPEI</t>
  </si>
  <si>
    <t>2025-0003320</t>
  </si>
  <si>
    <t>000368-2025-CEPLAN-DNCPPEI</t>
  </si>
  <si>
    <t>MUNICIPALIDAD DISTRITAL DE NIEPOS</t>
  </si>
  <si>
    <t>NIEPOS</t>
  </si>
  <si>
    <t>2025-0003314</t>
  </si>
  <si>
    <t>000356-2025-CEPLAN-DNCPPEI</t>
  </si>
  <si>
    <t>MUNICIPALIDAD DISTRITAL DE LA MORADA</t>
  </si>
  <si>
    <t>LA MORADA</t>
  </si>
  <si>
    <t>2025-0003330</t>
  </si>
  <si>
    <t>000359-2025-CEPLAN-DNCPPEI</t>
  </si>
  <si>
    <t>MUNICIPALIDAD DISTRITAL DE COPANI</t>
  </si>
  <si>
    <t>COPANI</t>
  </si>
  <si>
    <t>2024-0003879</t>
  </si>
  <si>
    <t xml:space="preserve">000441-2024-CEPLAN-DNCPPEI </t>
  </si>
  <si>
    <t>MUNICIPALIDAD DISTRITAL DE OMIA</t>
  </si>
  <si>
    <t>OMIA</t>
  </si>
  <si>
    <t>2025-0004651</t>
  </si>
  <si>
    <t>000666-2025-DNCPPEI</t>
  </si>
  <si>
    <t>MUNICIPALIDAD DISTRITAL DE PUCARA</t>
  </si>
  <si>
    <t>PUCARA</t>
  </si>
  <si>
    <t>2025-0004763</t>
  </si>
  <si>
    <t>000582-2025-DNCPPEI</t>
  </si>
  <si>
    <t>MUNICIPALIDAD DISTRITAL DE PILCOMAYO</t>
  </si>
  <si>
    <t>PILCOMAYO</t>
  </si>
  <si>
    <t>2025-0003262</t>
  </si>
  <si>
    <t>000372-2025-CEPLAN-DNCPPEI</t>
  </si>
  <si>
    <t>MUNICIPALIDAD DISTRITAL DE HUARICOLCA</t>
  </si>
  <si>
    <t>HUARICOLCA</t>
  </si>
  <si>
    <t>2025-0004488</t>
  </si>
  <si>
    <t>000577-2025-DNCPPEI</t>
  </si>
  <si>
    <t>MUNICIPALIDAD DISTRITAL DE MARCO</t>
  </si>
  <si>
    <t>MARCO</t>
  </si>
  <si>
    <t>2025-0003497</t>
  </si>
  <si>
    <t>000395-2025-CEPLAN-DNCPPEI</t>
  </si>
  <si>
    <t>MUNICIPALIDAD DISTRITAL DE ARAHUAY</t>
  </si>
  <si>
    <t>ARAHUAY</t>
  </si>
  <si>
    <t>2025-0003756</t>
  </si>
  <si>
    <t>000437-2025-DNCPPEI</t>
  </si>
  <si>
    <t>MUNICIPALIDAD DISTRITAL DE CORIS</t>
  </si>
  <si>
    <t>AIJA</t>
  </si>
  <si>
    <t>CORIS</t>
  </si>
  <si>
    <t>2025-0003707</t>
  </si>
  <si>
    <t>000406-2025-CEPLAN-DNCPPEI</t>
  </si>
  <si>
    <t>2025-0003275</t>
  </si>
  <si>
    <t>000384-2025-CEPLAN-DNCPPEI</t>
  </si>
  <si>
    <t>MUNICIPALIDAD DISTRITAL DE SAN JUAN DE RONTOY</t>
  </si>
  <si>
    <t>SAN JUAN DE RONTOY</t>
  </si>
  <si>
    <t>2025-0003571</t>
  </si>
  <si>
    <t>000488-2025-DNCPPEI</t>
  </si>
  <si>
    <t>MOLINOS</t>
  </si>
  <si>
    <t>Rev. integral</t>
  </si>
  <si>
    <t>MUNICIPALIDAD DISTRITAL DE PACHIA</t>
  </si>
  <si>
    <t>PACHIA</t>
  </si>
  <si>
    <t>2025-0003067</t>
  </si>
  <si>
    <t>000334-2025-CEPLAN-DNCPPEI</t>
  </si>
  <si>
    <t>MUNICIPALIDAD DISTRITAL DE TAHUAMANU</t>
  </si>
  <si>
    <t>2025-0003071</t>
  </si>
  <si>
    <t>000325-2025-CEPLAN-DNCPPEI</t>
  </si>
  <si>
    <t>2025-0003105</t>
  </si>
  <si>
    <t>000338-2025-CEPLAN-DNCPPEI</t>
  </si>
  <si>
    <t>2025-0002469</t>
  </si>
  <si>
    <t>000354-2025-CEPLAN-DNCPPEI</t>
  </si>
  <si>
    <t>38</t>
  </si>
  <si>
    <t>2025-0002790</t>
  </si>
  <si>
    <t>000413-2025-CEPLAN-DNCPPEI</t>
  </si>
  <si>
    <t>MUNICIPALIDAD DISTRITAL DE CHIARA</t>
  </si>
  <si>
    <t>CHIARA</t>
  </si>
  <si>
    <t>000340-2025-CEPLAN-DNCPPEI</t>
  </si>
  <si>
    <t>MUNICIPALIDAD DISTRITAL DE MANCOS</t>
  </si>
  <si>
    <t>MANCOS</t>
  </si>
  <si>
    <t>2025-0003168</t>
  </si>
  <si>
    <t>000342-2025-CEPLAN-DNCPPEI</t>
  </si>
  <si>
    <t>2025-0003360</t>
  </si>
  <si>
    <t>000365-2025-CEPLAN-DNCPPEI</t>
  </si>
  <si>
    <t>2025-0004137</t>
  </si>
  <si>
    <t>000460-2025-DNCPPEI</t>
  </si>
  <si>
    <t>MUNICIPALIDAD DISTRITAL DE HUANTAN</t>
  </si>
  <si>
    <t>HUANTAN</t>
  </si>
  <si>
    <t>2025-0003073</t>
  </si>
  <si>
    <t>000341-2025-CEPLAN-DNCPPEI</t>
  </si>
  <si>
    <t>MUNICIPALIDAD DISTRITAL DE LLIPA</t>
  </si>
  <si>
    <t>LLIPA</t>
  </si>
  <si>
    <t>2025-0004828</t>
  </si>
  <si>
    <t>000807-2025-DNCPPEI</t>
  </si>
  <si>
    <t>MUNICIPALIDAD DISTRITAL DE ORCOTUNA</t>
  </si>
  <si>
    <t>ORCOTUNA</t>
  </si>
  <si>
    <t>OEI/AEI</t>
  </si>
  <si>
    <t>35</t>
  </si>
  <si>
    <t>2026-0000087</t>
  </si>
  <si>
    <t>000004-2026-CEPLAN-DNCPPEI</t>
  </si>
  <si>
    <t>OFICIO N°000006-2026-CEPLAN-/DNCP</t>
  </si>
  <si>
    <t>2025-0003143</t>
  </si>
  <si>
    <t>000332-2025-CEPLAN-DNCPPEI</t>
  </si>
  <si>
    <t>MUNICIPALIDAD DISTRITAL DE PISACOMA</t>
  </si>
  <si>
    <t>PISACOMA</t>
  </si>
  <si>
    <t>2026-0001602</t>
  </si>
  <si>
    <t>000320-2026-CEPLAN-DNCPPEI</t>
  </si>
  <si>
    <t>OFICIO N° 000584-2026-CEPLAN-DNCP</t>
  </si>
  <si>
    <t>MUNICIPALIDAD DISTRITAL DE TRES DE DICIEMBRE</t>
  </si>
  <si>
    <t>TRES DE DICIEMBRE</t>
  </si>
  <si>
    <t>2025-0003769</t>
  </si>
  <si>
    <t>000425-2025-CEPLAN-DNCPPEI</t>
  </si>
  <si>
    <t>MUNICIPALIDAD DISTRITAL DE ANDARAY</t>
  </si>
  <si>
    <t>ANDARAY</t>
  </si>
  <si>
    <t>2025-0003223</t>
  </si>
  <si>
    <t>000350-2025-CEPLAN-DNCPPEI</t>
  </si>
  <si>
    <t>MUNICIPALIDAD PROVINCIAL DE PALLASCA - CABANA</t>
  </si>
  <si>
    <t>PALLASCA - CABANA</t>
  </si>
  <si>
    <t>2025-0003096</t>
  </si>
  <si>
    <t>000351-2025-CEPLAN-DNCPPEI</t>
  </si>
  <si>
    <t>MUNICIPALIDAD DISTRITAL DE CONGAS</t>
  </si>
  <si>
    <t>CONGAS</t>
  </si>
  <si>
    <t>2025-0004014</t>
  </si>
  <si>
    <t>000435-2025-CEPLAN-DNCPPEI</t>
  </si>
  <si>
    <t>MUNICIPALIDAD PROVINCIAL DE SANTA CRUZ</t>
  </si>
  <si>
    <t>2025-0005072</t>
  </si>
  <si>
    <t>000593-2025-CEPLAN-DNCPPEI</t>
  </si>
  <si>
    <t>MUNICIPALIDAD DISTRITAL DE TUMAN</t>
  </si>
  <si>
    <t>TUMAN</t>
  </si>
  <si>
    <t>2025-0005142</t>
  </si>
  <si>
    <t>000702-2025-CEPLAN-DNCPPEI</t>
  </si>
  <si>
    <t>MUNICIPALIDAD DISTRITAL DE UCHIZA</t>
  </si>
  <si>
    <t>UCHIZA</t>
  </si>
  <si>
    <t>2025-0003731</t>
  </si>
  <si>
    <t>000404-2025-CEPLAN-DNCPPEI</t>
  </si>
  <si>
    <t>MUNICIPALIDAD DISTRITAL DE CHILETE</t>
  </si>
  <si>
    <t>CHILETE</t>
  </si>
  <si>
    <t>2025-0003563</t>
  </si>
  <si>
    <t>000386-2025-CEPLAN-DNCPPEI</t>
  </si>
  <si>
    <t>MUNICIPALIDAD DISTRITAL DE BAMBAMARCA</t>
  </si>
  <si>
    <t>2025-0004899</t>
  </si>
  <si>
    <t>00603-2025-CEPLAN-DNCPPEI</t>
  </si>
  <si>
    <t>2025-0003817</t>
  </si>
  <si>
    <t>000414-2025-CEPLAN-DNCPPEI</t>
  </si>
  <si>
    <t>2025-0004128</t>
  </si>
  <si>
    <t>000487-2025-CEPLAN-DNCPPEI</t>
  </si>
  <si>
    <t>2025-003269</t>
  </si>
  <si>
    <t>000484-2025-CEPLAN-DNCPPEI</t>
  </si>
  <si>
    <t>2025-0004954</t>
  </si>
  <si>
    <t>000640-2025-CEPLAN-DNCPPEI</t>
  </si>
  <si>
    <t>MUNICIPALIDAD PROVINCIAL DE HUACAYBAMBA</t>
  </si>
  <si>
    <t>2025-0003316</t>
  </si>
  <si>
    <t>000358-2025-CEPLAN-DNCPPEI</t>
  </si>
  <si>
    <t>2025-0004876</t>
  </si>
  <si>
    <t>000545-2025-CEPLAN-DNCPPEI</t>
  </si>
  <si>
    <t>MUNICIPALIDAD DISTRITAL DE ANANEA</t>
  </si>
  <si>
    <t>ANANEA</t>
  </si>
  <si>
    <t>2025-0005511</t>
  </si>
  <si>
    <t>000699-2025-CEPLAN-DNCPPEI</t>
  </si>
  <si>
    <t>MUNICIPALIDAD DISTRITAL DE CUPI</t>
  </si>
  <si>
    <t>CUPI</t>
  </si>
  <si>
    <t>2025-0005427</t>
  </si>
  <si>
    <t>000726-2025-CEPLAN-DNCPPEI</t>
  </si>
  <si>
    <t>MUNICIPALIDAD DISTRITAL DE CURPAHUASI</t>
  </si>
  <si>
    <t>CURPAHUASI</t>
  </si>
  <si>
    <t>MUNICIPALIDAD DISTRITAL DE SAPALLANGA</t>
  </si>
  <si>
    <t>SAPALLANGA</t>
  </si>
  <si>
    <t>MUNICIPALIDAD DISTRITAL DE LA YARADA LOS PALOS</t>
  </si>
  <si>
    <t>LA YARADA LOS PALOS</t>
  </si>
  <si>
    <t>2025-0005604</t>
  </si>
  <si>
    <t>000740-2025-CEPLAN-DNCPPEI</t>
  </si>
  <si>
    <t>SAN ANTONIO</t>
  </si>
  <si>
    <t>2025-0003679</t>
  </si>
  <si>
    <t>000408-2025-CEPLAN-DNCPPEI</t>
  </si>
  <si>
    <t>MUNICIPALIDAD DISTRITAL DE ANCHIHUAY</t>
  </si>
  <si>
    <t>ANCHIHUAY</t>
  </si>
  <si>
    <t>2025-0005264</t>
  </si>
  <si>
    <t>000661-2025-CEPLAN-DNCPPEI</t>
  </si>
  <si>
    <t>MUNICIPALIDAD DISTRITAL DE MONSEFU</t>
  </si>
  <si>
    <t>MONSEFU</t>
  </si>
  <si>
    <t>2025-0004081</t>
  </si>
  <si>
    <t>000491-2025-CEPLAN-DNCPPEI</t>
  </si>
  <si>
    <t>MUNICIPALIDAD DISTRITAL DE TAPO</t>
  </si>
  <si>
    <t>2025-0003248</t>
  </si>
  <si>
    <t>000366-2025-CEPLAN-DNCPPEI</t>
  </si>
  <si>
    <t>MUNICIPALIDAD DISTRITAL DE HUAYUCACHI</t>
  </si>
  <si>
    <t>HUAYUCACHI</t>
  </si>
  <si>
    <t>2025-0003685</t>
  </si>
  <si>
    <t>000476-2025-CEPLAN-DNCPPEI</t>
  </si>
  <si>
    <t>MUNICIPALIDAD DISTRITAL DE SAN ANTONIO DE CACHI</t>
  </si>
  <si>
    <t>SAN ANTONIO DE CACHI</t>
  </si>
  <si>
    <t>2025-0004071</t>
  </si>
  <si>
    <t>000430-2025-CEPLAN-DNCPPEI</t>
  </si>
  <si>
    <t>MUNICIPALIDAD DISTRITAL DE ACORA</t>
  </si>
  <si>
    <t>ACORA</t>
  </si>
  <si>
    <t>2025-0004310</t>
  </si>
  <si>
    <t>000461-2025-CEPLAN-DNCPPEI</t>
  </si>
  <si>
    <t>MUNICIPALIDAD DISTRITAL DE QUIACA</t>
  </si>
  <si>
    <t>QUIACA</t>
  </si>
  <si>
    <t>2025-0003785</t>
  </si>
  <si>
    <t>000496-2025-CEPLAN-DNCPPEI</t>
  </si>
  <si>
    <t>2025-0003822</t>
  </si>
  <si>
    <t>000434-2025-CEPLAN-DNCPPEI</t>
  </si>
  <si>
    <t>MUNICIPALIDAD DISTRITAL DE SHATOJA</t>
  </si>
  <si>
    <t>SHATOJA</t>
  </si>
  <si>
    <t>2025-0004188</t>
  </si>
  <si>
    <t>000446-2025-CEPLAN-DNCPPEI</t>
  </si>
  <si>
    <t>MUNICIPALIDAD DISTRITAL DE MOLLEPATA</t>
  </si>
  <si>
    <t>MOLLEPATA</t>
  </si>
  <si>
    <t>2026-0000461</t>
  </si>
  <si>
    <t>000094-2026-CEPLAN-DNCPPEI</t>
  </si>
  <si>
    <t>OFICIO N° 000155-2026-CEPLAN-DNCP</t>
  </si>
  <si>
    <t>MUNICIPALIDAD DISTRITAL DE EL ESLABON</t>
  </si>
  <si>
    <t>EL ESLABON</t>
  </si>
  <si>
    <t>2025-0003956</t>
  </si>
  <si>
    <t>000419-2025-CEPLAN-DNCPPEI</t>
  </si>
  <si>
    <t>MUNICIPALIDAD DISTRITAL DE TONGOD</t>
  </si>
  <si>
    <t>TONGOD</t>
  </si>
  <si>
    <t>2025-0004439</t>
  </si>
  <si>
    <t>000519-2025-DNCPPEI</t>
  </si>
  <si>
    <t>MUNICIPALIDAD DISTRITAL DE GREGORIO PITA</t>
  </si>
  <si>
    <t>GREGORIO PITA</t>
  </si>
  <si>
    <t>2025-0004616</t>
  </si>
  <si>
    <t>000598-2025-DNCPPEI</t>
  </si>
  <si>
    <t>MUNICIPALIDAD DISTRITAL DE SAN RAMON</t>
  </si>
  <si>
    <t>SAN RAMON</t>
  </si>
  <si>
    <t>2025-0003870</t>
  </si>
  <si>
    <t>000511-2025-DNCPPEI</t>
  </si>
  <si>
    <t>MUNICIPALIDAD DISTRITAL DE CHICCHE</t>
  </si>
  <si>
    <t>CHICCHE</t>
  </si>
  <si>
    <t>2025-0001191</t>
  </si>
  <si>
    <t>000180-2026-CEPLAN-DNCPPEI</t>
  </si>
  <si>
    <t>2025-0005153</t>
  </si>
  <si>
    <t>000685-2025-DNCPPEI</t>
  </si>
  <si>
    <t>MUNICIPALIDAD DISTRITAL DE INAMBARI</t>
  </si>
  <si>
    <t>INAMBARI</t>
  </si>
  <si>
    <t>2025-0005045</t>
  </si>
  <si>
    <t>000629-2025-CEPLAN-DNCPPEI</t>
  </si>
  <si>
    <t>MUNICIPALIDAD DISTRITAL DE MICAELA BASTIDAS</t>
  </si>
  <si>
    <t>MICAELA BASTIDAS</t>
  </si>
  <si>
    <t>2026-0000778</t>
  </si>
  <si>
    <t>000148-2026-CEPLAN-DNCPPEI</t>
  </si>
  <si>
    <t>OFICIO N° 000249-2026-CEPLAN-DNCP</t>
  </si>
  <si>
    <t>MUNICIPALIDAD DISTRITAL DE GAMARRA</t>
  </si>
  <si>
    <t>GAMARRA</t>
  </si>
  <si>
    <t>2025-0003912</t>
  </si>
  <si>
    <t>000424-2025-CEPLAN-DNCPPEI</t>
  </si>
  <si>
    <t>MUNICIPALIDAD DISTRITAL DE TIPAN</t>
  </si>
  <si>
    <t>TIPAN</t>
  </si>
  <si>
    <t>2025-0005036</t>
  </si>
  <si>
    <t>000602-2025-CEPLAN-DNCPPEI</t>
  </si>
  <si>
    <t>2025-00042000</t>
  </si>
  <si>
    <t>000477-2025-CEPLAN-DNCPPEI</t>
  </si>
  <si>
    <t>2025-0003689</t>
  </si>
  <si>
    <t>000428-2025-CEPLAN-DNCPPEI</t>
  </si>
  <si>
    <t>2025-0003913</t>
  </si>
  <si>
    <t>000418-2025-CEPLAN-DNCPPEI</t>
  </si>
  <si>
    <t>MUNICIPALIDAD DISTRITAL DE CONDORMARCA</t>
  </si>
  <si>
    <t>CONDORMARCA</t>
  </si>
  <si>
    <t>2025-0005562</t>
  </si>
  <si>
    <t>000802-2025-DNCPPEI</t>
  </si>
  <si>
    <t>MUNICIPALIDAD DISTRITAL DE CHOROS</t>
  </si>
  <si>
    <t>CHOROS</t>
  </si>
  <si>
    <t>2025-0004286</t>
  </si>
  <si>
    <t>000518-2025-DNCPPEI</t>
  </si>
  <si>
    <t>MUNICIPALIDAD DISTRITAL DE SAN LUIS DE LUCMA</t>
  </si>
  <si>
    <t>SAN LUIS DE LUCMA</t>
  </si>
  <si>
    <t>2025-0003572</t>
  </si>
  <si>
    <t>000390-2025-CEPLAN-DNCPPEI</t>
  </si>
  <si>
    <t>MUNICIPALIDAD DISTRITAL DE CARMEN SALCEDO</t>
  </si>
  <si>
    <t>CARMEN SALCEDO</t>
  </si>
  <si>
    <t>2025-0005808</t>
  </si>
  <si>
    <t>000770-2025-DNCPPEI</t>
  </si>
  <si>
    <t>MUNICIPALIDAD DISTRITAL DE HUANCARAYLLA</t>
  </si>
  <si>
    <t>HUANCARAYLLA</t>
  </si>
  <si>
    <t>MUNICIPALIDAD DISTRITAL DE TAPICHE</t>
  </si>
  <si>
    <t>TAPICHE</t>
  </si>
  <si>
    <t>2025-0004571</t>
  </si>
  <si>
    <t>000637-2025-DNCPPEI</t>
  </si>
  <si>
    <t>MUNICIPALIDAD DISTRITAL DE COCHAS</t>
  </si>
  <si>
    <t>COCHAS</t>
  </si>
  <si>
    <t>2025-0003892</t>
  </si>
  <si>
    <t>000529-2025-CEPLAN-DNCPPEI</t>
  </si>
  <si>
    <t>MUNICIPALIDAD DISTRITAL DE CHAMBARA</t>
  </si>
  <si>
    <t>CHAMBARA</t>
  </si>
  <si>
    <t>2025-0004477</t>
  </si>
  <si>
    <t>000482-2025-CEPLAN-DNCPPEI</t>
  </si>
  <si>
    <t>MUNICIPALIDAD DISTRITAL DE LUYANDO</t>
  </si>
  <si>
    <t>LUYANDO</t>
  </si>
  <si>
    <t>2025-0004063</t>
  </si>
  <si>
    <t>000423-2025-CEPLAN-DNCPPEI</t>
  </si>
  <si>
    <t>MUNICIPALIDAD DISTRITAL DE AYAPATA</t>
  </si>
  <si>
    <t>AYAPATA</t>
  </si>
  <si>
    <t>2025-0003552</t>
  </si>
  <si>
    <t>000381-2025-CEPLAN-DNCPPEI</t>
  </si>
  <si>
    <t>2025-0005629</t>
  </si>
  <si>
    <t>000752-2025-CEPLAN-DNCPPEI</t>
  </si>
  <si>
    <t>MUNICIPALIDAD DISTRITAL DE MARIAS</t>
  </si>
  <si>
    <t>MARIAS</t>
  </si>
  <si>
    <t>2025-0003047</t>
  </si>
  <si>
    <t>000379-2025-CEPLAN-DNCPPEI</t>
  </si>
  <si>
    <t>MUNICIPALIDAD DISTRITAL DE SANTA</t>
  </si>
  <si>
    <t>2025-0004135</t>
  </si>
  <si>
    <t>000444-2025-CEPLAN-DNCPPEI</t>
  </si>
  <si>
    <t>2025-0005149</t>
  </si>
  <si>
    <t>000705-2025-DNCPPEI</t>
  </si>
  <si>
    <t>2025-0004584</t>
  </si>
  <si>
    <t>000643-2025-CEPLAN-DNCPPEI</t>
  </si>
  <si>
    <t>MUNICIPALIDAD DISTRITAL DE CACATACHI</t>
  </si>
  <si>
    <t>CACATACHI</t>
  </si>
  <si>
    <t>2025-0004129</t>
  </si>
  <si>
    <t>000443-2025-CEPLAN-DNCPPEI</t>
  </si>
  <si>
    <t>2025-0004908</t>
  </si>
  <si>
    <t>000597-2025-DNCPPEI</t>
  </si>
  <si>
    <t>2025-0004376</t>
  </si>
  <si>
    <t>000542-2025-DNCPPEI</t>
  </si>
  <si>
    <t>MUNICIPALIDAD DISTRITAL DE AYAVIRI</t>
  </si>
  <si>
    <t>2025-0003712</t>
  </si>
  <si>
    <t>000403-2025-CEPLAN-DNCPPEI</t>
  </si>
  <si>
    <t>MUNICIPALIDAD DISTRITAL DE LAMBRAS</t>
  </si>
  <si>
    <t>Lambras</t>
  </si>
  <si>
    <t>2025-0004743</t>
  </si>
  <si>
    <t>000639-2025-CEPLAN-DNCPPEI</t>
  </si>
  <si>
    <t>MUNICIPALIDAD DISTRITAL DE RINCONADA LLICUAR</t>
  </si>
  <si>
    <t>RINCONADA LLICUAR</t>
  </si>
  <si>
    <t>2025-0003973</t>
  </si>
  <si>
    <t>000421-2025-CEPLAN-DNCPPEI</t>
  </si>
  <si>
    <t>Para emisión de I.T</t>
  </si>
  <si>
    <t>para firma de Addy</t>
  </si>
  <si>
    <t>MUNICIPALIDAD DISTRITAL DE PACHAMARCA</t>
  </si>
  <si>
    <t>PACHAMARCA</t>
  </si>
  <si>
    <t>2025-0004772</t>
  </si>
  <si>
    <t>0000547-2025-CEPLAN-DNCPPEI</t>
  </si>
  <si>
    <t>2025-0005352</t>
  </si>
  <si>
    <t>000725-2025-CEPLAN-DNCPPEI</t>
  </si>
  <si>
    <t>2025-0003972</t>
  </si>
  <si>
    <t>000431-2025-CEPLAN-DNCPPEI</t>
  </si>
  <si>
    <t>MUNICIPALIDAD DISTRITAL DE PICHOS</t>
  </si>
  <si>
    <t>PICHOS</t>
  </si>
  <si>
    <t>2025-0004621</t>
  </si>
  <si>
    <t>000526-2025-CEPLAN-DNCPPEI</t>
  </si>
  <si>
    <t>MUNICIPALIDAD DISTRITAL DE HUANCAS</t>
  </si>
  <si>
    <t>HUANCAS</t>
  </si>
  <si>
    <t>2026-0000331</t>
  </si>
  <si>
    <t>000055-2026-CEPLAN-DNCPPEI</t>
  </si>
  <si>
    <t>OFICIO N° 000099-2026-CEPLAN-DNCP</t>
  </si>
  <si>
    <t>2025-0004953</t>
  </si>
  <si>
    <t>000576-2025-CEPLAN-DNCPPEI</t>
  </si>
  <si>
    <t>MUNICIPALIDAD DISTRITAL DE YACUS</t>
  </si>
  <si>
    <t>YACUS</t>
  </si>
  <si>
    <t>2025-0003445</t>
  </si>
  <si>
    <t>000391-2025-CEPLAN-DNCPPEI</t>
  </si>
  <si>
    <t>MUNICIPALIDAD DISTRITAL DE QUILLO</t>
  </si>
  <si>
    <t>QUILLO</t>
  </si>
  <si>
    <t>Rev. Dayhana Carrera</t>
  </si>
  <si>
    <t xml:space="preserve">En proceso de revisión Dayhana Carrera.
Rev. parcial </t>
  </si>
  <si>
    <t>2025-0004780</t>
  </si>
  <si>
    <t>000583-2025-DNCPPEI</t>
  </si>
  <si>
    <t>MUNICIPALIDAD DISTRITAL DE CHACAPAMPA</t>
  </si>
  <si>
    <t>CHACAPAMPA</t>
  </si>
  <si>
    <t>2025-0004068</t>
  </si>
  <si>
    <t>000638-2025-DNCPPEI</t>
  </si>
  <si>
    <t>MUNICIPALIDAD DISTRITAL DE AHUAC</t>
  </si>
  <si>
    <t>AHUAC</t>
  </si>
  <si>
    <t>2025-0004684</t>
  </si>
  <si>
    <t>000063-2026-CEPLAN-DNCPPEI</t>
  </si>
  <si>
    <t xml:space="preserve"> OFICIO N° 000108-2026-CEPLAN-DNCP</t>
  </si>
  <si>
    <t>MUNICIPALIDAD DISTRITAL DE MARISCAL CASTILLA</t>
  </si>
  <si>
    <t>MARISCAL CASTILLA</t>
  </si>
  <si>
    <t>2025-0003898</t>
  </si>
  <si>
    <t>000432-2025-CEPLAN-DNCPPEI</t>
  </si>
  <si>
    <t>MUNICIPALIDAD DISTRITAL DE COVIRIALI</t>
  </si>
  <si>
    <t>COVIRIALI</t>
  </si>
  <si>
    <t>2025-0004610</t>
  </si>
  <si>
    <t>000552-2025-DNCPPEI</t>
  </si>
  <si>
    <t>MUNICIPALIDAD DISTRITAL DE QUICHUAY</t>
  </si>
  <si>
    <t>QUICHUAY</t>
  </si>
  <si>
    <t xml:space="preserve">2025-0004335 </t>
  </si>
  <si>
    <t>000504-2025-CEPLAN-DNCPPEI</t>
  </si>
  <si>
    <t>2025-0004077</t>
  </si>
  <si>
    <t>000453-2025-DNCPPEI</t>
  </si>
  <si>
    <t>2025-0005547</t>
  </si>
  <si>
    <t>000731-2025-DNCPPEI</t>
  </si>
  <si>
    <t>MUNICIPALIDAD DISTRITAL DE BUENOS AIRES</t>
  </si>
  <si>
    <t>BUENOS AIRES</t>
  </si>
  <si>
    <t>2025-0004181</t>
  </si>
  <si>
    <t>000457-2025-DNCPPEI</t>
  </si>
  <si>
    <t>MUNICIPALIDAD DISTRITAL DE SAYLLA</t>
  </si>
  <si>
    <t>SAYLLA</t>
  </si>
  <si>
    <t>2025-0004448</t>
  </si>
  <si>
    <t>000481-2025-CEPLAN-DNCPPEI</t>
  </si>
  <si>
    <t>MUNICIPALIDAD DISTRITAL DE TIRAPATA</t>
  </si>
  <si>
    <t xml:space="preserve">PUNO </t>
  </si>
  <si>
    <t>TIRAPATA</t>
  </si>
  <si>
    <t>2025-0005501</t>
  </si>
  <si>
    <t>000727-2025-CEPLAN-DNCPPEI</t>
  </si>
  <si>
    <t>MUNICIPALIDAD DISTRITAL DE LAMBRAMA</t>
  </si>
  <si>
    <t>LAMBRAMA</t>
  </si>
  <si>
    <t>2025-0004581</t>
  </si>
  <si>
    <t>000499-2025-CEPLAN-DNCPPEI</t>
  </si>
  <si>
    <t>MUNICIPALIDAD DISTRITAL DE ZEPITA</t>
  </si>
  <si>
    <t>ZEPITA</t>
  </si>
  <si>
    <t>MUNICIPALIDAD DISTRITAL DE CURASCO</t>
  </si>
  <si>
    <t>CURASCO</t>
  </si>
  <si>
    <t>2026-0000209</t>
  </si>
  <si>
    <t>000014-2026-CEPLAN-DNCPPEI</t>
  </si>
  <si>
    <t>OFICIO N° 000030-2026-CEPLAN-DNCP</t>
  </si>
  <si>
    <t>MUNICIPALIDAD DISTRITAL DE SANTA EULALIA</t>
  </si>
  <si>
    <t>SANTA EULALIA</t>
  </si>
  <si>
    <t>2025- 0005757</t>
  </si>
  <si>
    <t>000780-2025-DNCPPEI</t>
  </si>
  <si>
    <t>2025-000329</t>
  </si>
  <si>
    <t>000394-2025-CEPLAN-DNCPPEI</t>
  </si>
  <si>
    <t>2025-0003576</t>
  </si>
  <si>
    <t>000396-2025-DNCPPEI</t>
  </si>
  <si>
    <t>MUNICIPALIDAD DISTRITAL DE CAJAY</t>
  </si>
  <si>
    <t xml:space="preserve">MUNICIPALIDAD DISTRITAL DE CAJAY </t>
  </si>
  <si>
    <t>CAJAY</t>
  </si>
  <si>
    <t>2025-0003919</t>
  </si>
  <si>
    <t>000417-2025-CEPLAN-DNCPPEI</t>
  </si>
  <si>
    <t>2025-0004293</t>
  </si>
  <si>
    <t>000459-2025-DNCPPEI</t>
  </si>
  <si>
    <t>2025-0005795</t>
  </si>
  <si>
    <t>000783-2025-DNCPPEI</t>
  </si>
  <si>
    <t>MUNICIPALIDAD DISTRITAL DE ZAPATERO</t>
  </si>
  <si>
    <t>ZAPATERO</t>
  </si>
  <si>
    <t>2025-0004510</t>
  </si>
  <si>
    <t>000541-2025-DNCPPEI</t>
  </si>
  <si>
    <t>MUNICIPALIDAD DISTRITAL DE SANTA ROSA DE QUIVES</t>
  </si>
  <si>
    <t>SANTA ROSA DE QUIVES</t>
  </si>
  <si>
    <t>2025-0004650</t>
  </si>
  <si>
    <t>000580-2025-DNCPPEI</t>
  </si>
  <si>
    <t>MUNICIPALIDAD DISTRITAL DE CHALAMARCA</t>
  </si>
  <si>
    <t>CHALAMARCA</t>
  </si>
  <si>
    <t>2025-0004796</t>
  </si>
  <si>
    <t>000544-2025-DNCPPEI</t>
  </si>
  <si>
    <t>2025-0004685</t>
  </si>
  <si>
    <t>000537-2025-CEPLAN-DNCPPEI</t>
  </si>
  <si>
    <t>MUNICIPALIDAD DISTRITAL DE HUAYLLABAMBA</t>
  </si>
  <si>
    <t>HUAYLLABAMBA</t>
  </si>
  <si>
    <t>2026-0001551</t>
  </si>
  <si>
    <t xml:space="preserve">000258-2026-CEPLAN-DNCPPEI </t>
  </si>
  <si>
    <t>OFICIO N° 000454-2026-CEPLAN-DNCP</t>
  </si>
  <si>
    <t>2025-0004697</t>
  </si>
  <si>
    <t>000579-2025-DNCPPEI</t>
  </si>
  <si>
    <t>2025-0004493</t>
  </si>
  <si>
    <t>000493-2025-CEPLAN-DNCPPEI</t>
  </si>
  <si>
    <t>MUNICIPALIDAD DISTRITAL DE SANTA CRUZ DE CHUCA</t>
  </si>
  <si>
    <t>SANTA CRUZ DE CHUCA</t>
  </si>
  <si>
    <t>2025-0004655</t>
  </si>
  <si>
    <t>000711-2025-DNCPPEI</t>
  </si>
  <si>
    <t>2025-0004597</t>
  </si>
  <si>
    <t>000562-2025-DNCPPEI</t>
  </si>
  <si>
    <t>MUNICIPALIDAD PROVINCIAL DE AIJA</t>
  </si>
  <si>
    <t>2026-0001129</t>
  </si>
  <si>
    <t xml:space="preserve">000255-2026-CEPLAN-DNCPPEI </t>
  </si>
  <si>
    <t>OFICIO N° 000451-2026-CEPLAN-DNCP</t>
  </si>
  <si>
    <t>MUNICIPALIDAD DISTRITAL DE INGENIO</t>
  </si>
  <si>
    <t>INGENIO</t>
  </si>
  <si>
    <t>2026-0001096</t>
  </si>
  <si>
    <t>000282-2026-CEPLAN-DNCPPEI</t>
  </si>
  <si>
    <t>OFICIO N° 000502-2026-CEPLAN-DNCP</t>
  </si>
  <si>
    <t>2025-0003868</t>
  </si>
  <si>
    <t>000509-2025-CEPLAN-DNCPPEI</t>
  </si>
  <si>
    <t>MUNICIPALIDAD DISTRITAL DE PALCAMAYO</t>
  </si>
  <si>
    <t>PALCAMAYO</t>
  </si>
  <si>
    <t>MUNICIPALIDAD DISTRITAL DE MUQUI</t>
  </si>
  <si>
    <t>MUQUI</t>
  </si>
  <si>
    <t>MUNICIPALIDAD DISTRITAL DE CAJACAY</t>
  </si>
  <si>
    <t>CAJACAY</t>
  </si>
  <si>
    <t>Se brindo asistencia técnica-Lourdes Gutierrez</t>
  </si>
  <si>
    <t>2025-0004897</t>
  </si>
  <si>
    <t>000570-2025-CEPLAN-DNCPPEI</t>
  </si>
  <si>
    <t>MUNICIPALIDAD DISTRITAL DE ORURILLO</t>
  </si>
  <si>
    <t>ORURILLO</t>
  </si>
  <si>
    <t xml:space="preserve">Rev. general </t>
  </si>
  <si>
    <t>MUNICIPALIDAD DISTRITAL DE CABANILLA</t>
  </si>
  <si>
    <t>CABANILLA</t>
  </si>
  <si>
    <t>2025-0004467</t>
  </si>
  <si>
    <t>000494-2025-CEPLAN-DNCPPEI</t>
  </si>
  <si>
    <t>2025-0004148</t>
  </si>
  <si>
    <t>000458-2025-DNCPPEI</t>
  </si>
  <si>
    <t>2026-0001697</t>
  </si>
  <si>
    <t>000308-2026-CEPLAN-DNCPPEI</t>
  </si>
  <si>
    <t>OFICIO N° 000560-2026-CEPLAN-DNCP</t>
  </si>
  <si>
    <t>MUNICIPALIDAD DISTRITAL DE SAÑAYCA</t>
  </si>
  <si>
    <t>SAÑAYCA</t>
  </si>
  <si>
    <t>2026-0000086</t>
  </si>
  <si>
    <t>000048-2026-CEPLAN-DNCPPEI</t>
  </si>
  <si>
    <t>OFICIO N° 000085-2026-CEPLAN-DNCP</t>
  </si>
  <si>
    <t>MUNICIPALIDAD DISTRITAL DE CATACHE</t>
  </si>
  <si>
    <t>CATACHE</t>
  </si>
  <si>
    <t>2025-0004357</t>
  </si>
  <si>
    <t>000468-2025-CEPLAN-DNCPPEI</t>
  </si>
  <si>
    <t>MUNICIPALIDAD DISTRITAL DE HUARANCHAL</t>
  </si>
  <si>
    <t>HUARANCHAL</t>
  </si>
  <si>
    <t>2025-0005603</t>
  </si>
  <si>
    <t>000779-2025-DNCPPEI</t>
  </si>
  <si>
    <t>2025-0005615</t>
  </si>
  <si>
    <t>000775-2025-DNCPPEI</t>
  </si>
  <si>
    <t>MUNICIPALIDAD DISTRITAL DE CONCHAN</t>
  </si>
  <si>
    <t>CONCHAN</t>
  </si>
  <si>
    <t>2025-0004263</t>
  </si>
  <si>
    <t>000520-2025-DNCPPEI</t>
  </si>
  <si>
    <t>2025-0003669</t>
  </si>
  <si>
    <t>000398-2025-DNCPPEI</t>
  </si>
  <si>
    <t>I.T LOURDES GUTIERREZ- COMPLEMENTARIO</t>
  </si>
  <si>
    <t>2025-0003266</t>
  </si>
  <si>
    <t>000378-2025-CEPLAN-DNCPPEI</t>
  </si>
  <si>
    <t>2026-0000015</t>
  </si>
  <si>
    <t>000065-2026-CEPLAN-DNCPPEI</t>
  </si>
  <si>
    <t>OFICIO N° 000110-2026-CEPLAN-DNCP</t>
  </si>
  <si>
    <t>MUNICIPALIDAD DISTRITAL DE TINGO DE SAPOSOA</t>
  </si>
  <si>
    <t>TINGO DE SAPOSOA</t>
  </si>
  <si>
    <t>2026-0000158</t>
  </si>
  <si>
    <t>000056-2026-CEPLAN-DNCPPEI</t>
  </si>
  <si>
    <t>OFICIO N° 000101-2026-CEPLAN-DNCP</t>
  </si>
  <si>
    <t>2025-0004618</t>
  </si>
  <si>
    <t>000501-2025-CEPLAN-DNCPPEI</t>
  </si>
  <si>
    <t>2025-0004463</t>
  </si>
  <si>
    <t>000564-2025-CEPLAN-DNCPPEI</t>
  </si>
  <si>
    <t>I.T. CINTIA CASTILLO</t>
  </si>
  <si>
    <t>2025-0005616</t>
  </si>
  <si>
    <t>0000822-2025-CEPLAN-DNCPPEI</t>
  </si>
  <si>
    <t>MUNICIPALIDAD DISTRITAL DE ESTIQUE PAMPA</t>
  </si>
  <si>
    <t>ESTIQUE-PAMPA</t>
  </si>
  <si>
    <t>2025-0005548</t>
  </si>
  <si>
    <t>000716-2025-CEPLAN-DNCPPEI</t>
  </si>
  <si>
    <t>MUNICIPALIDAD DISTRITAL DE PROGRESO</t>
  </si>
  <si>
    <t>PROGRESO</t>
  </si>
  <si>
    <t>2025-0004551</t>
  </si>
  <si>
    <t>000521-2025-DNCPPEI</t>
  </si>
  <si>
    <t>2025-0004018</t>
  </si>
  <si>
    <t>000436-2025-CEPLAN-DNCPPEI</t>
  </si>
  <si>
    <t>2025-0003958</t>
  </si>
  <si>
    <t>000420-2025-CEPLAN-DNCPPEI</t>
  </si>
  <si>
    <t>MUNICIPALIDAD DISTRITAL DE SANTO DOMINGO DE CAPILLAS</t>
  </si>
  <si>
    <t>SANTO DOMINGO DE CAPILLAS</t>
  </si>
  <si>
    <t>2026-0001691</t>
  </si>
  <si>
    <t>000302-2026-CEPLAN-DNCPPEI</t>
  </si>
  <si>
    <t>OFICIO N° 000538-2026-CEPLAN-DNCP</t>
  </si>
  <si>
    <t>MUNICIPALIDAD DISTRITAL DE ANDAYMARCA</t>
  </si>
  <si>
    <t>ANDAYMARCA</t>
  </si>
  <si>
    <t>2026-0000516</t>
  </si>
  <si>
    <t>000079-2026-CEPLAN-DNCPPEI</t>
  </si>
  <si>
    <t>OFICIO N° 000133-2026-CEPLAN-DNCP</t>
  </si>
  <si>
    <t>MUNICIPALIDAD DISTRITAL DE PILPICHACA</t>
  </si>
  <si>
    <t>PILPICHACA</t>
  </si>
  <si>
    <t>2025-0005688</t>
  </si>
  <si>
    <t>000773-2025-CEPLAN-DNCPPEI</t>
  </si>
  <si>
    <t>MUNICIPALIDAD DISTRITAL DE SAN JOSE DEL ALTO</t>
  </si>
  <si>
    <t>SAN JOSE DEL ALTO</t>
  </si>
  <si>
    <t>MUNICIPALIDAD DISTRITAL DE CHINCHIHUASI</t>
  </si>
  <si>
    <t>CHINCHIHUASI</t>
  </si>
  <si>
    <t>2025-0003902</t>
  </si>
  <si>
    <t>000411-2025-CEPLAN-DNCPPEI</t>
  </si>
  <si>
    <t>MUNICIPALIDAD DISTRITAL DE AYAVI</t>
  </si>
  <si>
    <t>AYAVI</t>
  </si>
  <si>
    <t>2026-0001635</t>
  </si>
  <si>
    <t>000287-2026-CEPLAN-DNCPPEI</t>
  </si>
  <si>
    <t>OFICIO N° 000509-2026-CEPLAN-DNCP</t>
  </si>
  <si>
    <t>2025-0004873</t>
  </si>
  <si>
    <t>0000560-2025-CEPLAN-DNCPPEI</t>
  </si>
  <si>
    <t>MUNICIPALIDAD DISTRITAL DE LOS ORGANOS</t>
  </si>
  <si>
    <t>LOS ORGANOS</t>
  </si>
  <si>
    <t>2025-0003993</t>
  </si>
  <si>
    <t>000426-2025-CEPLAN-DNCPPEI</t>
  </si>
  <si>
    <t>MUNICIPALIDAD DISTRITAL DE ÑAHUIMPUQUIO</t>
  </si>
  <si>
    <t>ÑAHUIMPUQUIO</t>
  </si>
  <si>
    <t>2025-0004753</t>
  </si>
  <si>
    <t>000551-2025-CEPLAN-DNCPPEI</t>
  </si>
  <si>
    <t>2025-0003727</t>
  </si>
  <si>
    <t>000608-2025-CEPLAN-DNCPPEI</t>
  </si>
  <si>
    <t>MUNICIPALIDAD DISTRITAL DE TANTARA</t>
  </si>
  <si>
    <t>TANTARA</t>
  </si>
  <si>
    <t>MUNICIPALIDAD DISTRITAL DE SICCHEZ</t>
  </si>
  <si>
    <t>SICCHEZ</t>
  </si>
  <si>
    <t>MUNICIPALIDAD DISTRITAL DE ANCHONGA</t>
  </si>
  <si>
    <t>ANCHONGA</t>
  </si>
  <si>
    <t>2025-0004999</t>
  </si>
  <si>
    <t>000618-2025-CEPLAN-DNCPPEI</t>
  </si>
  <si>
    <t>2025-0004288</t>
  </si>
  <si>
    <t>000467-2025-CEPLAN-DNCPPEI</t>
  </si>
  <si>
    <t>2026-0001048</t>
  </si>
  <si>
    <t>000196-2026-CEPLAN-DNCPPEI</t>
  </si>
  <si>
    <t>OFICIO N° 000353-2026-CEPLAN-DNCP</t>
  </si>
  <si>
    <t>MUNICIPALIDAD DISTRITAL DE VIZCATAN DEL ENE</t>
  </si>
  <si>
    <t>VIZCATAN DEL ENE</t>
  </si>
  <si>
    <t>2025-0003854</t>
  </si>
  <si>
    <t>000500-2025-CEPLAN-DNCPPEI</t>
  </si>
  <si>
    <t>MUNICIPALIDAD DISTRITAL DE MACATE</t>
  </si>
  <si>
    <t>MACATE</t>
  </si>
  <si>
    <t>2025-0003928</t>
  </si>
  <si>
    <t>000429-2025-CEPLAN-DNCPPEI</t>
  </si>
  <si>
    <t>MUNICIPALIDAD DISTRITAL DE ANDAMARCA</t>
  </si>
  <si>
    <t>ANDAMARCA</t>
  </si>
  <si>
    <t>2025-0004170</t>
  </si>
  <si>
    <t>000584-2025-DNCPPEI</t>
  </si>
  <si>
    <t>MUNICIPALIDAD DISTRITAL DE MATAHUASI</t>
  </si>
  <si>
    <t>MATAHUASI</t>
  </si>
  <si>
    <t>2025-0003949</t>
  </si>
  <si>
    <t>000489-2025-DNCPPEI</t>
  </si>
  <si>
    <t>MUNICIPALIDAD DISTRITAL DE PANCAN</t>
  </si>
  <si>
    <t>PANCAN</t>
  </si>
  <si>
    <t>2025-0005839</t>
  </si>
  <si>
    <t>000042-2026-CEPLAN-DNCPPEI</t>
  </si>
  <si>
    <t>OFICIO N° 000077-2026-CEPLAN-DNCP</t>
  </si>
  <si>
    <t>2025-0003893</t>
  </si>
  <si>
    <t>000427-2025-CEPLAN-DNCPPEI</t>
  </si>
  <si>
    <t>MUNICIPALIDAD DISTRITAL DE ACOLLA</t>
  </si>
  <si>
    <t>ACOLLA</t>
  </si>
  <si>
    <t>2025-0004874</t>
  </si>
  <si>
    <t>000587-2025-DNCPPEI</t>
  </si>
  <si>
    <t>2025-0005509</t>
  </si>
  <si>
    <t>000706-2025-CEPLAN-DNCPPEI</t>
  </si>
  <si>
    <t>2025-0005305</t>
  </si>
  <si>
    <t>000678-2025-DNCPPEI</t>
  </si>
  <si>
    <t>MUNICIPALIDAD DISTRITAL DE SAN JUAN DE CUTERVO</t>
  </si>
  <si>
    <t>SAN JUAN DE CUTERVO</t>
  </si>
  <si>
    <t>IT LLENY GARCIA</t>
  </si>
  <si>
    <t>2025-0004741</t>
  </si>
  <si>
    <t>000550-2025-DNCPPEI</t>
  </si>
  <si>
    <t>MUNICIPALIDAD DISTRITAL DE LAMAY</t>
  </si>
  <si>
    <t>LAMAY</t>
  </si>
  <si>
    <t>2025-0004417</t>
  </si>
  <si>
    <t>000490-2025-DNCPPEI</t>
  </si>
  <si>
    <t>MUNICIPALIDAD DISTRITAL DE VIQUES</t>
  </si>
  <si>
    <t>VIQUES</t>
  </si>
  <si>
    <t>2025-0004525</t>
  </si>
  <si>
    <t>000543-2025-DNCPPEI</t>
  </si>
  <si>
    <t>2025-0004361</t>
  </si>
  <si>
    <t>000480-2025-CEPLAN-DNCPPEI</t>
  </si>
  <si>
    <t>MUNICIPALIDAD DISTRITAL DE SAN GABAN</t>
  </si>
  <si>
    <t>SAN GABAN</t>
  </si>
  <si>
    <t>2026-0001399</t>
  </si>
  <si>
    <t>000265-2026-CEPLAN-DNCPPEI</t>
  </si>
  <si>
    <t>OFICIO N° 000474-2026-CEPLAN-DNCP</t>
  </si>
  <si>
    <t>MUNICIPALIDAD DISTRITAL DE PAMPACHIRI</t>
  </si>
  <si>
    <t>PAMPACHIRI</t>
  </si>
  <si>
    <t>2025-0005276</t>
  </si>
  <si>
    <t>000715-2025-CEPLAN-DNCPPEI</t>
  </si>
  <si>
    <t>MUNICIPALIDAD DISTRITAL DE TAPAIRIHUA</t>
  </si>
  <si>
    <t>TAPAIRIHUA</t>
  </si>
  <si>
    <t>2025-0004346</t>
  </si>
  <si>
    <t>000463-2025-CEPLAN-DNCPPEI</t>
  </si>
  <si>
    <t>2026-0001359</t>
  </si>
  <si>
    <t>000240-2026-CEPLAN-DNCPPEI</t>
  </si>
  <si>
    <t>OFICIO N° 000425-2026-CEPLAN-DNCP</t>
  </si>
  <si>
    <t>MUNICIPALIDAD DISTRITAL DE CAYALTI</t>
  </si>
  <si>
    <t>CAYALTI</t>
  </si>
  <si>
    <t xml:space="preserve">I.T LLENY GARCIA </t>
  </si>
  <si>
    <t>2025-0005842</t>
  </si>
  <si>
    <t>000812-2025-CEPLAN-DNCPPEI</t>
  </si>
  <si>
    <t>MUNICIPALIDAD DISTRITAL DE CASPISAPA</t>
  </si>
  <si>
    <t>CASPISAPA</t>
  </si>
  <si>
    <t xml:space="preserve">2025-0004513 </t>
  </si>
  <si>
    <t>000533-2025-CEPLAN-DNCPPEI</t>
  </si>
  <si>
    <t>2025-0005170</t>
  </si>
  <si>
    <t xml:space="preserve">000710-2025-CEPLAN-DNCPPEI </t>
  </si>
  <si>
    <t>2025-0004764</t>
  </si>
  <si>
    <t xml:space="preserve">000619-2025-CEPLAN-DNCPPEI </t>
  </si>
  <si>
    <t>2025-0004704</t>
  </si>
  <si>
    <t xml:space="preserve">000600-2025-CEPLAN-DNCPPEI </t>
  </si>
  <si>
    <t>2025-0003810</t>
  </si>
  <si>
    <t>000555-2025-CEPLAN-DNCPPEI</t>
  </si>
  <si>
    <t>MUNICIPALIDAD DISTRITAL DE SAN ANTONIO DE ANTAPARCO</t>
  </si>
  <si>
    <t>SAN ANTONIO DE ANTAPARCO</t>
  </si>
  <si>
    <t>2025-0004027</t>
  </si>
  <si>
    <t>000719-2025-CEPLAN-DNCPPEI</t>
  </si>
  <si>
    <t>Cochabamba</t>
  </si>
  <si>
    <t>2026-0000959</t>
  </si>
  <si>
    <t>000158-2026-CEPLAN-DNCPPEI</t>
  </si>
  <si>
    <t>OFICIO N° 000272-2026-CEPLAN-DNCP</t>
  </si>
  <si>
    <t>MUNICIPALIDAD DISTRITAL DE QUERCO</t>
  </si>
  <si>
    <t>QUERCO</t>
  </si>
  <si>
    <t>2025-0004927</t>
  </si>
  <si>
    <t>000634-2025-DNCPPEI</t>
  </si>
  <si>
    <t>MUNICIPALIDAD DISTRITAL DE LAJAS</t>
  </si>
  <si>
    <t>LAJAS</t>
  </si>
  <si>
    <t>2026-0000805</t>
  </si>
  <si>
    <t>000129-2026-CEPLAN-DNCPPEI</t>
  </si>
  <si>
    <t xml:space="preserve"> OFICIO N° 000220-2026-CEPLAN-DNCP</t>
  </si>
  <si>
    <t>MUNICIPALIDAD DISTRITAL DE BOLIVAR</t>
  </si>
  <si>
    <t>MUNICIPALIDAD DISTRITAL DE CHILIQUIN</t>
  </si>
  <si>
    <t>CHILIQUIN</t>
  </si>
  <si>
    <t>2025-0004784</t>
  </si>
  <si>
    <t>000609-2025-CEPLAN-DNCPPEI</t>
  </si>
  <si>
    <t>MUNICIPALIDAD DISTRITAL DE CHECACUPE</t>
  </si>
  <si>
    <t>CHECACUPE</t>
  </si>
  <si>
    <t>2025-0004701</t>
  </si>
  <si>
    <t>000617-2025-CEPLAN-DNCPPEI</t>
  </si>
  <si>
    <t>MUNICIPALIDAD DISTRITAL DE KOSÑIPATA</t>
  </si>
  <si>
    <t>KOSÑIPATA</t>
  </si>
  <si>
    <t>2025-0005823</t>
  </si>
  <si>
    <t>000796-2025-CEPLAN-DNCPPEI</t>
  </si>
  <si>
    <t>2025-0004827</t>
  </si>
  <si>
    <t>000644-2025-CEPLAN-DNCPPEI</t>
  </si>
  <si>
    <t>2026-0002030</t>
  </si>
  <si>
    <t>000333-2026-CEPLAN-DNCPPEI</t>
  </si>
  <si>
    <t>OFICIO N° 000619-2026-CEPLAN-DNCP</t>
  </si>
  <si>
    <t>MUNICIPALIDAD PROVINCIAL DE MARISCAL CACERES - JUANJUI</t>
  </si>
  <si>
    <t>JUANJUI</t>
  </si>
  <si>
    <t>2025-0003899
2025-0004411</t>
  </si>
  <si>
    <t>000466-2025-CEPLAN-DNCPPEI</t>
  </si>
  <si>
    <t>MUNICIPALIDAD DISTRITAL DE CHINGAS</t>
  </si>
  <si>
    <t>CHIGAS</t>
  </si>
  <si>
    <t>2025-0005110</t>
  </si>
  <si>
    <t>000682-2025-CEPLAN-DNCPPEI</t>
  </si>
  <si>
    <t>MUNICIPALIDAD DISTRITAL DE OLLEROS</t>
  </si>
  <si>
    <t>OLLEROS</t>
  </si>
  <si>
    <t>se emitio obs al pliego - Carolyn</t>
  </si>
  <si>
    <t>MUNICIPALIDAD DISTRITAL DE MACA</t>
  </si>
  <si>
    <t>MACA</t>
  </si>
  <si>
    <t>2025-0005673</t>
  </si>
  <si>
    <t>000825-2025-CEPLAN-DNCPPEI</t>
  </si>
  <si>
    <t>MUNICIPALIDAD DISTRITAL DE YANAQUIHUA</t>
  </si>
  <si>
    <t>YANAQUIHUA</t>
  </si>
  <si>
    <t>2025-0005423</t>
  </si>
  <si>
    <t>000718-2025-CEPLAN-DNCPPEI</t>
  </si>
  <si>
    <t>MUNICIPALIDAD DISTRITAL DE ACHOMA</t>
  </si>
  <si>
    <t>ACHOMA</t>
  </si>
  <si>
    <t>2025-0005199</t>
  </si>
  <si>
    <t>000668-2025-CEPLAN-DNCPPEI</t>
  </si>
  <si>
    <t>MUNICIPALIDAD DISTRITAL DE SAYLA</t>
  </si>
  <si>
    <t xml:space="preserve"> SAYLA</t>
  </si>
  <si>
    <t>2026-0000138</t>
  </si>
  <si>
    <t>000017-2026-CEPLAN-DNCPPEI</t>
  </si>
  <si>
    <t>OFICIO N° 000035-2026-CEPLAN-DNCP</t>
  </si>
  <si>
    <t>2026-001996</t>
  </si>
  <si>
    <t>000359-2026-CEPLAN-DNCPPEI</t>
  </si>
  <si>
    <t>MUNICIPALIDAD DISTRITAL DE YAMANGO</t>
  </si>
  <si>
    <t>YAMANGO</t>
  </si>
  <si>
    <t>2025-0005055</t>
  </si>
  <si>
    <t>000652-2025-CEPLAN-DNCPPEI</t>
  </si>
  <si>
    <t>MUNICIPALIDAD DISTRITAL DE SANTIAGO DE TUCUMA</t>
  </si>
  <si>
    <t>SANTIAGO DE TUCUMA</t>
  </si>
  <si>
    <t>2026-001704</t>
  </si>
  <si>
    <t>000286-2026-CEPLAN-DNCPPEI</t>
  </si>
  <si>
    <t xml:space="preserve"> OFICIO N° 000508-2026-CEPLAN-DNCP</t>
  </si>
  <si>
    <t>2025-0004914</t>
  </si>
  <si>
    <t>000651-2025-CEPLAN-DNCPPEI</t>
  </si>
  <si>
    <t>MUNICIPALIDAD DISTRITAL DE NUEVO OCCORO</t>
  </si>
  <si>
    <t>NUEVO OCCORO</t>
  </si>
  <si>
    <t>2026-0001125</t>
  </si>
  <si>
    <t>0000207-2026-CEPLAN-DNCPPEI</t>
  </si>
  <si>
    <t>OFICIO N° 000371-2026-CEPLAN-DNCP</t>
  </si>
  <si>
    <t>MUNICIPALIDAD DISTRITAL DE TINTAY PUNCU</t>
  </si>
  <si>
    <t>TINTAY PUNCU</t>
  </si>
  <si>
    <t>2025-0004391</t>
  </si>
  <si>
    <t>00513-2025-CEPLAN-DNCPPEI</t>
  </si>
  <si>
    <t>MUNICIPALIDAD DISTRITAL DE HUAYLLAPAMPA</t>
  </si>
  <si>
    <t>HUAYLLAPAMPA</t>
  </si>
  <si>
    <t>2025-0004160</t>
  </si>
  <si>
    <t>000464-2025-CEPLAN-DNCPPEI</t>
  </si>
  <si>
    <t>2025-0004603</t>
  </si>
  <si>
    <t>000116-2026-CEPLAN-DNCPPEI</t>
  </si>
  <si>
    <t xml:space="preserve"> OFICIO N° 000198-2026-CEPLAN-DNCP</t>
  </si>
  <si>
    <t>2025-0004599</t>
  </si>
  <si>
    <t>000585-2025-DNCPPEI</t>
  </si>
  <si>
    <t>2025-0004750</t>
  </si>
  <si>
    <t>000568-2025-CEPLAN-DNCPPEI</t>
  </si>
  <si>
    <t>MUNICIPALIDAD DISTRITAL DE PACLLON</t>
  </si>
  <si>
    <t>PACLLON</t>
  </si>
  <si>
    <t>2025-0005339</t>
  </si>
  <si>
    <t>000674-2025-CEPLAN-DNCPPEI</t>
  </si>
  <si>
    <t>MUNICIPALIDAD DISTRITAL DE VILQUE CHICO</t>
  </si>
  <si>
    <t>VILQUE CHICO</t>
  </si>
  <si>
    <t>2025-0004852</t>
  </si>
  <si>
    <t>000538-2025-CEPLAN-DNCPPEI</t>
  </si>
  <si>
    <t>MUNICIPALIDAD DISTRITAL DE SAN JUAN DEL ORO</t>
  </si>
  <si>
    <t>SAN JUAN DEL ORO</t>
  </si>
  <si>
    <t>2026-0000370</t>
  </si>
  <si>
    <t>000032-2026-CEPLAN-DNCPPEI</t>
  </si>
  <si>
    <t>OFICIO N° 000063-2026-CEPLAN-DNCP</t>
  </si>
  <si>
    <t>SANTA LUCIA</t>
  </si>
  <si>
    <t>2025-0004218</t>
  </si>
  <si>
    <t>000449-2025-CEPLAN-DNCPPEI</t>
  </si>
  <si>
    <t>MUNICIPALIDAD DISTRITAL DE HUACAR</t>
  </si>
  <si>
    <t>HUACAR</t>
  </si>
  <si>
    <t>2025-0005085</t>
  </si>
  <si>
    <t>000607-2025-CEPLAN-DNCPPEI</t>
  </si>
  <si>
    <t>MUNICIPALIDAD DISTRITAL DE LLALLI</t>
  </si>
  <si>
    <t>LLALLI</t>
  </si>
  <si>
    <t>2025-005128</t>
  </si>
  <si>
    <t>000648-2025-CEPLAN-DNCPPEI</t>
  </si>
  <si>
    <t>2025-0004143</t>
  </si>
  <si>
    <t>000433-2025-CEPLAN-DNCPPEI</t>
  </si>
  <si>
    <t>2025-0004798</t>
  </si>
  <si>
    <t>000532-2025-CEPLAN-DNCPPEI</t>
  </si>
  <si>
    <t>2025-0005419</t>
  </si>
  <si>
    <t>000698-2025-CEPLAN-DNCPPEI</t>
  </si>
  <si>
    <t>MUNICIPALIDAD DISTRITAL DE KELLUYO</t>
  </si>
  <si>
    <t>KELLUYO</t>
  </si>
  <si>
    <t>2025- 0003797</t>
  </si>
  <si>
    <t>000439-2025-DNCPPEI</t>
  </si>
  <si>
    <t>2025-0004141</t>
  </si>
  <si>
    <t>000473-2025-CEPLAN-DNCPPEI</t>
  </si>
  <si>
    <t>2025-0003411</t>
  </si>
  <si>
    <t>MUNICIPALIDAD DISTRITAL DE PACHACONAS</t>
  </si>
  <si>
    <t>PACHACONAS</t>
  </si>
  <si>
    <t>2025-0005294</t>
  </si>
  <si>
    <t>000714-2025-CEPLAN-DNCPPEI</t>
  </si>
  <si>
    <t>MUNICIPALIDAD DISTRITAL DE SAN JUAN DE CHACÑA</t>
  </si>
  <si>
    <t>SAN JUAN DE CHACÑA</t>
  </si>
  <si>
    <t>2026-0000732</t>
  </si>
  <si>
    <t>000108-2026-CEPLAN-DNCPPEI</t>
  </si>
  <si>
    <t>OFICIO N° 000187-2026-CEPLAN-DNCP</t>
  </si>
  <si>
    <t>MUNICIPALIDAD DISTRITAL DE ANDARAPA</t>
  </si>
  <si>
    <t>ANDARAPA</t>
  </si>
  <si>
    <t>2025-0004978</t>
  </si>
  <si>
    <t>000573-2025-CEPLAN-DNCPPEI</t>
  </si>
  <si>
    <t>MUNICIPALIDAD DISTRITAL DE QUIVILLA</t>
  </si>
  <si>
    <t>QUIVILLA</t>
  </si>
  <si>
    <t>2025-0004497</t>
  </si>
  <si>
    <t>000483-2025-CEPLAN-DNCPPEI</t>
  </si>
  <si>
    <t>MUNICIPALIDAD DISTRITAL DE DESAGUADERO</t>
  </si>
  <si>
    <t>DESAGUADERO</t>
  </si>
  <si>
    <t>2025-0004311</t>
  </si>
  <si>
    <t>000462-2025-CEPLAN-DNCPPEI</t>
  </si>
  <si>
    <t>2025-0005301</t>
  </si>
  <si>
    <t>000658-2025-CEPLAN-DNCPPEI</t>
  </si>
  <si>
    <t>MUNICIPALIDAD DISTRITAL DE TILALI</t>
  </si>
  <si>
    <t>MOHO</t>
  </si>
  <si>
    <t>TILALI</t>
  </si>
  <si>
    <t>2025-0004601</t>
  </si>
  <si>
    <t>000502-2025-CEPLAN-DNCPPEI</t>
  </si>
  <si>
    <t>MUNICIPALIDAD DISTRITAL DE MUÑANI</t>
  </si>
  <si>
    <t>MUÑANI</t>
  </si>
  <si>
    <t>2026-0001552</t>
  </si>
  <si>
    <t>000283-2026-CEPLAN-DNCPPEI</t>
  </si>
  <si>
    <t>OFICIO N° 000503-2026-CEPLAN-DNCP</t>
  </si>
  <si>
    <t>MUNICIPALIDAD DISTRITAL DE PADRE MARQUEZ</t>
  </si>
  <si>
    <t>PADRE MARQUEZ</t>
  </si>
  <si>
    <t>2025-0005585</t>
  </si>
  <si>
    <t>000755-2025-CEPLAN-DNCPPEI</t>
  </si>
  <si>
    <t>2025-0005133</t>
  </si>
  <si>
    <t>000628-2025-CEPLAN-DNCPPEI</t>
  </si>
  <si>
    <t>MUNICIPALIDAD DISTRITAL DE URANMARCA</t>
  </si>
  <si>
    <t>URANMARCA</t>
  </si>
  <si>
    <t>2025-0005676</t>
  </si>
  <si>
    <t>000826-2025-CEPLAN-DNCPPEI</t>
  </si>
  <si>
    <t>MUNICIPALIDAD DISTRITAL DE LUCRE</t>
  </si>
  <si>
    <t>LUCRE</t>
  </si>
  <si>
    <t>2026-0000626</t>
  </si>
  <si>
    <t>000102-2026-CEPLAN-DNCPPEI</t>
  </si>
  <si>
    <t xml:space="preserve"> OFICIO N° 000173-2026-DNCP-CEPLAN</t>
  </si>
  <si>
    <t>MUNICIPALIDAD DISTRITAL HUATA</t>
  </si>
  <si>
    <t>Se brindo A.T para inicio de formulación</t>
  </si>
  <si>
    <t>Fichas de indicadores</t>
  </si>
  <si>
    <t>2025-0005248</t>
  </si>
  <si>
    <t>000655-2025-CEPLAN-DNCPPEI</t>
  </si>
  <si>
    <t>2026-0002047</t>
  </si>
  <si>
    <t>000340-2026-CEPLAN-DNCPPEI</t>
  </si>
  <si>
    <t>OFICIO N° 000628-2026-CEPLAN-DNCP</t>
  </si>
  <si>
    <t>2025-0004700</t>
  </si>
  <si>
    <t>000508-2025-CEPLAN-DNCPPEI</t>
  </si>
  <si>
    <t>2025-0004989</t>
  </si>
  <si>
    <t>000590-2025-CEPLAN-DNCPPEI</t>
  </si>
  <si>
    <t>MUNICIPALIDAD DISTRITAL DE HUAYO</t>
  </si>
  <si>
    <t>HUAYO</t>
  </si>
  <si>
    <t>2025-0004928</t>
  </si>
  <si>
    <t>000614-2025-CEPLAN-DNCPPEI</t>
  </si>
  <si>
    <t>MUNICIPALIDAD DISTRITAL DE NUEVO PROGRESO</t>
  </si>
  <si>
    <t>NUEVO PROGRESO</t>
  </si>
  <si>
    <t>2025-0005137</t>
  </si>
  <si>
    <t>000621-2025-CEPLAN-DNCPPEI</t>
  </si>
  <si>
    <t>2025-0004778</t>
  </si>
  <si>
    <t>000523-2025-CEPLAN-DNCPPEI</t>
  </si>
  <si>
    <t>2025-0005497</t>
  </si>
  <si>
    <t>000703-2025-CEPLAN-DNCPPEI</t>
  </si>
  <si>
    <t>2025-0005573</t>
  </si>
  <si>
    <t>000827-2025-CEPLAN-DNCPPEI</t>
  </si>
  <si>
    <t>MUNICIPALIDAD DISTRITAL DE JUAN ESPINOZA MEDRANO</t>
  </si>
  <si>
    <t>JUAN ESPINOZA MEDRANO</t>
  </si>
  <si>
    <t>2025-0005012</t>
  </si>
  <si>
    <t>000575-2025-CEPLAN-DNCPPEI</t>
  </si>
  <si>
    <t>MUNICIPALIDAD DISTRITAL DE BAÑOS</t>
  </si>
  <si>
    <t>BAÑOS</t>
  </si>
  <si>
    <t>2025-0004606</t>
  </si>
  <si>
    <t>000040-2026-CEPLAN-DNCPPEI</t>
  </si>
  <si>
    <t>OFICIO N° 000075-2026-CEPLAN-DNCP</t>
  </si>
  <si>
    <t>MUNICIPALIDAD DISTRITAL DE ANRA</t>
  </si>
  <si>
    <t xml:space="preserve"> HUARI</t>
  </si>
  <si>
    <t>ANRA</t>
  </si>
  <si>
    <t>2025-0004496</t>
  </si>
  <si>
    <t>000578-2025-DNCPPEI</t>
  </si>
  <si>
    <t>MUNICIPALIDAD DISTRITAL DE SAÑO</t>
  </si>
  <si>
    <t>SAÑO</t>
  </si>
  <si>
    <t>2026-0000281</t>
  </si>
  <si>
    <t>000070-2026-CEPLAN-DNCPPEI</t>
  </si>
  <si>
    <t>OFICIO N° 000118-2026-CEPLAN-DNCP</t>
  </si>
  <si>
    <t>MUNICIPALIDAD DISTRITAL DE HUACACHI</t>
  </si>
  <si>
    <t>HUACACHI</t>
  </si>
  <si>
    <t>2026-0002385</t>
  </si>
  <si>
    <t>000381-2026-CEPLAN-DNCPPEI</t>
  </si>
  <si>
    <t>OFICIO N° 000706-2026-CEPLAN-DNCP</t>
  </si>
  <si>
    <t>24/12 Obs remitidas al pliego</t>
  </si>
  <si>
    <t>MUNICIPALIDAD DISTRITAL DE CHIPURANA</t>
  </si>
  <si>
    <t>CHIPURANA</t>
  </si>
  <si>
    <t>2025-0005609</t>
  </si>
  <si>
    <t>000793-2025-CEPLAN-DNCPPEI</t>
  </si>
  <si>
    <t>MUNICIPALIDAD DISTRITAL DE CHICHAS</t>
  </si>
  <si>
    <t>CHICHAS</t>
  </si>
  <si>
    <t>2025-0005612</t>
  </si>
  <si>
    <t>000762-2025-DNCPPEI</t>
  </si>
  <si>
    <t>MUNICIPALIDAD DISTRITAL DE PUSI</t>
  </si>
  <si>
    <t>PUSI</t>
  </si>
  <si>
    <t>2026-0002186</t>
  </si>
  <si>
    <t>000379-2026-CEPLAN-DNCPPEI</t>
  </si>
  <si>
    <t>OFICIO N° 000702-2026-CEPLAN-DNCP</t>
  </si>
  <si>
    <t>MUNICIPALIDAD DISTRITAL DE CHIRIMOTO</t>
  </si>
  <si>
    <t xml:space="preserve">RODRIGUEZ DE MENDOZA </t>
  </si>
  <si>
    <t>CHIRIMOTO</t>
  </si>
  <si>
    <t>2025-0004151</t>
  </si>
  <si>
    <t>000623-2025-CEPLAN-DNCPPEI</t>
  </si>
  <si>
    <t>MUNICIPALIDAD DISTRITAL DE HUACHON</t>
  </si>
  <si>
    <t>HUACHON</t>
  </si>
  <si>
    <t>2025-0003974</t>
  </si>
  <si>
    <t>000440-2025-DNCPPEI</t>
  </si>
  <si>
    <t>MUNICIPALIDAD DISTRITAL PAMPA HERMOSA</t>
  </si>
  <si>
    <t>2026-0000038 
2025-0005898</t>
  </si>
  <si>
    <t>000003-2026-CEPLAN-DNCPPEI</t>
  </si>
  <si>
    <t>OFICIO N° 000004 -2026-CEPLAN-DNCP</t>
  </si>
  <si>
    <t>MUNICIPALIDAD DISTRITAL DE SUNAMPE</t>
  </si>
  <si>
    <t>SUNAMPE</t>
  </si>
  <si>
    <t>2026-0001206</t>
  </si>
  <si>
    <t>000210-2026-CEPLAN-DNCPPEI</t>
  </si>
  <si>
    <t>OFICIO N° 000376-2026-CEPLAN-DNCP</t>
  </si>
  <si>
    <t>MUNICIPALIDAD DISTRITAL DE QUEROCOTILLO</t>
  </si>
  <si>
    <t>QUEROCOTILLO</t>
  </si>
  <si>
    <t xml:space="preserve">I.T PAULUS SIALER </t>
  </si>
  <si>
    <t>2025-0004583</t>
  </si>
  <si>
    <t>000517-2025-DNCPPEI</t>
  </si>
  <si>
    <t>2025-0004811</t>
  </si>
  <si>
    <t>0000548-2025-CEPLAN-DNCPPEI</t>
  </si>
  <si>
    <t>MUNICIPALIDAD DISTRITAL DE JEQUETEPEQUE</t>
  </si>
  <si>
    <t>JEQUETEPEQUE</t>
  </si>
  <si>
    <t>2026-0001087</t>
  </si>
  <si>
    <t>000188-2026-CEPLAN-DNCPPEI</t>
  </si>
  <si>
    <t>2025-0004223</t>
  </si>
  <si>
    <t>000455-2025-CEPLAN-DNCPPEI</t>
  </si>
  <si>
    <t>MUNICIPALIDAD DISTRITAL DE LA BANDA DE SHILCAYO</t>
  </si>
  <si>
    <t>LA BANDA DE SHILCAYO</t>
  </si>
  <si>
    <t>2025-0003930</t>
  </si>
  <si>
    <t>000478-2025-CEPLAN-DNCPPEI</t>
  </si>
  <si>
    <t>2026-0000032
 2025-0005809</t>
  </si>
  <si>
    <t>000001-2026-CEPLAN-DNCPPEI</t>
  </si>
  <si>
    <t>OFICIO N°000001 -2026-CEPLAN-DNCP</t>
  </si>
  <si>
    <t>2025-0003991</t>
  </si>
  <si>
    <t>000485-2025-DNCPPEI</t>
  </si>
  <si>
    <t>MUNICIPALIDAD DISTRITAL DE MONOBAMBA</t>
  </si>
  <si>
    <t>MONOBAMBA</t>
  </si>
  <si>
    <t>000472-2025-DNCPPEI</t>
  </si>
  <si>
    <t>2025-0005670</t>
  </si>
  <si>
    <t xml:space="preserve">000744-2025-CEPLAN-DNCPPEI </t>
  </si>
  <si>
    <t>2025-0004174</t>
  </si>
  <si>
    <t>000469-2025-DNCPPEI</t>
  </si>
  <si>
    <t>2026-0000774</t>
  </si>
  <si>
    <t>000181-2026-CEPLAN-DNCPPEI</t>
  </si>
  <si>
    <t>MUNICIPALIDAD DISTRITAL DE SAN PEDRO DE CAJAS</t>
  </si>
  <si>
    <t>SAN PEDRO DE CAJAS</t>
  </si>
  <si>
    <t>2025-005559</t>
  </si>
  <si>
    <t>000031-2026-CEPLAN-DNCPPEI</t>
  </si>
  <si>
    <t>OFICIO N° 000060-2026-CEPLAN-DNCP</t>
  </si>
  <si>
    <t>MUNICIPALIDAD DISTRITAL DE HUAÑEC</t>
  </si>
  <si>
    <t>HUAÑEC</t>
  </si>
  <si>
    <t>2026-0000964</t>
  </si>
  <si>
    <t>000166-2026-CEPLAN-DNCPPEI</t>
  </si>
  <si>
    <t>MUNICIPALIDAD DISTRITAL DE SANTIAGO DE TUNA</t>
  </si>
  <si>
    <t>SANTIAGO DE TUNA</t>
  </si>
  <si>
    <t>2025-0005161</t>
  </si>
  <si>
    <t>000626-2025-DNCPPEI</t>
  </si>
  <si>
    <t>2025-0004903</t>
  </si>
  <si>
    <t>000615-2025-DNCPPEI</t>
  </si>
  <si>
    <t>MUNICIPALIDAD DISTRITAL DE CATAHUASI</t>
  </si>
  <si>
    <t>CATAHUASI</t>
  </si>
  <si>
    <t>2025-0004902</t>
  </si>
  <si>
    <t>000595-2025-DNCPPEI</t>
  </si>
  <si>
    <t>MUNICIPALIDAD DISTRITAL DE AZANGARO</t>
  </si>
  <si>
    <t>2025-0004980</t>
  </si>
  <si>
    <t>000588-2025-CEPLAN-DNCPPEI</t>
  </si>
  <si>
    <t>2026-0002704</t>
  </si>
  <si>
    <t>000439-2026-CEPLAN-DNCPPEI</t>
  </si>
  <si>
    <t>OFICIO N° 000821-2026-CEPLAN-DNCP</t>
  </si>
  <si>
    <t>MUNICIPALIDAD DISTRITAL DE HUAROCHIRI</t>
  </si>
  <si>
    <t>2025-0005404</t>
  </si>
  <si>
    <t>000766-2025-DNCPPEI</t>
  </si>
  <si>
    <t>MUNICIPALIDAD DISTRITAL DE HUANCAPON</t>
  </si>
  <si>
    <t>HUANCAPON</t>
  </si>
  <si>
    <t>2025-0004893</t>
  </si>
  <si>
    <t>000635-2025-DNCPPEI</t>
  </si>
  <si>
    <t>MUNICIPALIDAD DISTRITAL DE COALAQUE</t>
  </si>
  <si>
    <t>COALAQUE</t>
  </si>
  <si>
    <t>2026-000238</t>
  </si>
  <si>
    <t>000023-2026-CEPLAN-DNCPPEI</t>
  </si>
  <si>
    <t>OFICIO N° 000047-2026-CEPLAN-DNCP</t>
  </si>
  <si>
    <t>MUNICIPALIDAD DISTRITAL DE COLONIA</t>
  </si>
  <si>
    <t>COLONIA</t>
  </si>
  <si>
    <t>2026-0001865</t>
  </si>
  <si>
    <t>000316-2026-CEPLAN-DNCPPEI</t>
  </si>
  <si>
    <t>OFICIO N° 000567-2026-CEPLAN-DNCP</t>
  </si>
  <si>
    <t>MUNICIPALIDAD DISTRITAL DE OCUCAJE</t>
  </si>
  <si>
    <t>OCUCAJE</t>
  </si>
  <si>
    <t>2026-0001446</t>
  </si>
  <si>
    <t xml:space="preserve">000238-2026-CEPLAN-DNCPPEI </t>
  </si>
  <si>
    <t>OFICIO N° 000418-2026-CEPLAN-DNCP</t>
  </si>
  <si>
    <t>2025-0004835</t>
  </si>
  <si>
    <t>000535-2025-CEPLAN-DNCPPEI</t>
  </si>
  <si>
    <t>MUNICIPALIDAD DISTRITAL DE VILAVILA</t>
  </si>
  <si>
    <t>VILAVILA</t>
  </si>
  <si>
    <t>2025-0005512</t>
  </si>
  <si>
    <t>000704-2025-CEPLAN-DNCPPEI</t>
  </si>
  <si>
    <t>MUNICIPALIDAD DISTRITAL DE ARAPA</t>
  </si>
  <si>
    <t>ARAPA</t>
  </si>
  <si>
    <t>2025-0004747</t>
  </si>
  <si>
    <t>000506-2025-CEPLAN-DNCPPEI</t>
  </si>
  <si>
    <t>MUNICIPALIDAD DISTRITAL DE UMACHIRI</t>
  </si>
  <si>
    <t>UMACHIRI</t>
  </si>
  <si>
    <t>2025-0004156</t>
  </si>
  <si>
    <t>000497-2025-CEPLAN-DNCPPEI</t>
  </si>
  <si>
    <t>MUNICIPALIDAD DISTRITAL DE COISHCO</t>
  </si>
  <si>
    <t>COISHCO</t>
  </si>
  <si>
    <t>2025-0005048</t>
  </si>
  <si>
    <t>000616-2025-DNCPPEI</t>
  </si>
  <si>
    <t>MUNICIPALIDAD DISTRITAL DE PUTINZA</t>
  </si>
  <si>
    <t>PUTINZA</t>
  </si>
  <si>
    <t>2026-0000747</t>
  </si>
  <si>
    <t>000134-2026-CEPLAN-DNCPPEI</t>
  </si>
  <si>
    <t>OFICIO N° 000230-2026-CEPLAN-DNCP</t>
  </si>
  <si>
    <t>2026-0000753</t>
  </si>
  <si>
    <t>000132-2026-CEPLAN-DNCPPEI</t>
  </si>
  <si>
    <t>OFICIO N° 000225-2026-CEPLAN-DNCP</t>
  </si>
  <si>
    <t>MUNICIPALIDAD DISTRITAL DE CUENCA</t>
  </si>
  <si>
    <t>CUENCA</t>
  </si>
  <si>
    <t>MUNICIPALIDAD PROVINCIAL DE CONTRALMIRANTE VILLAR</t>
  </si>
  <si>
    <t>CONTRALMIRANTE VILLAR</t>
  </si>
  <si>
    <t>ZORRITOS</t>
  </si>
  <si>
    <t>2026-000884</t>
  </si>
  <si>
    <t>000142-2026-CEPLAN-DNCPPEI</t>
  </si>
  <si>
    <t>OFICIO N° 000242-2026-DNCP</t>
  </si>
  <si>
    <t>MUNICIPALIDAD DISTRITAL DE PAPAYAL</t>
  </si>
  <si>
    <t>ZARUMILLA</t>
  </si>
  <si>
    <t>PAPAYAL</t>
  </si>
  <si>
    <t>2026-0001052</t>
  </si>
  <si>
    <t>000190-2026-CEPLAN-DNCPPEI</t>
  </si>
  <si>
    <t>MUNICIPALIDAD DISTRITAL DE CHUPAMARCA</t>
  </si>
  <si>
    <t>CHUPAMARCA</t>
  </si>
  <si>
    <t>2025-0004957</t>
  </si>
  <si>
    <t>0000563-2025-CEPLAN-DNCPPEI</t>
  </si>
  <si>
    <t>MUNICIPALIDAD DISTRITAL DE YAMBRASBAMBA</t>
  </si>
  <si>
    <t>YAMBRASBAMBA</t>
  </si>
  <si>
    <t>2026-000776</t>
  </si>
  <si>
    <t>000135-2026-CEPLAN-DNCPPEI</t>
  </si>
  <si>
    <t>OFICIO N° 000231-2026-CEPLAN-DNCP</t>
  </si>
  <si>
    <t>MUNICIPALIDAD DISTRITAL DE HUACHOS</t>
  </si>
  <si>
    <t>HUACHOS</t>
  </si>
  <si>
    <t>2026-000485</t>
  </si>
  <si>
    <t>000072-2026-CEPLAN-DNCPPEI</t>
  </si>
  <si>
    <t xml:space="preserve">OFICIO N° 000123-2026-CEPLAN-DNCP
</t>
  </si>
  <si>
    <t>MUNICIPALIDAD DISTRITAL DE SANTO DOMINGO</t>
  </si>
  <si>
    <t>SANTO DOMINGO</t>
  </si>
  <si>
    <t>2026-000914</t>
  </si>
  <si>
    <t>000141-2026-CEPLAN-DNCPPEI</t>
  </si>
  <si>
    <t>MUNICIPALIDAD DISTRITAL DE MORROPON</t>
  </si>
  <si>
    <t>Se envió obs al pliego - Carolyn</t>
  </si>
  <si>
    <t>MUNICIPALIDAD DISTRITAL DE MARISCAL CÁCERES</t>
  </si>
  <si>
    <t>2026-0000748</t>
  </si>
  <si>
    <t>000128-2026-CEPLAN-DNCPPEI</t>
  </si>
  <si>
    <t>OFICIO N° 000218-2026-CEPLAN-DNCP</t>
  </si>
  <si>
    <t>2025-0004773</t>
  </si>
  <si>
    <t>0000557-2025-CEPLAN-DNCPPEI</t>
  </si>
  <si>
    <t>MUNICIPALIDAD DISTRITAL DE LA MATANZA</t>
  </si>
  <si>
    <t>LA MATANZA</t>
  </si>
  <si>
    <t>2026-0000645</t>
  </si>
  <si>
    <t>000106-2026-CEPLAN-DNCPPEI</t>
  </si>
  <si>
    <t>OFICIO N° 000181-2026-CEPLAN-DNCP</t>
  </si>
  <si>
    <t>2025-0004929</t>
  </si>
  <si>
    <t>000746-2025-CEPLAN-DNCPPEI</t>
  </si>
  <si>
    <t>MUNICIPALIDAD DISTRITAL DE IGNACIO ESCUDERO</t>
  </si>
  <si>
    <t>IGNACIO ESCUDERO</t>
  </si>
  <si>
    <t>2026-000597</t>
  </si>
  <si>
    <t>000107-2026-CEPLAN-DNCPPEI</t>
  </si>
  <si>
    <t>OFICIO N° 000183-2026-CEPLAN-DNCP</t>
  </si>
  <si>
    <t>2025-0005193</t>
  </si>
  <si>
    <t>000622-2025-CEPLAN-DNCPPEI</t>
  </si>
  <si>
    <t>MUNICIPALIDAD DISTRITAL DE CHALACO</t>
  </si>
  <si>
    <t>CHALACO</t>
  </si>
  <si>
    <t>2026-0000918</t>
  </si>
  <si>
    <t>000191-2026-CEPLAN-DNCPPEI</t>
  </si>
  <si>
    <t>MUNICIPALIDAD DISTRITAL DE DANIEL HERNANDES</t>
  </si>
  <si>
    <t>2026-0001458</t>
  </si>
  <si>
    <t>000299-2026-CEPLAN-DNCPPEI</t>
  </si>
  <si>
    <t>MUNICIPALIDAD DISTRITAL DE QUICHUAS</t>
  </si>
  <si>
    <t>QUICHUAS</t>
  </si>
  <si>
    <t>2025-0004162</t>
  </si>
  <si>
    <t>000647-2025-DNCPPEI</t>
  </si>
  <si>
    <t>2025-0005196</t>
  </si>
  <si>
    <t>000046-2026-CEPLAN-DNCPPEI</t>
  </si>
  <si>
    <t xml:space="preserve"> OFICIO N° 000083-2026-CEPLAN-DNCP</t>
  </si>
  <si>
    <t>MUNICIPALIDAD DISTRITAL DE MASMA</t>
  </si>
  <si>
    <t>MASMA</t>
  </si>
  <si>
    <t>2025-0004818</t>
  </si>
  <si>
    <t>000724-2025-DNCPPEI</t>
  </si>
  <si>
    <t>MUNICIPALIDAD DISTRITAL DE ATAURA</t>
  </si>
  <si>
    <t>ATAURA</t>
  </si>
  <si>
    <t>2026-0000570</t>
  </si>
  <si>
    <t>000146-2026-CEPLAN-DNCPPEI</t>
  </si>
  <si>
    <t>OFICIO N° 000246-2026-CEPLAN-DNCP</t>
  </si>
  <si>
    <t>MUNICIPALIDAD DISTRITAL DE CHOCOPE</t>
  </si>
  <si>
    <t>CHOCOPE</t>
  </si>
  <si>
    <t>2025-0004775</t>
  </si>
  <si>
    <t>000516-2025-DNCPPEI</t>
  </si>
  <si>
    <t xml:space="preserve">I.T LLENY GARCÍA </t>
  </si>
  <si>
    <t>2025-0005245</t>
  </si>
  <si>
    <t xml:space="preserve">000700-2025-CEPLAN-DNCPPEI </t>
  </si>
  <si>
    <t>2025-0005818</t>
  </si>
  <si>
    <t>000037-2026-CEPLAN-DNCPPEI</t>
  </si>
  <si>
    <t>OFICIO N° 000071-2026-CEPLAN-DNC</t>
  </si>
  <si>
    <t>2026-0000759</t>
  </si>
  <si>
    <t>000133-2026-CEPLAN-DNCPPEI</t>
  </si>
  <si>
    <t>OFICIO N° 000226-2026-CEPLAN-DNCP</t>
  </si>
  <si>
    <t>2026-0001085</t>
  </si>
  <si>
    <t>000195-2026-CEPLAN-DNCPPEI</t>
  </si>
  <si>
    <t>OFICIO N° 000352-2026-CEPLAN-DNCP</t>
  </si>
  <si>
    <t>2025-0004261</t>
  </si>
  <si>
    <t>000470-2025-DNCPPEI</t>
  </si>
  <si>
    <t>2025-0005181</t>
  </si>
  <si>
    <t>000649-2025-CEPLAN-DNCPPEI</t>
  </si>
  <si>
    <t>MUNICIPALIDAD DISTRITAL DE PATAZ</t>
  </si>
  <si>
    <t>2026-0001058</t>
  </si>
  <si>
    <t>000169-2026-CEPLAN-DNCPPEI</t>
  </si>
  <si>
    <t>OFICIO N° 000296-2026-CEPLAN-DNCP</t>
  </si>
  <si>
    <t>2026-0001042</t>
  </si>
  <si>
    <t>000170-2026-CEPLAN-DNCPPEI</t>
  </si>
  <si>
    <t>OFICIO N° 000297-2026-CEPLAN-DNCP</t>
  </si>
  <si>
    <t>MUNICIPALIDAD DISTRITAL DE PIAS</t>
  </si>
  <si>
    <t>PIAS</t>
  </si>
  <si>
    <t>2025-0005526</t>
  </si>
  <si>
    <t>000747-2025-DNCPPEI</t>
  </si>
  <si>
    <t>MUNICIPALIDAD DISTRITAL DE CALQUIS</t>
  </si>
  <si>
    <t>CALQUIS</t>
  </si>
  <si>
    <t>2025-0005252</t>
  </si>
  <si>
    <t>000751-2025-DNCPPEI</t>
  </si>
  <si>
    <t>MUNICIPALIDAD DISTRITAL DE HUASAHUASI</t>
  </si>
  <si>
    <t>HUASAHUASI</t>
  </si>
  <si>
    <t>2026-0000555</t>
  </si>
  <si>
    <t>000073-2026-CEPLAN-DNCPPEI</t>
  </si>
  <si>
    <t>OFICIO N° 000124-2026-CEPLAN-DNCP</t>
  </si>
  <si>
    <t>2025-0004877</t>
  </si>
  <si>
    <t>000665-2025-DNCPPEI</t>
  </si>
  <si>
    <t>2025-0005430</t>
  </si>
  <si>
    <t>000720-2025-DNCPPEI</t>
  </si>
  <si>
    <t>MUNICIPALIDAD DISTRITAL DE LUYA VIEJO</t>
  </si>
  <si>
    <t>LUYA VIEJO</t>
  </si>
  <si>
    <t>2026-000396</t>
  </si>
  <si>
    <t>000064-2026-CEPLAN-DNCPPEI</t>
  </si>
  <si>
    <t>OFICIO N° 000109-2026-CEPLAN-DNCP</t>
  </si>
  <si>
    <t>MUNICIPALIDAD DISTRITAL DE HUANGASCAR</t>
  </si>
  <si>
    <t>HUANGASCAR</t>
  </si>
  <si>
    <t>2025-0004646</t>
  </si>
  <si>
    <t>000546-2025-DNCPPEI</t>
  </si>
  <si>
    <t>MUNICIPALIDAD DISTRITAL DE COPA</t>
  </si>
  <si>
    <t>COPA</t>
  </si>
  <si>
    <t>2025-0004349</t>
  </si>
  <si>
    <t>000471-2025-CEPLAN-DNCPPEI</t>
  </si>
  <si>
    <t>2025-0004278</t>
  </si>
  <si>
    <t>000474-2025-CEPLAN-DNCPPEI</t>
  </si>
  <si>
    <t>2025-0004206</t>
  </si>
  <si>
    <t>000475-2025-CEPLAN-DNCPPEI</t>
  </si>
  <si>
    <t>I.T LOURDE GUTIERREZ</t>
  </si>
  <si>
    <t>2025-0005273</t>
  </si>
  <si>
    <t>000657-2025-CEPLAN-DNCPPEI</t>
  </si>
  <si>
    <t>MUNICIPALIDAD DISTRITAL DE SANTIAGO DE PUPUJA</t>
  </si>
  <si>
    <t>SANTIAGO DE PUPUJA</t>
  </si>
  <si>
    <t>2025-0005237</t>
  </si>
  <si>
    <t>000641-2025-CEPLAN-DNCPPEI</t>
  </si>
  <si>
    <t>MUNICIPALIDAD DISTRITAL DE ROSASPATA</t>
  </si>
  <si>
    <t>ROSASPATA</t>
  </si>
  <si>
    <t>2025-0005878</t>
  </si>
  <si>
    <t>000038-2026-CEPLAN-DNCPPEI</t>
  </si>
  <si>
    <t>OFICIO N° 000072-2026-CEPLAN-DNCP</t>
  </si>
  <si>
    <t>MUNICIPALIDAD DISTRITAL DE SAN MIGUEL DE CORPANQUI</t>
  </si>
  <si>
    <t>SAN MIGUEL DE CORPANQUI</t>
  </si>
  <si>
    <t>2025-0004970</t>
  </si>
  <si>
    <t>000677-2025-DNCPPEI</t>
  </si>
  <si>
    <t>MUNICIPALIDAD DISTRITAL DE QUILCAS</t>
  </si>
  <si>
    <t>QUILCAS</t>
  </si>
  <si>
    <t>2025-0005343</t>
  </si>
  <si>
    <t>000672-2025-DNCPPEI</t>
  </si>
  <si>
    <t>2026-0001441</t>
  </si>
  <si>
    <t>000245-2026-CEPLAN-DNCPPEI</t>
  </si>
  <si>
    <t>OFICIO N° 000433-2026-CEPLAN-DNCP</t>
  </si>
  <si>
    <t>MUNICIPALIDAD DISTRITAL DE HUASICANCHA</t>
  </si>
  <si>
    <t>HUASICANCHA</t>
  </si>
  <si>
    <t>2025-0004822</t>
  </si>
  <si>
    <t>000549-2025-CEPLAN-DNCPPEI</t>
  </si>
  <si>
    <t>MUNICIPALIDAD DISTRITAL DE SINSICAP</t>
  </si>
  <si>
    <t>SINSICAP</t>
  </si>
  <si>
    <t>2026-0000404</t>
  </si>
  <si>
    <t>000049-2026-CEPLAN-DNCPPEI</t>
  </si>
  <si>
    <t>OFICIO N° 000087-2026-CEPLAN-DNCP</t>
  </si>
  <si>
    <t>MUNICIPALIDAD DISTRITAL DE SAN FELIPE</t>
  </si>
  <si>
    <t>SAN FELIPE</t>
  </si>
  <si>
    <t>Se solicito datos al pliego.</t>
  </si>
  <si>
    <t>2025-0005697</t>
  </si>
  <si>
    <t>000778-2025-DNCPPEI</t>
  </si>
  <si>
    <t>2025-0004848</t>
  </si>
  <si>
    <t>000797-2025-CEPLAN-DNCPPEI</t>
  </si>
  <si>
    <t>MUNICIPALIDAD DISTRITAL DE AMASHCA</t>
  </si>
  <si>
    <t>AMASHCA</t>
  </si>
  <si>
    <t>2025-0003896</t>
  </si>
  <si>
    <t>000808-2025-DNCPPEI</t>
  </si>
  <si>
    <t>2025-0004845</t>
  </si>
  <si>
    <t>000574-2025-CEPLAN-DNCPPEI</t>
  </si>
  <si>
    <t>Remitido al CAS</t>
  </si>
  <si>
    <t>MUNICIPALIDAD DISTRITAL DE LUIS CARRANZA</t>
  </si>
  <si>
    <t>LUIS CARRANZA</t>
  </si>
  <si>
    <t>2025-0004363</t>
  </si>
  <si>
    <t>000498-2025-CEPLAN-DNCPPEI</t>
  </si>
  <si>
    <t>Proceso proviente del 2025-diciembre
Rev. general</t>
  </si>
  <si>
    <t>MUNICIPALIDAD DISTRITAL DE CONCEPCION</t>
  </si>
  <si>
    <t>2025-0004536</t>
  </si>
  <si>
    <t>000503-2025-DNCPPEI</t>
  </si>
  <si>
    <t>MUNICIPALIDAD DISTRITAL DE LONYA CHICO</t>
  </si>
  <si>
    <t>LONYA CHICO</t>
  </si>
  <si>
    <t>2025-0004847</t>
  </si>
  <si>
    <t>000539-2025-CEPLAN-DNCPPEI</t>
  </si>
  <si>
    <t>MUNICIPALIDAD DISTRITAL DE JACAS GRANDE</t>
  </si>
  <si>
    <t>JACAS GRANDE</t>
  </si>
  <si>
    <t>2025-0005281</t>
  </si>
  <si>
    <t>000656-2025-CEPLAN-DNCPPEI</t>
  </si>
  <si>
    <t>2026-0001615</t>
  </si>
  <si>
    <t>000280-2026-CEPLAN-DNCPPEI</t>
  </si>
  <si>
    <t>OFICIO N° 000500-2026-CEPLAN-DNCP</t>
  </si>
  <si>
    <t>2026-0000845</t>
  </si>
  <si>
    <t>000152-2026-CEPLAN-DNCPPEI</t>
  </si>
  <si>
    <t>OFICIO N° 000259-2026-CEPLAN-DNCP</t>
  </si>
  <si>
    <t>MUNICIPALIDAD DISTRITAL DE UPAHUACHO</t>
  </si>
  <si>
    <t>UPAHUACHO</t>
  </si>
  <si>
    <t>2025-0005439</t>
  </si>
  <si>
    <t>000769-2025-DNCPPEI</t>
  </si>
  <si>
    <t>2025-0004766</t>
  </si>
  <si>
    <t>000528-2025-CEPLAN-DNCPPEI</t>
  </si>
  <si>
    <t>MUNICIPALIDAD DISTRITAL DE HUAYRAPATA</t>
  </si>
  <si>
    <t>HUAYRAPATA</t>
  </si>
  <si>
    <t>2025-0003568</t>
  </si>
  <si>
    <t>000633-2025-DNCPPEI</t>
  </si>
  <si>
    <t>MUNICIPALIDAD DISTRITAL DE CHILCAS</t>
  </si>
  <si>
    <t>CHILCAS</t>
  </si>
  <si>
    <t>2025-0005704</t>
  </si>
  <si>
    <t>000759-2025-DNCPPEI</t>
  </si>
  <si>
    <t>MUNICIPALIDAD DISTRITAL DE URARINAS</t>
  </si>
  <si>
    <t>URARINAS</t>
  </si>
  <si>
    <t>Rev. integral
En proceso Dayhana Carrera</t>
  </si>
  <si>
    <t>2025-0004885</t>
  </si>
  <si>
    <t>000596-2025-DNCPPEI</t>
  </si>
  <si>
    <t>MUNICIPALIDAD DISTRITAL DE CARAMPOMA</t>
  </si>
  <si>
    <t>CARAMPOMA</t>
  </si>
  <si>
    <t>2025-0005205</t>
  </si>
  <si>
    <t>000695-2025-DNCPPEI</t>
  </si>
  <si>
    <t>MUNICIPALIDAD DISTRITAL DE AYAUCA</t>
  </si>
  <si>
    <t>ALLAUCA</t>
  </si>
  <si>
    <t>2026-001038</t>
  </si>
  <si>
    <t>000199-2026-CEPLAN-DNCPPEI</t>
  </si>
  <si>
    <t>OFICIO N° 000356-2026-CEPLAN-DNCP</t>
  </si>
  <si>
    <t>MUNICIPALIDAD DISTRITAL DE SAN DAMIAN</t>
  </si>
  <si>
    <t>SAN DAMIAN</t>
  </si>
  <si>
    <t>MUNICIPALIDAD DISTRITAL DE TATE</t>
  </si>
  <si>
    <t>TATE</t>
  </si>
  <si>
    <t>2025-0005626</t>
  </si>
  <si>
    <t>000044-2026-CEPLAN-DNCPPEI</t>
  </si>
  <si>
    <t xml:space="preserve"> OFICIO N° 000081-2026-CEPLAN-DNCP</t>
  </si>
  <si>
    <t>MUNICIPALIDAD DISTRITAL DE VISTA ALEGRE</t>
  </si>
  <si>
    <t>NAZCA</t>
  </si>
  <si>
    <t>VISTA ALEGRE</t>
  </si>
  <si>
    <t>2025-0005619</t>
  </si>
  <si>
    <t>000045-2026-CEPLAN-DNCPPEI</t>
  </si>
  <si>
    <t xml:space="preserve"> OFICIO N° 000082-2026-CEPLAN-DNCP</t>
  </si>
  <si>
    <t>MUNICIPALIDAD DISTRITAL DE SAN CLEMENTE</t>
  </si>
  <si>
    <t>SAN CLEMENTE</t>
  </si>
  <si>
    <t>2025-0004309</t>
  </si>
  <si>
    <t>000599-2025-CEPLAN-DNCPPEI</t>
  </si>
  <si>
    <t>2025-0005705</t>
  </si>
  <si>
    <t>000757-2025-CEPLAN-DNCPPEI</t>
  </si>
  <si>
    <t>MUNICIPALIDAD DISTRITAL DE OCUMAL</t>
  </si>
  <si>
    <t>OCUMAL</t>
  </si>
  <si>
    <t>2025-0005071</t>
  </si>
  <si>
    <t>000592-2025-DNCPPEI</t>
  </si>
  <si>
    <t>MUNICIPALIDAD DISTRITAL DE MONTEVIDEO</t>
  </si>
  <si>
    <t>MONTEVIDEO</t>
  </si>
  <si>
    <t>2025-0004834</t>
  </si>
  <si>
    <t>000530-2025-DNCPPEI</t>
  </si>
  <si>
    <t>2025-0004176</t>
  </si>
  <si>
    <t>000676-2025-DNCPPEI</t>
  </si>
  <si>
    <t>MUNICIPALIDAD DISTRITAL DE MARCAPOMACOCHA</t>
  </si>
  <si>
    <t>MARCAPOMACOCHA</t>
  </si>
  <si>
    <t xml:space="preserve"> Mabel remite obs a la entidad</t>
  </si>
  <si>
    <t>MUNICIPALIDAD DISTRITAL DE LALAQUIZ</t>
  </si>
  <si>
    <t>LALAQUIZ</t>
  </si>
  <si>
    <t>2026-001019</t>
  </si>
  <si>
    <t>000183-2026-CEPLAN-DNCPPEI</t>
  </si>
  <si>
    <t>MUNICIPALIDAD DISTRITAL DE SUYO</t>
  </si>
  <si>
    <t>SUYO</t>
  </si>
  <si>
    <t>MUNICIPALIDAD DISTRITAL DE MOYA</t>
  </si>
  <si>
    <t>MOYA</t>
  </si>
  <si>
    <t>Jazmin</t>
  </si>
  <si>
    <t>MUNICIPALIDAD DISTRITAL DE SANTIAGO DE QUIRAHUARA</t>
  </si>
  <si>
    <t>SANTIAGO DE QUIRAHUARA</t>
  </si>
  <si>
    <t>2025-0005102</t>
  </si>
  <si>
    <t>000664-2025-CEPLAN-DNCPPEI</t>
  </si>
  <si>
    <t>MUNICIPALIDAD DISTRITAL DE BERNAL</t>
  </si>
  <si>
    <t>BERNAL</t>
  </si>
  <si>
    <t>2026-0001434</t>
  </si>
  <si>
    <t>000298-2026-CEPLAN-DNCPPEI</t>
  </si>
  <si>
    <t>MUNICIPALIDAD DISTRITAL DE SANTIAGO DE CHOCORVOS</t>
  </si>
  <si>
    <t>SANTIAGO DE CHOCORVOS</t>
  </si>
  <si>
    <t>2026-0001874</t>
  </si>
  <si>
    <t>000336-2026-CEPLAN-DNCPPEI</t>
  </si>
  <si>
    <t>OFICIO N° 000624-2026-CEPLAN-DNCP</t>
  </si>
  <si>
    <t>MUNICIPALIDAD DISTRITAL DE MANTA</t>
  </si>
  <si>
    <t>MANTA</t>
  </si>
  <si>
    <t>2026-0001676</t>
  </si>
  <si>
    <t>000303-2026-CEPLAN-DNCPPEI</t>
  </si>
  <si>
    <t>OFICIO N° 000539-2026-CEPLAN-DNCP</t>
  </si>
  <si>
    <t>MUNICIPALIDAD DISTRITAL DE SANTA ANA</t>
  </si>
  <si>
    <t>2025-0005361</t>
  </si>
  <si>
    <t>000712-2025-CEPLAN-DNCPPEI</t>
  </si>
  <si>
    <t>MUNICIPALIDAD DISTRITAL DE QUITO ARMA</t>
  </si>
  <si>
    <t>QUITO-ARMA</t>
  </si>
  <si>
    <t>2026-0000863</t>
  </si>
  <si>
    <t>000159-2026-CEPLAN-DNCPPEI</t>
  </si>
  <si>
    <t>OFICIO N° 000273-2026-CEPLAN-DNCP</t>
  </si>
  <si>
    <t>MUNICIPALIDAD DISTRITAL DE SAN ISIDRO - HUIRPACANCHA</t>
  </si>
  <si>
    <t>2025-0005385</t>
  </si>
  <si>
    <t>000680-2025-CEPLAN-DNCPPEI</t>
  </si>
  <si>
    <t>2026-0001516</t>
  </si>
  <si>
    <t>000242-2026-CEPLAN-DNCPPEI</t>
  </si>
  <si>
    <t xml:space="preserve"> OFICIO N° 000430-2026.CEPLAN-DNCP</t>
  </si>
  <si>
    <t>2026-0000075</t>
  </si>
  <si>
    <t>000006-2026-CEPLAN-DNCPPEI</t>
  </si>
  <si>
    <t>OFICIO N° 000008-2026-CEPLAN-DNCP</t>
  </si>
  <si>
    <t>MUNICIPALIDAD DISTRITAL DE MAGDALENA</t>
  </si>
  <si>
    <t>MAGDALENA</t>
  </si>
  <si>
    <t>2025-0005635</t>
  </si>
  <si>
    <t>000777-2025-DNCPPEI</t>
  </si>
  <si>
    <t>2026-0000305</t>
  </si>
  <si>
    <t>000033-2026-CEPLAN-DNCPPEI</t>
  </si>
  <si>
    <t>OFICIO N° 000064-2026-CEPLAN-DNCP</t>
  </si>
  <si>
    <t>2025-0005671</t>
  </si>
  <si>
    <t>000803-2025-CEPLAN-DNCPPEI</t>
  </si>
  <si>
    <t>MUNICIPALIDAD DISTRITAL DE QUEROCOTO</t>
  </si>
  <si>
    <t>QUEROCOTO</t>
  </si>
  <si>
    <t>2025-0005370</t>
  </si>
  <si>
    <t>000733-2025-DNCPPEI</t>
  </si>
  <si>
    <t>MUNICIPALIDAD DISTRITAL DE JOSE SABOGAL</t>
  </si>
  <si>
    <t>JOSE SABOGAL</t>
  </si>
  <si>
    <t>2025-0005412</t>
  </si>
  <si>
    <t>000707-2025-CEPLAN-DNCPPEI</t>
  </si>
  <si>
    <t>2025-0004591</t>
  </si>
  <si>
    <t>0000688-2025-CEPLAN-DNCPPEI</t>
  </si>
  <si>
    <t>Obs. finales</t>
  </si>
  <si>
    <t>MUNICIPALIDAD DISTRITAL DE CHALCOS</t>
  </si>
  <si>
    <t>CHALCOS</t>
  </si>
  <si>
    <t>En proceso de revisión Dayhana Carrera.</t>
  </si>
  <si>
    <t>MUNICIPALIDAD DISTRITAL DE PACAPAUSA</t>
  </si>
  <si>
    <t>PACAPAUSA</t>
  </si>
  <si>
    <t>2026-0000066</t>
  </si>
  <si>
    <t>000010-2026-CEPLAN-DNCPPEI</t>
  </si>
  <si>
    <t>OFICIO N° 000022-2026-CEPLAN-DNCP</t>
  </si>
  <si>
    <t>MUNICIPALIDAD DISTRITAL DE LAMPA</t>
  </si>
  <si>
    <t>2025-0004994</t>
  </si>
  <si>
    <t>000571-2025-DNCPPEI</t>
  </si>
  <si>
    <t>MUNICIPALIDAD DISTRITAL DE TINGO</t>
  </si>
  <si>
    <t>TINGO</t>
  </si>
  <si>
    <t>2026-00000109</t>
  </si>
  <si>
    <t>000028-2026-CEPLAN-DNCPPEI</t>
  </si>
  <si>
    <t>OFICIO N° 000027-2026-CEPLAN-DNCP</t>
  </si>
  <si>
    <t>I.T EMERON PAUCAR</t>
  </si>
  <si>
    <t>2025-0004647</t>
  </si>
  <si>
    <t>000522-2025-CEPLAN-DNCPPEI</t>
  </si>
  <si>
    <t>2025-0004445</t>
  </si>
  <si>
    <t>000524-2025-CEPLAN-DNCPPEI</t>
  </si>
  <si>
    <t>2025-0004712</t>
  </si>
  <si>
    <t>000525-2025-CEPLAN-DNCPPEI</t>
  </si>
  <si>
    <t>2025-0004619</t>
  </si>
  <si>
    <t>000559-2025-CEPLAN-DNCPPEI</t>
  </si>
  <si>
    <t>MUNICIPALIDAD DISTRITAL DE YUNGAR</t>
  </si>
  <si>
    <t>YUNGAR</t>
  </si>
  <si>
    <t>2025-0005116</t>
  </si>
  <si>
    <t>000636-2025-DNCPPEI</t>
  </si>
  <si>
    <t>MUNICIPALIDAD DISTRITAL DE TUPE</t>
  </si>
  <si>
    <t>TUPE</t>
  </si>
  <si>
    <t>2025-005564</t>
  </si>
  <si>
    <t>000030-2026-CEPLAN-DNCPPEI</t>
  </si>
  <si>
    <t>OFICIO N° 000059-2026-CEPLAN-DNCP</t>
  </si>
  <si>
    <t>MUNICIPALIDAD DISTRITAL DE HONGOS</t>
  </si>
  <si>
    <t>HONGOS</t>
  </si>
  <si>
    <t>2026-0000376</t>
  </si>
  <si>
    <t>000050-2026-CEPLAN-DNCPPEI</t>
  </si>
  <si>
    <t>OFICIO N° 000088-2026-CEPLAN-DNCP</t>
  </si>
  <si>
    <t>MUNICIPALIDAD DISTRITAL DE CAUJUL</t>
  </si>
  <si>
    <t>CAUJUL</t>
  </si>
  <si>
    <t>2026-000709</t>
  </si>
  <si>
    <t>000200-2026-CEPLAN-DNCPPEI</t>
  </si>
  <si>
    <t xml:space="preserve"> OFICIO N° 000357-2026-CEPLAN-DNCP</t>
  </si>
  <si>
    <t>MUNICIPALIDAD DISTRITAL DE ALIS</t>
  </si>
  <si>
    <t>ALIS</t>
  </si>
  <si>
    <t>2026-000533</t>
  </si>
  <si>
    <t xml:space="preserve">000085-2026-CEPLAN-DNCPPEI </t>
  </si>
  <si>
    <t xml:space="preserve">OFICIO N° 000141-2026-CEPLAN-DNCP
</t>
  </si>
  <si>
    <t>MUNICIPALIDAD DISTRITAL DE GORGOR</t>
  </si>
  <si>
    <t>GORGOR</t>
  </si>
  <si>
    <t>2026-0002578</t>
  </si>
  <si>
    <t>000435-2026-CEPLAN-DNCPPEI</t>
  </si>
  <si>
    <t>MUNICIPALIDAD DISTRITAL DE PACARAN</t>
  </si>
  <si>
    <t>PACARAN</t>
  </si>
  <si>
    <t>2026-0002341</t>
  </si>
  <si>
    <t>000383-2026-CEPLAN-DNCPPEI</t>
  </si>
  <si>
    <t xml:space="preserve"> OFICIO N° 000712-2026-CEPLAN-DNCP</t>
  </si>
  <si>
    <t>MUNICIPALIDAD DISTRITAL DE SAN JOSE DE TICLLAS</t>
  </si>
  <si>
    <t>SAN JOSE DE TICLLAS</t>
  </si>
  <si>
    <t>2025-0004923</t>
  </si>
  <si>
    <t>000561-2025-DNCPPEI</t>
  </si>
  <si>
    <t>MUNICIPALIDAD DISTRITAL DE CHISQUILLA</t>
  </si>
  <si>
    <t>CHISQUILLA</t>
  </si>
  <si>
    <t>2025-0005318</t>
  </si>
  <si>
    <t>000662-2025-CEPLAN-DNCPPEI</t>
  </si>
  <si>
    <t>MUNICIPALIDAD DISTRITAL DE OLLACHEA</t>
  </si>
  <si>
    <t>OLLACHEA</t>
  </si>
  <si>
    <t>2025-0005409</t>
  </si>
  <si>
    <t>000697-2025-CEPLAN-DNCPPEI</t>
  </si>
  <si>
    <t>MUNICIPALIDAD DISTRITAL DE CAPASO</t>
  </si>
  <si>
    <t>CAPAZO</t>
  </si>
  <si>
    <t>2026-0002087</t>
  </si>
  <si>
    <t>000352-2026-CEPLAN-DNCPPEI</t>
  </si>
  <si>
    <t>MUNICIPALIDAD DISTRITAL DE AUCARA</t>
  </si>
  <si>
    <t>AUCARA</t>
  </si>
  <si>
    <t>2026-0000897</t>
  </si>
  <si>
    <t>000167-2026-CEPLAN-DNCPPEI</t>
  </si>
  <si>
    <t>2026-0002526</t>
  </si>
  <si>
    <t>000424-2026-CEPLAN-DNCPPEI</t>
  </si>
  <si>
    <t>OFICIO N° 000799-2026-CEPLAN-DNCP</t>
  </si>
  <si>
    <t>Obs. generales</t>
  </si>
  <si>
    <t>MUNICIPALIDAD DISTRITAL DE HUAMBALPA</t>
  </si>
  <si>
    <t>HUAMBALPA</t>
  </si>
  <si>
    <t>2025-0004757</t>
  </si>
  <si>
    <t>000567-2025-CEPLAN-DNCPPEI</t>
  </si>
  <si>
    <t>MUNICIPALIDAD DISTRITAL DE HUAYAN</t>
  </si>
  <si>
    <t>HUAYAN</t>
  </si>
  <si>
    <t>2025-0004945</t>
  </si>
  <si>
    <t>000624-2025-CEPLAN-DNCPPEI</t>
  </si>
  <si>
    <t>MUNICIPALIDAD DISTRITAL DE MARCAPATA</t>
  </si>
  <si>
    <t>MARCAPATA</t>
  </si>
  <si>
    <t>2025-0004993</t>
  </si>
  <si>
    <t>000604-2025-CEPLAN-DNCPPEI</t>
  </si>
  <si>
    <t>2025-0005042</t>
  </si>
  <si>
    <t>000632-2025-DNCPPEI</t>
  </si>
  <si>
    <t>2026-0002288</t>
  </si>
  <si>
    <t>000365-2026-CEPLAN-DNCPPEI</t>
  </si>
  <si>
    <t>MUNICIPALIDAD DISTRITAL DE CHACA</t>
  </si>
  <si>
    <t>CHACA</t>
  </si>
  <si>
    <t>2026-0000274</t>
  </si>
  <si>
    <t>000027-2026-CEPLAN-DNCPPEI</t>
  </si>
  <si>
    <t>OFICIO N° 000056-2026-CEPLAN-DNCP</t>
  </si>
  <si>
    <t>2026-0000612</t>
  </si>
  <si>
    <t>000091-2026-CEPLAN-DNCPPEI</t>
  </si>
  <si>
    <t>OFICIO N° 000151-2026-CEPLAN-DNCP</t>
  </si>
  <si>
    <t>MUNICIPALIDAD DISTRITAL DE MOLINOPAMPA</t>
  </si>
  <si>
    <t>MOLINOPAMPA</t>
  </si>
  <si>
    <t>obs generales</t>
  </si>
  <si>
    <t>MUNICIPALIDAD DISTRITAL DE JAMALCA</t>
  </si>
  <si>
    <t>JAMALCA</t>
  </si>
  <si>
    <t>2025-0005456</t>
  </si>
  <si>
    <t>000689-2025-CEPLAN-DNCPPEI</t>
  </si>
  <si>
    <t>MUNICIPALIDAD DISTRITAL DE TRITA</t>
  </si>
  <si>
    <t>TRITA</t>
  </si>
  <si>
    <t>2025-0005643</t>
  </si>
  <si>
    <t>000736-2025-CEPLAN-DNCPPEI</t>
  </si>
  <si>
    <t>MUNICIPALIDAD DISTRITAL DE TOTORA</t>
  </si>
  <si>
    <t>TOTORA</t>
  </si>
  <si>
    <t>2025-0005078</t>
  </si>
  <si>
    <t>000591-2025-CEPLAN_DNCPPEI</t>
  </si>
  <si>
    <t>MUNICIPALIDAD DISTRITAL DE SAN JERONIMO DE PACLAS</t>
  </si>
  <si>
    <t>MUNICIPALIDAD DISTRITAL DE RIO GRANDE</t>
  </si>
  <si>
    <t>PALPA</t>
  </si>
  <si>
    <t>RIO GRANDE</t>
  </si>
  <si>
    <t>2026-0000995</t>
  </si>
  <si>
    <t>000155-2026-CEPLAN-DNCPPEI</t>
  </si>
  <si>
    <t>OFICIO N° 000265-2026-CEPLAN-DNCP</t>
  </si>
  <si>
    <t>2025-0005759</t>
  </si>
  <si>
    <t>000760-2025-CEPLAN-DNCPPEI</t>
  </si>
  <si>
    <t>MUNICIPALIDAD DISTRITAL DE PAPAPLAYA</t>
  </si>
  <si>
    <t>PAPAPLAYA</t>
  </si>
  <si>
    <t>2025-0005888</t>
  </si>
  <si>
    <t>000154-2026-CEPLAN-DNCPPEI</t>
  </si>
  <si>
    <t>OFICIO N° 000262-2026-CEPLAN-DNCP</t>
  </si>
  <si>
    <t>MUNICIPALIDAD DISTRITAL DE LLAYLLA</t>
  </si>
  <si>
    <t>LLAYLLA</t>
  </si>
  <si>
    <t>La DNSE envio las obs al pliego.</t>
  </si>
  <si>
    <t>2025-0005542</t>
  </si>
  <si>
    <t>000806-2025-DNCPPEI</t>
  </si>
  <si>
    <t>MUNICIPALIDAD DISTRITAL DE LLAPA</t>
  </si>
  <si>
    <t>LLAPA</t>
  </si>
  <si>
    <t>2025-0005532</t>
  </si>
  <si>
    <t>000708-2025-CEPLAN-DNCPPEI</t>
  </si>
  <si>
    <t>MUNICIPALIDAD DISTRITAL DE HUASO</t>
  </si>
  <si>
    <t>HUASO</t>
  </si>
  <si>
    <t>2025-0004710</t>
  </si>
  <si>
    <t>0000581-2025-CEPLAN-DNCPPEI</t>
  </si>
  <si>
    <t>MUNICIPALIDAD DISTRITAL DE LLACLLIN</t>
  </si>
  <si>
    <t>LLACLLIN</t>
  </si>
  <si>
    <t>2025-0005249</t>
  </si>
  <si>
    <t>000642-2025-CEPLAN-DNCPPEI</t>
  </si>
  <si>
    <t>MUNICIPALIDAD DISTRITAL DE CONIMA</t>
  </si>
  <si>
    <t>CONIMA</t>
  </si>
  <si>
    <t>2026-0000414</t>
  </si>
  <si>
    <t>000034-2026-CEPLAN-DNCPPEI</t>
  </si>
  <si>
    <t>OFICIO N° 000067-2026-CEPLAN-DNCP</t>
  </si>
  <si>
    <t>MUNICIPALIDAD DISTRITAL DE UNICACHI</t>
  </si>
  <si>
    <t>UNICACHI</t>
  </si>
  <si>
    <t>2025-0005825</t>
  </si>
  <si>
    <t>000790-2025-CEPLAN-DNCPPEI</t>
  </si>
  <si>
    <t>MUNICIPALIDAD DISTRITAL DE POMATA</t>
  </si>
  <si>
    <t>POMATA</t>
  </si>
  <si>
    <t>2025-0005647</t>
  </si>
  <si>
    <t>000739-2025-CEPLAN-DNCPPEI</t>
  </si>
  <si>
    <t>2025-0005257</t>
  </si>
  <si>
    <t>000691-2025-CEPLAN-DNCPPEI</t>
  </si>
  <si>
    <t>2025-0005284</t>
  </si>
  <si>
    <t>000694-2025-DNCPPEI</t>
  </si>
  <si>
    <t>2025-0005618</t>
  </si>
  <si>
    <t>000772-2025-CEPLAN-DNCPPEI</t>
  </si>
  <si>
    <t>MUNICIPALIDAD DISTRITAL DE QUIRUVILCA</t>
  </si>
  <si>
    <t>QUIRUVILCA</t>
  </si>
  <si>
    <t>2026-0001127</t>
  </si>
  <si>
    <t>000186-2026-CEPLAN-DNCPPEI</t>
  </si>
  <si>
    <t>OFICIO N° 000332-2026-CEPLAN-DNCP</t>
  </si>
  <si>
    <t>MUNICIPALIDAD DISTRITAL DE MATARA</t>
  </si>
  <si>
    <t>MATARA</t>
  </si>
  <si>
    <t>2025-0005243</t>
  </si>
  <si>
    <t>000653-2025-CEPLAN-DNCPPEI</t>
  </si>
  <si>
    <t>2026-0002113</t>
  </si>
  <si>
    <t>000354-2026-CEPLAN-DNCPPEI</t>
  </si>
  <si>
    <t>OFICIO N° 000657-2026-CEPLAN-DNCP</t>
  </si>
  <si>
    <t>MUNICIPALIDAD DISTRITAL DE UTCO</t>
  </si>
  <si>
    <t>UTCO</t>
  </si>
  <si>
    <t>2026-0000937</t>
  </si>
  <si>
    <t>000161-2026-CEPLAN-DNCPPEI</t>
  </si>
  <si>
    <t>OFICIO N° 000275-2026-CEPLAN-DNCP</t>
  </si>
  <si>
    <t>2026-0001456</t>
  </si>
  <si>
    <t>000248-2026-CEPLAN-DNCPPEI</t>
  </si>
  <si>
    <t xml:space="preserve"> OFICIO N° 000436-2026-CEPLAN-DNCP</t>
  </si>
  <si>
    <t>MUNICIPALIDAD DISTRITAL DE NAMORA</t>
  </si>
  <si>
    <t>NAMORA</t>
  </si>
  <si>
    <t>2025-0005379</t>
  </si>
  <si>
    <t>000693-2025-CEPLAN-DNCPPEI</t>
  </si>
  <si>
    <t>MUNICIPALIDAD DISTRITAL DE MAGDALENA DE CAO</t>
  </si>
  <si>
    <t>MAGDALENA DE CAO</t>
  </si>
  <si>
    <t>2026-0000077</t>
  </si>
  <si>
    <t>000011-2026-CEPLAN-DNCPPEI</t>
  </si>
  <si>
    <t>OFICIO N° 000023-2026-CEPLAN-DNCP</t>
  </si>
  <si>
    <t>MUNICIPALIDAD DISTRITAL DE LOS BA¥OS DEL INCA</t>
  </si>
  <si>
    <t>MUNICIPALIDAD DISTRITAL DE LOS BAÑOS DEL INCA</t>
  </si>
  <si>
    <t>LOS BAÑOS DEL INCA</t>
  </si>
  <si>
    <t>2025-0005522</t>
  </si>
  <si>
    <t>000776-2025-DNCPPEI</t>
  </si>
  <si>
    <t>MUNICIPALIDAD DISTRITAL DE MIGUEL IGLESIAS</t>
  </si>
  <si>
    <t>MIGUEL IGLESIAS</t>
  </si>
  <si>
    <t>2025-0004695</t>
  </si>
  <si>
    <t>000047-2026-CEPLAN-DNCPPEI</t>
  </si>
  <si>
    <t>OFICIO N° 000084-2026-CEPLAN-DNCP</t>
  </si>
  <si>
    <t>MUNICIPALIDAD DISTRITAL DE MANZANARES</t>
  </si>
  <si>
    <t>MANZANARES</t>
  </si>
  <si>
    <t>2025-0004694</t>
  </si>
  <si>
    <t>000667-2025-CEPLAN-DNCPPEI</t>
  </si>
  <si>
    <t>MUNICIPALIDAD DISTRITAL DE ALFONSO UGARTE</t>
  </si>
  <si>
    <t>ALFONSO UGARTE</t>
  </si>
  <si>
    <t>2026-0000140</t>
  </si>
  <si>
    <t xml:space="preserve">000008-2026-CEPLAN-DNCPPEI </t>
  </si>
  <si>
    <t>OFICIO N° 000013-2026-CEPLAN-DNCP</t>
  </si>
  <si>
    <t>2026-0001667</t>
  </si>
  <si>
    <t>000290-2026-CEPLAN-DNCPPEI</t>
  </si>
  <si>
    <t>OFICIO N° 000512-2026-CEPLAN-DNCP</t>
  </si>
  <si>
    <t>MUNICIPALIDAD DISTRITAL DE UBINAS</t>
  </si>
  <si>
    <t>UBINAS</t>
  </si>
  <si>
    <t>2025-0004995</t>
  </si>
  <si>
    <t>000572-2025-DNCPPEI</t>
  </si>
  <si>
    <t>MUNICIPALIDAD DISTRITAL DE LUYA</t>
  </si>
  <si>
    <t>2025-0004234</t>
  </si>
  <si>
    <t>000650-2025-CEPLAN-DNCPPEI</t>
  </si>
  <si>
    <t>2026-0000260</t>
  </si>
  <si>
    <t>000069-2026-CEPLAN-DNCPPEI</t>
  </si>
  <si>
    <t>OFICIO N° 000117-2026-CEPLAN-DNCP</t>
  </si>
  <si>
    <t>MUNICIPALIDAD DISTRITAL DE MIRGAS</t>
  </si>
  <si>
    <t>MIRGAS</t>
  </si>
  <si>
    <t>2026-0001735</t>
  </si>
  <si>
    <t>000304-2026-CEPLAN-DNCPPEI</t>
  </si>
  <si>
    <t>OFICIO N° 000540-2026-CEPLAN-DNCP</t>
  </si>
  <si>
    <t>2025-0005880</t>
  </si>
  <si>
    <t>000819-2025-CEPLAN-DNCPPEI</t>
  </si>
  <si>
    <t>MUNICIPALIDAD DISTRITAL DE JIRCAN</t>
  </si>
  <si>
    <t>JIRCAN</t>
  </si>
  <si>
    <t>2026-0000294</t>
  </si>
  <si>
    <t>000026-2026-CEPLAN-DNCPPEI</t>
  </si>
  <si>
    <t>OFICIO N° 000052-2026-CEPLAN-DNCP</t>
  </si>
  <si>
    <t>2026-0000934</t>
  </si>
  <si>
    <t>000153-2026-CEPLAN-DNCPPEI</t>
  </si>
  <si>
    <t>OFICIO N° 000260-2026-CEPLAN-DNCP</t>
  </si>
  <si>
    <t>MUNICIPALIDAD DISTRITAL DE HUACULLANI</t>
  </si>
  <si>
    <t>HUACULLANI</t>
  </si>
  <si>
    <t>2025-0005437</t>
  </si>
  <si>
    <t>000701-2025-CEPLAN-DNCPPEI</t>
  </si>
  <si>
    <t>MUNICIPALIDAD DISTRITAL DE QUILCAPUNCU</t>
  </si>
  <si>
    <t>QUILCAPUNCU</t>
  </si>
  <si>
    <t>2025-0004692</t>
  </si>
  <si>
    <t>00748-2025-CEPLAN-DNCPPEI</t>
  </si>
  <si>
    <t>MUNICIPALIDAD DISTRITAL DE CACERES DEL PERU</t>
  </si>
  <si>
    <t>CACERES DEL PERU</t>
  </si>
  <si>
    <t>2025-004977</t>
  </si>
  <si>
    <t>000601-2025-CEPLAN-DNCPPEI</t>
  </si>
  <si>
    <t xml:space="preserve">I.T CINTIA CASTILLO </t>
  </si>
  <si>
    <t>2025-0004799</t>
  </si>
  <si>
    <t>000605-2025-CEPLAN-DNCPPEI</t>
  </si>
  <si>
    <t>MUNICIPALIDAD DISTRITAL DE YUPAN</t>
  </si>
  <si>
    <t>YUPAN</t>
  </si>
  <si>
    <t>2026-0001612</t>
  </si>
  <si>
    <t>000292-2026-CEPLAN-DNCPPEI</t>
  </si>
  <si>
    <t>2026-0001595</t>
  </si>
  <si>
    <t>000273-2026-CEPLAN-DNCPPEI</t>
  </si>
  <si>
    <t>OFICIO N° 000488-2026-CEPLAN-DNCP</t>
  </si>
  <si>
    <t>2026-0001483</t>
  </si>
  <si>
    <t>000284-2026-CEPLAN-DNCPPEI</t>
  </si>
  <si>
    <t>OFICIO N° 000504-2026-CEPLAN-DNCP</t>
  </si>
  <si>
    <t>2025-0004956</t>
  </si>
  <si>
    <t>000625-2025-CEPLAN-DNCPPEI</t>
  </si>
  <si>
    <t>2025-0005563</t>
  </si>
  <si>
    <t>000771-2025-CEPLAN-DNCPPEI</t>
  </si>
  <si>
    <t>2026-0000697</t>
  </si>
  <si>
    <t>000104-2026-CEPLAN-DNCPPEI</t>
  </si>
  <si>
    <t>OFICIO N° 000175-2026-CEPLAN-DNCP</t>
  </si>
  <si>
    <t>MUNICIPALIDAD DISTRITAL DE SAQUENA</t>
  </si>
  <si>
    <t>SAQUENA</t>
  </si>
  <si>
    <t>2025-0005234</t>
  </si>
  <si>
    <t>000654-2025-CEPLAN-DNCPPEI</t>
  </si>
  <si>
    <t>2026-0000586</t>
  </si>
  <si>
    <t>000120-2026-CEPLAN-DNCPPEI</t>
  </si>
  <si>
    <t>MUNICIPALIDAD DISTRITAL DE POMACOCHA</t>
  </si>
  <si>
    <t>POMACOCHA</t>
  </si>
  <si>
    <t>2026-0002610</t>
  </si>
  <si>
    <t>000437-2026-CEPLAN-DNCPPEI</t>
  </si>
  <si>
    <t>MUNICIPALIDAD DISTRITAL ASCENSION</t>
  </si>
  <si>
    <t>ASCENSION</t>
  </si>
  <si>
    <t>2026-0001988</t>
  </si>
  <si>
    <t>000338-2026-CEPLAN-DNCPPEI</t>
  </si>
  <si>
    <t>OFICIO N° 000626-2026-CEPLAN-DNCP</t>
  </si>
  <si>
    <t>MUNICIPALIDAD DISTRITAL DE SAN FRANCISCO DE SANGAYAICO</t>
  </si>
  <si>
    <t>SAN FRANCISCO DE SANGAYAICO</t>
  </si>
  <si>
    <t>2026-0001698</t>
  </si>
  <si>
    <t>000335-2026-CEPLAN-DNCPPEI</t>
  </si>
  <si>
    <t>OFICIO N° 000623-2026-CEPLAN-DNCP</t>
  </si>
  <si>
    <t>MUNICIPALIDAD DISTRITAL DE SAN MARCOS ROCCHAC</t>
  </si>
  <si>
    <t>SAN MARCOS DE ROCCHAC</t>
  </si>
  <si>
    <t>2026-0001825</t>
  </si>
  <si>
    <t>000311-2026-CEPLAN-DNCPPEI</t>
  </si>
  <si>
    <t xml:space="preserve"> OFICIO N° 000556-2026-CEPLAN-DNCP</t>
  </si>
  <si>
    <t>MUNICIPALIDAD DISTRITAL DE PAZOS</t>
  </si>
  <si>
    <t>PAZOS</t>
  </si>
  <si>
    <t>2026-0001113</t>
  </si>
  <si>
    <t>000205-2026-CEPLAN-DNCPPEI</t>
  </si>
  <si>
    <t>OFICIO N° 000369-2026-CEPLAN-DNCP</t>
  </si>
  <si>
    <t>MUNICIPALIDAD DISTRITAL DE EL CARMEN</t>
  </si>
  <si>
    <t>EL CARMEN</t>
  </si>
  <si>
    <t>2026-0001528</t>
  </si>
  <si>
    <t xml:space="preserve">000254-2026-CEPLAN-DNCPPEI </t>
  </si>
  <si>
    <t>OFICIO N° 000448-2026-CEPLAN-DNCP</t>
  </si>
  <si>
    <t>MUNICIPALIDAD PROVINCIAL DE ZARUMILLA</t>
  </si>
  <si>
    <t>2026-000581</t>
  </si>
  <si>
    <t>000092-2026-CEPLAN-DNCPPEI</t>
  </si>
  <si>
    <t>OFICIO N° 000153-2026-CEPLAN-DNCP</t>
  </si>
  <si>
    <t>MUNICIPALIDAD DISTRITAL DE JILILI</t>
  </si>
  <si>
    <t>JILILI</t>
  </si>
  <si>
    <t>2026-0001032</t>
  </si>
  <si>
    <t>000189-2026-CEPLAN-DNCPPEI</t>
  </si>
  <si>
    <t>MUNICIPALIDAD DISTRITAL DE SALCAHUASI</t>
  </si>
  <si>
    <t>SALCAHUASI</t>
  </si>
  <si>
    <t>2026-0002571</t>
  </si>
  <si>
    <t>000430-2026-CEPLAN-DNCPPEI</t>
  </si>
  <si>
    <t xml:space="preserve"> OFICIO N° 000808-2026-CEPLAN-DNCP</t>
  </si>
  <si>
    <t>2026-0000568</t>
  </si>
  <si>
    <t>000121-2026-CEPLAN-DNCPPEI</t>
  </si>
  <si>
    <t>OFICIO N° 000207-226-CEPLAN-DNCP</t>
  </si>
  <si>
    <t>MUNICIPALIDAD DISTRITAL DE SAN MIGUEL DE MAYOCC</t>
  </si>
  <si>
    <t>SAN MIGUEL DE MAYOCC</t>
  </si>
  <si>
    <t>MUNICIPALIDAD DISTRITAL DE SAN JUAN DE BIGOTE</t>
  </si>
  <si>
    <t>SAN JUAN DE BIGOTE</t>
  </si>
  <si>
    <t>2026-0000789</t>
  </si>
  <si>
    <t>000140-2026-CEPLAN-DNCPPEI</t>
  </si>
  <si>
    <t>OFICIO N° 000239-2026-CEPLAN-DNCP</t>
  </si>
  <si>
    <t>MUNICIPALIDAD DISTRITAL DE ROBLE</t>
  </si>
  <si>
    <t>ROBLE</t>
  </si>
  <si>
    <t>2026-0001439</t>
  </si>
  <si>
    <t>000227-2026-CEPLAN-DNCPPEI</t>
  </si>
  <si>
    <t>MUNICIPALIDAD DISTRITAL DE QUISHUAR</t>
  </si>
  <si>
    <t>QUISHUAR</t>
  </si>
  <si>
    <t>2026-001651</t>
  </si>
  <si>
    <t>000285-2026-CEPLAN-DNCPPEI</t>
  </si>
  <si>
    <t>OFICIO N° 000505-2026-CEPLAN-DNCP</t>
  </si>
  <si>
    <t>MUNICIPALIDAD DISTRITAL DE EL TALLAN</t>
  </si>
  <si>
    <t>EL TALLAN</t>
  </si>
  <si>
    <t>MUNICIPALIDAD DISTRITAL DE HUARIBAMBA</t>
  </si>
  <si>
    <t>HUARIBAMBA</t>
  </si>
  <si>
    <t>MUNICIPALIDAD DISTRITAL DE SALCABAMBA</t>
  </si>
  <si>
    <t>SALCABAMBA</t>
  </si>
  <si>
    <t>2026-0000803</t>
  </si>
  <si>
    <t>000143-2026-CEPLAN-DNCPPEI</t>
  </si>
  <si>
    <t>MUNICIPALIDAD DISTRITAL DE CAJA</t>
  </si>
  <si>
    <t>CAJA</t>
  </si>
  <si>
    <t>2026-0000800</t>
  </si>
  <si>
    <t>000144-2026-CEPLAN-DNCPPEI</t>
  </si>
  <si>
    <t>OFICIO N° 000245-2026-CEPLAN-DNCP</t>
  </si>
  <si>
    <t>2025-0005525</t>
  </si>
  <si>
    <t>000763-2025-DNCPPEI</t>
  </si>
  <si>
    <t>2025-0005802</t>
  </si>
  <si>
    <t>000788-2025-DNCPPEI</t>
  </si>
  <si>
    <t>2025-0005848</t>
  </si>
  <si>
    <t>000823-2025-DNCPPEI</t>
  </si>
  <si>
    <t>MUNICIPALIDAD DISTRITAL DE AGUA BLANCA</t>
  </si>
  <si>
    <t>AGUA BLANCA</t>
  </si>
  <si>
    <t>2026-0000919</t>
  </si>
  <si>
    <t>000277-2026-CEPLAN-DNCPPEI</t>
  </si>
  <si>
    <t>OFICIO N° 000497-2026-CEPLAN-DNCP</t>
  </si>
  <si>
    <t>MUNICIPALIDAD DISTRITAL DE CULLHUAS</t>
  </si>
  <si>
    <t>CULLHUAS</t>
  </si>
  <si>
    <t>2026-0000002</t>
  </si>
  <si>
    <t>000067-2026-CEPLAN-DNCPPEI</t>
  </si>
  <si>
    <t>OFICIO N° 000115-2026-CEPLAN-DNCP</t>
  </si>
  <si>
    <t>MUNICIPALIDAD DISTRITAL DE CAJAMARQUILLA</t>
  </si>
  <si>
    <t>CAJAMARQUILLA</t>
  </si>
  <si>
    <t>2025-0004823</t>
  </si>
  <si>
    <t>000679-2025-DNCPPEI</t>
  </si>
  <si>
    <t>MUNICIPALIDAD DISTRITAL DE PAICO</t>
  </si>
  <si>
    <t>PAICO</t>
  </si>
  <si>
    <t>2025-0005830</t>
  </si>
  <si>
    <t>000813-2025-CEPLAN-DNCPPEI</t>
  </si>
  <si>
    <t>2025-0005545</t>
  </si>
  <si>
    <t>000774-2025-DNCPPEI</t>
  </si>
  <si>
    <t>2025-0005495</t>
  </si>
  <si>
    <t>000686-2025-DNCPPEI</t>
  </si>
  <si>
    <t>MUNICIPALIDAD DISTRITAL DE LONGUITA</t>
  </si>
  <si>
    <t>LONGUITA</t>
  </si>
  <si>
    <t>2025-0005180</t>
  </si>
  <si>
    <t>000723-2025-CEPLAN-DNCPPEI</t>
  </si>
  <si>
    <t>2025-0005131</t>
  </si>
  <si>
    <t>000613-2025-DNCPPEI</t>
  </si>
  <si>
    <t>MUNICIPALIDAD DISTRITAL DE CONILA</t>
  </si>
  <si>
    <t>CONILA</t>
  </si>
  <si>
    <t>2025-0005185</t>
  </si>
  <si>
    <t>000620-2025-CEPLAN-DNCPPEI</t>
  </si>
  <si>
    <t>2025-0005236</t>
  </si>
  <si>
    <t>000627-2025-CEPLAN-DNCPPEI</t>
  </si>
  <si>
    <t>MUNICIPALIDAD DISTRITAL DE VIRUNDO</t>
  </si>
  <si>
    <t>VIRUNDO</t>
  </si>
  <si>
    <t>2025-0005189</t>
  </si>
  <si>
    <t>000630-2025-CEPLAN-DNCPPEI</t>
  </si>
  <si>
    <t>2025-0005069</t>
  </si>
  <si>
    <t>000631-2025-CEPLAN-DNCPPEI</t>
  </si>
  <si>
    <t>2026-0001329</t>
  </si>
  <si>
    <t>000390-2026-CEPLAN-DNCPPEI</t>
  </si>
  <si>
    <t>OFICIO N° 000723-2026-CEPLAN-DNCP</t>
  </si>
  <si>
    <t>2025-005197</t>
  </si>
  <si>
    <t>000681-2025-CEPLAN-DNCPPEI</t>
  </si>
  <si>
    <t>MUNICIPALIDAD DISTRITAL DE YANAMA</t>
  </si>
  <si>
    <t>YANAMA</t>
  </si>
  <si>
    <t>2025-0005906</t>
  </si>
  <si>
    <t>000025-2026-CEPLAN-DNCPPEI</t>
  </si>
  <si>
    <t>OFICIO N° 000050-2026-CEPLAN-DNC</t>
  </si>
  <si>
    <t>2026-0001318</t>
  </si>
  <si>
    <t>000271-2026-CEPLAN-DNCPPEI</t>
  </si>
  <si>
    <t>OFICIO N° 000486-2026-CEPLN-DNCP</t>
  </si>
  <si>
    <t>MUNICIPALIDAD DISTRITAL DE MOLLEBAYA</t>
  </si>
  <si>
    <t>MOLLEBAYA</t>
  </si>
  <si>
    <t>8/7 Enviado con observaciones al pliego</t>
  </si>
  <si>
    <t>MUNICIPALIDAD DISTRITAL DE RONDOCAN</t>
  </si>
  <si>
    <t>RONDOCAN</t>
  </si>
  <si>
    <t>2025-0005706</t>
  </si>
  <si>
    <t>000754-2025-CEPLAN-DNCPPEI</t>
  </si>
  <si>
    <t>MUNICIPALIDAD DISTRITAL DE AMANTANI</t>
  </si>
  <si>
    <t>AMANTANI</t>
  </si>
  <si>
    <t>2025-0005246</t>
  </si>
  <si>
    <t>000645-2025-CEPLAN-DNCPPEI</t>
  </si>
  <si>
    <t>2026-0002414</t>
  </si>
  <si>
    <t>000391-2026-CEPLAN-DNCPPEI</t>
  </si>
  <si>
    <t>OFICIO N° 000724-2026-CEPLAN-DNCP</t>
  </si>
  <si>
    <t>2026-0000076</t>
  </si>
  <si>
    <t>000007-2026-CEPLAN-DNCPPEI</t>
  </si>
  <si>
    <t>OFICIO N° 000009-2026-CEPLAN-DNCP</t>
  </si>
  <si>
    <t>MUNICIPALIDAD DISTRITAL DE CALLALLI</t>
  </si>
  <si>
    <t>CALLALI</t>
  </si>
  <si>
    <t>2026-0001358</t>
  </si>
  <si>
    <t>000223-2026-CEPLAN-DNCPPEI</t>
  </si>
  <si>
    <t>OFICIO N° 000397-2026-CEPLAN-DNCP</t>
  </si>
  <si>
    <t>MUNICIPALIDAD DISTRITAL DE SAN JUAN DE LICUPIS</t>
  </si>
  <si>
    <t>SAN JUAN DE LICUPIS</t>
  </si>
  <si>
    <t>2025-0005621</t>
  </si>
  <si>
    <t>000815-2025-CEPLAN-DNCPPEI</t>
  </si>
  <si>
    <t>2025-0005765</t>
  </si>
  <si>
    <t>000800-2025-CEPLAN-DNCPPEI</t>
  </si>
  <si>
    <t>MUNICIPALIDAD DISTRITAL DE INCHUPALLA</t>
  </si>
  <si>
    <t>INCHUPALLA</t>
  </si>
  <si>
    <t>2025-0005751</t>
  </si>
  <si>
    <t>000785-2025-CEPLAN-DNCPPEI</t>
  </si>
  <si>
    <t>MUNICIPALIDAD DISTRITAL DE CARACOTO</t>
  </si>
  <si>
    <t>CARACOTO</t>
  </si>
  <si>
    <t>2026-0002056</t>
  </si>
  <si>
    <t>000331-2026-CEPLAN-DNCPPEI</t>
  </si>
  <si>
    <t>OFICIO N° 000614-2026-CEPLAN-DNCP</t>
  </si>
  <si>
    <t>MUNICIPALIDAD DISTRITAL DE CABANA</t>
  </si>
  <si>
    <t>CABANA</t>
  </si>
  <si>
    <t>Rev. Integral</t>
  </si>
  <si>
    <t>MUNICIPALIDAD DISTRITAL DE SANTIAGO DE PAUCARAY</t>
  </si>
  <si>
    <t>SANTIAGO DE PAUCARAY</t>
  </si>
  <si>
    <t>2025-0004884</t>
  </si>
  <si>
    <t>000687-2025-CEPLAN-DNCPPEI</t>
  </si>
  <si>
    <t>2026-0000721</t>
  </si>
  <si>
    <t>000111-2026-CEPLAN-DNCPPEI</t>
  </si>
  <si>
    <t>OFICIO N° 000193-2026-CEPLAN-DNCP</t>
  </si>
  <si>
    <t>MUNICIPALIDAD DISTRITAL DE SAN ANDRES DE CUTERVO</t>
  </si>
  <si>
    <t>SAN ANDRES DE CUTERVO</t>
  </si>
  <si>
    <t>2025-0004998</t>
  </si>
  <si>
    <t>000683-2025-CEPLAN-DNCPPEI</t>
  </si>
  <si>
    <t>2025-0005241</t>
  </si>
  <si>
    <t>000684-2025-CEPLAN-DNCPPEI</t>
  </si>
  <si>
    <t xml:space="preserve"> 2025-0005589</t>
  </si>
  <si>
    <t>000721-2025-CEEPLAN-DNCP</t>
  </si>
  <si>
    <t>MUNICIPALIDAD DISTRITAL DE CUISPES</t>
  </si>
  <si>
    <t>CUISPES</t>
  </si>
  <si>
    <t>2026-0001574</t>
  </si>
  <si>
    <t>000272-2026-CEPLAN-DNCPPEI</t>
  </si>
  <si>
    <t>OFICIO N° 000487-2026-CEPLAN-DNCP</t>
  </si>
  <si>
    <t>MUNICIPALIDAD DISTRITAL DE YANQUE</t>
  </si>
  <si>
    <t>YANQUE</t>
  </si>
  <si>
    <t>Se envio las obs al pliego - Carolyn</t>
  </si>
  <si>
    <t>MUNICIPALIDAD DISTRITAL DE YAUCA</t>
  </si>
  <si>
    <t>YAUCA</t>
  </si>
  <si>
    <t>2026-0000529</t>
  </si>
  <si>
    <t>000078-2026-CEPLAN-DNCPPEI</t>
  </si>
  <si>
    <t>OFICIO N° 000132-2026-CEPLAN-DNCP</t>
  </si>
  <si>
    <t>MUNICIPALIDAD DISTRITAL DE INCAHUASI</t>
  </si>
  <si>
    <t>INCAHUASI</t>
  </si>
  <si>
    <t>2026-0000475</t>
  </si>
  <si>
    <t>000051-2026-CEPLAN-DNCPPEI</t>
  </si>
  <si>
    <t>OFICIO N° 000090-2026-CEPLAN-DNCP</t>
  </si>
  <si>
    <t>MUNICIPALIDAD DISTRITAL DE HUATASANI</t>
  </si>
  <si>
    <t>HUATASANI</t>
  </si>
  <si>
    <t>Se envio las obs al pliego (adecuar a la ME) 26.03 se reitero las obs</t>
  </si>
  <si>
    <t>MUNICIPALIDAD DISTRITAL DE CHIGUIRIP</t>
  </si>
  <si>
    <t>CHIGUIRIP</t>
  </si>
  <si>
    <t>2026-0001451</t>
  </si>
  <si>
    <t>000249-2026-CEPLAN-DNCPPEI</t>
  </si>
  <si>
    <t>OFICIO N° 000437-2026-CEPLAN-DNCP</t>
  </si>
  <si>
    <t>2026-0001051</t>
  </si>
  <si>
    <t>000168-2026-CEPLAN-DNCPPEI</t>
  </si>
  <si>
    <t>OFICIO N° 000295-2026-CEPLAN-DNCP</t>
  </si>
  <si>
    <t>MUNICIPALIDAD DISTRITAL DE TUMBADEN</t>
  </si>
  <si>
    <t>TUMBADEN</t>
  </si>
  <si>
    <t>2026-0001351</t>
  </si>
  <si>
    <t>000221-2026-CEPLAN-DNCPPEI</t>
  </si>
  <si>
    <t>OFICIO N° 000395-2026-CEPLAN-DNCP</t>
  </si>
  <si>
    <t>MUNICIPALIDAD DISTRITAL DE GUADALUPITO</t>
  </si>
  <si>
    <t>GUADALUPITO</t>
  </si>
  <si>
    <t>MUNICIPALIDAD DISTRITAL DE PAUCAS</t>
  </si>
  <si>
    <t>PAUCAS</t>
  </si>
  <si>
    <t>2025-0005067</t>
  </si>
  <si>
    <t>000732-2025-CEPLAN-DNCPPEI</t>
  </si>
  <si>
    <t>MUNICIPALIDAD DISTRITAL DE LACABAMBA</t>
  </si>
  <si>
    <t>LACABAMBA</t>
  </si>
  <si>
    <t>2025-0004926</t>
  </si>
  <si>
    <t>000722-2025-CEPLAN-DNCPPEI</t>
  </si>
  <si>
    <t>MUNICIPALIDAD DISTRITAL DE MARISCAL CACERES</t>
  </si>
  <si>
    <t>2025-0005239</t>
  </si>
  <si>
    <t>000669-2025-CEPLAN-DNCPPEI</t>
  </si>
  <si>
    <t>MUNICIPALIDAD DISTRITAL DE COTABAMBAS</t>
  </si>
  <si>
    <t>COTABAMBA</t>
  </si>
  <si>
    <t>2025-0005024</t>
  </si>
  <si>
    <t>000670-2025-CEPLAN-DNCPPEI</t>
  </si>
  <si>
    <t>MUNICIPALIDAD DISTRITAL DE AHUAYRO</t>
  </si>
  <si>
    <t>Ahuayro</t>
  </si>
  <si>
    <t>2025-0005355</t>
  </si>
  <si>
    <t>000671-2025-DNCPPEI</t>
  </si>
  <si>
    <t>2026-0002725</t>
  </si>
  <si>
    <t>000436-2026-CEPLAN-DNCPPEI</t>
  </si>
  <si>
    <t>MUNICIPALIDAD DISTRITAL DE POROTO</t>
  </si>
  <si>
    <t>POROTO</t>
  </si>
  <si>
    <t>2025-0004794</t>
  </si>
  <si>
    <t>000741-2025-DNCPPEI</t>
  </si>
  <si>
    <t>2025-0004567</t>
  </si>
  <si>
    <t>000742-2025-DNCPPEI</t>
  </si>
  <si>
    <t>MUNICIPALIDAD DISTRITAL DE PUCACOLPA</t>
  </si>
  <si>
    <t>PUCACOLPA</t>
  </si>
  <si>
    <t>2025-0005353</t>
  </si>
  <si>
    <t>000743-2025-DNCPPEI</t>
  </si>
  <si>
    <t>ANDRES AVELINO CACERES DORREGARAY</t>
  </si>
  <si>
    <t>2025-0005642</t>
  </si>
  <si>
    <t>000761-2025-CEPLAN-DNCPPEI</t>
  </si>
  <si>
    <t>MUNICIPALIDAD DISTRITAL DE PACCARITAMBO</t>
  </si>
  <si>
    <t>PACCARITAMBO</t>
  </si>
  <si>
    <t>2025-0005326</t>
  </si>
  <si>
    <t>000749-2025-CEPLAN-DNCPPEI</t>
  </si>
  <si>
    <t>MUNICIPALIDAD DISTRITAL DE HUAYLLAN</t>
  </si>
  <si>
    <t>HUAYLLAN</t>
  </si>
  <si>
    <t>2025-0005335</t>
  </si>
  <si>
    <t>000750-2025-CEPLAN-DNCPPEI</t>
  </si>
  <si>
    <t xml:space="preserve"> MUNICIPALIDAD DISTRITAL DE CATAC</t>
  </si>
  <si>
    <t>CATAC</t>
  </si>
  <si>
    <t>2026-0001852</t>
  </si>
  <si>
    <t>000319-2026-CEPLAN-DNCPPEI</t>
  </si>
  <si>
    <t>OFICIO N° 000583-2026-CEPLAN-DNCP</t>
  </si>
  <si>
    <t>MUNICIPALIDAD DISTRITAL DE PACA</t>
  </si>
  <si>
    <t>PACA</t>
  </si>
  <si>
    <t>2027-2030</t>
  </si>
  <si>
    <t>2026-0001826</t>
  </si>
  <si>
    <t>000341-2026-CEPLAN-DNCPPEI</t>
  </si>
  <si>
    <t>OFICIO N° 000629-2026-CEPLAN-DNCP</t>
  </si>
  <si>
    <t>MUNICIPALIDAD DISTRITAL DE SAN JUAN DE JARPA</t>
  </si>
  <si>
    <t>SAN JUAN DE JARPA</t>
  </si>
  <si>
    <t>2025-0005274</t>
  </si>
  <si>
    <t>000115-2026-CEPLAN-DNCPPEI</t>
  </si>
  <si>
    <t>OFICIO N° 000197-2026-CEPLAN-DNCP</t>
  </si>
  <si>
    <t>MUNICIPALIDAD DISTRITAL DE ULCUMAYO</t>
  </si>
  <si>
    <t>ULCUMAYO</t>
  </si>
  <si>
    <t>2025-0005328</t>
  </si>
  <si>
    <t>000709-2025-CEPLAN-DNCPPEI</t>
  </si>
  <si>
    <t>MUNICIPALIDAD DISTRITAL DE PICSI</t>
  </si>
  <si>
    <t>PICSI</t>
  </si>
  <si>
    <t>2025-0005283</t>
  </si>
  <si>
    <t>000713-2025-CEPLAN-DNCPPEI</t>
  </si>
  <si>
    <t>2025-0005455</t>
  </si>
  <si>
    <t>000717-2025-CEPLAN-DNCPPEI</t>
  </si>
  <si>
    <t>MUNICIPALIDAD DISTRITAL DE CHACOCHE</t>
  </si>
  <si>
    <t>CHACOCHE</t>
  </si>
  <si>
    <t>2025-005322</t>
  </si>
  <si>
    <t>0000730-2025-CEPLAN-DNCPPEI</t>
  </si>
  <si>
    <t>MUNICIPALIDAD DISTRITAL DE CAMILACA</t>
  </si>
  <si>
    <t>CAMILACA</t>
  </si>
  <si>
    <t>2026-0000016</t>
  </si>
  <si>
    <t>000105-2026-CEPLAN-DNCPPEI</t>
  </si>
  <si>
    <t>OFICIO N° 000176-2026-CEPLAN-DNCP</t>
  </si>
  <si>
    <t>2026-0000587</t>
  </si>
  <si>
    <t>000100-2026-CEPLAN-DNCPPEI</t>
  </si>
  <si>
    <t>OFICIO N° 000170-2026-CEPLAN-DNCP</t>
  </si>
  <si>
    <t>MUNICIPALIDAD DISTRITAL DE TIBILLO</t>
  </si>
  <si>
    <t>TIBILLO</t>
  </si>
  <si>
    <t>2026-0002329</t>
  </si>
  <si>
    <t>000399-2026-CEPLAN-DNCPPEI</t>
  </si>
  <si>
    <t>OFICIO N° 000737-2026-CEPLAN-DNCP</t>
  </si>
  <si>
    <t>2025-0005054</t>
  </si>
  <si>
    <t>000787-2025-CEPLAN-DNCPPEI</t>
  </si>
  <si>
    <t>2025-0005674</t>
  </si>
  <si>
    <t>0000738-2025-CEPLAN-DNCPPEI</t>
  </si>
  <si>
    <t>MUNICIPALIDAD DISTRITAL DE ALTO SAPOSOA</t>
  </si>
  <si>
    <t>ALTO SAPOSOA</t>
  </si>
  <si>
    <t xml:space="preserve">Se envio comentarios a la entidad </t>
  </si>
  <si>
    <t>MUNICIPALIDAD DISTRITAL DE SANTA CRUZ DE COCACHACRA</t>
  </si>
  <si>
    <t>SANTA CRUZ DE COCACHACRA</t>
  </si>
  <si>
    <t>2026-000951</t>
  </si>
  <si>
    <t>000184-2026-CEPLAN-DNCPPEI</t>
  </si>
  <si>
    <t>OFICIO N° 000327-2026-CEPLAN-DNCP</t>
  </si>
  <si>
    <t>MUNICIPALIDAD DISTRITAL DE BELLAVISTA DE LA UNION</t>
  </si>
  <si>
    <t>BELLAVISTA DE LA UNION</t>
  </si>
  <si>
    <t>revisión integral</t>
  </si>
  <si>
    <t>MUNICIPALIDAD DISTRITAL DE PAMPAS DE HOSPITAL</t>
  </si>
  <si>
    <t>PAMPAS DE HOSPITAL</t>
  </si>
  <si>
    <t>2026-002522</t>
  </si>
  <si>
    <t>000428-2026-CEPLAN-DNCPPEI</t>
  </si>
  <si>
    <t>OFICIO N° 000806-2026-CEPLAN-DNCP</t>
  </si>
  <si>
    <t>2026-0007255</t>
  </si>
  <si>
    <t>000225-2026-CEPLAN-DNCPPEI</t>
  </si>
  <si>
    <t>MUNICIPALIDAD DISTRITAL DE PILCHACA</t>
  </si>
  <si>
    <t>PILCHACA</t>
  </si>
  <si>
    <t>2026-0001685</t>
  </si>
  <si>
    <t>000301-2026-CEPLAN-DNCPPEI</t>
  </si>
  <si>
    <t>OFICIO N° 000537-2026-CEPLAN-DNCP</t>
  </si>
  <si>
    <t>MUNICIPALIDAD DISTRITAL DE CHINCHO</t>
  </si>
  <si>
    <t>CHINCHO</t>
  </si>
  <si>
    <t>2026-0001388</t>
  </si>
  <si>
    <t>000260-2026-CEPLAN-DNCPPEI</t>
  </si>
  <si>
    <t xml:space="preserve"> OFICIO N° 000462-2026-CEPLAN-DNCP</t>
  </si>
  <si>
    <t>MUNICIPALIDAD DISTRITAL DE AHUAYCHA</t>
  </si>
  <si>
    <t>AHUAYCHA</t>
  </si>
  <si>
    <t>2026-0001922</t>
  </si>
  <si>
    <t>000334-2026-CEPLAN-DNCPPEI</t>
  </si>
  <si>
    <t>OFICIO N° 000621-2026-CEPLAN-DNCP</t>
  </si>
  <si>
    <t>2026-0001953</t>
  </si>
  <si>
    <t>000337-2026-CEPLAN-DNCPPEI</t>
  </si>
  <si>
    <t>OFICIO N° 000625-2026-CEPLAN-DNCP</t>
  </si>
  <si>
    <t>MUNICIPALIDAD DISTRITAL DE ACOBAMBILLA</t>
  </si>
  <si>
    <t>ACOBAMBILLA</t>
  </si>
  <si>
    <t>2026-0001338</t>
  </si>
  <si>
    <t>000259-2026-CEPLAN-DNCPPEI</t>
  </si>
  <si>
    <t>OFICIO N° 000460-2026-CEPLAN-DNCP</t>
  </si>
  <si>
    <t>MUNICIPALIDAD DISTRITAL DE TISCO</t>
  </si>
  <si>
    <t>TISCO</t>
  </si>
  <si>
    <t>MUNICIPALIDAD DISTRITAL DE AGUAS VERDES</t>
  </si>
  <si>
    <t>AGUAS VERDES</t>
  </si>
  <si>
    <t>2025-0005685</t>
  </si>
  <si>
    <t>000809-2025-CEPLAN-DNCPPEI</t>
  </si>
  <si>
    <t>MUNICIPALIDAD DISTRITAL DE LA BREA</t>
  </si>
  <si>
    <t>LA BREA</t>
  </si>
  <si>
    <t>2026-0001263</t>
  </si>
  <si>
    <t>000228-2026-CEPLAN-DNCPPEI</t>
  </si>
  <si>
    <t>MUNICIPALIDAD DISTRITAL DE OCOYO</t>
  </si>
  <si>
    <t>OCOYO</t>
  </si>
  <si>
    <t>2026-0001252</t>
  </si>
  <si>
    <t>000226-2026-CEPLAN-DNCPPEI</t>
  </si>
  <si>
    <t>MUNICIPALIDAD DISTRITAL DE MARCAS</t>
  </si>
  <si>
    <t>MARCAS</t>
  </si>
  <si>
    <t>2026-0001292</t>
  </si>
  <si>
    <t>000222-2026-CEPLAN-DNCPPEI</t>
  </si>
  <si>
    <t>OFICIO N° 000396-2026-CEPLAN-DNCP</t>
  </si>
  <si>
    <t>2026-0000094</t>
  </si>
  <si>
    <t>000024-2026-CEPLAN-DNCPPEI</t>
  </si>
  <si>
    <t>OFICIO N° 000046-2026-CEPLAN-DNCP</t>
  </si>
  <si>
    <t>MUNICIPALIDAD DISTRITAL DE TORO</t>
  </si>
  <si>
    <t>TORO</t>
  </si>
  <si>
    <t>2026-0001007</t>
  </si>
  <si>
    <t>000164-2026-CEPLAN-DNCPPEI</t>
  </si>
  <si>
    <t>MUNICIPALIDAD DISTRITAL DE SAN BUENAVENTURA</t>
  </si>
  <si>
    <t>SAN BUENAVENTURA</t>
  </si>
  <si>
    <t>MUNICIPALIDAD DISTRITAL DE LEONCIO PRADO</t>
  </si>
  <si>
    <t>2025-000232</t>
  </si>
  <si>
    <t>000022-2026-CEPLAN-DNCPPEI</t>
  </si>
  <si>
    <t>OFICIO N° 000044-2026-CEPLAN-DNCP</t>
  </si>
  <si>
    <t>MUNICIPALIDAD DISTRITAL DE CACRA</t>
  </si>
  <si>
    <t>CACRA</t>
  </si>
  <si>
    <t>2025-0005899</t>
  </si>
  <si>
    <t>000818-2025-CEPLAN-DNCPPEI</t>
  </si>
  <si>
    <t>MUNICIPALIDAD DISTRITAL DE COJATA</t>
  </si>
  <si>
    <t>COJATA</t>
  </si>
  <si>
    <t>2026-0002010</t>
  </si>
  <si>
    <t>000329-2026-CEPLAN-DNCPPEI</t>
  </si>
  <si>
    <t>OFICIO N° 000608-2026-CEPLAN-DNCP</t>
  </si>
  <si>
    <t>MUNICIPALIDAD DISTRITAL DE AJOYANI</t>
  </si>
  <si>
    <t>AJOYANI</t>
  </si>
  <si>
    <t>Rev.integral</t>
  </si>
  <si>
    <t>2026-0000616</t>
  </si>
  <si>
    <t>000086-2026-CEPLAN-DNCPPEI</t>
  </si>
  <si>
    <t>OFICIO N° 000144-2026-CEPLAN-DNCP</t>
  </si>
  <si>
    <t>MUNICIPALIDAD DISTRITAL DE USICAYOS</t>
  </si>
  <si>
    <t>USICAYOS</t>
  </si>
  <si>
    <t>2026-0000571</t>
  </si>
  <si>
    <t>000076-2026-CEPLAN-DNCPPEI</t>
  </si>
  <si>
    <t>OFICIO N° 000127-2026-CEPLAN-DNCP</t>
  </si>
  <si>
    <t>MUNICIPALIDAD DISTRITAL DE ATUNCOLLA</t>
  </si>
  <si>
    <t>ATUNCOLLA</t>
  </si>
  <si>
    <t>MUNICIPALIDAD DISTRITAL DE LIMBANI</t>
  </si>
  <si>
    <t>LIMBANI</t>
  </si>
  <si>
    <t>MUNICIPALIDAD DISTRITAL DE SAMAN</t>
  </si>
  <si>
    <t>SAMAN</t>
  </si>
  <si>
    <t>2025-0005858</t>
  </si>
  <si>
    <t>000801-2025-CEPLAN-DNCPPEI</t>
  </si>
  <si>
    <t>MUNICIPALIDAD DISTRITAL DE PATAMBUCO</t>
  </si>
  <si>
    <t>PATAMBUCO</t>
  </si>
  <si>
    <t>2025-000528</t>
  </si>
  <si>
    <t>000059-2026-CEPLAN-DNCPPEI</t>
  </si>
  <si>
    <t>OFICIO N° 000104-2026-CEPLAN-DNCP</t>
  </si>
  <si>
    <t>MUNICIPALIDAD DISTRITAL DE YARUMAYO</t>
  </si>
  <si>
    <t>YARUMAYO</t>
  </si>
  <si>
    <t>MUNICIPALIDAD DISTRITAL DE CABANILLAS</t>
  </si>
  <si>
    <t>CABANILLAS</t>
  </si>
  <si>
    <t>MUNICIPALIDAD DISTRITAL DE ASILLO</t>
  </si>
  <si>
    <t>ASILLO</t>
  </si>
  <si>
    <t>2026-0000713</t>
  </si>
  <si>
    <t>000113-2026-CEPLAN-DNCPPEI</t>
  </si>
  <si>
    <t>OFICIO N° 000195-2026-CEPLAN-DNCP</t>
  </si>
  <si>
    <t>MUNICIPALIDAD DISTRITAL DE ALTO INAMBARI</t>
  </si>
  <si>
    <t>ALTO INAMBARI</t>
  </si>
  <si>
    <t>2025-0005625</t>
  </si>
  <si>
    <t>000735-2025-DNCPPEI</t>
  </si>
  <si>
    <t>MUNICIPALIDAD DISTRITAL DE LONGAR</t>
  </si>
  <si>
    <t>LONGAR</t>
  </si>
  <si>
    <t>2025-0005538</t>
  </si>
  <si>
    <t>000737-2025-DNCPPEI</t>
  </si>
  <si>
    <t>2026-0000201</t>
  </si>
  <si>
    <t>000009-2026-CEPLAN-DNCPPEI</t>
  </si>
  <si>
    <t>OFICIO N° 000020-2026-CEPLAN-DNCP</t>
  </si>
  <si>
    <t>MUNICIPALIDAD DISTRITAL DE VALERA</t>
  </si>
  <si>
    <t>VALERA</t>
  </si>
  <si>
    <t>2026-0001126</t>
  </si>
  <si>
    <t>000177-2026-CEPLAN-DNCPPEI</t>
  </si>
  <si>
    <t>OFICIO N° 000311-2026-CEPLAN-DNCP</t>
  </si>
  <si>
    <t>MUNICIPALIDAD DISTRITAL DE SAN FRANCISCO DEL YESO</t>
  </si>
  <si>
    <t>SAN FRANCISCO DEL YESO</t>
  </si>
  <si>
    <t>2025-0005748</t>
  </si>
  <si>
    <t>000765-2025-DNCPPEI</t>
  </si>
  <si>
    <t>MUNICIPALIDAD DISTRITAL DE SACANCHE</t>
  </si>
  <si>
    <t>SACANCHE</t>
  </si>
  <si>
    <t>2026-0001474</t>
  </si>
  <si>
    <t>000360-2026-CEPLAN-DNCPPEI</t>
  </si>
  <si>
    <t>MUNICIPALIDAD DISTRITAL DE CURICACA</t>
  </si>
  <si>
    <t>CURICACA</t>
  </si>
  <si>
    <t>2025-0005588</t>
  </si>
  <si>
    <t>000151-2026-CEPLAN-DNCPPEI</t>
  </si>
  <si>
    <t>OFICIO N° 000258-2026-CEPLAN-DNCP</t>
  </si>
  <si>
    <t>MUNICIPALIDAD DISTRITAL DE VITOC</t>
  </si>
  <si>
    <t>VITOC</t>
  </si>
  <si>
    <t>MUNICIPALIDAD DISTRITAL DE SANTA BARBARA DE CARHUACAYAN</t>
  </si>
  <si>
    <t>SANTA BARBARA DE CARHUACAYAN</t>
  </si>
  <si>
    <t>2025-0005043</t>
  </si>
  <si>
    <t>000041-2026-CEPLAN-DNCPPEI</t>
  </si>
  <si>
    <t>OFICIO N° 000076-2026-CEPLAN-DNCP</t>
  </si>
  <si>
    <t>MUNICIPALIDAD DISTRITAL DE LLUMPA</t>
  </si>
  <si>
    <t>LLUMPA</t>
  </si>
  <si>
    <t>2025-0005760</t>
  </si>
  <si>
    <t>000804-2025-DNCPPEI</t>
  </si>
  <si>
    <t>2025-0005714</t>
  </si>
  <si>
    <t>000784-2025-DNCPPEI</t>
  </si>
  <si>
    <t>2025-0005820</t>
  </si>
  <si>
    <t>000781-2025-DNCPPEI</t>
  </si>
  <si>
    <t>MUNICIPALIDAD DISTRITAL DE SANTIAGO DE CHILCAS</t>
  </si>
  <si>
    <t>SANTIAGO DE CHILCAS</t>
  </si>
  <si>
    <t>2026-0000699</t>
  </si>
  <si>
    <t xml:space="preserve">0000098-2026-CEPLAN-DNCPPEI </t>
  </si>
  <si>
    <t>OFICIO N° 000168-2026-CEPLAN-DNCP</t>
  </si>
  <si>
    <t>2025-0005691</t>
  </si>
  <si>
    <t>000021-2026-CEPLAN-DNCPPEI</t>
  </si>
  <si>
    <t>OFICIO N° 000040-2026-CEPLAN-DNCP</t>
  </si>
  <si>
    <t>MUNICIPALIDAD DISTRITAL DE TICLLOS</t>
  </si>
  <si>
    <t>TICLLOS</t>
  </si>
  <si>
    <t>2026-0000118</t>
  </si>
  <si>
    <t>000012-2026-CEPLAN-DNCPPEI</t>
  </si>
  <si>
    <t>OFICIO N° 000025-2026-CEPLAN-DNCP</t>
  </si>
  <si>
    <t>MUNICIPALIDAD DISTRITAL DE CHETO</t>
  </si>
  <si>
    <t>CHETO</t>
  </si>
  <si>
    <t>2026-0002577</t>
  </si>
  <si>
    <t>000409-2026-CEPLAN-DNCPPEI</t>
  </si>
  <si>
    <t>OFICIO N° 000765-2026-CEPLAN-DNCP</t>
  </si>
  <si>
    <t>MUNICIPALIDAD DISTRITAL DE MARISCAL BENAVIDES</t>
  </si>
  <si>
    <t>MARISCAL BENAVIDES</t>
  </si>
  <si>
    <t>2026-0002023</t>
  </si>
  <si>
    <t>0000327-2026-CEPLAN-DNCPPEI</t>
  </si>
  <si>
    <t xml:space="preserve"> OFICIO N° 000599-2026-CEPLAN-DNCP</t>
  </si>
  <si>
    <t>MUNICIPALIDAD DISTRITAL DE PISUQUIA</t>
  </si>
  <si>
    <t>PISUQUIA</t>
  </si>
  <si>
    <t>2026-0000676</t>
  </si>
  <si>
    <t>000095-2026-CEPLAN-DNCPPEI</t>
  </si>
  <si>
    <t>OFICIO N° 000161-2026-CEPLAN-DNCP</t>
  </si>
  <si>
    <t>MUNICIPALIDAD DISTRITAL DE SONCHE</t>
  </si>
  <si>
    <t>SONCHE</t>
  </si>
  <si>
    <t>2026-0000682</t>
  </si>
  <si>
    <t>000110-2026-CEPLAN-DNCPPEI</t>
  </si>
  <si>
    <t>OFICIO N° 000192-2026-CEPLAN-DNCP</t>
  </si>
  <si>
    <t>2026-0000480</t>
  </si>
  <si>
    <t>000062-2026-CEPLAN-DNCPPEI</t>
  </si>
  <si>
    <t>OFICIO N° 000107-2026-CEPLAN-DNCP</t>
  </si>
  <si>
    <t>CHUGUR</t>
  </si>
  <si>
    <t>2026-0000139</t>
  </si>
  <si>
    <t>000053-2026-CEPLAN-DNCPPEI</t>
  </si>
  <si>
    <t>OFICIO N° 000096-2026-CEPLAN-DNCP</t>
  </si>
  <si>
    <t>2026-0001419</t>
  </si>
  <si>
    <t>000247-2026-CEPLAN-DNCPPEI</t>
  </si>
  <si>
    <t xml:space="preserve">OFICIO N° 000435-2026-CEPLAN-DNCP </t>
  </si>
  <si>
    <t>MUNICIPALIDAD DISTRITAL DE SAN BENITO</t>
  </si>
  <si>
    <t>SAN BENITO</t>
  </si>
  <si>
    <t>2025-0005730</t>
  </si>
  <si>
    <t>0000795-2025-CEPLAN-DNCPPEI</t>
  </si>
  <si>
    <t>2026-0000449</t>
  </si>
  <si>
    <t>0000088-2026-CEPLAN-DNCPPEI</t>
  </si>
  <si>
    <t>OFICIO N° 000148-2026-CEPLAN-DNCP</t>
  </si>
  <si>
    <t>MUNICIPALIDAD DISTRITAL DE SANTA ANA DE TUSI</t>
  </si>
  <si>
    <t>DANIEL ALCIDES CARRION</t>
  </si>
  <si>
    <t>SANTA ANA DE TUSI</t>
  </si>
  <si>
    <t>2025-0005822</t>
  </si>
  <si>
    <t>000799-2025-CEPLAN-DNCPPEI</t>
  </si>
  <si>
    <t>MUNICIPALIDAD DISTRITAL DE KUNTURKANKI</t>
  </si>
  <si>
    <t>KUNTURKANKI</t>
  </si>
  <si>
    <t>2026-0001470</t>
  </si>
  <si>
    <t>000425-2026-CEPLAN-DNCPPEI</t>
  </si>
  <si>
    <t>OFICIO N° 000800-2026-CEPLAN-DNCP</t>
  </si>
  <si>
    <t>MUNICIPALIDAD DISTRITAL DE HUERTAS</t>
  </si>
  <si>
    <t>HUERTAS</t>
  </si>
  <si>
    <t>MUNICIPALIDAD DISTRITAL DE ONDORES</t>
  </si>
  <si>
    <t>ONDORES</t>
  </si>
  <si>
    <t>2025-0005720</t>
  </si>
  <si>
    <t>000753-2025-CEPLAN-DNCPPEI</t>
  </si>
  <si>
    <t>MUNICIPALIDAD DISTRITAL DE CORANI</t>
  </si>
  <si>
    <t>CORANI</t>
  </si>
  <si>
    <t>2025-0005737</t>
  </si>
  <si>
    <t>000756-2025-DNCPPEI</t>
  </si>
  <si>
    <t>MUNICIPALIDAD DISTRITAL DE COCHAMAL</t>
  </si>
  <si>
    <t>COCHAMAL</t>
  </si>
  <si>
    <t>2025-0005584</t>
  </si>
  <si>
    <t>000019-2026-CEPLAN-DNCPPEI</t>
  </si>
  <si>
    <t>OFICIO N° 000038-2026-CEPLAN-DNCP</t>
  </si>
  <si>
    <t>MUNICIPALIDAD DISTRITAL DE ACZO</t>
  </si>
  <si>
    <t xml:space="preserve"> ACZO</t>
  </si>
  <si>
    <t>2025-000 5581</t>
  </si>
  <si>
    <t>000810-2025-CEPLAN-DNCPPEI</t>
  </si>
  <si>
    <t>MUNICIPALIDAD DISTRITAL DE LA MERCED</t>
  </si>
  <si>
    <t>LA MERCED</t>
  </si>
  <si>
    <t>2025-0005838</t>
  </si>
  <si>
    <t>000789-2025-CEPLAN-DNCPPEI</t>
  </si>
  <si>
    <t>MUNICIPALIDAD DISTRITAL DE OCUVIRI</t>
  </si>
  <si>
    <t>OCUVIRI</t>
  </si>
  <si>
    <t>2025-0005523</t>
  </si>
  <si>
    <t>000794-2025-CEPLAN-DNCPPEI</t>
  </si>
  <si>
    <t>MUNICIPALIDAD DISTRITAL DE KISHUARA</t>
  </si>
  <si>
    <t>KISHUARA</t>
  </si>
  <si>
    <t>2025-0005794</t>
  </si>
  <si>
    <t>000798-2025-CEPLAN-DNCPPEI</t>
  </si>
  <si>
    <t>MUNICIPALIDAD PROVINCIAL DE MOHO</t>
  </si>
  <si>
    <t>2025-0005632</t>
  </si>
  <si>
    <t>000764-2025-CEPLAN-DNCPPEI</t>
  </si>
  <si>
    <t>MUNICIPALIDAD DISTRITAL DE YAMON</t>
  </si>
  <si>
    <t>YAMON</t>
  </si>
  <si>
    <t>2025-0005804</t>
  </si>
  <si>
    <t>000791-2025-CEPLAN-DNCPPEI</t>
  </si>
  <si>
    <t>2025-0005362</t>
  </si>
  <si>
    <t>000675-2025-CEPLAN-DNCPPEI</t>
  </si>
  <si>
    <t>MUNICIPALIDAD DISTRITAL DE PARATIA</t>
  </si>
  <si>
    <t>PARATIA</t>
  </si>
  <si>
    <t>2026-0001141</t>
  </si>
  <si>
    <t>000187-2026-CEPLAN-DNCPPEI</t>
  </si>
  <si>
    <t>OFICIO N° 000333-2026-CEPLAN-DNCP</t>
  </si>
  <si>
    <t>MUNICIPALIDAD DISTRITAL DE SAN SALVADOR DE QUIJE</t>
  </si>
  <si>
    <t>SAN SALVADOR DE QUIJE</t>
  </si>
  <si>
    <t>2026-0001350</t>
  </si>
  <si>
    <t>000234-2026-CEPLAN-DNCPPEI</t>
  </si>
  <si>
    <t>MUNICIPALIDAD DISTRITAL DE JOSE MARIA DE QUIMPER</t>
  </si>
  <si>
    <t>JOSE MARIA DE QUIMPER</t>
  </si>
  <si>
    <t>2026-0001708</t>
  </si>
  <si>
    <t>000291-2026-CEPLAN-DNCPPEI</t>
  </si>
  <si>
    <t>MUNICIPALIDAD DISTRITAL DE SUPE PUERTO</t>
  </si>
  <si>
    <t>SUPE PUERTO</t>
  </si>
  <si>
    <t>2026-0000780</t>
  </si>
  <si>
    <t>000131-2026-CEPLAN-DNCPPEI</t>
  </si>
  <si>
    <t>OFICIO N° 000224-2026-CEPLAN-DNCP</t>
  </si>
  <si>
    <t>MUNICIPALIDAD DISTRITAL DE EL INGENIO</t>
  </si>
  <si>
    <t>EL INGENIO</t>
  </si>
  <si>
    <t>2026-0000553</t>
  </si>
  <si>
    <t>000075-2026-CEPLAN-DNCPPEI</t>
  </si>
  <si>
    <t>OFICIO N° 000126-2026-CEPLAN-DNCP</t>
  </si>
  <si>
    <t xml:space="preserve"> 2026-0001275</t>
  </si>
  <si>
    <t>000202-2026-CEPLAN-DNCPPEI</t>
  </si>
  <si>
    <t>OFICIO N° 000362-2026-CEPLAN-DNCP</t>
  </si>
  <si>
    <t>San Antonio</t>
  </si>
  <si>
    <t>2026-0001046</t>
  </si>
  <si>
    <t>000165-2026-CEPLAN-DNCPPEI</t>
  </si>
  <si>
    <t>MUNICIPALIDAD DISTRITAL DE COCHAMARCA</t>
  </si>
  <si>
    <t>COCHAMARCA</t>
  </si>
  <si>
    <t>2026-0001401</t>
  </si>
  <si>
    <t>000243-2026-CEPLAN-DNCPPEI</t>
  </si>
  <si>
    <t>OFICIO N° 000431-2026-CEPLAN-DNCP</t>
  </si>
  <si>
    <t>MUNICIPALIDAD DISTRITAL DE SAN BARTOLOME</t>
  </si>
  <si>
    <t>SAN BARTOLOME</t>
  </si>
  <si>
    <t>2025-0005268</t>
  </si>
  <si>
    <t>000029-2026-CEPLAN-DNCPPEI</t>
  </si>
  <si>
    <t>OFICIO N° 000058-2026-CEPLAN-DNCP</t>
  </si>
  <si>
    <t>MUNICIPALIDAD DISTRITAL DE VIÑAC</t>
  </si>
  <si>
    <t>VIÑAC</t>
  </si>
  <si>
    <t>MUNICIPALIDAD DISTRITAL DE OMAS</t>
  </si>
  <si>
    <t>OMAS</t>
  </si>
  <si>
    <t>MUNICIPALIDAD DISTRITAL DE VITIS</t>
  </si>
  <si>
    <t>VITIS</t>
  </si>
  <si>
    <t>2026-0002015</t>
  </si>
  <si>
    <t>000332-2026-CEPLAN-DNCPPEI</t>
  </si>
  <si>
    <t>OFICIO N° 000617-2026-CEPLAN-DNCP</t>
  </si>
  <si>
    <t>MUNICIPALIDAD DISTRITAL DE SAN PEDRO DE HUACARPANA</t>
  </si>
  <si>
    <t>SAN PEDRO DE HUACARPANA</t>
  </si>
  <si>
    <t>Se solicito PEI en word editable, datos del funcionario de planeamiento</t>
  </si>
  <si>
    <t>MUNICIPALIDAD DISTRITAL DE SAN JUAN DE YANAC</t>
  </si>
  <si>
    <t>SAN JUAN DE YANAC</t>
  </si>
  <si>
    <t>5/01 Obs remitidas al pliego</t>
  </si>
  <si>
    <t>2025-0005380</t>
  </si>
  <si>
    <t>000805-2025-CEPLAN-DNCPPEI</t>
  </si>
  <si>
    <t>MUNICIPALIDAD DISTRITAL DE LAHUAYTAMBO</t>
  </si>
  <si>
    <t>LAHUAYTAMBO</t>
  </si>
  <si>
    <t>2026-0000728</t>
  </si>
  <si>
    <t xml:space="preserve">000137-2026-CEPLAN-DNCPPEI </t>
  </si>
  <si>
    <t>OFICIO N° 000236-2026-CEPLAN-DNCP</t>
  </si>
  <si>
    <t>2026-0000137</t>
  </si>
  <si>
    <t>000015-2026-CEPLAN-DNCPPEI</t>
  </si>
  <si>
    <t xml:space="preserve"> OFICIO N° 000031-2026-CEPLAN-DNCP</t>
  </si>
  <si>
    <t>MUNICIPALIDAD DISTRITAL DE HUANCHAY</t>
  </si>
  <si>
    <t>HUANCHAY</t>
  </si>
  <si>
    <t>2025-0005904</t>
  </si>
  <si>
    <t>000816-2025-CEPLAN-DNCPPEI</t>
  </si>
  <si>
    <t>MUNICIPALIDAD DISTRITAL DE COROSHA</t>
  </si>
  <si>
    <t>COROSHA</t>
  </si>
  <si>
    <t>2025-0005695</t>
  </si>
  <si>
    <t>000821-2025-CEPLAN-DNCPPEI</t>
  </si>
  <si>
    <t>MUNICIPALIDAD DISTRITAL DE ESTIQUE</t>
  </si>
  <si>
    <t>ESTIQUE</t>
  </si>
  <si>
    <t>2025-0005383</t>
  </si>
  <si>
    <t>000824-2025-CEPLAN-DNCPPEI</t>
  </si>
  <si>
    <t>2025-0005569</t>
  </si>
  <si>
    <t>000020-2026-CEPLAN-DNCPPEI</t>
  </si>
  <si>
    <t>OFICIO N° 000039-2026-CEPLAN-DNCP</t>
  </si>
  <si>
    <t>MUNICIPALIDAD DISTRITAL DE TARICA</t>
  </si>
  <si>
    <t>TARICA</t>
  </si>
  <si>
    <t>2026-0000945</t>
  </si>
  <si>
    <t>000157-2026-CEPLAN-DNCPPEI</t>
  </si>
  <si>
    <t>OFICIO N° 000271-2026-CEPLAN-DNCP</t>
  </si>
  <si>
    <t>MUNICIPALIDAD DISTRITAL DE CAPILLAS</t>
  </si>
  <si>
    <t>CAPILLAS</t>
  </si>
  <si>
    <t>MUNICIPALIDAD DISTRITAL DE VILCA</t>
  </si>
  <si>
    <t>VILCA</t>
  </si>
  <si>
    <t>MUNICIPALIDAD DISTRITAL DE SAN JUAN DE LA VIRGEN</t>
  </si>
  <si>
    <t>SAN JUAN DE LA VIRGEN</t>
  </si>
  <si>
    <t>MUNICIPALIDAD DISTRITAL DE HUAYLLAY GRANDE</t>
  </si>
  <si>
    <t>HUAYLLAY GRANDE</t>
  </si>
  <si>
    <t>2026-0000859</t>
  </si>
  <si>
    <t>000172-2026-CEPLAN-DNCPPEI</t>
  </si>
  <si>
    <t>OFICIO N° 000303-2026-CEPLAN-DNCP</t>
  </si>
  <si>
    <t>MUNICIPALIDAD DISTRITAL DE SIBAYO</t>
  </si>
  <si>
    <t>SIBAYO</t>
  </si>
  <si>
    <t>2026-0000210</t>
  </si>
  <si>
    <t xml:space="preserve">000016-2026-CEPLAN-DNCPPEI </t>
  </si>
  <si>
    <t>OFICIO N° 000034-2026-CEPLAN-DNCP</t>
  </si>
  <si>
    <t>2026-0000265</t>
  </si>
  <si>
    <t>000054-2026-CEPLAN-DNCPPEI</t>
  </si>
  <si>
    <t>OFICIO N° 000097-2026-CEPLAN-DNCP</t>
  </si>
  <si>
    <t>2026-0000841</t>
  </si>
  <si>
    <t>000156-2026-CEPLAN-DNCPPEI</t>
  </si>
  <si>
    <t>OFICIO N° 000270-2026-CEPLAN-DNCP</t>
  </si>
  <si>
    <t>MUNICIPALIDAD DISTRITAL DE TUTI</t>
  </si>
  <si>
    <t>TUTI</t>
  </si>
  <si>
    <t>2026-0000484</t>
  </si>
  <si>
    <t>000061-2026-CEPLAN-DNCPPEI</t>
  </si>
  <si>
    <t>OFICIO N° 000106-2026-CEPLAN-DNCP</t>
  </si>
  <si>
    <t>MUNICIPALIDAD DISTRITAL DE QUEQUEÑA</t>
  </si>
  <si>
    <t>QUEQUEÑA</t>
  </si>
  <si>
    <t>2025-0005299</t>
  </si>
  <si>
    <t>000426-2026-CEPLAN-DNCPPEI</t>
  </si>
  <si>
    <t>OFICIO N° 000804-2026-CEPLAN-DNCP</t>
  </si>
  <si>
    <t>2026-0001584</t>
  </si>
  <si>
    <t>000294-2026-CEPLAN-DNCPPEI</t>
  </si>
  <si>
    <t>OFICIO N° 000523-2026-CEPLAN-DNCP</t>
  </si>
  <si>
    <t>MUNICIPALIDAD DISTRITAL DE JENARO HERRERA</t>
  </si>
  <si>
    <t>JENARO HERRERA</t>
  </si>
  <si>
    <t>2026-0002598</t>
  </si>
  <si>
    <t>000421-2026-CEPLAN-DNCPPEI</t>
  </si>
  <si>
    <t>OFICIO N° 000795-2026-CEPLAN-DNCP</t>
  </si>
  <si>
    <t>MUNICIPALIDAD DISTRITAL DE OCOÑA</t>
  </si>
  <si>
    <t>OCOÑA</t>
  </si>
  <si>
    <t>2026-0000745</t>
  </si>
  <si>
    <t xml:space="preserve">000139-2026-CEPLAN-DNCPPEI </t>
  </si>
  <si>
    <t>OFICIO N° 000238-2026-CEPLAN-DNCP</t>
  </si>
  <si>
    <t>2026-0000110</t>
  </si>
  <si>
    <t>000093-2026-CEPLAN-DNCPPEI</t>
  </si>
  <si>
    <t>OFICIO N° 000154-2026-CEPLAN-DNCP</t>
  </si>
  <si>
    <t>2026-0001060</t>
  </si>
  <si>
    <t>000198-2026-CEPLAN-DNCPPEI</t>
  </si>
  <si>
    <t xml:space="preserve"> OFICIO N° 000355-2026-CEPLAN-DNCP</t>
  </si>
  <si>
    <t>2026-0001140</t>
  </si>
  <si>
    <t>000192-2026-CEPLAN-DNCPPEI</t>
  </si>
  <si>
    <t>MUNICIPALIDAD DISTRITAL DE ORCOPAMPA</t>
  </si>
  <si>
    <t>ORCOPAMPA</t>
  </si>
  <si>
    <t>2026-0002365</t>
  </si>
  <si>
    <t>000400-2026-CEPLAN-DNCPPEI</t>
  </si>
  <si>
    <t>OFICIO N° 000738-2026-CEPLAN-DNCP</t>
  </si>
  <si>
    <t>MUNICIPALIDAD DISTRITAL DE LARI</t>
  </si>
  <si>
    <t>LARI</t>
  </si>
  <si>
    <t>2026-0000029</t>
  </si>
  <si>
    <t>000043-2026-CEPLAN-DNCPPEI</t>
  </si>
  <si>
    <t>OFICIO N° 000078-2025-CEPLAN-DNCP</t>
  </si>
  <si>
    <t>2026-0001414</t>
  </si>
  <si>
    <t>000233-2026-CEPLAN-DNCPPEI</t>
  </si>
  <si>
    <t>MUNICIPALIDAD DISTRITAL DE SANTA MARIA DEL VALLE</t>
  </si>
  <si>
    <t>SANTA MARIA DEL VALLE</t>
  </si>
  <si>
    <t>MUNICIPALIDAD DISTRITAL DE PERENE</t>
  </si>
  <si>
    <t>PERENE</t>
  </si>
  <si>
    <t>2026-0000320</t>
  </si>
  <si>
    <t>000060-2026-CEPLAN-DNCPPEI</t>
  </si>
  <si>
    <t>OFICIO N° 000105-2026-CEPLAN-DNCP</t>
  </si>
  <si>
    <t>2026-0001204</t>
  </si>
  <si>
    <t>000211-2026-CEPLAN-DNCPPEI</t>
  </si>
  <si>
    <t>OFICIO N° 000377-2026-CEPLAN-DNCP</t>
  </si>
  <si>
    <t>MUNICIPALIDAD DISTRITAL DE CHIMBAN</t>
  </si>
  <si>
    <t>CHIMBAN</t>
  </si>
  <si>
    <t>2026-0001307</t>
  </si>
  <si>
    <t>000403-2026-CEPLAN-DNCPPEI</t>
  </si>
  <si>
    <t>MUNICIPALIDAD DISTRITAL DE SAN ANTONIO DE CHUCA</t>
  </si>
  <si>
    <t>SAN ANTONIO DE CHUCA</t>
  </si>
  <si>
    <t>2026-0000043</t>
  </si>
  <si>
    <t xml:space="preserve">000002-2026-CEPLAN-DNCPPEI </t>
  </si>
  <si>
    <t>OFICIO N°000002-2026-CEPLAN-/DNCP</t>
  </si>
  <si>
    <t>12</t>
  </si>
  <si>
    <t>2026-002412</t>
  </si>
  <si>
    <t>000411-2026-CEPLAN-DNCPPEI</t>
  </si>
  <si>
    <t>MUNICIPALIDAD DISTRITAL DE HUAYACUNDO ARMA</t>
  </si>
  <si>
    <t>HUAYACUNDO ARMA</t>
  </si>
  <si>
    <t>2026-0002381</t>
  </si>
  <si>
    <t>000401-2026-CEPLAN-DNCPPEI</t>
  </si>
  <si>
    <t>OFICIO N° 000739-2026-CEPLAN-DNCP</t>
  </si>
  <si>
    <t>MUNICIPALIDAD DISTRITAL DE IRAY</t>
  </si>
  <si>
    <t xml:space="preserve">CONDESUYOS </t>
  </si>
  <si>
    <t>IRAY</t>
  </si>
  <si>
    <t>Se envio las obs al pliego.</t>
  </si>
  <si>
    <t>MUNICIPALIDAD DISTRITAL DE SAN GREGORIO</t>
  </si>
  <si>
    <t>SAN GREGORIO</t>
  </si>
  <si>
    <t>se envio correo final, pend que el pliego enve sus doc- Carolyn</t>
  </si>
  <si>
    <t>MUNICIPALIDAD DISTRITAL DE POZUZO</t>
  </si>
  <si>
    <t>POZUZO</t>
  </si>
  <si>
    <t>2025-0005777</t>
  </si>
  <si>
    <t>000039-2026-CEPLAN-DNCPPEI</t>
  </si>
  <si>
    <t>OFICIO N° 000073-2026-CEPLAN-DNCP</t>
  </si>
  <si>
    <t>MUNICIPALIDAD DISTRITAL DE QUICHES</t>
  </si>
  <si>
    <t>QUICHES</t>
  </si>
  <si>
    <t>2026-00000069</t>
  </si>
  <si>
    <t>000005-2026-CEPLAN-DNCPPEI</t>
  </si>
  <si>
    <t>OFICIO N° 000007-2026 -CEPLAN-DNCP</t>
  </si>
  <si>
    <t>MUNICIPALIDAD DISTRITAL DE QUECHUALLA</t>
  </si>
  <si>
    <t>QUECHUALLA</t>
  </si>
  <si>
    <t>2026-0000558</t>
  </si>
  <si>
    <t>000087-2026-CEPLAN-DNCPPEI</t>
  </si>
  <si>
    <t>OFICIO N° 000146-2026-CEPLAN-DNCP</t>
  </si>
  <si>
    <t>MUNICIPALIDAD DISTRITAL DE PICHIGUA</t>
  </si>
  <si>
    <t>PICHIGUA</t>
  </si>
  <si>
    <t>2026-0001067</t>
  </si>
  <si>
    <t>000175-2026-CEPLAN-DNCPPEI</t>
  </si>
  <si>
    <t>OFICIO N° 000309-2026-CEPLAN-DNCP</t>
  </si>
  <si>
    <t>Rev. general- observaciones reiterativas</t>
  </si>
  <si>
    <t>MUNICIPALIDAD DISTRITAL DE HUAMANQUIQUIA</t>
  </si>
  <si>
    <t>HUAMANQUIQUIA</t>
  </si>
  <si>
    <t xml:space="preserve">1era rev. general </t>
  </si>
  <si>
    <t>MUNICIPALIDAD DISTRITAL DE TOTOS</t>
  </si>
  <si>
    <t>TOTOS</t>
  </si>
  <si>
    <t>2026-0002319</t>
  </si>
  <si>
    <t>000382-2026-CEPLAN-DNCPPEI</t>
  </si>
  <si>
    <t>OFICIO N° 000711-2026-CEPLAN-DNCP</t>
  </si>
  <si>
    <t xml:space="preserve">Rev, general </t>
  </si>
  <si>
    <t>MUNICIPALIDAD DISTRITAL DE CHIPAO</t>
  </si>
  <si>
    <t>CHIPAO</t>
  </si>
  <si>
    <t>2026-0001361</t>
  </si>
  <si>
    <t>000246-2026-CEPLAN-DNCPPEI</t>
  </si>
  <si>
    <t>OFICIO N° 000434-2026-CEPLAN-DNCP</t>
  </si>
  <si>
    <t>MUNICIPALIDAD DISTRITAL DE CARHUANCA</t>
  </si>
  <si>
    <t>CARHUANCA</t>
  </si>
  <si>
    <t>2026-0002417</t>
  </si>
  <si>
    <t>000392-2026-CEPLAN-DNCPPEI</t>
  </si>
  <si>
    <t>OFICIO N° 000725-2026-CEPLAN-DNCP</t>
  </si>
  <si>
    <t>MUNICIPALIDAD DISTRITAL DE MORCOLLA</t>
  </si>
  <si>
    <t>MORCOLLA</t>
  </si>
  <si>
    <t>Rev. general</t>
  </si>
  <si>
    <t>MUNICIPALIDAD DISTRITAL DE SANTA ANA DE HUAYCAHUACHO</t>
  </si>
  <si>
    <t>SANTA ANA DE HUAYCAHUACHO</t>
  </si>
  <si>
    <t>2026-0001560</t>
  </si>
  <si>
    <t>000270-2026-CEPLAN-DNCPPEI</t>
  </si>
  <si>
    <t>OFICIO N° 000484-2026-CEPLAN-DNCP</t>
  </si>
  <si>
    <t>MUNICIPALIDAD DISTRITAL DE CANARIA</t>
  </si>
  <si>
    <t>CANARIA</t>
  </si>
  <si>
    <t>2026-0001416</t>
  </si>
  <si>
    <t xml:space="preserve">000251-2026-CEPLAN-DNCPPEI </t>
  </si>
  <si>
    <t>OFICIO N° 000440-2026-CEPLAN-DNCP</t>
  </si>
  <si>
    <t>MUNICIPALIDAD DISTRITAL DE UNION PROGRESO</t>
  </si>
  <si>
    <t>Unión Progreso</t>
  </si>
  <si>
    <t>2026-0000808</t>
  </si>
  <si>
    <t>000130-2026-CEPLAN-DNCPPEI</t>
  </si>
  <si>
    <t>OFICIO N° 000223-2026-CEPLAN-DNCP</t>
  </si>
  <si>
    <t>MUNICIPALIDAD DISTRITAL DE CHURUBAMBA</t>
  </si>
  <si>
    <t>CHURUBAMBA</t>
  </si>
  <si>
    <t>2025-0000503</t>
  </si>
  <si>
    <t>000058-2026-CEPLAN-DNCPPEI</t>
  </si>
  <si>
    <t>OFICIO N° 000103-2026-CEPLAN-DNCP</t>
  </si>
  <si>
    <t>MUNICIPALIDAD DISTRITAL DE QUISQUI</t>
  </si>
  <si>
    <t>QUISQUI (KICHKI)</t>
  </si>
  <si>
    <t>2026-0001427</t>
  </si>
  <si>
    <t xml:space="preserve">000252-2026-CEPLAN-DNCPPEI </t>
  </si>
  <si>
    <t>OFICIO N° 000441-2026-CEPLAN-DNCP</t>
  </si>
  <si>
    <t>MUNICIPALIDAD DISTRITAL DE CORONEL CASTAÑEDA</t>
  </si>
  <si>
    <t>CORONEL CASTAÑEDA</t>
  </si>
  <si>
    <t>2026-0001155</t>
  </si>
  <si>
    <t>000197-2026-CEPLAN-DNCPPEI</t>
  </si>
  <si>
    <t>OFICIO N° 000354-2026-CEPLAN-DNCP</t>
  </si>
  <si>
    <t>MUNICIPALIDAD DISTRITAL DE ATAVILLOS BAJO</t>
  </si>
  <si>
    <t>ATAVILLOS BAJO</t>
  </si>
  <si>
    <t>2026-0001455</t>
  </si>
  <si>
    <t xml:space="preserve">000253-2026-CEPLAN-DNCPPEI </t>
  </si>
  <si>
    <t>OFICIO N° 000442-2026-CEPLAN-DNCP</t>
  </si>
  <si>
    <t xml:space="preserve">HUATA </t>
  </si>
  <si>
    <t>2026-0002596</t>
  </si>
  <si>
    <t>000422-2026-CEPLAN-DNCPPEI</t>
  </si>
  <si>
    <t xml:space="preserve"> OFICIO N° 000796-2026-CEPLAN-DNCP</t>
  </si>
  <si>
    <t xml:space="preserve">LA UNION </t>
  </si>
  <si>
    <t>Proceso proveniente de 2025-diciembre
Rev, general</t>
  </si>
  <si>
    <t>2026-0001981</t>
  </si>
  <si>
    <t>000344-2026-CEPLAN-DNCPPEI</t>
  </si>
  <si>
    <t>OFICIO N° 000632-2026-CEPLAN-DNCP</t>
  </si>
  <si>
    <t>2026-0002067</t>
  </si>
  <si>
    <t>000345-2026-CEPLAN-DNCPPEI</t>
  </si>
  <si>
    <t>OFICIO N° 000634-2026-CEPLAN-DNCP</t>
  </si>
  <si>
    <t>MUNICIPALIDAD DISTRITAL DE SAURAMA</t>
  </si>
  <si>
    <t>SAURAMA</t>
  </si>
  <si>
    <t>2026-0000222</t>
  </si>
  <si>
    <t>000013-2026-CEPLAN-DNCPPEI</t>
  </si>
  <si>
    <t>OFICIO N° 000033-2026-CEPLAN-DNCP</t>
  </si>
  <si>
    <t>MUNICIPALIDAD DISTRITAL DE FITZCARRALD</t>
  </si>
  <si>
    <t>FITZCARRALD</t>
  </si>
  <si>
    <t>2026-0000079</t>
  </si>
  <si>
    <t>000018-2026-CEPLAN-DNCPPEI</t>
  </si>
  <si>
    <t>OFICIO N° 000051-2026-CEPLAN-DNCP</t>
  </si>
  <si>
    <t>2026-0001200</t>
  </si>
  <si>
    <t>000203-2026-CEPLAN-DNCPPEI</t>
  </si>
  <si>
    <t>OFICIO N° 000364-2026-CEPLAN-DNCP</t>
  </si>
  <si>
    <t>2026-0000345</t>
  </si>
  <si>
    <t>000123-2026-CEPLAN-DNCPPEI</t>
  </si>
  <si>
    <t xml:space="preserve"> OFICIO N° 000210-2026-CEPLAN-DNCP</t>
  </si>
  <si>
    <t>2026-0001405</t>
  </si>
  <si>
    <t xml:space="preserve">000257-2026-CEPLAN-DNCPPEI </t>
  </si>
  <si>
    <t>OFICIO N° 000453-20216-CEPLAN-DNCP</t>
  </si>
  <si>
    <t>MUNICIPALIDAD DISTRITAL DE HUAMANTANGA</t>
  </si>
  <si>
    <t>HUAMANTANGA</t>
  </si>
  <si>
    <t>MUNICIPALIDAD DISTRITAL DE CHARCANA</t>
  </si>
  <si>
    <t>CHARCANA</t>
  </si>
  <si>
    <t>2026-0001009</t>
  </si>
  <si>
    <t>000213-2026-CEPLAN-DNCPPEI</t>
  </si>
  <si>
    <t>OFICIO N° 000379-2026-CEPLAN-DNCP</t>
  </si>
  <si>
    <t>MUNICIPALIDAD DISTRITAL DE SAN MATEO DE OTAO</t>
  </si>
  <si>
    <t>SAN MATEO DE OTAO</t>
  </si>
  <si>
    <t>2026-0000306</t>
  </si>
  <si>
    <t>000036-2026-CEPLAN-DNCPPEI</t>
  </si>
  <si>
    <t>OFICIO N° 000070-2026-CEPLAN-DNCP</t>
  </si>
  <si>
    <t>MUNICIPALIDAD DISTRITAL DE CHAZUTA</t>
  </si>
  <si>
    <t>CHAZUTA</t>
  </si>
  <si>
    <t>2026-0002182</t>
  </si>
  <si>
    <t>000356-2026-CEPLAN-DNCPPEI</t>
  </si>
  <si>
    <t>OFICIO N° 000665-2026-CEPLAN-DNCP</t>
  </si>
  <si>
    <t>MUNICIPALIDAD DISTRITAL DE SANTIAGO DE PISCHA</t>
  </si>
  <si>
    <t>SANTIAGO DE PISCHA</t>
  </si>
  <si>
    <t>MUNICIPALIDAD DISTRITAL DE JACAS CHICO</t>
  </si>
  <si>
    <t>JACAS CHICO</t>
  </si>
  <si>
    <t>2026-0000474</t>
  </si>
  <si>
    <t>000052-2026-CEPLAN-DNCPPEI</t>
  </si>
  <si>
    <t>OFICIO N° 000093-2026-CEPLAN-DNCP</t>
  </si>
  <si>
    <t>MUNICIPALIDAD DISTRITAL DE PICHACANI</t>
  </si>
  <si>
    <t>PICHACANI</t>
  </si>
  <si>
    <t>2026-0001669</t>
  </si>
  <si>
    <t>000278-2026-CEPLAN-DNCPPEI</t>
  </si>
  <si>
    <t>OFICIO N° 000498-2026-CEPLAN-DNCP</t>
  </si>
  <si>
    <t>MUNICIPALIDAD DISTRITAL DE SAN PEDRO DE LARCAY</t>
  </si>
  <si>
    <t>SAN PEDRO DE LARCAY</t>
  </si>
  <si>
    <t>2026-0000280</t>
  </si>
  <si>
    <t>000068-2026-CEPLAN-DNCPPEI</t>
  </si>
  <si>
    <t>OFICIO N° 000116-2026-CEPLAN-DNCP</t>
  </si>
  <si>
    <t>2026-0002793</t>
  </si>
  <si>
    <t>000443-2026-CEPLAN-DNCPPEI</t>
  </si>
  <si>
    <t>OFICIO N° 000830-2026-CEPLAN-DNCP</t>
  </si>
  <si>
    <t>MUNICIPALIDAD DISTRITAL DE INDIANA</t>
  </si>
  <si>
    <t>INDIANA</t>
  </si>
  <si>
    <t>MUNICIPALIDAD DISTRITAL DE TENIENTE CESAR LOPEZ ROJAS</t>
  </si>
  <si>
    <t>TENIENTE CESAR LOPEZ ROJAS</t>
  </si>
  <si>
    <t>2026-0000502</t>
  </si>
  <si>
    <t>000071-2026-CEPLAN-DNCPPEI</t>
  </si>
  <si>
    <t>OFICIO N° 000121-2026-CEPLAN-DNCP</t>
  </si>
  <si>
    <t>2026-0000132</t>
  </si>
  <si>
    <t>000083-2026-CEPLAN-DNCPPEI</t>
  </si>
  <si>
    <t>OFICIO N° 000138-2026-CEPLAN-DNCP</t>
  </si>
  <si>
    <t>MUNICIPALIDAD DISTRITAL DE SANTA ROSA DE OCOPA</t>
  </si>
  <si>
    <t>SANTA ROSA DE OCOPA</t>
  </si>
  <si>
    <t>2026-0000450</t>
  </si>
  <si>
    <t>000066-2026-CEPLAN-DNCPPEI</t>
  </si>
  <si>
    <t>OFICIO N° 000113-2026-CEPLAN-DNCP</t>
  </si>
  <si>
    <t>MUNICIPALIDAD DISTRITAL DE SAN HILARION</t>
  </si>
  <si>
    <t>SAN HILARION</t>
  </si>
  <si>
    <t>MUNICIPALIDAD DISTRITAL DE PARIAHUANCA</t>
  </si>
  <si>
    <t>PARIAHUANCA</t>
  </si>
  <si>
    <t>2026-0001411</t>
  </si>
  <si>
    <t xml:space="preserve">000256-2026-CEPLAN-DNCPPEI </t>
  </si>
  <si>
    <t>OFICIO N° 000452-2026-CEPLAN-DNCP</t>
  </si>
  <si>
    <t>MUNICIPALIDAD DISTRITAL DE SANTA CRUZ DE ANDAMARCA</t>
  </si>
  <si>
    <t>SANTA CRUZ DE ANDAMARCA</t>
  </si>
  <si>
    <t>B2</t>
  </si>
  <si>
    <t>B1</t>
  </si>
  <si>
    <t>2026-0001447</t>
  </si>
  <si>
    <t>000384-2026-CEPLAN-DNCPPEI</t>
  </si>
  <si>
    <t xml:space="preserve"> OFICIO N° 000713-2026-CEPLAN-DNCP</t>
  </si>
  <si>
    <t>MUNICIPALIDAD DISTRITAL DE HUAMPARA</t>
  </si>
  <si>
    <t>HUAMPARA</t>
  </si>
  <si>
    <t>2026-0001397</t>
  </si>
  <si>
    <t>000268-2026-CEPLAN-DNCPPEI</t>
  </si>
  <si>
    <t xml:space="preserve">OFICIO N° 000482-2026-CEPLAN-DNCP
</t>
  </si>
  <si>
    <t>MUNICIPALIDAD DISTRITAL DE CHICLA</t>
  </si>
  <si>
    <t>CHICLA</t>
  </si>
  <si>
    <t>2026-0002091</t>
  </si>
  <si>
    <t>000351-2026-CEPLAN-DNCPPEI</t>
  </si>
  <si>
    <t>OFICIO N° 000645-2026-CEPLAN-DNCP</t>
  </si>
  <si>
    <t>MUNICIPALIDAD DISTRITAL DE TUPAC AMARU INCA</t>
  </si>
  <si>
    <t>TUPAC AMARU INCA</t>
  </si>
  <si>
    <t>A2</t>
  </si>
  <si>
    <t>2026-0000903</t>
  </si>
  <si>
    <t>000194-2026-CEPLAN-DNCPPEI</t>
  </si>
  <si>
    <t>OFICIO N° 000346-2026-CEPLAN-DNCP</t>
  </si>
  <si>
    <t>2026-0000547</t>
  </si>
  <si>
    <t>000097-2026-CEPLAN-DNCPPEI</t>
  </si>
  <si>
    <t>OFICIO N° 000167-2026-CEPLAN-DNCP</t>
  </si>
  <si>
    <t>MUNICIPALIDAD DISTRITAL DE HUACLLAN</t>
  </si>
  <si>
    <t>HUACLLAN</t>
  </si>
  <si>
    <t>2026-0002108</t>
  </si>
  <si>
    <t>000346-2026-CEPLAN-DNCPPEI</t>
  </si>
  <si>
    <t>OFICIO N° 000637-2026-CEPLAN-DNCP</t>
  </si>
  <si>
    <t>MUNICIPALIDAD DISTRITAL DE SAN CARLOS</t>
  </si>
  <si>
    <t>SAN CARLOS</t>
  </si>
  <si>
    <t>2026-0000277</t>
  </si>
  <si>
    <t>000077-2026-CEPLAN-DNCPPEI</t>
  </si>
  <si>
    <t>OFICIO N° 000131-2026-CEPLAN-DNCP</t>
  </si>
  <si>
    <t>MUNICIPALIDAD DISTRITAL DE HUANCARAMA</t>
  </si>
  <si>
    <t>HUANCARAMA</t>
  </si>
  <si>
    <t>2026-0000244</t>
  </si>
  <si>
    <t>000080-2026-CEPLAN-DNCPPEI</t>
  </si>
  <si>
    <t>OFICIO N° 000134-2026-CEPLAN-DNCP</t>
  </si>
  <si>
    <t>2026-0000304</t>
  </si>
  <si>
    <t>000081-2026-CEPLAN-DNCPPEI</t>
  </si>
  <si>
    <t>OFICIO N° 000135-2026-CEPLAN-DNCP</t>
  </si>
  <si>
    <t>MUNICIPALIDAD DISTRITAL DE MILPUC</t>
  </si>
  <si>
    <t>MILPUC</t>
  </si>
  <si>
    <t>2026-0000499</t>
  </si>
  <si>
    <t>000082-2026-CEPLAN-DNCPPEI</t>
  </si>
  <si>
    <t>OFICIO N° 000136-2026-CEPLAN-DNCP</t>
  </si>
  <si>
    <t>2026-0000063</t>
  </si>
  <si>
    <t>000089-2026-CEPLAN-DNCPPEI</t>
  </si>
  <si>
    <t>OFICIO N° 000149-2026CEPLAN-DNCP</t>
  </si>
  <si>
    <t>MUNICIPALIDAD DISTRITAL DE SAMA</t>
  </si>
  <si>
    <t>SAMA</t>
  </si>
  <si>
    <t>2026-0000084</t>
  </si>
  <si>
    <t>0000096-2026-CEPLAN-DNCPPEI</t>
  </si>
  <si>
    <t>OFICIO N° 000164-2026-CEPLAN-DNCP</t>
  </si>
  <si>
    <t>2026-0000933</t>
  </si>
  <si>
    <t>000314-2026-CEPLAN-DNCPPEI</t>
  </si>
  <si>
    <t>OFICIO N° 000561-2026-CEPLAN-DNCP</t>
  </si>
  <si>
    <t>MUNICIPALIDAD DISTRITAL DE RANRAHIRCA</t>
  </si>
  <si>
    <t>RANRAHIRCA</t>
  </si>
  <si>
    <t>2026-0000662</t>
  </si>
  <si>
    <t>000103-2026-CEPLAN-DNCPPEI</t>
  </si>
  <si>
    <t>OFICIO N° 000174-2026-CEPLAN-DNCP</t>
  </si>
  <si>
    <t>MUNICIPALIDAD DISTRITAL DE QUEROPALCA</t>
  </si>
  <si>
    <t>QUEROPALCA</t>
  </si>
  <si>
    <t>MUNICIPALIDAD DISTRITAL DE MARGOS</t>
  </si>
  <si>
    <t>MARGOS</t>
  </si>
  <si>
    <t>2026-0001634</t>
  </si>
  <si>
    <t>000279-2026-CEPLAN-DNCPPEI</t>
  </si>
  <si>
    <t>OFICIO N° 000499-2026-CEPLAN-DNCP</t>
  </si>
  <si>
    <t>MUNICIPALIDAD DISTRITAL DE CHAVIÑA</t>
  </si>
  <si>
    <t>CHAVIÑA</t>
  </si>
  <si>
    <t>Se solicito datos para IT</t>
  </si>
  <si>
    <t>MUNICIPALIDAD DISTRITAL DE ENCAÑADA</t>
  </si>
  <si>
    <t>ENCAÑADA</t>
  </si>
  <si>
    <t>2026-0001367</t>
  </si>
  <si>
    <t>000235-2026-CEPLAN-DNCPPEI</t>
  </si>
  <si>
    <t>MUNICIPALIDAD DISTRITAL DE CHACHAS</t>
  </si>
  <si>
    <t>CHACHAS</t>
  </si>
  <si>
    <t>2026-0000765</t>
  </si>
  <si>
    <t>000109-2026-CEPLAN-DNCPPEI</t>
  </si>
  <si>
    <t>OFICIO N° 000191-2026-CEPLAN-DNCP</t>
  </si>
  <si>
    <t>MUNICIPALIDAD DISTRITAL DE SAN MIGUEL CHACCRAMPA</t>
  </si>
  <si>
    <t>SAN MIGUEL DE CHACCRAMPA</t>
  </si>
  <si>
    <t>2026-0000532</t>
  </si>
  <si>
    <t>000112-2026-CEPLAN-DNCPPEI</t>
  </si>
  <si>
    <t xml:space="preserve"> OFICIO N° 000194-2026-CEPLAN-DNCP</t>
  </si>
  <si>
    <t>2026-0000757</t>
  </si>
  <si>
    <t>000118-2026-CEPLAN-DNCPPEI</t>
  </si>
  <si>
    <t>OFICIO N° 000200-2026-CEPLAN-DNCP</t>
  </si>
  <si>
    <t>MUNICIPALIDAD DISTRITAL DE SAN FRANCISCO</t>
  </si>
  <si>
    <t>SAN FRANCISCO</t>
  </si>
  <si>
    <t>2026-0000760</t>
  </si>
  <si>
    <t>000119-2026-CEPLAN-DNCPPEI</t>
  </si>
  <si>
    <t>OFICIO N° 000205-2026-CEPLAN-DNCP</t>
  </si>
  <si>
    <t>MUNICIPALIDAD DISTRITAL DE HUAQUIRCA</t>
  </si>
  <si>
    <t>HUAQUIRCA</t>
  </si>
  <si>
    <t>2026-0000801</t>
  </si>
  <si>
    <t>000122-2026-CEPLAN-DNCPPEI</t>
  </si>
  <si>
    <t>OFICIO N° 000209-2026-CEPLAN-DNCP</t>
  </si>
  <si>
    <t>MUNICIPALIDAD DISTRITAL DE POCOHUANCA</t>
  </si>
  <si>
    <t>POCOHUANCA</t>
  </si>
  <si>
    <t>2026-0000866</t>
  </si>
  <si>
    <t>000126-2026-CEPLAN-DNCPPEI</t>
  </si>
  <si>
    <t xml:space="preserve"> OFICIO N° 000215-2026-CEPLAN-DNCP</t>
  </si>
  <si>
    <t>2026-0002106</t>
  </si>
  <si>
    <t>OFICIO N° 000636-2026-CEPLAN-DNCP</t>
  </si>
  <si>
    <t>2026-0002683</t>
  </si>
  <si>
    <t>000417-2026-CEPLAN-DNCPPEI</t>
  </si>
  <si>
    <t>2026-0001216</t>
  </si>
  <si>
    <t>000185-2026-CEPLAN-DNCPPEI</t>
  </si>
  <si>
    <t>OFICIO N° 000329-2026-CEPLAN-DNCP</t>
  </si>
  <si>
    <t>MUNICIPALIDAD DISTRITAL DE CACHIMAYO</t>
  </si>
  <si>
    <t>CACHIMAYO</t>
  </si>
  <si>
    <t>2026-0001842</t>
  </si>
  <si>
    <t>000321-2026-CEPLAN-DNCPPEI</t>
  </si>
  <si>
    <t>OFICIO N° 000586-2026-CEPLAN-DNCP</t>
  </si>
  <si>
    <t>B3</t>
  </si>
  <si>
    <t>Rev. general - proceso proveniente del 2025</t>
  </si>
  <si>
    <t>MUNICIPALIDAD DISTRITAL DE TROMPETEROS</t>
  </si>
  <si>
    <t>TROMPETEROS</t>
  </si>
  <si>
    <t>2026-0000812</t>
  </si>
  <si>
    <t>000149-2026-CEPLAN-DNCPPEI</t>
  </si>
  <si>
    <t>OFICIO N° 000251-2026-CEPLAN-DNCP</t>
  </si>
  <si>
    <t>2026-0001603</t>
  </si>
  <si>
    <t>000269-2026-CEPLAN-DNCPPEI</t>
  </si>
  <si>
    <t>OFICIO N° 000483-2026-CEPLAN-DNCP</t>
  </si>
  <si>
    <t>2026-0001152</t>
  </si>
  <si>
    <t>000173-2026-CEPLAN-DNCPPEI</t>
  </si>
  <si>
    <t>OFICIO N° 000305-2026-CEPLAN-DNCP</t>
  </si>
  <si>
    <t>2026-0000850</t>
  </si>
  <si>
    <t>000127-2026-CEPLAN-DNCPPEI</t>
  </si>
  <si>
    <t>OFICIO N° 000216-2026-CEPLAN-DNCP</t>
  </si>
  <si>
    <t>MUNICIPALIDAD DISTRITAL DE ONGOY</t>
  </si>
  <si>
    <t>ONGOY</t>
  </si>
  <si>
    <t>2026-0000870</t>
  </si>
  <si>
    <t>000136-2026-CEPLAN-DNCPPEI</t>
  </si>
  <si>
    <t>OFICIO N° 232-2026-CEPLAN-DNCP</t>
  </si>
  <si>
    <t>MUNICIPALIDAD DISTRITAL DE SAN FRANCISCO DE ASIS</t>
  </si>
  <si>
    <t>SAN FRANCISCO DE ASIS</t>
  </si>
  <si>
    <t>2026-0000719</t>
  </si>
  <si>
    <t xml:space="preserve">000138-2026-CEPLAN-DNCPPEI </t>
  </si>
  <si>
    <t>OFICIO N° 000237-2026-CEPLAN-DNCP</t>
  </si>
  <si>
    <t>2026-0000639</t>
  </si>
  <si>
    <t>000145-2026-CEPLAN-DNCPPEI</t>
  </si>
  <si>
    <t>OFICIO N° 000252-2026-CEPLAN-DNCP</t>
  </si>
  <si>
    <t>EMPRESA MUNICIPAL DE AGUA POTABLE Y ALCANTARILLADO DE TAMBOPATA S.A.</t>
  </si>
  <si>
    <t>2026-0000913</t>
  </si>
  <si>
    <t>000147-2026-CEPLAN-DNCPPEI</t>
  </si>
  <si>
    <t>MUNICIPALIDAD DISTRITAL DE PISCOYACU</t>
  </si>
  <si>
    <t>PISCOYACU</t>
  </si>
  <si>
    <t>2026-0001668</t>
  </si>
  <si>
    <t>000295-2026-CEPLAN-DNCPPEI</t>
  </si>
  <si>
    <t>OFICIO N° 000525-2026-CEPLAN-DNCP</t>
  </si>
  <si>
    <t>MUNICIPALIDAD DISTRITAL DE CAYLLOMA</t>
  </si>
  <si>
    <t>000394-2026-CEPLAN-DNCPPEI</t>
  </si>
  <si>
    <t>OFICIO N° 000727-2026-CEPLAN-DNCP</t>
  </si>
  <si>
    <t>MUNICIPALIDAD DISTRITAL DE CAYNARACHI</t>
  </si>
  <si>
    <t>CAYNARACHI</t>
  </si>
  <si>
    <t>2026-0001758</t>
  </si>
  <si>
    <t>000300-2026-CEPLAN-DNCPPEI</t>
  </si>
  <si>
    <t xml:space="preserve"> OFICIO N° 000535-2026-CEPLAN-DNCP</t>
  </si>
  <si>
    <t>MUNICIPALIDAD DISTRITAL DE MARIANO DAMASO BERAUN</t>
  </si>
  <si>
    <t>MARIANO DAMASO BERAUN</t>
  </si>
  <si>
    <t>2026-0001859</t>
  </si>
  <si>
    <t>000330-2026-CEPLAN-DNCPPEI</t>
  </si>
  <si>
    <t>OFICIO N° 000612-2026-CEPLAN-DNCP</t>
  </si>
  <si>
    <t>MUNICIPALIDAD DISTRITAL DE HUANCASPATA</t>
  </si>
  <si>
    <t>HUANCASPATA</t>
  </si>
  <si>
    <t>2026-0001649</t>
  </si>
  <si>
    <t>000276-2026-CEPLAN-DNCPPEI</t>
  </si>
  <si>
    <t>2026-0001008</t>
  </si>
  <si>
    <t>000162-2026-CEPLAN-DNCPPEI</t>
  </si>
  <si>
    <t>MUNICIPALIDAD DISTRITAL DE CARHUAPAMPA</t>
  </si>
  <si>
    <t>CARHUAPAMPA</t>
  </si>
  <si>
    <t>2026-0001333</t>
  </si>
  <si>
    <t>000206-2026-CEPLAN-DNCPPEI</t>
  </si>
  <si>
    <t>OFICIO N° 000370-2026-CEPLAN-DNCP</t>
  </si>
  <si>
    <t>2026-0000976</t>
  </si>
  <si>
    <t>000160-2026-CEPLAN-DNCPPEI</t>
  </si>
  <si>
    <t>OFICIO N° 000274-2026-CEPLAN-DNCP</t>
  </si>
  <si>
    <t>MUNICIPALIDAD DISTRITAL DE PILLUANA</t>
  </si>
  <si>
    <t>PILLUANA</t>
  </si>
  <si>
    <t>000163-2026-CEPLAN-DNCPPEI</t>
  </si>
  <si>
    <t>MUNICIPALIDAD DISTRITAL DE PACHIZA</t>
  </si>
  <si>
    <t>PACHIZA</t>
  </si>
  <si>
    <t>2026-0002082</t>
  </si>
  <si>
    <t>000353-2026-CEPLAN-DNCPPEI</t>
  </si>
  <si>
    <t>OFICIO N° 000648-2026-CEPLAN-DNCP</t>
  </si>
  <si>
    <t>2026-0000855</t>
  </si>
  <si>
    <t>000396-2026-CEPLAN-DNCPPEI</t>
  </si>
  <si>
    <t>OFICIO N° 000731-2026-CEPLAN-DNCP</t>
  </si>
  <si>
    <t>MUNICIPALIDAD DISTRITAL DE HUAMALI</t>
  </si>
  <si>
    <t>HUAMALI</t>
  </si>
  <si>
    <t>11/03 enviado con observaciones al pliego</t>
  </si>
  <si>
    <t>MUNICIPALIDAD DISTRITAL DE TARAY</t>
  </si>
  <si>
    <t>TARAY</t>
  </si>
  <si>
    <t>Se solicito datos al pliego</t>
  </si>
  <si>
    <t>MUNICIPALIDAD DISTRITAL DE CURGOS</t>
  </si>
  <si>
    <t>CURGOS</t>
  </si>
  <si>
    <t>2026-0001604</t>
  </si>
  <si>
    <t>000275-2026-CEPLAN-DNCPPEI</t>
  </si>
  <si>
    <t>2026-0001139</t>
  </si>
  <si>
    <t>000201-2026-CEPLAN-DNCPPEI</t>
  </si>
  <si>
    <t>OFICIO N° 000361-2026-CEPLAN-DNCP</t>
  </si>
  <si>
    <t>2026-0001097</t>
  </si>
  <si>
    <t>000179-2026-CEPLAN-DNCPPEI</t>
  </si>
  <si>
    <t>MUNICIPALIDAD DISTRITAL DE KIMBIRI</t>
  </si>
  <si>
    <t>KIMBIRI</t>
  </si>
  <si>
    <t>2026-0001086</t>
  </si>
  <si>
    <t>000262-2026-CEPLAN-DNCPPEI</t>
  </si>
  <si>
    <t xml:space="preserve"> OFICIO N° 000465-2026-CEPLAN-DNCP</t>
  </si>
  <si>
    <t>MUNICIPALIDAD DISTRITAL DE HUANDOVAL</t>
  </si>
  <si>
    <t>HUANDOVAL</t>
  </si>
  <si>
    <t>MUNICIPALIDAD DISTRITAL DE LLAUTA</t>
  </si>
  <si>
    <t>LLAUTA</t>
  </si>
  <si>
    <t>2026-0001979</t>
  </si>
  <si>
    <t>000343-2026-CEPLAN-DNCPPEI</t>
  </si>
  <si>
    <t>OFICIO N° 000631-2026-CEPLAN-DNCP</t>
  </si>
  <si>
    <t>MUNICIPALIDAD DISTRITAL DE CAYARA</t>
  </si>
  <si>
    <t>CAYARA</t>
  </si>
  <si>
    <t>2026-0001392</t>
  </si>
  <si>
    <t>000236-2026-CEPLAN-DNCPPEI</t>
  </si>
  <si>
    <t>MUNICIPALIDAD DISTRITAL DE NICOLAS DE PIEROLA</t>
  </si>
  <si>
    <t>NICOLAS DE PIEROLA</t>
  </si>
  <si>
    <t>2026-0002361</t>
  </si>
  <si>
    <t>000412-2026-CEPLAN-DNCPPEI</t>
  </si>
  <si>
    <t>MUNICIPALIDAD DISTRITAL DE CHILLIA</t>
  </si>
  <si>
    <t>CHILLIA</t>
  </si>
  <si>
    <t>Rev. general-proceso proveniente del 2025</t>
  </si>
  <si>
    <t>MUNICIPALIDAD DISTRITAL DE PULLO</t>
  </si>
  <si>
    <t>PULLO</t>
  </si>
  <si>
    <t>2026-0000669</t>
  </si>
  <si>
    <t>000171-2026-CEPLAN-DNCPPEI</t>
  </si>
  <si>
    <t>2026-0001018</t>
  </si>
  <si>
    <t>000174-2026-CEPLAN-DNCPPEI</t>
  </si>
  <si>
    <t>MUNICIPALIDAD DISTRITAL DE LOS CHANKAS</t>
  </si>
  <si>
    <t>LOS CHANKAS</t>
  </si>
  <si>
    <t>2026-0001228</t>
  </si>
  <si>
    <t>000182-2026-CEPLAN-DNCPPEI</t>
  </si>
  <si>
    <t>MUNICIPALIDAD DISTRITAL DE SAN JUAN DE SALINAS</t>
  </si>
  <si>
    <t>SAN JUAN DE SALINAS</t>
  </si>
  <si>
    <t>21/4 Obs remitidas al pliego</t>
  </si>
  <si>
    <t>2026-0001341</t>
  </si>
  <si>
    <t>000232-2026-CEPLAN-DNCPPEI</t>
  </si>
  <si>
    <t>2026-0001199</t>
  </si>
  <si>
    <t>000193-2026-CEPLAN-DNCPPEI</t>
  </si>
  <si>
    <t>2026-0001203</t>
  </si>
  <si>
    <t>0000208-2026-CEPLAN-DNCPPEI</t>
  </si>
  <si>
    <t>OFICIO N° 000373-2026-CEPLAN-DNCP</t>
  </si>
  <si>
    <t>10</t>
  </si>
  <si>
    <t>U. N. TECNOLÓGICA DE CHINCHA</t>
  </si>
  <si>
    <t>CHINCHA ALTA</t>
  </si>
  <si>
    <t>2026- 0000881</t>
  </si>
  <si>
    <t>000217-2026-CEPLAN-DNCPPEI</t>
  </si>
  <si>
    <t xml:space="preserve"> OFICIO N° 000387-2026-CEPLAN-DNCP</t>
  </si>
  <si>
    <t>2026-0002153</t>
  </si>
  <si>
    <t>000358-2026-CEPLAN-DNCPPEI</t>
  </si>
  <si>
    <t>MUNICIPALIDAD DISTRITAL DE ACCHA</t>
  </si>
  <si>
    <t>ACCHA</t>
  </si>
  <si>
    <t>2026 -0001299</t>
  </si>
  <si>
    <t>000209-2026-CEPLAN-DNCPPEI</t>
  </si>
  <si>
    <t>OFICIO N° 000374-2026-CEPLAN-DNCP</t>
  </si>
  <si>
    <t>U.N. DEL VRAEM</t>
  </si>
  <si>
    <t>UNIVERSIDAD NACIONAL DEL VRAEM - UNAVRAEM</t>
  </si>
  <si>
    <t>2026-0001547</t>
  </si>
  <si>
    <t xml:space="preserve">000315-2026-CEPLAN-DNCPPEI  </t>
  </si>
  <si>
    <t xml:space="preserve"> OFICIO N° 000562-2026-CEPLAN-DNCP</t>
  </si>
  <si>
    <t>MUNICIPALIDAD DISTRITAL DE CHAVIN DE HUANTAR</t>
  </si>
  <si>
    <t>CHAVIN DE HUANTAR</t>
  </si>
  <si>
    <t>2026-0001284</t>
  </si>
  <si>
    <t>000220-2026-CEPLAN-DNCPPEI</t>
  </si>
  <si>
    <t>OFICIO N° 000394-2026-DNCP-CEPLAN</t>
  </si>
  <si>
    <t>2026-0000885</t>
  </si>
  <si>
    <t>000218-2026-CEPLAN-DNCPPEI</t>
  </si>
  <si>
    <t>OFICIO N° 000388-2026-CEPLAN-DNCP</t>
  </si>
  <si>
    <t>25/03 Remitido con obs al pliego</t>
  </si>
  <si>
    <t>MUNICIPALIDAD DISTRITAL DE CUÑUMBUQUI</t>
  </si>
  <si>
    <t>CUÑUMBUQUI</t>
  </si>
  <si>
    <t>2026-0002303</t>
  </si>
  <si>
    <t>000366-2026-CEPLAN-DNCPPEI</t>
  </si>
  <si>
    <t>MUNICIPALIDAD DISTRITAL DE HUALLA</t>
  </si>
  <si>
    <t>HUAYA</t>
  </si>
  <si>
    <t>Se remitio las obs al pliego,</t>
  </si>
  <si>
    <t>MUNICIPALIDAD DISTRITAL DE BULDIBUYO</t>
  </si>
  <si>
    <t>BULDIBUYO</t>
  </si>
  <si>
    <t>MUNICIPALIDAD DISTRITAL DE QUINCHES</t>
  </si>
  <si>
    <t>QUINCHES</t>
  </si>
  <si>
    <t>2026-0001999</t>
  </si>
  <si>
    <t>000342-2026-CEPLAN-DNCPPEI</t>
  </si>
  <si>
    <t>OFICIO N° 000630-2026-CEPLAN-DNCP</t>
  </si>
  <si>
    <t>MUNICIPALIDAD DISTRITAL DE SALLIQUE</t>
  </si>
  <si>
    <t>SALLIQUE</t>
  </si>
  <si>
    <t>2026-0001337</t>
  </si>
  <si>
    <t>000261-2026-CEPLAN-DNCPPEI</t>
  </si>
  <si>
    <t>OFICIO N° 000463-2026-CEPLAN-DNCP</t>
  </si>
  <si>
    <t>2026-0001928</t>
  </si>
  <si>
    <t>000380-2026-CEPLAN-DNCPPEI</t>
  </si>
  <si>
    <t>OFICIO N° 000703-2026-CEPLAN-DNCP</t>
  </si>
  <si>
    <t>MUNICIPALIDAD DISTRITAL DE HUAMBO</t>
  </si>
  <si>
    <t>HUAMBO</t>
  </si>
  <si>
    <t>2026-0001294</t>
  </si>
  <si>
    <t>000204-2026-CEPLAN-DNCPPEI</t>
  </si>
  <si>
    <t>OFICIO N° 000367-2026-CEPLAN-DNCP</t>
  </si>
  <si>
    <t>2026-0001031</t>
  </si>
  <si>
    <t>000214-2026-CEPLAN-DNCPPEI</t>
  </si>
  <si>
    <t>OFICIO N° 000384-2026-CEPLAN-DNCP</t>
  </si>
  <si>
    <t>2026-0001214</t>
  </si>
  <si>
    <t>000215-2026-CEPLAN-DNCPPEI</t>
  </si>
  <si>
    <t>OFICIO N° 000385-2026-CEPLAN-DNCP</t>
  </si>
  <si>
    <t>2026-0001185</t>
  </si>
  <si>
    <t>000216-2026-CEPLAN-DNCPPEI</t>
  </si>
  <si>
    <t>OFICIO N° 000386-2026-CEPLAN-DNCP</t>
  </si>
  <si>
    <t>2025-0001266</t>
  </si>
  <si>
    <t>000224-2026-CEPLAN-DNCPPEI</t>
  </si>
  <si>
    <t>OFICIO N° 000398-2026-CEPLAN-DNCP</t>
  </si>
  <si>
    <t>MUNICIPALIDAD DISTRITAL DE IPARIA</t>
  </si>
  <si>
    <t>IPARIA</t>
  </si>
  <si>
    <t>2026-0001239</t>
  </si>
  <si>
    <t>000229-2026-CEPLAN-DNCPPEI</t>
  </si>
  <si>
    <t>2025-0001260</t>
  </si>
  <si>
    <t>000230-2026-CEPLAN-DNCPPEI</t>
  </si>
  <si>
    <t>2026-0001432</t>
  </si>
  <si>
    <t>000231-2026-CEPLAN-DNCPPEI</t>
  </si>
  <si>
    <t>MUNICIPALIDAD DISTRITAL DE TINICACHI</t>
  </si>
  <si>
    <t>TINICACHI</t>
  </si>
  <si>
    <t>01/04 Obs remitidos al pliego</t>
  </si>
  <si>
    <t>MUNICIPALIDAD DISTRITAL DE ACOS</t>
  </si>
  <si>
    <t>ACOS</t>
  </si>
  <si>
    <t>2025-0001956</t>
  </si>
  <si>
    <t>000324-2026-CEPLAN-DNCPPEI</t>
  </si>
  <si>
    <t>OFICIO N° 000591-2026-CEPLAN-DNCP</t>
  </si>
  <si>
    <t>MUNICIPALIDAD DISTRITAL DE MASISEA</t>
  </si>
  <si>
    <t>MASISEA</t>
  </si>
  <si>
    <t>2026-0002335</t>
  </si>
  <si>
    <t>000416-2026-CEPLAN-DNCPPEI</t>
  </si>
  <si>
    <t>MUNICIPALIDAD DISTRITAL DE ALBERTO LEVEAU</t>
  </si>
  <si>
    <t>ALBERTO LEVEAU</t>
  </si>
  <si>
    <t>2026-0002336</t>
  </si>
  <si>
    <t>000418-2026-CEPLAN-DNCPPEI</t>
  </si>
  <si>
    <t>MUNICIPALIDAD DISTRITAL DE SAN ROQUE DE CUMBAZA</t>
  </si>
  <si>
    <t>SAN ROQUE DE CUMBAZA</t>
  </si>
  <si>
    <t>Aspectos generales observados</t>
  </si>
  <si>
    <t>2026-0001886</t>
  </si>
  <si>
    <t>000317-2026-CEPLAN-DNCPPEI</t>
  </si>
  <si>
    <t>OFICIO N° 000573-2026-CEPLAN-DNCP</t>
  </si>
  <si>
    <t>2026-002584</t>
  </si>
  <si>
    <t>000429-2026-CEPLAN-DNCPPEI</t>
  </si>
  <si>
    <t>OFICIO N° 000807-2026-CEPLAN-DNCP</t>
  </si>
  <si>
    <t>2026-0001238</t>
  </si>
  <si>
    <t>000362-2026-CEPLAN-DNCPPEI</t>
  </si>
  <si>
    <t>MUNICIPALIDAD DISTRITAL DE MUQUIYAUYO</t>
  </si>
  <si>
    <t>MUQUIYAUYO</t>
  </si>
  <si>
    <t>MUNICIPALIDAD DISTRITAL DE MASMA CHICCHE</t>
  </si>
  <si>
    <t>MASMA CHICCHE</t>
  </si>
  <si>
    <t>2026 -0001440</t>
  </si>
  <si>
    <t>000250-2026-CEPLAN-DNCPPEI</t>
  </si>
  <si>
    <t>OFICIO N° 000439-2026-CEPLAN-DNCP</t>
  </si>
  <si>
    <t>2026-0001709</t>
  </si>
  <si>
    <t>000293-2026-CEPLAN-DNCPPEI</t>
  </si>
  <si>
    <t>OFICIO N° 000522-2026-CEPLAN-DNCP</t>
  </si>
  <si>
    <t>2026-0001827</t>
  </si>
  <si>
    <t>000313-2026-CEPLAN-DNCPPEI</t>
  </si>
  <si>
    <t>OFICIO N° 000559-2026-CEPLAN-DNCP</t>
  </si>
  <si>
    <t>MUNICIPALIDAD DISTRITAL DE RAZURI</t>
  </si>
  <si>
    <t>RAZURI</t>
  </si>
  <si>
    <t>2026-0001780</t>
  </si>
  <si>
    <t>000310-2026-CEPLAN-DNCPPEI</t>
  </si>
  <si>
    <t>OFICIO N° 000554-2026-CEPLAN-DNCP</t>
  </si>
  <si>
    <t>2026-0001293</t>
  </si>
  <si>
    <t xml:space="preserve">000239-2026-CEPLAN-DNCPPEI </t>
  </si>
  <si>
    <t>OFICIO N° 000424-2026-CEPLAN-DNCP</t>
  </si>
  <si>
    <t>2026-0000080</t>
  </si>
  <si>
    <t>000241-2026-CEPLAN-DNCPPEI</t>
  </si>
  <si>
    <t>OFICIO N° 000428-2026-CEPLAN-DNCP</t>
  </si>
  <si>
    <t>2026-0002214</t>
  </si>
  <si>
    <t>000372-2026-CEPLAN-DNCPPEI</t>
  </si>
  <si>
    <t>OFICIO N° 000687-2026-CEPLAN-DNCP</t>
  </si>
  <si>
    <t>2026-0002309</t>
  </si>
  <si>
    <t>000376-2026-CEPLAN-DNCPPEI</t>
  </si>
  <si>
    <t>OFICIO N° 000695-2026-CEPLAN-DNCP</t>
  </si>
  <si>
    <t>MUNICIPALIDAD DISTRITAL DE MARIATANA</t>
  </si>
  <si>
    <t>MARIATANA</t>
  </si>
  <si>
    <t>2026-0001939</t>
  </si>
  <si>
    <t>000326-2026-CEPLAN-DNCPPEI</t>
  </si>
  <si>
    <t>OFICIO N° 000594-2026-CEPLAN-DNCP</t>
  </si>
  <si>
    <t>MUNICIPALIDAD DISTRITAL DE TRES UNIDOS</t>
  </si>
  <si>
    <t>TRES UNIDOS</t>
  </si>
  <si>
    <t>2026-0002438</t>
  </si>
  <si>
    <t>000385-2026-CEPLAN-DNCPPEI</t>
  </si>
  <si>
    <t>OFICIO N° 000714-2026-CEPLAN-DNCP</t>
  </si>
  <si>
    <t>2026-0001523</t>
  </si>
  <si>
    <t>000274-2026-CEPLAN-DNCPPEI</t>
  </si>
  <si>
    <t>OFICIO N° 000491-2026-CEPLAN-DNCP</t>
  </si>
  <si>
    <t>MUNICIPALIDAD DISTRITAL DE MOSOC LLACTA</t>
  </si>
  <si>
    <t>MOSOC LLACTA</t>
  </si>
  <si>
    <t>2/6 Obs remitidas al pliego</t>
  </si>
  <si>
    <t>2026-0002457</t>
  </si>
  <si>
    <t>000404-2026-CEPLAN-DNCPPEI</t>
  </si>
  <si>
    <t>MUNICIPALIDAD DISTRITAL DE PUQUINA</t>
  </si>
  <si>
    <t>PUQUINA</t>
  </si>
  <si>
    <t>2026-0000979</t>
  </si>
  <si>
    <t>000296-2026-CEPLAN-DNCPPEI</t>
  </si>
  <si>
    <t xml:space="preserve"> OFICIO N° 000526-2026-CEPLAN-DNCP</t>
  </si>
  <si>
    <t>MUNICIPALIDAD DISTRITAL DE VIRACO</t>
  </si>
  <si>
    <t>VIRACO</t>
  </si>
  <si>
    <t>2026-0001431</t>
  </si>
  <si>
    <t>000263-2026-CEPLAN-DNCPPEI</t>
  </si>
  <si>
    <t>OFICIO N° 000467-2026-CEPLAN-DNCP</t>
  </si>
  <si>
    <t>2026-0001605</t>
  </si>
  <si>
    <t>000264-2026-CEPLAN-DNCPPEI</t>
  </si>
  <si>
    <t>OFICIO N° 000471-2026-CEPLAN-DNCP</t>
  </si>
  <si>
    <t>2026-0001585</t>
  </si>
  <si>
    <t>000266-2026-CEPLAN-DNCPPEI</t>
  </si>
  <si>
    <t>2026-0001666</t>
  </si>
  <si>
    <t>000267-2026-CEPLAN-DNCPPEI</t>
  </si>
  <si>
    <t>MUNICIPALIDAD DISTRITAL DE COASA</t>
  </si>
  <si>
    <t>COASA</t>
  </si>
  <si>
    <t>2026-0002529</t>
  </si>
  <si>
    <t>000414-2026-CEPLAN-DNCPPEI</t>
  </si>
  <si>
    <t>MUNICIPALIDAD DISTRITAL DE SAYAPULLO</t>
  </si>
  <si>
    <t>SAYAPULLO</t>
  </si>
  <si>
    <t>Rev. genera-apoyo de Jazmin Hurtado</t>
  </si>
  <si>
    <t>MUNICIPALIDAD DISTRITAL DE CARAPO</t>
  </si>
  <si>
    <t>CARAPO</t>
  </si>
  <si>
    <t>MUNICIPALIDAD DISTRITAL DE SICAYA</t>
  </si>
  <si>
    <t>SICAYA</t>
  </si>
  <si>
    <t xml:space="preserve"> MUNICIPALIDAD DISTRITAL DE LLAMA</t>
  </si>
  <si>
    <t>LLAMA</t>
  </si>
  <si>
    <t>MUNICIPALIDAD DISTRITAL DE LIMABAMBA</t>
  </si>
  <si>
    <t>LIMABAMBA</t>
  </si>
  <si>
    <t>2026-0002499</t>
  </si>
  <si>
    <t>000423-2026-CEPLAN-DNCPPEI</t>
  </si>
  <si>
    <t>OFICIO N° 000798-2026-CEPLAN-DNCP</t>
  </si>
  <si>
    <t>2026-0002443</t>
  </si>
  <si>
    <t>000386-2026-CEPLAN-DNCPPEI</t>
  </si>
  <si>
    <t xml:space="preserve"> OFICIO N° 000715-2026-CEPLAN-DNCP</t>
  </si>
  <si>
    <t>MUNICIPALIDAD DISTRITAL DE SAN MATEO</t>
  </si>
  <si>
    <t>SAN MATEO</t>
  </si>
  <si>
    <t>A3.2</t>
  </si>
  <si>
    <t>2026-0001959</t>
  </si>
  <si>
    <t>000322-2026-CEPLAN-DNCPPEI</t>
  </si>
  <si>
    <t>OFICIO N° 000587-2026-CEPLAN-DNCP</t>
  </si>
  <si>
    <t>MUNICIPALIDAD DISTRITAL DE CHADIN</t>
  </si>
  <si>
    <t>CHADIN</t>
  </si>
  <si>
    <t>2026-0001377</t>
  </si>
  <si>
    <t>000309-2026-CEPLAN-DNCPPEI</t>
  </si>
  <si>
    <t>OFICIO N° 000553-2026-CEPLAN-DNCP</t>
  </si>
  <si>
    <t>2026-0001546</t>
  </si>
  <si>
    <t>000289-2026-CEPLAN-DNCPPEI</t>
  </si>
  <si>
    <t>OFICIO N° 000511-2026-CEPLAN-DNCP</t>
  </si>
  <si>
    <t>MUNICIPALIDAD DISTRITAL DE ANDAJES</t>
  </si>
  <si>
    <t>ANDAJES</t>
  </si>
  <si>
    <t>2026-0001824</t>
  </si>
  <si>
    <t>000312-2026-CEPLAN-DNCPPEI</t>
  </si>
  <si>
    <t>2026-0002390</t>
  </si>
  <si>
    <t>000377-2026-CEPLAN-DNCPPEI</t>
  </si>
  <si>
    <t>OFICIO N° 000696-2026-CEPLAN-DNCP</t>
  </si>
  <si>
    <t>2026-0000921</t>
  </si>
  <si>
    <t>0000306-2026-CEPLAN-DNCPPEI</t>
  </si>
  <si>
    <t>OFICIO N° 000542-2026-CEPLAN-DNCP</t>
  </si>
  <si>
    <t>MUNICIPALIDAD DISTRITAL DE COTAPARACO</t>
  </si>
  <si>
    <t>COTAPARACO</t>
  </si>
  <si>
    <t>2026-00001756</t>
  </si>
  <si>
    <t>0000305-2026-CEPLAN-DNCPPEI</t>
  </si>
  <si>
    <t>OFICIO N° 000541-2026-CEPLAN-DNCP</t>
  </si>
  <si>
    <t>2026-0001755</t>
  </si>
  <si>
    <t>000297-2026-CEPLAN-DNCPPEI</t>
  </si>
  <si>
    <t>MUNICIPALIDAD DISTRITAL DE PAUCARCOLLA</t>
  </si>
  <si>
    <t>PAUCARCOLLA</t>
  </si>
  <si>
    <t>1ra revision</t>
  </si>
  <si>
    <t>MUNICIPALIDAD DISTRITAL DE UCHURACCAY</t>
  </si>
  <si>
    <t>UCHURACCAY</t>
  </si>
  <si>
    <t>2026-0002090</t>
  </si>
  <si>
    <t>000369-2026-CEPLAN-DNCPPEI</t>
  </si>
  <si>
    <t>MUNICIPALIDAD DISTRITAL DE CHAPARRA</t>
  </si>
  <si>
    <t>CHAPARRA</t>
  </si>
  <si>
    <t>2025-0001830</t>
  </si>
  <si>
    <t>000307-2026-CEPLAN-DNCPPEI</t>
  </si>
  <si>
    <t>OFICIO N° 000543-2026-CEPLAN-DNCP</t>
  </si>
  <si>
    <t>2026-0001847</t>
  </si>
  <si>
    <t>000323-2026-CEPLAN-DNCPPEI</t>
  </si>
  <si>
    <t>OFICIO N° 000589-2026-CEPLAN-DNCP</t>
  </si>
  <si>
    <t>MUNICIPALIDAD DISTRITAL DE URACA</t>
  </si>
  <si>
    <t>URACA</t>
  </si>
  <si>
    <t>2026-0002827</t>
  </si>
  <si>
    <t>000448-2026-CEPLAN-DNCPPEI</t>
  </si>
  <si>
    <t>000838-2026-CEPLAN-DNCP</t>
  </si>
  <si>
    <t>MUNICIPALIDAD DISTRITAL DE RECTA</t>
  </si>
  <si>
    <t>RECTA</t>
  </si>
  <si>
    <t>2026-0002482</t>
  </si>
  <si>
    <t>000398-2026-CEPLAN-DNCPPEI</t>
  </si>
  <si>
    <t>OFICIO N° 000735-2026-CEPLAN-DNCP</t>
  </si>
  <si>
    <t>2026-0002587</t>
  </si>
  <si>
    <t>000413-2026-CEPLAN-DNCPPEI</t>
  </si>
  <si>
    <t>19/6 Enviado con obs</t>
  </si>
  <si>
    <t>2026-0002696</t>
  </si>
  <si>
    <t>000432-2026-CEPLAN-DNCPPEI</t>
  </si>
  <si>
    <t>MUNICIPALIDAD DISTRITAL DE SANTA RITA DE SIGUAS</t>
  </si>
  <si>
    <t>SANTA RITA DE SIGUAS</t>
  </si>
  <si>
    <t>2026-0002291</t>
  </si>
  <si>
    <t>000378-2026-CEPLAN-DNCPPEI</t>
  </si>
  <si>
    <t>OFICIO N° 000701-2026-CEPLAN-DNCP</t>
  </si>
  <si>
    <t>2026-0002154</t>
  </si>
  <si>
    <t>000363-2026-CEPLAN-DNCPPEI</t>
  </si>
  <si>
    <t>2026-0002388</t>
  </si>
  <si>
    <t>000374-2026-DNCPPEI</t>
  </si>
  <si>
    <t>OFICIO N° 000693-2026-CEPLAN-DNCP</t>
  </si>
  <si>
    <t>2026-0002227</t>
  </si>
  <si>
    <t>000373-2026-CEPLAN-DNCPPEI</t>
  </si>
  <si>
    <t xml:space="preserve"> OFICIO N° 000689-2026-CEPLAN-DNCP</t>
  </si>
  <si>
    <t>2026-0001976</t>
  </si>
  <si>
    <t>000325-2026-CEPLAN-DNCPPEI</t>
  </si>
  <si>
    <t>OFICIO N° 000592-2026-CEPLAN-DNCP</t>
  </si>
  <si>
    <t>MUNICIPALIDAD DISTRITAL DE TARACO</t>
  </si>
  <si>
    <t>TARACO</t>
  </si>
  <si>
    <t>2026-0001812</t>
  </si>
  <si>
    <t>000328-2026-CEPLAN-DNCPPEI</t>
  </si>
  <si>
    <t>MUNICIPALIDAD DISTRITAL DE CAPAYA</t>
  </si>
  <si>
    <t>03</t>
  </si>
  <si>
    <t>CAPAYA</t>
  </si>
  <si>
    <t>2026-0002787</t>
  </si>
  <si>
    <t>000441-2026-CEPLAN-DNCPPEI</t>
  </si>
  <si>
    <t>2026-0001927</t>
  </si>
  <si>
    <t>000339-2026-CEPLAN-DNCPPEI</t>
  </si>
  <si>
    <t>OFICIO N° 000627-2026-CEPLAN-DNCP</t>
  </si>
  <si>
    <t>MUNICIPALIDAD DISTRITAL DE ELEAZAR GUZMAN BARRON</t>
  </si>
  <si>
    <t>ELEAZAR GUZMAN BARRON</t>
  </si>
  <si>
    <t>2026-0002510</t>
  </si>
  <si>
    <t>000405-2026-CEPLAN-DNCPPEI</t>
  </si>
  <si>
    <t>2026-0002122</t>
  </si>
  <si>
    <t>000357-2026-CEPLAN-DNCPPEI</t>
  </si>
  <si>
    <t>2026-0001476</t>
  </si>
  <si>
    <t>000361-2026-CEPLAN-DNCPPEI</t>
  </si>
  <si>
    <t xml:space="preserve"> MUNICIPALIDAD DISTRITAL DE COMAS</t>
  </si>
  <si>
    <t xml:space="preserve"> MUNICIPALIDAD DISTRITAL DE SANTA ROSA</t>
  </si>
  <si>
    <t>2026-0002134</t>
  </si>
  <si>
    <t>000371-2026-CEPLAN-DNCPPEI</t>
  </si>
  <si>
    <t>OFICIO N° 000686-2026-CEPLAN-DNCP</t>
  </si>
  <si>
    <t>MUNICIPALIDAD DISTRITAL DE GOYLLARISQUIZGA</t>
  </si>
  <si>
    <t>GOYLLARISQUIZGA</t>
  </si>
  <si>
    <t>2026-0001919</t>
  </si>
  <si>
    <t>000350-2026-CEPLAN-DNCPPEI</t>
  </si>
  <si>
    <t>OFICIO N° 000643-2026-CEPLAN-DNCP</t>
  </si>
  <si>
    <t>MUNICIPALIDAD DISTRITAL DE COCHARCAS</t>
  </si>
  <si>
    <t>COCHARCAS</t>
  </si>
  <si>
    <t>2026-0001488</t>
  </si>
  <si>
    <t>000349-2026-CEPLAN-DNCPPEI</t>
  </si>
  <si>
    <t>OFICIO N° 000649-2026-CEPLAN-DNCP</t>
  </si>
  <si>
    <t>MUNICIPALIDAD DISTRITAL DE SAN PEDRO DE CACHORA</t>
  </si>
  <si>
    <t>SAN PEDRO DE CACHORA</t>
  </si>
  <si>
    <t>2026-0001965</t>
  </si>
  <si>
    <t>000355-2026-CEPLAN-DNCPPEI</t>
  </si>
  <si>
    <t xml:space="preserve"> OFICIO N° 000650-2026-CEPLAN-DNCP</t>
  </si>
  <si>
    <t>MUNICIPALIDAD DISTRITAL DE PACUCHA</t>
  </si>
  <si>
    <t>PACUCHA</t>
  </si>
  <si>
    <t>2026-0001994</t>
  </si>
  <si>
    <t>000408-2026-CEPLAN-DNCPPEI</t>
  </si>
  <si>
    <t>OFICIO N° 000757-2026-CEPLAN-DNCP</t>
  </si>
  <si>
    <t>MUNICIPALIDAD DISTRITAL DE HUACCHIS</t>
  </si>
  <si>
    <t>HUACCHIS</t>
  </si>
  <si>
    <t>MUNICIPALIDAD DISTRITAL DE SUCCHA</t>
  </si>
  <si>
    <t>SUCCHA</t>
  </si>
  <si>
    <t>2026-0002328</t>
  </si>
  <si>
    <t>000402-2026-CEPLAN-DNCPPEI</t>
  </si>
  <si>
    <t>OFICIO N° 000741-2026-CEPLAN-DNCP</t>
  </si>
  <si>
    <t>MUNICIPALIDAD DISTRITAL DE CAYARANI</t>
  </si>
  <si>
    <t>CAYARANI</t>
  </si>
  <si>
    <t>2025-0002357</t>
  </si>
  <si>
    <t>000395-2026-CEPLAN-DNCPPEI</t>
  </si>
  <si>
    <t>OFICIO N° 000728-2026-CEPLAN-DNCP</t>
  </si>
  <si>
    <t>MUNICIPALIDAD DISTRITAL DE TANTAMAYO</t>
  </si>
  <si>
    <t>TANTAMAYO</t>
  </si>
  <si>
    <t>2026-0002919</t>
  </si>
  <si>
    <t>000454-2026-CEPLAN-DNCPPEI</t>
  </si>
  <si>
    <t>01</t>
  </si>
  <si>
    <t>2026-0002543</t>
  </si>
  <si>
    <t>000415-2026-CEPLAN-DNCPPEI</t>
  </si>
  <si>
    <t>2026-0002825</t>
  </si>
  <si>
    <t>000442-2026-CEPLAN-DNCPPEI</t>
  </si>
  <si>
    <t>MUNICIPALIDAD DISTRITAL DE SAUCEPAMPA</t>
  </si>
  <si>
    <t>06</t>
  </si>
  <si>
    <t>SAUCEPAMPA</t>
  </si>
  <si>
    <t>2026-0001970</t>
  </si>
  <si>
    <t>0000370-2026-CEPLAN-DNCPPEI</t>
  </si>
  <si>
    <t>OFICIO N° 000685-2026-CEPLAN-DNCP</t>
  </si>
  <si>
    <t>MUNICIPALIDAD PROVINCIAL DE CANDARAVE</t>
  </si>
  <si>
    <t>2026-0002366</t>
  </si>
  <si>
    <t>000375-2026-CEPLAN-DNCPPEI</t>
  </si>
  <si>
    <t>OFICIO N° 000694-2026-CEPLAN-DNCP</t>
  </si>
  <si>
    <t>MUNICIPALIDAD DISTRITAL DE TICRAPO</t>
  </si>
  <si>
    <t>TICRAPO</t>
  </si>
  <si>
    <t>2026-0002419</t>
  </si>
  <si>
    <t>000393-2026-CEPLAN-DNCPPEI</t>
  </si>
  <si>
    <t>OFICIO N° 000726-2026-CEPLAN-DNCP</t>
  </si>
  <si>
    <t>MUNICIPALIDAD DISTRITAL DE PACHANGARA</t>
  </si>
  <si>
    <t>PACHANGARA</t>
  </si>
  <si>
    <t>2026-0002717</t>
  </si>
  <si>
    <t>000438-2026-CEPLAN-DNCPPEI</t>
  </si>
  <si>
    <t>OFICIO N° 000820-2026-CEPLAN-DNCP</t>
  </si>
  <si>
    <t>2026- 0002553</t>
  </si>
  <si>
    <t>000420-2026-CEPLAN-DNCPPEI</t>
  </si>
  <si>
    <t>OFICIO N° 000794-2026-CEPLAN-DNCP</t>
  </si>
  <si>
    <t>MUNICIPALIDAD DISTRITAL DE SALAMANCA</t>
  </si>
  <si>
    <t>04</t>
  </si>
  <si>
    <t>SALAMANCA</t>
  </si>
  <si>
    <t>2026-0002231</t>
  </si>
  <si>
    <t>000434-2026-CEPLAN-DNCPPEI</t>
  </si>
  <si>
    <t>MUNICIPALIDAD DISTRITAL DE APATA</t>
  </si>
  <si>
    <t>APATA</t>
  </si>
  <si>
    <t>Se envio las obs al pliego</t>
  </si>
  <si>
    <t>MUNICIPALIDAD DISTRITAL DE CHUPURO</t>
  </si>
  <si>
    <t>2026-0002665</t>
  </si>
  <si>
    <t>000431-2026-CEPLAN-DNCPPEI</t>
  </si>
  <si>
    <t>MUNICIPALIDAD DISTRITAL DE CHALLABAMBA</t>
  </si>
  <si>
    <t>08</t>
  </si>
  <si>
    <t>CHALLABAMBA</t>
  </si>
  <si>
    <t>2026-0002653</t>
  </si>
  <si>
    <t>000427-2026-CEPLAN-DNCPPEI</t>
  </si>
  <si>
    <t>OFICIO N° 000805-2026-CEPLAN-DNCP</t>
  </si>
  <si>
    <t>MUNICIPALIDAD DISTRITAL DE TOMEPAMPA</t>
  </si>
  <si>
    <t>TOMEPAMPA</t>
  </si>
  <si>
    <t>MUNICIPALIDAD PROVINCIAL DE DOS DE MAYO</t>
  </si>
  <si>
    <t>2026-001882</t>
  </si>
  <si>
    <t>000406-2026-CEPLAN-DNCPPEI</t>
  </si>
  <si>
    <t xml:space="preserve"> OFICIO N° 000749-2026-CEPLAN-DNCP</t>
  </si>
  <si>
    <t>MUNICIPALIDAD DISTRITAL DE HUAYLLATI</t>
  </si>
  <si>
    <t>HUAYLLATI</t>
  </si>
  <si>
    <t>2026-0002215</t>
  </si>
  <si>
    <t>000419-2026-CEPLAN-DNCPPEI</t>
  </si>
  <si>
    <t>OFICIO N° 000793-2026-CEPLAN-DNCP</t>
  </si>
  <si>
    <t>MUNICIPALIDAD DISTRITAL DE TALAVERA</t>
  </si>
  <si>
    <t>TALAVERA</t>
  </si>
  <si>
    <t>2026-0002561</t>
  </si>
  <si>
    <t>000433-2026-CEPLAN-DNCPPEI</t>
  </si>
  <si>
    <t>MUNICIPALIDAD DISTRITAL DE ROCCHACC</t>
  </si>
  <si>
    <t>ROCCHACC</t>
  </si>
  <si>
    <t>1/ 7 Se envio las obs al pliego.</t>
  </si>
  <si>
    <t>MUNICIPALIDAD DISTRITAL DE SUYCKUTAMBO</t>
  </si>
  <si>
    <t>SUYCKUTAMBO</t>
  </si>
  <si>
    <t>Revisión DNSE</t>
  </si>
  <si>
    <t xml:space="preserve">2/7 Remitido a la DNSE - Esp Eduardo </t>
  </si>
  <si>
    <t>MUNICIPALIDAD DISTRITAL DE CHACABAMBA</t>
  </si>
  <si>
    <t>CHACABAMBA</t>
  </si>
  <si>
    <t>MUNICIPALIDAD DISTRITAL DE CALANGO</t>
  </si>
  <si>
    <t>CALANGO</t>
  </si>
  <si>
    <t>2026-0002567</t>
  </si>
  <si>
    <t>0000440-2026-CEPLAN-DNCPPEI</t>
  </si>
  <si>
    <t>OFICIO N° 000824-2026-CEPLAN-DNCP</t>
  </si>
  <si>
    <t>U.N. AUTONOMA DE CUTERVO</t>
  </si>
  <si>
    <t>UNIVERSIDAD NACIONAL AUTONOMA DE CUTERVO - UNACUT</t>
  </si>
  <si>
    <t>U.N. AUTONOMA DEL DISTRITO DE SAN MARCOS</t>
  </si>
  <si>
    <t>02</t>
  </si>
  <si>
    <t>16/7 Se envio las obs al pliego.</t>
  </si>
  <si>
    <t>MUNICIPALIDAD DISTRITAL DE CANCHABAMBA</t>
  </si>
  <si>
    <t>NG</t>
  </si>
  <si>
    <t>NG1</t>
  </si>
  <si>
    <t>NivelGobierno</t>
  </si>
  <si>
    <t>nombre_pliego</t>
  </si>
  <si>
    <t>TipoDistrito</t>
  </si>
  <si>
    <t>PEI</t>
  </si>
  <si>
    <t>POI</t>
  </si>
  <si>
    <t>PESEM</t>
  </si>
  <si>
    <t>PDC</t>
  </si>
  <si>
    <t>Universidad?</t>
  </si>
  <si>
    <t>OtroTipoEntidad</t>
  </si>
  <si>
    <t>c/ PEI</t>
  </si>
  <si>
    <t>Ult.PEI</t>
  </si>
  <si>
    <t>Tipo PEI</t>
  </si>
  <si>
    <t>PEI_vigente?</t>
  </si>
  <si>
    <t>Expediente</t>
  </si>
  <si>
    <t>Fecha de Informe Técnico</t>
  </si>
  <si>
    <t>Nro de Informe Técnico</t>
  </si>
  <si>
    <t>PEI al 2030?</t>
  </si>
  <si>
    <t>Vigente 2030</t>
  </si>
  <si>
    <t>No vigente al 2030</t>
  </si>
  <si>
    <t>EnProceso-Vigente 2030</t>
  </si>
  <si>
    <t>¿ACTIVO?</t>
  </si>
  <si>
    <t xml:space="preserve">Correo electrónico </t>
  </si>
  <si>
    <t>Operador planeamiento_UE</t>
  </si>
  <si>
    <t>Cargo (Según ROF)</t>
  </si>
  <si>
    <t>Número de contacto</t>
  </si>
  <si>
    <t>Correo electrónico</t>
  </si>
  <si>
    <t>POI 2022 (Seguimiento)</t>
  </si>
  <si>
    <t>POI 2023-2025 (Aprobado)</t>
  </si>
  <si>
    <t>POI 2024-2026 (Elaborado)</t>
  </si>
  <si>
    <t>POI 2024-2026 (Aprobado)</t>
  </si>
  <si>
    <t>POI 2024-2026 (Ajustado)</t>
  </si>
  <si>
    <t>POI 2024-2026 (Consistenciado)</t>
  </si>
  <si>
    <t>POI 2024-2026 (Estado Cons)</t>
  </si>
  <si>
    <t>POI 2024 (Seguimiento )</t>
  </si>
  <si>
    <t>POI 2025-2027 (Elaborado)</t>
  </si>
  <si>
    <t>POI 2025-2027 (Aprobado)</t>
  </si>
  <si>
    <t>POI 2025-2027 (Ajustado)</t>
  </si>
  <si>
    <t>POI 2025-2027 (Consistenciado)</t>
  </si>
  <si>
    <t>POI 2025-2027 (Estado Consistenciado)</t>
  </si>
  <si>
    <t>POI 2025-2027 (Estado Seguimiento)</t>
  </si>
  <si>
    <t>POI 2026-2028 (Elab)</t>
  </si>
  <si>
    <t>POI 2026-2028 (Aprob)</t>
  </si>
  <si>
    <t>POI 2026-2028 (Ajustado)</t>
  </si>
  <si>
    <t>POI 2026-2028 (Consistenciado)</t>
  </si>
  <si>
    <t>POI 2026-2028 (Estado Consistenciado)</t>
  </si>
  <si>
    <t>POI 2026 (Seguimiento)</t>
  </si>
  <si>
    <t>POI 2027-2029 (Elab)</t>
  </si>
  <si>
    <t>POI 2027-2029 (Aprob)</t>
  </si>
  <si>
    <t>SUMA_APROBADO_2026</t>
  </si>
  <si>
    <t>SUMA_ELABORACION_2027</t>
  </si>
  <si>
    <t>SUMA_APROBADO_2027</t>
  </si>
  <si>
    <t>SUMA_ELABORACION_2028</t>
  </si>
  <si>
    <t>SUMA_APROBADO_2028</t>
  </si>
  <si>
    <t>Tiene_PDC?</t>
  </si>
  <si>
    <t>Periodo PDC</t>
  </si>
  <si>
    <t>PDC_Aprobado?</t>
  </si>
  <si>
    <t>PDC_vigente?</t>
  </si>
  <si>
    <t>Gobierno nacional</t>
  </si>
  <si>
    <t>E</t>
  </si>
  <si>
    <t>4</t>
  </si>
  <si>
    <t>S</t>
  </si>
  <si>
    <t>ACTIVO</t>
  </si>
  <si>
    <t>Addy López Peña</t>
  </si>
  <si>
    <t>alopez@ceplan.gob.pe</t>
  </si>
  <si>
    <t>Poder Ejecutivo</t>
  </si>
  <si>
    <t>26</t>
  </si>
  <si>
    <t>Leidy Cayotopa Mesones</t>
  </si>
  <si>
    <t>leidy.cayotopa.ceplan@gmail.com</t>
  </si>
  <si>
    <t>Fatima Amoretti Arteaga</t>
  </si>
  <si>
    <t>fatima.amoretti.ceplan@gmail.com</t>
  </si>
  <si>
    <t>8</t>
  </si>
  <si>
    <t>Vilma Celestino Villafana</t>
  </si>
  <si>
    <t>vcelestinov@gmail.com</t>
  </si>
  <si>
    <t>3</t>
  </si>
  <si>
    <t>Lourdes Gutierrez Aguado</t>
  </si>
  <si>
    <t>lgutierrez@ceplan.gob.pe</t>
  </si>
  <si>
    <t>36</t>
  </si>
  <si>
    <t>Claudia Melendez Mauricio</t>
  </si>
  <si>
    <t>claudia.melendez.ceplan@gmail.com</t>
  </si>
  <si>
    <t>13</t>
  </si>
  <si>
    <t>AGRARIO Y DE RIEGO</t>
  </si>
  <si>
    <t>MODERNIZACION DE LA GESTION DE LOS RECURSOS HIDRICOS</t>
  </si>
  <si>
    <t>INACTIVO</t>
  </si>
  <si>
    <t>07</t>
  </si>
  <si>
    <t>Marco Condori Lozano</t>
  </si>
  <si>
    <t>mcondori@ceplan.gob.pe</t>
  </si>
  <si>
    <t>UNIDAD DE GESTION DE APOYO AL DESARROLLO SOSTENIBLE DEL VRAEM</t>
  </si>
  <si>
    <t>28</t>
  </si>
  <si>
    <t>FONDO NACIONAL DE DESARROLLO CIENTIFICO, TECNOLOGICO Y DE INNOVACION TECNOLOGICA- FONDECYT</t>
  </si>
  <si>
    <t>PROGRAMA NACIONAL DE INVESTIGACION CIENTIFICA Y ESTUDIOS AVANZADOS - PROCIENCIA</t>
  </si>
  <si>
    <t>39</t>
  </si>
  <si>
    <t>Emerson Paucar Cuipal</t>
  </si>
  <si>
    <t>epaucar@ceplan.gob.pe</t>
  </si>
  <si>
    <t>19</t>
  </si>
  <si>
    <t>CONTRALORIA GENERAL - GESTION DE PROYECTOS Y FORTALECIMIENTO DE CAPACIDADES</t>
  </si>
  <si>
    <t>20</t>
  </si>
  <si>
    <t>Mancomunidad</t>
  </si>
  <si>
    <t>N</t>
  </si>
  <si>
    <t>MANCOMUNIDAD MUNICIPAL Q'ANCHI DE LA PROVINCIA DE CANCHIS</t>
  </si>
  <si>
    <t>MANCOMUNIDAD MUNICIPAL DE LAS CUENCAS DEL CHOTANO - CONCHANO "MANUEL JOSÉ BECERRA SILVA"</t>
  </si>
  <si>
    <t>MANCOMUNIDAD MUNICIPAL LIMA SUR</t>
  </si>
  <si>
    <t>MANCOMUNIDAD MUNICIPAL FORESTACION SIN FRONTERAS</t>
  </si>
  <si>
    <t>MANCOMUNIDAD MUNICIPAL DE LOS DISTRITOS DE OXAPAMPA</t>
  </si>
  <si>
    <t>MANCOMUNIDAD MUNICIPAL CIRCUITO MOCHICA</t>
  </si>
  <si>
    <t>MANCOMUNIDAD MUNICIPAL TRES CUENCAS: SANTA- FORTALEZA - PATIVILCA</t>
  </si>
  <si>
    <t>MANCOMUNIDAD MUNICIPAL DEL VALLE DE YANAMARCA</t>
  </si>
  <si>
    <t>MANCOMUNIDAD MUNICIPAL CUENCA DEL RIO CUMBAZA</t>
  </si>
  <si>
    <t>MANCOMUNIDAD MUNICIPAL WARAQ</t>
  </si>
  <si>
    <t>MANCOMUNIDAD MUNICIPAL DEL YACUS</t>
  </si>
  <si>
    <t>MANCOMUNIDAD MUNICIPAL SEÑOR CAUTIVO DE AYABACA</t>
  </si>
  <si>
    <t>MANCOMUNIDAD MUNICIPAL DE LAS CABEZADAS DEL SUR DE LUCANAS - AYACUCHO - MANSURLA</t>
  </si>
  <si>
    <t>MANCOMUNIDAD MUNICIPAL DEL VALLE FORTALEZA Y DEL SANTA</t>
  </si>
  <si>
    <t>MANCOMUNIDAD MUNICIPAL DEL VALLE SANTA EULALIA</t>
  </si>
  <si>
    <t>MANCOMUNIDAD MUNICIPAL LIMA NORTE</t>
  </si>
  <si>
    <t>MANCOMUNIDAD MUNICIPAL QHAPAQ QOLLA</t>
  </si>
  <si>
    <t>MANCOMUNIDAD MUNICIPAL DE LA CUENCA DEL RIO SANTO TOMAS</t>
  </si>
  <si>
    <t>MANCOMUNIDAD MUNICIPAL LIMA CENTRO</t>
  </si>
  <si>
    <t>MANCOMUNIDAD MUNICIPAL ANGARAES SUR- MANUAS</t>
  </si>
  <si>
    <t>09</t>
  </si>
  <si>
    <t>JULCAMARCA</t>
  </si>
  <si>
    <t>MANCOMUNIDAD MUNICIPAL CUENCA CACHI</t>
  </si>
  <si>
    <t>05</t>
  </si>
  <si>
    <t>MANCOMUNIDAD MUNICIPAL DE HATUN HUAYLAS</t>
  </si>
  <si>
    <t>MANCOMUNIDAD MUNICIPAL DEL CORREDOR MANTARO</t>
  </si>
  <si>
    <t>MANCOMUNIDAD MUNICIPAL DE LA CUENCA VALLE DE LURIN</t>
  </si>
  <si>
    <t>MANCOMUNIDAD MUNICIPAL TUPAC AMARU II</t>
  </si>
  <si>
    <t>MANCOMUNIDAD MUNICIPAL DE LA SUBCUENCA DEL RIO CHIPILLICO</t>
  </si>
  <si>
    <t>MANCOMUNIDAD MUNICIPAL CUENCA DEL MANTARO VIZCATAN- VRAE</t>
  </si>
  <si>
    <t>MANCOMUNIDAD MUNICIPAL CUENCA MANTARO- MANTARO</t>
  </si>
  <si>
    <t>MANCOMUNIDAD MUNICIPAL LOS WARI- MANWARI</t>
  </si>
  <si>
    <t>MANCOMUNIDAD MUNICIPAL NUEVA REQUENA- PADRE MARQUEZ-NR-PM</t>
  </si>
  <si>
    <t>MANCOMUNIDAD MUNICIPAL TALLAN</t>
  </si>
  <si>
    <t>MANCOMUNIDAD MUNICIPAL DEL VALLE DE LOS VOLCANES</t>
  </si>
  <si>
    <t>CHILCAYMARCA</t>
  </si>
  <si>
    <t>MANCOMUNIDAD MUNICIPAL FRENTE NORTE DE ILUCAN</t>
  </si>
  <si>
    <t>MANCOMUNIDAD MUNICIPAL INTEGRACION FRONTERIZA COLLPA</t>
  </si>
  <si>
    <t>MANCOMUNIDAD MUNICIPAL DE QAPAQ ÑAN</t>
  </si>
  <si>
    <t>MANCOMUNIDAD MUNICIPAL DE HUAYTAPALLANA</t>
  </si>
  <si>
    <t>MANCOMUNIDAD MUNICIPAL VALLE SUR- CUSCO</t>
  </si>
  <si>
    <t>MANCOMUNIDAD MUNICIPAL DEL VALLE DE LA LECHE</t>
  </si>
  <si>
    <t>MANCOMUNIDAD MUNICIPAL DE USCOVILCA</t>
  </si>
  <si>
    <t>MANCOMUNIDAD MUNICIPAL DE LA AMAZONIA DE PUNO</t>
  </si>
  <si>
    <t>Municipalidad distrital</t>
  </si>
  <si>
    <t>M</t>
  </si>
  <si>
    <t>A1</t>
  </si>
  <si>
    <t>Circa Castillo Palomino</t>
  </si>
  <si>
    <t xml:space="preserve">cdcastillop@gmail.com </t>
  </si>
  <si>
    <t>AB</t>
  </si>
  <si>
    <t>V</t>
  </si>
  <si>
    <t>Magdalena Carranza Lozano</t>
  </si>
  <si>
    <t>magdalena.ceplan@gmail.com</t>
  </si>
  <si>
    <t>Huipoca</t>
  </si>
  <si>
    <t>MUNICIPALIDAD DISTRITAL DE CIELO PUNCO</t>
  </si>
  <si>
    <t>Cielo Punco</t>
  </si>
  <si>
    <t>MUNICIPALIDAD DISTRITAL DE PATIBAMBA</t>
  </si>
  <si>
    <t>Patibamba</t>
  </si>
  <si>
    <t>Dayhana Carrera Miranda</t>
  </si>
  <si>
    <t>dayhanacarrera.ceplan@gmail.com</t>
  </si>
  <si>
    <t>MUNICIPALIDAD DISTRITAL DE NINABAMBA</t>
  </si>
  <si>
    <t>Ninabamba</t>
  </si>
  <si>
    <t>MUNICIPALIDAD DISTRITAL DE SANTO DOMINGO DE ANDA</t>
  </si>
  <si>
    <t>SANTO DOMINGO DE ANDA</t>
  </si>
  <si>
    <t>Carolyn S. Quintana Vela</t>
  </si>
  <si>
    <t>carolyn.quintana.ceplan@gmail.com</t>
  </si>
  <si>
    <t>F</t>
  </si>
  <si>
    <t>Yordan Aranda Diaz</t>
  </si>
  <si>
    <t>yordanaranda@gmail.com</t>
  </si>
  <si>
    <t>Municipalidad provincial</t>
  </si>
  <si>
    <t>A0</t>
  </si>
  <si>
    <t>MUNICIPALIDAD DISTRITAL DE COSME</t>
  </si>
  <si>
    <t>COSME</t>
  </si>
  <si>
    <t>MUNICIPALIDAD DISTRITAL CANOAS DE PUNTA SAL</t>
  </si>
  <si>
    <t>CANOAS DE PUNTA SAL</t>
  </si>
  <si>
    <t>A3.1</t>
  </si>
  <si>
    <t>MUNICIPALIDAD DISTRITAL DE CHORAS</t>
  </si>
  <si>
    <t>CHORAS</t>
  </si>
  <si>
    <t>CORONEL GREGORIO ALBARRACIN LANCHIPA</t>
  </si>
  <si>
    <t>MUNICIPALIDAD DISTRITAL DE MATAPALO</t>
  </si>
  <si>
    <t>MATAPALO</t>
  </si>
  <si>
    <t>MUNICIPALIDAD DISTRITAL DE CASITAS</t>
  </si>
  <si>
    <t>CASITAS</t>
  </si>
  <si>
    <t>MUNICIPALIDAD DISTRITAL DE SAN JACINTO</t>
  </si>
  <si>
    <t>SAN JACINTO</t>
  </si>
  <si>
    <t>MUNICIPALIDAD DISTRITAL DE TICACO</t>
  </si>
  <si>
    <t>TICACO</t>
  </si>
  <si>
    <t>MUNICIPALIDAD DISTRITAL DE SUSAPAYA</t>
  </si>
  <si>
    <t>SUSAPAYA</t>
  </si>
  <si>
    <t>HEROES ALBARRACIN</t>
  </si>
  <si>
    <t>MUNICIPALIDAD DISTRITAL DE CURIBAYA</t>
  </si>
  <si>
    <t>CURIBAYA</t>
  </si>
  <si>
    <t>MUNICIPALIDAD DISTRITAL DE INCLAN</t>
  </si>
  <si>
    <t>INCLAN</t>
  </si>
  <si>
    <t>MUNICIPALIDAD DISTRITAL DE SHAPAJA</t>
  </si>
  <si>
    <t>SHAPAJA</t>
  </si>
  <si>
    <t>MUNICIPALIDAD DISTRITAL DE JUAN GUERRA</t>
  </si>
  <si>
    <t>JUAN GUERRA</t>
  </si>
  <si>
    <t>MUNICIPALIDAD DISTRITAL DE HUIMBAYOC</t>
  </si>
  <si>
    <t>HUIMBAYOC</t>
  </si>
  <si>
    <t>MUNICIPALIDAD DISTRITAL DE TINGO DE PONASA</t>
  </si>
  <si>
    <t>TINGO DE PONASA</t>
  </si>
  <si>
    <t>MUNICIPALIDAD DISTRITAL DE SHANAO</t>
  </si>
  <si>
    <t>SHANAO</t>
  </si>
  <si>
    <t>MUNICIPALIDAD DISTRITAL DE RUMISAPA</t>
  </si>
  <si>
    <t>RUMISAPA</t>
  </si>
  <si>
    <t>MUNICIPALIDAD DISTRITAL DE ALONSO DE ALVARADO</t>
  </si>
  <si>
    <t>ALONSO DE ALVARADO</t>
  </si>
  <si>
    <t>MUNICIPALIDAD DISTRITAL DE HUALLAGA</t>
  </si>
  <si>
    <t>ALTO BIAVO</t>
  </si>
  <si>
    <t>MUNICIPALIDAD DISTRITAL DE OLLARAYA</t>
  </si>
  <si>
    <t>OLLARAYA</t>
  </si>
  <si>
    <t>MUNICIPALIDAD DISTRITAL DE CUTURAPI</t>
  </si>
  <si>
    <t>CUTURAPI</t>
  </si>
  <si>
    <t>MUNICIPALIDAD DISTRITAL DE ANAPIA</t>
  </si>
  <si>
    <t>ANAPIA</t>
  </si>
  <si>
    <t>MUNICIPALIDAD DISTRITAL DE YANAHUAYA</t>
  </si>
  <si>
    <t>YANAHUAYA</t>
  </si>
  <si>
    <t>MUNICIPALIDAD DISTRITAL DE PHARA</t>
  </si>
  <si>
    <t>PHARA</t>
  </si>
  <si>
    <t>MUNICIPALIDAD DISTRITAL DE CUYOCUYO</t>
  </si>
  <si>
    <t>CUYOCUYO</t>
  </si>
  <si>
    <t>MUNICIPALIDAD DISTRITAL DE PEDRO VILCA APAZA</t>
  </si>
  <si>
    <t>PEDRO VILCA APAZA</t>
  </si>
  <si>
    <t>MUNICIPALIDAD DISTRITAL DE NUÑOA</t>
  </si>
  <si>
    <t>NUÑOA</t>
  </si>
  <si>
    <t>MUNICIPALIDAD DISTRITAL DE ANTAUTA</t>
  </si>
  <si>
    <t>ANTAUTA</t>
  </si>
  <si>
    <t>MUNICIPALIDAD DISTRITAL DE NICASIO</t>
  </si>
  <si>
    <t>NICASIO</t>
  </si>
  <si>
    <t>MUNICIPALIDAD DISTRITAL DE CALAPUJA</t>
  </si>
  <si>
    <t>CALAPUJA</t>
  </si>
  <si>
    <t>MUNICIPALIDAD DISTRITAL DE CONDURIRI</t>
  </si>
  <si>
    <t>CONDURIRI</t>
  </si>
  <si>
    <t>MUNICIPALIDAD DISTRITAL DE ITUATA</t>
  </si>
  <si>
    <t>ITUATA</t>
  </si>
  <si>
    <t>MUNICIPALIDAD DISTRITAL DE CRUCERO</t>
  </si>
  <si>
    <t>CRUCERO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</si>
</sst>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0"/>
      <color rgb="FF000000"/>
      <name val="Calibri"/>
    </font>
    <font>
      <sz val="10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1"/>
      <color rgb="FF000000"/>
      <name val="Calibri"/>
    </font>
    <font>
      <sz val="11"/>
      <color rgb="FFFFFFFF"/>
      <name val="Calibri"/>
    </font>
    <font>
      <sz val="10"/>
      <color rgb="FF808080"/>
      <name val="Calibri"/>
    </font>
    <font>
      <b/>
      <sz val="9"/>
      <color rgb="FF808080"/>
      <name val="Calibri"/>
    </font>
    <font>
      <b/>
      <sz val="10"/>
      <color rgb="FF808080"/>
      <name val="Calibri"/>
    </font>
    <font>
      <u/>
      <sz val="11"/>
      <color theme="10"/>
      <name val="Calibri"/>
      <scheme val="minor"/>
    </font>
    <font>
      <sz val="10"/>
      <color theme="1"/>
      <name val="Calibri"/>
      <scheme val="minor"/>
    </font>
    <font>
      <sz val="11"/>
      <color rgb="FF000000"/>
      <name val="Calibri"/>
      <family val="2"/>
    </font>
    <font>
      <sz val="10"/>
      <color rgb="FF000000"/>
      <name val="Calibri"/>
      <scheme val="major"/>
    </font>
    <font>
      <sz val="10"/>
      <color theme="1"/>
      <name val="Calibri"/>
      <scheme val="major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203764"/>
        <bgColor rgb="FF203764"/>
      </patternFill>
    </fill>
    <fill>
      <patternFill patternType="solid">
        <fgColor rgb="FFD0E0E3"/>
        <bgColor rgb="FFD0E0E3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4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/>
    <xf numFmtId="0" fontId="8" fillId="5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0" fontId="6" fillId="3" borderId="0" xfId="0" applyFont="1" applyFill="1"/>
    <xf numFmtId="164" fontId="6" fillId="3" borderId="0" xfId="0" applyNumberFormat="1" applyFont="1" applyFill="1"/>
    <xf numFmtId="49" fontId="6" fillId="3" borderId="0" xfId="0" applyNumberFormat="1" applyFont="1" applyFill="1"/>
    <xf numFmtId="0" fontId="6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1" fillId="3" borderId="0" xfId="1" applyFill="1"/>
    <xf numFmtId="0" fontId="15" fillId="0" borderId="0" xfId="0" applyFont="1"/>
    <xf numFmtId="0" fontId="12" fillId="0" borderId="0" xfId="0" applyFont="1"/>
    <xf numFmtId="0" fontId="0" fillId="0" borderId="0" xfId="0" applyAlignment="1">
      <alignment vertical="center"/>
    </xf>
    <xf numFmtId="0" fontId="7" fillId="6" borderId="0" xfId="0" applyFont="1" applyFill="1" applyAlignment="1">
      <alignment vertical="center" wrapText="1"/>
    </xf>
    <xf numFmtId="0" fontId="13" fillId="0" borderId="2" xfId="0" applyFont="1" applyBorder="1"/>
    <xf numFmtId="0" fontId="11" fillId="3" borderId="2" xfId="1" applyFill="1" applyBorder="1" applyAlignment="1"/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/>
    </xf>
    <xf numFmtId="1" fontId="1" fillId="4" borderId="0" xfId="0" applyNumberFormat="1" applyFont="1" applyFill="1"/>
    <xf numFmtId="49" fontId="0" fillId="0" borderId="0" xfId="0" applyNumberFormat="1"/>
    <xf numFmtId="164" fontId="1" fillId="4" borderId="0" xfId="0" applyNumberFormat="1" applyFont="1" applyFill="1" applyAlignment="1">
      <alignment horizontal="left"/>
    </xf>
    <xf numFmtId="0" fontId="1" fillId="4" borderId="2" xfId="0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left"/>
    </xf>
    <xf numFmtId="14" fontId="1" fillId="4" borderId="0" xfId="0" applyNumberFormat="1" applyFont="1" applyFill="1" applyAlignment="1">
      <alignment horizontal="left"/>
    </xf>
    <xf numFmtId="16" fontId="1" fillId="4" borderId="0" xfId="0" applyNumberFormat="1" applyFont="1" applyFill="1" applyAlignment="1">
      <alignment horizontal="left"/>
    </xf>
    <xf numFmtId="14" fontId="1" fillId="4" borderId="2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1" fontId="1" fillId="4" borderId="0" xfId="0" applyNumberFormat="1" applyFont="1" applyFill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13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d/m/yyyy"/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8080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0808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30" formatCode="@"/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808080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808080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808080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B7E1CD"/>
          <bgColor rgb="FFB7E1CD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548235"/>
          <bgColor rgb="FF54823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plangobpe.sharepoint.com/sites/DNCP1/Documentos%20compartidos/Equipo%20Institucional/2.%20Monitoreo%20PEI/RecursoV.xlsx" TargetMode="External"/><Relationship Id="rId1" Type="http://schemas.openxmlformats.org/officeDocument/2006/relationships/externalLinkPath" Target="https://ceplangobpe.sharepoint.com/sites/DNCP1/Documentos%20compartidos/Equipo%20Institucional/2.%20Monitoreo%20PEI/Recurs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Qn-DKSH30mQKzUX6VV1vU5gFfpSmV5LqrdSEBgj5TdStRwgf01wS5HSyuMRGPJ6" itemId="01EYZH6SXDA2OJNBRQL5GJEJY2RIO77IRV">
      <xxl21:absoluteUrl r:id="rId2"/>
    </xxl21:alternateUrls>
    <sheetNames>
      <sheetName val="Directorio v.02"/>
      <sheetName val="PEI_en_PTE"/>
      <sheetName val="TD_REGPOI"/>
      <sheetName val="Preguntas Frecuentes PI"/>
      <sheetName val="Hoja1"/>
      <sheetName val="Hoja2"/>
    </sheetNames>
    <sheetDataSet>
      <sheetData sheetId="0">
        <row r="3">
          <cell r="H3" t="str">
            <v>Id_UE</v>
          </cell>
          <cell r="I3" t="str">
            <v>Nombre_unidad_ejecutora</v>
          </cell>
          <cell r="J3" t="str">
            <v>Id_Departamento</v>
          </cell>
          <cell r="K3" t="str">
            <v>nombre_departamento</v>
          </cell>
          <cell r="L3" t="str">
            <v>Id_Provincia</v>
          </cell>
          <cell r="M3" t="str">
            <v>nombre_provincia</v>
          </cell>
          <cell r="N3" t="str">
            <v>Id_4Distrito</v>
          </cell>
          <cell r="O3" t="str">
            <v>nombre_distrito</v>
          </cell>
          <cell r="P3" t="str">
            <v>Especialista Institucional</v>
          </cell>
          <cell r="Q3" t="str">
            <v>-</v>
          </cell>
          <cell r="R3" t="str">
            <v>Nombre completo (Nombres y Apellidos)</v>
          </cell>
          <cell r="S3" t="str">
            <v>Cargo (Según ROF)</v>
          </cell>
          <cell r="T3" t="str">
            <v>Número de contacto</v>
          </cell>
          <cell r="U3" t="str">
            <v>Correo electrónico</v>
          </cell>
        </row>
        <row r="4">
          <cell r="H4">
            <v>3</v>
          </cell>
          <cell r="I4" t="str">
            <v>SECRETARIA GENERAL - PCM</v>
          </cell>
          <cell r="J4">
            <v>15</v>
          </cell>
          <cell r="K4" t="str">
            <v>LIMA METROPOLITANA</v>
          </cell>
          <cell r="L4">
            <v>1</v>
          </cell>
          <cell r="M4" t="str">
            <v>LIMA</v>
          </cell>
          <cell r="N4">
            <v>1</v>
          </cell>
          <cell r="O4" t="str">
            <v>LIMA</v>
          </cell>
          <cell r="P4" t="str">
            <v>Claudia Melendez Mauricio</v>
          </cell>
          <cell r="Q4"/>
          <cell r="R4" t="str">
            <v>Hernán Yaipén Aréstegui</v>
          </cell>
          <cell r="S4" t="str">
            <v>Director de la Oficina General de Planeamiento y Presupuesto</v>
          </cell>
          <cell r="T4" t="str">
            <v>219 7000 Anexo 1454</v>
          </cell>
          <cell r="U4" t="str">
            <v>hyaipen@pcm.gob.pe</v>
          </cell>
        </row>
        <row r="5">
          <cell r="H5">
            <v>1713</v>
          </cell>
          <cell r="I5" t="str">
            <v>Mejoramiento y Ampliación de los Servicios de Soporte para la Provisión de los Servicios a los Ciudadanos y las Empresas, a Nivel Nacional</v>
          </cell>
          <cell r="J5">
            <v>15</v>
          </cell>
          <cell r="K5" t="str">
            <v>LIMA METROPOLITANA</v>
          </cell>
          <cell r="L5">
            <v>1</v>
          </cell>
          <cell r="M5" t="str">
            <v>LIMA</v>
          </cell>
          <cell r="N5">
            <v>1</v>
          </cell>
          <cell r="O5" t="str">
            <v>LIMA</v>
          </cell>
          <cell r="P5" t="str">
            <v>Claudia Melendez Mauricio</v>
          </cell>
          <cell r="Q5"/>
          <cell r="R5" t="str">
            <v>Gilda Manríque Miranda</v>
          </cell>
          <cell r="S5" t="str">
            <v>Responsable de acceso a la información</v>
          </cell>
          <cell r="T5" t="str">
            <v>(01) 6506113 / (01) 6506114 / 6506111</v>
          </cell>
          <cell r="U5" t="str">
            <v>gmanrique@promsace.gob.pe</v>
          </cell>
        </row>
        <row r="6">
          <cell r="H6">
            <v>1733</v>
          </cell>
          <cell r="I6" t="str">
            <v>PCM-SECRETARIA TECNICA DE APOYO A LA COMISION AD HOC CREADA POR LA LEY N° 29625</v>
          </cell>
          <cell r="J6">
            <v>15</v>
          </cell>
          <cell r="K6" t="str">
            <v>LIMA METROPOLITANA</v>
          </cell>
          <cell r="L6">
            <v>1</v>
          </cell>
          <cell r="M6" t="str">
            <v>LIMA</v>
          </cell>
          <cell r="N6">
            <v>1</v>
          </cell>
          <cell r="O6" t="str">
            <v>LIMA</v>
          </cell>
          <cell r="P6" t="str">
            <v>Claudia Melendez Mauricio</v>
          </cell>
          <cell r="Q6"/>
          <cell r="R6" t="str">
            <v>Pacheco Tomás Gisela Zayda</v>
          </cell>
          <cell r="S6" t="str">
            <v>Asesora de enlace</v>
          </cell>
          <cell r="T6" t="str">
            <v>(01)640-8655 /Anexo: 203</v>
          </cell>
          <cell r="U6" t="str">
            <v>gpacheco@pcm.gob.pe</v>
          </cell>
        </row>
        <row r="7">
          <cell r="H7">
            <v>1750</v>
          </cell>
          <cell r="I7" t="str">
            <v>AUTORIDAD NACIONAL DE INFRAESTRUCTURA</v>
          </cell>
          <cell r="J7">
            <v>15</v>
          </cell>
          <cell r="K7" t="str">
            <v>LIMA METROPOLITANA</v>
          </cell>
          <cell r="L7">
            <v>1</v>
          </cell>
          <cell r="M7" t="str">
            <v>LIMA</v>
          </cell>
          <cell r="N7">
            <v>1</v>
          </cell>
          <cell r="O7" t="str">
            <v>LIMA</v>
          </cell>
          <cell r="P7" t="str">
            <v>Claudia Melendez Mauricio</v>
          </cell>
          <cell r="Q7"/>
          <cell r="R7" t="str">
            <v>Carlos Chunga</v>
          </cell>
          <cell r="S7" t="str">
            <v>Jefe de la unidad de Planeamiento</v>
          </cell>
          <cell r="T7">
            <v>993392829</v>
          </cell>
          <cell r="U7" t="str">
            <v>cchunga@anin.gob.pe</v>
          </cell>
        </row>
        <row r="8">
          <cell r="H8">
            <v>1061</v>
          </cell>
          <cell r="I8" t="str">
            <v>DESPACHO PRESIDENCIAL</v>
          </cell>
          <cell r="J8">
            <v>15</v>
          </cell>
          <cell r="K8" t="str">
            <v>LIMA METROPOLITANA</v>
          </cell>
          <cell r="L8">
            <v>1</v>
          </cell>
          <cell r="M8" t="str">
            <v>LIMA</v>
          </cell>
          <cell r="N8">
            <v>1</v>
          </cell>
          <cell r="O8" t="str">
            <v>LIMA</v>
          </cell>
          <cell r="P8" t="str">
            <v>Claudia Melendez Mauricio</v>
          </cell>
          <cell r="Q8"/>
          <cell r="R8" t="str">
            <v>Eco. Antonio Mirril Ramos Bernaola</v>
          </cell>
          <cell r="S8" t="str">
            <v>Director General de la Oficina General de Planeamiento, Presupuesto y Modernización (OGPM)</v>
          </cell>
          <cell r="T8" t="str">
            <v>959 526 300 / 958 967 034</v>
          </cell>
          <cell r="U8" t="str">
            <v>aramosb@presidencia.gob.pe</v>
          </cell>
        </row>
        <row r="9">
          <cell r="H9">
            <v>1061</v>
          </cell>
          <cell r="I9" t="str">
            <v>DESPACHO PRESIDENCIAL</v>
          </cell>
          <cell r="J9">
            <v>15</v>
          </cell>
          <cell r="K9" t="str">
            <v>LIMA METROPOLITANA</v>
          </cell>
          <cell r="L9">
            <v>1</v>
          </cell>
          <cell r="M9" t="str">
            <v>LIMA</v>
          </cell>
          <cell r="N9">
            <v>1</v>
          </cell>
          <cell r="O9" t="str">
            <v>LIMA</v>
          </cell>
          <cell r="P9" t="str">
            <v>Claudia Melendez Mauricio</v>
          </cell>
          <cell r="Q9"/>
          <cell r="R9" t="str">
            <v>Eco. Beatriz Esperanza Chumbiray Ausejo</v>
          </cell>
          <cell r="S9" t="str">
            <v>Especialista de la OGPM</v>
          </cell>
          <cell r="T9" t="str">
            <v>998 509 380 / 993 461 388</v>
          </cell>
          <cell r="U9" t="str">
            <v>bchumbiray@presidencia.gob.pe / bchumbiray@hotmail.com</v>
          </cell>
        </row>
        <row r="10">
          <cell r="H10">
            <v>1064</v>
          </cell>
          <cell r="I10" t="str">
            <v>COMISION NAC. PARA EL DESARROLLO Y VIDA SIN DROGAS - DEVIDA</v>
          </cell>
          <cell r="J10">
            <v>15</v>
          </cell>
          <cell r="K10" t="str">
            <v>LIMA METROPOLITANA</v>
          </cell>
          <cell r="L10">
            <v>1</v>
          </cell>
          <cell r="M10" t="str">
            <v>LIMA</v>
          </cell>
          <cell r="N10">
            <v>1</v>
          </cell>
          <cell r="O10" t="str">
            <v>LIMA</v>
          </cell>
          <cell r="P10" t="str">
            <v>Claudia Melendez Mauricio</v>
          </cell>
          <cell r="Q10"/>
          <cell r="R10" t="str">
            <v>Edson Joel Delgado Rodríguez</v>
          </cell>
          <cell r="S10" t="str">
            <v>Jefe de la Oficina de Planeamiento y Presupuesto</v>
          </cell>
          <cell r="T10">
            <v>924389504</v>
          </cell>
          <cell r="U10" t="str">
            <v>edelgado@devida.gob.pe</v>
          </cell>
        </row>
        <row r="11">
          <cell r="H11">
            <v>1715</v>
          </cell>
          <cell r="I11" t="str">
            <v>UNIDAD DE GESTION DE APOYO AL DESARROLLO SOSTENIBLE DEL VRAEM</v>
          </cell>
          <cell r="J11">
            <v>15</v>
          </cell>
          <cell r="K11" t="str">
            <v>LIMA METROPOLITANA</v>
          </cell>
          <cell r="L11">
            <v>1</v>
          </cell>
          <cell r="M11" t="str">
            <v>LIMA</v>
          </cell>
          <cell r="N11">
            <v>1</v>
          </cell>
          <cell r="O11" t="str">
            <v>LIMA</v>
          </cell>
          <cell r="P11" t="str">
            <v>Claudia Melendez Mauricio</v>
          </cell>
          <cell r="Q11"/>
          <cell r="R11" t="str">
            <v>General Edgar Alberto Gonzales Espinoza</v>
          </cell>
          <cell r="S11" t="str">
            <v>Jefe</v>
          </cell>
          <cell r="T11" t="str">
            <v>084 816926</v>
          </cell>
          <cell r="U11" t="str">
            <v>fpvraem.ceopol@pnp.gob.pe</v>
          </cell>
        </row>
        <row r="12">
          <cell r="H12">
            <v>1032</v>
          </cell>
          <cell r="I12" t="str">
            <v>DIRECCION NACIONAL DE INTELIGENCIA- DINI</v>
          </cell>
          <cell r="J12">
            <v>15</v>
          </cell>
          <cell r="K12" t="str">
            <v>LIMA METROPOLITANA</v>
          </cell>
          <cell r="L12">
            <v>1</v>
          </cell>
          <cell r="M12" t="str">
            <v>LIMA</v>
          </cell>
          <cell r="N12">
            <v>1</v>
          </cell>
          <cell r="O12" t="str">
            <v>LIMA</v>
          </cell>
          <cell r="P12" t="str">
            <v>Claudia Melendez Mauricio</v>
          </cell>
          <cell r="Q12"/>
          <cell r="R12" t="str">
            <v>Cesi Llatas</v>
          </cell>
          <cell r="S12" t="str">
            <v>Jefe de Planificación y presupuesto</v>
          </cell>
          <cell r="T12">
            <v>6175414</v>
          </cell>
          <cell r="U12" t="str">
            <v>of674@dini.gob.pe</v>
          </cell>
        </row>
        <row r="13">
          <cell r="H13">
            <v>5</v>
          </cell>
          <cell r="I13" t="str">
            <v>INSTITUTO NACIONAL DE ESTADISTICA E INFORMATICA- INEI</v>
          </cell>
          <cell r="J13">
            <v>15</v>
          </cell>
          <cell r="K13" t="str">
            <v>LIMA METROPOLITANA</v>
          </cell>
          <cell r="L13">
            <v>1</v>
          </cell>
          <cell r="M13" t="str">
            <v>LIMA</v>
          </cell>
          <cell r="N13">
            <v>13</v>
          </cell>
          <cell r="O13" t="str">
            <v>JESUS MARÍA</v>
          </cell>
          <cell r="P13" t="str">
            <v>Claudia Melendez Mauricio</v>
          </cell>
          <cell r="Q13"/>
          <cell r="R13" t="str">
            <v>Jaime Bendrell Alor</v>
          </cell>
          <cell r="S13" t="str">
            <v>Director Técnico de Planificación, Presupuesto y Cooperación Técnica</v>
          </cell>
          <cell r="T13" t="str">
            <v>433-5853 / 203-2640 Anexo 9270</v>
          </cell>
          <cell r="U13" t="str">
            <v>Jaime.Bendrella@inei.gob.pe</v>
          </cell>
        </row>
        <row r="14">
          <cell r="H14">
            <v>1314</v>
          </cell>
          <cell r="I14" t="str">
            <v>AUTORIDAD NACIONAL DE SERVICIO CIVIL</v>
          </cell>
          <cell r="J14">
            <v>15</v>
          </cell>
          <cell r="K14" t="str">
            <v>LIMA METROPOLITANA</v>
          </cell>
          <cell r="L14">
            <v>1</v>
          </cell>
          <cell r="M14" t="str">
            <v>LIMA</v>
          </cell>
          <cell r="N14">
            <v>13</v>
          </cell>
          <cell r="O14" t="str">
            <v>JESUS MARIA</v>
          </cell>
          <cell r="P14" t="str">
            <v>Claudia Melendez Mauricio</v>
          </cell>
          <cell r="Q14"/>
          <cell r="R14" t="str">
            <v>Irwing Aspajo Grandez</v>
          </cell>
          <cell r="S14" t="str">
            <v>Jefe de la Oficina de Planeamiento y Presupuesto</v>
          </cell>
          <cell r="T14">
            <v>964419164</v>
          </cell>
          <cell r="U14" t="str">
            <v>iaspajo@servir.gob.pe</v>
          </cell>
        </row>
        <row r="15">
          <cell r="H15">
            <v>1266</v>
          </cell>
          <cell r="I15" t="str">
            <v>ORGANISMO SUPERVISOR DE LA INVERSION EN ENERGIA Y MINERIA</v>
          </cell>
          <cell r="J15">
            <v>15</v>
          </cell>
          <cell r="K15" t="str">
            <v>LIMA METROPOLITANA</v>
          </cell>
          <cell r="L15">
            <v>1</v>
          </cell>
          <cell r="M15" t="str">
            <v>LIMA</v>
          </cell>
          <cell r="N15">
            <v>13</v>
          </cell>
          <cell r="O15" t="str">
            <v>JESUS MARÍA</v>
          </cell>
          <cell r="P15" t="str">
            <v>Claudia Melendez Mauricio</v>
          </cell>
          <cell r="Q15"/>
          <cell r="R15" t="str">
            <v>Julio Lazo Abadie</v>
          </cell>
          <cell r="S15" t="str">
            <v>Gerente de Planeamiento, Presupuesto y Modernización</v>
          </cell>
          <cell r="T15" t="str">
            <v>989 450 866</v>
          </cell>
          <cell r="U15" t="str">
            <v>jlazo@osinergmin.gob.pe</v>
          </cell>
        </row>
        <row r="16">
          <cell r="H16">
            <v>1267</v>
          </cell>
          <cell r="I16" t="str">
            <v>SUPERINTENDENCIA NACIONAL DE SERVICIOS DE SANEAMIENTO</v>
          </cell>
          <cell r="J16">
            <v>15</v>
          </cell>
          <cell r="K16" t="str">
            <v>LIMA METROPOLITANA</v>
          </cell>
          <cell r="L16">
            <v>1</v>
          </cell>
          <cell r="M16" t="str">
            <v>LIMA</v>
          </cell>
          <cell r="N16">
            <v>20</v>
          </cell>
          <cell r="O16" t="str">
            <v>MAGDALENA DEL MAR</v>
          </cell>
          <cell r="P16" t="str">
            <v>Claudia Melendez Mauricio</v>
          </cell>
          <cell r="Q16"/>
          <cell r="R16" t="str">
            <v>Victor Adrian Vargas Espejo</v>
          </cell>
          <cell r="S16" t="str">
            <v>Jefe de la Oficina de Planeamiento, Presupuesto y Modernización.</v>
          </cell>
          <cell r="T16">
            <v>6143200</v>
          </cell>
          <cell r="U16" t="str">
            <v>vvargas@sunass.gob.pe</v>
          </cell>
        </row>
        <row r="17">
          <cell r="H17">
            <v>1319</v>
          </cell>
          <cell r="I17" t="str">
            <v>ORGANISMO DE SUPERVISION DE LOS RECURSOS FORESTALES Y DE FAUNA SILVESTRE- OSINFOR</v>
          </cell>
          <cell r="J17">
            <v>15</v>
          </cell>
          <cell r="K17" t="str">
            <v>LIMA METROPOLITANA</v>
          </cell>
          <cell r="L17">
            <v>1</v>
          </cell>
          <cell r="M17" t="str">
            <v>LIMA</v>
          </cell>
          <cell r="N17">
            <v>20</v>
          </cell>
          <cell r="O17" t="str">
            <v>MAGDALENA DEL MAR</v>
          </cell>
          <cell r="P17" t="str">
            <v>Claudia Melendez Mauricio</v>
          </cell>
          <cell r="Q17"/>
          <cell r="R17" t="str">
            <v>Franco Suárez, Diana Mercedes</v>
          </cell>
          <cell r="S17" t="str">
            <v>Jefa de la Oficina de Planificación y Presupuesto</v>
          </cell>
          <cell r="T17">
            <v>945933497</v>
          </cell>
          <cell r="U17" t="str">
            <v>dfranco@osinfor.gob.pe</v>
          </cell>
        </row>
        <row r="18">
          <cell r="H18">
            <v>1736</v>
          </cell>
          <cell r="I18" t="str">
            <v>PROGRAMA NACIONAL DE INVESTIGACION CIENTIFICA Y ESTUDIOS AVANZADOS - PROCIENCIA</v>
          </cell>
          <cell r="J18">
            <v>15</v>
          </cell>
          <cell r="K18" t="str">
            <v>LIMA METROPOLITANA</v>
          </cell>
          <cell r="L18">
            <v>1</v>
          </cell>
          <cell r="M18" t="str">
            <v>LIMA</v>
          </cell>
          <cell r="N18">
            <v>30</v>
          </cell>
          <cell r="O18" t="str">
            <v>SAN BORJA</v>
          </cell>
          <cell r="P18" t="str">
            <v>Claudia Melendez Mauricio</v>
          </cell>
          <cell r="Q18"/>
          <cell r="R18" t="str">
            <v>Elard Bernabé Vargas</v>
          </cell>
          <cell r="S18" t="str">
            <v>Unidad de Planeamiento y Presupuesto</v>
          </cell>
          <cell r="T18">
            <v>959180617</v>
          </cell>
          <cell r="U18" t="str">
            <v>ebernabe@prociencia.gob.pe</v>
          </cell>
        </row>
        <row r="19">
          <cell r="H19">
            <v>1265</v>
          </cell>
          <cell r="I19" t="str">
            <v>ORGANISMO SUPERVISOR DE LA INVERSION PRIVADA EN TELECOMUNICACIONES</v>
          </cell>
          <cell r="J19">
            <v>15</v>
          </cell>
          <cell r="K19" t="str">
            <v>LIMA METROPOLITANA</v>
          </cell>
          <cell r="L19">
            <v>1</v>
          </cell>
          <cell r="M19" t="str">
            <v>LIMA</v>
          </cell>
          <cell r="N19">
            <v>30</v>
          </cell>
          <cell r="O19" t="str">
            <v>SAN BORJA</v>
          </cell>
          <cell r="P19" t="str">
            <v>Claudia Melendez Mauricio</v>
          </cell>
          <cell r="Q19"/>
          <cell r="R19" t="str">
            <v>Esther Rosario Dongo Cahuas</v>
          </cell>
          <cell r="S19" t="str">
            <v>Directora de la Oficina de Planeamiento, Presupuesto y Modernización €</v>
          </cell>
          <cell r="T19" t="str">
            <v>225-1313</v>
          </cell>
          <cell r="U19" t="str">
            <v>rdongo@osiptel.gob.pe</v>
          </cell>
        </row>
        <row r="20">
          <cell r="H20">
            <v>86</v>
          </cell>
          <cell r="I20" t="str">
            <v>CONSEJO NACIONAL DE CIENCIA, TECNOLOGIA E INNOVACION TECNOLOGICA - CONCYTEC</v>
          </cell>
          <cell r="J20">
            <v>15</v>
          </cell>
          <cell r="K20" t="str">
            <v>LIMA METROPOLITANA</v>
          </cell>
          <cell r="L20">
            <v>1</v>
          </cell>
          <cell r="M20" t="str">
            <v>LIMA</v>
          </cell>
          <cell r="N20">
            <v>30</v>
          </cell>
          <cell r="O20" t="str">
            <v>SAN BORJA</v>
          </cell>
          <cell r="P20" t="str">
            <v>Claudia Melendez Mauricio</v>
          </cell>
          <cell r="Q20"/>
          <cell r="R20" t="str">
            <v>Héctor Enrique Cruces Mayhua</v>
          </cell>
          <cell r="S20" t="str">
            <v>Jefe de la Oficina General de Planeamiento y Presupuesto</v>
          </cell>
          <cell r="T20" t="str">
            <v>399-0030 Anexo 2200</v>
          </cell>
          <cell r="U20" t="str">
            <v>hcruces@concytec.gob.pe</v>
          </cell>
        </row>
        <row r="21">
          <cell r="H21">
            <v>163</v>
          </cell>
          <cell r="I21" t="str">
            <v>INST.NAC. DE DEFENSA DE LA COMPETENCIA Y PROTEC.DE LA PROP. INTELECTUAL - INDECOPI</v>
          </cell>
          <cell r="J21">
            <v>15</v>
          </cell>
          <cell r="K21" t="str">
            <v>LIMA METROPOLITANA</v>
          </cell>
          <cell r="L21">
            <v>1</v>
          </cell>
          <cell r="M21" t="str">
            <v>LIMA</v>
          </cell>
          <cell r="N21">
            <v>30</v>
          </cell>
          <cell r="O21" t="str">
            <v>SAN BORJA</v>
          </cell>
          <cell r="P21" t="str">
            <v>Claudia Melendez Mauricio</v>
          </cell>
          <cell r="Q21"/>
          <cell r="R21" t="str">
            <v>Cecilia del Carmen Sobrino Ampuero</v>
          </cell>
          <cell r="S21" t="str">
            <v>Jefa de la Oficina de Planeamiento, Presupuesto y Modernización</v>
          </cell>
          <cell r="T21">
            <v>950453244</v>
          </cell>
          <cell r="U21" t="str">
            <v>csobrino@indecopi.gob.pe</v>
          </cell>
        </row>
        <row r="22">
          <cell r="H22">
            <v>163</v>
          </cell>
          <cell r="I22" t="str">
            <v>INST.NAC. DE DEFENSA DE LA COMPETENCIA Y PROTEC.DE LA PROP. INTELECTUAL - INDECOPI</v>
          </cell>
          <cell r="J22">
            <v>15</v>
          </cell>
          <cell r="K22" t="str">
            <v>LIMA METROPOLITANA</v>
          </cell>
          <cell r="L22">
            <v>1</v>
          </cell>
          <cell r="M22" t="str">
            <v>LIMA</v>
          </cell>
          <cell r="N22">
            <v>30</v>
          </cell>
          <cell r="O22" t="str">
            <v>SAN BORJA</v>
          </cell>
          <cell r="P22" t="str">
            <v>Claudia Melendez Mauricio</v>
          </cell>
          <cell r="Q22"/>
          <cell r="R22" t="str">
            <v>Miguel Garay</v>
          </cell>
          <cell r="S22" t="str">
            <v>Jefe de la Unidad de Planeamiento y Presupuesto</v>
          </cell>
          <cell r="T22">
            <v>966394800</v>
          </cell>
          <cell r="U22" t="str">
            <v>mgaray@indecopi.gob.pe</v>
          </cell>
        </row>
        <row r="23">
          <cell r="H23">
            <v>1256</v>
          </cell>
          <cell r="I23" t="str">
            <v>CENTRO NACIONAL DE PLANEAMIENTO ESTRATEGICO- CEPLAN</v>
          </cell>
          <cell r="J23">
            <v>15</v>
          </cell>
          <cell r="K23" t="str">
            <v>LIMA METROPOLITANA</v>
          </cell>
          <cell r="L23">
            <v>1</v>
          </cell>
          <cell r="M23" t="str">
            <v>LIMA</v>
          </cell>
          <cell r="N23">
            <v>31</v>
          </cell>
          <cell r="O23" t="str">
            <v>SAN ISIDRO</v>
          </cell>
          <cell r="P23" t="str">
            <v>Claudia Melendez Mauricio</v>
          </cell>
          <cell r="Q23"/>
          <cell r="R23" t="str">
            <v>Antonio Mori Kuriyama</v>
          </cell>
          <cell r="S23" t="str">
            <v>Jefe de la Oficina de Planeamiento y Presupuesto</v>
          </cell>
          <cell r="T23" t="str">
            <v>211-7800 / 1901</v>
          </cell>
          <cell r="U23" t="str">
            <v>amori@ceplan.gob.pe</v>
          </cell>
        </row>
        <row r="24">
          <cell r="H24">
            <v>1268</v>
          </cell>
          <cell r="I24" t="str">
            <v>ORGANISMO SUPERVISOR DE LA INVERSION EN INFRAESTRUCTURA DE TRANSPORTE DE USO PUBLICO</v>
          </cell>
          <cell r="J24">
            <v>15</v>
          </cell>
          <cell r="K24" t="str">
            <v>LIMA METROPOLITANA</v>
          </cell>
          <cell r="L24">
            <v>1</v>
          </cell>
          <cell r="M24" t="str">
            <v>LIMA</v>
          </cell>
          <cell r="N24">
            <v>41</v>
          </cell>
          <cell r="O24" t="str">
            <v>SURQUILLO</v>
          </cell>
          <cell r="P24" t="str">
            <v>Claudia Melendez Mauricio</v>
          </cell>
          <cell r="Q24"/>
          <cell r="R24" t="str">
            <v>Ricardo Mercado Toledo</v>
          </cell>
          <cell r="S24" t="str">
            <v>Gerente de Planeamiento y Presupuesto</v>
          </cell>
          <cell r="T24" t="str">
            <v>5009330 / 392</v>
          </cell>
          <cell r="U24" t="str">
            <v>rmercado@ositran.gob.pe</v>
          </cell>
        </row>
        <row r="25">
          <cell r="H25">
            <v>1365</v>
          </cell>
          <cell r="I25" t="str">
            <v>MC - CUSCO</v>
          </cell>
          <cell r="J25">
            <v>15</v>
          </cell>
          <cell r="K25" t="str">
            <v>LIMA METROPOLITANA</v>
          </cell>
          <cell r="L25">
            <v>1</v>
          </cell>
          <cell r="M25" t="str">
            <v>LIMA</v>
          </cell>
          <cell r="N25">
            <v>30</v>
          </cell>
          <cell r="O25" t="str">
            <v>SAN BORJA</v>
          </cell>
          <cell r="P25" t="str">
            <v>Lourdes Gutierrez Aguado</v>
          </cell>
          <cell r="Q25"/>
          <cell r="R25" t="str">
            <v>Miguel Edmundo Revilla Fernandez</v>
          </cell>
          <cell r="S25" t="str">
            <v>Jefe Oficina de Planeamiento y Presupuesto</v>
          </cell>
          <cell r="T25" t="str">
            <v>084 582030 anexo 1309</v>
          </cell>
          <cell r="U25" t="str">
            <v>mrevillaf@culturacusco.gob.pe</v>
          </cell>
        </row>
        <row r="26">
          <cell r="H26">
            <v>1628</v>
          </cell>
          <cell r="I26" t="str">
            <v>MC - LA LIBERTAD</v>
          </cell>
          <cell r="J26">
            <v>15</v>
          </cell>
          <cell r="K26" t="str">
            <v>LIMA METROPOLITANA</v>
          </cell>
          <cell r="L26">
            <v>1</v>
          </cell>
          <cell r="M26" t="str">
            <v>LIMA</v>
          </cell>
          <cell r="N26">
            <v>30</v>
          </cell>
          <cell r="O26" t="str">
            <v>SAN BORJA</v>
          </cell>
          <cell r="P26" t="str">
            <v>Lourdes Gutierrez Aguado</v>
          </cell>
          <cell r="Q26"/>
          <cell r="R26" t="str">
            <v>Tayana Yanet Oblitas Mori</v>
          </cell>
          <cell r="S26" t="str">
            <v>Responsable del Área de Planeamiento y Presupuesto</v>
          </cell>
          <cell r="T26" t="str">
            <v>044-298785</v>
          </cell>
          <cell r="U26" t="str">
            <v>toblitas@ddclalibertad.gob.pe</v>
          </cell>
        </row>
        <row r="27">
          <cell r="H27">
            <v>1371</v>
          </cell>
          <cell r="I27" t="str">
            <v>MC- MARCAHUAMACHUCO</v>
          </cell>
          <cell r="J27">
            <v>15</v>
          </cell>
          <cell r="K27" t="str">
            <v>LIMA METROPOLITANA</v>
          </cell>
          <cell r="L27">
            <v>1</v>
          </cell>
          <cell r="M27" t="str">
            <v>LIMA</v>
          </cell>
          <cell r="N27">
            <v>30</v>
          </cell>
          <cell r="O27" t="str">
            <v>SAN BORJA</v>
          </cell>
          <cell r="P27" t="str">
            <v>Lourdes Gutierrez Aguado</v>
          </cell>
          <cell r="Q27"/>
          <cell r="R27" t="str">
            <v>Jhon Alonso Tello Gomez</v>
          </cell>
          <cell r="S27" t="str">
            <v>Jefe (e) de la Oficina de Planeamiento y Presupuesto</v>
          </cell>
          <cell r="T27">
            <v>949661491</v>
          </cell>
          <cell r="U27" t="str">
            <v>jtello@marcahuamachuco.gob.pe</v>
          </cell>
        </row>
        <row r="28">
          <cell r="H28">
            <v>1369</v>
          </cell>
          <cell r="I28" t="str">
            <v>MC- NAYLAMP - LAMBAYEQUE</v>
          </cell>
          <cell r="J28">
            <v>15</v>
          </cell>
          <cell r="K28" t="str">
            <v>LIMA METROPOLITANA</v>
          </cell>
          <cell r="L28">
            <v>1</v>
          </cell>
          <cell r="M28" t="str">
            <v>LIMA</v>
          </cell>
          <cell r="N28">
            <v>30</v>
          </cell>
          <cell r="O28" t="str">
            <v>SAN BORJA</v>
          </cell>
          <cell r="P28" t="str">
            <v>Lourdes Gutierrez Aguado</v>
          </cell>
          <cell r="Q28"/>
          <cell r="R28" t="str">
            <v>Edward Zanabria Castillo</v>
          </cell>
          <cell r="S28" t="str">
            <v>Ejecutivo de la Oficina de Planeamiento y Presupuesto</v>
          </cell>
          <cell r="T28" t="str">
            <v>074-499523 Anexo 211</v>
          </cell>
          <cell r="U28" t="str">
            <v>ezanabria@naylamp.gob.pe</v>
          </cell>
        </row>
        <row r="29">
          <cell r="H29">
            <v>16</v>
          </cell>
          <cell r="I29" t="str">
            <v>OFICINA TECNICA ADMINISTRATIVA-ARCHIVO GENERAL DE LA NACION</v>
          </cell>
          <cell r="J29">
            <v>15</v>
          </cell>
          <cell r="K29" t="str">
            <v>LIMA METROPOLITANA</v>
          </cell>
          <cell r="L29">
            <v>1</v>
          </cell>
          <cell r="M29" t="str">
            <v>LIMA</v>
          </cell>
          <cell r="N29">
            <v>1</v>
          </cell>
          <cell r="O29" t="str">
            <v>LIMA</v>
          </cell>
          <cell r="P29" t="str">
            <v>Lourdes Gutierrez Aguado</v>
          </cell>
          <cell r="Q29"/>
          <cell r="R29" t="str">
            <v>Carlos Ricardo Velazco Bonzano</v>
          </cell>
          <cell r="S29" t="str">
            <v>Jefe de la Oficina de Planeamiento y Presupuesto</v>
          </cell>
          <cell r="T29" t="str">
            <v>426-7221 - Anexo: 222</v>
          </cell>
          <cell r="U29" t="str">
            <v>cvelazco@agn.gob.pe</v>
          </cell>
        </row>
        <row r="30">
          <cell r="H30">
            <v>85</v>
          </cell>
          <cell r="I30" t="str">
            <v>BIBLIOTECA NACIONAL DEL PERU</v>
          </cell>
          <cell r="J30">
            <v>15</v>
          </cell>
          <cell r="K30" t="str">
            <v>LIMA METROPOLITANA</v>
          </cell>
          <cell r="L30">
            <v>1</v>
          </cell>
          <cell r="M30" t="str">
            <v>LIMA</v>
          </cell>
          <cell r="N30">
            <v>1</v>
          </cell>
          <cell r="O30" t="str">
            <v>LIMA</v>
          </cell>
          <cell r="P30" t="str">
            <v>Lourdes Gutierrez Aguado</v>
          </cell>
          <cell r="Q30"/>
          <cell r="R30" t="str">
            <v>Erika Romero Estela</v>
          </cell>
          <cell r="S30" t="str">
            <v>Jefe de la Oficina de Planeamiento y Presupuesto</v>
          </cell>
          <cell r="T30" t="str">
            <v>513-6900 - Anexo 7400</v>
          </cell>
          <cell r="U30" t="str">
            <v>erika.romero@bnp.gob.pe</v>
          </cell>
        </row>
        <row r="31">
          <cell r="H31">
            <v>1366</v>
          </cell>
          <cell r="I31" t="str">
            <v>ZONA ARQUEOLOGICA CARAL</v>
          </cell>
          <cell r="J31">
            <v>15</v>
          </cell>
          <cell r="K31" t="str">
            <v>LIMA METROPOLITANA</v>
          </cell>
          <cell r="L31">
            <v>1</v>
          </cell>
          <cell r="M31" t="str">
            <v>LIMA</v>
          </cell>
          <cell r="N31">
            <v>30</v>
          </cell>
          <cell r="O31" t="str">
            <v>SAN BORJA</v>
          </cell>
          <cell r="P31" t="str">
            <v>Lourdes Gutierrez Aguado</v>
          </cell>
          <cell r="Q31"/>
          <cell r="R31" t="str">
            <v>Blanca Gamarra Yanayaco</v>
          </cell>
          <cell r="S31" t="str">
            <v>Jefe de Planeamiento y Presupuesto</v>
          </cell>
          <cell r="T31" t="str">
            <v>2052-521</v>
          </cell>
          <cell r="U31" t="str">
            <v>bgamarra@zonacaral.gob.pe</v>
          </cell>
        </row>
        <row r="32">
          <cell r="H32">
            <v>513</v>
          </cell>
          <cell r="I32" t="str">
            <v>INSTITUTO NACIONAL DE RADIO Y TELEVISION DEL PERU - IRTP</v>
          </cell>
          <cell r="J32">
            <v>15</v>
          </cell>
          <cell r="K32" t="str">
            <v>LIMA METROPOLITANA</v>
          </cell>
          <cell r="L32">
            <v>1</v>
          </cell>
          <cell r="M32" t="str">
            <v>LIMA</v>
          </cell>
          <cell r="N32">
            <v>15</v>
          </cell>
          <cell r="O32" t="str">
            <v>LA VICTORIA</v>
          </cell>
          <cell r="P32" t="str">
            <v>Lourdes Gutierrez Aguado</v>
          </cell>
          <cell r="Q32"/>
          <cell r="R32" t="str">
            <v>Eco. Dayer Vicente</v>
          </cell>
          <cell r="S32" t="str">
            <v>Analsita en Gestión e Inversión Pública</v>
          </cell>
          <cell r="T32" t="str">
            <v>619-0728 / Anexo de Central – 3500</v>
          </cell>
          <cell r="U32" t="str">
            <v>pestrategicoopp@irtp.gob.pe; jrurush@irtp.gob.pe</v>
          </cell>
        </row>
        <row r="33">
          <cell r="H33">
            <v>1363</v>
          </cell>
          <cell r="I33" t="str">
            <v>MINISTERIO DE CULTURA - ADMINISTRACION GENERAL</v>
          </cell>
          <cell r="J33">
            <v>15</v>
          </cell>
          <cell r="K33" t="str">
            <v>LIMA METROPOLITANA</v>
          </cell>
          <cell r="L33">
            <v>1</v>
          </cell>
          <cell r="M33" t="str">
            <v>LIMA</v>
          </cell>
          <cell r="N33">
            <v>30</v>
          </cell>
          <cell r="O33" t="str">
            <v>SAN BORJA</v>
          </cell>
          <cell r="P33" t="str">
            <v>Lourdes Gutierrez Aguado</v>
          </cell>
          <cell r="Q33"/>
          <cell r="R33" t="str">
            <v>María Esther Ramírez Castillo</v>
          </cell>
          <cell r="S33" t="str">
            <v>Directora de Sistema Administrativo IV de la Oficina General de Planeamiento y Presupuesto</v>
          </cell>
          <cell r="T33" t="str">
            <v>6189393 Anexo 2419</v>
          </cell>
          <cell r="U33" t="str">
            <v>meramirez@cultura.gob.pe</v>
          </cell>
        </row>
        <row r="34">
          <cell r="H34">
            <v>1363</v>
          </cell>
          <cell r="I34" t="str">
            <v>MINISTERIO DE CULTURA - ADMINISTRACION GENERAL</v>
          </cell>
          <cell r="J34">
            <v>15</v>
          </cell>
          <cell r="K34" t="str">
            <v>LIMA METROPOLITANA</v>
          </cell>
          <cell r="L34">
            <v>1</v>
          </cell>
          <cell r="M34" t="str">
            <v>LIMA</v>
          </cell>
          <cell r="N34">
            <v>30</v>
          </cell>
          <cell r="O34" t="str">
            <v>SAN BORJA</v>
          </cell>
          <cell r="P34" t="str">
            <v>Lourdes Gutierrez Aguado</v>
          </cell>
          <cell r="Q34"/>
          <cell r="R34" t="str">
            <v>Karina Trelles Saldarriaga</v>
          </cell>
          <cell r="S34" t="str">
            <v>Directora (e) de Sistema Administrativo III de la Oficina de Planeamiento</v>
          </cell>
          <cell r="T34" t="str">
            <v>618-9393 Anexo: 2167</v>
          </cell>
          <cell r="U34" t="str">
            <v>ktrelles@cultura.gob.pe</v>
          </cell>
        </row>
        <row r="35">
          <cell r="H35">
            <v>1363</v>
          </cell>
          <cell r="I35" t="str">
            <v>MINISTERIO DE CULTURA - ADMINISTRACION GENERAL</v>
          </cell>
          <cell r="J35">
            <v>15</v>
          </cell>
          <cell r="K35" t="str">
            <v>LIMA METROPOLITANA</v>
          </cell>
          <cell r="L35">
            <v>1</v>
          </cell>
          <cell r="M35" t="str">
            <v>LIMA</v>
          </cell>
          <cell r="N35">
            <v>30</v>
          </cell>
          <cell r="O35" t="str">
            <v>SAN BORJA</v>
          </cell>
          <cell r="P35" t="str">
            <v>Lourdes Gutierrez Aguado</v>
          </cell>
          <cell r="Q35"/>
          <cell r="R35" t="str">
            <v>Mary Gabriela Capcha Alvis</v>
          </cell>
          <cell r="S35" t="str">
            <v>Especialista OGPP</v>
          </cell>
          <cell r="T35">
            <v>997887021</v>
          </cell>
          <cell r="U35" t="str">
            <v>mcapcha@cultura.gob.pe</v>
          </cell>
        </row>
        <row r="36">
          <cell r="H36">
            <v>1544</v>
          </cell>
          <cell r="I36" t="str">
            <v>MC - PROYECTOS ESPECIALES</v>
          </cell>
          <cell r="J36">
            <v>15</v>
          </cell>
          <cell r="K36" t="str">
            <v>LIMA METROPOLITANA</v>
          </cell>
          <cell r="L36">
            <v>1</v>
          </cell>
          <cell r="M36" t="str">
            <v>LIMA</v>
          </cell>
          <cell r="N36">
            <v>30</v>
          </cell>
          <cell r="O36" t="str">
            <v>SAN BORJA</v>
          </cell>
          <cell r="P36" t="str">
            <v>Lourdes Gutierrez Aguado</v>
          </cell>
          <cell r="Q36"/>
          <cell r="R36" t="str">
            <v>Joel Diaz Carrillo</v>
          </cell>
          <cell r="S36" t="str">
            <v>Jefe (E) de la Oficina de Planeamiento y Presupuesto</v>
          </cell>
          <cell r="T36" t="str">
            <v>(01) 618 9393 anexo 5104</v>
          </cell>
          <cell r="U36" t="str">
            <v>joel.diaz@proyectoscultura.gob.pe</v>
          </cell>
        </row>
        <row r="37">
          <cell r="H37">
            <v>1471</v>
          </cell>
          <cell r="I37" t="str">
            <v>CORTE SUPERIOR DE JUSTICIA DE ANCASH</v>
          </cell>
          <cell r="J37">
            <v>15</v>
          </cell>
          <cell r="K37" t="str">
            <v>LIMA METROPOLITANA</v>
          </cell>
          <cell r="L37">
            <v>1</v>
          </cell>
          <cell r="M37" t="str">
            <v>LIMA</v>
          </cell>
          <cell r="N37">
            <v>1</v>
          </cell>
          <cell r="O37" t="str">
            <v>LIMA</v>
          </cell>
          <cell r="P37" t="str">
            <v>Addy López Peña</v>
          </cell>
          <cell r="Q37"/>
          <cell r="R37" t="str">
            <v>Minaya López, Raysa Natalie</v>
          </cell>
          <cell r="S37" t="str">
            <v>Secretaria de la presidencia</v>
          </cell>
          <cell r="T37" t="str">
            <v>043-487150 anexo 26001</v>
          </cell>
          <cell r="U37" t="str">
            <v>rminayal@pj.gob.pe</v>
          </cell>
        </row>
        <row r="38">
          <cell r="H38">
            <v>1470</v>
          </cell>
          <cell r="I38" t="str">
            <v>CORTE SUPERIOR DE JUSTICIA DE SANTA</v>
          </cell>
          <cell r="J38">
            <v>15</v>
          </cell>
          <cell r="K38" t="str">
            <v>LIMA METROPOLITANA</v>
          </cell>
          <cell r="L38">
            <v>1</v>
          </cell>
          <cell r="M38" t="str">
            <v>LIMA</v>
          </cell>
          <cell r="N38">
            <v>1</v>
          </cell>
          <cell r="O38" t="str">
            <v>LIMA</v>
          </cell>
          <cell r="P38" t="str">
            <v>Addy López Peña</v>
          </cell>
          <cell r="Q38"/>
          <cell r="R38" t="str">
            <v>Carrión Franco Miguel Angel</v>
          </cell>
          <cell r="S38" t="str">
            <v>Coordinador de informática</v>
          </cell>
          <cell r="T38">
            <v>947525388</v>
          </cell>
          <cell r="U38" t="str">
            <v>mcarrionf@pj.gob.pe</v>
          </cell>
        </row>
        <row r="39">
          <cell r="H39">
            <v>1703</v>
          </cell>
          <cell r="I39" t="str">
            <v>CORTE SUPERIOR DE JUSTICIA DE APURIMAC</v>
          </cell>
          <cell r="J39">
            <v>15</v>
          </cell>
          <cell r="K39" t="str">
            <v>LIMA METROPOLITANA</v>
          </cell>
          <cell r="L39">
            <v>1</v>
          </cell>
          <cell r="M39" t="str">
            <v>LIMA</v>
          </cell>
          <cell r="N39">
            <v>1</v>
          </cell>
          <cell r="O39" t="str">
            <v>LIMA</v>
          </cell>
          <cell r="P39" t="str">
            <v>Addy López Peña</v>
          </cell>
          <cell r="Q39"/>
          <cell r="R39" t="str">
            <v>Edda Ascue Meléndez</v>
          </cell>
          <cell r="S39" t="str">
            <v>Asesora legal</v>
          </cell>
          <cell r="T39">
            <v>983628209</v>
          </cell>
          <cell r="U39" t="str">
            <v>eascue@pj.gob.pe</v>
          </cell>
        </row>
        <row r="40">
          <cell r="H40">
            <v>1413</v>
          </cell>
          <cell r="I40" t="str">
            <v>CORTE SUPERIOR DE JUSTICIA DE AREQUIPA</v>
          </cell>
          <cell r="J40">
            <v>15</v>
          </cell>
          <cell r="K40" t="str">
            <v>LIMA METROPOLITANA</v>
          </cell>
          <cell r="L40">
            <v>1</v>
          </cell>
          <cell r="M40" t="str">
            <v>LIMA</v>
          </cell>
          <cell r="N40">
            <v>1</v>
          </cell>
          <cell r="O40" t="str">
            <v>LIMA</v>
          </cell>
          <cell r="P40" t="str">
            <v>Addy López Peña</v>
          </cell>
          <cell r="Q40"/>
          <cell r="R40" t="str">
            <v>Becerra Nuñez, Julio Edgard</v>
          </cell>
          <cell r="S40" t="str">
            <v>Coordinador de informatica</v>
          </cell>
          <cell r="T40" t="str">
            <v>054-382520 anexo 51218</v>
          </cell>
          <cell r="U40" t="str">
            <v>jbecerra@pj.gob.pe</v>
          </cell>
        </row>
        <row r="41">
          <cell r="H41">
            <v>1699</v>
          </cell>
          <cell r="I41" t="str">
            <v>CORTE SUPERIOR DE JUSTICIA DE AYACUCHO</v>
          </cell>
          <cell r="J41">
            <v>15</v>
          </cell>
          <cell r="K41" t="str">
            <v>LIMA METROPOLITANA</v>
          </cell>
          <cell r="L41">
            <v>1</v>
          </cell>
          <cell r="M41" t="str">
            <v>LIMA</v>
          </cell>
          <cell r="N41">
            <v>1</v>
          </cell>
          <cell r="O41" t="str">
            <v>LIMA</v>
          </cell>
          <cell r="P41" t="str">
            <v>Addy López Peña</v>
          </cell>
          <cell r="Q41"/>
          <cell r="R41" t="str">
            <v>Paredes Matheus, Rocio Margoth</v>
          </cell>
          <cell r="S41" t="str">
            <v>Responsable de imagen y prensa institucional</v>
          </cell>
          <cell r="T41">
            <v>999525298</v>
          </cell>
          <cell r="U41" t="str">
            <v>rparedesm@pj.gob.pe</v>
          </cell>
        </row>
        <row r="42">
          <cell r="H42">
            <v>1472</v>
          </cell>
          <cell r="I42" t="str">
            <v>CORTE SUPERIOR DE JUSTICIA DE CAJAMARCA</v>
          </cell>
          <cell r="J42">
            <v>15</v>
          </cell>
          <cell r="K42" t="str">
            <v>LIMA METROPOLITANA</v>
          </cell>
          <cell r="L42">
            <v>1</v>
          </cell>
          <cell r="M42" t="str">
            <v>LIMA</v>
          </cell>
          <cell r="N42">
            <v>1</v>
          </cell>
          <cell r="O42" t="str">
            <v>LIMA</v>
          </cell>
          <cell r="P42" t="str">
            <v>Addy López Peña</v>
          </cell>
          <cell r="Q42"/>
          <cell r="R42" t="str">
            <v>Alvarado Paredes, César Alexander</v>
          </cell>
          <cell r="S42" t="str">
            <v>Secretario de presidencia</v>
          </cell>
          <cell r="T42" t="str">
            <v>(076) 584 400 anexo 24001</v>
          </cell>
          <cell r="U42" t="str">
            <v>calvarap@pjudicial.gob.pe</v>
          </cell>
        </row>
        <row r="43">
          <cell r="H43">
            <v>1467</v>
          </cell>
          <cell r="I43" t="str">
            <v>CORTE SUPERIOR DE JUSTICIA DE CALLAO</v>
          </cell>
          <cell r="J43">
            <v>15</v>
          </cell>
          <cell r="K43" t="str">
            <v>LIMA METROPOLITANA</v>
          </cell>
          <cell r="L43">
            <v>1</v>
          </cell>
          <cell r="M43" t="str">
            <v>LIMA</v>
          </cell>
          <cell r="N43">
            <v>1</v>
          </cell>
          <cell r="O43" t="str">
            <v>LIMA</v>
          </cell>
          <cell r="P43" t="str">
            <v>Addy López Peña</v>
          </cell>
          <cell r="Q43"/>
          <cell r="R43" t="str">
            <v>Villa Apolaya, Martin Guillermo</v>
          </cell>
          <cell r="S43" t="str">
            <v>Coordinador de informatica</v>
          </cell>
          <cell r="T43" t="str">
            <v>519-3000 anexo 11850</v>
          </cell>
          <cell r="U43" t="str">
            <v>mvilla@pj.gob.pe</v>
          </cell>
        </row>
        <row r="44">
          <cell r="H44">
            <v>1415</v>
          </cell>
          <cell r="I44" t="str">
            <v>CORTE SUPERIOR DE JUSTICIA DE CUSCO</v>
          </cell>
          <cell r="J44">
            <v>15</v>
          </cell>
          <cell r="K44" t="str">
            <v>LIMA METROPOLITANA</v>
          </cell>
          <cell r="L44">
            <v>1</v>
          </cell>
          <cell r="M44" t="str">
            <v>LIMA</v>
          </cell>
          <cell r="N44">
            <v>1</v>
          </cell>
          <cell r="O44" t="str">
            <v>LIMA</v>
          </cell>
          <cell r="P44" t="str">
            <v>Addy López Peña</v>
          </cell>
          <cell r="Q44"/>
          <cell r="R44" t="str">
            <v>Carla Alvarez Delgado</v>
          </cell>
          <cell r="S44" t="str">
            <v>Coordinadora de informática</v>
          </cell>
          <cell r="T44">
            <v>993026337</v>
          </cell>
          <cell r="U44" t="str">
            <v>calvarezd@pj.gob.pe</v>
          </cell>
        </row>
        <row r="45">
          <cell r="H45">
            <v>1469</v>
          </cell>
          <cell r="I45" t="str">
            <v>CORTE SUPERIOR DE JUSTICIA DE HUANUCO</v>
          </cell>
          <cell r="J45">
            <v>15</v>
          </cell>
          <cell r="K45" t="str">
            <v>LIMA METROPOLITANA</v>
          </cell>
          <cell r="L45">
            <v>1</v>
          </cell>
          <cell r="M45" t="str">
            <v>LIMA</v>
          </cell>
          <cell r="N45">
            <v>1</v>
          </cell>
          <cell r="O45" t="str">
            <v>LIMA</v>
          </cell>
          <cell r="P45" t="str">
            <v>Addy López Peña</v>
          </cell>
          <cell r="Q45"/>
          <cell r="R45" t="str">
            <v>Robles Cotillo, Cesar</v>
          </cell>
          <cell r="S45" t="str">
            <v>Jefe unidad administracion y finanzas</v>
          </cell>
          <cell r="T45" t="str">
            <v>(062) 591 030 anexo 45019</v>
          </cell>
          <cell r="U45" t="str">
            <v>croblesco@pj.gob.pe</v>
          </cell>
        </row>
        <row r="46">
          <cell r="H46">
            <v>1466</v>
          </cell>
          <cell r="I46" t="str">
            <v>CORTE SUPERIOR DE JUSTICIA DE ICA</v>
          </cell>
          <cell r="J46">
            <v>15</v>
          </cell>
          <cell r="K46" t="str">
            <v>LIMA METROPOLITANA</v>
          </cell>
          <cell r="L46">
            <v>1</v>
          </cell>
          <cell r="M46" t="str">
            <v>LIMA</v>
          </cell>
          <cell r="N46">
            <v>1</v>
          </cell>
          <cell r="O46" t="str">
            <v>LIMA</v>
          </cell>
          <cell r="P46" t="str">
            <v>Addy López Peña</v>
          </cell>
          <cell r="Q46"/>
          <cell r="R46" t="str">
            <v>Olmeda Jimenez, Lisseth</v>
          </cell>
          <cell r="S46" t="str">
            <v>Coordinadora de personal</v>
          </cell>
          <cell r="T46">
            <v>955887521</v>
          </cell>
          <cell r="U46" t="str">
            <v>lolmeda@pj.gob.pe</v>
          </cell>
        </row>
        <row r="47">
          <cell r="H47">
            <v>1416</v>
          </cell>
          <cell r="I47" t="str">
            <v>CORTE SUPERIOR DE JUSTICIA DE JUNIN</v>
          </cell>
          <cell r="J47">
            <v>15</v>
          </cell>
          <cell r="K47" t="str">
            <v>LIMA METROPOLITANA</v>
          </cell>
          <cell r="L47">
            <v>1</v>
          </cell>
          <cell r="M47" t="str">
            <v>LIMA</v>
          </cell>
          <cell r="N47">
            <v>1</v>
          </cell>
          <cell r="O47" t="str">
            <v>LIMA</v>
          </cell>
          <cell r="P47" t="str">
            <v>Addy López Peña</v>
          </cell>
          <cell r="Q47"/>
          <cell r="R47" t="str">
            <v>Edison Frank Orudnap Arana</v>
          </cell>
          <cell r="S47" t="str">
            <v>Jefe de la unidad de planeamiento y desarrollo</v>
          </cell>
          <cell r="T47">
            <v>964690063</v>
          </cell>
          <cell r="U47" t="str">
            <v>eorudnappj.gob.pe</v>
          </cell>
        </row>
        <row r="48">
          <cell r="H48">
            <v>1412</v>
          </cell>
          <cell r="I48" t="str">
            <v>CORTE SUPERIOR DE JUSTICIA DE LA LIBERTAD</v>
          </cell>
          <cell r="J48">
            <v>15</v>
          </cell>
          <cell r="K48" t="str">
            <v>LIMA METROPOLITANA</v>
          </cell>
          <cell r="L48">
            <v>1</v>
          </cell>
          <cell r="M48" t="str">
            <v>LIMA</v>
          </cell>
          <cell r="N48">
            <v>1</v>
          </cell>
          <cell r="O48" t="str">
            <v>LIMA</v>
          </cell>
          <cell r="P48" t="str">
            <v>Addy López Peña</v>
          </cell>
          <cell r="Q48"/>
          <cell r="R48" t="str">
            <v>Díaz Lozano, Lodys Elizabeth</v>
          </cell>
          <cell r="S48" t="str">
            <v>Jefa de la unidad de servicios judiciales con adición a funciones en la secretaría de presidencia</v>
          </cell>
          <cell r="T48">
            <v>994816119</v>
          </cell>
          <cell r="U48" t="str">
            <v>ldiazl@pj.gob.pe</v>
          </cell>
        </row>
        <row r="49">
          <cell r="H49">
            <v>1414</v>
          </cell>
          <cell r="I49" t="str">
            <v>CORTE SUPERIOR DE JUSTICIA DE LAMBAYEQUE</v>
          </cell>
          <cell r="J49">
            <v>15</v>
          </cell>
          <cell r="K49" t="str">
            <v>LIMA METROPOLITANA</v>
          </cell>
          <cell r="L49">
            <v>1</v>
          </cell>
          <cell r="M49" t="str">
            <v>LIMA</v>
          </cell>
          <cell r="N49">
            <v>1</v>
          </cell>
          <cell r="O49" t="str">
            <v>LIMA</v>
          </cell>
          <cell r="P49" t="str">
            <v>Addy López Peña</v>
          </cell>
          <cell r="Q49"/>
          <cell r="R49" t="str">
            <v>Sifuentes Nicacio Julio Elmer</v>
          </cell>
          <cell r="S49" t="str">
            <v>Gerente de administracion distrital</v>
          </cell>
          <cell r="T49">
            <v>947870284</v>
          </cell>
          <cell r="U49" t="str">
            <v>jsifuentesn@pj.gob.pe</v>
          </cell>
        </row>
        <row r="50">
          <cell r="H50">
            <v>1411</v>
          </cell>
          <cell r="I50" t="str">
            <v>CORTE SUPERIOR DE JUSTICIA DE LIMA</v>
          </cell>
          <cell r="J50">
            <v>15</v>
          </cell>
          <cell r="K50" t="str">
            <v>LIMA METROPOLITANA</v>
          </cell>
          <cell r="L50">
            <v>1</v>
          </cell>
          <cell r="M50" t="str">
            <v>LIMA</v>
          </cell>
          <cell r="N50">
            <v>1</v>
          </cell>
          <cell r="O50" t="str">
            <v>LIMA</v>
          </cell>
          <cell r="P50" t="str">
            <v>Addy López Peña</v>
          </cell>
          <cell r="Q50"/>
          <cell r="R50" t="str">
            <v>Espinoza Castillo, Elvis Henry</v>
          </cell>
          <cell r="S50" t="str">
            <v>Jefe de unidad de planeamiento y desarrollo</v>
          </cell>
          <cell r="T50" t="str">
            <v>410-1818 anexo 13098</v>
          </cell>
          <cell r="U50" t="str">
            <v>eespinozac@pj.gob.pe</v>
          </cell>
        </row>
        <row r="51">
          <cell r="H51">
            <v>14</v>
          </cell>
          <cell r="I51" t="str">
            <v>ACADEMIA DE LA MAGISTRATURA</v>
          </cell>
          <cell r="J51">
            <v>15</v>
          </cell>
          <cell r="K51" t="str">
            <v>LIMA METROPOLITANA</v>
          </cell>
          <cell r="L51">
            <v>1</v>
          </cell>
          <cell r="M51" t="str">
            <v>LIMA</v>
          </cell>
          <cell r="N51">
            <v>1</v>
          </cell>
          <cell r="O51" t="str">
            <v>LIMA</v>
          </cell>
          <cell r="P51" t="str">
            <v>Addy López Peña</v>
          </cell>
          <cell r="Q51"/>
          <cell r="R51" t="str">
            <v>Miguel Angel Dávila Servat</v>
          </cell>
          <cell r="S51" t="str">
            <v>Jefe de la Oficina de Planificación y Presupuesto</v>
          </cell>
          <cell r="T51" t="str">
            <v>4280300 anx 524</v>
          </cell>
          <cell r="U51" t="str">
            <v>mdavila@amag.edu.pe</v>
          </cell>
        </row>
        <row r="52">
          <cell r="H52">
            <v>12</v>
          </cell>
          <cell r="I52" t="str">
            <v>GERENCIA GENERAL DEL PODER JUDICIAL</v>
          </cell>
          <cell r="J52">
            <v>15</v>
          </cell>
          <cell r="K52" t="str">
            <v>LIMA METROPOLITANA</v>
          </cell>
          <cell r="L52">
            <v>1</v>
          </cell>
          <cell r="M52" t="str">
            <v>LIMA</v>
          </cell>
          <cell r="N52">
            <v>1</v>
          </cell>
          <cell r="O52" t="str">
            <v>LIMA</v>
          </cell>
          <cell r="P52" t="str">
            <v>Addy López Peña</v>
          </cell>
          <cell r="Q52"/>
          <cell r="R52" t="str">
            <v>Econ. Pedro Martín Chumpitaz Diaz</v>
          </cell>
          <cell r="S52" t="str">
            <v>Gerente de Planificación</v>
          </cell>
          <cell r="T52" t="str">
            <v>01 410 0000 anexo 10175</v>
          </cell>
          <cell r="U52" t="str">
            <v>pchumpitazd@pj.gob.pe</v>
          </cell>
        </row>
        <row r="53">
          <cell r="H53">
            <v>1700</v>
          </cell>
          <cell r="I53" t="str">
            <v>CORTE SUPERIOR DE JUSTICIA DE LIMA ESTE</v>
          </cell>
          <cell r="J53">
            <v>15</v>
          </cell>
          <cell r="K53" t="str">
            <v>LIMA METROPOLITANA</v>
          </cell>
          <cell r="L53">
            <v>1</v>
          </cell>
          <cell r="M53" t="str">
            <v>LIMA</v>
          </cell>
          <cell r="N53">
            <v>1</v>
          </cell>
          <cell r="O53" t="str">
            <v>LIMA</v>
          </cell>
          <cell r="P53" t="str">
            <v>Addy López Peña</v>
          </cell>
          <cell r="Q53"/>
          <cell r="R53" t="str">
            <v>Nuñez Puente, Luis</v>
          </cell>
          <cell r="S53" t="str">
            <v>Secretario general del csjle</v>
          </cell>
          <cell r="T53" t="str">
            <v>4100000 anexo 19015</v>
          </cell>
          <cell r="U53" t="str">
            <v>lnunezp@pj.gob.pe</v>
          </cell>
        </row>
        <row r="54">
          <cell r="H54">
            <v>1465</v>
          </cell>
          <cell r="I54" t="str">
            <v>CORTE SUPERIOR DE JUSTICIA DE LIMA NORTE</v>
          </cell>
          <cell r="J54">
            <v>15</v>
          </cell>
          <cell r="K54" t="str">
            <v>LIMA METROPOLITANA</v>
          </cell>
          <cell r="L54">
            <v>1</v>
          </cell>
          <cell r="M54" t="str">
            <v>LIMA</v>
          </cell>
          <cell r="N54">
            <v>1</v>
          </cell>
          <cell r="O54" t="str">
            <v>LIMA</v>
          </cell>
          <cell r="P54" t="str">
            <v>Addy López Peña</v>
          </cell>
          <cell r="Q54"/>
          <cell r="R54" t="str">
            <v>Chumpitaz Pacheco Renzo Arturo</v>
          </cell>
          <cell r="S54" t="str">
            <v>Asesor legal de la presidencia</v>
          </cell>
          <cell r="T54" t="str">
            <v>Teléfono (01) 410-0700 Anexo 16005</v>
          </cell>
          <cell r="U54" t="str">
            <v>rchumpitazpa@pj.gob.pe</v>
          </cell>
        </row>
        <row r="55">
          <cell r="H55">
            <v>1701</v>
          </cell>
          <cell r="I55" t="str">
            <v>CORTE SUPERIOR DE JUSTICIA DE LIMA SUR</v>
          </cell>
          <cell r="J55">
            <v>15</v>
          </cell>
          <cell r="K55" t="str">
            <v>LIMA METROPOLITANA</v>
          </cell>
          <cell r="L55">
            <v>1</v>
          </cell>
          <cell r="M55" t="str">
            <v>LIMA</v>
          </cell>
          <cell r="N55">
            <v>1</v>
          </cell>
          <cell r="O55" t="str">
            <v>LIMA</v>
          </cell>
          <cell r="P55" t="str">
            <v>Addy López Peña</v>
          </cell>
          <cell r="Q55"/>
          <cell r="R55" t="str">
            <v>Campomanes Palomino, Fernando Aquiles</v>
          </cell>
          <cell r="S55" t="str">
            <v>Gerente de administración distrital</v>
          </cell>
          <cell r="T55">
            <v>989243522</v>
          </cell>
          <cell r="U55" t="str">
            <v>fcampomanes@pj.gob.pe</v>
          </cell>
        </row>
        <row r="56">
          <cell r="H56">
            <v>1702</v>
          </cell>
          <cell r="I56" t="str">
            <v>CORTE SUPERIOR DE JUSTICIA DE HUAURA</v>
          </cell>
          <cell r="J56">
            <v>15</v>
          </cell>
          <cell r="K56" t="str">
            <v>LIMA METROPOLITANA</v>
          </cell>
          <cell r="L56">
            <v>1</v>
          </cell>
          <cell r="M56" t="str">
            <v>LIMA</v>
          </cell>
          <cell r="N56">
            <v>1</v>
          </cell>
          <cell r="O56" t="str">
            <v>LIMA</v>
          </cell>
          <cell r="P56" t="str">
            <v>Addy López Peña</v>
          </cell>
          <cell r="Q56"/>
          <cell r="R56" t="str">
            <v>Chunga Gamarra, Nils Marcial</v>
          </cell>
          <cell r="S56" t="str">
            <v>Secretario general</v>
          </cell>
          <cell r="T56" t="str">
            <v>(01) 410 1010 anexo 24005</v>
          </cell>
          <cell r="U56" t="str">
            <v>nchunga@pj.gob.pe</v>
          </cell>
        </row>
        <row r="57">
          <cell r="H57">
            <v>1468</v>
          </cell>
          <cell r="I57" t="str">
            <v>CORTE SUPERIOR DE JUSTICIA DE PIURA</v>
          </cell>
          <cell r="J57">
            <v>15</v>
          </cell>
          <cell r="K57" t="str">
            <v>LIMA METROPOLITANA</v>
          </cell>
          <cell r="L57">
            <v>1</v>
          </cell>
          <cell r="M57" t="str">
            <v>LIMA</v>
          </cell>
          <cell r="N57">
            <v>1</v>
          </cell>
          <cell r="O57" t="str">
            <v>LIMA</v>
          </cell>
          <cell r="P57" t="str">
            <v>Addy López Peña</v>
          </cell>
          <cell r="Q57"/>
          <cell r="R57" t="str">
            <v>Chunga Ipanaque Percy Oma</v>
          </cell>
          <cell r="S57" t="str">
            <v>Jefe de imagen y prensa</v>
          </cell>
          <cell r="T57" t="str">
            <v>073-284960 - anexo 21139 Celular 978486214</v>
          </cell>
          <cell r="U57" t="str">
            <v>pchunga@pj.gob.pe</v>
          </cell>
        </row>
        <row r="58">
          <cell r="H58">
            <v>1473</v>
          </cell>
          <cell r="I58" t="str">
            <v>CORTE SUPERIOR DE JUSTICIA DE PUNO</v>
          </cell>
          <cell r="J58">
            <v>15</v>
          </cell>
          <cell r="K58" t="str">
            <v>LIMA METROPOLITANA</v>
          </cell>
          <cell r="L58">
            <v>1</v>
          </cell>
          <cell r="M58" t="str">
            <v>LIMA</v>
          </cell>
          <cell r="N58">
            <v>1</v>
          </cell>
          <cell r="O58" t="str">
            <v>LIMA</v>
          </cell>
          <cell r="P58" t="str">
            <v>Addy López Peña</v>
          </cell>
          <cell r="Q58"/>
          <cell r="R58" t="str">
            <v>Mamani Jilari Nemio Gaudencio</v>
          </cell>
          <cell r="S58" t="str">
            <v>Jefe de imagen institucional</v>
          </cell>
          <cell r="T58">
            <v>999802812</v>
          </cell>
          <cell r="U58" t="str">
            <v>nmamaniji@pj.gob.pe</v>
          </cell>
        </row>
        <row r="59">
          <cell r="H59">
            <v>1474</v>
          </cell>
          <cell r="I59" t="str">
            <v>CORTE SUPERIOR DE JUSTICIA DE SAN MARTIN</v>
          </cell>
          <cell r="J59">
            <v>15</v>
          </cell>
          <cell r="K59" t="str">
            <v>LIMA METROPOLITANA</v>
          </cell>
          <cell r="L59">
            <v>1</v>
          </cell>
          <cell r="M59" t="str">
            <v>LIMA</v>
          </cell>
          <cell r="N59">
            <v>1</v>
          </cell>
          <cell r="O59" t="str">
            <v>LIMA</v>
          </cell>
          <cell r="P59" t="str">
            <v>Addy López Peña</v>
          </cell>
          <cell r="Q59"/>
          <cell r="R59" t="str">
            <v>Piña Chávez, Nilda</v>
          </cell>
          <cell r="S59" t="str">
            <v>Secretaria de la presidencia de corte</v>
          </cell>
          <cell r="T59" t="str">
            <v>(042) 582 080 anexo 31003</v>
          </cell>
          <cell r="U59" t="str">
            <v>cmarin@pj.gob.pe</v>
          </cell>
        </row>
        <row r="60">
          <cell r="H60">
            <v>1704</v>
          </cell>
          <cell r="I60" t="str">
            <v>CORTE SUPERIOR DE JUSTICIA DE UCAYALI</v>
          </cell>
          <cell r="J60">
            <v>15</v>
          </cell>
          <cell r="K60" t="str">
            <v>LIMA METROPOLITANA</v>
          </cell>
          <cell r="L60">
            <v>1</v>
          </cell>
          <cell r="M60" t="str">
            <v>LIMA</v>
          </cell>
          <cell r="N60">
            <v>1</v>
          </cell>
          <cell r="O60" t="str">
            <v>LIMA</v>
          </cell>
          <cell r="P60" t="str">
            <v>Addy López Peña</v>
          </cell>
          <cell r="Q60"/>
          <cell r="R60" t="str">
            <v>Lena Wiesy De La Cruz Bolivar</v>
          </cell>
          <cell r="S60" t="str">
            <v>Asesora de corte</v>
          </cell>
          <cell r="T60" t="str">
            <v>061-586240 Anexo 33079 Celular 961647524</v>
          </cell>
          <cell r="U60" t="str">
            <v>ldelacruzb@pj.gob.pe</v>
          </cell>
        </row>
        <row r="61">
          <cell r="H61">
            <v>1630</v>
          </cell>
          <cell r="I61" t="str">
            <v>ADMINISTRACION - INAIGEM</v>
          </cell>
          <cell r="J61">
            <v>2</v>
          </cell>
          <cell r="K61" t="str">
            <v>ANCASH</v>
          </cell>
          <cell r="L61">
            <v>1</v>
          </cell>
          <cell r="M61" t="str">
            <v>HUARAZ</v>
          </cell>
          <cell r="N61">
            <v>1</v>
          </cell>
          <cell r="O61" t="str">
            <v>HUARAZ</v>
          </cell>
          <cell r="P61" t="str">
            <v>Magdalena Carranza Lozano</v>
          </cell>
          <cell r="Q61"/>
          <cell r="R61" t="str">
            <v>Jesus Santiago Chacalcaje Elias</v>
          </cell>
          <cell r="S61" t="str">
            <v>Jefe de la Oficina Planeamiento Presupuesto y Modernización</v>
          </cell>
          <cell r="T61">
            <v>985135353</v>
          </cell>
          <cell r="U61" t="str">
            <v>jchacalcaje@inaigem.gob.pe</v>
          </cell>
        </row>
        <row r="62">
          <cell r="H62">
            <v>474</v>
          </cell>
          <cell r="I62" t="str">
            <v>SERVICIO NACIONAL METEOROLOGIA E HIDROLOGIA-SENAMHI</v>
          </cell>
          <cell r="J62">
            <v>15</v>
          </cell>
          <cell r="K62" t="str">
            <v>LIMA METROPOLITANA</v>
          </cell>
          <cell r="L62">
            <v>1</v>
          </cell>
          <cell r="M62" t="str">
            <v>LIMA</v>
          </cell>
          <cell r="N62">
            <v>13</v>
          </cell>
          <cell r="O62" t="str">
            <v>JESUS MARIA</v>
          </cell>
          <cell r="P62" t="str">
            <v>Magdalena Carranza Lozano</v>
          </cell>
          <cell r="Q62"/>
          <cell r="R62" t="str">
            <v>Luz Marina Gonzales Quispe</v>
          </cell>
          <cell r="S62" t="str">
            <v>Directora de la Oficina de Planeamiento y Presupuesto</v>
          </cell>
          <cell r="T62">
            <v>995082514</v>
          </cell>
          <cell r="U62" t="str">
            <v>mgonzales@senamhi.gob.pe</v>
          </cell>
        </row>
        <row r="63">
          <cell r="H63">
            <v>84</v>
          </cell>
          <cell r="I63" t="str">
            <v>INSTITUTO GEOFISICO DEL PERU</v>
          </cell>
          <cell r="J63">
            <v>15</v>
          </cell>
          <cell r="K63" t="str">
            <v>LIMA METROPOLITANA</v>
          </cell>
          <cell r="L63">
            <v>1</v>
          </cell>
          <cell r="M63" t="str">
            <v>LIMA</v>
          </cell>
          <cell r="N63">
            <v>14</v>
          </cell>
          <cell r="O63" t="str">
            <v>LA MOLINA</v>
          </cell>
          <cell r="P63" t="str">
            <v>Magdalena Carranza Lozano</v>
          </cell>
          <cell r="Q63"/>
          <cell r="R63" t="str">
            <v>Edgar Delgado Ortega</v>
          </cell>
          <cell r="S63" t="str">
            <v>Jefe de la Oficina de Planeamiento y Presupuesto</v>
          </cell>
          <cell r="T63">
            <v>993640324</v>
          </cell>
          <cell r="U63" t="str">
            <v>edelgado@igp.gob.pe</v>
          </cell>
        </row>
        <row r="64">
          <cell r="H64">
            <v>1311</v>
          </cell>
          <cell r="I64" t="str">
            <v>ORGANISMO DE EVALUACION Y FISCALIZACION AMBIENTAL- ADMINISTRACION - OEFA</v>
          </cell>
          <cell r="J64">
            <v>15</v>
          </cell>
          <cell r="K64" t="str">
            <v>LIMA METROPOLITANA</v>
          </cell>
          <cell r="L64">
            <v>1</v>
          </cell>
          <cell r="M64" t="str">
            <v>LIMA</v>
          </cell>
          <cell r="N64">
            <v>13</v>
          </cell>
          <cell r="O64" t="str">
            <v>JESUS MARIA</v>
          </cell>
          <cell r="P64" t="str">
            <v>Magdalena Carranza Lozano</v>
          </cell>
          <cell r="Q64"/>
          <cell r="R64" t="str">
            <v>Félix Nelson Ñique Agreda</v>
          </cell>
          <cell r="S64" t="str">
            <v>Especialista de Planeamiento</v>
          </cell>
          <cell r="T64">
            <v>990359099</v>
          </cell>
          <cell r="U64" t="str">
            <v>fnique@sernanp.gob.pe</v>
          </cell>
        </row>
        <row r="65">
          <cell r="H65">
            <v>1311</v>
          </cell>
          <cell r="I65" t="str">
            <v>ORGANISMO DE EVALUACION Y FISCALIZACION AMBIENTAL- ADMINISTRACION - OEFA</v>
          </cell>
          <cell r="J65">
            <v>15</v>
          </cell>
          <cell r="K65" t="str">
            <v>LIMA METROPOLITANA</v>
          </cell>
          <cell r="L65">
            <v>1</v>
          </cell>
          <cell r="M65" t="str">
            <v>LIMA</v>
          </cell>
          <cell r="N65">
            <v>13</v>
          </cell>
          <cell r="O65" t="str">
            <v>JESUS MARIA</v>
          </cell>
          <cell r="P65" t="str">
            <v>Magdalena Carranza Lozano</v>
          </cell>
          <cell r="Q65"/>
          <cell r="R65" t="str">
            <v>Pamela Roxana Meza Pinto</v>
          </cell>
          <cell r="S65" t="str">
            <v>Jefa (e) de Oficina de Planeamiento y Presupuesto</v>
          </cell>
          <cell r="T65">
            <v>996203003</v>
          </cell>
          <cell r="U65" t="str">
            <v>pmezap@oefa.gob.pe</v>
          </cell>
        </row>
        <row r="66">
          <cell r="H66">
            <v>1534</v>
          </cell>
          <cell r="I66" t="str">
            <v>ADMINISTRACION - SENACE</v>
          </cell>
          <cell r="J66">
            <v>15</v>
          </cell>
          <cell r="K66" t="str">
            <v>LIMA METROPOLITANA</v>
          </cell>
          <cell r="L66">
            <v>1</v>
          </cell>
          <cell r="M66" t="str">
            <v>LIMA</v>
          </cell>
          <cell r="N66">
            <v>30</v>
          </cell>
          <cell r="O66" t="str">
            <v>SAN BORJA</v>
          </cell>
          <cell r="P66" t="str">
            <v>Magdalena Carranza Lozano</v>
          </cell>
          <cell r="Q66"/>
          <cell r="R66" t="str">
            <v>Carlos Ernesto Delgado Torres</v>
          </cell>
          <cell r="S66" t="str">
            <v>Jefe de la Oficina de Planeamiento y Presupuesto</v>
          </cell>
          <cell r="T66">
            <v>951014263</v>
          </cell>
          <cell r="U66" t="str">
            <v>cdelgado@senace.gob.pe</v>
          </cell>
        </row>
        <row r="67">
          <cell r="H67">
            <v>1293</v>
          </cell>
          <cell r="I67" t="str">
            <v>MINISTERIO DEL AMBIENTE - ADMINISTRACION GENERAL</v>
          </cell>
          <cell r="J67">
            <v>15</v>
          </cell>
          <cell r="K67" t="str">
            <v>LIMA METROPOLITANA</v>
          </cell>
          <cell r="L67">
            <v>1</v>
          </cell>
          <cell r="M67" t="str">
            <v>LIMA</v>
          </cell>
          <cell r="N67">
            <v>31</v>
          </cell>
          <cell r="O67" t="str">
            <v>SAN ISIDRO</v>
          </cell>
          <cell r="P67" t="str">
            <v>Magdalena Carranza Lozano</v>
          </cell>
          <cell r="Q67"/>
          <cell r="R67" t="str">
            <v>José Luis Príncipe Ccolqque</v>
          </cell>
          <cell r="S67" t="str">
            <v>Director de la Oficina de Planeamiento del MINAM</v>
          </cell>
          <cell r="T67">
            <v>996911850</v>
          </cell>
          <cell r="U67" t="str">
            <v>jprincipe@minam.gob.pe</v>
          </cell>
        </row>
        <row r="68">
          <cell r="H68">
            <v>1293</v>
          </cell>
          <cell r="I68" t="str">
            <v>MINISTERIO DEL AMBIENTE - ADMINISTRACION GENERAL</v>
          </cell>
          <cell r="J68">
            <v>15</v>
          </cell>
          <cell r="K68" t="str">
            <v>LIMA METROPOLITANA</v>
          </cell>
          <cell r="L68">
            <v>1</v>
          </cell>
          <cell r="M68" t="str">
            <v>LIMA</v>
          </cell>
          <cell r="N68">
            <v>31</v>
          </cell>
          <cell r="O68" t="str">
            <v>SAN ISIDRO</v>
          </cell>
          <cell r="P68" t="str">
            <v>Magdalena Carranza Lozano</v>
          </cell>
          <cell r="Q68"/>
          <cell r="R68" t="str">
            <v>Jhony Garcia Llontop</v>
          </cell>
          <cell r="S68" t="str">
            <v>Asesor en Planeamiento Estratégico</v>
          </cell>
          <cell r="T68">
            <v>996416106</v>
          </cell>
          <cell r="U68" t="str">
            <v>jgarciall@minam.gob.pe</v>
          </cell>
        </row>
        <row r="69">
          <cell r="H69">
            <v>1293</v>
          </cell>
          <cell r="I69" t="str">
            <v>MINISTERIO DEL AMBIENTE - ADMINISTRACION GENERAL</v>
          </cell>
          <cell r="J69">
            <v>15</v>
          </cell>
          <cell r="K69" t="str">
            <v>LIMA METROPOLITANA</v>
          </cell>
          <cell r="L69">
            <v>1</v>
          </cell>
          <cell r="M69" t="str">
            <v>LIMA</v>
          </cell>
          <cell r="N69">
            <v>31</v>
          </cell>
          <cell r="O69" t="str">
            <v>SAN ISIDRO</v>
          </cell>
          <cell r="P69" t="str">
            <v>Magdalena Carranza Lozano</v>
          </cell>
          <cell r="Q69"/>
          <cell r="R69" t="str">
            <v>Lupe Inés Segovia Morillo</v>
          </cell>
          <cell r="S69" t="str">
            <v>Especialista en Auditoría Gubernamental</v>
          </cell>
          <cell r="T69">
            <v>959220395</v>
          </cell>
          <cell r="U69" t="str">
            <v>lsegovia@minam.gob.pe</v>
          </cell>
        </row>
        <row r="70">
          <cell r="H70">
            <v>1293</v>
          </cell>
          <cell r="I70" t="str">
            <v>MINISTERIO DEL AMBIENTE - ADMINISTRACION GENERAL</v>
          </cell>
          <cell r="J70">
            <v>15</v>
          </cell>
          <cell r="K70" t="str">
            <v>LIMA METROPOLITANA</v>
          </cell>
          <cell r="L70">
            <v>1</v>
          </cell>
          <cell r="M70" t="str">
            <v>LIMA</v>
          </cell>
          <cell r="N70">
            <v>31</v>
          </cell>
          <cell r="O70" t="str">
            <v>SAN ISIDRO</v>
          </cell>
          <cell r="P70" t="str">
            <v>Magdalena Carranza Lozano</v>
          </cell>
          <cell r="Q70"/>
          <cell r="R70" t="str">
            <v>Elba Rosa Sicchar Rondinelli</v>
          </cell>
          <cell r="S70" t="str">
            <v>Especialista II en Planeamiento</v>
          </cell>
          <cell r="T70">
            <v>998499963</v>
          </cell>
          <cell r="U70" t="str">
            <v>esicchar@minam.gob.pe</v>
          </cell>
        </row>
        <row r="71">
          <cell r="H71">
            <v>1293</v>
          </cell>
          <cell r="I71" t="str">
            <v>MINISTERIO DEL AMBIENTE - ADMINISTRACION GENERAL</v>
          </cell>
          <cell r="J71">
            <v>15</v>
          </cell>
          <cell r="K71" t="str">
            <v>LIMA METROPOLITANA</v>
          </cell>
          <cell r="L71">
            <v>1</v>
          </cell>
          <cell r="M71" t="str">
            <v>LIMA</v>
          </cell>
          <cell r="N71">
            <v>31</v>
          </cell>
          <cell r="O71" t="str">
            <v>SAN ISIDRO</v>
          </cell>
          <cell r="P71" t="str">
            <v>Magdalena Carranza Lozano</v>
          </cell>
          <cell r="Q71"/>
          <cell r="R71" t="str">
            <v>Luis Alfredo Uribe López</v>
          </cell>
          <cell r="S71" t="str">
            <v>Especialista II en Planeamiento</v>
          </cell>
          <cell r="T71">
            <v>990119499</v>
          </cell>
          <cell r="U71" t="str">
            <v>luribe@minam.gob.pe</v>
          </cell>
        </row>
        <row r="72">
          <cell r="H72">
            <v>1293</v>
          </cell>
          <cell r="I72" t="str">
            <v>MINISTERIO DEL AMBIENTE - ADMINISTRACION GENERAL</v>
          </cell>
          <cell r="J72">
            <v>15</v>
          </cell>
          <cell r="K72" t="str">
            <v>LIMA METROPOLITANA</v>
          </cell>
          <cell r="L72">
            <v>1</v>
          </cell>
          <cell r="M72" t="str">
            <v>LIMA</v>
          </cell>
          <cell r="N72">
            <v>31</v>
          </cell>
          <cell r="O72" t="str">
            <v>SAN ISIDRO</v>
          </cell>
          <cell r="P72" t="str">
            <v>Magdalena Carranza Lozano</v>
          </cell>
          <cell r="Q72"/>
          <cell r="R72" t="str">
            <v>Anais Mercedes Cristobal Gomero</v>
          </cell>
          <cell r="S72" t="str">
            <v>Practicante Profesional de Planeamiento</v>
          </cell>
          <cell r="T72">
            <v>939711380</v>
          </cell>
          <cell r="U72" t="str">
            <v>practicanteopm1@minam.gob.pe</v>
          </cell>
        </row>
        <row r="73">
          <cell r="H73">
            <v>1409</v>
          </cell>
          <cell r="I73" t="str">
            <v>CONSERVACION DE BOSQUES</v>
          </cell>
          <cell r="J73">
            <v>15</v>
          </cell>
          <cell r="K73" t="str">
            <v>LIMA METROPOLITANA</v>
          </cell>
          <cell r="L73">
            <v>1</v>
          </cell>
          <cell r="M73" t="str">
            <v>LIMA</v>
          </cell>
          <cell r="N73">
            <v>31</v>
          </cell>
          <cell r="O73" t="str">
            <v>SAN ISIDRO</v>
          </cell>
          <cell r="P73" t="str">
            <v>Magdalena Carranza Lozano</v>
          </cell>
          <cell r="Q73"/>
          <cell r="R73" t="str">
            <v>Javier Suarez</v>
          </cell>
          <cell r="S73" t="str">
            <v>Coordinador del Área de Planeamiento</v>
          </cell>
          <cell r="T73">
            <v>945073082</v>
          </cell>
          <cell r="U73" t="str">
            <v>jsuarez@bosques.gob.pe</v>
          </cell>
        </row>
        <row r="74">
          <cell r="H74">
            <v>1492</v>
          </cell>
          <cell r="I74" t="str">
            <v>GESTION INTEGRAL DE LA CALIDAD AMBIENTAL</v>
          </cell>
          <cell r="J74">
            <v>15</v>
          </cell>
          <cell r="K74" t="str">
            <v>LIMA METROPOLITANA</v>
          </cell>
          <cell r="L74">
            <v>1</v>
          </cell>
          <cell r="M74" t="str">
            <v>LIMA</v>
          </cell>
          <cell r="N74">
            <v>31</v>
          </cell>
          <cell r="O74" t="str">
            <v>SAN ISIDRO</v>
          </cell>
          <cell r="P74" t="str">
            <v>Magdalena Carranza Lozano</v>
          </cell>
          <cell r="Q74"/>
          <cell r="R74" t="str">
            <v>Rosa Virginia Salas Aguilar</v>
          </cell>
          <cell r="S74" t="str">
            <v>Especialista de Planeamiento</v>
          </cell>
          <cell r="T74">
            <v>996911850</v>
          </cell>
          <cell r="U74" t="str">
            <v>rsalas@gica.gob.pe</v>
          </cell>
        </row>
        <row r="75">
          <cell r="H75">
            <v>1309</v>
          </cell>
          <cell r="I75" t="str">
            <v>SERV.NAC.AREAS NATURALES PROTEGIDAS POR EL ESTADO - SERNANP</v>
          </cell>
          <cell r="J75">
            <v>15</v>
          </cell>
          <cell r="K75" t="str">
            <v>LIMA METROPOLITANA</v>
          </cell>
          <cell r="L75">
            <v>1</v>
          </cell>
          <cell r="M75" t="str">
            <v>LIMA</v>
          </cell>
          <cell r="N75">
            <v>31</v>
          </cell>
          <cell r="O75" t="str">
            <v>SAN ISIDRO</v>
          </cell>
          <cell r="P75" t="str">
            <v>Magdalena Carranza Lozano</v>
          </cell>
          <cell r="Q75"/>
          <cell r="R75" t="str">
            <v>Armando Rufino Bazán López</v>
          </cell>
          <cell r="S75" t="str">
            <v>Jefe de la Oficina de Planeamiento y Presupuesto</v>
          </cell>
          <cell r="T75">
            <v>968218417</v>
          </cell>
          <cell r="U75" t="str">
            <v>abazan@sernanp.gob.pe</v>
          </cell>
        </row>
        <row r="76">
          <cell r="H76">
            <v>53</v>
          </cell>
          <cell r="I76" t="str">
            <v>INSTITUTO DE INVESTIGACIONES DE LA AMAZONIA PERUANA</v>
          </cell>
          <cell r="J76">
            <v>16</v>
          </cell>
          <cell r="K76" t="str">
            <v>LORETO</v>
          </cell>
          <cell r="L76">
            <v>1</v>
          </cell>
          <cell r="M76" t="str">
            <v>MAYNAS</v>
          </cell>
          <cell r="N76">
            <v>1</v>
          </cell>
          <cell r="O76" t="str">
            <v>IQUITOS</v>
          </cell>
          <cell r="P76" t="str">
            <v>Magdalena Carranza Lozano</v>
          </cell>
          <cell r="Q76"/>
          <cell r="R76" t="str">
            <v>Orlando Armas Gutierrez</v>
          </cell>
          <cell r="S76" t="str">
            <v>Jefe de la Oficina de Planeamiento y Presupuesto</v>
          </cell>
          <cell r="T76">
            <v>943063099</v>
          </cell>
          <cell r="U76" t="str">
            <v>oarmas@iiap.gob.pe</v>
          </cell>
        </row>
        <row r="77">
          <cell r="H77">
            <v>53</v>
          </cell>
          <cell r="I77" t="str">
            <v>INSTITUTO DE INVESTIGACIONES DE LA AMAZONIA PERUANA</v>
          </cell>
          <cell r="J77">
            <v>16</v>
          </cell>
          <cell r="K77" t="str">
            <v>LORETO</v>
          </cell>
          <cell r="L77">
            <v>1</v>
          </cell>
          <cell r="M77" t="str">
            <v>MAYNAS</v>
          </cell>
          <cell r="N77">
            <v>1</v>
          </cell>
          <cell r="O77" t="str">
            <v>IQUITOS</v>
          </cell>
          <cell r="P77" t="str">
            <v>Magdalena Carranza Lozano</v>
          </cell>
          <cell r="Q77"/>
          <cell r="R77" t="str">
            <v>Paulo Marín Arirama</v>
          </cell>
          <cell r="S77" t="str">
            <v>Coordinador de la Unidad Funcional de Planeamiento</v>
          </cell>
          <cell r="T77">
            <v>944137306</v>
          </cell>
          <cell r="U77" t="str">
            <v>pmarin@iiap.gob.pe</v>
          </cell>
        </row>
        <row r="78">
          <cell r="H78">
            <v>974</v>
          </cell>
          <cell r="I78" t="str">
            <v>ZONA REGISTRAL VII SEDE HUARAZ</v>
          </cell>
          <cell r="J78">
            <v>15</v>
          </cell>
          <cell r="K78" t="str">
            <v>LIMA METROPOLITANA</v>
          </cell>
          <cell r="L78">
            <v>1</v>
          </cell>
          <cell r="M78" t="str">
            <v>LIMA</v>
          </cell>
          <cell r="N78">
            <v>40</v>
          </cell>
          <cell r="O78" t="str">
            <v>SANTIAGO DE SURCO</v>
          </cell>
          <cell r="P78" t="str">
            <v>Noe Kiyak Pujupat</v>
          </cell>
          <cell r="Q78"/>
          <cell r="R78" t="str">
            <v>Ana Cristina Moreno Rojas</v>
          </cell>
          <cell r="S78" t="str">
            <v>Jefe de Unidad de Planeamiento y presupuesto</v>
          </cell>
          <cell r="T78">
            <v>976633346</v>
          </cell>
          <cell r="U78" t="str">
            <v>amorenor_huaraz@sunarp.gob.pe</v>
          </cell>
        </row>
        <row r="79">
          <cell r="H79">
            <v>23</v>
          </cell>
          <cell r="I79" t="str">
            <v>INPE-OFICINA REGIONAL SUR AREQUIPA</v>
          </cell>
          <cell r="J79">
            <v>15</v>
          </cell>
          <cell r="K79" t="str">
            <v>LIMA METROPOLITANA</v>
          </cell>
          <cell r="L79">
            <v>1</v>
          </cell>
          <cell r="M79" t="str">
            <v>LIMA</v>
          </cell>
          <cell r="N79">
            <v>1</v>
          </cell>
          <cell r="O79" t="str">
            <v>LIMA</v>
          </cell>
          <cell r="P79" t="str">
            <v>Noe Kiyak Pujupat</v>
          </cell>
          <cell r="Q79"/>
          <cell r="R79" t="str">
            <v>Fredy Coyla Zela</v>
          </cell>
          <cell r="S79" t="str">
            <v>Jefe de Planeamiento y Presupuesto</v>
          </cell>
          <cell r="T79">
            <v>981804403</v>
          </cell>
          <cell r="U79" t="str">
            <v>fcoyla@inpe.gob.pe</v>
          </cell>
        </row>
        <row r="80">
          <cell r="H80">
            <v>1272</v>
          </cell>
          <cell r="I80" t="str">
            <v>SUNARP - SEDE AREQUIPA</v>
          </cell>
          <cell r="J80">
            <v>15</v>
          </cell>
          <cell r="K80" t="str">
            <v>LIMA METROPOLITANA</v>
          </cell>
          <cell r="L80">
            <v>1</v>
          </cell>
          <cell r="M80" t="str">
            <v>LIMA</v>
          </cell>
          <cell r="N80">
            <v>40</v>
          </cell>
          <cell r="O80" t="str">
            <v>SANTIAGO DE SURCO</v>
          </cell>
          <cell r="P80" t="str">
            <v>Noe Kiyak Pujupat</v>
          </cell>
          <cell r="Q80"/>
          <cell r="R80" t="str">
            <v>Viviana Milagros Diaz Lopez</v>
          </cell>
          <cell r="S80" t="str">
            <v>Jefe de Unidad de Planeamiento y presupuesto</v>
          </cell>
          <cell r="T80" t="str">
            <v>973821845 anexo: 5471 / 054218355 - 215783</v>
          </cell>
          <cell r="U80" t="str">
            <v>vdiaz_arequ@sunarp.gob.pe / vmddll@hotmail.com</v>
          </cell>
        </row>
        <row r="81">
          <cell r="H81">
            <v>1624</v>
          </cell>
          <cell r="I81" t="str">
            <v>SUNARP - SEDE AYACUCHO</v>
          </cell>
          <cell r="J81">
            <v>15</v>
          </cell>
          <cell r="K81" t="str">
            <v>LIMA METROPOLITANA</v>
          </cell>
          <cell r="L81">
            <v>1</v>
          </cell>
          <cell r="M81" t="str">
            <v>LIMA</v>
          </cell>
          <cell r="N81">
            <v>40</v>
          </cell>
          <cell r="O81" t="str">
            <v>SANTIAGO DE SURCO</v>
          </cell>
          <cell r="P81" t="str">
            <v>Noe Kiyak Pujupat</v>
          </cell>
          <cell r="Q81"/>
          <cell r="R81" t="str">
            <v>Max Antonio Sánchez Yangali</v>
          </cell>
          <cell r="S81" t="str">
            <v>Jefe de Unidad de Planeamiento y presupuesto</v>
          </cell>
          <cell r="T81">
            <v>990204970</v>
          </cell>
          <cell r="U81" t="str">
            <v>msanchez_ayacucho@sunarp.gob.pe</v>
          </cell>
        </row>
        <row r="82">
          <cell r="H82">
            <v>22</v>
          </cell>
          <cell r="I82" t="str">
            <v>INPE-OFICINA REGIONAL SUR ORIENTE CUSCO</v>
          </cell>
          <cell r="J82">
            <v>15</v>
          </cell>
          <cell r="K82" t="str">
            <v>LIMA METROPOLITANA</v>
          </cell>
          <cell r="L82">
            <v>1</v>
          </cell>
          <cell r="M82" t="str">
            <v>LIMA</v>
          </cell>
          <cell r="N82">
            <v>1</v>
          </cell>
          <cell r="O82" t="str">
            <v>LIMA</v>
          </cell>
          <cell r="P82" t="str">
            <v>Noe Kiyak Pujupat</v>
          </cell>
          <cell r="Q82"/>
          <cell r="R82" t="str">
            <v>Carlos Olivera Bravo</v>
          </cell>
          <cell r="S82" t="str">
            <v>Jefe de Planeamiento y Presupuesto</v>
          </cell>
          <cell r="T82">
            <v>984630494</v>
          </cell>
          <cell r="U82" t="str">
            <v>colivera@inpe.gob.pe</v>
          </cell>
        </row>
        <row r="83">
          <cell r="H83">
            <v>976</v>
          </cell>
          <cell r="I83" t="str">
            <v>ZONA REGISTRAL X CUSCO</v>
          </cell>
          <cell r="J83">
            <v>15</v>
          </cell>
          <cell r="K83" t="str">
            <v>LIMA METROPOLITANA</v>
          </cell>
          <cell r="L83">
            <v>1</v>
          </cell>
          <cell r="M83" t="str">
            <v>LIMA</v>
          </cell>
          <cell r="N83">
            <v>40</v>
          </cell>
          <cell r="O83" t="str">
            <v>SANTIAGO DE SURCO</v>
          </cell>
          <cell r="P83" t="str">
            <v>Noe Kiyak Pujupat</v>
          </cell>
          <cell r="Q83"/>
          <cell r="R83" t="str">
            <v>Walter Palomino Deza</v>
          </cell>
          <cell r="S83" t="str">
            <v>Jefe de Unidad de Planeamiento y presupuesto</v>
          </cell>
          <cell r="T83" t="str">
            <v>973821845 anexo:8471 (084) 581060</v>
          </cell>
          <cell r="U83" t="str">
            <v>wpalomino_cusco@sunarp.gob.pe</v>
          </cell>
        </row>
        <row r="84">
          <cell r="H84">
            <v>978</v>
          </cell>
          <cell r="I84" t="str">
            <v>ZONA REGISTRAL XI SEDE ICA</v>
          </cell>
          <cell r="J84">
            <v>15</v>
          </cell>
          <cell r="K84" t="str">
            <v>LIMA METROPOLITANA</v>
          </cell>
          <cell r="L84">
            <v>1</v>
          </cell>
          <cell r="M84" t="str">
            <v>LIMA</v>
          </cell>
          <cell r="N84">
            <v>40</v>
          </cell>
          <cell r="O84" t="str">
            <v>SANTIAGO DE SURCO</v>
          </cell>
          <cell r="P84" t="str">
            <v>Noe Kiyak Pujupat</v>
          </cell>
          <cell r="Q84"/>
          <cell r="R84" t="str">
            <v>Mario Melchor García Mere</v>
          </cell>
          <cell r="S84" t="str">
            <v>Jefe de Unidad de Planeamiento y presupuesto</v>
          </cell>
          <cell r="T84" t="str">
            <v>944 023 885</v>
          </cell>
          <cell r="U84" t="str">
            <v>mgarcia_ica@sunarp.gob.pe</v>
          </cell>
        </row>
        <row r="85">
          <cell r="H85">
            <v>21</v>
          </cell>
          <cell r="I85" t="str">
            <v>INPE-OFICINA REGIONAL CENTRO HUANCAYO</v>
          </cell>
          <cell r="J85">
            <v>15</v>
          </cell>
          <cell r="K85" t="str">
            <v>LIMA METROPOLITANA</v>
          </cell>
          <cell r="L85">
            <v>1</v>
          </cell>
          <cell r="M85" t="str">
            <v>LIMA</v>
          </cell>
          <cell r="N85">
            <v>1</v>
          </cell>
          <cell r="O85" t="str">
            <v>LIMA</v>
          </cell>
          <cell r="P85" t="str">
            <v>Noe Kiyak Pujupat</v>
          </cell>
          <cell r="Q85"/>
          <cell r="R85" t="str">
            <v>Oscar Mendoza Condori</v>
          </cell>
          <cell r="S85" t="str">
            <v>Jefe de Planeamiento y Presupuesto</v>
          </cell>
          <cell r="T85">
            <v>964651701</v>
          </cell>
          <cell r="U85" t="str">
            <v>omendoza@inpe.gob.pe</v>
          </cell>
        </row>
        <row r="86">
          <cell r="H86">
            <v>972</v>
          </cell>
          <cell r="I86" t="str">
            <v>ZONA REGISTRAL VIII SEDE HUANCAYO</v>
          </cell>
          <cell r="J86">
            <v>15</v>
          </cell>
          <cell r="K86" t="str">
            <v>LIMA METROPOLITANA</v>
          </cell>
          <cell r="L86">
            <v>1</v>
          </cell>
          <cell r="M86" t="str">
            <v>LIMA</v>
          </cell>
          <cell r="N86">
            <v>40</v>
          </cell>
          <cell r="O86" t="str">
            <v>SANTIAGO DE SURCO</v>
          </cell>
          <cell r="P86" t="str">
            <v>Noe Kiyak Pujupat</v>
          </cell>
          <cell r="Q86"/>
          <cell r="R86" t="str">
            <v>Leonel Pacheco Vila</v>
          </cell>
          <cell r="S86" t="str">
            <v>Jefe de Unidad de Planeamiento y presupuesto</v>
          </cell>
          <cell r="T86" t="str">
            <v>964704262 anexo:6471 / (064) 247724</v>
          </cell>
          <cell r="U86" t="str">
            <v>lpacheco_hyo@sunarp.gob.pe</v>
          </cell>
        </row>
        <row r="87">
          <cell r="H87">
            <v>1271</v>
          </cell>
          <cell r="I87" t="str">
            <v>SUNARP - SEDE TRUJILLO</v>
          </cell>
          <cell r="J87">
            <v>15</v>
          </cell>
          <cell r="K87" t="str">
            <v>LIMA METROPOLITANA</v>
          </cell>
          <cell r="L87">
            <v>1</v>
          </cell>
          <cell r="M87" t="str">
            <v>LIMA</v>
          </cell>
          <cell r="N87">
            <v>40</v>
          </cell>
          <cell r="O87" t="str">
            <v>SANTIAGO DE SURCO</v>
          </cell>
          <cell r="P87" t="str">
            <v>Noe Kiyak Pujupat</v>
          </cell>
          <cell r="Q87"/>
          <cell r="R87" t="str">
            <v>Javier Mora Vasquez</v>
          </cell>
          <cell r="S87" t="str">
            <v>Jefe de Unidad de Planeamiento y presupuesto</v>
          </cell>
          <cell r="T87" t="str">
            <v>anexo:4471 / 511 208-3100</v>
          </cell>
          <cell r="U87" t="str">
            <v>jmora_truji@sunarp.gob.pe</v>
          </cell>
        </row>
        <row r="88">
          <cell r="H88">
            <v>19</v>
          </cell>
          <cell r="I88" t="str">
            <v>INPE-OFICINA REGIONAL NORTE CHICLAYO</v>
          </cell>
          <cell r="J88">
            <v>15</v>
          </cell>
          <cell r="K88" t="str">
            <v>LIMA METROPOLITANA</v>
          </cell>
          <cell r="L88">
            <v>1</v>
          </cell>
          <cell r="M88" t="str">
            <v>LIMA</v>
          </cell>
          <cell r="N88">
            <v>1</v>
          </cell>
          <cell r="O88" t="str">
            <v>LIMA</v>
          </cell>
          <cell r="P88" t="str">
            <v>Noe Kiyak Pujupat</v>
          </cell>
          <cell r="Q88"/>
          <cell r="R88" t="str">
            <v>Marlene Nelisa Cabanillas Custodio</v>
          </cell>
          <cell r="S88" t="str">
            <v>Jefe de la Unidad de Planeamiento y Presupuesto</v>
          </cell>
          <cell r="T88">
            <v>979905451</v>
          </cell>
          <cell r="U88" t="str">
            <v>mcabanillas@inpe.gob.pe</v>
          </cell>
        </row>
        <row r="89">
          <cell r="H89">
            <v>1270</v>
          </cell>
          <cell r="I89" t="str">
            <v>SUNARP - SEDE CHICLAYO</v>
          </cell>
          <cell r="J89">
            <v>15</v>
          </cell>
          <cell r="K89" t="str">
            <v>LIMA METROPOLITANA</v>
          </cell>
          <cell r="L89">
            <v>1</v>
          </cell>
          <cell r="M89" t="str">
            <v>LIMA</v>
          </cell>
          <cell r="N89">
            <v>40</v>
          </cell>
          <cell r="O89" t="str">
            <v>SANTIAGO DE SURCO</v>
          </cell>
          <cell r="P89" t="str">
            <v>Noe Kiyak Pujupat</v>
          </cell>
          <cell r="Q89"/>
          <cell r="R89" t="str">
            <v>Alvaro Augusto Ancajima Bruno</v>
          </cell>
          <cell r="S89" t="str">
            <v>Jefe de Unidad de Planeamiento y presupuesto</v>
          </cell>
          <cell r="T89" t="str">
            <v>anexo: 7471</v>
          </cell>
          <cell r="U89" t="str">
            <v>074-233381 074 239085</v>
          </cell>
        </row>
        <row r="90">
          <cell r="H90">
            <v>17</v>
          </cell>
          <cell r="I90" t="str">
            <v>INSTITUTO NACIONAL PENITENCIARIO-SEDE CENTRAL- ADMINISTRACION LIMA</v>
          </cell>
          <cell r="J90">
            <v>15</v>
          </cell>
          <cell r="K90" t="str">
            <v>LIMA METROPOLITANA</v>
          </cell>
          <cell r="L90">
            <v>1</v>
          </cell>
          <cell r="M90" t="str">
            <v>LIMA</v>
          </cell>
          <cell r="N90">
            <v>1</v>
          </cell>
          <cell r="O90" t="str">
            <v>LIMA</v>
          </cell>
          <cell r="P90" t="str">
            <v>Noe Kiyak Pujupat</v>
          </cell>
          <cell r="Q90"/>
          <cell r="R90" t="str">
            <v>Smith Espada</v>
          </cell>
          <cell r="S90" t="str">
            <v>Especialista</v>
          </cell>
          <cell r="T90" t="str">
            <v>944 270 858</v>
          </cell>
          <cell r="U90" t="str">
            <v>sespada@inpe.gob.pe; smithespada@gmail.com</v>
          </cell>
        </row>
        <row r="91">
          <cell r="H91">
            <v>17</v>
          </cell>
          <cell r="I91" t="str">
            <v>INSTITUTO NACIONAL PENITENCIARIO-SEDE CENTRAL- ADMINISTRACION LIMA</v>
          </cell>
          <cell r="J91">
            <v>15</v>
          </cell>
          <cell r="K91" t="str">
            <v>LIMA METROPOLITANA</v>
          </cell>
          <cell r="L91">
            <v>1</v>
          </cell>
          <cell r="M91" t="str">
            <v>LIMA</v>
          </cell>
          <cell r="N91">
            <v>1</v>
          </cell>
          <cell r="O91" t="str">
            <v>LIMA</v>
          </cell>
          <cell r="P91" t="str">
            <v>Noe Kiyak Pujupat</v>
          </cell>
          <cell r="Q91"/>
          <cell r="R91" t="str">
            <v>Julian M. Ochoa Torres</v>
          </cell>
          <cell r="S91" t="str">
            <v>Especialista en Planeamiento</v>
          </cell>
          <cell r="T91" t="str">
            <v>986 960 987</v>
          </cell>
          <cell r="U91" t="str">
            <v>jochoa@inpe.gob.pe</v>
          </cell>
        </row>
        <row r="92">
          <cell r="H92">
            <v>18</v>
          </cell>
          <cell r="I92" t="str">
            <v>INPE-OFICINA REGIONAL LIMA</v>
          </cell>
          <cell r="J92">
            <v>15</v>
          </cell>
          <cell r="K92" t="str">
            <v>LIMA METROPOLITANA</v>
          </cell>
          <cell r="L92">
            <v>1</v>
          </cell>
          <cell r="M92" t="str">
            <v>LIMA</v>
          </cell>
          <cell r="N92">
            <v>1</v>
          </cell>
          <cell r="O92" t="str">
            <v>LIMA</v>
          </cell>
          <cell r="P92" t="str">
            <v>Noe Kiyak Pujupat</v>
          </cell>
          <cell r="Q92"/>
          <cell r="R92" t="str">
            <v>Ninanya Ortiz Ana Milagros</v>
          </cell>
          <cell r="S92" t="str">
            <v>Jefe Unidad Planeamiento y Presupuesto</v>
          </cell>
          <cell r="T92" t="str">
            <v>426-1171</v>
          </cell>
          <cell r="U92" t="str">
            <v>aminanya@inpe.gob.pe</v>
          </cell>
        </row>
        <row r="93">
          <cell r="H93">
            <v>517</v>
          </cell>
          <cell r="I93" t="str">
            <v>INPE-OFICINA GENERAL DE INFRAESTRUCTURA</v>
          </cell>
          <cell r="J93">
            <v>15</v>
          </cell>
          <cell r="K93" t="str">
            <v>LIMA METROPOLITANA</v>
          </cell>
          <cell r="L93">
            <v>1</v>
          </cell>
          <cell r="M93" t="str">
            <v>LIMA</v>
          </cell>
          <cell r="N93">
            <v>1</v>
          </cell>
          <cell r="O93" t="str">
            <v>LIMA</v>
          </cell>
          <cell r="P93" t="str">
            <v>Noe Kiyak Pujupat</v>
          </cell>
          <cell r="Q93"/>
          <cell r="R93" t="str">
            <v>Jean Rodriguez Horna</v>
          </cell>
          <cell r="S93" t="str">
            <v>Jefe de Planeamiento y Presupuesto</v>
          </cell>
          <cell r="T93">
            <v>914892103</v>
          </cell>
          <cell r="U93" t="str">
            <v>jean.rodriguez@inpe.gob.pe</v>
          </cell>
        </row>
        <row r="94">
          <cell r="H94">
            <v>1269</v>
          </cell>
          <cell r="I94" t="str">
            <v>SUNARP - SEDE LIMA</v>
          </cell>
          <cell r="J94">
            <v>15</v>
          </cell>
          <cell r="K94" t="str">
            <v>LIMA METROPOLITANA</v>
          </cell>
          <cell r="L94">
            <v>1</v>
          </cell>
          <cell r="M94" t="str">
            <v>LIMA</v>
          </cell>
          <cell r="N94">
            <v>40</v>
          </cell>
          <cell r="O94" t="str">
            <v>SANTIAGO DE SURCO</v>
          </cell>
          <cell r="P94" t="str">
            <v>Noe Kiyak Pujupat</v>
          </cell>
          <cell r="Q94"/>
          <cell r="R94" t="str">
            <v>Jorge luis Baltazar Caballero</v>
          </cell>
          <cell r="S94" t="str">
            <v>Coordinador responsasble de planeamiento</v>
          </cell>
          <cell r="T94" t="str">
            <v>anexo 1475 / 3112360</v>
          </cell>
          <cell r="U94">
            <v>3112360</v>
          </cell>
        </row>
        <row r="95">
          <cell r="H95">
            <v>1729</v>
          </cell>
          <cell r="I95" t="str">
            <v>PROCURADURIA GENERAL DEL ESTADO</v>
          </cell>
          <cell r="J95">
            <v>15</v>
          </cell>
          <cell r="K95" t="str">
            <v>LIMA METROPOLITANA</v>
          </cell>
          <cell r="L95">
            <v>1</v>
          </cell>
          <cell r="M95" t="str">
            <v>LIMA</v>
          </cell>
          <cell r="N95">
            <v>22</v>
          </cell>
          <cell r="O95" t="str">
            <v>MIRAFLORES</v>
          </cell>
          <cell r="P95" t="str">
            <v>Noe Kiyak Pujupat</v>
          </cell>
          <cell r="Q95"/>
          <cell r="R95" t="str">
            <v>Rubino John Caceres Blas</v>
          </cell>
          <cell r="S95" t="str">
            <v>Jefe de la Oficina de Planeamiento, Presupuesto y Modernización</v>
          </cell>
          <cell r="T95" t="str">
            <v>(01) 7485417/ Anexo 128</v>
          </cell>
          <cell r="U95" t="str">
            <v>rcaceres@pge.gob.pe</v>
          </cell>
        </row>
        <row r="96">
          <cell r="H96">
            <v>15</v>
          </cell>
          <cell r="I96" t="str">
            <v>MINISTERIO DE JUSTICIA-OFICINA GENERAL DE ADMINISTRACION</v>
          </cell>
          <cell r="J96">
            <v>15</v>
          </cell>
          <cell r="K96" t="str">
            <v>LIMA METROPOLITANA</v>
          </cell>
          <cell r="L96">
            <v>1</v>
          </cell>
          <cell r="M96" t="str">
            <v>LIMA</v>
          </cell>
          <cell r="N96">
            <v>22</v>
          </cell>
          <cell r="O96" t="str">
            <v>MIRAFLORES</v>
          </cell>
          <cell r="P96" t="str">
            <v>Noe Kiyak Pujupat</v>
          </cell>
          <cell r="Q96"/>
          <cell r="R96" t="str">
            <v>Angel Alfredo Tavara Atoche</v>
          </cell>
          <cell r="S96" t="str">
            <v>Jefe de la Oficina General de Planeamiento, Presupuesto y Modernización</v>
          </cell>
          <cell r="T96" t="str">
            <v>204-8020/ Anexo 1128</v>
          </cell>
          <cell r="U96"/>
        </row>
        <row r="97">
          <cell r="H97">
            <v>15</v>
          </cell>
          <cell r="I97" t="str">
            <v>MINISTERIO DE JUSTICIA-OFICINA GENERAL DE ADMINISTRACION</v>
          </cell>
          <cell r="J97">
            <v>15</v>
          </cell>
          <cell r="K97" t="str">
            <v>LIMA METROPOLITANA</v>
          </cell>
          <cell r="L97">
            <v>1</v>
          </cell>
          <cell r="M97" t="str">
            <v>LIMA</v>
          </cell>
          <cell r="N97">
            <v>22</v>
          </cell>
          <cell r="O97" t="str">
            <v>MIRAFLORES</v>
          </cell>
          <cell r="P97" t="str">
            <v>Noe Kiyak Pujupat</v>
          </cell>
          <cell r="Q97"/>
          <cell r="R97" t="str">
            <v>Luisa Fajardo</v>
          </cell>
          <cell r="S97" t="str">
            <v>Jefa de la oficina de planeamiento y presupuesto</v>
          </cell>
          <cell r="T97" t="str">
            <v>944 262 659</v>
          </cell>
          <cell r="U97" t="str">
            <v>lfajardo@minjus.gob.pe</v>
          </cell>
        </row>
        <row r="98">
          <cell r="H98">
            <v>1437</v>
          </cell>
          <cell r="I98" t="str">
            <v>PROGRAMA MODERNIZACION DEL SISTEMA DE ADMINISTRACION DE JUSTICIA</v>
          </cell>
          <cell r="J98">
            <v>15</v>
          </cell>
          <cell r="K98" t="str">
            <v>LIMA METROPOLITANA</v>
          </cell>
          <cell r="L98">
            <v>1</v>
          </cell>
          <cell r="M98" t="str">
            <v>LIMA</v>
          </cell>
          <cell r="N98">
            <v>22</v>
          </cell>
          <cell r="O98" t="str">
            <v>MIRAFLORES</v>
          </cell>
          <cell r="P98" t="str">
            <v>Noe Kiyak Pujupat</v>
          </cell>
          <cell r="Q98"/>
          <cell r="R98" t="str">
            <v>Rodolfo Alban Guevara</v>
          </cell>
          <cell r="S98" t="str">
            <v>Director ejecutivo</v>
          </cell>
          <cell r="T98" t="str">
            <v>6805353/ Anexo 200</v>
          </cell>
          <cell r="U98" t="str">
            <v>rodolfo.alban@ejenopenal.pe</v>
          </cell>
        </row>
        <row r="99">
          <cell r="H99">
            <v>1716</v>
          </cell>
          <cell r="I99" t="str">
            <v>CENTROS JUVENILES</v>
          </cell>
          <cell r="J99">
            <v>15</v>
          </cell>
          <cell r="K99" t="str">
            <v>LIMA METROPOLITANA</v>
          </cell>
          <cell r="L99">
            <v>1</v>
          </cell>
          <cell r="M99" t="str">
            <v>LIMA</v>
          </cell>
          <cell r="N99">
            <v>22</v>
          </cell>
          <cell r="O99" t="str">
            <v>MIRAFLORES</v>
          </cell>
          <cell r="P99" t="str">
            <v>Noe Kiyak Pujupat</v>
          </cell>
          <cell r="Q99"/>
          <cell r="R99" t="str">
            <v>Karin Rodriguez</v>
          </cell>
          <cell r="S99" t="str">
            <v>Especialista de planeamiento</v>
          </cell>
          <cell r="T99" t="str">
            <v>940 168 400</v>
          </cell>
          <cell r="U99" t="str">
            <v>planeamiento07@pronacej.gob.pe</v>
          </cell>
        </row>
        <row r="100">
          <cell r="H100">
            <v>1732</v>
          </cell>
          <cell r="I100" t="str">
            <v>PROGRAMA MEJORAMIENTO DE LOS SERVICIOS DE JUSTICIA EN MATERIA PENAL EN EL PERU - PMSJMPP</v>
          </cell>
          <cell r="J100">
            <v>15</v>
          </cell>
          <cell r="K100" t="str">
            <v>LIMA METROPOLITANA</v>
          </cell>
          <cell r="L100">
            <v>1</v>
          </cell>
          <cell r="M100" t="str">
            <v>LIMA</v>
          </cell>
          <cell r="N100">
            <v>22</v>
          </cell>
          <cell r="O100" t="str">
            <v>MIRAFLORES</v>
          </cell>
          <cell r="P100" t="str">
            <v>Noe Kiyak Pujupat</v>
          </cell>
          <cell r="Q100"/>
          <cell r="R100" t="str">
            <v>Joanna Elizabeth Osorio Dominguez</v>
          </cell>
          <cell r="S100" t="str">
            <v>Jefa de la Unidad de Planes y Monitoreo</v>
          </cell>
          <cell r="T100"/>
          <cell r="U100" t="str">
            <v>josorio@ejepenal.gob.pe</v>
          </cell>
        </row>
        <row r="101">
          <cell r="H101">
            <v>24</v>
          </cell>
          <cell r="I101" t="str">
            <v>SUNARP - SEDE CENTRAL</v>
          </cell>
          <cell r="J101">
            <v>15</v>
          </cell>
          <cell r="K101" t="str">
            <v>LIMA METROPOLITANA</v>
          </cell>
          <cell r="L101">
            <v>1</v>
          </cell>
          <cell r="M101" t="str">
            <v>LIMA</v>
          </cell>
          <cell r="N101">
            <v>40</v>
          </cell>
          <cell r="O101" t="str">
            <v>SANTIAGO DE SURCO</v>
          </cell>
          <cell r="P101" t="str">
            <v>Noe Kiyak Pujupat</v>
          </cell>
          <cell r="Q101"/>
          <cell r="R101" t="str">
            <v>Gastón César Otero Tello</v>
          </cell>
          <cell r="S101" t="str">
            <v>Jefe de la Oficina de Planeamiento, Presupuesto y Modernización</v>
          </cell>
          <cell r="T101" t="str">
            <v>208-3100/ Anexo 8871</v>
          </cell>
          <cell r="U101" t="str">
            <v>gotero@sunarp.gob.pe</v>
          </cell>
        </row>
        <row r="102">
          <cell r="H102">
            <v>24</v>
          </cell>
          <cell r="I102" t="str">
            <v>SUNARP - SEDE CENTRAL</v>
          </cell>
          <cell r="J102">
            <v>15</v>
          </cell>
          <cell r="K102" t="str">
            <v>LIMA METROPOLITANA</v>
          </cell>
          <cell r="L102">
            <v>1</v>
          </cell>
          <cell r="M102" t="str">
            <v>LIMA</v>
          </cell>
          <cell r="N102">
            <v>40</v>
          </cell>
          <cell r="O102" t="str">
            <v>SANTIAGO DE SURCO</v>
          </cell>
          <cell r="P102" t="str">
            <v>Noe Kiyak Pujupat</v>
          </cell>
          <cell r="Q102"/>
          <cell r="R102" t="str">
            <v>Maricruz Fretel Arteaga</v>
          </cell>
          <cell r="S102" t="str">
            <v>Analista en Planeamiento</v>
          </cell>
          <cell r="T102" t="str">
            <v>#ERROR!</v>
          </cell>
          <cell r="U102" t="str">
            <v>mfretel@sunarp.gob.pe</v>
          </cell>
        </row>
        <row r="103">
          <cell r="H103">
            <v>980</v>
          </cell>
          <cell r="I103" t="str">
            <v>ZONA REGISTRAL IV SEDE IQUITOS</v>
          </cell>
          <cell r="J103">
            <v>15</v>
          </cell>
          <cell r="K103" t="str">
            <v>LIMA METROPOLITANA</v>
          </cell>
          <cell r="L103">
            <v>1</v>
          </cell>
          <cell r="M103" t="str">
            <v>LIMA</v>
          </cell>
          <cell r="N103">
            <v>40</v>
          </cell>
          <cell r="O103" t="str">
            <v>SANTIAGO DE SURCO</v>
          </cell>
          <cell r="P103" t="str">
            <v>Noe Kiyak Pujupat</v>
          </cell>
          <cell r="Q103"/>
          <cell r="R103" t="str">
            <v>Lincoln Mallaupoma Espinoza</v>
          </cell>
          <cell r="S103" t="str">
            <v>Jefe de Unidad de Planeamiento y presupuesto</v>
          </cell>
          <cell r="T103" t="str">
            <v>axexo: 6571 / (065) 231981</v>
          </cell>
          <cell r="U103" t="str">
            <v>lmallaupoma_iquit@sunarp.gob.pe</v>
          </cell>
        </row>
        <row r="104">
          <cell r="H104">
            <v>975</v>
          </cell>
          <cell r="I104" t="str">
            <v>ZONA REGISTRAL I SEDE PIURA</v>
          </cell>
          <cell r="J104">
            <v>15</v>
          </cell>
          <cell r="K104" t="str">
            <v>LIMA METROPOLITANA</v>
          </cell>
          <cell r="L104">
            <v>1</v>
          </cell>
          <cell r="M104" t="str">
            <v>LIMA</v>
          </cell>
          <cell r="N104">
            <v>40</v>
          </cell>
          <cell r="O104" t="str">
            <v>SANTIAGO DE SURCO</v>
          </cell>
          <cell r="P104" t="str">
            <v>Noe Kiyak Pujupat</v>
          </cell>
          <cell r="Q104"/>
          <cell r="R104" t="str">
            <v>Mario Diaz Lopez</v>
          </cell>
          <cell r="S104" t="str">
            <v>Jefe de Unidad de Planeamiento y presupuesto</v>
          </cell>
          <cell r="T104" t="str">
            <v>954458747 anexo:7371 / (073)305168 / 305053</v>
          </cell>
          <cell r="U104" t="str">
            <v>mdiaz_piura@sunarp.gob.pe</v>
          </cell>
        </row>
        <row r="105">
          <cell r="H105">
            <v>960</v>
          </cell>
          <cell r="I105" t="str">
            <v>INPE-OFICINA REGIONAL ALTIPLANO PUNO</v>
          </cell>
          <cell r="J105">
            <v>15</v>
          </cell>
          <cell r="K105" t="str">
            <v>LIMA METROPOLITANA</v>
          </cell>
          <cell r="L105">
            <v>1</v>
          </cell>
          <cell r="M105" t="str">
            <v>LIMA</v>
          </cell>
          <cell r="N105">
            <v>1</v>
          </cell>
          <cell r="O105" t="str">
            <v>LIMA</v>
          </cell>
          <cell r="P105" t="str">
            <v>Noe Kiyak Pujupat</v>
          </cell>
          <cell r="Q105"/>
          <cell r="R105" t="str">
            <v>Sixto Gallegos Nina</v>
          </cell>
          <cell r="S105" t="str">
            <v>Jefe de Planeamiento y Presupuesto</v>
          </cell>
          <cell r="T105">
            <v>914814238</v>
          </cell>
          <cell r="U105" t="str">
            <v>sgallegos@inpe.gob.pe</v>
          </cell>
        </row>
        <row r="106">
          <cell r="H106">
            <v>982</v>
          </cell>
          <cell r="I106" t="str">
            <v>ZONA REGISTRAL III SEDE MOYOBAMBA</v>
          </cell>
          <cell r="J106">
            <v>15</v>
          </cell>
          <cell r="K106" t="str">
            <v>LIMA METROPOLITANA</v>
          </cell>
          <cell r="L106">
            <v>1</v>
          </cell>
          <cell r="M106" t="str">
            <v>LIMA</v>
          </cell>
          <cell r="N106">
            <v>40</v>
          </cell>
          <cell r="O106" t="str">
            <v>SANTIAGO DE SURCO</v>
          </cell>
          <cell r="P106" t="str">
            <v>Noe Kiyak Pujupat</v>
          </cell>
          <cell r="Q106"/>
          <cell r="R106" t="str">
            <v>Fernando Antonio Artegada Benites</v>
          </cell>
          <cell r="S106" t="str">
            <v>Jefe de Unidad de Planeamiento y presupuesto</v>
          </cell>
          <cell r="T106" t="str">
            <v>anexo: 4271 / 042-561335</v>
          </cell>
          <cell r="U106"/>
        </row>
        <row r="107">
          <cell r="H107">
            <v>961</v>
          </cell>
          <cell r="I107" t="str">
            <v>INPE-OFICINA REGIONAL NOR ORIENTE SAN MARTIN</v>
          </cell>
          <cell r="J107">
            <v>15</v>
          </cell>
          <cell r="K107" t="str">
            <v>LIMA METROPOLITANA</v>
          </cell>
          <cell r="L107">
            <v>1</v>
          </cell>
          <cell r="M107" t="str">
            <v>LIMA</v>
          </cell>
          <cell r="N107">
            <v>1</v>
          </cell>
          <cell r="O107" t="str">
            <v>LIMA</v>
          </cell>
          <cell r="P107" t="str">
            <v>Noe Kiyak Pujupat</v>
          </cell>
          <cell r="Q107"/>
          <cell r="R107" t="str">
            <v>Harol Erick Saldaña Pezo</v>
          </cell>
          <cell r="S107" t="str">
            <v>Jefe de Planeamiento y Presupuesto</v>
          </cell>
          <cell r="T107">
            <v>942936285</v>
          </cell>
          <cell r="U107" t="str">
            <v>hsaldana@inpe.gob.pe</v>
          </cell>
        </row>
        <row r="108">
          <cell r="H108">
            <v>977</v>
          </cell>
          <cell r="I108" t="str">
            <v>ZONA REGISTRAL XIII SEDE TACNA</v>
          </cell>
          <cell r="J108">
            <v>15</v>
          </cell>
          <cell r="K108" t="str">
            <v>LIMA METROPOLITANA</v>
          </cell>
          <cell r="L108">
            <v>1</v>
          </cell>
          <cell r="M108" t="str">
            <v>LIMA</v>
          </cell>
          <cell r="N108">
            <v>40</v>
          </cell>
          <cell r="O108" t="str">
            <v>SANTIAGO DE SURCO</v>
          </cell>
          <cell r="P108" t="str">
            <v>Noe Kiyak Pujupat</v>
          </cell>
          <cell r="Q108"/>
          <cell r="R108" t="str">
            <v>Marco Antonio Sabauste Bracesco</v>
          </cell>
          <cell r="S108" t="str">
            <v>Jefe de Unidad de Planeamiento y presupuesto</v>
          </cell>
          <cell r="T108" t="str">
            <v>axexo: 5271 / 052-246581</v>
          </cell>
          <cell r="U108" t="str">
            <v>msubauste_tacna@sunarp.gob.pe</v>
          </cell>
        </row>
        <row r="109">
          <cell r="H109">
            <v>20</v>
          </cell>
          <cell r="I109" t="str">
            <v>INPE-OFICINA REGIONAL ORIENTE PUCALLPA</v>
          </cell>
          <cell r="J109">
            <v>15</v>
          </cell>
          <cell r="K109" t="str">
            <v>LIMA METROPOLITANA</v>
          </cell>
          <cell r="L109">
            <v>1</v>
          </cell>
          <cell r="M109" t="str">
            <v>LIMA</v>
          </cell>
          <cell r="N109">
            <v>1</v>
          </cell>
          <cell r="O109" t="str">
            <v>LIMA</v>
          </cell>
          <cell r="P109" t="str">
            <v>Noe Kiyak Pujupat</v>
          </cell>
          <cell r="Q109"/>
          <cell r="R109" t="str">
            <v>Morales Espinoza Melchor Nicanor</v>
          </cell>
          <cell r="S109" t="str">
            <v>Jefe de Planeamiento y Presupuesto</v>
          </cell>
          <cell r="T109">
            <v>957505032</v>
          </cell>
          <cell r="U109" t="str">
            <v>MMORALES@INPE.GOB.PE</v>
          </cell>
        </row>
        <row r="110">
          <cell r="H110">
            <v>983</v>
          </cell>
          <cell r="I110" t="str">
            <v>ZONA REGISTRAL VI SEDE PUCALLPA</v>
          </cell>
          <cell r="J110">
            <v>15</v>
          </cell>
          <cell r="K110" t="str">
            <v>LIMA METROPOLITANA</v>
          </cell>
          <cell r="L110">
            <v>1</v>
          </cell>
          <cell r="M110" t="str">
            <v>LIMA</v>
          </cell>
          <cell r="N110">
            <v>40</v>
          </cell>
          <cell r="O110" t="str">
            <v>SANTIAGO DE SURCO</v>
          </cell>
          <cell r="P110" t="str">
            <v>Noe Kiyak Pujupat</v>
          </cell>
          <cell r="Q110"/>
          <cell r="R110" t="str">
            <v>Doris Yavely Pizan Flores</v>
          </cell>
          <cell r="S110" t="str">
            <v>Analista de Planeamiento y presupuesto</v>
          </cell>
          <cell r="T110" t="str">
            <v>966 050 509 anexo: 6171 / 061-572288</v>
          </cell>
          <cell r="U110" t="str">
            <v>nbaumann_pucal@sunarp.gob.pe</v>
          </cell>
        </row>
        <row r="111">
          <cell r="H111">
            <v>1147</v>
          </cell>
          <cell r="I111" t="str">
            <v>PNP - XI DIRECCION TERRITORIAL DE POLICIA - AREQUIPA</v>
          </cell>
          <cell r="J111">
            <v>15</v>
          </cell>
          <cell r="K111" t="str">
            <v>LIMA METROPOLITANA</v>
          </cell>
          <cell r="L111">
            <v>1</v>
          </cell>
          <cell r="M111" t="str">
            <v>LIMA</v>
          </cell>
          <cell r="N111">
            <v>31</v>
          </cell>
          <cell r="O111" t="str">
            <v>SAN ISIDRO</v>
          </cell>
          <cell r="P111" t="str">
            <v>Emerson Paucar Cuipal</v>
          </cell>
          <cell r="Q111"/>
          <cell r="R111" t="str">
            <v>General PNP Colin Macleod, SIM GALVAN</v>
          </cell>
          <cell r="S111" t="str">
            <v>Jefe de la IX MACREPOL AREQUIPA</v>
          </cell>
          <cell r="T111" t="str">
            <v>054 251277 / 054 252688 / 054 251716</v>
          </cell>
          <cell r="U111" t="str">
            <v>xmacrepolaqp.ceopol@policia.gob.pe | arequipa.ceopolpnp@gmail.com</v>
          </cell>
        </row>
        <row r="112">
          <cell r="H112">
            <v>1689</v>
          </cell>
          <cell r="I112" t="str">
            <v>REGIÓN POLICIAL AYACUCHO – ICA</v>
          </cell>
          <cell r="J112">
            <v>15</v>
          </cell>
          <cell r="K112" t="str">
            <v>LIMA METROPOLITANA</v>
          </cell>
          <cell r="L112">
            <v>1</v>
          </cell>
          <cell r="M112" t="str">
            <v>LIMA</v>
          </cell>
          <cell r="N112">
            <v>31</v>
          </cell>
          <cell r="O112" t="str">
            <v>SAN ISIDRO</v>
          </cell>
          <cell r="P112" t="str">
            <v>Emerson Paucar Cuipal</v>
          </cell>
          <cell r="Q112"/>
          <cell r="R112" t="str">
            <v>General PNP Edgar Jose, HORNA MORENO</v>
          </cell>
          <cell r="S112" t="str">
            <v>Jefe de la VIII MACREPOL AYACUCHO</v>
          </cell>
          <cell r="T112" t="str">
            <v>(01)475-9020</v>
          </cell>
          <cell r="U112" t="str">
            <v>viiimacrepolayaica.ceopol@policia.gob.pe</v>
          </cell>
        </row>
        <row r="113">
          <cell r="H113">
            <v>1724</v>
          </cell>
          <cell r="I113" t="str">
            <v>PERU SEGURO 2025</v>
          </cell>
          <cell r="J113">
            <v>15</v>
          </cell>
          <cell r="K113" t="str">
            <v>LIMA METROPOLITANA</v>
          </cell>
          <cell r="L113">
            <v>1</v>
          </cell>
          <cell r="M113" t="str">
            <v>LIMA</v>
          </cell>
          <cell r="N113">
            <v>31</v>
          </cell>
          <cell r="O113" t="str">
            <v>SAN ISIDRO</v>
          </cell>
          <cell r="P113" t="str">
            <v>Emerson Paucar Cuipal</v>
          </cell>
          <cell r="Q113"/>
          <cell r="R113" t="str">
            <v>Carlos Ricardo Wong Velarde</v>
          </cell>
          <cell r="S113" t="str">
            <v>Jefe Oficina de Planeamiento, Presupuesto y Monitoreo</v>
          </cell>
          <cell r="T113" t="str">
            <v>(01)743-3850</v>
          </cell>
          <cell r="U113" t="str">
            <v>cwong@peruseguro.gob.pe
  jvelasquez@peruseguro.gob.pe</v>
          </cell>
        </row>
        <row r="114">
          <cell r="H114">
            <v>36</v>
          </cell>
          <cell r="I114" t="str">
            <v>X DIRECCION TERRITORIAL DE POLICIA - CUSCO</v>
          </cell>
          <cell r="J114">
            <v>15</v>
          </cell>
          <cell r="K114" t="str">
            <v>LIMA METROPOLITANA</v>
          </cell>
          <cell r="L114">
            <v>1</v>
          </cell>
          <cell r="M114" t="str">
            <v>LIMA</v>
          </cell>
          <cell r="N114">
            <v>31</v>
          </cell>
          <cell r="O114" t="str">
            <v>SAN ISIDRO</v>
          </cell>
          <cell r="P114" t="str">
            <v>Emerson Paucar Cuipal</v>
          </cell>
          <cell r="Q114"/>
          <cell r="R114" t="str">
            <v>General PNP Julio César, BECERRA CAMARA</v>
          </cell>
          <cell r="S114" t="str">
            <v>Jefe</v>
          </cell>
          <cell r="T114" t="str">
            <v>084 227783 - 084 231788</v>
          </cell>
          <cell r="U114" t="str">
            <v>rpcusco.ceopol@pnp.gob.pe
  7macrepolcusco.ceopol@policia.gob.pe</v>
          </cell>
        </row>
        <row r="115">
          <cell r="H115">
            <v>1688</v>
          </cell>
          <cell r="I115" t="str">
            <v>REGIÓN POLICIAL HUÁNUCO – SAN MARTÍN – UCAYALI</v>
          </cell>
          <cell r="J115">
            <v>15</v>
          </cell>
          <cell r="K115" t="str">
            <v>LIMA METROPOLITANA</v>
          </cell>
          <cell r="L115">
            <v>1</v>
          </cell>
          <cell r="M115" t="str">
            <v>LIMA</v>
          </cell>
          <cell r="N115">
            <v>31</v>
          </cell>
          <cell r="O115" t="str">
            <v>SAN ISIDRO</v>
          </cell>
          <cell r="P115" t="str">
            <v>Emerson Paucar Cuipal</v>
          </cell>
          <cell r="Q115"/>
          <cell r="R115" t="str">
            <v>General PNP Julio Oscar, MARIÑO RIPA</v>
          </cell>
          <cell r="S115" t="str">
            <v>Jefe de la V MACREPOL HUANUCO</v>
          </cell>
          <cell r="T115">
            <v>990011765</v>
          </cell>
          <cell r="U115" t="str">
            <v>5macrphuanuco.ceopol@policia.gob.pe</v>
          </cell>
        </row>
        <row r="116">
          <cell r="H116">
            <v>34</v>
          </cell>
          <cell r="I116" t="str">
            <v>VIII DIRECCION TERRITORIAL DE POLICIA - HUANCAYO</v>
          </cell>
          <cell r="J116">
            <v>15</v>
          </cell>
          <cell r="K116" t="str">
            <v>LIMA METROPOLITANA</v>
          </cell>
          <cell r="L116">
            <v>1</v>
          </cell>
          <cell r="M116" t="str">
            <v>LIMA</v>
          </cell>
          <cell r="N116">
            <v>31</v>
          </cell>
          <cell r="O116" t="str">
            <v>SAN ISIDRO</v>
          </cell>
          <cell r="P116" t="str">
            <v>Emerson Paucar Cuipal</v>
          </cell>
          <cell r="Q116"/>
          <cell r="R116" t="str">
            <v>General PNP Danilo Luis, VERA CARBAJAL</v>
          </cell>
          <cell r="S116" t="str">
            <v>Jefe de la VI MACREPOL JUNIN</v>
          </cell>
          <cell r="T116" t="str">
            <v>064 234651 / 064-200226 / 064-212453</v>
          </cell>
          <cell r="U116" t="str">
            <v>vimacrepol.ucop@policia.gob.pe</v>
          </cell>
        </row>
        <row r="117">
          <cell r="H117">
            <v>29</v>
          </cell>
          <cell r="I117" t="str">
            <v>III DIRTEPOL - TRUJILLO</v>
          </cell>
          <cell r="J117">
            <v>15</v>
          </cell>
          <cell r="K117" t="str">
            <v>LIMA METROPOLITANA</v>
          </cell>
          <cell r="L117">
            <v>1</v>
          </cell>
          <cell r="M117" t="str">
            <v>LIMA</v>
          </cell>
          <cell r="N117">
            <v>31</v>
          </cell>
          <cell r="O117" t="str">
            <v>SAN ISIDRO</v>
          </cell>
          <cell r="P117" t="str">
            <v>Emerson Paucar Cuipal</v>
          </cell>
          <cell r="Q117"/>
          <cell r="R117" t="str">
            <v>Coronel PNP Jose Antonio, ZAVALA CHUMBIAUCA</v>
          </cell>
          <cell r="S117" t="str">
            <v>Jefe de la III MACREPOL LA LIBERTAD</v>
          </cell>
          <cell r="T117" t="str">
            <v>044 207054</v>
          </cell>
          <cell r="U117" t="str">
            <v>rplalibertad.ceopol@pnp.gob.pe 3macrpll.ceopol@policia.gob.pe | 3macrpll.ofima@policia.gob.pe | 3macrpll.dir@policia.gob.pe</v>
          </cell>
        </row>
        <row r="118">
          <cell r="H118">
            <v>1342</v>
          </cell>
          <cell r="I118" t="str">
            <v>II DIRECCION TERRITORIAL DE POLICIA CHICLAYO</v>
          </cell>
          <cell r="J118">
            <v>15</v>
          </cell>
          <cell r="K118" t="str">
            <v>LIMA METROPOLITANA</v>
          </cell>
          <cell r="L118">
            <v>1</v>
          </cell>
          <cell r="M118" t="str">
            <v>LIMA</v>
          </cell>
          <cell r="N118">
            <v>31</v>
          </cell>
          <cell r="O118" t="str">
            <v>SAN ISIDRO</v>
          </cell>
          <cell r="P118" t="str">
            <v>Emerson Paucar Cuipal</v>
          </cell>
          <cell r="Q118"/>
          <cell r="R118" t="str">
            <v>General PNP Marco Antonio, CONDE CUELLAR</v>
          </cell>
          <cell r="S118" t="str">
            <v>Director</v>
          </cell>
          <cell r="T118" t="str">
            <v>074 222769</v>
          </cell>
          <cell r="U118" t="str">
            <v>dtplambayeque.dir@pnp.gob.pe</v>
          </cell>
        </row>
        <row r="119">
          <cell r="H119">
            <v>33</v>
          </cell>
          <cell r="I119" t="str">
            <v>VII DIRECCION TERRITORIAL DE POLICIA- LIMA</v>
          </cell>
          <cell r="J119">
            <v>15</v>
          </cell>
          <cell r="K119" t="str">
            <v>LIMA METROPOLITANA</v>
          </cell>
          <cell r="L119">
            <v>1</v>
          </cell>
          <cell r="M119" t="str">
            <v>LIMA</v>
          </cell>
          <cell r="N119">
            <v>31</v>
          </cell>
          <cell r="O119" t="str">
            <v>SAN ISIDRO</v>
          </cell>
          <cell r="P119" t="str">
            <v>Emerson Paucar Cuipal</v>
          </cell>
          <cell r="Q119"/>
          <cell r="R119" t="str">
            <v>General PNP Enrique Hugo, FELIPE MONRROY</v>
          </cell>
          <cell r="S119" t="str">
            <v>Jefe de la Región Policial Lima</v>
          </cell>
          <cell r="T119" t="str">
            <v>01 4311668</v>
          </cell>
          <cell r="U119" t="str">
            <v>rplima.ceopol@pnp.gob.pe</v>
          </cell>
        </row>
        <row r="120">
          <cell r="H120">
            <v>42</v>
          </cell>
          <cell r="I120" t="str">
            <v>DIRECCION DE AVIACION POLICIAL</v>
          </cell>
          <cell r="J120">
            <v>15</v>
          </cell>
          <cell r="K120" t="str">
            <v>LIMA METROPOLITANA</v>
          </cell>
          <cell r="L120">
            <v>1</v>
          </cell>
          <cell r="M120" t="str">
            <v>LIMA</v>
          </cell>
          <cell r="N120">
            <v>31</v>
          </cell>
          <cell r="O120" t="str">
            <v>SAN ISIDRO</v>
          </cell>
          <cell r="P120" t="str">
            <v>Emerson Paucar Cuipal</v>
          </cell>
          <cell r="Q120"/>
          <cell r="R120" t="str">
            <v>General PNP Fredy LOPEZ MENDOZA</v>
          </cell>
          <cell r="S120" t="str">
            <v>Director de la DIRAVPOL PNP</v>
          </cell>
          <cell r="T120" t="str">
            <v>01 5754696 - 01 5754697</v>
          </cell>
          <cell r="U120" t="str">
            <v>diravpol.ceopol@policia.gob.pe</v>
          </cell>
        </row>
        <row r="121">
          <cell r="H121">
            <v>1312</v>
          </cell>
          <cell r="I121" t="str">
            <v>DIRECCION EJECUTIVA DE INVESTIGACION CRIMINAL Y APOYO A LA JUSTICIA PNP- DIREICAJ PNP</v>
          </cell>
          <cell r="J121">
            <v>15</v>
          </cell>
          <cell r="K121" t="str">
            <v>LIMA METROPOLITANA</v>
          </cell>
          <cell r="L121">
            <v>1</v>
          </cell>
          <cell r="M121" t="str">
            <v>LIMA</v>
          </cell>
          <cell r="N121">
            <v>31</v>
          </cell>
          <cell r="O121" t="str">
            <v>SAN ISIDRO</v>
          </cell>
          <cell r="P121" t="str">
            <v>Emerson Paucar Cuipal</v>
          </cell>
          <cell r="Q121"/>
          <cell r="R121" t="str">
            <v>General PNP Oscar Manuel, ARRIOLA DELGADO</v>
          </cell>
          <cell r="S121" t="str">
            <v>Director de Investigación Criminal - PNP</v>
          </cell>
          <cell r="T121" t="str">
            <v>01 3302052</v>
          </cell>
          <cell r="U121" t="str">
            <v>direicaj.dir@pnp.gob.pe</v>
          </cell>
        </row>
        <row r="122">
          <cell r="H122">
            <v>1520</v>
          </cell>
          <cell r="I122" t="str">
            <v>SUPERINTENDENCIA NACIONAL DE MIGRACIONES - MIGRACIONES</v>
          </cell>
          <cell r="J122">
            <v>15</v>
          </cell>
          <cell r="K122" t="str">
            <v>LIMA METROPOLITANA</v>
          </cell>
          <cell r="L122">
            <v>1</v>
          </cell>
          <cell r="M122" t="str">
            <v>LIMA</v>
          </cell>
          <cell r="N122">
            <v>5</v>
          </cell>
          <cell r="O122" t="str">
            <v>BREÑA</v>
          </cell>
          <cell r="P122" t="str">
            <v>Emerson Paucar Cuipal</v>
          </cell>
          <cell r="Q122"/>
          <cell r="R122" t="str">
            <v>Mary Del Rosario Jessen Vigil</v>
          </cell>
          <cell r="S122" t="str">
            <v>Jefe de la Oficina de Planeamiento y Presupuesto</v>
          </cell>
          <cell r="T122" t="str">
            <v>(01) 200 1000
  / Anexo 1052</v>
          </cell>
          <cell r="U122" t="str">
            <v>mjessen@migraciones.gob.pe</v>
          </cell>
        </row>
        <row r="123">
          <cell r="H123">
            <v>43</v>
          </cell>
          <cell r="I123" t="str">
            <v>DIRECCION EJECUTIVA DE EDUCACION Y DOCTRINA PNP-DIREDUD PNP</v>
          </cell>
          <cell r="J123">
            <v>15</v>
          </cell>
          <cell r="K123" t="str">
            <v>LIMA METROPOLITANA</v>
          </cell>
          <cell r="L123">
            <v>1</v>
          </cell>
          <cell r="M123" t="str">
            <v>LIMA</v>
          </cell>
          <cell r="N123">
            <v>31</v>
          </cell>
          <cell r="O123" t="str">
            <v>SAN ISIDRO</v>
          </cell>
          <cell r="P123" t="str">
            <v>Emerson Paucar Cuipal</v>
          </cell>
          <cell r="Q123"/>
          <cell r="R123" t="str">
            <v>General PNP Ghino Gerardo, MALASPINA DEL CASTILLO</v>
          </cell>
          <cell r="S123" t="str">
            <v>Jefe de Planeamiento</v>
          </cell>
          <cell r="T123">
            <v>936819372</v>
          </cell>
          <cell r="U123" t="str">
            <v>enfpp.ceopol@policia.gob.pe</v>
          </cell>
        </row>
        <row r="124">
          <cell r="H124">
            <v>1519</v>
          </cell>
          <cell r="I124" t="str">
            <v>SUPERINTENDENCIA NACIONAL DE CONTROL DE SERVICIOS DE SEGURIDAD, ARMAS, MUNICIONES Y EXPLOSIVOS DE USO CIVIL- SUCAMEC</v>
          </cell>
          <cell r="J124">
            <v>15</v>
          </cell>
          <cell r="K124" t="str">
            <v>LIMA METROPOLITANA</v>
          </cell>
          <cell r="L124">
            <v>1</v>
          </cell>
          <cell r="M124" t="str">
            <v>LIMA</v>
          </cell>
          <cell r="N124">
            <v>20</v>
          </cell>
          <cell r="O124" t="str">
            <v>MAGDALENA DEL MAR</v>
          </cell>
          <cell r="P124" t="str">
            <v>Emerson Paucar Cuipal</v>
          </cell>
          <cell r="Q124"/>
          <cell r="R124" t="str">
            <v>Omar Percy Campos Lopez-Reyna</v>
          </cell>
          <cell r="S124" t="str">
            <v>Jefe de la Oficina General de Planeamiento y Presupuesto</v>
          </cell>
          <cell r="T124" t="str">
            <v>4120000 
  Anexo: 5015</v>
          </cell>
          <cell r="U124" t="str">
            <v>aorduna@sucamec.gob.pe</v>
          </cell>
        </row>
        <row r="125">
          <cell r="H125">
            <v>1067</v>
          </cell>
          <cell r="I125" t="str">
            <v>SANIDAD DE LA PNP</v>
          </cell>
          <cell r="J125">
            <v>15</v>
          </cell>
          <cell r="K125" t="str">
            <v>LIMA METROPOLITANA</v>
          </cell>
          <cell r="L125">
            <v>1</v>
          </cell>
          <cell r="M125" t="str">
            <v>LIMA</v>
          </cell>
          <cell r="N125">
            <v>31</v>
          </cell>
          <cell r="O125" t="str">
            <v>SAN ISIDRO</v>
          </cell>
          <cell r="P125" t="str">
            <v>Emerson Paucar Cuipal</v>
          </cell>
          <cell r="Q125"/>
          <cell r="R125" t="str">
            <v>General De Servicios PNP CABRERA CONTRERAS, NAGY ESAU</v>
          </cell>
          <cell r="S125" t="str">
            <v>Director</v>
          </cell>
          <cell r="T125" t="str">
            <v>01 4474836</v>
          </cell>
          <cell r="U125" t="str">
            <v>direjsan.dir@pnp.gob.pe</v>
          </cell>
        </row>
        <row r="126">
          <cell r="H126">
            <v>26</v>
          </cell>
          <cell r="I126" t="str">
            <v>DIRECCION DE ECONOMIA Y FINANZAS DE LA PNP</v>
          </cell>
          <cell r="J126">
            <v>15</v>
          </cell>
          <cell r="K126" t="str">
            <v>LIMA METROPOLITANA</v>
          </cell>
          <cell r="L126">
            <v>1</v>
          </cell>
          <cell r="M126" t="str">
            <v>LIMA</v>
          </cell>
          <cell r="N126">
            <v>31</v>
          </cell>
          <cell r="O126" t="str">
            <v>SAN ISIDRO</v>
          </cell>
          <cell r="P126" t="str">
            <v>Emerson Paucar Cuipal</v>
          </cell>
          <cell r="Q126"/>
          <cell r="R126" t="str">
            <v>General PNP Olger, BENAVIDES PONCE DE LEON</v>
          </cell>
          <cell r="S126" t="str">
            <v>Director</v>
          </cell>
          <cell r="T126" t="str">
            <v>945372976 / 980122006 / 01 3811429 - 01 3819709</v>
          </cell>
          <cell r="U126" t="str">
            <v>diradm.dir@policia.gob.pe | diradm.unitradoc@policia.gob.pe | diradm.unici@policia.gob.pe</v>
          </cell>
        </row>
        <row r="127">
          <cell r="H127">
            <v>996</v>
          </cell>
          <cell r="I127" t="str">
            <v>INTENDENCIA NACIONAL DE BOMBEROS DEL PERÚ - INBP</v>
          </cell>
          <cell r="J127">
            <v>15</v>
          </cell>
          <cell r="K127" t="str">
            <v>LIMA METROPOLITANA</v>
          </cell>
          <cell r="L127">
            <v>1</v>
          </cell>
          <cell r="M127" t="str">
            <v>LIMA</v>
          </cell>
          <cell r="N127">
            <v>31</v>
          </cell>
          <cell r="O127" t="str">
            <v>SAN ISIDRO</v>
          </cell>
          <cell r="P127" t="str">
            <v>Emerson Paucar Cuipal</v>
          </cell>
          <cell r="Q127"/>
          <cell r="R127" t="str">
            <v>Marleny Chávez Cahuana</v>
          </cell>
          <cell r="S127" t="str">
            <v>Director de la Oficina de Planificación y Presupuesto</v>
          </cell>
          <cell r="T127">
            <v>996908449</v>
          </cell>
          <cell r="U127" t="str">
            <v>ecoraquillo@inbp.gob.pe</v>
          </cell>
        </row>
        <row r="128">
          <cell r="H128">
            <v>996</v>
          </cell>
          <cell r="I128" t="str">
            <v>INTENDENCIA NACIONAL DE BOMBEROS DEL PERÚ - INBP</v>
          </cell>
          <cell r="J128">
            <v>15</v>
          </cell>
          <cell r="K128" t="str">
            <v>LIMA METROPOLITANA</v>
          </cell>
          <cell r="L128">
            <v>1</v>
          </cell>
          <cell r="M128" t="str">
            <v>LIMA</v>
          </cell>
          <cell r="N128">
            <v>31</v>
          </cell>
          <cell r="O128" t="str">
            <v>SAN ISIDRO</v>
          </cell>
          <cell r="P128" t="str">
            <v>Emerson Paucar Cuipal</v>
          </cell>
          <cell r="Q128"/>
          <cell r="R128" t="str">
            <v>Emma Díaz Escobal</v>
          </cell>
          <cell r="S128" t="str">
            <v>Jefe (e) de la Unidad de Planeamiento y Modernización</v>
          </cell>
          <cell r="T128" t="str">
            <v>987110 828</v>
          </cell>
          <cell r="U128" t="str">
            <v>ediaz@inbp.gob.pe.</v>
          </cell>
        </row>
        <row r="129">
          <cell r="H129">
            <v>25</v>
          </cell>
          <cell r="I129" t="str">
            <v>MINISTERIO DEL INTERIOR-OFICINA GENERAL DE ADMINISTRACION</v>
          </cell>
          <cell r="J129">
            <v>15</v>
          </cell>
          <cell r="K129" t="str">
            <v>LIMA METROPOLITANA</v>
          </cell>
          <cell r="L129">
            <v>1</v>
          </cell>
          <cell r="M129" t="str">
            <v>LIMA</v>
          </cell>
          <cell r="N129">
            <v>31</v>
          </cell>
          <cell r="O129" t="str">
            <v>SAN ISIDRO</v>
          </cell>
          <cell r="P129" t="str">
            <v>Emerson Paucar Cuipal</v>
          </cell>
          <cell r="Q129"/>
          <cell r="R129" t="str">
            <v>Marco Antonio Criollo Zambrano</v>
          </cell>
          <cell r="S129" t="str">
            <v>Director General de la Oficina General de Planeamieto y Presupuesto</v>
          </cell>
          <cell r="T129" t="str">
            <v>(01) 418-4030</v>
          </cell>
          <cell r="U129" t="str">
            <v>mcriollo@mininter.gob.pe</v>
          </cell>
        </row>
        <row r="130">
          <cell r="H130">
            <v>25</v>
          </cell>
          <cell r="I130" t="str">
            <v>MINISTERIO DEL INTERIOR-OFICINA GENERAL DE ADMINISTRACION</v>
          </cell>
          <cell r="J130">
            <v>15</v>
          </cell>
          <cell r="K130" t="str">
            <v>LIMA METROPOLITANA</v>
          </cell>
          <cell r="L130">
            <v>1</v>
          </cell>
          <cell r="M130" t="str">
            <v>LIMA</v>
          </cell>
          <cell r="N130">
            <v>31</v>
          </cell>
          <cell r="O130" t="str">
            <v>SAN ISIDRO</v>
          </cell>
          <cell r="P130" t="str">
            <v>Emerson Paucar Cuipal</v>
          </cell>
          <cell r="Q130"/>
          <cell r="R130" t="str">
            <v>José Fernando de la Cruz Bojorquez</v>
          </cell>
          <cell r="S130" t="str">
            <v>Coordinador de la Oficina de Planeamiento y Estadística de la Oficina General de Planeamiento y Presupuesto</v>
          </cell>
          <cell r="T130">
            <v>993687307</v>
          </cell>
          <cell r="U130" t="str">
            <v>jdelacruzb@mininter.gob.pe.</v>
          </cell>
        </row>
        <row r="131">
          <cell r="H131">
            <v>1343</v>
          </cell>
          <cell r="I131" t="str">
            <v>DIRECCION EJECUTIVA ANTIDROGAS- DIREJANDRO PNP</v>
          </cell>
          <cell r="J131">
            <v>15</v>
          </cell>
          <cell r="K131" t="str">
            <v>LIMA METROPOLITANA</v>
          </cell>
          <cell r="L131">
            <v>1</v>
          </cell>
          <cell r="M131" t="str">
            <v>LIMA</v>
          </cell>
          <cell r="N131">
            <v>31</v>
          </cell>
          <cell r="O131" t="str">
            <v>SAN ISIDRO</v>
          </cell>
          <cell r="P131" t="str">
            <v>Emerson Paucar Cuipal</v>
          </cell>
          <cell r="Q131"/>
          <cell r="R131" t="str">
            <v>General PNP Zenon Santos, LOAYZA DIAZ</v>
          </cell>
          <cell r="S131" t="str">
            <v>Director</v>
          </cell>
          <cell r="T131" t="str">
            <v>4214493 / 421-0813 / 421-8744 / 980121068</v>
          </cell>
          <cell r="U131" t="str">
            <v>ayudantia@dirandro.pnp.gob.pe
  sec.ayu@dirandro.policia.gob.pe</v>
          </cell>
        </row>
        <row r="132">
          <cell r="H132">
            <v>1558</v>
          </cell>
          <cell r="I132" t="str">
            <v>DIRECCION GENERAL DE INFRAESTRUCTURA (M.DEL INTERIOR)</v>
          </cell>
          <cell r="J132">
            <v>15</v>
          </cell>
          <cell r="K132" t="str">
            <v>LIMA METROPOLITANA</v>
          </cell>
          <cell r="L132">
            <v>1</v>
          </cell>
          <cell r="M132" t="str">
            <v>LIMA</v>
          </cell>
          <cell r="N132">
            <v>31</v>
          </cell>
          <cell r="O132" t="str">
            <v>SAN ISIDRO</v>
          </cell>
          <cell r="P132" t="str">
            <v>Emerson Paucar Cuipal</v>
          </cell>
          <cell r="Q132"/>
          <cell r="R132" t="str">
            <v>Jessica Milagros De La Cruz Valdez</v>
          </cell>
          <cell r="S132" t="str">
            <v>Directora General (e) de la Oficina General de Infraestructura</v>
          </cell>
          <cell r="T132" t="str">
            <v>(01) 418-4030</v>
          </cell>
          <cell r="U132" t="str">
            <v>jdelacruz@mininter.gob.pe</v>
          </cell>
        </row>
        <row r="133">
          <cell r="H133">
            <v>1687</v>
          </cell>
          <cell r="I133" t="str">
            <v>REGIÓN POLICIAL LORETO</v>
          </cell>
          <cell r="J133">
            <v>15</v>
          </cell>
          <cell r="K133" t="str">
            <v>LIMA METROPOLITANA</v>
          </cell>
          <cell r="L133">
            <v>1</v>
          </cell>
          <cell r="M133" t="str">
            <v>LIMA</v>
          </cell>
          <cell r="N133">
            <v>31</v>
          </cell>
          <cell r="O133" t="str">
            <v>SAN ISIDRO</v>
          </cell>
          <cell r="P133" t="str">
            <v>Emerson Paucar Cuipal</v>
          </cell>
          <cell r="Q133"/>
          <cell r="R133" t="str">
            <v>General PNP David Pablo, VILLANUEVA YANA</v>
          </cell>
          <cell r="S133" t="str">
            <v>Jefe de la IV MACREPOL LORETO</v>
          </cell>
          <cell r="T133" t="str">
            <v>065-231852</v>
          </cell>
          <cell r="U133" t="str">
            <v>rploreto.ceopol@pnp.gob.pe
  ivmacrepolloreto.ceopol@policia.gob.pe | ceopolorienta@yahoo.com.pe</v>
          </cell>
        </row>
        <row r="134">
          <cell r="H134">
            <v>27</v>
          </cell>
          <cell r="I134" t="str">
            <v>REGION POLICIAL PIURA</v>
          </cell>
          <cell r="J134">
            <v>15</v>
          </cell>
          <cell r="K134" t="str">
            <v>LIMA METROPOLITANA</v>
          </cell>
          <cell r="L134">
            <v>1</v>
          </cell>
          <cell r="M134" t="str">
            <v>LIMA</v>
          </cell>
          <cell r="N134">
            <v>31</v>
          </cell>
          <cell r="O134" t="str">
            <v>SAN ISIDRO</v>
          </cell>
          <cell r="P134" t="str">
            <v>Emerson Paucar Cuipal</v>
          </cell>
          <cell r="Q134"/>
          <cell r="R134" t="str">
            <v>General PNP Manuel Wuilmer, FARIAS ZAPATA</v>
          </cell>
          <cell r="S134" t="str">
            <v>Jefe de la Primera Macro Region Policial Piura</v>
          </cell>
          <cell r="T134">
            <v>980121523</v>
          </cell>
          <cell r="U134" t="str">
            <v>1macrepolpiura.ceopol@policia.gob.pe</v>
          </cell>
        </row>
        <row r="135">
          <cell r="H135">
            <v>1653</v>
          </cell>
          <cell r="I135" t="str">
            <v>FRENTE POLICIAL PUNO</v>
          </cell>
          <cell r="J135">
            <v>15</v>
          </cell>
          <cell r="K135" t="str">
            <v>LIMA METROPOLITANA</v>
          </cell>
          <cell r="L135">
            <v>1</v>
          </cell>
          <cell r="M135" t="str">
            <v>LIMA</v>
          </cell>
          <cell r="N135">
            <v>31</v>
          </cell>
          <cell r="O135" t="str">
            <v>SAN ISIDRO</v>
          </cell>
          <cell r="P135" t="str">
            <v>Emerson Paucar Cuipal</v>
          </cell>
          <cell r="Q135"/>
          <cell r="R135" t="str">
            <v>General PNP Pedro Robert, ORTIZ CASAVERDE</v>
          </cell>
          <cell r="S135" t="str">
            <v>Director</v>
          </cell>
          <cell r="T135" t="str">
            <v>051-353988 051-354664</v>
          </cell>
          <cell r="U135" t="str">
            <v>diezmacrepolpuno.sec@policia.gob.pe
  10macrepolpuno.ceopol@policia.gob.pe</v>
          </cell>
        </row>
        <row r="136">
          <cell r="H136">
            <v>45</v>
          </cell>
          <cell r="I136" t="str">
            <v>M. DE RELACIONES EXTERIORES- SUBSECRETARIA DE ADMINISTRACION</v>
          </cell>
          <cell r="J136">
            <v>15</v>
          </cell>
          <cell r="K136" t="str">
            <v>LIMA METROPOLITANA</v>
          </cell>
          <cell r="L136">
            <v>1</v>
          </cell>
          <cell r="M136" t="str">
            <v>LIMA</v>
          </cell>
          <cell r="N136">
            <v>1</v>
          </cell>
          <cell r="O136" t="str">
            <v>LIMA</v>
          </cell>
          <cell r="P136" t="str">
            <v>Vilma Celestino Villafana</v>
          </cell>
          <cell r="Q136"/>
          <cell r="R136" t="str">
            <v>Humberto Martín Velásquez Guevara</v>
          </cell>
          <cell r="S136" t="str">
            <v>Jefe de la Oficina General de Planeamiento y Presupuesto</v>
          </cell>
          <cell r="T136" t="str">
            <v>914 743 707</v>
          </cell>
          <cell r="U136" t="str">
            <v>hvelasquez@rree.gob.pe</v>
          </cell>
        </row>
        <row r="137">
          <cell r="H137">
            <v>1089</v>
          </cell>
          <cell r="I137" t="str">
            <v>AGENCIA PERUANA DE COOPERACION INTERNACIONAL - APCI</v>
          </cell>
          <cell r="J137">
            <v>15</v>
          </cell>
          <cell r="K137" t="str">
            <v>LIMA METROPOLITANA</v>
          </cell>
          <cell r="L137">
            <v>1</v>
          </cell>
          <cell r="M137" t="str">
            <v>LIMA</v>
          </cell>
          <cell r="N137">
            <v>1</v>
          </cell>
          <cell r="O137" t="str">
            <v>LIMA</v>
          </cell>
          <cell r="P137" t="str">
            <v>Vilma Celestino Villafana</v>
          </cell>
          <cell r="Q137"/>
          <cell r="R137" t="str">
            <v>Ing. Cesar Eduardo Díaz Díaz</v>
          </cell>
          <cell r="S137" t="str">
            <v>Jefe de la Oficina de Planeamiento y Presupuesto</v>
          </cell>
          <cell r="T137" t="str">
            <v>944 266 341</v>
          </cell>
          <cell r="U137" t="str">
            <v>cdiaz@apci.gob.pe</v>
          </cell>
        </row>
        <row r="138">
          <cell r="H138">
            <v>1089</v>
          </cell>
          <cell r="I138" t="str">
            <v>AGENCIA PERUANA DE COOPERACION INTERNACIONAL - APCI</v>
          </cell>
          <cell r="J138">
            <v>15</v>
          </cell>
          <cell r="K138" t="str">
            <v>LIMA METROPOLITANA</v>
          </cell>
          <cell r="L138">
            <v>1</v>
          </cell>
          <cell r="M138" t="str">
            <v>LIMA</v>
          </cell>
          <cell r="N138">
            <v>1</v>
          </cell>
          <cell r="O138" t="str">
            <v>LIMA</v>
          </cell>
          <cell r="P138" t="str">
            <v>Vilma Celestino Villafana</v>
          </cell>
          <cell r="Q138"/>
          <cell r="R138" t="str">
            <v>Aymee Fernandez Lopez</v>
          </cell>
          <cell r="S138" t="str">
            <v>Especialista</v>
          </cell>
          <cell r="T138" t="str">
            <v>949 650 457</v>
          </cell>
          <cell r="U138" t="str">
            <v>afernandez@apci.gob.pe</v>
          </cell>
        </row>
        <row r="139">
          <cell r="H139">
            <v>1273</v>
          </cell>
          <cell r="I139" t="str">
            <v>SUPERINTENDENCIA NACIONAL DE ADUANAS Y DE ADMINISTRACION TRIBUTARIA</v>
          </cell>
          <cell r="J139">
            <v>15</v>
          </cell>
          <cell r="K139" t="str">
            <v>LIMA METROPOLITANA</v>
          </cell>
          <cell r="L139">
            <v>1</v>
          </cell>
          <cell r="M139" t="str">
            <v>LIMA</v>
          </cell>
          <cell r="N139">
            <v>1</v>
          </cell>
          <cell r="O139" t="str">
            <v>LIMA</v>
          </cell>
          <cell r="P139" t="str">
            <v>Fatima Amoretti Arteaga</v>
          </cell>
          <cell r="Q139"/>
          <cell r="R139" t="str">
            <v>Angel Enrique Sanchez Campos</v>
          </cell>
          <cell r="S139" t="str">
            <v>Jefe de Ofician Nacional de Planeamiento y Estudios Economicos</v>
          </cell>
          <cell r="T139" t="str">
            <v>634-3300 A.22066</v>
          </cell>
          <cell r="U139" t="str">
            <v>asanche2@sunat.gob.pe</v>
          </cell>
        </row>
        <row r="140">
          <cell r="H140">
            <v>1273</v>
          </cell>
          <cell r="I140" t="str">
            <v>SUPERINTENDENCIA NACIONAL DE ADUANAS Y DE ADMINISTRACION TRIBUTARIA</v>
          </cell>
          <cell r="J140">
            <v>15</v>
          </cell>
          <cell r="K140" t="str">
            <v>LIMA METROPOLITANA</v>
          </cell>
          <cell r="L140">
            <v>1</v>
          </cell>
          <cell r="M140" t="str">
            <v>LIMA</v>
          </cell>
          <cell r="N140">
            <v>1</v>
          </cell>
          <cell r="O140" t="str">
            <v>LIMA</v>
          </cell>
          <cell r="P140" t="str">
            <v>Fatima Amoretti Arteaga</v>
          </cell>
          <cell r="Q140"/>
          <cell r="R140" t="str">
            <v>Doris Kazumi Higa Yogui</v>
          </cell>
          <cell r="S140" t="str">
            <v>Gerente de Planeamiento y Control de Gestión</v>
          </cell>
          <cell r="T140" t="str">
            <v>634-3300 A.51539 999107255</v>
          </cell>
          <cell r="U140" t="str">
            <v>dhiga@sunat.gob.pe</v>
          </cell>
        </row>
        <row r="141">
          <cell r="H141">
            <v>1340</v>
          </cell>
          <cell r="I141" t="str">
            <v>INVERSION PUBLICA - SUNAT</v>
          </cell>
          <cell r="J141">
            <v>15</v>
          </cell>
          <cell r="K141" t="str">
            <v>LIMA METROPOLITANA</v>
          </cell>
          <cell r="L141">
            <v>1</v>
          </cell>
          <cell r="M141" t="str">
            <v>LIMA</v>
          </cell>
          <cell r="N141">
            <v>1</v>
          </cell>
          <cell r="O141" t="str">
            <v>LIMA</v>
          </cell>
          <cell r="P141" t="str">
            <v>Fatima Amoretti Arteaga</v>
          </cell>
          <cell r="Q141"/>
          <cell r="R141" t="str">
            <v>Angel Enrique Sanchez Campos</v>
          </cell>
          <cell r="S141" t="str">
            <v>Jefe de Oficina Nacional de Planeamiento y Estudios Economicos</v>
          </cell>
          <cell r="T141" t="str">
            <v>634-3300 A.22066</v>
          </cell>
          <cell r="U141" t="str">
            <v>asanche2@sunat.gob.pe</v>
          </cell>
        </row>
        <row r="142">
          <cell r="H142">
            <v>1663</v>
          </cell>
          <cell r="I142" t="str">
            <v>MEJORAMIENTO DEL SISTEMA DE INFORMACION DE LA SUNAT – MSI</v>
          </cell>
          <cell r="J142">
            <v>15</v>
          </cell>
          <cell r="K142" t="str">
            <v>LIMA METROPOLITANA</v>
          </cell>
          <cell r="L142">
            <v>1</v>
          </cell>
          <cell r="M142" t="str">
            <v>LIMA</v>
          </cell>
          <cell r="N142">
            <v>1</v>
          </cell>
          <cell r="O142" t="str">
            <v>LIMA</v>
          </cell>
          <cell r="P142" t="str">
            <v>Fatima Amoretti Arteaga</v>
          </cell>
          <cell r="Q142"/>
          <cell r="R142" t="str">
            <v>Angel Enrique Sanchez Campos</v>
          </cell>
          <cell r="S142" t="str">
            <v>Jefe de Oficina Nacional de Planeamiento y Estudios Economicos</v>
          </cell>
          <cell r="T142" t="str">
            <v>634-3300 A.22066</v>
          </cell>
          <cell r="U142" t="str">
            <v>asanche2@sunat.gob.pe</v>
          </cell>
        </row>
        <row r="143">
          <cell r="H143">
            <v>55</v>
          </cell>
          <cell r="I143" t="str">
            <v>OFICINA DE NORMALIZACION PREVISIONAL-ONP</v>
          </cell>
          <cell r="J143">
            <v>15</v>
          </cell>
          <cell r="K143" t="str">
            <v>LIMA METROPOLITANA</v>
          </cell>
          <cell r="L143">
            <v>1</v>
          </cell>
          <cell r="M143" t="str">
            <v>LIMA</v>
          </cell>
          <cell r="N143">
            <v>1</v>
          </cell>
          <cell r="O143" t="str">
            <v>LIMA</v>
          </cell>
          <cell r="P143" t="str">
            <v>Fatima Amoretti Arteaga</v>
          </cell>
          <cell r="Q143"/>
          <cell r="R143" t="str">
            <v>Hillman Farfán Ruiz</v>
          </cell>
          <cell r="S143" t="str">
            <v>Director General de la Oficina de Planeamiento, Presupuesto y Evaluación de la Gestión</v>
          </cell>
          <cell r="T143" t="str">
            <v>634-2222</v>
          </cell>
          <cell r="U143" t="str">
            <v>hfarfan@onp.gob.pe</v>
          </cell>
        </row>
        <row r="144">
          <cell r="H144">
            <v>55</v>
          </cell>
          <cell r="I144" t="str">
            <v>OFICINA DE NORMALIZACION PREVISIONAL-ONP</v>
          </cell>
          <cell r="J144">
            <v>15</v>
          </cell>
          <cell r="K144" t="str">
            <v>LIMA METROPOLITANA</v>
          </cell>
          <cell r="L144">
            <v>1</v>
          </cell>
          <cell r="M144" t="str">
            <v>LIMA</v>
          </cell>
          <cell r="N144">
            <v>1</v>
          </cell>
          <cell r="O144" t="str">
            <v>LIMA</v>
          </cell>
          <cell r="P144" t="str">
            <v>Fatima Amoretti Arteaga</v>
          </cell>
          <cell r="Q144"/>
          <cell r="R144" t="str">
            <v>Pablo Bolaños</v>
          </cell>
          <cell r="S144" t="str">
            <v>Subjefe de Planeamiento y Evaluación de la Gestión</v>
          </cell>
          <cell r="T144">
            <v>6342222</v>
          </cell>
          <cell r="U144" t="str">
            <v>PBOLANOS@onp.gob.pe</v>
          </cell>
        </row>
        <row r="145">
          <cell r="H145">
            <v>46</v>
          </cell>
          <cell r="I145" t="str">
            <v>MEF-ADMINISTRACION GENERAL</v>
          </cell>
          <cell r="J145">
            <v>15</v>
          </cell>
          <cell r="K145" t="str">
            <v>LIMA METROPOLITANA</v>
          </cell>
          <cell r="L145">
            <v>1</v>
          </cell>
          <cell r="M145" t="str">
            <v>LIMA</v>
          </cell>
          <cell r="N145">
            <v>1</v>
          </cell>
          <cell r="O145" t="str">
            <v>LIMA</v>
          </cell>
          <cell r="P145" t="str">
            <v>Fatima Amoretti Arteaga</v>
          </cell>
          <cell r="Q145"/>
          <cell r="R145" t="str">
            <v>Sra. Kitty Elisa Trinidad Guerrero</v>
          </cell>
          <cell r="S145" t="str">
            <v>Secretaria General</v>
          </cell>
          <cell r="T145" t="str">
            <v>311-9903/426-2254</v>
          </cell>
          <cell r="U145" t="str">
            <v>sg@mef.gob.pe</v>
          </cell>
        </row>
        <row r="146">
          <cell r="H146">
            <v>46</v>
          </cell>
          <cell r="I146" t="str">
            <v>MEF-ADMINISTRACION GENERAL</v>
          </cell>
          <cell r="J146">
            <v>15</v>
          </cell>
          <cell r="K146" t="str">
            <v>LIMA METROPOLITANA</v>
          </cell>
          <cell r="L146">
            <v>1</v>
          </cell>
          <cell r="M146" t="str">
            <v>LIMA</v>
          </cell>
          <cell r="N146">
            <v>1</v>
          </cell>
          <cell r="O146" t="str">
            <v>LIMA</v>
          </cell>
          <cell r="P146" t="str">
            <v>Fatima Amoretti Arteaga</v>
          </cell>
          <cell r="Q146"/>
          <cell r="R146" t="str">
            <v>Sr. Carlos Alberto Vargas Medrano</v>
          </cell>
          <cell r="S146" t="str">
            <v>Director General de la Oficina General de Planeamiento y Presupuesto</v>
          </cell>
          <cell r="T146" t="str">
            <v>311-5954</v>
          </cell>
          <cell r="U146" t="str">
            <v>cvargas@mef.gob.pe</v>
          </cell>
        </row>
        <row r="147">
          <cell r="H147">
            <v>47</v>
          </cell>
          <cell r="I147" t="str">
            <v>MEF-ADMINISTRACION DE LA DEUDA</v>
          </cell>
          <cell r="J147">
            <v>15</v>
          </cell>
          <cell r="K147" t="str">
            <v>LIMA METROPOLITANA</v>
          </cell>
          <cell r="L147">
            <v>1</v>
          </cell>
          <cell r="M147" t="str">
            <v>LIMA</v>
          </cell>
          <cell r="N147">
            <v>1</v>
          </cell>
          <cell r="O147" t="str">
            <v>LIMA</v>
          </cell>
          <cell r="P147" t="str">
            <v>Fatima Amoretti Arteaga</v>
          </cell>
          <cell r="Q147"/>
          <cell r="R147" t="str">
            <v>Jose Luis Urbina Iturrizaga</v>
          </cell>
          <cell r="S147" t="str">
            <v>Director de Programación, Presupuesto y Contabilidad</v>
          </cell>
          <cell r="T147" t="str">
            <v>3115930 A. 2210</v>
          </cell>
          <cell r="U147" t="str">
            <v>jurbina@mef.gob.pe</v>
          </cell>
        </row>
        <row r="148">
          <cell r="H148">
            <v>1275</v>
          </cell>
          <cell r="I148" t="str">
            <v>ORGANISMO SUPERVISOR DE LAS CONTRATACIONES DEL ESTADO</v>
          </cell>
          <cell r="J148">
            <v>15</v>
          </cell>
          <cell r="K148" t="str">
            <v>LIMA METROPOLITANA</v>
          </cell>
          <cell r="L148">
            <v>1</v>
          </cell>
          <cell r="M148" t="str">
            <v>LIMA</v>
          </cell>
          <cell r="N148">
            <v>13</v>
          </cell>
          <cell r="O148" t="str">
            <v>JESUS MARIA</v>
          </cell>
          <cell r="P148" t="str">
            <v>Fatima Amoretti Arteaga</v>
          </cell>
          <cell r="Q148"/>
          <cell r="R148" t="str">
            <v>Elvis Romel Palomino Perez</v>
          </cell>
          <cell r="S148" t="str">
            <v>Jefe de la Oficina de Planeamiento y Modernización</v>
          </cell>
          <cell r="T148" t="str">
            <v>992 330 532 / 613-5555 A. 2242</v>
          </cell>
          <cell r="U148" t="str">
            <v>epalominop@oece.gob.pe</v>
          </cell>
        </row>
        <row r="149">
          <cell r="H149">
            <v>1275</v>
          </cell>
          <cell r="I149" t="str">
            <v>ORGANISMO SUPERVISOR DE LAS CONTRATACIONES DEL ESTADO</v>
          </cell>
          <cell r="J149">
            <v>15</v>
          </cell>
          <cell r="K149" t="str">
            <v>LIMA METROPOLITANA</v>
          </cell>
          <cell r="L149">
            <v>1</v>
          </cell>
          <cell r="M149" t="str">
            <v>LIMA</v>
          </cell>
          <cell r="N149">
            <v>13</v>
          </cell>
          <cell r="O149" t="str">
            <v>JESUS MARIA</v>
          </cell>
          <cell r="P149" t="str">
            <v>Fatima Amoretti Arteaga</v>
          </cell>
          <cell r="Q149"/>
          <cell r="R149" t="str">
            <v>Marina E. Taboada Timaná</v>
          </cell>
          <cell r="S149" t="str">
            <v>Jefa de la Unidad de Planeamiento y Presupuesto</v>
          </cell>
          <cell r="T149" t="str">
            <v>915-235-934 / 613-5555 A. 2329</v>
          </cell>
          <cell r="U149" t="str">
            <v>mtaboada@osce.gob.pe</v>
          </cell>
        </row>
        <row r="150">
          <cell r="H150">
            <v>1274</v>
          </cell>
          <cell r="I150" t="str">
            <v>SUPERINTENDECIA DEL MERCADO DE VALORES - SMV</v>
          </cell>
          <cell r="J150">
            <v>15</v>
          </cell>
          <cell r="K150" t="str">
            <v>LIMA METROPOLITANA</v>
          </cell>
          <cell r="L150">
            <v>1</v>
          </cell>
          <cell r="M150" t="str">
            <v>LIMA</v>
          </cell>
          <cell r="N150">
            <v>22</v>
          </cell>
          <cell r="O150" t="str">
            <v>MIRAFLORES</v>
          </cell>
          <cell r="P150" t="str">
            <v>Fatima Amoretti Arteaga</v>
          </cell>
          <cell r="Q150"/>
          <cell r="R150" t="str">
            <v>Paola Martinez G.</v>
          </cell>
          <cell r="S150" t="str">
            <v>Jefe de la Oficina de Planeamiento y Presuesto</v>
          </cell>
          <cell r="T150" t="str">
            <v>610-6300 2800</v>
          </cell>
          <cell r="U150" t="str">
            <v>PMartinez@smv.gob.pe</v>
          </cell>
        </row>
        <row r="151">
          <cell r="H151">
            <v>1650</v>
          </cell>
          <cell r="I151" t="str">
            <v>CENTRAL DE COMPRAS PUBLICAS - PERU COMPRAS</v>
          </cell>
          <cell r="J151">
            <v>15</v>
          </cell>
          <cell r="K151" t="str">
            <v>LIMA METROPOLITANA</v>
          </cell>
          <cell r="L151">
            <v>1</v>
          </cell>
          <cell r="M151" t="str">
            <v>LIMA</v>
          </cell>
          <cell r="N151">
            <v>31</v>
          </cell>
          <cell r="O151" t="str">
            <v>SAN ISIDRO</v>
          </cell>
          <cell r="P151" t="str">
            <v>Fatima Amoretti Arteaga</v>
          </cell>
          <cell r="Q151"/>
          <cell r="R151" t="str">
            <v>Milagros Esperanza Guerrero Barrera</v>
          </cell>
          <cell r="S151" t="str">
            <v>Jefe de la Oficina de Planeamiento y Presupuesto</v>
          </cell>
          <cell r="T151">
            <v>962826260</v>
          </cell>
          <cell r="U151" t="str">
            <v>milagros.guerrero@perucompras.gob.pe</v>
          </cell>
        </row>
        <row r="152">
          <cell r="H152">
            <v>1649</v>
          </cell>
          <cell r="I152" t="str">
            <v>MEF - SECRETARIA TECNICA DEL CONSEJO FISCAL</v>
          </cell>
          <cell r="J152">
            <v>15</v>
          </cell>
          <cell r="K152" t="str">
            <v>LIMA METROPOLITANA</v>
          </cell>
          <cell r="L152">
            <v>1</v>
          </cell>
          <cell r="M152" t="str">
            <v>LIMA</v>
          </cell>
          <cell r="N152">
            <v>1</v>
          </cell>
          <cell r="O152" t="str">
            <v>LIMA</v>
          </cell>
          <cell r="P152" t="str">
            <v>Fatima Amoretti Arteaga</v>
          </cell>
          <cell r="Q152"/>
          <cell r="R152" t="str">
            <v>Arturo Martinez Ortiz</v>
          </cell>
          <cell r="S152" t="str">
            <v>Secretario Tecnico</v>
          </cell>
          <cell r="T152" t="str">
            <v>6411023 - 6411020</v>
          </cell>
          <cell r="U152" t="str">
            <v>amartinezo@mef.gob.pe</v>
          </cell>
        </row>
        <row r="153">
          <cell r="H153">
            <v>1721</v>
          </cell>
          <cell r="I153" t="str">
            <v>OFICINA GENERAL DE INVERSIONES Y PROYECTOS</v>
          </cell>
          <cell r="J153">
            <v>15</v>
          </cell>
          <cell r="K153" t="str">
            <v>LIMA METROPOLITANA</v>
          </cell>
          <cell r="L153">
            <v>1</v>
          </cell>
          <cell r="M153" t="str">
            <v>LIMA</v>
          </cell>
          <cell r="N153">
            <v>1</v>
          </cell>
          <cell r="O153" t="str">
            <v>LIMA</v>
          </cell>
          <cell r="P153" t="str">
            <v>Fatima Amoretti Arteaga</v>
          </cell>
          <cell r="Q153"/>
          <cell r="R153" t="str">
            <v>Maria Jara Huallpapuero</v>
          </cell>
          <cell r="S153" t="str">
            <v>Directora de Planificación y Modernización de la Gestión</v>
          </cell>
          <cell r="T153">
            <v>975695311</v>
          </cell>
          <cell r="U153" t="str">
            <v>mjara@mef.gob.pe</v>
          </cell>
        </row>
        <row r="154">
          <cell r="H154">
            <v>1231</v>
          </cell>
          <cell r="I154" t="str">
            <v>AGENCIA DE PROMOCION DE LA INVERSION PRIVADA - PROINVERSION</v>
          </cell>
          <cell r="J154">
            <v>15</v>
          </cell>
          <cell r="K154" t="str">
            <v>LIMA METROPOLITANA</v>
          </cell>
          <cell r="L154">
            <v>1</v>
          </cell>
          <cell r="M154" t="str">
            <v>LIMA</v>
          </cell>
          <cell r="N154">
            <v>31</v>
          </cell>
          <cell r="O154" t="str">
            <v>SAN ISIDRO</v>
          </cell>
          <cell r="P154" t="str">
            <v>Fatima Amoretti Arteaga</v>
          </cell>
          <cell r="Q154"/>
          <cell r="R154" t="str">
            <v>Apolinar Madrid Escobar</v>
          </cell>
          <cell r="S154" t="str">
            <v>Jefe de la Oficina de Planeamiento y Presupuesto €</v>
          </cell>
          <cell r="T154" t="str">
            <v>2001200 A.1353</v>
          </cell>
          <cell r="U154" t="str">
            <v>amadrid@proinversion.gob.pe</v>
          </cell>
        </row>
        <row r="155">
          <cell r="H155">
            <v>88</v>
          </cell>
          <cell r="I155" t="str">
            <v>UNIVERSIDAD NACIONAL MAYOR DE SAN MARCOS</v>
          </cell>
          <cell r="J155">
            <v>15</v>
          </cell>
          <cell r="K155" t="str">
            <v>LIMA METROPOLITANA</v>
          </cell>
          <cell r="L155">
            <v>1</v>
          </cell>
          <cell r="M155" t="str">
            <v>LIMA</v>
          </cell>
          <cell r="N155">
            <v>1</v>
          </cell>
          <cell r="O155" t="str">
            <v>LIMA</v>
          </cell>
          <cell r="P155" t="str">
            <v>Fatima Amoretti Arteaga</v>
          </cell>
          <cell r="Q155"/>
          <cell r="R155" t="str">
            <v>Heiner Armando Chavez Andrade</v>
          </cell>
          <cell r="S155" t="str">
            <v>Jefe de la Oficina de Planeamiento y Presupuesto</v>
          </cell>
          <cell r="T155" t="str">
            <v>951 450 849</v>
          </cell>
          <cell r="U155" t="str">
            <v>hchavezan@unmsm.edu.pe</v>
          </cell>
        </row>
        <row r="156">
          <cell r="H156">
            <v>89</v>
          </cell>
          <cell r="I156" t="str">
            <v>UNIVERSIDAD NACIONAL SAN ANTONIO ABAD DEL CUSCO</v>
          </cell>
          <cell r="J156">
            <v>8</v>
          </cell>
          <cell r="K156" t="str">
            <v>CUSCO</v>
          </cell>
          <cell r="L156">
            <v>1</v>
          </cell>
          <cell r="M156" t="str">
            <v>CUSCO</v>
          </cell>
          <cell r="N156">
            <v>1</v>
          </cell>
          <cell r="O156" t="str">
            <v>CUSCO</v>
          </cell>
          <cell r="P156" t="str">
            <v>Fatima Amoretti Arteaga</v>
          </cell>
          <cell r="Q156"/>
          <cell r="R156" t="str">
            <v>Washington Raimar Pacheco Puma</v>
          </cell>
          <cell r="S156" t="str">
            <v>Jefe de la Unidad de Planeamiento y Presupuesto</v>
          </cell>
          <cell r="T156">
            <v>947902122</v>
          </cell>
          <cell r="U156" t="str">
            <v>raimar.pacheco@unsaac.edu.pe</v>
          </cell>
        </row>
        <row r="157">
          <cell r="H157">
            <v>90</v>
          </cell>
          <cell r="I157" t="str">
            <v>UNIVERSIDAD NACIONAL DE TRUJILLO</v>
          </cell>
          <cell r="J157">
            <v>13</v>
          </cell>
          <cell r="K157" t="str">
            <v>LA LIBERTAD</v>
          </cell>
          <cell r="L157">
            <v>1</v>
          </cell>
          <cell r="M157" t="str">
            <v>TRUJILLO</v>
          </cell>
          <cell r="N157">
            <v>1</v>
          </cell>
          <cell r="O157" t="str">
            <v>TRUJILLO</v>
          </cell>
          <cell r="P157" t="str">
            <v>Fatima Amoretti Arteaga</v>
          </cell>
          <cell r="Q157"/>
          <cell r="R157" t="str">
            <v>JOSE CARLOS PALACIOS BLAS</v>
          </cell>
          <cell r="S157" t="str">
            <v>Jefe de la Unidad de Planeamiento</v>
          </cell>
          <cell r="T157">
            <v>938999869</v>
          </cell>
          <cell r="U157" t="str">
            <v>uplaneamiento@unitru.edu.pe</v>
          </cell>
        </row>
        <row r="158">
          <cell r="H158">
            <v>91</v>
          </cell>
          <cell r="I158" t="str">
            <v>UNIVERSIDAD NACIONAL DE SAN AGUSTIN</v>
          </cell>
          <cell r="J158">
            <v>4</v>
          </cell>
          <cell r="K158" t="str">
            <v>AREQUIPA</v>
          </cell>
          <cell r="L158">
            <v>1</v>
          </cell>
          <cell r="M158" t="str">
            <v>AREQUIPA</v>
          </cell>
          <cell r="N158">
            <v>1</v>
          </cell>
          <cell r="O158" t="str">
            <v>AREQUIPA</v>
          </cell>
          <cell r="P158" t="str">
            <v>Fatima Amoretti Arteaga</v>
          </cell>
          <cell r="Q158"/>
          <cell r="R158" t="str">
            <v>Diana Rodriguez Barrios</v>
          </cell>
          <cell r="S158" t="str">
            <v>Jefa de la Oficina de Planeamiento, Presupuesto y Modernización </v>
          </cell>
          <cell r="T158" t="str">
            <v>958 303 072</v>
          </cell>
          <cell r="U158" t="str">
            <v>drodriguezb@unsa.edu.pe</v>
          </cell>
        </row>
        <row r="159">
          <cell r="H159">
            <v>92</v>
          </cell>
          <cell r="I159" t="str">
            <v>UNIVERSIDAD NACIONAL DE INGENIERIA</v>
          </cell>
          <cell r="J159">
            <v>15</v>
          </cell>
          <cell r="K159" t="str">
            <v>LIMA METROPOLITANA</v>
          </cell>
          <cell r="L159">
            <v>1</v>
          </cell>
          <cell r="M159" t="str">
            <v>LIMA</v>
          </cell>
          <cell r="N159">
            <v>1</v>
          </cell>
          <cell r="O159" t="str">
            <v>LIMA</v>
          </cell>
          <cell r="P159" t="str">
            <v>Fatima Amoretti Arteaga</v>
          </cell>
          <cell r="Q159"/>
          <cell r="R159" t="str">
            <v>FABIO HOSPINAL NINANYA</v>
          </cell>
          <cell r="S159" t="str">
            <v>Jefe (e) de la Oficina de Planeamiento y Presupuesto</v>
          </cell>
          <cell r="T159" t="str">
            <v>961 980 547</v>
          </cell>
          <cell r="U159" t="str">
            <v>fhospinaln@uni.edu.pe</v>
          </cell>
        </row>
        <row r="160">
          <cell r="H160">
            <v>1258</v>
          </cell>
          <cell r="I160" t="str">
            <v>INICTEL- UNI</v>
          </cell>
          <cell r="J160">
            <v>15</v>
          </cell>
          <cell r="K160" t="str">
            <v>LIMA METROPOLITANA</v>
          </cell>
          <cell r="L160">
            <v>1</v>
          </cell>
          <cell r="M160" t="str">
            <v>LIMA</v>
          </cell>
          <cell r="N160">
            <v>1</v>
          </cell>
          <cell r="O160" t="str">
            <v>LIMA</v>
          </cell>
          <cell r="P160" t="str">
            <v>Fatima Amoretti Arteaga</v>
          </cell>
          <cell r="Q160"/>
          <cell r="R160" t="str">
            <v>Rita Rocío Guzmán López</v>
          </cell>
          <cell r="S160" t="str">
            <v>Jefe de la Oficina de Planificación y Presupuesto</v>
          </cell>
          <cell r="T160" t="str">
            <v>626 1447 / 626 1451</v>
          </cell>
          <cell r="U160" t="str">
            <v>rrguzman@inictel-uni.edu.pe</v>
          </cell>
        </row>
        <row r="161">
          <cell r="H161">
            <v>93</v>
          </cell>
          <cell r="I161" t="str">
            <v>UNIVERSIDAD NACIONAL SAN LUIS GONZAGA DE ICA</v>
          </cell>
          <cell r="J161">
            <v>11</v>
          </cell>
          <cell r="K161" t="str">
            <v>ICA</v>
          </cell>
          <cell r="L161">
            <v>1</v>
          </cell>
          <cell r="M161" t="str">
            <v>ICA</v>
          </cell>
          <cell r="N161">
            <v>1</v>
          </cell>
          <cell r="O161" t="str">
            <v>ICA</v>
          </cell>
          <cell r="P161" t="str">
            <v>Fatima Amoretti Arteaga</v>
          </cell>
          <cell r="Q161"/>
          <cell r="R161" t="str">
            <v> Hilda Rosa Ruiz Hernandez</v>
          </cell>
          <cell r="S161" t="str">
            <v>Directora de Planeamiento y Presupuesto  </v>
          </cell>
          <cell r="T161">
            <v>947436978</v>
          </cell>
          <cell r="U161" t="str">
            <v> Hilda.ruiz@unica.edu.pe</v>
          </cell>
        </row>
        <row r="162">
          <cell r="H162">
            <v>94</v>
          </cell>
          <cell r="I162" t="str">
            <v>UNIVERSIDAD NACIONAL SAN CRISTOBAL DE HUAMANGA</v>
          </cell>
          <cell r="J162">
            <v>5</v>
          </cell>
          <cell r="K162" t="str">
            <v>AYACUCHO</v>
          </cell>
          <cell r="L162">
            <v>1</v>
          </cell>
          <cell r="M162" t="str">
            <v>HUAMANGA</v>
          </cell>
          <cell r="N162">
            <v>1</v>
          </cell>
          <cell r="O162" t="str">
            <v>AYACUCHO</v>
          </cell>
          <cell r="P162" t="str">
            <v>Fatima Amoretti Arteaga</v>
          </cell>
          <cell r="Q162"/>
          <cell r="R162" t="str">
            <v>Maria Cuba Delgadillo</v>
          </cell>
          <cell r="S162" t="str">
            <v>Jefa de la Unidad de Planeamiento y Modernización</v>
          </cell>
          <cell r="T162" t="str">
            <v>994 420 021</v>
          </cell>
          <cell r="U162" t="str">
            <v>maria.cuba@unsch.edu.pe</v>
          </cell>
        </row>
        <row r="163">
          <cell r="H163">
            <v>95</v>
          </cell>
          <cell r="I163" t="str">
            <v>UNIVERSIDAD NACIONAL DEL CENTRO DEL PERU</v>
          </cell>
          <cell r="J163">
            <v>12</v>
          </cell>
          <cell r="K163" t="str">
            <v>JUNIN</v>
          </cell>
          <cell r="L163">
            <v>1</v>
          </cell>
          <cell r="M163" t="str">
            <v>HUANCAYO</v>
          </cell>
          <cell r="N163">
            <v>1</v>
          </cell>
          <cell r="O163" t="str">
            <v>HUANCAYO</v>
          </cell>
          <cell r="P163" t="str">
            <v>Fatima Amoretti Arteaga</v>
          </cell>
          <cell r="Q163"/>
          <cell r="R163" t="str">
            <v>Antonio Soto Ramos</v>
          </cell>
          <cell r="S163" t="str">
            <v>Jefe de la Unidad de Planeamiento</v>
          </cell>
          <cell r="T163" t="str">
            <v>929 367 486</v>
          </cell>
          <cell r="U163" t="str">
            <v>j.planeamiento@uncp.edu.pe; asoto@uncp.edu.pe; mserpaq@uncp.edu.pe; jsolano@uncp.edu.pe</v>
          </cell>
        </row>
        <row r="164">
          <cell r="H164">
            <v>96</v>
          </cell>
          <cell r="I164" t="str">
            <v>UNIVERSIDAD NACIONAL AGRARIA LA MOLINA</v>
          </cell>
          <cell r="J164">
            <v>15</v>
          </cell>
          <cell r="K164" t="str">
            <v>LIMA METROPOLITANA</v>
          </cell>
          <cell r="L164">
            <v>1</v>
          </cell>
          <cell r="M164" t="str">
            <v>LIMA</v>
          </cell>
          <cell r="N164">
            <v>1</v>
          </cell>
          <cell r="O164" t="str">
            <v>LIMA</v>
          </cell>
          <cell r="P164" t="str">
            <v>Fatima Amoretti Arteaga</v>
          </cell>
          <cell r="Q164"/>
          <cell r="R164" t="str">
            <v>Cipriano Alberto Sánchez Cochachi</v>
          </cell>
          <cell r="S164" t="str">
            <v>Jefe de la Oficina de Planeamiento</v>
          </cell>
          <cell r="T164">
            <v>942038376</v>
          </cell>
          <cell r="U164" t="str">
            <v>ciprianosanchez@lamolina.edu.pe; planeamiento@lamolina.edu.pe</v>
          </cell>
        </row>
        <row r="165">
          <cell r="H165">
            <v>97</v>
          </cell>
          <cell r="I165" t="str">
            <v>UNIVERSIDAD NACIONAL DE LA AMAZONIA PERUANA</v>
          </cell>
          <cell r="J165">
            <v>16</v>
          </cell>
          <cell r="K165" t="str">
            <v>LORETO</v>
          </cell>
          <cell r="L165">
            <v>1</v>
          </cell>
          <cell r="M165" t="str">
            <v>MAYNAS</v>
          </cell>
          <cell r="N165">
            <v>1</v>
          </cell>
          <cell r="O165" t="str">
            <v>IQUITOS</v>
          </cell>
          <cell r="P165" t="str">
            <v>Fatima Amoretti Arteaga</v>
          </cell>
          <cell r="Q165"/>
          <cell r="R165" t="str">
            <v>Willy Agustín Vásquez Ampuero</v>
          </cell>
          <cell r="S165" t="str">
            <v> Jefe de la Oficina de Planeamiento y Presupuesto</v>
          </cell>
          <cell r="T165">
            <v>947025410</v>
          </cell>
          <cell r="U165" t="str">
            <v>willy.vasquez@unapiquitos.edu.pe; planificacion@unapiquitos.edu.pe</v>
          </cell>
        </row>
        <row r="166">
          <cell r="H166">
            <v>97</v>
          </cell>
          <cell r="I166" t="str">
            <v>UNIVERSIDAD NACIONAL DE LA AMAZONIA PERUANA</v>
          </cell>
          <cell r="J166">
            <v>16</v>
          </cell>
          <cell r="K166" t="str">
            <v>LORETO</v>
          </cell>
          <cell r="L166">
            <v>1</v>
          </cell>
          <cell r="M166" t="str">
            <v>MAYNAS</v>
          </cell>
          <cell r="N166">
            <v>1</v>
          </cell>
          <cell r="O166" t="str">
            <v>IQUITOS</v>
          </cell>
          <cell r="P166" t="str">
            <v>Fatima Amoretti Arteaga</v>
          </cell>
          <cell r="Q166"/>
          <cell r="R166" t="str">
            <v>Olenka</v>
          </cell>
          <cell r="S166"/>
          <cell r="T166"/>
          <cell r="U166"/>
        </row>
        <row r="167">
          <cell r="H167">
            <v>98</v>
          </cell>
          <cell r="I167" t="str">
            <v>UNIVERSIDAD NACIONAL DEL ALTIPLANO</v>
          </cell>
          <cell r="J167">
            <v>21</v>
          </cell>
          <cell r="K167" t="str">
            <v>PUNO</v>
          </cell>
          <cell r="L167">
            <v>1</v>
          </cell>
          <cell r="M167" t="str">
            <v>PUNO</v>
          </cell>
          <cell r="N167">
            <v>1</v>
          </cell>
          <cell r="O167" t="str">
            <v>PUNO</v>
          </cell>
          <cell r="P167" t="str">
            <v>Fatima Amoretti Arteaga</v>
          </cell>
          <cell r="Q167"/>
          <cell r="R167" t="str">
            <v>Hernan Javier Cruz Cruz</v>
          </cell>
          <cell r="S167" t="str">
            <v>Jefe Oficina Planeamiento y Presupuesto</v>
          </cell>
          <cell r="T167">
            <v>964773456</v>
          </cell>
          <cell r="U167" t="str">
            <v>hcruz@unap.edu.pe</v>
          </cell>
        </row>
        <row r="168">
          <cell r="H168">
            <v>99</v>
          </cell>
          <cell r="I168" t="str">
            <v>UNIVERSIDAD NACIONAL DE PIURA</v>
          </cell>
          <cell r="J168">
            <v>20</v>
          </cell>
          <cell r="K168" t="str">
            <v>PIURA</v>
          </cell>
          <cell r="L168">
            <v>1</v>
          </cell>
          <cell r="M168" t="str">
            <v>PIURA</v>
          </cell>
          <cell r="N168">
            <v>4</v>
          </cell>
          <cell r="O168" t="str">
            <v>CASTILLA</v>
          </cell>
          <cell r="P168" t="str">
            <v>Fatima Amoretti Arteaga</v>
          </cell>
          <cell r="Q168"/>
          <cell r="R168" t="str">
            <v>Tomas Gomez Sernaque</v>
          </cell>
          <cell r="S168" t="str">
            <v>Jefe de la Oficina de Planeamiento y Presupuesto</v>
          </cell>
          <cell r="T168" t="str">
            <v>968 144 840</v>
          </cell>
          <cell r="U168" t="str">
            <v>tgomezs@upn.edu.pe</v>
          </cell>
        </row>
        <row r="169">
          <cell r="H169">
            <v>100</v>
          </cell>
          <cell r="I169" t="str">
            <v>UNIVERSIDAD NACIONAL DE CAJAMARCA</v>
          </cell>
          <cell r="J169">
            <v>6</v>
          </cell>
          <cell r="K169" t="str">
            <v>CAJAMARCA</v>
          </cell>
          <cell r="L169">
            <v>1</v>
          </cell>
          <cell r="M169" t="str">
            <v>CAJAMARCA</v>
          </cell>
          <cell r="N169">
            <v>1</v>
          </cell>
          <cell r="O169" t="str">
            <v>CAJAMARCA</v>
          </cell>
          <cell r="P169" t="str">
            <v>Fatima Amoretti Arteaga</v>
          </cell>
          <cell r="Q169"/>
          <cell r="R169" t="str">
            <v>Carlos Alberto Delgado Vasquez</v>
          </cell>
          <cell r="S169" t="str">
            <v>Jefe de la Oficina de Planeamiento</v>
          </cell>
          <cell r="T169" t="str">
            <v>990 818 150</v>
          </cell>
          <cell r="U169" t="str">
            <v>delgado415@hotmail.com</v>
          </cell>
        </row>
        <row r="170">
          <cell r="H170">
            <v>101</v>
          </cell>
          <cell r="I170" t="str">
            <v>UNIVERSIDAD NACIONAL PEDRO RUIZ GALLO</v>
          </cell>
          <cell r="J170">
            <v>14</v>
          </cell>
          <cell r="K170" t="str">
            <v>LAMBAYEQUE</v>
          </cell>
          <cell r="L170">
            <v>3</v>
          </cell>
          <cell r="M170" t="str">
            <v>LAMBAYEQUE</v>
          </cell>
          <cell r="N170">
            <v>1</v>
          </cell>
          <cell r="O170" t="str">
            <v>LAMBAYEQUE</v>
          </cell>
          <cell r="P170" t="str">
            <v>Fatima Amoretti Arteaga</v>
          </cell>
          <cell r="Q170"/>
          <cell r="R170" t="str">
            <v>Richar Nestor Piscoya Olivos</v>
          </cell>
          <cell r="S170" t="str">
            <v>Jefe de la Unidad de Planeamiento y Presupuesto</v>
          </cell>
          <cell r="T170" t="str">
            <v>949 801 068</v>
          </cell>
          <cell r="U170" t="str">
            <v>rpiscoyao@unprg.edu.pe</v>
          </cell>
        </row>
        <row r="171">
          <cell r="H171">
            <v>102</v>
          </cell>
          <cell r="I171" t="str">
            <v>UNIVERSIDAD NACIONAL FEDERICO VILLARREAL</v>
          </cell>
          <cell r="J171">
            <v>15</v>
          </cell>
          <cell r="K171" t="str">
            <v>LIMA METROPOLITANA</v>
          </cell>
          <cell r="L171">
            <v>1</v>
          </cell>
          <cell r="M171" t="str">
            <v>LIMA</v>
          </cell>
          <cell r="N171">
            <v>1</v>
          </cell>
          <cell r="O171" t="str">
            <v>LIMA</v>
          </cell>
          <cell r="P171" t="str">
            <v>Fatima Amoretti Arteaga</v>
          </cell>
          <cell r="Q171"/>
          <cell r="R171" t="str">
            <v>María Piedad Rodríguez Zapata</v>
          </cell>
          <cell r="S171" t="str">
            <v>Jefe de la Oficina Central de Planificación</v>
          </cell>
          <cell r="T171" t="str">
            <v>991 025 202</v>
          </cell>
          <cell r="U171" t="str">
            <v>mrodriguezz@unfv.edu.pe</v>
          </cell>
        </row>
        <row r="172">
          <cell r="H172">
            <v>103</v>
          </cell>
          <cell r="I172" t="str">
            <v>UNIVERSIDAD NACIONAL HERMILIO VALDIZAN</v>
          </cell>
          <cell r="J172">
            <v>10</v>
          </cell>
          <cell r="K172" t="str">
            <v>HUANUCO</v>
          </cell>
          <cell r="L172">
            <v>1</v>
          </cell>
          <cell r="M172" t="str">
            <v>HUANUCO</v>
          </cell>
          <cell r="N172">
            <v>1</v>
          </cell>
          <cell r="O172" t="str">
            <v>HUANUCO</v>
          </cell>
          <cell r="P172" t="str">
            <v>Fatima Amoretti Arteaga</v>
          </cell>
          <cell r="Q172"/>
          <cell r="R172" t="str">
            <v>Alberto Espinoza Palermo</v>
          </cell>
          <cell r="S172" t="str">
            <v>Director de la Oficina Planeamiento y Presupuesto</v>
          </cell>
          <cell r="T172" t="str">
            <v>962 924 344</v>
          </cell>
          <cell r="U172" t="str">
            <v>aespinozap@unheval.edu.pe</v>
          </cell>
        </row>
        <row r="173">
          <cell r="H173">
            <v>104</v>
          </cell>
          <cell r="I173" t="str">
            <v>UNIVERSIDAD NACIONAL AGRARIA DE LA SELVA</v>
          </cell>
          <cell r="J173">
            <v>10</v>
          </cell>
          <cell r="K173" t="str">
            <v>HUANUCO</v>
          </cell>
          <cell r="L173">
            <v>6</v>
          </cell>
          <cell r="M173" t="str">
            <v>LEONCIO PRADO</v>
          </cell>
          <cell r="N173">
            <v>1</v>
          </cell>
          <cell r="O173" t="str">
            <v>RUPA-RUPA</v>
          </cell>
          <cell r="P173" t="str">
            <v>Fatima Amoretti Arteaga</v>
          </cell>
          <cell r="Q173"/>
          <cell r="R173" t="str">
            <v>Manuel Bautista Melendez</v>
          </cell>
          <cell r="S173" t="str">
            <v>Director de la Oficina de Planeamiento y Presupuesto</v>
          </cell>
          <cell r="T173">
            <v>949844761</v>
          </cell>
          <cell r="U173" t="str">
            <v>victor.bautista@unas.edu.pe; planificacion@unas.edu.pe</v>
          </cell>
        </row>
        <row r="174">
          <cell r="H174">
            <v>105</v>
          </cell>
          <cell r="I174" t="str">
            <v>UNIVERSIDAD NACIONAL DANIEL ALCIDES CARRION</v>
          </cell>
          <cell r="J174">
            <v>19</v>
          </cell>
          <cell r="K174" t="str">
            <v>PASCO</v>
          </cell>
          <cell r="L174">
            <v>1</v>
          </cell>
          <cell r="M174" t="str">
            <v>PASCO</v>
          </cell>
          <cell r="N174">
            <v>13</v>
          </cell>
          <cell r="O174" t="str">
            <v>YANACANCHA</v>
          </cell>
          <cell r="P174" t="str">
            <v>Fatima Amoretti Arteaga</v>
          </cell>
          <cell r="Q174"/>
          <cell r="R174" t="str">
            <v>Cesar Monago Malpartida</v>
          </cell>
          <cell r="S174" t="str">
            <v>Jefe de la Unidad de Planeamiento</v>
          </cell>
          <cell r="T174"/>
          <cell r="U174" t="str">
            <v>cmonagom@undac.edu.pe</v>
          </cell>
        </row>
        <row r="175">
          <cell r="H175">
            <v>106</v>
          </cell>
          <cell r="I175" t="str">
            <v>UNIVERSIDAD NACIONAL DE EDUCACION ENRIQUE GUZMAN Y VALLE</v>
          </cell>
          <cell r="J175">
            <v>15</v>
          </cell>
          <cell r="K175" t="str">
            <v>LIMA METROPOLITANA</v>
          </cell>
          <cell r="L175">
            <v>1</v>
          </cell>
          <cell r="M175" t="str">
            <v>LIMA</v>
          </cell>
          <cell r="N175">
            <v>18</v>
          </cell>
          <cell r="O175" t="str">
            <v>LURIGANCHO</v>
          </cell>
          <cell r="P175" t="str">
            <v>Fatima Amoretti Arteaga</v>
          </cell>
          <cell r="Q175"/>
          <cell r="R175" t="str">
            <v>Alejando Juan mayhuire Gallegos</v>
          </cell>
          <cell r="S175" t="str">
            <v> Director de la Oficina de Planeamiento y Presupuesto</v>
          </cell>
          <cell r="T175"/>
          <cell r="U175" t="str">
            <v>amayhuire@une.edu.pe</v>
          </cell>
        </row>
        <row r="176">
          <cell r="H176">
            <v>107</v>
          </cell>
          <cell r="I176" t="str">
            <v>UNIVERSIDAD NACIONAL DEL CALLAO</v>
          </cell>
          <cell r="J176">
            <v>7</v>
          </cell>
          <cell r="K176" t="str">
            <v>PROVINCIA CONSTITUCIONAL DEL CALLAO</v>
          </cell>
          <cell r="L176">
            <v>1</v>
          </cell>
          <cell r="M176" t="str">
            <v>PROV. CALLAO</v>
          </cell>
          <cell r="N176">
            <v>1</v>
          </cell>
          <cell r="O176" t="str">
            <v>CALLAO</v>
          </cell>
          <cell r="P176" t="str">
            <v>Fatima Amoretti Arteaga</v>
          </cell>
          <cell r="Q176"/>
          <cell r="R176" t="str">
            <v>Abel Alvarado Periche</v>
          </cell>
          <cell r="S176" t="str">
            <v>Jefa de la Oficina de Planeamiento y Presupuesto</v>
          </cell>
          <cell r="T176" t="str">
            <v>961 252 348</v>
          </cell>
          <cell r="U176" t="str">
            <v>aalvaradop@unac.pe</v>
          </cell>
        </row>
        <row r="177">
          <cell r="H177">
            <v>108</v>
          </cell>
          <cell r="I177" t="str">
            <v>UNIVERSIDAD NACIONAL FAUSTINO SANCHEZ CARRION</v>
          </cell>
          <cell r="J177">
            <v>15</v>
          </cell>
          <cell r="K177" t="str">
            <v>LIMA PROVINCIAS</v>
          </cell>
          <cell r="L177">
            <v>8</v>
          </cell>
          <cell r="M177" t="str">
            <v>HUAURA</v>
          </cell>
          <cell r="N177">
            <v>1</v>
          </cell>
          <cell r="O177" t="str">
            <v>HUACHO</v>
          </cell>
          <cell r="P177" t="str">
            <v>Fatima Amoretti Arteaga</v>
          </cell>
          <cell r="Q177"/>
          <cell r="R177" t="str">
            <v>Miriam Margot Cabrel Cabrel</v>
          </cell>
          <cell r="S177" t="str">
            <v>Jefe Área Planeamiento</v>
          </cell>
          <cell r="T177" t="str">
            <v>980 519 434</v>
          </cell>
          <cell r="U177" t="str">
            <v>mcabrel@unjfsc.edu.pe</v>
          </cell>
        </row>
        <row r="178">
          <cell r="H178">
            <v>109</v>
          </cell>
          <cell r="I178" t="str">
            <v>UNIVERSIDAD NACIONAL JORGE BASADRE GROHMANN</v>
          </cell>
          <cell r="J178">
            <v>23</v>
          </cell>
          <cell r="K178" t="str">
            <v>TACNA</v>
          </cell>
          <cell r="L178">
            <v>1</v>
          </cell>
          <cell r="M178" t="str">
            <v>TACNA</v>
          </cell>
          <cell r="N178">
            <v>1</v>
          </cell>
          <cell r="O178" t="str">
            <v>TACNA</v>
          </cell>
          <cell r="P178" t="str">
            <v>Fatima Amoretti Arteaga</v>
          </cell>
          <cell r="Q178"/>
          <cell r="R178" t="str">
            <v>Elizabeth del Carmen Llangato Gutierrez</v>
          </cell>
          <cell r="S178" t="str">
            <v>Jefe de la Unidad de Planeamiento y  Modernización</v>
          </cell>
          <cell r="T178" t="str">
            <v>952 367 822</v>
          </cell>
          <cell r="U178" t="str">
            <v>opr@unjbg.edu.pe; asaraviaa@unjbg.edu.pe</v>
          </cell>
        </row>
        <row r="179">
          <cell r="H179">
            <v>110</v>
          </cell>
          <cell r="I179" t="str">
            <v>UNIVERSIDAD NACIONAL SANTIAGO ANTUNEZ DE MAYOLO</v>
          </cell>
          <cell r="J179">
            <v>2</v>
          </cell>
          <cell r="K179" t="str">
            <v>ANCASH</v>
          </cell>
          <cell r="L179">
            <v>1</v>
          </cell>
          <cell r="M179" t="str">
            <v>HUARAZ</v>
          </cell>
          <cell r="N179">
            <v>5</v>
          </cell>
          <cell r="O179" t="str">
            <v>INDEPENDENCIA</v>
          </cell>
          <cell r="P179" t="str">
            <v>Fatima Amoretti Arteaga</v>
          </cell>
          <cell r="Q179"/>
          <cell r="R179" t="str">
            <v>Alberto Enrique Broncano Diaz</v>
          </cell>
          <cell r="S179" t="str">
            <v>Director de la Dirección de Planificación</v>
          </cell>
          <cell r="T179">
            <v>965989397</v>
          </cell>
          <cell r="U179" t="str">
            <v>dirplanificacion@unasam.edu.pe; abroncanod@unasam.edu.pe</v>
          </cell>
        </row>
        <row r="180">
          <cell r="H180">
            <v>111</v>
          </cell>
          <cell r="I180" t="str">
            <v>UNIVERSIDAD NACIONAL DE SAN MARTIN</v>
          </cell>
          <cell r="J180">
            <v>22</v>
          </cell>
          <cell r="K180" t="str">
            <v>SAN MARTIN</v>
          </cell>
          <cell r="L180">
            <v>9</v>
          </cell>
          <cell r="M180" t="str">
            <v>SAN MARTIN</v>
          </cell>
          <cell r="N180">
            <v>1</v>
          </cell>
          <cell r="O180" t="str">
            <v>TARAPOTO</v>
          </cell>
          <cell r="P180" t="str">
            <v>Fatima Amoretti Arteaga</v>
          </cell>
          <cell r="Q180"/>
          <cell r="R180" t="str">
            <v>Liliam Karina Pinchi Vargas</v>
          </cell>
          <cell r="S180" t="str">
            <v>Jefe de la Oficina de Planeamiento y Presupuesto - UNSM</v>
          </cell>
          <cell r="T180" t="str">
            <v>955 651 944</v>
          </cell>
          <cell r="U180" t="str">
            <v>liliampvargas@unsm.edu.pe; upm@unsm.edu.pe</v>
          </cell>
        </row>
        <row r="181">
          <cell r="H181">
            <v>112</v>
          </cell>
          <cell r="I181" t="str">
            <v>UNIVERSIDAD NACIONAL DE UCAYALI</v>
          </cell>
          <cell r="J181">
            <v>25</v>
          </cell>
          <cell r="K181" t="str">
            <v>UCAYALI</v>
          </cell>
          <cell r="L181">
            <v>1</v>
          </cell>
          <cell r="M181" t="str">
            <v>CORONEL PORTILLO</v>
          </cell>
          <cell r="N181">
            <v>1</v>
          </cell>
          <cell r="O181" t="str">
            <v>CALLERIA</v>
          </cell>
          <cell r="P181" t="str">
            <v>Fatima Amoretti Arteaga</v>
          </cell>
          <cell r="Q181"/>
          <cell r="R181" t="str">
            <v>Raul Javier Gutierrez Pineda</v>
          </cell>
          <cell r="S181" t="str">
            <v>Jefe de la Unidad de Planificación y Presupuesto</v>
          </cell>
          <cell r="T181" t="str">
            <v>969 571 870</v>
          </cell>
          <cell r="U181" t="str">
            <v>raul_gutierrez@unu.edu.pe</v>
          </cell>
        </row>
        <row r="182">
          <cell r="H182">
            <v>113</v>
          </cell>
          <cell r="I182" t="str">
            <v>UNIVERSIDAD NACIONAL DE TUMBES</v>
          </cell>
          <cell r="J182">
            <v>24</v>
          </cell>
          <cell r="K182" t="str">
            <v>TUMBES</v>
          </cell>
          <cell r="L182">
            <v>1</v>
          </cell>
          <cell r="M182" t="str">
            <v>TUMBES</v>
          </cell>
          <cell r="N182">
            <v>1</v>
          </cell>
          <cell r="O182" t="str">
            <v>TUMBES</v>
          </cell>
          <cell r="P182" t="str">
            <v>Fatima Amoretti Arteaga</v>
          </cell>
          <cell r="Q182"/>
          <cell r="R182" t="str">
            <v>Roberto Ronald Acosta Aguirre</v>
          </cell>
          <cell r="S182" t="str">
            <v>Jefe de la Unidad de Planeamiento</v>
          </cell>
          <cell r="T182">
            <v>972609928</v>
          </cell>
          <cell r="U182" t="str">
            <v>racostaa@untumbes.edu.pe</v>
          </cell>
        </row>
        <row r="183">
          <cell r="H183">
            <v>114</v>
          </cell>
          <cell r="I183" t="str">
            <v>UNIVERSIDAD NACIONAL DEL SANTA</v>
          </cell>
          <cell r="J183">
            <v>2</v>
          </cell>
          <cell r="K183" t="str">
            <v>ANCASH</v>
          </cell>
          <cell r="L183">
            <v>18</v>
          </cell>
          <cell r="M183" t="str">
            <v>SANTA</v>
          </cell>
          <cell r="N183">
            <v>1</v>
          </cell>
          <cell r="O183" t="str">
            <v>CHIMBOTE</v>
          </cell>
          <cell r="P183" t="str">
            <v>Fatima Amoretti Arteaga</v>
          </cell>
          <cell r="Q183"/>
          <cell r="R183" t="str">
            <v>Fernando Rodriguez Diaz</v>
          </cell>
          <cell r="S183" t="str">
            <v>Jefe de la Oficina de Planeamiento y Presupuesto (OPP)</v>
          </cell>
          <cell r="T183" t="str">
            <v>956 721 195</v>
          </cell>
          <cell r="U183" t="str">
            <v>dplan@uns.edu.pe</v>
          </cell>
        </row>
        <row r="184">
          <cell r="H184">
            <v>115</v>
          </cell>
          <cell r="I184" t="str">
            <v>UNIVERSIDAD NACIONAL DE HUANCAVELICA</v>
          </cell>
          <cell r="J184">
            <v>9</v>
          </cell>
          <cell r="K184" t="str">
            <v>HUANCAVELICA</v>
          </cell>
          <cell r="L184">
            <v>1</v>
          </cell>
          <cell r="M184" t="str">
            <v>HUANCAVELICA</v>
          </cell>
          <cell r="N184">
            <v>1</v>
          </cell>
          <cell r="O184" t="str">
            <v>HUANCAVELICA</v>
          </cell>
          <cell r="P184" t="str">
            <v>Fatima Amoretti Arteaga</v>
          </cell>
          <cell r="Q184"/>
          <cell r="R184" t="str">
            <v>Katerin Rosa Contreras Taipe</v>
          </cell>
          <cell r="S184" t="str">
            <v>Jefe de la Unidad de Planeamiento y  Modernización</v>
          </cell>
          <cell r="T184">
            <v>952662622</v>
          </cell>
          <cell r="U184" t="str">
            <v>planificacion@unh.edu.pe</v>
          </cell>
        </row>
        <row r="185">
          <cell r="H185">
            <v>115</v>
          </cell>
          <cell r="I185" t="str">
            <v>UNIVERSIDAD NACIONAL DE HUANCAVELICA</v>
          </cell>
          <cell r="J185">
            <v>9</v>
          </cell>
          <cell r="K185" t="str">
            <v>HUANCAVELICA</v>
          </cell>
          <cell r="L185">
            <v>1</v>
          </cell>
          <cell r="M185" t="str">
            <v>HUANCAVELICA</v>
          </cell>
          <cell r="N185">
            <v>1</v>
          </cell>
          <cell r="O185" t="str">
            <v>HUANCAVELICA</v>
          </cell>
          <cell r="P185" t="str">
            <v>Fatima Amoretti Arteaga</v>
          </cell>
          <cell r="Q185"/>
          <cell r="R185"/>
          <cell r="S185"/>
          <cell r="T185"/>
          <cell r="U185"/>
        </row>
        <row r="186">
          <cell r="H186">
            <v>1030</v>
          </cell>
          <cell r="I186" t="str">
            <v>UNIVERSIDAD NACIONAL AMAZONICA DE MADRE DE DIOS</v>
          </cell>
          <cell r="J186">
            <v>17</v>
          </cell>
          <cell r="K186" t="str">
            <v>MADRE DE DIOS</v>
          </cell>
          <cell r="L186">
            <v>1</v>
          </cell>
          <cell r="M186" t="str">
            <v>TAMBOPATA</v>
          </cell>
          <cell r="N186">
            <v>1</v>
          </cell>
          <cell r="O186" t="str">
            <v>TAMBOPATA</v>
          </cell>
          <cell r="P186" t="str">
            <v>Fatima Amoretti Arteaga</v>
          </cell>
          <cell r="Q186"/>
          <cell r="R186" t="str">
            <v>Flor Karina Huaman Quispe</v>
          </cell>
          <cell r="S186" t="str">
            <v>Jefe de la Unidad de Planeamiento Estratégico</v>
          </cell>
          <cell r="T186" t="str">
            <v>949 309 818</v>
          </cell>
          <cell r="U186" t="str">
            <v>unidad_planeamiento@unamad.edu.pe</v>
          </cell>
        </row>
        <row r="187">
          <cell r="H187">
            <v>1596</v>
          </cell>
          <cell r="I187" t="str">
            <v>SUNEDU - SEDE CENTRAL</v>
          </cell>
          <cell r="J187">
            <v>15</v>
          </cell>
          <cell r="K187" t="str">
            <v>LIMA METROPOLITANA</v>
          </cell>
          <cell r="L187">
            <v>1</v>
          </cell>
          <cell r="M187" t="str">
            <v>LIMA</v>
          </cell>
          <cell r="N187">
            <v>1</v>
          </cell>
          <cell r="O187" t="str">
            <v>LIMA</v>
          </cell>
          <cell r="P187" t="str">
            <v>Vilma Celestino Villafana</v>
          </cell>
          <cell r="Q187"/>
          <cell r="R187" t="str">
            <v>Zoraida Vargas Zapata</v>
          </cell>
          <cell r="S187" t="str">
            <v>Jefa de la Oficina de Planeamiento y Presupuesto</v>
          </cell>
          <cell r="T187" t="str">
            <v>(01) 500-3930</v>
          </cell>
          <cell r="U187" t="str">
            <v>zoraidavargas@sunedu.gob.pe</v>
          </cell>
        </row>
        <row r="188">
          <cell r="H188">
            <v>1596</v>
          </cell>
          <cell r="I188" t="str">
            <v>SUNEDU - SEDE CENTRAL</v>
          </cell>
          <cell r="J188">
            <v>15</v>
          </cell>
          <cell r="K188" t="str">
            <v>LIMA METROPOLITANA</v>
          </cell>
          <cell r="L188">
            <v>1</v>
          </cell>
          <cell r="M188" t="str">
            <v>LIMA</v>
          </cell>
          <cell r="N188">
            <v>1</v>
          </cell>
          <cell r="O188" t="str">
            <v>LIMA</v>
          </cell>
          <cell r="P188" t="str">
            <v>Vilma Celestino Villafana</v>
          </cell>
          <cell r="Q188"/>
          <cell r="R188" t="str">
            <v>Lidia Minerva Mayorga Silva</v>
          </cell>
          <cell r="S188" t="str">
            <v>Jefa de la Unidad de Planeamiento Estrategico y Modernizacion</v>
          </cell>
          <cell r="T188" t="str">
            <v>(01) 500-3930/ Anexo 1811</v>
          </cell>
          <cell r="U188" t="str">
            <v>lidiamayorga@sunedu.gob.pe</v>
          </cell>
        </row>
        <row r="189">
          <cell r="H189">
            <v>1596</v>
          </cell>
          <cell r="I189" t="str">
            <v>SUNEDU - SEDE CENTRAL</v>
          </cell>
          <cell r="J189">
            <v>15</v>
          </cell>
          <cell r="K189" t="str">
            <v>LIMA METROPOLITANA</v>
          </cell>
          <cell r="L189">
            <v>1</v>
          </cell>
          <cell r="M189" t="str">
            <v>LIMA</v>
          </cell>
          <cell r="N189">
            <v>1</v>
          </cell>
          <cell r="O189" t="str">
            <v>LIMA</v>
          </cell>
          <cell r="P189" t="str">
            <v>Vilma Celestino Villafana</v>
          </cell>
          <cell r="Q189"/>
          <cell r="R189" t="str">
            <v>Fernando Luis Ramón Ordoñez</v>
          </cell>
          <cell r="S189" t="str">
            <v>Analista III en Planeamiento</v>
          </cell>
          <cell r="T189" t="str">
            <v>981 605 932</v>
          </cell>
          <cell r="U189" t="str">
            <v>fernandoramon@sunedu.gob.pe</v>
          </cell>
        </row>
        <row r="190">
          <cell r="H190">
            <v>1092</v>
          </cell>
          <cell r="I190" t="str">
            <v>UNIVERSIDAD NACIONAL MICAELA BASTIDAS DE APURIMAC</v>
          </cell>
          <cell r="J190">
            <v>3</v>
          </cell>
          <cell r="K190" t="str">
            <v>APURIMAC</v>
          </cell>
          <cell r="L190">
            <v>1</v>
          </cell>
          <cell r="M190" t="str">
            <v>ABANCAY</v>
          </cell>
          <cell r="N190">
            <v>1</v>
          </cell>
          <cell r="O190" t="str">
            <v>ABANCAY</v>
          </cell>
          <cell r="P190" t="str">
            <v>Fatima Amoretti Arteaga</v>
          </cell>
          <cell r="Q190"/>
          <cell r="R190" t="str">
            <v>Herbert C. Díaz Valdivia</v>
          </cell>
          <cell r="S190" t="str">
            <v>Jefe Unidad de Planeamiento</v>
          </cell>
          <cell r="T190">
            <v>983994465</v>
          </cell>
          <cell r="U190" t="str">
            <v>hdiaz@unamba.edu.pe</v>
          </cell>
        </row>
        <row r="191">
          <cell r="H191">
            <v>1031</v>
          </cell>
          <cell r="I191" t="str">
            <v>UNIVERSIDAD NACIONAL TORIBIO RODRIGUEZ DE MENDOZA DE AMAZONAS</v>
          </cell>
          <cell r="J191">
            <v>1</v>
          </cell>
          <cell r="K191" t="str">
            <v>AMAZONAS</v>
          </cell>
          <cell r="L191">
            <v>1</v>
          </cell>
          <cell r="M191" t="str">
            <v>CHACHAPOYAS</v>
          </cell>
          <cell r="N191">
            <v>1</v>
          </cell>
          <cell r="O191" t="str">
            <v>CHACHAPOYAS</v>
          </cell>
          <cell r="P191" t="str">
            <v>Fatima Amoretti Arteaga</v>
          </cell>
          <cell r="Q191"/>
          <cell r="R191" t="str">
            <v>Jesús Hermila Reyna Tuesta</v>
          </cell>
          <cell r="S191" t="str">
            <v>Jefe de la Oficina de Planeamiento y Presupuesto</v>
          </cell>
          <cell r="T191">
            <v>964873226</v>
          </cell>
          <cell r="U191" t="str">
            <v>jesus.reyna@untrm.edu.pe</v>
          </cell>
        </row>
        <row r="192">
          <cell r="H192">
            <v>1200</v>
          </cell>
          <cell r="I192" t="str">
            <v>UNIVERSIDAD NACIONAL INTERCULTURAL DE LA AMAZONIA</v>
          </cell>
          <cell r="J192">
            <v>25</v>
          </cell>
          <cell r="K192" t="str">
            <v>UCAYALI</v>
          </cell>
          <cell r="L192">
            <v>1</v>
          </cell>
          <cell r="M192" t="str">
            <v>CORONEL PORTILLO</v>
          </cell>
          <cell r="N192">
            <v>5</v>
          </cell>
          <cell r="O192" t="str">
            <v>YARINACOCHA</v>
          </cell>
          <cell r="P192" t="str">
            <v>Fatima Amoretti Arteaga</v>
          </cell>
          <cell r="Q192"/>
          <cell r="R192" t="str">
            <v>Sixto Ramos Moreno</v>
          </cell>
          <cell r="S192" t="str">
            <v>Jefe de la Oficina de Planemiento y Presupuesto</v>
          </cell>
          <cell r="T192" t="str">
            <v>939 112 483</v>
          </cell>
          <cell r="U192" t="str">
            <v>sramosm@unia.edu.pe</v>
          </cell>
        </row>
        <row r="193">
          <cell r="H193">
            <v>1203</v>
          </cell>
          <cell r="I193" t="str">
            <v>UNIVERSIDAD NACIONAL TECNOLOGICA DE LIMA SUR</v>
          </cell>
          <cell r="J193">
            <v>15</v>
          </cell>
          <cell r="K193" t="str">
            <v>LIMA METROPOLITANA</v>
          </cell>
          <cell r="L193">
            <v>1</v>
          </cell>
          <cell r="M193" t="str">
            <v>LIMA</v>
          </cell>
          <cell r="N193">
            <v>42</v>
          </cell>
          <cell r="O193" t="str">
            <v>VILLA EL SALVADOR</v>
          </cell>
          <cell r="P193" t="str">
            <v>Fatima Amoretti Arteaga</v>
          </cell>
          <cell r="Q193"/>
          <cell r="R193" t="str">
            <v>Luis Felipe Alarcón Armas</v>
          </cell>
          <cell r="S193" t="str">
            <v>Jefe de la Oficina de Planeamiento y Presupuesto</v>
          </cell>
          <cell r="T193">
            <v>947639871</v>
          </cell>
          <cell r="U193" t="str">
            <v>opp@untels.edu.pe</v>
          </cell>
        </row>
        <row r="194">
          <cell r="H194">
            <v>76</v>
          </cell>
          <cell r="I194" t="str">
            <v>ESCUELA NACIONAL DE BELLAS ARTES</v>
          </cell>
          <cell r="J194">
            <v>15</v>
          </cell>
          <cell r="K194" t="str">
            <v>LIMA METROPOLITANA</v>
          </cell>
          <cell r="L194">
            <v>1</v>
          </cell>
          <cell r="M194" t="str">
            <v>LIMA</v>
          </cell>
          <cell r="N194">
            <v>30</v>
          </cell>
          <cell r="O194" t="str">
            <v>SAN BORJA</v>
          </cell>
          <cell r="P194" t="str">
            <v>Vilma Celestino Villafana</v>
          </cell>
          <cell r="Q194"/>
          <cell r="R194" t="str">
            <v>Alfredo Ocrospoma Alquizar</v>
          </cell>
          <cell r="S194" t="str">
            <v>Director de Planificación</v>
          </cell>
          <cell r="T194" t="str">
            <v>922 506 016</v>
          </cell>
          <cell r="U194" t="str">
            <v>aocrospoma@ensabap.edu.pe</v>
          </cell>
        </row>
        <row r="195">
          <cell r="H195">
            <v>78</v>
          </cell>
          <cell r="I195" t="str">
            <v>ESCUELA NACIONAL SUPERIOR DE FOLKLORE "J.M.A"</v>
          </cell>
          <cell r="J195">
            <v>15</v>
          </cell>
          <cell r="K195" t="str">
            <v>LIMA METROPOLITANA</v>
          </cell>
          <cell r="L195">
            <v>1</v>
          </cell>
          <cell r="M195" t="str">
            <v>LIMA</v>
          </cell>
          <cell r="N195">
            <v>30</v>
          </cell>
          <cell r="O195" t="str">
            <v>SAN BORJA</v>
          </cell>
          <cell r="P195" t="str">
            <v>Vilma Celestino Villafana</v>
          </cell>
          <cell r="Q195"/>
          <cell r="R195" t="str">
            <v>Elizabeth Noemi Farfan Deudor</v>
          </cell>
          <cell r="S195" t="str">
            <v>Jefe Director de la Dirección de Planificación y Presupuesto</v>
          </cell>
          <cell r="T195" t="str">
            <v>918 406 978</v>
          </cell>
          <cell r="U195" t="str">
            <v>nfarfan@escuelafolklore.edu.pe 
  presupuesto@escuelafolklore.edu.pe</v>
          </cell>
        </row>
        <row r="196">
          <cell r="H196">
            <v>994</v>
          </cell>
          <cell r="I196" t="str">
            <v>INSTITUTO PERUANO DEL DEPORTE - IPD</v>
          </cell>
          <cell r="J196">
            <v>15</v>
          </cell>
          <cell r="K196" t="str">
            <v>LIMA METROPOLITANA</v>
          </cell>
          <cell r="L196">
            <v>1</v>
          </cell>
          <cell r="M196" t="str">
            <v>LIMA</v>
          </cell>
          <cell r="N196">
            <v>1</v>
          </cell>
          <cell r="O196" t="str">
            <v>LIMA</v>
          </cell>
          <cell r="P196" t="str">
            <v>Vilma Celestino Villafana</v>
          </cell>
          <cell r="Q196"/>
          <cell r="R196" t="str">
            <v>Fanny Yiset Grey Melendez</v>
          </cell>
          <cell r="S196" t="str">
            <v>Jefe de la Oficina de Presupuesto y Planificación</v>
          </cell>
          <cell r="T196" t="str">
            <v>920 029 003</v>
          </cell>
          <cell r="U196" t="str">
            <v>fgrey@ipd.gob.pe</v>
          </cell>
        </row>
        <row r="197">
          <cell r="H197">
            <v>994</v>
          </cell>
          <cell r="I197" t="str">
            <v>INSTITUTO PERUANO DEL DEPORTE - IPD</v>
          </cell>
          <cell r="J197">
            <v>15</v>
          </cell>
          <cell r="K197" t="str">
            <v>LIMA METROPOLITANA</v>
          </cell>
          <cell r="L197">
            <v>1</v>
          </cell>
          <cell r="M197" t="str">
            <v>LIMA</v>
          </cell>
          <cell r="N197">
            <v>1</v>
          </cell>
          <cell r="O197" t="str">
            <v>LIMA</v>
          </cell>
          <cell r="P197" t="str">
            <v>Vilma Celestino Villafana</v>
          </cell>
          <cell r="Q197"/>
          <cell r="R197" t="str">
            <v>Marco Antonio Guillen Hugo</v>
          </cell>
          <cell r="S197" t="str">
            <v>Jefe (e) de la Unidad de Planeamiento</v>
          </cell>
          <cell r="T197" t="str">
            <v>987 973 497</v>
          </cell>
          <cell r="U197" t="str">
            <v>mguillen@ipd.gob.pe</v>
          </cell>
        </row>
        <row r="198">
          <cell r="H198">
            <v>994</v>
          </cell>
          <cell r="I198" t="str">
            <v>INSTITUTO PERUANO DEL DEPORTE - IPD</v>
          </cell>
          <cell r="J198">
            <v>15</v>
          </cell>
          <cell r="K198" t="str">
            <v>LIMA METROPOLITANA</v>
          </cell>
          <cell r="L198">
            <v>1</v>
          </cell>
          <cell r="M198" t="str">
            <v>LIMA</v>
          </cell>
          <cell r="N198">
            <v>1</v>
          </cell>
          <cell r="O198" t="str">
            <v>LIMA</v>
          </cell>
          <cell r="P198" t="str">
            <v>Vilma Celestino Villafana</v>
          </cell>
          <cell r="Q198"/>
          <cell r="R198" t="str">
            <v>Noelia Patricia Silva Rivero</v>
          </cell>
          <cell r="S198" t="str">
            <v>Especialista en Planeamiento</v>
          </cell>
          <cell r="T198" t="str">
            <v>956 381 646</v>
          </cell>
          <cell r="U198" t="str">
            <v>nsilva@ipd.gob.pe</v>
          </cell>
        </row>
        <row r="199">
          <cell r="H199">
            <v>994</v>
          </cell>
          <cell r="I199" t="str">
            <v>INSTITUTO PERUANO DEL DEPORTE - IPD</v>
          </cell>
          <cell r="J199">
            <v>15</v>
          </cell>
          <cell r="K199" t="str">
            <v>LIMA METROPOLITANA</v>
          </cell>
          <cell r="L199">
            <v>1</v>
          </cell>
          <cell r="M199" t="str">
            <v>LIMA</v>
          </cell>
          <cell r="N199">
            <v>1</v>
          </cell>
          <cell r="O199" t="str">
            <v>LIMA</v>
          </cell>
          <cell r="P199" t="str">
            <v>Vilma Celestino Villafana</v>
          </cell>
          <cell r="Q199"/>
          <cell r="R199" t="str">
            <v>Natali del Pilar Guerrero Ocas</v>
          </cell>
          <cell r="S199" t="str">
            <v>Asistente en Planeamiento</v>
          </cell>
          <cell r="T199" t="str">
            <v>988 016 226</v>
          </cell>
          <cell r="U199" t="str">
            <v>nguerrero@ipd.gob.pe</v>
          </cell>
        </row>
        <row r="200">
          <cell r="H200">
            <v>1204</v>
          </cell>
          <cell r="I200" t="str">
            <v>UNIVERSIDAD NACIONAL JOSE MARIA ARGUEDAS</v>
          </cell>
          <cell r="J200">
            <v>3</v>
          </cell>
          <cell r="K200" t="str">
            <v>APURIMAC</v>
          </cell>
          <cell r="L200">
            <v>2</v>
          </cell>
          <cell r="M200" t="str">
            <v>ANDAHUAYLAS</v>
          </cell>
          <cell r="N200">
            <v>1</v>
          </cell>
          <cell r="O200" t="str">
            <v>ANDAHUAYLAS</v>
          </cell>
          <cell r="P200" t="str">
            <v>Fatima Amoretti Arteaga</v>
          </cell>
          <cell r="Q200"/>
          <cell r="R200" t="str">
            <v>Carina Cartolin Quispe</v>
          </cell>
          <cell r="S200" t="str">
            <v>Jefe de Unidad de Planeamiento</v>
          </cell>
          <cell r="T200" t="str">
            <v>973 551 538</v>
          </cell>
          <cell r="U200" t="str">
            <v>ccartolin@unajma.edu.pe
uplaneamiento@unajma.edu.pe</v>
          </cell>
        </row>
        <row r="201">
          <cell r="H201">
            <v>1230</v>
          </cell>
          <cell r="I201" t="str">
            <v>UNIVERSIDAD NACIONAL DE MOQUEGUA</v>
          </cell>
          <cell r="J201">
            <v>18</v>
          </cell>
          <cell r="K201" t="str">
            <v>MOQUEGUA</v>
          </cell>
          <cell r="L201">
            <v>1</v>
          </cell>
          <cell r="M201" t="str">
            <v>MARISCAL NIETO</v>
          </cell>
          <cell r="N201">
            <v>1</v>
          </cell>
          <cell r="O201" t="str">
            <v>MOQUEGUA</v>
          </cell>
          <cell r="P201" t="str">
            <v>Fatima Amoretti Arteaga</v>
          </cell>
          <cell r="Q201"/>
          <cell r="R201" t="str">
            <v>Ricardo Renso Caytano Jimenez</v>
          </cell>
          <cell r="S201" t="str">
            <v>Jefe de la Unidad de Planeamiento y  Modernización</v>
          </cell>
          <cell r="T201" t="str">
            <v>953 270 256</v>
          </cell>
          <cell r="U201" t="str">
            <v>upm@unam.edu.pe</v>
          </cell>
        </row>
        <row r="202">
          <cell r="H202">
            <v>1636</v>
          </cell>
          <cell r="I202" t="str">
            <v>M.E. - ESCUELA NACIONAL SUPERIOR DE ARTE DRAMATICO "GUILLERMO UGARTE CHAMORRO"</v>
          </cell>
          <cell r="J202">
            <v>15</v>
          </cell>
          <cell r="K202" t="str">
            <v>LIMA METROPOLITANA</v>
          </cell>
          <cell r="L202">
            <v>1</v>
          </cell>
          <cell r="M202" t="str">
            <v>LIMA</v>
          </cell>
          <cell r="N202">
            <v>30</v>
          </cell>
          <cell r="O202" t="str">
            <v>SAN BORJA</v>
          </cell>
          <cell r="P202" t="str">
            <v>Vilma Celestino Villafana</v>
          </cell>
          <cell r="Q202"/>
          <cell r="R202" t="str">
            <v>Edison Oliva Salazar</v>
          </cell>
          <cell r="S202" t="str">
            <v>Jefe de la Oficina de Planeamiento y Presupuesto</v>
          </cell>
          <cell r="T202" t="str">
            <v>(01) 3320432 anexo 22</v>
          </cell>
          <cell r="U202" t="str">
            <v>eoliva@ensad.edu.pe</v>
          </cell>
        </row>
        <row r="203">
          <cell r="H203">
            <v>1728</v>
          </cell>
          <cell r="I203" t="str">
            <v>PROYECTO ESPECIAL DE INVERSION PUBLICA ESCUELAS BICENTENARIO</v>
          </cell>
          <cell r="J203">
            <v>15</v>
          </cell>
          <cell r="K203" t="str">
            <v>LIMA METROPOLITANA</v>
          </cell>
          <cell r="L203">
            <v>1</v>
          </cell>
          <cell r="M203" t="str">
            <v>LIMA</v>
          </cell>
          <cell r="N203">
            <v>30</v>
          </cell>
          <cell r="O203" t="str">
            <v>SAN BORJA</v>
          </cell>
          <cell r="P203" t="str">
            <v>Vilma Celestino Villafana</v>
          </cell>
          <cell r="Q203"/>
          <cell r="R203" t="str">
            <v>Marina Rodríguez Sánchez</v>
          </cell>
          <cell r="S203" t="str">
            <v>Directora Oficina de Planeamiento y Presupuesto</v>
          </cell>
          <cell r="T203" t="str">
            <v>977308907 / 947418531</v>
          </cell>
          <cell r="U203" t="str">
            <v>mrodriguez@peip-eb.gob.pe</v>
          </cell>
        </row>
        <row r="204">
          <cell r="H204">
            <v>81</v>
          </cell>
          <cell r="I204" t="str">
            <v>PROGRAMA EDUCACION BASICA PARA TODOS</v>
          </cell>
          <cell r="J204">
            <v>15</v>
          </cell>
          <cell r="K204" t="str">
            <v>LIMA METROPOLITANA</v>
          </cell>
          <cell r="L204">
            <v>1</v>
          </cell>
          <cell r="M204" t="str">
            <v>LIMA</v>
          </cell>
          <cell r="N204">
            <v>30</v>
          </cell>
          <cell r="O204" t="str">
            <v>SAN BORJA</v>
          </cell>
          <cell r="P204" t="str">
            <v>Vilma Celestino Villafana</v>
          </cell>
          <cell r="Q204"/>
          <cell r="R204" t="str">
            <v>Martín Alonso Alvarado Mogollón</v>
          </cell>
          <cell r="S204" t="str">
            <v>Analista en Planificación y Presupuesto</v>
          </cell>
          <cell r="T204">
            <v>947657105</v>
          </cell>
          <cell r="U204" t="str">
            <v>ANALISTAUP10@minedu.gob.pe</v>
          </cell>
        </row>
        <row r="205">
          <cell r="H205">
            <v>1253</v>
          </cell>
          <cell r="I205" t="str">
            <v>M.E.-PROGRAMA NACIONAL DE INFRAESTRUCTURA EDUCATIVA</v>
          </cell>
          <cell r="J205">
            <v>15</v>
          </cell>
          <cell r="K205" t="str">
            <v>LIMA METROPOLITANA</v>
          </cell>
          <cell r="L205">
            <v>1</v>
          </cell>
          <cell r="M205" t="str">
            <v>LIMA</v>
          </cell>
          <cell r="N205">
            <v>30</v>
          </cell>
          <cell r="O205" t="str">
            <v>SAN BORJA</v>
          </cell>
          <cell r="P205" t="str">
            <v>Vilma Celestino Villafana</v>
          </cell>
          <cell r="Q205"/>
          <cell r="R205" t="str">
            <v>Norma Marina Lezama Ortiz</v>
          </cell>
          <cell r="S205" t="str">
            <v>Coordinadora II de Planeamiento</v>
          </cell>
          <cell r="T205" t="str">
            <v>998 005 530</v>
          </cell>
          <cell r="U205" t="str">
            <v>nlezama@pronied.gob.pe</v>
          </cell>
        </row>
        <row r="206">
          <cell r="H206">
            <v>72</v>
          </cell>
          <cell r="I206" t="str">
            <v>DIRECCION DE EDUCACION DE LIMA</v>
          </cell>
          <cell r="J206">
            <v>15</v>
          </cell>
          <cell r="K206" t="str">
            <v>LIMA METROPOLITANA</v>
          </cell>
          <cell r="L206">
            <v>1</v>
          </cell>
          <cell r="M206" t="str">
            <v>LIMA</v>
          </cell>
          <cell r="N206">
            <v>30</v>
          </cell>
          <cell r="O206" t="str">
            <v>SAN BORJA</v>
          </cell>
          <cell r="P206" t="str">
            <v>Vilma Celestino Villafana</v>
          </cell>
          <cell r="Q206"/>
          <cell r="R206" t="str">
            <v>Juan Carlos Li Quispe</v>
          </cell>
          <cell r="S206" t="str">
            <v>Oficina de Planificación y Presupuesto</v>
          </cell>
          <cell r="T206" t="str">
            <v>(01) 500 6177 Anexo: 15051</v>
          </cell>
          <cell r="U206" t="str">
            <v>jli@drelm.gob.pe</v>
          </cell>
        </row>
        <row r="207">
          <cell r="H207">
            <v>61</v>
          </cell>
          <cell r="I207" t="str">
            <v>USE 06 VITARTE</v>
          </cell>
          <cell r="J207">
            <v>15</v>
          </cell>
          <cell r="K207" t="str">
            <v>LIMA METROPOLITANA</v>
          </cell>
          <cell r="L207">
            <v>1</v>
          </cell>
          <cell r="M207" t="str">
            <v>LIMA</v>
          </cell>
          <cell r="N207">
            <v>30</v>
          </cell>
          <cell r="O207" t="str">
            <v>SAN BORJA</v>
          </cell>
          <cell r="P207" t="str">
            <v>Vilma Celestino Villafana</v>
          </cell>
          <cell r="Q207"/>
          <cell r="R207" t="str">
            <v>Gary Anthony Morales Alvarez</v>
          </cell>
          <cell r="S207" t="str">
            <v>Jefe del Área de Planificación y Presupuesto</v>
          </cell>
          <cell r="T207">
            <v>983956592</v>
          </cell>
          <cell r="U207" t="str">
            <v>gmorales@ugel06.gob.pe</v>
          </cell>
        </row>
        <row r="208">
          <cell r="H208">
            <v>1276</v>
          </cell>
          <cell r="I208" t="str">
            <v>CENTRO VACACIONAL HUAMPANI</v>
          </cell>
          <cell r="J208">
            <v>15</v>
          </cell>
          <cell r="K208" t="str">
            <v>LIMA METROPOLITANA</v>
          </cell>
          <cell r="L208">
            <v>1</v>
          </cell>
          <cell r="M208" t="str">
            <v>LIMA</v>
          </cell>
          <cell r="N208">
            <v>7</v>
          </cell>
          <cell r="O208" t="str">
            <v>CHACLACAYO</v>
          </cell>
          <cell r="P208" t="str">
            <v>Vilma Celestino Villafana</v>
          </cell>
          <cell r="Q208"/>
          <cell r="R208" t="str">
            <v>Marco Antonio Ccahuana de la Cruz</v>
          </cell>
          <cell r="S208" t="str">
            <v>Jefe de la Oficina de Planeamiento Estratégico y Presupuesto</v>
          </cell>
          <cell r="T208" t="str">
            <v>981 330 211</v>
          </cell>
          <cell r="U208" t="str">
            <v>mccahuana@huampani.gob.pe</v>
          </cell>
        </row>
        <row r="209">
          <cell r="H209">
            <v>1276</v>
          </cell>
          <cell r="I209" t="str">
            <v>CENTRO VACACIONAL HUAMPANI</v>
          </cell>
          <cell r="J209">
            <v>15</v>
          </cell>
          <cell r="K209" t="str">
            <v>LIMA METROPOLITANA</v>
          </cell>
          <cell r="L209">
            <v>1</v>
          </cell>
          <cell r="M209" t="str">
            <v>LIMA</v>
          </cell>
          <cell r="N209">
            <v>7</v>
          </cell>
          <cell r="O209" t="str">
            <v>CHACLACAYO</v>
          </cell>
          <cell r="P209" t="str">
            <v>Vilma Celestino Villafana</v>
          </cell>
          <cell r="Q209"/>
          <cell r="R209" t="str">
            <v>Jacqueline Lezli Gamarra Sanabria</v>
          </cell>
          <cell r="S209" t="str">
            <v>Especialista</v>
          </cell>
          <cell r="T209" t="str">
            <v>998 139 473</v>
          </cell>
          <cell r="U209" t="str">
            <v>jgamarra@huampani.gob.pe</v>
          </cell>
        </row>
        <row r="210">
          <cell r="H210">
            <v>1276</v>
          </cell>
          <cell r="I210" t="str">
            <v>CENTRO VACACIONAL HUAMPANI</v>
          </cell>
          <cell r="J210">
            <v>15</v>
          </cell>
          <cell r="K210" t="str">
            <v>LIMA METROPOLITANA</v>
          </cell>
          <cell r="L210">
            <v>1</v>
          </cell>
          <cell r="M210" t="str">
            <v>LIMA</v>
          </cell>
          <cell r="N210">
            <v>7</v>
          </cell>
          <cell r="O210" t="str">
            <v>CHACLACAYO</v>
          </cell>
          <cell r="P210" t="str">
            <v>Vilma Celestino Villafana</v>
          </cell>
          <cell r="Q210"/>
          <cell r="R210" t="str">
            <v>Isabel Caballa Huayhua</v>
          </cell>
          <cell r="S210" t="str">
            <v>Jefe de Inversiones</v>
          </cell>
          <cell r="T210" t="str">
            <v>958 647 784</v>
          </cell>
          <cell r="U210" t="str">
            <v>icaballa@huampani.gob.pe</v>
          </cell>
        </row>
        <row r="211">
          <cell r="H211">
            <v>1418</v>
          </cell>
          <cell r="I211" t="str">
            <v>COLEGIO MAYOR SECUNDARIO PRESIDENTE DEL PERU</v>
          </cell>
          <cell r="J211">
            <v>15</v>
          </cell>
          <cell r="K211" t="str">
            <v>LIMA METROPOLITANA</v>
          </cell>
          <cell r="L211">
            <v>1</v>
          </cell>
          <cell r="M211" t="str">
            <v>LIMA</v>
          </cell>
          <cell r="N211">
            <v>30</v>
          </cell>
          <cell r="O211" t="str">
            <v>SAN BORJA</v>
          </cell>
          <cell r="P211" t="str">
            <v>Vilma Celestino Villafana</v>
          </cell>
          <cell r="Q211"/>
          <cell r="R211" t="str">
            <v>Rubí Milagros Ochoa Yataco</v>
          </cell>
          <cell r="S211" t="str">
            <v>Coordinadora</v>
          </cell>
          <cell r="T211">
            <v>935790567</v>
          </cell>
          <cell r="U211" t="str">
            <v>ruochoa@minedu.gob.pe</v>
          </cell>
        </row>
        <row r="212">
          <cell r="H212">
            <v>59</v>
          </cell>
          <cell r="I212" t="str">
            <v>USE 04 COMAS</v>
          </cell>
          <cell r="J212">
            <v>15</v>
          </cell>
          <cell r="K212" t="str">
            <v>LIMA METROPOLITANA</v>
          </cell>
          <cell r="L212">
            <v>1</v>
          </cell>
          <cell r="M212" t="str">
            <v>LIMA</v>
          </cell>
          <cell r="N212">
            <v>30</v>
          </cell>
          <cell r="O212" t="str">
            <v>SAN BORJA</v>
          </cell>
          <cell r="P212" t="str">
            <v>Vilma Celestino Villafana</v>
          </cell>
          <cell r="Q212"/>
          <cell r="R212" t="str">
            <v>Jesus Amadeo Baquerizo Aliaga</v>
          </cell>
          <cell r="S212" t="str">
            <v>Jefe del Área Planificación y Presupuesto</v>
          </cell>
          <cell r="T212" t="str">
            <v>976 039 080</v>
          </cell>
          <cell r="U212" t="str">
            <v>jesus.baquerizo@ugel04.gob.pe</v>
          </cell>
        </row>
        <row r="213">
          <cell r="H213">
            <v>1364</v>
          </cell>
          <cell r="I213" t="str">
            <v>UNIVERSIDAD NACIONAL DE JAEN</v>
          </cell>
          <cell r="J213">
            <v>6</v>
          </cell>
          <cell r="K213" t="str">
            <v>CAJAMARCA</v>
          </cell>
          <cell r="L213">
            <v>8</v>
          </cell>
          <cell r="M213" t="str">
            <v>JAEN</v>
          </cell>
          <cell r="N213">
            <v>1</v>
          </cell>
          <cell r="O213" t="str">
            <v>JAEN</v>
          </cell>
          <cell r="P213" t="str">
            <v>Fatima Amoretti Arteaga</v>
          </cell>
          <cell r="Q213"/>
          <cell r="R213" t="str">
            <v>Oscar Oswaldo Minchola Correa</v>
          </cell>
          <cell r="S213" t="str">
            <v>JEFE DE OFICINA DE PLANEAMIENTO Y PRESUPUESTO</v>
          </cell>
          <cell r="T213" t="str">
            <v>935 059 771</v>
          </cell>
          <cell r="U213" t="str">
            <v>planificacion@unj.edu.pe</v>
          </cell>
        </row>
        <row r="214">
          <cell r="H214">
            <v>1442</v>
          </cell>
          <cell r="I214" t="str">
            <v>MEJORAMIENTO DE LA CALIDAD DE LA EDUCACION BASICA</v>
          </cell>
          <cell r="J214">
            <v>15</v>
          </cell>
          <cell r="K214" t="str">
            <v>LIMA METROPOLITANA</v>
          </cell>
          <cell r="L214">
            <v>1</v>
          </cell>
          <cell r="M214" t="str">
            <v>LIMA</v>
          </cell>
          <cell r="N214">
            <v>30</v>
          </cell>
          <cell r="O214" t="str">
            <v>SAN BORJA</v>
          </cell>
          <cell r="P214" t="str">
            <v>Vilma Celestino Villafana</v>
          </cell>
          <cell r="Q214"/>
          <cell r="R214" t="str">
            <v>Ana Lisette Carlin Montenegro</v>
          </cell>
          <cell r="S214" t="str">
            <v>Jefa de la Oficina de Planificación, Presupuesto, Monitoreo y Evaluación</v>
          </cell>
          <cell r="T214" t="str">
            <v>995 905 525</v>
          </cell>
          <cell r="U214" t="str">
            <v>acarlin@pmesut.gob.pe</v>
          </cell>
        </row>
        <row r="215">
          <cell r="H215">
            <v>57</v>
          </cell>
          <cell r="I215" t="str">
            <v>USE 02 SAN MARTIN DE PORRAS</v>
          </cell>
          <cell r="J215">
            <v>15</v>
          </cell>
          <cell r="K215" t="str">
            <v>LIMA METROPOLITANA</v>
          </cell>
          <cell r="L215">
            <v>1</v>
          </cell>
          <cell r="M215" t="str">
            <v>LIMA</v>
          </cell>
          <cell r="N215">
            <v>30</v>
          </cell>
          <cell r="O215" t="str">
            <v>SAN BORJA</v>
          </cell>
          <cell r="P215" t="str">
            <v>Vilma Celestino Villafana</v>
          </cell>
          <cell r="Q215"/>
          <cell r="R215" t="str">
            <v>Fidel Edmundo Zevallos Cossio</v>
          </cell>
          <cell r="S215" t="str">
            <v>Jefe del Área de Planificación y Presupuesto</v>
          </cell>
          <cell r="T215" t="str">
            <v>999 976 195</v>
          </cell>
          <cell r="U215" t="str">
            <v>fidel.zevallos@ugel02.gob.pe</v>
          </cell>
        </row>
        <row r="216">
          <cell r="H216">
            <v>1372</v>
          </cell>
          <cell r="I216" t="str">
            <v>UNIVERSIDAD NACIONAL DE CAÑETE</v>
          </cell>
          <cell r="J216">
            <v>15</v>
          </cell>
          <cell r="K216" t="str">
            <v>LIMA PROVINCIAS</v>
          </cell>
          <cell r="L216">
            <v>5</v>
          </cell>
          <cell r="M216" t="str">
            <v>CANETE</v>
          </cell>
          <cell r="N216">
            <v>1</v>
          </cell>
          <cell r="O216" t="str">
            <v>SAN VICENTE DE CAÑETE</v>
          </cell>
          <cell r="P216" t="str">
            <v>Fatima Amoretti Arteaga</v>
          </cell>
          <cell r="Q216"/>
          <cell r="R216" t="str">
            <v>JUAN JOSE SOTO JULIAN</v>
          </cell>
          <cell r="S216" t="str">
            <v>ESPECIALISTA EN PLANEAMIENTO</v>
          </cell>
          <cell r="T216" t="str">
            <v>945 555 854</v>
          </cell>
          <cell r="U216" t="str">
            <v>JSOTOJ@UNDC.EDU.PE</v>
          </cell>
        </row>
        <row r="217">
          <cell r="H217">
            <v>1476</v>
          </cell>
          <cell r="I217" t="str">
            <v>PROGRAMA NACIONAL DE DOTACION DE MATERIALES EDUCATIVOS</v>
          </cell>
          <cell r="J217">
            <v>15</v>
          </cell>
          <cell r="K217" t="str">
            <v>LIMA METROPOLITANA</v>
          </cell>
          <cell r="L217">
            <v>1</v>
          </cell>
          <cell r="M217" t="str">
            <v>LIMA</v>
          </cell>
          <cell r="N217">
            <v>30</v>
          </cell>
          <cell r="O217" t="str">
            <v>SAN BORJA</v>
          </cell>
          <cell r="P217" t="str">
            <v>Vilma Celestino Villafana</v>
          </cell>
          <cell r="Q217"/>
          <cell r="R217" t="str">
            <v>Espinoza Tello Leonardo</v>
          </cell>
          <cell r="S217" t="str">
            <v>Jefe de la Unidad de Presupuesto, Programación y Monitoreo</v>
          </cell>
          <cell r="T217">
            <v>960364329</v>
          </cell>
          <cell r="U217" t="str">
            <v>lespinozat@minedu.gob.pe</v>
          </cell>
        </row>
        <row r="218">
          <cell r="H218">
            <v>1476</v>
          </cell>
          <cell r="I218" t="str">
            <v>PROGRAMA NACIONAL DE DOTACION DE MATERIALES EDUCATIVOS</v>
          </cell>
          <cell r="J218">
            <v>15</v>
          </cell>
          <cell r="K218" t="str">
            <v>LIMA METROPOLITANA</v>
          </cell>
          <cell r="L218">
            <v>1</v>
          </cell>
          <cell r="M218" t="str">
            <v>LIMA</v>
          </cell>
          <cell r="N218">
            <v>30</v>
          </cell>
          <cell r="O218" t="str">
            <v>SAN BORJA</v>
          </cell>
          <cell r="P218" t="str">
            <v>Vilma Celestino Villafana</v>
          </cell>
          <cell r="Q218"/>
          <cell r="R218" t="str">
            <v>Pablo Espichán</v>
          </cell>
          <cell r="S218" t="str">
            <v>Analista de Planeamiento</v>
          </cell>
          <cell r="T218">
            <v>943713977</v>
          </cell>
          <cell r="U218" t="str">
            <v>digere41@minedu.gob.pe</v>
          </cell>
        </row>
        <row r="219">
          <cell r="H219">
            <v>79</v>
          </cell>
          <cell r="I219" t="str">
            <v>MINISTERIO DE EDUCACION-SEDE CENTRAL</v>
          </cell>
          <cell r="J219">
            <v>15</v>
          </cell>
          <cell r="K219" t="str">
            <v>LIMA METROPOLITANA</v>
          </cell>
          <cell r="L219">
            <v>1</v>
          </cell>
          <cell r="M219" t="str">
            <v>LIMA</v>
          </cell>
          <cell r="N219">
            <v>30</v>
          </cell>
          <cell r="O219" t="str">
            <v>SAN BORJA</v>
          </cell>
          <cell r="P219" t="str">
            <v>Vilma Celestino Villafana</v>
          </cell>
          <cell r="Q219"/>
          <cell r="R219" t="str">
            <v>Marco Antonio Castañeda Vinces</v>
          </cell>
          <cell r="S219" t="str">
            <v>Secretario General</v>
          </cell>
          <cell r="T219" t="str">
            <v>615 5800/ Anexo 21018</v>
          </cell>
          <cell r="U219" t="str">
            <v>mcastaneda@minedu.gob.pe</v>
          </cell>
        </row>
        <row r="220">
          <cell r="H220">
            <v>79</v>
          </cell>
          <cell r="I220" t="str">
            <v>MINISTERIO DE EDUCACION-SEDE CENTRAL</v>
          </cell>
          <cell r="J220">
            <v>15</v>
          </cell>
          <cell r="K220" t="str">
            <v>LIMA METROPOLITANA</v>
          </cell>
          <cell r="L220">
            <v>1</v>
          </cell>
          <cell r="M220" t="str">
            <v>LIMA</v>
          </cell>
          <cell r="N220">
            <v>30</v>
          </cell>
          <cell r="O220" t="str">
            <v>SAN BORJA</v>
          </cell>
          <cell r="P220" t="str">
            <v>Vilma Celestino Villafana</v>
          </cell>
          <cell r="Q220"/>
          <cell r="R220" t="str">
            <v>Joao Bocanegra Aguero</v>
          </cell>
          <cell r="S220" t="str">
            <v>Jefe de la Oficina de Planificación Estratégica y Presupuesto</v>
          </cell>
          <cell r="T220" t="str">
            <v>981 886 432</v>
          </cell>
          <cell r="U220" t="str">
            <v>jbocanegra@minedu.gob.pe</v>
          </cell>
        </row>
        <row r="221">
          <cell r="H221">
            <v>79</v>
          </cell>
          <cell r="I221" t="str">
            <v>MINISTERIO DE EDUCACION-SEDE CENTRAL</v>
          </cell>
          <cell r="J221">
            <v>15</v>
          </cell>
          <cell r="K221" t="str">
            <v>LIMA METROPOLITANA</v>
          </cell>
          <cell r="L221">
            <v>1</v>
          </cell>
          <cell r="M221" t="str">
            <v>LIMA</v>
          </cell>
          <cell r="N221">
            <v>30</v>
          </cell>
          <cell r="O221" t="str">
            <v>SAN BORJA</v>
          </cell>
          <cell r="P221" t="str">
            <v>Vilma Celestino Villafana</v>
          </cell>
          <cell r="Q221"/>
          <cell r="R221" t="str">
            <v>Rosa Stephany Calderón Campusano</v>
          </cell>
          <cell r="S221" t="str">
            <v>Jefa de la Unidad de Planificación y Presupuesto</v>
          </cell>
          <cell r="T221" t="str">
            <v>991 743 034/ 615-5800 Anexo: 21066</v>
          </cell>
          <cell r="U221" t="str">
            <v>rocalderon@minedu.gob.pe</v>
          </cell>
        </row>
        <row r="222">
          <cell r="H222">
            <v>79</v>
          </cell>
          <cell r="I222" t="str">
            <v>MINISTERIO DE EDUCACION-SEDE CENTRAL</v>
          </cell>
          <cell r="J222">
            <v>15</v>
          </cell>
          <cell r="K222" t="str">
            <v>LIMA METROPOLITANA</v>
          </cell>
          <cell r="L222">
            <v>1</v>
          </cell>
          <cell r="M222" t="str">
            <v>LIMA</v>
          </cell>
          <cell r="N222">
            <v>30</v>
          </cell>
          <cell r="O222" t="str">
            <v>SAN BORJA</v>
          </cell>
          <cell r="P222" t="str">
            <v>Vilma Celestino Villafana</v>
          </cell>
          <cell r="Q222"/>
          <cell r="R222" t="str">
            <v>Nestor Ledesma Martinez</v>
          </cell>
          <cell r="S222" t="str">
            <v>Especialista de Planificación y Políticas</v>
          </cell>
          <cell r="T222">
            <v>993780439</v>
          </cell>
          <cell r="U222" t="str">
            <v>NLEDESMA@minedu.gob.pe</v>
          </cell>
        </row>
        <row r="223">
          <cell r="H223">
            <v>79</v>
          </cell>
          <cell r="I223" t="str">
            <v>MINISTERIO DE EDUCACION-SEDE CENTRAL</v>
          </cell>
          <cell r="J223">
            <v>15</v>
          </cell>
          <cell r="K223" t="str">
            <v>LIMA METROPOLITANA</v>
          </cell>
          <cell r="L223">
            <v>1</v>
          </cell>
          <cell r="M223" t="str">
            <v>LIMA</v>
          </cell>
          <cell r="N223">
            <v>30</v>
          </cell>
          <cell r="O223" t="str">
            <v>SAN BORJA</v>
          </cell>
          <cell r="P223" t="str">
            <v>Vilma Celestino Villafana</v>
          </cell>
          <cell r="Q223"/>
          <cell r="R223" t="str">
            <v>Norma Eyzaguirre Rojas</v>
          </cell>
          <cell r="S223" t="str">
            <v>Especialista</v>
          </cell>
          <cell r="T223">
            <v>940207784</v>
          </cell>
          <cell r="U223" t="str">
            <v>NEYZAGUIRRE@minedu.gob.pe</v>
          </cell>
        </row>
        <row r="224">
          <cell r="H224">
            <v>1438</v>
          </cell>
          <cell r="I224" t="str">
            <v>PROGRAMA NACIONAL DE BECAS Y CREDITO EDUCATIVO</v>
          </cell>
          <cell r="J224">
            <v>15</v>
          </cell>
          <cell r="K224" t="str">
            <v>LIMA METROPOLITANA</v>
          </cell>
          <cell r="L224">
            <v>1</v>
          </cell>
          <cell r="M224" t="str">
            <v>LIMA</v>
          </cell>
          <cell r="N224">
            <v>30</v>
          </cell>
          <cell r="O224" t="str">
            <v>SAN BORJA</v>
          </cell>
          <cell r="P224" t="str">
            <v>Vilma Celestino Villafana</v>
          </cell>
          <cell r="Q224"/>
          <cell r="R224" t="str">
            <v>Jorge Luis Nicho Cárdenas</v>
          </cell>
          <cell r="S224" t="str">
            <v>Director de la Unidad de Planeamiento y Evaluación de la Gestión</v>
          </cell>
          <cell r="T224">
            <v>987749216</v>
          </cell>
          <cell r="U224" t="str">
            <v>jorge.nicho@pronabec.gob.pe</v>
          </cell>
        </row>
        <row r="225">
          <cell r="H225">
            <v>62</v>
          </cell>
          <cell r="I225" t="str">
            <v>USE 07 SAN BORJA</v>
          </cell>
          <cell r="J225">
            <v>15</v>
          </cell>
          <cell r="K225" t="str">
            <v>LIMA METROPOLITANA</v>
          </cell>
          <cell r="L225">
            <v>1</v>
          </cell>
          <cell r="M225" t="str">
            <v>LIMA</v>
          </cell>
          <cell r="N225">
            <v>30</v>
          </cell>
          <cell r="O225" t="str">
            <v>SAN BORJA</v>
          </cell>
          <cell r="P225" t="str">
            <v>Vilma Celestino Villafana</v>
          </cell>
          <cell r="Q225"/>
          <cell r="R225" t="str">
            <v>John Walter Trujillo Valderrama</v>
          </cell>
          <cell r="S225" t="str">
            <v>Jefe del Área de Planificación y Presupuesto</v>
          </cell>
          <cell r="T225">
            <v>954695770</v>
          </cell>
          <cell r="U225" t="str">
            <v>jtrujillo@ugel07.gob.pe</v>
          </cell>
        </row>
        <row r="226">
          <cell r="H226">
            <v>1495</v>
          </cell>
          <cell r="I226" t="str">
            <v>SISTEMA NAC. DE EVALUAC., ACREDITAC. Y CERTIFICACION DE LA CALIDAD EDUCATIVA</v>
          </cell>
          <cell r="J226">
            <v>15</v>
          </cell>
          <cell r="K226" t="str">
            <v>LIMA METROPOLITANA</v>
          </cell>
          <cell r="L226">
            <v>1</v>
          </cell>
          <cell r="M226" t="str">
            <v>LIMA</v>
          </cell>
          <cell r="N226">
            <v>31</v>
          </cell>
          <cell r="O226" t="str">
            <v>SAN ISIDRO</v>
          </cell>
          <cell r="P226" t="str">
            <v>Vilma Celestino Villafana</v>
          </cell>
          <cell r="Q226"/>
          <cell r="R226" t="str">
            <v>Edison Oliva Salazar</v>
          </cell>
          <cell r="S226" t="str">
            <v>Jefe de la Oficina de Planificación y Presupuesto</v>
          </cell>
          <cell r="T226" t="str">
            <v>999 164 961</v>
          </cell>
          <cell r="U226" t="str">
            <v>eoliva@sineace.gob.pe</v>
          </cell>
        </row>
        <row r="227">
          <cell r="H227">
            <v>1495</v>
          </cell>
          <cell r="I227" t="str">
            <v>SISTEMA NAC. DE EVALUAC., ACREDITAC. Y CERTIFICACION DE LA CALIDAD EDUCATIVA</v>
          </cell>
          <cell r="J227">
            <v>15</v>
          </cell>
          <cell r="K227" t="str">
            <v>LIMA METROPOLITANA</v>
          </cell>
          <cell r="L227">
            <v>1</v>
          </cell>
          <cell r="M227" t="str">
            <v>LIMA</v>
          </cell>
          <cell r="N227">
            <v>31</v>
          </cell>
          <cell r="O227" t="str">
            <v>SAN ISIDRO</v>
          </cell>
          <cell r="P227" t="str">
            <v>Vilma Celestino Villafana</v>
          </cell>
          <cell r="Q227"/>
          <cell r="R227" t="str">
            <v>Jennifer De La Cruz Santos</v>
          </cell>
          <cell r="S227" t="str">
            <v>Jefe de la Unidad de Planeamiento</v>
          </cell>
          <cell r="T227" t="str">
            <v>995 903 605</v>
          </cell>
          <cell r="U227" t="str">
            <v>jdelacruz@sineace.gob.pe</v>
          </cell>
        </row>
        <row r="228">
          <cell r="H228">
            <v>60</v>
          </cell>
          <cell r="I228" t="str">
            <v>USE 05 SAN JUAN DE LURIGANCHO</v>
          </cell>
          <cell r="J228">
            <v>15</v>
          </cell>
          <cell r="K228" t="str">
            <v>LIMA METROPOLITANA</v>
          </cell>
          <cell r="L228">
            <v>1</v>
          </cell>
          <cell r="M228" t="str">
            <v>LIMA</v>
          </cell>
          <cell r="N228">
            <v>30</v>
          </cell>
          <cell r="O228" t="str">
            <v>SAN BORJA</v>
          </cell>
          <cell r="P228" t="str">
            <v>Vilma Celestino Villafana</v>
          </cell>
          <cell r="Q228"/>
          <cell r="R228" t="str">
            <v>Gloria Marilú Benites Zapana de Lezama</v>
          </cell>
          <cell r="S228" t="str">
            <v>Jefa del Área de Planificación y Presupuesto</v>
          </cell>
          <cell r="T228" t="str">
            <v>996 526 403</v>
          </cell>
          <cell r="U228" t="str">
            <v>gbenites@ugel05.gob.pe</v>
          </cell>
        </row>
        <row r="229">
          <cell r="H229">
            <v>56</v>
          </cell>
          <cell r="I229" t="str">
            <v>USE 01 SAN JUAN DE MIRAFLORES</v>
          </cell>
          <cell r="J229">
            <v>15</v>
          </cell>
          <cell r="K229" t="str">
            <v>LIMA METROPOLITANA</v>
          </cell>
          <cell r="L229">
            <v>1</v>
          </cell>
          <cell r="M229" t="str">
            <v>LIMA</v>
          </cell>
          <cell r="N229">
            <v>30</v>
          </cell>
          <cell r="O229" t="str">
            <v>SAN BORJA</v>
          </cell>
          <cell r="P229" t="str">
            <v>Vilma Celestino Villafana</v>
          </cell>
          <cell r="Q229"/>
          <cell r="R229" t="str">
            <v>Gabriel Huillca Huancahuire</v>
          </cell>
          <cell r="S229" t="str">
            <v>Coordinador de Planificación y Presupuesto</v>
          </cell>
          <cell r="T229">
            <v>970103056</v>
          </cell>
          <cell r="U229" t="str">
            <v>ghuillcah@ugel01.gob.pe</v>
          </cell>
        </row>
        <row r="230">
          <cell r="H230">
            <v>58</v>
          </cell>
          <cell r="I230" t="str">
            <v>USE 03 CERCADO</v>
          </cell>
          <cell r="J230">
            <v>15</v>
          </cell>
          <cell r="K230" t="str">
            <v>LIMA METROPOLITANA</v>
          </cell>
          <cell r="L230">
            <v>1</v>
          </cell>
          <cell r="M230" t="str">
            <v>LIMA</v>
          </cell>
          <cell r="N230">
            <v>30</v>
          </cell>
          <cell r="O230" t="str">
            <v>SAN BORJA</v>
          </cell>
          <cell r="P230" t="str">
            <v>Vilma Celestino Villafana</v>
          </cell>
          <cell r="Q230"/>
          <cell r="R230" t="str">
            <v>Luis Rafael Hoyle Ganoza</v>
          </cell>
          <cell r="S230" t="str">
            <v>Jefe del Área Planificación y Presupuesto</v>
          </cell>
          <cell r="T230" t="str">
            <v>923 427 102</v>
          </cell>
          <cell r="U230" t="str">
            <v>rhoyle@ugel03.gob.pe</v>
          </cell>
        </row>
        <row r="231">
          <cell r="H231">
            <v>77</v>
          </cell>
          <cell r="I231" t="str">
            <v>INSTITUTO PEDAGOGICO NACIONAL DE MONTERRICO</v>
          </cell>
          <cell r="J231">
            <v>15</v>
          </cell>
          <cell r="K231" t="str">
            <v>LIMA METROPOLITANA</v>
          </cell>
          <cell r="L231">
            <v>1</v>
          </cell>
          <cell r="M231" t="str">
            <v>LIMA</v>
          </cell>
          <cell r="N231">
            <v>30</v>
          </cell>
          <cell r="O231" t="str">
            <v>SAN BORJA</v>
          </cell>
          <cell r="P231" t="str">
            <v>Vilma Celestino Villafana</v>
          </cell>
          <cell r="Q231"/>
          <cell r="R231" t="str">
            <v>Amarildo Ricci Bravo</v>
          </cell>
          <cell r="S231" t="str">
            <v>Director de Planeamiento y Presupuesto</v>
          </cell>
          <cell r="T231" t="str">
            <v>940 155 639</v>
          </cell>
          <cell r="U231" t="str">
            <v>aricci@ipnm.edu.pe</v>
          </cell>
        </row>
        <row r="232">
          <cell r="H232">
            <v>1635</v>
          </cell>
          <cell r="I232" t="str">
            <v>M.E. - ESCUELA NACIONAL SUPERIOR DE BALLET</v>
          </cell>
          <cell r="J232">
            <v>15</v>
          </cell>
          <cell r="K232" t="str">
            <v>LIMA METROPOLITANA</v>
          </cell>
          <cell r="L232">
            <v>1</v>
          </cell>
          <cell r="M232" t="str">
            <v>LIMA</v>
          </cell>
          <cell r="N232">
            <v>30</v>
          </cell>
          <cell r="O232" t="str">
            <v>SAN BORJA</v>
          </cell>
          <cell r="P232" t="str">
            <v>Vilma Celestino Villafana</v>
          </cell>
          <cell r="Q232"/>
          <cell r="R232" t="str">
            <v>John Gonzales</v>
          </cell>
          <cell r="S232" t="str">
            <v>Jefe de Planeamiento y Presupuesto</v>
          </cell>
          <cell r="T232" t="str">
            <v>935 920 034</v>
          </cell>
          <cell r="U232" t="str">
            <v>jgonzales@ensb.edu.pe</v>
          </cell>
        </row>
        <row r="233">
          <cell r="H233">
            <v>1635</v>
          </cell>
          <cell r="I233" t="str">
            <v>M.E. - ESCUELA NACIONAL SUPERIOR DE BALLET</v>
          </cell>
          <cell r="J233">
            <v>15</v>
          </cell>
          <cell r="K233" t="str">
            <v>LIMA METROPOLITANA</v>
          </cell>
          <cell r="L233">
            <v>1</v>
          </cell>
          <cell r="M233" t="str">
            <v>LIMA</v>
          </cell>
          <cell r="N233">
            <v>30</v>
          </cell>
          <cell r="O233" t="str">
            <v>SAN BORJA</v>
          </cell>
          <cell r="P233" t="str">
            <v>Vilma Celestino Villafana</v>
          </cell>
          <cell r="Q233"/>
          <cell r="R233" t="str">
            <v>Karina León</v>
          </cell>
          <cell r="S233" t="str">
            <v>Especialista de Planeamiento y presupuesto</v>
          </cell>
          <cell r="T233">
            <v>954265256</v>
          </cell>
          <cell r="U233" t="str">
            <v>kleon@ensb.edu.pe</v>
          </cell>
        </row>
        <row r="234">
          <cell r="H234">
            <v>1373</v>
          </cell>
          <cell r="I234" t="str">
            <v>UNIVERSIDAD NACIONAL DE FRONTERA</v>
          </cell>
          <cell r="J234">
            <v>20</v>
          </cell>
          <cell r="K234" t="str">
            <v>PIURA</v>
          </cell>
          <cell r="L234">
            <v>6</v>
          </cell>
          <cell r="M234" t="str">
            <v>SULLANA</v>
          </cell>
          <cell r="N234">
            <v>1</v>
          </cell>
          <cell r="O234" t="str">
            <v>SULLANA</v>
          </cell>
          <cell r="P234" t="str">
            <v>Fatima Amoretti Arteaga</v>
          </cell>
          <cell r="Q234"/>
          <cell r="R234" t="str">
            <v>Paula Ruth Otero Michilot</v>
          </cell>
          <cell r="S234" t="str">
            <v>Jefe de la Oficina de Planeamiento y Presupuesto</v>
          </cell>
          <cell r="T234" t="str">
            <v>967 314 157</v>
          </cell>
          <cell r="U234" t="str">
            <v>potero@unf.edu.pe</v>
          </cell>
        </row>
        <row r="235">
          <cell r="H235">
            <v>1374</v>
          </cell>
          <cell r="I235" t="str">
            <v>UNIVERSIDAD NACIONAL DE BARRANCA</v>
          </cell>
          <cell r="J235">
            <v>15</v>
          </cell>
          <cell r="K235" t="str">
            <v>LIMA PROVINCIAS</v>
          </cell>
          <cell r="L235">
            <v>2</v>
          </cell>
          <cell r="M235" t="str">
            <v>BARRANCA</v>
          </cell>
          <cell r="N235">
            <v>1</v>
          </cell>
          <cell r="O235" t="str">
            <v>BARRANCA</v>
          </cell>
          <cell r="P235" t="str">
            <v>Fatima Amoretti Arteaga</v>
          </cell>
          <cell r="Q235"/>
          <cell r="R235" t="str">
            <v>Roald Rodriguez Aguilar</v>
          </cell>
          <cell r="S235" t="str">
            <v>Jefe de la Oficina de Planeamiento y Presupuesto</v>
          </cell>
          <cell r="T235" t="str">
            <v>964 412 900</v>
          </cell>
          <cell r="U235" t="str">
            <v>rrodrigueza@unab.edu.pe</v>
          </cell>
        </row>
        <row r="236">
          <cell r="H236">
            <v>1375</v>
          </cell>
          <cell r="I236" t="str">
            <v>UNIVERSIDAD NACIONAL AUTONOMA DE CHOTA</v>
          </cell>
          <cell r="J236">
            <v>6</v>
          </cell>
          <cell r="K236" t="str">
            <v>CAJAMARCA</v>
          </cell>
          <cell r="L236">
            <v>4</v>
          </cell>
          <cell r="M236" t="str">
            <v>CHOTA</v>
          </cell>
          <cell r="N236">
            <v>1</v>
          </cell>
          <cell r="O236" t="str">
            <v>CHOTA</v>
          </cell>
          <cell r="P236" t="str">
            <v>Fatima Amoretti Arteaga</v>
          </cell>
          <cell r="Q236"/>
          <cell r="R236" t="str">
            <v>JHON CAMPOS SAAVEDRA</v>
          </cell>
          <cell r="S236" t="str">
            <v>JEFE DE LA OFICINA DE PLANEAMIENTO Y PRESUPUESTO</v>
          </cell>
          <cell r="T236">
            <v>943464814</v>
          </cell>
          <cell r="U236" t="str">
            <v>jcampos@unach.edu.pe</v>
          </cell>
        </row>
        <row r="237">
          <cell r="H237">
            <v>1376</v>
          </cell>
          <cell r="I237" t="str">
            <v>UNIV.NAC. INTERCULTURAL DE LA SELVA CENTRAL JUAN SANTOS ATAHUALPA</v>
          </cell>
          <cell r="J237">
            <v>12</v>
          </cell>
          <cell r="K237" t="str">
            <v>JUNIN</v>
          </cell>
          <cell r="L237">
            <v>3</v>
          </cell>
          <cell r="M237" t="str">
            <v>CHANCHAMAYO</v>
          </cell>
          <cell r="N237">
            <v>3</v>
          </cell>
          <cell r="O237" t="str">
            <v>PICHANAQUI</v>
          </cell>
          <cell r="P237" t="str">
            <v>Fatima Amoretti Arteaga</v>
          </cell>
          <cell r="Q237"/>
          <cell r="R237" t="str">
            <v>JULIÁN JORGE HUANCA</v>
          </cell>
          <cell r="S237" t="str">
            <v>Jefe de la Oficina de Planeamiento y Presupuesto</v>
          </cell>
          <cell r="T237" t="str">
            <v>929 066 389</v>
          </cell>
          <cell r="U237" t="str">
            <v>planeamiento@uniscjsa.edu.pe</v>
          </cell>
        </row>
        <row r="238">
          <cell r="H238">
            <v>1406</v>
          </cell>
          <cell r="I238" t="str">
            <v>UNIVERSIDAD NACIONAL DE JULIACA</v>
          </cell>
          <cell r="J238">
            <v>21</v>
          </cell>
          <cell r="K238" t="str">
            <v>PUNO</v>
          </cell>
          <cell r="L238">
            <v>11</v>
          </cell>
          <cell r="M238" t="str">
            <v>SAN ROMAN</v>
          </cell>
          <cell r="N238">
            <v>1</v>
          </cell>
          <cell r="O238" t="str">
            <v>JULIACA</v>
          </cell>
          <cell r="P238" t="str">
            <v>Fatima Amoretti Arteaga</v>
          </cell>
          <cell r="Q238"/>
          <cell r="R238" t="str">
            <v>JOSE LUIS VELARDE CHOQUE</v>
          </cell>
          <cell r="S238" t="str">
            <v>Jefe de la Unidad de Planeamiento y  Modernización</v>
          </cell>
          <cell r="T238" t="str">
            <v>950 923 989</v>
          </cell>
          <cell r="U238" t="str">
            <v>jl.velarde@unaj.edu.pe</v>
          </cell>
        </row>
        <row r="239">
          <cell r="H239">
            <v>1529</v>
          </cell>
          <cell r="I239" t="str">
            <v>U. N. AUTÓNOMA ALTOANADINA DE TARMA - UNAAT</v>
          </cell>
          <cell r="J239">
            <v>12</v>
          </cell>
          <cell r="K239" t="str">
            <v>JUNIN</v>
          </cell>
          <cell r="L239">
            <v>7</v>
          </cell>
          <cell r="M239" t="str">
            <v>TARMA</v>
          </cell>
          <cell r="N239">
            <v>1</v>
          </cell>
          <cell r="O239" t="str">
            <v>TARMA</v>
          </cell>
          <cell r="P239" t="str">
            <v>Fatima Amoretti Arteaga</v>
          </cell>
          <cell r="Q239"/>
          <cell r="R239" t="str">
            <v>Walter Fernando Baldeón Romero</v>
          </cell>
          <cell r="S239" t="str">
            <v>Jefe (e) deUnidad de Planeamiento y Modernización</v>
          </cell>
          <cell r="T239">
            <v>951481563</v>
          </cell>
          <cell r="U239" t="str">
            <v>wbaldeon@unaat.edu.pe</v>
          </cell>
        </row>
        <row r="240">
          <cell r="H240">
            <v>1530</v>
          </cell>
          <cell r="I240" t="str">
            <v>UNIVERSIDAD NACIONAL AUTONOMA DE HUANTA- UNAH</v>
          </cell>
          <cell r="J240">
            <v>5</v>
          </cell>
          <cell r="K240" t="str">
            <v>AYACUCHO</v>
          </cell>
          <cell r="L240">
            <v>4</v>
          </cell>
          <cell r="M240" t="str">
            <v>HUANTA</v>
          </cell>
          <cell r="N240">
            <v>1</v>
          </cell>
          <cell r="O240" t="str">
            <v>HUANTA</v>
          </cell>
          <cell r="P240" t="str">
            <v>Fatima Amoretti Arteaga</v>
          </cell>
          <cell r="Q240"/>
          <cell r="R240" t="str">
            <v>Ronald Medina Aspur</v>
          </cell>
          <cell r="S240" t="str">
            <v>Jefe de la Unidad de Planeamiento y  Modernización</v>
          </cell>
          <cell r="T240" t="str">
            <v>939 810 089</v>
          </cell>
          <cell r="U240" t="str">
            <v> ronald.medina@unah.edu.pe</v>
          </cell>
        </row>
        <row r="241">
          <cell r="H241">
            <v>1533</v>
          </cell>
          <cell r="I241" t="str">
            <v>U.N. INTERCULTURAL FABIOLA SALAZAR LEGUIA DE BAGUA-UNIFSL</v>
          </cell>
          <cell r="J241">
            <v>1</v>
          </cell>
          <cell r="K241" t="str">
            <v>AMAZONAS</v>
          </cell>
          <cell r="L241">
            <v>2</v>
          </cell>
          <cell r="M241" t="str">
            <v>BAGUA</v>
          </cell>
          <cell r="N241">
            <v>1</v>
          </cell>
          <cell r="O241" t="str">
            <v>BAGUA</v>
          </cell>
          <cell r="P241" t="str">
            <v>Fatima Amoretti Arteaga</v>
          </cell>
          <cell r="Q241"/>
          <cell r="R241" t="str">
            <v>Franchesca Lisy Samán Requejo</v>
          </cell>
          <cell r="S241" t="str">
            <v>Jefa de la Unidad de Planeamiento, Presupuesto y Modernización</v>
          </cell>
          <cell r="T241">
            <v>997237426</v>
          </cell>
          <cell r="U241" t="str">
            <v>fsaman@unibagua.edu.pe</v>
          </cell>
        </row>
        <row r="242">
          <cell r="H242">
            <v>1549</v>
          </cell>
          <cell r="I242" t="str">
            <v>UNIVERSIDAD NACIONAL INTERCULTURAL DE QUILLABAMBA</v>
          </cell>
          <cell r="J242">
            <v>8</v>
          </cell>
          <cell r="K242" t="str">
            <v>CUSCO</v>
          </cell>
          <cell r="L242">
            <v>9</v>
          </cell>
          <cell r="M242" t="str">
            <v>LA CONVENCION</v>
          </cell>
          <cell r="N242">
            <v>1</v>
          </cell>
          <cell r="O242" t="str">
            <v>SANTA ANA</v>
          </cell>
          <cell r="P242" t="str">
            <v>Fatima Amoretti Arteaga</v>
          </cell>
          <cell r="Q242"/>
          <cell r="R242" t="str">
            <v>Alexander Koch Ludeña</v>
          </cell>
          <cell r="S242" t="str">
            <v>Jefe de la Unidad de Planeamiento, Estadística y Modernización Institucional</v>
          </cell>
          <cell r="T242" t="str">
            <v>954 445 850</v>
          </cell>
          <cell r="U242" t="str">
            <v>akoch@uniq.edu.pe</v>
          </cell>
        </row>
        <row r="243">
          <cell r="H243">
            <v>1591</v>
          </cell>
          <cell r="I243" t="str">
            <v>UNIV. NACIONAL AUTONOMA DE ALTO AMAZONAS</v>
          </cell>
          <cell r="J243">
            <v>16</v>
          </cell>
          <cell r="K243" t="str">
            <v>LORETO</v>
          </cell>
          <cell r="L243">
            <v>2</v>
          </cell>
          <cell r="M243" t="str">
            <v>ALTO AMAZONAS</v>
          </cell>
          <cell r="N243">
            <v>1</v>
          </cell>
          <cell r="O243" t="str">
            <v>YURIMAGUAS</v>
          </cell>
          <cell r="P243" t="str">
            <v>Fatima Amoretti Arteaga</v>
          </cell>
          <cell r="Q243"/>
          <cell r="R243" t="str">
            <v>Gregorio Salazar Sedano</v>
          </cell>
          <cell r="S243" t="str">
            <v>Jefe de la unidad de Planeamiento y modernización.</v>
          </cell>
          <cell r="T243">
            <v>931175995</v>
          </cell>
          <cell r="U243" t="str">
            <v>unidadplaneamiento@unaaa.edu.pe</v>
          </cell>
        </row>
        <row r="244">
          <cell r="H244">
            <v>1656</v>
          </cell>
          <cell r="I244" t="str">
            <v>U. N. AUTONOMA DE TAYACAJA DANIEL HERNANDEZ MORILLO</v>
          </cell>
          <cell r="J244">
            <v>9</v>
          </cell>
          <cell r="K244" t="str">
            <v>HUANCAVELICA</v>
          </cell>
          <cell r="L244">
            <v>7</v>
          </cell>
          <cell r="M244" t="str">
            <v>TAYACAJA</v>
          </cell>
          <cell r="N244">
            <v>6</v>
          </cell>
          <cell r="O244" t="str">
            <v>DANIEL HERNANDEZ</v>
          </cell>
          <cell r="P244" t="str">
            <v>Fatima Amoretti Arteaga</v>
          </cell>
          <cell r="Q244"/>
          <cell r="R244" t="str">
            <v>Saul Morán Cusi</v>
          </cell>
          <cell r="S244" t="str">
            <v>Jefe De La Unidad De Planeamiento Y Modernización</v>
          </cell>
          <cell r="T244" t="str">
            <v>934574765 / 963944443</v>
          </cell>
          <cell r="U244" t="str">
            <v>planificacion@unat.edu.pe; saulmoran@unat.edu.pe</v>
          </cell>
        </row>
        <row r="245">
          <cell r="H245">
            <v>1656</v>
          </cell>
          <cell r="I245" t="str">
            <v>U. N. AUTONOMA DE TAYACAJA DANIEL HERNANDEZ MORILLO</v>
          </cell>
          <cell r="J245">
            <v>9</v>
          </cell>
          <cell r="K245" t="str">
            <v>HUANCAVELICA</v>
          </cell>
          <cell r="L245">
            <v>7</v>
          </cell>
          <cell r="M245" t="str">
            <v>TAYACAJA</v>
          </cell>
          <cell r="N245">
            <v>6</v>
          </cell>
          <cell r="O245" t="str">
            <v>DANIEL HERNANDEZ</v>
          </cell>
          <cell r="P245" t="str">
            <v>Fatima Amoretti Arteaga</v>
          </cell>
          <cell r="Q245"/>
          <cell r="R245" t="str">
            <v>Alex Ismiño</v>
          </cell>
          <cell r="S245" t="str">
            <v>Jefe de la Oficina de Planeamiento y Presupuesto</v>
          </cell>
          <cell r="T245" t="str">
            <v>992 866 611</v>
          </cell>
          <cell r="U245" t="str">
            <v>opep@unat.edu.pe</v>
          </cell>
        </row>
        <row r="246">
          <cell r="H246">
            <v>1692</v>
          </cell>
          <cell r="I246" t="str">
            <v>UNIVERSIDAD NACIONAL CIRO ALEGRIA</v>
          </cell>
          <cell r="J246">
            <v>13</v>
          </cell>
          <cell r="K246" t="str">
            <v>LA LIBERTAD</v>
          </cell>
          <cell r="L246">
            <v>9</v>
          </cell>
          <cell r="M246" t="str">
            <v>SANCHEZ CARRION</v>
          </cell>
          <cell r="N246">
            <v>1</v>
          </cell>
          <cell r="O246" t="str">
            <v>HUAMACHUCO</v>
          </cell>
          <cell r="P246" t="str">
            <v>Fatima Amoretti Arteaga</v>
          </cell>
          <cell r="Q246"/>
          <cell r="R246" t="str">
            <v>Uldarico Jesús Valverde Dextre</v>
          </cell>
          <cell r="S246" t="str">
            <v>Jefe de la Oficina de Planeamiento y Presupuesto</v>
          </cell>
          <cell r="T246">
            <v>975026995</v>
          </cell>
          <cell r="U246" t="str">
            <v>opep@unca.edu.pe</v>
          </cell>
        </row>
        <row r="247">
          <cell r="H247">
            <v>1693</v>
          </cell>
          <cell r="I247" t="str">
            <v>UNIVERSIDAD NACIONAL DIEGO QUISPE TITO</v>
          </cell>
          <cell r="J247">
            <v>13</v>
          </cell>
          <cell r="K247" t="str">
            <v>LA LIBERTAD</v>
          </cell>
          <cell r="L247">
            <v>9</v>
          </cell>
          <cell r="M247" t="str">
            <v>SANCHEZ CARRION</v>
          </cell>
          <cell r="N247">
            <v>1</v>
          </cell>
          <cell r="O247" t="str">
            <v>HUAMACHUCO</v>
          </cell>
          <cell r="P247" t="str">
            <v>Fatima Amoretti Arteaga</v>
          </cell>
          <cell r="Q247"/>
          <cell r="R247" t="str">
            <v>Mercedes Pinto Castillo</v>
          </cell>
          <cell r="S247" t="str">
            <v>Jefe de la Oficina de Planeamiento y Presupuesto</v>
          </cell>
          <cell r="T247" t="str">
            <v>986 767 404</v>
          </cell>
          <cell r="U247" t="str">
            <v>opp@unadqtc.edu.pe</v>
          </cell>
        </row>
        <row r="248">
          <cell r="H248">
            <v>1706</v>
          </cell>
          <cell r="I248" t="str">
            <v>UNIVERSIDAD NACIONAL DE MUSICA</v>
          </cell>
          <cell r="J248">
            <v>15</v>
          </cell>
          <cell r="K248" t="str">
            <v>LIMA METROPOLITANA</v>
          </cell>
          <cell r="L248">
            <v>1</v>
          </cell>
          <cell r="M248" t="str">
            <v>LIMA</v>
          </cell>
          <cell r="N248">
            <v>1</v>
          </cell>
          <cell r="O248" t="str">
            <v>LIMA</v>
          </cell>
          <cell r="P248" t="str">
            <v>Fatima Amoretti Arteaga</v>
          </cell>
          <cell r="Q248"/>
          <cell r="R248" t="str">
            <v>Joselyn Odalis Troncoso Huamani</v>
          </cell>
          <cell r="S248" t="str">
            <v>Especialista - Oficina de Planeamiento y Presupuesto</v>
          </cell>
          <cell r="T248">
            <v>977563401</v>
          </cell>
          <cell r="U248" t="str">
            <v>opp@unm.edu.pe</v>
          </cell>
        </row>
        <row r="249">
          <cell r="H249">
            <v>1706</v>
          </cell>
          <cell r="I249" t="str">
            <v>UNIVERSIDAD NACIONAL DE MUSICA</v>
          </cell>
          <cell r="J249">
            <v>15</v>
          </cell>
          <cell r="K249" t="str">
            <v>LIMA METROPOLITANA</v>
          </cell>
          <cell r="L249">
            <v>1</v>
          </cell>
          <cell r="M249" t="str">
            <v>LIMA</v>
          </cell>
          <cell r="N249">
            <v>1</v>
          </cell>
          <cell r="O249" t="str">
            <v>LIMA</v>
          </cell>
          <cell r="P249" t="str">
            <v>Fatima Amoretti Arteaga</v>
          </cell>
          <cell r="Q249"/>
          <cell r="R249" t="str">
            <v>Carlos Martin Reyes Lescano</v>
          </cell>
          <cell r="S249" t="str">
            <v>Jefe de la Oficina de Planeamiento y Presupuesto</v>
          </cell>
          <cell r="T249">
            <v>997204611</v>
          </cell>
          <cell r="U249" t="str">
            <v>creyes@unm.edu.pe</v>
          </cell>
        </row>
        <row r="250">
          <cell r="H250">
            <v>1707</v>
          </cell>
          <cell r="I250" t="str">
            <v>UNIVERSIDAD NACIONAL DANIEL ALOMIA ROBLES</v>
          </cell>
          <cell r="J250">
            <v>10</v>
          </cell>
          <cell r="K250" t="str">
            <v>HUANUCO</v>
          </cell>
          <cell r="L250">
            <v>1</v>
          </cell>
          <cell r="M250" t="str">
            <v>HUANUCO</v>
          </cell>
          <cell r="N250">
            <v>1</v>
          </cell>
          <cell r="O250" t="str">
            <v>HUANUCO</v>
          </cell>
          <cell r="P250" t="str">
            <v>Fatima Amoretti Arteaga</v>
          </cell>
          <cell r="Q250"/>
          <cell r="R250" t="str">
            <v>C.P.C. Yessica Soledad Trujillo Gómez</v>
          </cell>
          <cell r="S250" t="str">
            <v>Directora de la Oficina de Planeamiento y Presupuesto</v>
          </cell>
          <cell r="T250" t="str">
            <v>(062) 635 928 anexo 1009 / 945 837 505</v>
          </cell>
          <cell r="U250" t="str">
            <v>ytrujillo@undar.edu.pe</v>
          </cell>
        </row>
        <row r="251">
          <cell r="H251">
            <v>1707</v>
          </cell>
          <cell r="I251" t="str">
            <v>UNIVERSIDAD NACIONAL DANIEL ALOMIA ROBLES</v>
          </cell>
          <cell r="J251">
            <v>10</v>
          </cell>
          <cell r="K251" t="str">
            <v>HUANUCO</v>
          </cell>
          <cell r="L251">
            <v>1</v>
          </cell>
          <cell r="M251" t="str">
            <v>HUANUCO</v>
          </cell>
          <cell r="N251">
            <v>1</v>
          </cell>
          <cell r="O251" t="str">
            <v>HUANUCO</v>
          </cell>
          <cell r="P251" t="str">
            <v>Fatima Amoretti Arteaga</v>
          </cell>
          <cell r="Q251"/>
          <cell r="R251" t="str">
            <v>Ing. Doris Patricia Felipe Matías</v>
          </cell>
          <cell r="S251" t="str">
            <v>Unidad Formuladora</v>
          </cell>
          <cell r="T251" t="str">
            <v>947 351 570</v>
          </cell>
          <cell r="U251" t="str">
            <v>dfelipe@undar.edu.pe</v>
          </cell>
        </row>
        <row r="252">
          <cell r="H252">
            <v>1707</v>
          </cell>
          <cell r="I252" t="str">
            <v>UNIVERSIDAD NACIONAL DANIEL ALOMIA ROBLES</v>
          </cell>
          <cell r="J252">
            <v>10</v>
          </cell>
          <cell r="K252" t="str">
            <v>HUANUCO</v>
          </cell>
          <cell r="L252">
            <v>1</v>
          </cell>
          <cell r="M252" t="str">
            <v>HUANUCO</v>
          </cell>
          <cell r="N252">
            <v>1</v>
          </cell>
          <cell r="O252" t="str">
            <v>HUANUCO</v>
          </cell>
          <cell r="P252" t="str">
            <v>Fatima Amoretti Arteaga</v>
          </cell>
          <cell r="Q252"/>
          <cell r="R252" t="str">
            <v>Lic. Alicia Bernachea Jesus</v>
          </cell>
          <cell r="S252" t="str">
            <v>Unidad De Planeamiento, Presupuesto Y Modernización</v>
          </cell>
          <cell r="T252">
            <v>944777350</v>
          </cell>
          <cell r="U252" t="str">
            <v>abernachea@undar.edu.pe</v>
          </cell>
        </row>
        <row r="253">
          <cell r="H253">
            <v>1748</v>
          </cell>
          <cell r="I253" t="str">
            <v>U.N. TECNOLOGICA DE FRONTERA SAN IGNACIO DE LOYOLA</v>
          </cell>
          <cell r="J253">
            <v>6</v>
          </cell>
          <cell r="K253" t="str">
            <v>CAJAMARCA</v>
          </cell>
          <cell r="L253">
            <v>9</v>
          </cell>
          <cell r="M253" t="str">
            <v>SAN IGNACIO</v>
          </cell>
          <cell r="N253">
            <v>1</v>
          </cell>
          <cell r="O253" t="str">
            <v>SAN IGNACIO</v>
          </cell>
          <cell r="P253" t="str">
            <v>Fatima Amoretti Arteaga</v>
          </cell>
          <cell r="Q253"/>
          <cell r="R253" t="str">
            <v>Pablo Alberto Arrestegui Mori</v>
          </cell>
          <cell r="S253" t="str">
            <v>Jefe de la Oficina de Planeamiento y Presupuesto</v>
          </cell>
          <cell r="T253">
            <v>974771447</v>
          </cell>
          <cell r="U253" t="str">
            <v>opp@unatefsil.edu.pe</v>
          </cell>
        </row>
        <row r="254">
          <cell r="H254">
            <v>1766</v>
          </cell>
          <cell r="I254" t="str">
            <v>U.N. DEL VRAEM</v>
          </cell>
          <cell r="J254"/>
          <cell r="K254"/>
          <cell r="L254"/>
          <cell r="M254"/>
          <cell r="N254"/>
          <cell r="O254"/>
          <cell r="P254" t="str">
            <v>Fatima Amoretti Arteaga</v>
          </cell>
          <cell r="Q254"/>
          <cell r="R254" t="str">
            <v>Erick Tomas Villanueva Cardenas</v>
          </cell>
          <cell r="S254" t="str">
            <v>Jefe de la Oficina de Planeamiento y Presupuesto</v>
          </cell>
          <cell r="T254">
            <v>945262080</v>
          </cell>
          <cell r="U254" t="str">
            <v>ertovica.etvc@gmail.com</v>
          </cell>
        </row>
        <row r="255">
          <cell r="H255">
            <v>1770</v>
          </cell>
          <cell r="I255" t="str">
            <v>U.N. DE CARABAYA</v>
          </cell>
          <cell r="J255"/>
          <cell r="K255"/>
          <cell r="L255"/>
          <cell r="M255"/>
          <cell r="N255"/>
          <cell r="O255"/>
          <cell r="P255" t="str">
            <v>Fatima Amoretti Arteaga</v>
          </cell>
          <cell r="Q255"/>
          <cell r="R255" t="str">
            <v>Manuel Timoteo Enriquez Tavera</v>
          </cell>
          <cell r="S255" t="str">
            <v>Jefe de la Oficina de Planeamiento y Presupuesto</v>
          </cell>
          <cell r="T255">
            <v>953705473</v>
          </cell>
          <cell r="U255" t="str">
            <v>menriquez@unap.edu.pe</v>
          </cell>
        </row>
        <row r="256">
          <cell r="H256">
            <v>1774</v>
          </cell>
          <cell r="I256" t="str">
            <v>U.N. AUTÓNOMA DE CHUPACA</v>
          </cell>
          <cell r="J256"/>
          <cell r="K256"/>
          <cell r="L256"/>
          <cell r="M256"/>
          <cell r="N256"/>
          <cell r="O256"/>
          <cell r="P256" t="str">
            <v>Fatima Amoretti Arteaga</v>
          </cell>
          <cell r="Q256"/>
          <cell r="R256" t="str">
            <v>Mario Revelino YAURI CONDOR</v>
          </cell>
          <cell r="S256" t="str">
            <v>Jefe de la Oficina de Planeamiento y Presupuesto</v>
          </cell>
          <cell r="T256">
            <v>971750408</v>
          </cell>
          <cell r="U256" t="str">
            <v>mario.yauri.consultor@gmail.com</v>
          </cell>
        </row>
        <row r="257">
          <cell r="H257">
            <v>144</v>
          </cell>
          <cell r="I257" t="str">
            <v>HOSPITAL NACIONAL DOS DE MAYO</v>
          </cell>
          <cell r="J257">
            <v>15</v>
          </cell>
          <cell r="K257" t="str">
            <v>LIMA METROPOLITANA</v>
          </cell>
          <cell r="L257">
            <v>1</v>
          </cell>
          <cell r="M257" t="str">
            <v>LIMA</v>
          </cell>
          <cell r="N257">
            <v>13</v>
          </cell>
          <cell r="O257" t="str">
            <v>JESUS MARIA</v>
          </cell>
          <cell r="P257" t="str">
            <v>Marco Condori Lozano</v>
          </cell>
          <cell r="Q257"/>
          <cell r="R257" t="str">
            <v>Lic. Segundo Apolinar Montenegro Baños</v>
          </cell>
          <cell r="S257" t="str">
            <v>Jefe de la Oficina de Planeamiento Estratégico</v>
          </cell>
          <cell r="T257">
            <v>952351322</v>
          </cell>
          <cell r="U257" t="str">
            <v>smontenegro@hdosdemayo.gob.pe</v>
          </cell>
        </row>
        <row r="258">
          <cell r="H258">
            <v>127</v>
          </cell>
          <cell r="I258" t="str">
            <v>INSTITUTO NACIONAL MATERNO PERINATAL</v>
          </cell>
          <cell r="J258">
            <v>15</v>
          </cell>
          <cell r="K258" t="str">
            <v>LIMA METROPOLITANA</v>
          </cell>
          <cell r="L258">
            <v>1</v>
          </cell>
          <cell r="M258" t="str">
            <v>LIMA</v>
          </cell>
          <cell r="N258">
            <v>13</v>
          </cell>
          <cell r="O258" t="str">
            <v>JESUS MARIA</v>
          </cell>
          <cell r="P258" t="str">
            <v>Marco Condori Lozano</v>
          </cell>
          <cell r="Q258"/>
          <cell r="R258" t="str">
            <v>Julio Eduardo Portella Mendoza</v>
          </cell>
          <cell r="S258" t="str">
            <v>Director de la OEPE</v>
          </cell>
          <cell r="T258">
            <v>958849360</v>
          </cell>
          <cell r="U258" t="str">
            <v>jportella@iemp.gob.pe</v>
          </cell>
        </row>
        <row r="259">
          <cell r="H259">
            <v>123</v>
          </cell>
          <cell r="I259" t="str">
            <v>INSTITUTO NACIONAL DE CIENCIAS NEUROLOGICAS</v>
          </cell>
          <cell r="J259">
            <v>15</v>
          </cell>
          <cell r="K259" t="str">
            <v>LIMA METROPOLITANA</v>
          </cell>
          <cell r="L259">
            <v>1</v>
          </cell>
          <cell r="M259" t="str">
            <v>LIMA</v>
          </cell>
          <cell r="N259">
            <v>13</v>
          </cell>
          <cell r="O259" t="str">
            <v>JESUS MARIA</v>
          </cell>
          <cell r="P259" t="str">
            <v>Marco Condori Lozano</v>
          </cell>
          <cell r="Q259"/>
          <cell r="R259" t="str">
            <v>David Alejandro Tejada Pardo</v>
          </cell>
          <cell r="S259" t="str">
            <v>Director Ejecutivo de la Oficina Ejecutiva de Planeamiento Estrategico</v>
          </cell>
          <cell r="T259" t="str">
            <v>975 133 106</v>
          </cell>
          <cell r="U259" t="str">
            <v>dtejadap@incn.gob.pe</v>
          </cell>
        </row>
        <row r="260">
          <cell r="H260">
            <v>1345</v>
          </cell>
          <cell r="I260" t="str">
            <v>CENTRO NACIONAL DE ABASTECIMIENTOS DE RECURSOS ESTRATÉGICOS DE SALUD</v>
          </cell>
          <cell r="J260">
            <v>15</v>
          </cell>
          <cell r="K260" t="str">
            <v>LIMA METROPOLITANA</v>
          </cell>
          <cell r="L260">
            <v>1</v>
          </cell>
          <cell r="M260" t="str">
            <v>LIMA</v>
          </cell>
          <cell r="N260">
            <v>13</v>
          </cell>
          <cell r="O260" t="str">
            <v>JESUS MARIA</v>
          </cell>
          <cell r="P260" t="str">
            <v>Marco Condori Lozano</v>
          </cell>
          <cell r="Q260"/>
          <cell r="R260" t="str">
            <v>Juddy Jenny Pastrana Huanca</v>
          </cell>
          <cell r="S260" t="str">
            <v>Jefa de la Oficina de Planeamiento Estrategico y Modernización</v>
          </cell>
          <cell r="T260">
            <v>956242786</v>
          </cell>
          <cell r="U260" t="str">
            <v>jpastrana@cenares.gob.pe</v>
          </cell>
        </row>
        <row r="261">
          <cell r="H261">
            <v>149</v>
          </cell>
          <cell r="I261" t="str">
            <v>HOSPITAL NACIONAL DOCENTE MADRE NIÑO - SAN BARTOLOME</v>
          </cell>
          <cell r="J261">
            <v>15</v>
          </cell>
          <cell r="K261" t="str">
            <v>LIMA METROPOLITANA</v>
          </cell>
          <cell r="L261">
            <v>1</v>
          </cell>
          <cell r="M261" t="str">
            <v>LIMA</v>
          </cell>
          <cell r="N261">
            <v>13</v>
          </cell>
          <cell r="O261" t="str">
            <v>JESUS MARIA</v>
          </cell>
          <cell r="P261" t="str">
            <v>Marco Condori Lozano</v>
          </cell>
          <cell r="Q261"/>
          <cell r="R261" t="str">
            <v>Lic. Victor Ramon Florian Plasencia</v>
          </cell>
          <cell r="S261" t="str">
            <v>Director Ejecutiva de la Oficina de Planeamiento Estratégico</v>
          </cell>
          <cell r="T261">
            <v>978912465</v>
          </cell>
          <cell r="U261" t="str">
            <v>vflorian@sanbartolome.gob.pe</v>
          </cell>
        </row>
        <row r="262">
          <cell r="H262">
            <v>1528</v>
          </cell>
          <cell r="I262" t="str">
            <v>HOSPITAL DE HUAYCAN</v>
          </cell>
          <cell r="J262">
            <v>15</v>
          </cell>
          <cell r="K262" t="str">
            <v>LIMA METROPOLITANA</v>
          </cell>
          <cell r="L262">
            <v>1</v>
          </cell>
          <cell r="M262" t="str">
            <v>LIMA</v>
          </cell>
          <cell r="N262">
            <v>13</v>
          </cell>
          <cell r="O262" t="str">
            <v>JESUS MARIA</v>
          </cell>
          <cell r="P262" t="str">
            <v>Marco Condori Lozano</v>
          </cell>
          <cell r="Q262"/>
          <cell r="R262" t="str">
            <v>Lic. Armando Johnny Melgarejo Cueva</v>
          </cell>
          <cell r="S262" t="str">
            <v>Jefe Unidad de Planeamiento Estratégico</v>
          </cell>
          <cell r="T262" t="str">
            <v>982835256 / 924954182 / whatsaap963 685 318</v>
          </cell>
          <cell r="U262" t="str">
            <v>amelgarejo@hospitalhuaycan.gob.pe</v>
          </cell>
        </row>
        <row r="263">
          <cell r="H263">
            <v>124</v>
          </cell>
          <cell r="I263" t="str">
            <v>INSTITUTO NACIONAL DE OFTALMOLOGIA</v>
          </cell>
          <cell r="J263">
            <v>15</v>
          </cell>
          <cell r="K263" t="str">
            <v>LIMA METROPOLITANA</v>
          </cell>
          <cell r="L263">
            <v>1</v>
          </cell>
          <cell r="M263" t="str">
            <v>LIMA</v>
          </cell>
          <cell r="N263">
            <v>13</v>
          </cell>
          <cell r="O263" t="str">
            <v>JESUS MARIA</v>
          </cell>
          <cell r="P263" t="str">
            <v>Marco Condori Lozano</v>
          </cell>
          <cell r="Q263"/>
          <cell r="R263" t="str">
            <v>Tania Libertad Zapata Orozco</v>
          </cell>
          <cell r="S263" t="str">
            <v>Director Ejecutiva</v>
          </cell>
          <cell r="T263">
            <v>943857088</v>
          </cell>
          <cell r="U263" t="str">
            <v>tzapata@ino.gob.pe</v>
          </cell>
        </row>
        <row r="264">
          <cell r="H264">
            <v>126</v>
          </cell>
          <cell r="I264" t="str">
            <v>INSTITUTO NACIONAL DE SALUD DEL NIÑO</v>
          </cell>
          <cell r="J264">
            <v>15</v>
          </cell>
          <cell r="K264" t="str">
            <v>LIMA METROPOLITANA</v>
          </cell>
          <cell r="L264">
            <v>1</v>
          </cell>
          <cell r="M264" t="str">
            <v>LIMA</v>
          </cell>
          <cell r="N264">
            <v>13</v>
          </cell>
          <cell r="O264" t="str">
            <v>JESUS MARIA</v>
          </cell>
          <cell r="P264" t="str">
            <v>Marco Condori Lozano</v>
          </cell>
          <cell r="Q264"/>
          <cell r="R264" t="str">
            <v>ECON. EDITH CONSTANZA LLANOS CHÁVEZ</v>
          </cell>
          <cell r="S264" t="str">
            <v>Jefa de la Oficina Ejecutivo de Planeamiento Estratégico</v>
          </cell>
          <cell r="T264"/>
          <cell r="U264" t="str">
            <v>ellanos@insn.gob.pe</v>
          </cell>
        </row>
        <row r="265">
          <cell r="H265">
            <v>143</v>
          </cell>
          <cell r="I265" t="str">
            <v>HOSPITAL NACIONAL ARZOBISPO LOAYZA</v>
          </cell>
          <cell r="J265">
            <v>15</v>
          </cell>
          <cell r="K265" t="str">
            <v>LIMA METROPOLITANA</v>
          </cell>
          <cell r="L265">
            <v>1</v>
          </cell>
          <cell r="M265" t="str">
            <v>LIMA</v>
          </cell>
          <cell r="N265">
            <v>13</v>
          </cell>
          <cell r="O265" t="str">
            <v>JESUS MARIA</v>
          </cell>
          <cell r="P265" t="str">
            <v>Marco Condori Lozano</v>
          </cell>
          <cell r="Q265"/>
          <cell r="R265" t="str">
            <v>Mc. Jose Raul Carpio Barbieri</v>
          </cell>
          <cell r="S265" t="str">
            <v>Director de la Oficina Ejecutiva de Planeamiento Estratégico HNAL</v>
          </cell>
          <cell r="T265">
            <v>998800590</v>
          </cell>
          <cell r="U265" t="str">
            <v>jcarpio@hospitalloayza.gob.pe</v>
          </cell>
        </row>
        <row r="266">
          <cell r="H266">
            <v>125</v>
          </cell>
          <cell r="I266" t="str">
            <v>INSTITUTO NACIONAL DE REHABILITACION</v>
          </cell>
          <cell r="J266">
            <v>15</v>
          </cell>
          <cell r="K266" t="str">
            <v>LIMA METROPOLITANA</v>
          </cell>
          <cell r="L266">
            <v>1</v>
          </cell>
          <cell r="M266" t="str">
            <v>LIMA</v>
          </cell>
          <cell r="N266">
            <v>13</v>
          </cell>
          <cell r="O266" t="str">
            <v>JESUS MARIA</v>
          </cell>
          <cell r="P266" t="str">
            <v>Marco Condori Lozano</v>
          </cell>
          <cell r="Q266"/>
          <cell r="R266" t="str">
            <v>M. C.Luisa Del Carmen Guevara Arroyo</v>
          </cell>
          <cell r="S266" t="str">
            <v>Directora Ejecutiva</v>
          </cell>
          <cell r="T266">
            <v>987029628</v>
          </cell>
          <cell r="U266" t="str">
            <v>luisa.guevara.arroyo@gmail.com</v>
          </cell>
        </row>
        <row r="267">
          <cell r="H267">
            <v>151</v>
          </cell>
          <cell r="I267" t="str">
            <v>INSTITUTO NACIONAL DE SALUD</v>
          </cell>
          <cell r="J267">
            <v>15</v>
          </cell>
          <cell r="K267" t="str">
            <v>LIMA METROPOLITANA</v>
          </cell>
          <cell r="L267">
            <v>1</v>
          </cell>
          <cell r="M267" t="str">
            <v>LIMA</v>
          </cell>
          <cell r="N267">
            <v>8</v>
          </cell>
          <cell r="O267" t="str">
            <v>CHORRILLOS</v>
          </cell>
          <cell r="P267" t="str">
            <v>Marco Condori Lozano</v>
          </cell>
          <cell r="Q267"/>
          <cell r="R267" t="str">
            <v>Lic. Jorge Luis Orellana Solis</v>
          </cell>
          <cell r="S267" t="str">
            <v>Director Ejecutivo de la Oficina Ejecutiva de Planificación, Presupuesto e Inversiones - OEPPI</v>
          </cell>
          <cell r="T267" t="str">
            <v>958 754 480</v>
          </cell>
          <cell r="U267" t="str">
            <v>jorellana@ins.gob.pe</v>
          </cell>
        </row>
        <row r="268">
          <cell r="H268">
            <v>1741</v>
          </cell>
          <cell r="I268" t="str">
            <v>INS - FORTALECIMIENTO DEL SISTEMA NACIONAL DE VIGILANCIA EN SALUD PUBLICA</v>
          </cell>
          <cell r="J268">
            <v>15</v>
          </cell>
          <cell r="K268" t="str">
            <v>LIMA METROPOLITANA</v>
          </cell>
          <cell r="L268">
            <v>1</v>
          </cell>
          <cell r="M268" t="str">
            <v>LIMA</v>
          </cell>
          <cell r="N268">
            <v>8</v>
          </cell>
          <cell r="O268" t="str">
            <v>CHORRILLOS</v>
          </cell>
          <cell r="P268" t="str">
            <v>Marco Condori Lozano</v>
          </cell>
          <cell r="Q268"/>
          <cell r="R268" t="str">
            <v>Jorge Luis Orellana Solís</v>
          </cell>
          <cell r="S268" t="str">
            <v>Director Ejecutivo de la Oficina Ejecutiva de Planificación, Presupuesto e Inversiones - OEPPI</v>
          </cell>
          <cell r="T268" t="str">
            <v>958 754 480</v>
          </cell>
          <cell r="U268" t="str">
            <v>jorellana@ins.gob.pe</v>
          </cell>
        </row>
        <row r="269">
          <cell r="H269">
            <v>136</v>
          </cell>
          <cell r="I269" t="str">
            <v>HOSPITAL SERGIO BERNALES</v>
          </cell>
          <cell r="J269">
            <v>15</v>
          </cell>
          <cell r="K269" t="str">
            <v>LIMA METROPOLITANA</v>
          </cell>
          <cell r="L269">
            <v>1</v>
          </cell>
          <cell r="M269" t="str">
            <v>LIMA</v>
          </cell>
          <cell r="N269">
            <v>13</v>
          </cell>
          <cell r="O269" t="str">
            <v>JESUS MARIA</v>
          </cell>
          <cell r="P269" t="str">
            <v>Marco Condori Lozano</v>
          </cell>
          <cell r="Q269"/>
          <cell r="R269" t="str">
            <v>Luisa Hilda vera Cardenas</v>
          </cell>
          <cell r="S269" t="str">
            <v>Director Planeamiento</v>
          </cell>
          <cell r="T269">
            <v>959878936</v>
          </cell>
          <cell r="U269" t="str">
            <v>lvera480@hotmail.com / planeamiento@hnseb.gob.pe</v>
          </cell>
        </row>
        <row r="270">
          <cell r="H270">
            <v>1686</v>
          </cell>
          <cell r="I270" t="str">
            <v>DIRECCION DE REDES INTEGRADAS DE SALUD LIMA ESTE</v>
          </cell>
          <cell r="J270">
            <v>15</v>
          </cell>
          <cell r="K270" t="str">
            <v>LIMA METROPOLITANA</v>
          </cell>
          <cell r="L270">
            <v>1</v>
          </cell>
          <cell r="M270" t="str">
            <v>LIMA</v>
          </cell>
          <cell r="N270">
            <v>13</v>
          </cell>
          <cell r="O270" t="str">
            <v>JESUS MARIA</v>
          </cell>
          <cell r="P270" t="str">
            <v>Marco Condori Lozano</v>
          </cell>
          <cell r="Q270"/>
          <cell r="R270" t="str">
            <v>Enf. . Giovanna Sandra Rios Castell Prado</v>
          </cell>
          <cell r="S270" t="str">
            <v>Oficina de Planeamiento y Modernizacion de la Gestión Pública</v>
          </cell>
          <cell r="T270">
            <v>986542895</v>
          </cell>
          <cell r="U270" t="str">
            <v>griocastell@dirislimaeste.gob.pe</v>
          </cell>
        </row>
        <row r="271">
          <cell r="H271">
            <v>132</v>
          </cell>
          <cell r="I271" t="str">
            <v>HOSPITAL NACIONAL HIPOLITO UNANUE</v>
          </cell>
          <cell r="J271">
            <v>15</v>
          </cell>
          <cell r="K271" t="str">
            <v>LIMA METROPOLITANA</v>
          </cell>
          <cell r="L271">
            <v>1</v>
          </cell>
          <cell r="M271" t="str">
            <v>LIMA</v>
          </cell>
          <cell r="N271">
            <v>13</v>
          </cell>
          <cell r="O271" t="str">
            <v>JESUS MARIA</v>
          </cell>
          <cell r="P271" t="str">
            <v>Marco Condori Lozano</v>
          </cell>
          <cell r="Q271"/>
          <cell r="R271" t="str">
            <v>Elizabeth Yovanny Soto Montejos</v>
          </cell>
          <cell r="S271" t="str">
            <v>Directora Ejecutiva de la Oficina de Planeamiento Estratégico</v>
          </cell>
          <cell r="T271">
            <v>999941957</v>
          </cell>
          <cell r="U271" t="str">
            <v>planeamiento.hnhu@gmail.com</v>
          </cell>
        </row>
        <row r="272">
          <cell r="H272">
            <v>1684</v>
          </cell>
          <cell r="I272" t="str">
            <v>DIRECCION DE REDES INTEGRADAS DE SALUD LIMA NORTE</v>
          </cell>
          <cell r="J272">
            <v>15</v>
          </cell>
          <cell r="K272" t="str">
            <v>LIMA METROPOLITANA</v>
          </cell>
          <cell r="L272">
            <v>1</v>
          </cell>
          <cell r="M272" t="str">
            <v>LIMA</v>
          </cell>
          <cell r="N272">
            <v>13</v>
          </cell>
          <cell r="O272" t="str">
            <v>JESUS MARIA</v>
          </cell>
          <cell r="P272" t="str">
            <v>Marco Condori Lozano</v>
          </cell>
          <cell r="Q272"/>
          <cell r="R272" t="str">
            <v>CPC José Antonio Saldaña Murrugarra</v>
          </cell>
          <cell r="S272" t="str">
            <v>Jefa de la Oficina de Planeamiento Estrategico y Modernización</v>
          </cell>
          <cell r="T272" t="str">
            <v>945 726 585</v>
          </cell>
          <cell r="U272" t="str">
            <v>jose.saldana@dirislimanorte.gob.pe</v>
          </cell>
        </row>
        <row r="273">
          <cell r="H273">
            <v>117</v>
          </cell>
          <cell r="I273" t="str">
            <v>ADMINISTRACION CENTRAL - MINSA</v>
          </cell>
          <cell r="J273">
            <v>15</v>
          </cell>
          <cell r="K273" t="str">
            <v>LIMA METROPOLITANA</v>
          </cell>
          <cell r="L273">
            <v>1</v>
          </cell>
          <cell r="M273" t="str">
            <v>LIMA</v>
          </cell>
          <cell r="N273">
            <v>13</v>
          </cell>
          <cell r="O273" t="str">
            <v>JESUS MARIA</v>
          </cell>
          <cell r="P273" t="str">
            <v>Marco Condori Lozano</v>
          </cell>
          <cell r="Q273"/>
          <cell r="R273" t="str">
            <v>Hermes Franciso Guimoye Cárdenas</v>
          </cell>
          <cell r="S273" t="str">
            <v>Director General de la Oficina General de Planeamiento, Presupuesto y Modernización</v>
          </cell>
          <cell r="T273">
            <v>921795677</v>
          </cell>
          <cell r="U273" t="str">
            <v>hguimoye@minsa.gob.pe</v>
          </cell>
        </row>
        <row r="274">
          <cell r="H274">
            <v>1734</v>
          </cell>
          <cell r="I274" t="str">
            <v>PROGRAMA DE CREACION DE REDES INTEGRADAS EN SALUD</v>
          </cell>
          <cell r="J274">
            <v>15</v>
          </cell>
          <cell r="K274" t="str">
            <v>LIMA METROPOLITANA</v>
          </cell>
          <cell r="L274">
            <v>1</v>
          </cell>
          <cell r="M274" t="str">
            <v>LIMA</v>
          </cell>
          <cell r="N274">
            <v>13</v>
          </cell>
          <cell r="O274" t="str">
            <v>JESUS MARIA</v>
          </cell>
          <cell r="P274" t="str">
            <v>Marco Condori Lozano</v>
          </cell>
          <cell r="Q274"/>
          <cell r="R274" t="str">
            <v>Marisol Lozano Pulla</v>
          </cell>
          <cell r="S274" t="str">
            <v>Coordinadora de Planeamiento</v>
          </cell>
          <cell r="T274">
            <v>984362580</v>
          </cell>
          <cell r="U274" t="str">
            <v>mlozano@pcris.gob.pe</v>
          </cell>
        </row>
        <row r="275">
          <cell r="H275">
            <v>1091</v>
          </cell>
          <cell r="I275" t="str">
            <v>SEGURO INTEGRAL DE SALUD</v>
          </cell>
          <cell r="J275">
            <v>15</v>
          </cell>
          <cell r="K275" t="str">
            <v>LIMA METROPOLITANA</v>
          </cell>
          <cell r="L275">
            <v>1</v>
          </cell>
          <cell r="M275" t="str">
            <v>LIMA</v>
          </cell>
          <cell r="N275">
            <v>13</v>
          </cell>
          <cell r="O275" t="str">
            <v>JESUS MARIA</v>
          </cell>
          <cell r="P275" t="str">
            <v>Marco Condori Lozano</v>
          </cell>
          <cell r="Q275"/>
          <cell r="R275" t="str">
            <v>Iliich Ascareza Lopez</v>
          </cell>
          <cell r="S275" t="str">
            <v>Director General</v>
          </cell>
          <cell r="T275">
            <v>999061989</v>
          </cell>
          <cell r="U275" t="str">
            <v>iascarza@sis.gob.pe</v>
          </cell>
        </row>
        <row r="276">
          <cell r="H276">
            <v>1091</v>
          </cell>
          <cell r="I276" t="str">
            <v>SEGURO INTEGRAL DE SALUD</v>
          </cell>
          <cell r="J276">
            <v>15</v>
          </cell>
          <cell r="K276" t="str">
            <v>LIMA METROPOLITANA</v>
          </cell>
          <cell r="L276">
            <v>1</v>
          </cell>
          <cell r="M276" t="str">
            <v>LIMA</v>
          </cell>
          <cell r="N276">
            <v>13</v>
          </cell>
          <cell r="O276" t="str">
            <v>JESUS MARIA</v>
          </cell>
          <cell r="P276" t="str">
            <v>Marco Condori Lozano</v>
          </cell>
          <cell r="Q276"/>
          <cell r="R276" t="str">
            <v>Yorkthan Martell Miraval</v>
          </cell>
          <cell r="S276" t="str">
            <v>Director Ejecutivo</v>
          </cell>
          <cell r="T276">
            <v>995939007</v>
          </cell>
          <cell r="U276" t="str">
            <v>ymartel@sis.gob.pe</v>
          </cell>
        </row>
        <row r="277">
          <cell r="H277">
            <v>147</v>
          </cell>
          <cell r="I277" t="str">
            <v>HOSPITAL DE EMERGENCIAS PEDIATRICAS</v>
          </cell>
          <cell r="J277">
            <v>15</v>
          </cell>
          <cell r="K277" t="str">
            <v>LIMA METROPOLITANA</v>
          </cell>
          <cell r="L277">
            <v>1</v>
          </cell>
          <cell r="M277" t="str">
            <v>LIMA</v>
          </cell>
          <cell r="N277">
            <v>13</v>
          </cell>
          <cell r="O277" t="str">
            <v>JESUS MARIA</v>
          </cell>
          <cell r="P277" t="str">
            <v>Marco Condori Lozano</v>
          </cell>
          <cell r="Q277"/>
          <cell r="R277" t="str">
            <v>Karina Vidalon Lopez</v>
          </cell>
          <cell r="S277" t="str">
            <v>Director Planeamiento</v>
          </cell>
          <cell r="T277">
            <v>992836854</v>
          </cell>
          <cell r="U277" t="str">
            <v>karinavidalon@yahoo.com</v>
          </cell>
        </row>
        <row r="278">
          <cell r="H278">
            <v>1138</v>
          </cell>
          <cell r="I278" t="str">
            <v>HOSPITAL "JOSE AGURTO TELLO DE CHOSICA"</v>
          </cell>
          <cell r="J278">
            <v>15</v>
          </cell>
          <cell r="K278" t="str">
            <v>LIMA METROPOLITANA</v>
          </cell>
          <cell r="L278">
            <v>1</v>
          </cell>
          <cell r="M278" t="str">
            <v>LIMA</v>
          </cell>
          <cell r="N278">
            <v>13</v>
          </cell>
          <cell r="O278" t="str">
            <v>JESUS MARIA</v>
          </cell>
          <cell r="P278" t="str">
            <v>Marco Condori Lozano</v>
          </cell>
          <cell r="Q278"/>
          <cell r="R278" t="str">
            <v>Econ. Obdulia Carmen Ramos Ochoa.</v>
          </cell>
          <cell r="S278" t="str">
            <v>Directora Ejecutiva de la Oficina de Planeamiento Estratégico</v>
          </cell>
          <cell r="T278">
            <v>996564718</v>
          </cell>
          <cell r="U278" t="str">
            <v>karmen.ramos09@gmail.com</v>
          </cell>
        </row>
        <row r="279">
          <cell r="H279">
            <v>148</v>
          </cell>
          <cell r="I279" t="str">
            <v>HOSPITAL NACIONAL VICTOR LARCO HERRERA</v>
          </cell>
          <cell r="J279">
            <v>15</v>
          </cell>
          <cell r="K279" t="str">
            <v>LIMA METROPOLITANA</v>
          </cell>
          <cell r="L279">
            <v>1</v>
          </cell>
          <cell r="M279" t="str">
            <v>LIMA</v>
          </cell>
          <cell r="N279">
            <v>13</v>
          </cell>
          <cell r="O279" t="str">
            <v>JESUS MARIA</v>
          </cell>
          <cell r="P279" t="str">
            <v>Marco Condori Lozano</v>
          </cell>
          <cell r="Q279"/>
          <cell r="R279" t="str">
            <v>Juan Ricardo Coronado Roman</v>
          </cell>
          <cell r="S279" t="str">
            <v>Director Planeamiento</v>
          </cell>
          <cell r="T279">
            <v>987122462</v>
          </cell>
          <cell r="U279" t="str">
            <v>jcoronado@hvlh.gob.pe</v>
          </cell>
        </row>
        <row r="280">
          <cell r="H280">
            <v>145</v>
          </cell>
          <cell r="I280" t="str">
            <v>HOSPITAL DE APOYO SANTA ROSA</v>
          </cell>
          <cell r="J280">
            <v>15</v>
          </cell>
          <cell r="K280" t="str">
            <v>LIMA METROPOLITANA</v>
          </cell>
          <cell r="L280">
            <v>1</v>
          </cell>
          <cell r="M280" t="str">
            <v>LIMA</v>
          </cell>
          <cell r="N280">
            <v>13</v>
          </cell>
          <cell r="O280" t="str">
            <v>JESUS MARIA</v>
          </cell>
          <cell r="P280" t="str">
            <v>Marco Condori Lozano</v>
          </cell>
          <cell r="Q280"/>
          <cell r="R280" t="str">
            <v>ECON. Jose Manuel Lindo Castro</v>
          </cell>
          <cell r="S280" t="str">
            <v>Director Ejecutivo</v>
          </cell>
          <cell r="T280" t="str">
            <v>997 637 642</v>
          </cell>
          <cell r="U280" t="str">
            <v>jlindo@hsr.gob.pe</v>
          </cell>
        </row>
        <row r="281">
          <cell r="H281">
            <v>146</v>
          </cell>
          <cell r="I281" t="str">
            <v>HOSPITAL DE EMERGENCIAS CASIMIRO ULLOA</v>
          </cell>
          <cell r="J281">
            <v>15</v>
          </cell>
          <cell r="K281" t="str">
            <v>LIMA METROPOLITANA</v>
          </cell>
          <cell r="L281">
            <v>1</v>
          </cell>
          <cell r="M281" t="str">
            <v>LIMA</v>
          </cell>
          <cell r="N281">
            <v>13</v>
          </cell>
          <cell r="O281" t="str">
            <v>JESUS MARIA</v>
          </cell>
          <cell r="P281" t="str">
            <v>Marco Condori Lozano</v>
          </cell>
          <cell r="Q281"/>
          <cell r="R281" t="str">
            <v>Econ. Roxana Jaqueline Alarcón Guizado</v>
          </cell>
          <cell r="S281" t="str">
            <v>Oficina Ejecutiva de Planeamiento y Presupesto</v>
          </cell>
          <cell r="T281">
            <v>972855823</v>
          </cell>
          <cell r="U281" t="str">
            <v>ralarcon@hejcu.gob.pe / ralarcon.hospitalcasimiroulloa@gmail.com</v>
          </cell>
        </row>
        <row r="282">
          <cell r="H282">
            <v>522</v>
          </cell>
          <cell r="I282" t="str">
            <v>HOSPITAL CARLOS LANFRANCO LA HOZ</v>
          </cell>
          <cell r="J282">
            <v>15</v>
          </cell>
          <cell r="K282" t="str">
            <v>LIMA METROPOLITANA</v>
          </cell>
          <cell r="L282">
            <v>1</v>
          </cell>
          <cell r="M282" t="str">
            <v>LIMA</v>
          </cell>
          <cell r="N282">
            <v>13</v>
          </cell>
          <cell r="O282" t="str">
            <v>JESUS MARIA</v>
          </cell>
          <cell r="P282" t="str">
            <v>Marco Condori Lozano</v>
          </cell>
          <cell r="Q282"/>
          <cell r="R282" t="str">
            <v>Mary Luz Cangana Melgarejo</v>
          </cell>
          <cell r="S282" t="str">
            <v>Especialista de Planeamiento</v>
          </cell>
          <cell r="T282">
            <v>950458095</v>
          </cell>
          <cell r="U282" t="str">
            <v>marycangana0502@gmail.com</v>
          </cell>
        </row>
        <row r="283">
          <cell r="H283">
            <v>1512</v>
          </cell>
          <cell r="I283" t="str">
            <v>INSTITUTO NACIONAL DE SALUD DEL NIÑO - SAN BORJA</v>
          </cell>
          <cell r="J283">
            <v>15</v>
          </cell>
          <cell r="K283" t="str">
            <v>LIMA METROPOLITANA</v>
          </cell>
          <cell r="L283">
            <v>1</v>
          </cell>
          <cell r="M283" t="str">
            <v>LIMA</v>
          </cell>
          <cell r="N283">
            <v>13</v>
          </cell>
          <cell r="O283" t="str">
            <v>JESUS MARIA</v>
          </cell>
          <cell r="P283" t="str">
            <v>Marco Condori Lozano</v>
          </cell>
          <cell r="Q283"/>
          <cell r="R283" t="str">
            <v>Econ. Jose Luis Chauca Delgado</v>
          </cell>
          <cell r="S283" t="str">
            <v>Director Ejecutiva de la Unidad de Planeamiento y Presupuesto</v>
          </cell>
          <cell r="T283">
            <v>999162146</v>
          </cell>
          <cell r="U283" t="str">
            <v>jchauca@insnsb.gob.pe</v>
          </cell>
        </row>
        <row r="284">
          <cell r="H284">
            <v>1655</v>
          </cell>
          <cell r="I284" t="str">
            <v>PROGRAMA NACIONAL DE INVERSIONES EN SALUD</v>
          </cell>
          <cell r="J284">
            <v>15</v>
          </cell>
          <cell r="K284" t="str">
            <v>LIMA METROPOLITANA</v>
          </cell>
          <cell r="L284">
            <v>1</v>
          </cell>
          <cell r="M284" t="str">
            <v>LIMA</v>
          </cell>
          <cell r="N284">
            <v>13</v>
          </cell>
          <cell r="O284" t="str">
            <v>JESUS MARIA</v>
          </cell>
          <cell r="P284" t="str">
            <v>Marco Condori Lozano</v>
          </cell>
          <cell r="Q284"/>
          <cell r="R284" t="str">
            <v>Miguel Angel Alarcón Marcapura</v>
          </cell>
          <cell r="S284" t="str">
            <v>Jefe Unidad de Planeamiento, Presupuesto y Modernización</v>
          </cell>
          <cell r="T284">
            <v>959307499</v>
          </cell>
          <cell r="U284" t="str">
            <v>malarcon@pronis.gob.pe</v>
          </cell>
        </row>
        <row r="285">
          <cell r="H285">
            <v>1423</v>
          </cell>
          <cell r="I285" t="str">
            <v>FONDO INTANGIBLE SOLIDARIO DE SALUD - FISSAL</v>
          </cell>
          <cell r="J285">
            <v>15</v>
          </cell>
          <cell r="K285" t="str">
            <v>LIMA METROPOLITANA</v>
          </cell>
          <cell r="L285">
            <v>1</v>
          </cell>
          <cell r="M285" t="str">
            <v>LIMA</v>
          </cell>
          <cell r="N285">
            <v>13</v>
          </cell>
          <cell r="O285" t="str">
            <v>JESUS MARIA</v>
          </cell>
          <cell r="P285" t="str">
            <v>Marco Condori Lozano</v>
          </cell>
          <cell r="Q285"/>
          <cell r="R285" t="str">
            <v>Nicolás Suárez Elías</v>
          </cell>
          <cell r="S285" t="str">
            <v>director ejecutivo de la oficina de planeamiento y presupuesto</v>
          </cell>
          <cell r="T285" t="str">
            <v>971 076 692</v>
          </cell>
          <cell r="U285" t="str">
            <v>nsuarez@fissal.gob.pe</v>
          </cell>
        </row>
        <row r="286">
          <cell r="H286">
            <v>1423</v>
          </cell>
          <cell r="I286" t="str">
            <v>FONDO INTANGIBLE SOLIDARIO DE SALUD - FISSAL</v>
          </cell>
          <cell r="J286">
            <v>15</v>
          </cell>
          <cell r="K286" t="str">
            <v>LIMA METROPOLITANA</v>
          </cell>
          <cell r="L286">
            <v>1</v>
          </cell>
          <cell r="M286" t="str">
            <v>LIMA</v>
          </cell>
          <cell r="N286">
            <v>13</v>
          </cell>
          <cell r="O286" t="str">
            <v>JESUS MARIA</v>
          </cell>
          <cell r="P286" t="str">
            <v>Marco Condori Lozano</v>
          </cell>
          <cell r="Q286"/>
          <cell r="R286" t="str">
            <v>Javier Antonio Romero Ciriaco</v>
          </cell>
          <cell r="S286" t="str">
            <v>Profesional en Planeamiento</v>
          </cell>
          <cell r="T286" t="str">
            <v>927 213 945</v>
          </cell>
          <cell r="U286" t="str">
            <v>jromero@fissal.gob.pe</v>
          </cell>
        </row>
        <row r="287">
          <cell r="H287">
            <v>1683</v>
          </cell>
          <cell r="I287" t="str">
            <v>DIRECCION DE REDES INTEGRADAS DE SALUD LIMA CENTRO</v>
          </cell>
          <cell r="J287">
            <v>15</v>
          </cell>
          <cell r="K287" t="str">
            <v>LIMA METROPOLITANA</v>
          </cell>
          <cell r="L287">
            <v>1</v>
          </cell>
          <cell r="M287" t="str">
            <v>LIMA</v>
          </cell>
          <cell r="N287">
            <v>13</v>
          </cell>
          <cell r="O287" t="str">
            <v>JESUS MARIA</v>
          </cell>
          <cell r="P287" t="str">
            <v>Marco Condori Lozano</v>
          </cell>
          <cell r="Q287"/>
          <cell r="R287" t="str">
            <v>Erik William Liendo Ascue</v>
          </cell>
          <cell r="S287" t="str">
            <v>Jefe De Oficina</v>
          </cell>
          <cell r="T287">
            <v>991738017</v>
          </cell>
          <cell r="U287" t="str">
            <v>planeamiento@dirislimacentro.gob.pe</v>
          </cell>
        </row>
        <row r="288">
          <cell r="H288">
            <v>1216</v>
          </cell>
          <cell r="I288" t="str">
            <v>HOSPITAL SAN JUAN DE LURIGANCHO</v>
          </cell>
          <cell r="J288">
            <v>15</v>
          </cell>
          <cell r="K288" t="str">
            <v>LIMA METROPOLITANA</v>
          </cell>
          <cell r="L288">
            <v>1</v>
          </cell>
          <cell r="M288" t="str">
            <v>LIMA</v>
          </cell>
          <cell r="N288">
            <v>13</v>
          </cell>
          <cell r="O288" t="str">
            <v>JESUS MARIA</v>
          </cell>
          <cell r="P288" t="str">
            <v>Marco Condori Lozano</v>
          </cell>
          <cell r="Q288"/>
          <cell r="R288" t="str">
            <v>Lic. Jorge Cama Orosco</v>
          </cell>
          <cell r="S288" t="str">
            <v>Oficina de Planeamiento Estratégico</v>
          </cell>
          <cell r="T288">
            <v>918833710</v>
          </cell>
          <cell r="U288" t="str">
            <v>ope@hospitalsjl.gob.pe</v>
          </cell>
        </row>
        <row r="289">
          <cell r="H289">
            <v>141</v>
          </cell>
          <cell r="I289" t="str">
            <v>HOSPITAL DE APOYO DEPARTAMENTAL MARIA AUXILIADORA</v>
          </cell>
          <cell r="J289">
            <v>15</v>
          </cell>
          <cell r="K289" t="str">
            <v>LIMA METROPOLITANA</v>
          </cell>
          <cell r="L289">
            <v>1</v>
          </cell>
          <cell r="M289" t="str">
            <v>LIMA</v>
          </cell>
          <cell r="N289">
            <v>13</v>
          </cell>
          <cell r="O289" t="str">
            <v>JESUS MARIA</v>
          </cell>
          <cell r="P289" t="str">
            <v>Marco Condori Lozano</v>
          </cell>
          <cell r="Q289"/>
          <cell r="R289" t="str">
            <v>Cumpa Cortez Marco Antonio</v>
          </cell>
          <cell r="S289" t="str">
            <v>Director Ejecutivo De La Oficina De Planeamiento Estrategico</v>
          </cell>
          <cell r="T289">
            <v>937610926</v>
          </cell>
          <cell r="U289" t="str">
            <v>mcumpa@hma.gob.pe</v>
          </cell>
        </row>
        <row r="290">
          <cell r="H290">
            <v>121</v>
          </cell>
          <cell r="I290" t="str">
            <v>INSTITUTO NACIONAL DE SALUD MENTAL</v>
          </cell>
          <cell r="J290">
            <v>15</v>
          </cell>
          <cell r="K290" t="str">
            <v>LIMA METROPOLITANA</v>
          </cell>
          <cell r="L290">
            <v>1</v>
          </cell>
          <cell r="M290" t="str">
            <v>LIMA</v>
          </cell>
          <cell r="N290">
            <v>13</v>
          </cell>
          <cell r="O290" t="str">
            <v>JESUS MARIA</v>
          </cell>
          <cell r="P290" t="str">
            <v>Marco Condori Lozano</v>
          </cell>
          <cell r="Q290"/>
          <cell r="R290" t="str">
            <v>Julio Francisco Rios Peña</v>
          </cell>
          <cell r="S290" t="str">
            <v>Director Ejecutivo de la Oficina Ejecutiva de Planeamiento Estratégico</v>
          </cell>
          <cell r="T290">
            <v>942411345</v>
          </cell>
          <cell r="U290" t="str">
            <v>jrios@insm.gob.pe</v>
          </cell>
        </row>
        <row r="291">
          <cell r="H291">
            <v>137</v>
          </cell>
          <cell r="I291" t="str">
            <v>HOSPITAL CAYETANO HEREDIA</v>
          </cell>
          <cell r="J291">
            <v>15</v>
          </cell>
          <cell r="K291" t="str">
            <v>LIMA METROPOLITANA</v>
          </cell>
          <cell r="L291">
            <v>1</v>
          </cell>
          <cell r="M291" t="str">
            <v>LIMA</v>
          </cell>
          <cell r="N291">
            <v>13</v>
          </cell>
          <cell r="O291" t="str">
            <v>JESUS MARIA</v>
          </cell>
          <cell r="P291" t="str">
            <v>Marco Condori Lozano</v>
          </cell>
          <cell r="Q291"/>
          <cell r="R291" t="str">
            <v>CPC JULIO CARRASCO FELICIANO</v>
          </cell>
          <cell r="S291" t="str">
            <v>DIRECTOR EJECUTIVO</v>
          </cell>
          <cell r="T291">
            <v>987872859</v>
          </cell>
          <cell r="U291" t="str">
            <v>julicarrasco3@hotmail.com</v>
          </cell>
        </row>
        <row r="292">
          <cell r="H292">
            <v>133</v>
          </cell>
          <cell r="I292" t="str">
            <v>HOSPITAL HERMILIO VALDIZAN</v>
          </cell>
          <cell r="J292">
            <v>15</v>
          </cell>
          <cell r="K292" t="str">
            <v>LIMA METROPOLITANA</v>
          </cell>
          <cell r="L292">
            <v>1</v>
          </cell>
          <cell r="M292" t="str">
            <v>LIMA</v>
          </cell>
          <cell r="N292">
            <v>13</v>
          </cell>
          <cell r="O292" t="str">
            <v>JESUS MARIA</v>
          </cell>
          <cell r="P292" t="str">
            <v>Marco Condori Lozano</v>
          </cell>
          <cell r="Q292"/>
          <cell r="R292" t="str">
            <v>Mg. Gloria Vartgas Nuñez</v>
          </cell>
          <cell r="S292" t="str">
            <v>Directora Ejecutiva de la Oficina Ejecutiva de Planeamiento Estratégico</v>
          </cell>
          <cell r="T292">
            <v>960157913</v>
          </cell>
          <cell r="U292" t="str">
            <v>gvargas@hhv.gob.pe</v>
          </cell>
        </row>
        <row r="293">
          <cell r="H293">
            <v>515</v>
          </cell>
          <cell r="I293" t="str">
            <v>SUPERINTENDENCIA NACIONAL DE SALUD - OFICINA GENERAL DE ADMINISTRACION</v>
          </cell>
          <cell r="J293">
            <v>15</v>
          </cell>
          <cell r="K293" t="str">
            <v>LIMA METROPOLITANA</v>
          </cell>
          <cell r="L293">
            <v>1</v>
          </cell>
          <cell r="M293" t="str">
            <v>LIMA</v>
          </cell>
          <cell r="N293">
            <v>40</v>
          </cell>
          <cell r="O293" t="str">
            <v>SANTIAGO DE SURCO</v>
          </cell>
          <cell r="P293" t="str">
            <v>Marco Condori Lozano</v>
          </cell>
          <cell r="Q293"/>
          <cell r="R293" t="str">
            <v>Marco Miguel Soto Barba</v>
          </cell>
          <cell r="S293" t="str">
            <v>Director General de Planeamiento y Presupuesto</v>
          </cell>
          <cell r="T293" t="str">
            <v>(01) 372 6127 - Ax 5501</v>
          </cell>
          <cell r="U293" t="str">
            <v>msotob@susalud.gob.pe / mmsoto65@hotmail.com</v>
          </cell>
        </row>
        <row r="294">
          <cell r="H294">
            <v>1235</v>
          </cell>
          <cell r="I294" t="str">
            <v>INSTITUTO NACIONAL DE ENFERMEDADES NEOPLASICAS</v>
          </cell>
          <cell r="J294">
            <v>15</v>
          </cell>
          <cell r="K294" t="str">
            <v>LIMA METROPOLITANA</v>
          </cell>
          <cell r="L294">
            <v>1</v>
          </cell>
          <cell r="M294" t="str">
            <v>LIMA</v>
          </cell>
          <cell r="N294">
            <v>41</v>
          </cell>
          <cell r="O294" t="str">
            <v>SURQUILLO</v>
          </cell>
          <cell r="P294" t="str">
            <v>Marco Condori Lozano</v>
          </cell>
          <cell r="Q294"/>
          <cell r="R294" t="str">
            <v>Angélica del Rosario Mogollón Monteverde</v>
          </cell>
          <cell r="S294" t="str">
            <v>Directora Ejecutiva de la Oficina de Planeamiento y Presupuesto</v>
          </cell>
          <cell r="T294">
            <v>989787179</v>
          </cell>
          <cell r="U294" t="str">
            <v>amogollon@inen.sld.pe</v>
          </cell>
        </row>
        <row r="295">
          <cell r="H295">
            <v>1670</v>
          </cell>
          <cell r="I295" t="str">
            <v>HOSPITAL DE EMERGENCIAS VILLA EL SALVADOR</v>
          </cell>
          <cell r="J295">
            <v>15</v>
          </cell>
          <cell r="K295" t="str">
            <v>LIMA METROPOLITANA</v>
          </cell>
          <cell r="L295">
            <v>1</v>
          </cell>
          <cell r="M295" t="str">
            <v>LIMA</v>
          </cell>
          <cell r="N295">
            <v>13</v>
          </cell>
          <cell r="O295" t="str">
            <v>JESUS MARIA</v>
          </cell>
          <cell r="P295" t="str">
            <v>Marco Condori Lozano</v>
          </cell>
          <cell r="Q295"/>
          <cell r="R295" t="str">
            <v>Erika Janet Servan Ventura</v>
          </cell>
          <cell r="S295" t="str">
            <v>Jefa de la Oficina de Planeamiento y Presupuesto</v>
          </cell>
          <cell r="T295">
            <v>989972614</v>
          </cell>
          <cell r="U295" t="str">
            <v>erika.servan@heves.gob.pe</v>
          </cell>
        </row>
        <row r="296">
          <cell r="H296">
            <v>1685</v>
          </cell>
          <cell r="I296" t="str">
            <v>DIRECCION DE REDES INTEGRADAS DE SALUD LIMA SUR</v>
          </cell>
          <cell r="J296">
            <v>15</v>
          </cell>
          <cell r="K296" t="str">
            <v>LIMA METROPOLITANA</v>
          </cell>
          <cell r="L296">
            <v>1</v>
          </cell>
          <cell r="M296" t="str">
            <v>LIMA</v>
          </cell>
          <cell r="N296">
            <v>13</v>
          </cell>
          <cell r="O296" t="str">
            <v>JESUS MARIA</v>
          </cell>
          <cell r="P296" t="str">
            <v>Marco Condori Lozano</v>
          </cell>
          <cell r="Q296"/>
          <cell r="R296" t="str">
            <v>José Roger Zea Chocce</v>
          </cell>
          <cell r="S296" t="str">
            <v>Jefe de la Oficina de Planeamiento y Modernización de la Gestión Pública</v>
          </cell>
          <cell r="T296">
            <v>953073700</v>
          </cell>
          <cell r="U296" t="str">
            <v>josezeach@gmail.com</v>
          </cell>
        </row>
        <row r="297">
          <cell r="H297">
            <v>1510</v>
          </cell>
          <cell r="I297" t="str">
            <v>SUPERINTENDENCIA NACIONAL DE FISCALIZACION LABORAL - SUNAFIL</v>
          </cell>
          <cell r="J297">
            <v>15</v>
          </cell>
          <cell r="K297" t="str">
            <v>LIMA METROPOLITANA</v>
          </cell>
          <cell r="L297">
            <v>1</v>
          </cell>
          <cell r="M297" t="str">
            <v>LIMA</v>
          </cell>
          <cell r="N297">
            <v>13</v>
          </cell>
          <cell r="O297" t="str">
            <v>JESUS MARIA</v>
          </cell>
          <cell r="P297" t="str">
            <v>Noe Kiyak Pujupat</v>
          </cell>
          <cell r="Q297"/>
          <cell r="R297" t="str">
            <v>Eduardo Álvarez Pio</v>
          </cell>
          <cell r="S297" t="str">
            <v>Jefe de la Oficina de Planeamiento y Presupuesto</v>
          </cell>
          <cell r="T297" t="str">
            <v>(01) 390 2800</v>
          </cell>
          <cell r="U297" t="str">
            <v>ealvarez@sunafil.gob.pe</v>
          </cell>
        </row>
        <row r="298">
          <cell r="H298">
            <v>1510</v>
          </cell>
          <cell r="I298" t="str">
            <v>SUPERINTENDENCIA NACIONAL DE FISCALIZACION LABORAL - SUNAFIL</v>
          </cell>
          <cell r="J298">
            <v>15</v>
          </cell>
          <cell r="K298" t="str">
            <v>LIMA METROPOLITANA</v>
          </cell>
          <cell r="L298">
            <v>1</v>
          </cell>
          <cell r="M298" t="str">
            <v>LIMA</v>
          </cell>
          <cell r="N298">
            <v>13</v>
          </cell>
          <cell r="O298" t="str">
            <v>JESUS MARIA</v>
          </cell>
          <cell r="P298" t="str">
            <v>Noe Kiyak Pujupat</v>
          </cell>
          <cell r="Q298"/>
          <cell r="R298" t="str">
            <v>Jose Manuel Quispe</v>
          </cell>
          <cell r="S298" t="str">
            <v>Coordinador de Planeamiento</v>
          </cell>
          <cell r="T298" t="str">
            <v>(511)390-2800 Anexos: 1404
997962061</v>
          </cell>
          <cell r="U298" t="str">
            <v>jquisped@sunafil.gob.pe</v>
          </cell>
        </row>
        <row r="299">
          <cell r="H299">
            <v>1510</v>
          </cell>
          <cell r="I299" t="str">
            <v>SUPERINTENDENCIA NACIONAL DE FISCALIZACION LABORAL - SUNAFIL</v>
          </cell>
          <cell r="J299">
            <v>15</v>
          </cell>
          <cell r="K299" t="str">
            <v>LIMA METROPOLITANA</v>
          </cell>
          <cell r="L299">
            <v>1</v>
          </cell>
          <cell r="M299" t="str">
            <v>LIMA</v>
          </cell>
          <cell r="N299">
            <v>13</v>
          </cell>
          <cell r="O299" t="str">
            <v>JESUS MARIA</v>
          </cell>
          <cell r="P299" t="str">
            <v>Noe Kiyak Pujupat</v>
          </cell>
          <cell r="Q299"/>
          <cell r="R299" t="str">
            <v>Alberto Taranco</v>
          </cell>
          <cell r="S299" t="str">
            <v>Especialista</v>
          </cell>
          <cell r="T299" t="str">
            <v>934 215 478</v>
          </cell>
          <cell r="U299" t="str">
            <v>ataranco@sunafil.gob.pe</v>
          </cell>
        </row>
        <row r="300">
          <cell r="H300">
            <v>1510</v>
          </cell>
          <cell r="I300" t="str">
            <v>SUPERINTENDENCIA NACIONAL DE FISCALIZACION LABORAL - SUNAFIL</v>
          </cell>
          <cell r="J300">
            <v>15</v>
          </cell>
          <cell r="K300" t="str">
            <v>LIMA METROPOLITANA</v>
          </cell>
          <cell r="L300">
            <v>1</v>
          </cell>
          <cell r="M300" t="str">
            <v>LIMA</v>
          </cell>
          <cell r="N300">
            <v>13</v>
          </cell>
          <cell r="O300" t="str">
            <v>JESUS MARIA</v>
          </cell>
          <cell r="P300" t="str">
            <v>Noe Kiyak Pujupat</v>
          </cell>
          <cell r="Q300"/>
          <cell r="R300" t="str">
            <v>Lesly Vanessa Ferrer Sanchez</v>
          </cell>
          <cell r="S300" t="str">
            <v>Especialista</v>
          </cell>
          <cell r="T300" t="str">
            <v>920 052 928</v>
          </cell>
          <cell r="U300" t="str">
            <v>opp12@sunafil.gob.pe</v>
          </cell>
        </row>
        <row r="301">
          <cell r="H301">
            <v>1510</v>
          </cell>
          <cell r="I301" t="str">
            <v>SUPERINTENDENCIA NACIONAL DE FISCALIZACION LABORAL - SUNAFIL</v>
          </cell>
          <cell r="J301">
            <v>15</v>
          </cell>
          <cell r="K301" t="str">
            <v>LIMA METROPOLITANA</v>
          </cell>
          <cell r="L301">
            <v>1</v>
          </cell>
          <cell r="M301" t="str">
            <v>LIMA</v>
          </cell>
          <cell r="N301">
            <v>13</v>
          </cell>
          <cell r="O301" t="str">
            <v>JESUS MARIA</v>
          </cell>
          <cell r="P301" t="str">
            <v>Noe Kiyak Pujupat</v>
          </cell>
          <cell r="Q301"/>
          <cell r="R301" t="str">
            <v>Sandra Magaly Rubio Contreras</v>
          </cell>
          <cell r="S301" t="str">
            <v>Especialista</v>
          </cell>
          <cell r="T301" t="str">
            <v>915 185 561</v>
          </cell>
          <cell r="U301" t="str">
            <v>opp11@sunafil.gob.pe</v>
          </cell>
        </row>
        <row r="302">
          <cell r="H302">
            <v>154</v>
          </cell>
          <cell r="I302" t="str">
            <v>MINISTERIO DE TRABAJO-OFICINA GENERAL DE ADMINISTRACION</v>
          </cell>
          <cell r="J302">
            <v>15</v>
          </cell>
          <cell r="K302" t="str">
            <v>LIMA METROPOLITANA</v>
          </cell>
          <cell r="L302">
            <v>1</v>
          </cell>
          <cell r="M302" t="str">
            <v>LIMA</v>
          </cell>
          <cell r="N302">
            <v>13</v>
          </cell>
          <cell r="O302" t="str">
            <v>JESUS MARIA</v>
          </cell>
          <cell r="P302" t="str">
            <v>Noe Kiyak Pujupat</v>
          </cell>
          <cell r="Q302"/>
          <cell r="R302" t="str">
            <v>Yorkthan Martell Miraval</v>
          </cell>
          <cell r="S302" t="str">
            <v>Director Ejecutivo</v>
          </cell>
          <cell r="T302">
            <v>995939007</v>
          </cell>
          <cell r="U302" t="str">
            <v>ymartel@sis.gob.pe</v>
          </cell>
        </row>
        <row r="303">
          <cell r="H303">
            <v>154</v>
          </cell>
          <cell r="I303" t="str">
            <v>MINISTERIO DE TRABAJO-OFICINA GENERAL DE ADMINISTRACION</v>
          </cell>
          <cell r="J303">
            <v>15</v>
          </cell>
          <cell r="K303" t="str">
            <v>LIMA METROPOLITANA</v>
          </cell>
          <cell r="L303">
            <v>1</v>
          </cell>
          <cell r="M303" t="str">
            <v>LIMA</v>
          </cell>
          <cell r="N303">
            <v>13</v>
          </cell>
          <cell r="O303" t="str">
            <v>JESUS MARIA</v>
          </cell>
          <cell r="P303" t="str">
            <v>Noe Kiyak Pujupat</v>
          </cell>
          <cell r="Q303"/>
          <cell r="R303" t="str">
            <v>Lenny Chacon Rojas</v>
          </cell>
          <cell r="S303" t="str">
            <v>Especialista</v>
          </cell>
          <cell r="T303" t="str">
            <v>950 186 072</v>
          </cell>
          <cell r="U303" t="str">
            <v>lchacon@trabajo.gob.pe</v>
          </cell>
        </row>
        <row r="304">
          <cell r="H304">
            <v>154</v>
          </cell>
          <cell r="I304" t="str">
            <v>MINISTERIO DE TRABAJO-OFICINA GENERAL DE ADMINISTRACION</v>
          </cell>
          <cell r="J304">
            <v>15</v>
          </cell>
          <cell r="K304" t="str">
            <v>LIMA METROPOLITANA</v>
          </cell>
          <cell r="L304">
            <v>1</v>
          </cell>
          <cell r="M304" t="str">
            <v>LIMA</v>
          </cell>
          <cell r="N304">
            <v>13</v>
          </cell>
          <cell r="O304" t="str">
            <v>JESUS MARIA</v>
          </cell>
          <cell r="P304" t="str">
            <v>Noe Kiyak Pujupat</v>
          </cell>
          <cell r="Q304"/>
          <cell r="R304" t="str">
            <v>Silvia Roxana Machado Garcia</v>
          </cell>
          <cell r="S304" t="str">
            <v>jefa de la oficina de planeamiento e inversiones</v>
          </cell>
          <cell r="T304" t="str">
            <v>995 945 457</v>
          </cell>
          <cell r="U304" t="str">
            <v>smachado@trabajo.gob.pe</v>
          </cell>
        </row>
        <row r="305">
          <cell r="H305">
            <v>993</v>
          </cell>
          <cell r="I305" t="str">
            <v>PROGRAMA NACIONAL DE EMPLEO JUVENIL "JOVENES PRODUCTIVOS"</v>
          </cell>
          <cell r="J305">
            <v>15</v>
          </cell>
          <cell r="K305" t="str">
            <v>LIMA METROPOLITANA</v>
          </cell>
          <cell r="L305">
            <v>1</v>
          </cell>
          <cell r="M305" t="str">
            <v>LIMA</v>
          </cell>
          <cell r="N305">
            <v>13</v>
          </cell>
          <cell r="O305" t="str">
            <v>JESUS MARIA</v>
          </cell>
          <cell r="P305" t="str">
            <v>Noe Kiyak Pujupat</v>
          </cell>
          <cell r="Q305"/>
          <cell r="R305" t="str">
            <v>Mariella Juliana García Zapata</v>
          </cell>
          <cell r="S305" t="str">
            <v>Gerente</v>
          </cell>
          <cell r="T305" t="str">
            <v>980 185 130</v>
          </cell>
          <cell r="U305" t="str">
            <v>mgarciaz@trabajo.gob.pe</v>
          </cell>
        </row>
        <row r="306">
          <cell r="H306">
            <v>993</v>
          </cell>
          <cell r="I306" t="str">
            <v>PROGRAMA NACIONAL DE EMPLEO JUVENIL "JOVENES PRODUCTIVOS"</v>
          </cell>
          <cell r="J306">
            <v>15</v>
          </cell>
          <cell r="K306" t="str">
            <v>LIMA METROPOLITANA</v>
          </cell>
          <cell r="L306">
            <v>1</v>
          </cell>
          <cell r="M306" t="str">
            <v>LIMA</v>
          </cell>
          <cell r="N306">
            <v>13</v>
          </cell>
          <cell r="O306" t="str">
            <v>JESUS MARIA</v>
          </cell>
          <cell r="P306" t="str">
            <v>Noe Kiyak Pujupat</v>
          </cell>
          <cell r="Q306"/>
          <cell r="R306" t="str">
            <v>Elcira Gisell limachi Astocondor</v>
          </cell>
          <cell r="S306" t="str">
            <v>Especialista</v>
          </cell>
          <cell r="T306" t="str">
            <v>936 141 021</v>
          </cell>
          <cell r="U306" t="str">
            <v>elimachi@trabajo.gob.pe</v>
          </cell>
        </row>
        <row r="307">
          <cell r="H307">
            <v>1066</v>
          </cell>
          <cell r="I307" t="str">
            <v>PROGRAMA PARA LA GENERACION DE EMPLEO SOCIAL INCLUSIVO "TRABAJA PERU"</v>
          </cell>
          <cell r="J307">
            <v>15</v>
          </cell>
          <cell r="K307" t="str">
            <v>LIMA METROPOLITANA</v>
          </cell>
          <cell r="L307">
            <v>1</v>
          </cell>
          <cell r="M307" t="str">
            <v>LIMA</v>
          </cell>
          <cell r="N307">
            <v>13</v>
          </cell>
          <cell r="O307" t="str">
            <v>JESUS MARIA</v>
          </cell>
          <cell r="P307" t="str">
            <v>Noe Kiyak Pujupat</v>
          </cell>
          <cell r="Q307"/>
          <cell r="R307" t="str">
            <v>Víctor Alberto Gutarra Montalvo</v>
          </cell>
          <cell r="S307" t="str">
            <v>Jefe de la Unidad Funcional de Planeamiento y Presupuesto</v>
          </cell>
          <cell r="T307" t="str">
            <v>(01) 200 2940/ Anexo 2998</v>
          </cell>
          <cell r="U307" t="str">
            <v>victor.gutarra@lurawiperu.gob.pe</v>
          </cell>
        </row>
        <row r="308">
          <cell r="H308">
            <v>1066</v>
          </cell>
          <cell r="I308" t="str">
            <v>PROGRAMA PARA LA GENERACION DE EMPLEO SOCIAL INCLUSIVO "TRABAJA PERU"</v>
          </cell>
          <cell r="J308">
            <v>15</v>
          </cell>
          <cell r="K308" t="str">
            <v>LIMA METROPOLITANA</v>
          </cell>
          <cell r="L308">
            <v>1</v>
          </cell>
          <cell r="M308" t="str">
            <v>LIMA</v>
          </cell>
          <cell r="N308">
            <v>13</v>
          </cell>
          <cell r="O308" t="str">
            <v>JESUS MARIA</v>
          </cell>
          <cell r="P308" t="str">
            <v>Noe Kiyak Pujupat</v>
          </cell>
          <cell r="Q308"/>
          <cell r="R308" t="str">
            <v>John Altamirano Martinez</v>
          </cell>
          <cell r="S308" t="str">
            <v>Coordinador</v>
          </cell>
          <cell r="T308" t="str">
            <v>2002940 anexo 2997</v>
          </cell>
          <cell r="U308" t="str">
            <v>jaltamirano@trabajo.gob.pe</v>
          </cell>
        </row>
        <row r="309">
          <cell r="H309">
            <v>1329</v>
          </cell>
          <cell r="I309" t="str">
            <v>MINAG - SIERRA CENTRO SUR</v>
          </cell>
          <cell r="J309">
            <v>15</v>
          </cell>
          <cell r="K309" t="str">
            <v>LIMA METROPOLITANA</v>
          </cell>
          <cell r="L309">
            <v>1</v>
          </cell>
          <cell r="M309" t="str">
            <v>LIMA</v>
          </cell>
          <cell r="N309">
            <v>13</v>
          </cell>
          <cell r="O309" t="str">
            <v>JESUS MARIA</v>
          </cell>
          <cell r="P309" t="str">
            <v>Fatima Amoretti Arteaga</v>
          </cell>
          <cell r="Q309"/>
          <cell r="R309" t="str">
            <v>Joel Gómez Ccrahua</v>
          </cell>
          <cell r="S309" t="str">
            <v>Director de Presupuesto Programacion y Seguimiento</v>
          </cell>
          <cell r="T309" t="str">
            <v>066-314253</v>
          </cell>
          <cell r="U309" t="str">
            <v>jgomez@pescs.gob.pe</v>
          </cell>
        </row>
        <row r="310">
          <cell r="H310">
            <v>1593</v>
          </cell>
          <cell r="I310" t="str">
            <v>PROYECTO ESPECIAL DE DESARROLLO DEL VALLE DE LOS RIOS APURIMAC, ENE Y MANTARO-PROVRAEM</v>
          </cell>
          <cell r="J310">
            <v>15</v>
          </cell>
          <cell r="K310" t="str">
            <v>LIMA METROPOLITANA</v>
          </cell>
          <cell r="L310">
            <v>1</v>
          </cell>
          <cell r="M310" t="str">
            <v>LIMA</v>
          </cell>
          <cell r="N310">
            <v>13</v>
          </cell>
          <cell r="O310" t="str">
            <v>JESUS MARIA</v>
          </cell>
          <cell r="P310" t="str">
            <v>Fatima Amoretti Arteaga</v>
          </cell>
          <cell r="Q310"/>
          <cell r="R310" t="str">
            <v>Yaneth Luisa Gómez Ramirez</v>
          </cell>
          <cell r="S310" t="str">
            <v>Director de la Oficina de Planificacion y Presupuesto</v>
          </cell>
          <cell r="T310">
            <v>971858140</v>
          </cell>
          <cell r="U310" t="str">
            <v>ygomez@provraem.gob.pe</v>
          </cell>
        </row>
        <row r="311">
          <cell r="H311">
            <v>1328</v>
          </cell>
          <cell r="I311" t="str">
            <v>MINAG - JEQUETEPEQUE- ZAÑA</v>
          </cell>
          <cell r="J311">
            <v>15</v>
          </cell>
          <cell r="K311" t="str">
            <v>LIMA METROPOLITANA</v>
          </cell>
          <cell r="L311">
            <v>1</v>
          </cell>
          <cell r="M311" t="str">
            <v>LIMA</v>
          </cell>
          <cell r="N311">
            <v>13</v>
          </cell>
          <cell r="O311" t="str">
            <v>JESUS MARIA</v>
          </cell>
          <cell r="P311" t="str">
            <v>Fatima Amoretti Arteaga</v>
          </cell>
          <cell r="Q311"/>
          <cell r="R311" t="str">
            <v>Carlos Alfonso Ventura Cabanillas</v>
          </cell>
          <cell r="S311" t="str">
            <v>Gerente de Presupuesto y Planificación(E)</v>
          </cell>
          <cell r="T311" t="str">
            <v>076-837004</v>
          </cell>
          <cell r="U311" t="str">
            <v>gpp@pejeza.gob.pe; cventura@pejeza.gob.pe</v>
          </cell>
        </row>
        <row r="312">
          <cell r="H312">
            <v>1332</v>
          </cell>
          <cell r="I312" t="str">
            <v>MINAG - JAEN- SAN IGNACIO- BAGUA</v>
          </cell>
          <cell r="J312">
            <v>15</v>
          </cell>
          <cell r="K312" t="str">
            <v>LIMA METROPOLITANA</v>
          </cell>
          <cell r="L312">
            <v>1</v>
          </cell>
          <cell r="M312" t="str">
            <v>LIMA</v>
          </cell>
          <cell r="N312">
            <v>13</v>
          </cell>
          <cell r="O312" t="str">
            <v>JESUS MARIA</v>
          </cell>
          <cell r="P312" t="str">
            <v>Fatima Amoretti Arteaga</v>
          </cell>
          <cell r="Q312"/>
          <cell r="R312" t="str">
            <v>Jorge Olivera</v>
          </cell>
          <cell r="S312" t="str">
            <v>Director de la Oficina de Programación, Presupuesto y Seguimiento (E)</v>
          </cell>
          <cell r="T312" t="str">
            <v>929 915 362</v>
          </cell>
          <cell r="U312" t="str">
            <v>jolivera@pejsib.gob.pe</v>
          </cell>
        </row>
        <row r="313">
          <cell r="H313">
            <v>1451</v>
          </cell>
          <cell r="I313" t="str">
            <v>ESTACION EXPERIMENTAL AGRARIA ANDENES - CUZCO</v>
          </cell>
          <cell r="J313">
            <v>15</v>
          </cell>
          <cell r="K313" t="str">
            <v>LIMA METROPOLITANA</v>
          </cell>
          <cell r="L313">
            <v>1</v>
          </cell>
          <cell r="M313" t="str">
            <v>LIMA</v>
          </cell>
          <cell r="N313">
            <v>14</v>
          </cell>
          <cell r="O313" t="str">
            <v>LA MOLINA</v>
          </cell>
          <cell r="P313" t="str">
            <v>Fatima Amoretti Arteaga</v>
          </cell>
          <cell r="Q313"/>
          <cell r="R313" t="str">
            <v>Jorge Gerardo Mendoza Delgado</v>
          </cell>
          <cell r="S313" t="str">
            <v>Director Estación Experimental Agraria Andenes</v>
          </cell>
          <cell r="T313" t="str">
            <v>(084) 232-182</v>
          </cell>
          <cell r="U313" t="str">
            <v>jmendoza@inia.gob.pe</v>
          </cell>
        </row>
        <row r="314">
          <cell r="H314">
            <v>1333</v>
          </cell>
          <cell r="I314" t="str">
            <v>MINAG - ALTO HUALLAGA</v>
          </cell>
          <cell r="J314">
            <v>15</v>
          </cell>
          <cell r="K314" t="str">
            <v>LIMA METROPOLITANA</v>
          </cell>
          <cell r="L314">
            <v>1</v>
          </cell>
          <cell r="M314" t="str">
            <v>LIMA</v>
          </cell>
          <cell r="N314">
            <v>13</v>
          </cell>
          <cell r="O314" t="str">
            <v>JESUS MARIA</v>
          </cell>
          <cell r="P314" t="str">
            <v>Fatima Amoretti Arteaga</v>
          </cell>
          <cell r="Q314"/>
          <cell r="R314" t="str">
            <v>Alex Edinson Berrospi Trujillo</v>
          </cell>
          <cell r="S314" t="str">
            <v>Director de la Oficina de Planificación y Presupuesto</v>
          </cell>
          <cell r="T314">
            <v>941944279</v>
          </cell>
          <cell r="U314" t="str">
            <v>alexberrospitrujillo@hotmail.com; aberrospi@peah.gob.pe</v>
          </cell>
        </row>
        <row r="315">
          <cell r="H315">
            <v>1449</v>
          </cell>
          <cell r="I315" t="str">
            <v>ESTACION EXPERIMENTAL AGRARIA SANTA ANA - JUNIN</v>
          </cell>
          <cell r="J315">
            <v>15</v>
          </cell>
          <cell r="K315" t="str">
            <v>LIMA METROPOLITANA</v>
          </cell>
          <cell r="L315">
            <v>1</v>
          </cell>
          <cell r="M315" t="str">
            <v>LIMA</v>
          </cell>
          <cell r="N315">
            <v>14</v>
          </cell>
          <cell r="O315" t="str">
            <v>LA MOLINA</v>
          </cell>
          <cell r="P315" t="str">
            <v>Fatima Amoretti Arteaga</v>
          </cell>
          <cell r="Q315"/>
          <cell r="R315" t="str">
            <v>Luis Avellaneda Lopez</v>
          </cell>
          <cell r="S315" t="str">
            <v>Oficina de Planificación y Presupuesto</v>
          </cell>
          <cell r="T315">
            <v>996896579</v>
          </cell>
          <cell r="U315" t="str">
            <v>lavellaneda@inia.gob.pe</v>
          </cell>
        </row>
        <row r="316">
          <cell r="H316">
            <v>1449</v>
          </cell>
          <cell r="I316" t="str">
            <v>ESTACION EXPERIMENTAL AGRARIA SANTA ANA - JUNIN</v>
          </cell>
          <cell r="J316">
            <v>15</v>
          </cell>
          <cell r="K316" t="str">
            <v>LIMA METROPOLITANA</v>
          </cell>
          <cell r="L316">
            <v>1</v>
          </cell>
          <cell r="M316" t="str">
            <v>LIMA</v>
          </cell>
          <cell r="N316">
            <v>14</v>
          </cell>
          <cell r="O316" t="str">
            <v>LA MOLINA</v>
          </cell>
          <cell r="P316" t="str">
            <v>Fatima Amoretti Arteaga</v>
          </cell>
          <cell r="Q316"/>
          <cell r="R316" t="str">
            <v>Zuly Alve Quispe</v>
          </cell>
          <cell r="S316" t="str">
            <v>Oficina de Planificación y Presupuesto</v>
          </cell>
          <cell r="T316">
            <v>910223427</v>
          </cell>
          <cell r="U316" t="str">
            <v>zalve@inia.gob.pe</v>
          </cell>
        </row>
        <row r="317">
          <cell r="H317">
            <v>1334</v>
          </cell>
          <cell r="I317" t="str">
            <v>MINAG - PICHIS PALCAZU</v>
          </cell>
          <cell r="J317">
            <v>15</v>
          </cell>
          <cell r="K317" t="str">
            <v>LIMA METROPOLITANA</v>
          </cell>
          <cell r="L317">
            <v>1</v>
          </cell>
          <cell r="M317" t="str">
            <v>LIMA</v>
          </cell>
          <cell r="N317">
            <v>13</v>
          </cell>
          <cell r="O317" t="str">
            <v>JESUS MARIA</v>
          </cell>
          <cell r="P317" t="str">
            <v>Fatima Amoretti Arteaga</v>
          </cell>
          <cell r="Q317"/>
          <cell r="R317" t="str">
            <v>Beatriz Dora Hurtado Sanchez</v>
          </cell>
          <cell r="S317" t="str">
            <v>Director de la Oficina de Programación Presupuesto y Seguimiento</v>
          </cell>
          <cell r="T317">
            <v>944453037</v>
          </cell>
          <cell r="U317" t="str">
            <v>bhurtado@pepp.gob.pe / bhurtados@hotmail.com</v>
          </cell>
        </row>
        <row r="318">
          <cell r="H318">
            <v>1450</v>
          </cell>
          <cell r="I318" t="str">
            <v>ESTACION EXPERIMENTAL AGRARIA VISTA FLORIDA - LAMBAYEQUE</v>
          </cell>
          <cell r="J318">
            <v>15</v>
          </cell>
          <cell r="K318" t="str">
            <v>LIMA METROPOLITANA</v>
          </cell>
          <cell r="L318">
            <v>1</v>
          </cell>
          <cell r="M318" t="str">
            <v>LIMA</v>
          </cell>
          <cell r="N318">
            <v>14</v>
          </cell>
          <cell r="O318" t="str">
            <v>LA MOLINA</v>
          </cell>
          <cell r="P318" t="str">
            <v>Fatima Amoretti Arteaga</v>
          </cell>
          <cell r="Q318"/>
          <cell r="R318" t="str">
            <v>Jorge Marino Canta Ventura</v>
          </cell>
          <cell r="S318" t="str">
            <v>Directora Estación Experimental Agraria Vista Florida</v>
          </cell>
          <cell r="T318" t="str">
            <v>(076) 348648</v>
          </cell>
          <cell r="U318" t="str">
            <v>jcanta@inia.gob.pe</v>
          </cell>
        </row>
        <row r="319">
          <cell r="H319">
            <v>1297</v>
          </cell>
          <cell r="I319" t="str">
            <v>PROGRAMA DE COMPENSACION PARA LA COMPETITIVIDAD</v>
          </cell>
          <cell r="J319">
            <v>15</v>
          </cell>
          <cell r="K319" t="str">
            <v>LIMA METROPOLITANA</v>
          </cell>
          <cell r="L319">
            <v>1</v>
          </cell>
          <cell r="M319" t="str">
            <v>LIMA</v>
          </cell>
          <cell r="N319">
            <v>13</v>
          </cell>
          <cell r="O319" t="str">
            <v>JESUS MARIA</v>
          </cell>
          <cell r="P319" t="str">
            <v>Fatima Amoretti Arteaga</v>
          </cell>
          <cell r="Q319"/>
          <cell r="R319" t="str">
            <v>Alex Dario Abad Escalante</v>
          </cell>
          <cell r="S319" t="str">
            <v>Jefe de la Unidad de planeamiento, presupuesto y seguimiento</v>
          </cell>
          <cell r="T319">
            <v>998497657</v>
          </cell>
          <cell r="U319" t="str">
            <v>aabad@agroideas.gob.pe</v>
          </cell>
        </row>
        <row r="320">
          <cell r="H320">
            <v>1297</v>
          </cell>
          <cell r="I320" t="str">
            <v>PROGRAMA DE COMPENSACION PARA LA COMPETITIVIDAD</v>
          </cell>
          <cell r="J320">
            <v>15</v>
          </cell>
          <cell r="K320" t="str">
            <v>LIMA METROPOLITANA</v>
          </cell>
          <cell r="L320">
            <v>1</v>
          </cell>
          <cell r="M320" t="str">
            <v>LIMA</v>
          </cell>
          <cell r="N320">
            <v>13</v>
          </cell>
          <cell r="O320" t="str">
            <v>JESUS MARIA</v>
          </cell>
          <cell r="P320" t="str">
            <v>Fatima Amoretti Arteaga</v>
          </cell>
          <cell r="Q320"/>
          <cell r="R320" t="str">
            <v>Hernán Valenzuela Chirinos</v>
          </cell>
          <cell r="S320" t="str">
            <v>Responsable de planeamiento</v>
          </cell>
          <cell r="T320">
            <v>957355757</v>
          </cell>
          <cell r="U320" t="str">
            <v>hvalenzuela@agroideas.gob.pe</v>
          </cell>
        </row>
        <row r="321">
          <cell r="H321">
            <v>1297</v>
          </cell>
          <cell r="I321" t="str">
            <v>PROGRAMA DE COMPENSACION PARA LA COMPETITIVIDAD</v>
          </cell>
          <cell r="J321">
            <v>15</v>
          </cell>
          <cell r="K321" t="str">
            <v>LIMA METROPOLITANA</v>
          </cell>
          <cell r="L321">
            <v>1</v>
          </cell>
          <cell r="M321" t="str">
            <v>LIMA</v>
          </cell>
          <cell r="N321">
            <v>13</v>
          </cell>
          <cell r="O321" t="str">
            <v>JESUS MARIA</v>
          </cell>
          <cell r="P321" t="str">
            <v>Fatima Amoretti Arteaga</v>
          </cell>
          <cell r="Q321"/>
          <cell r="R321" t="str">
            <v>Carolina Huataquispe Vásquez</v>
          </cell>
          <cell r="S321" t="str">
            <v>Especialista de planeamiento</v>
          </cell>
          <cell r="T321">
            <v>934065509</v>
          </cell>
          <cell r="U321" t="str">
            <v>planeamiento3@agroideas.gob.pe</v>
          </cell>
        </row>
        <row r="322">
          <cell r="H322">
            <v>1631</v>
          </cell>
          <cell r="I322" t="str">
            <v>MINAGRI- GESTION DE PROYECTOS SECTORIALES</v>
          </cell>
          <cell r="J322">
            <v>15</v>
          </cell>
          <cell r="K322" t="str">
            <v>LIMA METROPOLITANA</v>
          </cell>
          <cell r="L322">
            <v>1</v>
          </cell>
          <cell r="M322" t="str">
            <v>LIMA</v>
          </cell>
          <cell r="N322">
            <v>13</v>
          </cell>
          <cell r="O322" t="str">
            <v>JESUS MARIA</v>
          </cell>
          <cell r="P322" t="str">
            <v>Fatima Amoretti Arteaga</v>
          </cell>
          <cell r="Q322"/>
          <cell r="R322" t="str">
            <v>Freddy Rodríguez Sayritupac</v>
          </cell>
          <cell r="S322" t="str">
            <v>Director de Planificación, Seguimiento y Evaluación</v>
          </cell>
          <cell r="T322" t="str">
            <v>4194640 A. 306</v>
          </cell>
          <cell r="U322" t="str">
            <v>frodriguez@uegps.gob.pe</v>
          </cell>
        </row>
        <row r="323">
          <cell r="H323">
            <v>1634</v>
          </cell>
          <cell r="I323" t="str">
            <v>MINAGRI - FONDO MI RIEGO</v>
          </cell>
          <cell r="J323">
            <v>15</v>
          </cell>
          <cell r="K323" t="str">
            <v>LIMA METROPOLITANA</v>
          </cell>
          <cell r="L323">
            <v>1</v>
          </cell>
          <cell r="M323" t="str">
            <v>LIMA</v>
          </cell>
          <cell r="N323">
            <v>13</v>
          </cell>
          <cell r="O323" t="str">
            <v>JESUS MARIA</v>
          </cell>
          <cell r="P323" t="str">
            <v>Fatima Amoretti Arteaga</v>
          </cell>
          <cell r="Q323"/>
          <cell r="R323" t="str">
            <v>Gustavo Adolfo Bernal Soto</v>
          </cell>
          <cell r="S323" t="str">
            <v>Jefe de la Oficina de Planeamiento, Presupuesto y Seguimiento</v>
          </cell>
          <cell r="T323" t="str">
            <v>01 51104845</v>
          </cell>
          <cell r="U323" t="str">
            <v>gbernal@sierraazul.gob.pe</v>
          </cell>
        </row>
        <row r="324">
          <cell r="H324">
            <v>157</v>
          </cell>
          <cell r="I324" t="str">
            <v>SERVICIO NACIONAL DE SANIDAD AGRARIA-SENASA</v>
          </cell>
          <cell r="J324">
            <v>15</v>
          </cell>
          <cell r="K324" t="str">
            <v>LIMA METROPOLITANA</v>
          </cell>
          <cell r="L324">
            <v>1</v>
          </cell>
          <cell r="M324" t="str">
            <v>LIMA</v>
          </cell>
          <cell r="N324">
            <v>13</v>
          </cell>
          <cell r="O324" t="str">
            <v>JESUS MARIA</v>
          </cell>
          <cell r="P324" t="str">
            <v>Fatima Amoretti Arteaga</v>
          </cell>
          <cell r="Q324"/>
          <cell r="R324" t="str">
            <v>Rosario Albitres Castilla</v>
          </cell>
          <cell r="S324" t="str">
            <v>Director General de la Oficina de Planificación y Desarrollo Institucional</v>
          </cell>
          <cell r="T324">
            <v>975506294</v>
          </cell>
          <cell r="U324" t="str">
            <v>ralbitres@senasa.gob.pe</v>
          </cell>
        </row>
        <row r="325">
          <cell r="H325">
            <v>720</v>
          </cell>
          <cell r="I325" t="str">
            <v>PROGRAMA DE DESARROLLO DE SANIDAD AGROPECUARIA - PRODESA</v>
          </cell>
          <cell r="J325">
            <v>15</v>
          </cell>
          <cell r="K325" t="str">
            <v>LIMA METROPOLITANA</v>
          </cell>
          <cell r="L325">
            <v>1</v>
          </cell>
          <cell r="M325" t="str">
            <v>LIMA</v>
          </cell>
          <cell r="N325">
            <v>13</v>
          </cell>
          <cell r="O325" t="str">
            <v>JESUS MARIA</v>
          </cell>
          <cell r="P325" t="str">
            <v>Fatima Amoretti Arteaga</v>
          </cell>
          <cell r="Q325"/>
          <cell r="R325" t="str">
            <v>Luis Escurra Briones</v>
          </cell>
          <cell r="S325" t="str">
            <v>Director de la Unidad de Planeamiento y Presupuesto</v>
          </cell>
          <cell r="T325" t="str">
            <v>3133300 anexo 2331</v>
          </cell>
          <cell r="U325" t="str">
            <v>lescurra@senasa.gob.pe</v>
          </cell>
        </row>
        <row r="326">
          <cell r="H326">
            <v>155</v>
          </cell>
          <cell r="I326" t="str">
            <v>MINISTERIO DE AGRICULTURA-ADMINISTRACION CENTRAL</v>
          </cell>
          <cell r="J326">
            <v>15</v>
          </cell>
          <cell r="K326" t="str">
            <v>LIMA METROPOLITANA</v>
          </cell>
          <cell r="L326">
            <v>1</v>
          </cell>
          <cell r="M326" t="str">
            <v>LIMA</v>
          </cell>
          <cell r="N326">
            <v>13</v>
          </cell>
          <cell r="O326" t="str">
            <v>JESUS MARIA</v>
          </cell>
          <cell r="P326" t="str">
            <v>Fatima Amoretti Arteaga</v>
          </cell>
          <cell r="Q326"/>
          <cell r="R326" t="str">
            <v>Fernando Magno Munive Diaz</v>
          </cell>
          <cell r="S326" t="str">
            <v>Director de la Dirección de Políticas y Normatividad Agraria</v>
          </cell>
          <cell r="T326" t="str">
            <v>209-8800 Anexo: 4220 982079173</v>
          </cell>
          <cell r="U326" t="str">
            <v>fmunive@minagri.gob.pe</v>
          </cell>
        </row>
        <row r="327">
          <cell r="H327">
            <v>155</v>
          </cell>
          <cell r="I327" t="str">
            <v>MINISTERIO DE AGRICULTURA-ADMINISTRACION CENTRAL</v>
          </cell>
          <cell r="J327">
            <v>15</v>
          </cell>
          <cell r="K327" t="str">
            <v>LIMA METROPOLITANA</v>
          </cell>
          <cell r="L327">
            <v>1</v>
          </cell>
          <cell r="M327" t="str">
            <v>LIMA</v>
          </cell>
          <cell r="N327">
            <v>13</v>
          </cell>
          <cell r="O327" t="str">
            <v>JESUS MARIA</v>
          </cell>
          <cell r="P327" t="str">
            <v>Fatima Amoretti Arteaga</v>
          </cell>
          <cell r="Q327"/>
          <cell r="R327" t="str">
            <v>Mabel Galvez Galvez</v>
          </cell>
          <cell r="S327" t="str">
            <v>Directora General de la Oficina de Planeamiento y Presupuesto</v>
          </cell>
          <cell r="T327">
            <v>970597765</v>
          </cell>
          <cell r="U327" t="str">
            <v>mgalvez@midagri.gob.pe</v>
          </cell>
        </row>
        <row r="328">
          <cell r="H328">
            <v>155</v>
          </cell>
          <cell r="I328" t="str">
            <v>MINISTERIO DE AGRICULTURA-ADMINISTRACION CENTRAL</v>
          </cell>
          <cell r="J328">
            <v>15</v>
          </cell>
          <cell r="K328" t="str">
            <v>LIMA METROPOLITANA</v>
          </cell>
          <cell r="L328">
            <v>1</v>
          </cell>
          <cell r="M328" t="str">
            <v>LIMA</v>
          </cell>
          <cell r="N328">
            <v>13</v>
          </cell>
          <cell r="O328" t="str">
            <v>JESUS MARIA</v>
          </cell>
          <cell r="P328" t="str">
            <v>Fatima Amoretti Arteaga</v>
          </cell>
          <cell r="Q328"/>
          <cell r="R328" t="str">
            <v>Miguel Buenaventura Choque Gómez</v>
          </cell>
          <cell r="S328" t="str">
            <v>Director de la Oficina de Planeamiento</v>
          </cell>
          <cell r="T328" t="str">
            <v>209-8600 Anexo: 6028 998513545</v>
          </cell>
          <cell r="U328" t="str">
            <v>mchoque@minagri.gob.pe</v>
          </cell>
        </row>
        <row r="329">
          <cell r="H329">
            <v>155</v>
          </cell>
          <cell r="I329" t="str">
            <v>MINISTERIO DE AGRICULTURA-ADMINISTRACION CENTRAL</v>
          </cell>
          <cell r="J329">
            <v>15</v>
          </cell>
          <cell r="K329" t="str">
            <v>LIMA METROPOLITANA</v>
          </cell>
          <cell r="L329">
            <v>1</v>
          </cell>
          <cell r="M329" t="str">
            <v>LIMA</v>
          </cell>
          <cell r="N329">
            <v>13</v>
          </cell>
          <cell r="O329" t="str">
            <v>JESUS MARIA</v>
          </cell>
          <cell r="P329" t="str">
            <v>Fatima Amoretti Arteaga</v>
          </cell>
          <cell r="Q329"/>
          <cell r="R329" t="str">
            <v>David Alfredo Cajahuaringa Vidal</v>
          </cell>
          <cell r="S329" t="str">
            <v>Director de la Oficina de Presupuesto</v>
          </cell>
          <cell r="T329" t="str">
            <v>209-8600 Anexo: 6020 999514861</v>
          </cell>
          <cell r="U329" t="str">
            <v>dcajahuaringa@minagri.gob.pe</v>
          </cell>
        </row>
        <row r="330">
          <cell r="H330">
            <v>155</v>
          </cell>
          <cell r="I330" t="str">
            <v>MINISTERIO DE AGRICULTURA-ADMINISTRACION CENTRAL</v>
          </cell>
          <cell r="J330">
            <v>15</v>
          </cell>
          <cell r="K330" t="str">
            <v>LIMA METROPOLITANA</v>
          </cell>
          <cell r="L330">
            <v>1</v>
          </cell>
          <cell r="M330" t="str">
            <v>LIMA</v>
          </cell>
          <cell r="N330">
            <v>13</v>
          </cell>
          <cell r="O330" t="str">
            <v>JESUS MARIA</v>
          </cell>
          <cell r="P330" t="str">
            <v>Fatima Amoretti Arteaga</v>
          </cell>
          <cell r="Q330"/>
          <cell r="R330" t="str">
            <v>Esther Orrego Velásquez</v>
          </cell>
          <cell r="S330" t="str">
            <v>Especialista en políticas y planes de la Oficina de Planeamiento</v>
          </cell>
          <cell r="T330" t="str">
            <v>209-8600 Anexo: 6049 945820004</v>
          </cell>
          <cell r="U330" t="str">
            <v>eorrego@minagri.gob.pe</v>
          </cell>
        </row>
        <row r="331">
          <cell r="H331">
            <v>956</v>
          </cell>
          <cell r="I331" t="str">
            <v>PROGRAMA SUBSECTORIAL DE IRRIGACION - PSI</v>
          </cell>
          <cell r="J331">
            <v>15</v>
          </cell>
          <cell r="K331" t="str">
            <v>LIMA METROPOLITANA</v>
          </cell>
          <cell r="L331">
            <v>1</v>
          </cell>
          <cell r="M331" t="str">
            <v>LIMA</v>
          </cell>
          <cell r="N331">
            <v>13</v>
          </cell>
          <cell r="O331" t="str">
            <v>JESUS MARIA</v>
          </cell>
          <cell r="P331" t="str">
            <v>Fatima Amoretti Arteaga</v>
          </cell>
          <cell r="Q331"/>
          <cell r="R331" t="str">
            <v>María Antonieta Nerio Ponce</v>
          </cell>
          <cell r="S331" t="str">
            <v>Jefa de la Oficina de Planeamiento, Presupuesto y Seguimiento</v>
          </cell>
          <cell r="T331" t="str">
            <v>424-4488</v>
          </cell>
          <cell r="U331" t="str">
            <v>mnerio@psi.gob.pe</v>
          </cell>
        </row>
        <row r="332">
          <cell r="H332">
            <v>1296</v>
          </cell>
          <cell r="I332" t="str">
            <v>PROGRAMA DE DESARROLLO PRODUCTIVO AGRARIO RURAL - AGRORURAL</v>
          </cell>
          <cell r="J332">
            <v>15</v>
          </cell>
          <cell r="K332" t="str">
            <v>LIMA METROPOLITANA</v>
          </cell>
          <cell r="L332">
            <v>1</v>
          </cell>
          <cell r="M332" t="str">
            <v>LIMA</v>
          </cell>
          <cell r="N332">
            <v>13</v>
          </cell>
          <cell r="O332" t="str">
            <v>JESUS MARIA</v>
          </cell>
          <cell r="P332" t="str">
            <v>Fatima Amoretti Arteaga</v>
          </cell>
          <cell r="Q332"/>
          <cell r="R332" t="str">
            <v>Jorge Julio Chávez Cahuana</v>
          </cell>
          <cell r="S332" t="str">
            <v>Director de la Oficina de Planificación y Presupuesto</v>
          </cell>
          <cell r="T332" t="str">
            <v>2058030 A.4246</v>
          </cell>
          <cell r="U332" t="str">
            <v>jchavez@agrorural.gob.pe</v>
          </cell>
        </row>
        <row r="333">
          <cell r="H333">
            <v>160</v>
          </cell>
          <cell r="I333" t="str">
            <v>INSTITUTO NACIONAL DE INNOVACION AGRARIA</v>
          </cell>
          <cell r="J333">
            <v>15</v>
          </cell>
          <cell r="K333" t="str">
            <v>LIMA METROPOLITANA</v>
          </cell>
          <cell r="L333">
            <v>1</v>
          </cell>
          <cell r="M333" t="str">
            <v>LIMA</v>
          </cell>
          <cell r="N333">
            <v>14</v>
          </cell>
          <cell r="O333" t="str">
            <v>LA MOLINA</v>
          </cell>
          <cell r="P333" t="str">
            <v>Fatima Amoretti Arteaga</v>
          </cell>
          <cell r="Q333"/>
          <cell r="R333" t="str">
            <v>John Paul Villarreal Gutierrez</v>
          </cell>
          <cell r="S333" t="str">
            <v>Director General Oficina de Planeamiento y Presupuesto</v>
          </cell>
          <cell r="T333" t="str">
            <v>240-2100 A. 209</v>
          </cell>
          <cell r="U333" t="str">
            <v>jvillarreal@inia.gob.pe</v>
          </cell>
        </row>
        <row r="334">
          <cell r="H334">
            <v>1257</v>
          </cell>
          <cell r="I334" t="str">
            <v>SIERRA Y SELVA EXPORTADORA</v>
          </cell>
          <cell r="J334">
            <v>15</v>
          </cell>
          <cell r="K334" t="str">
            <v>LIMA METROPOLITANA</v>
          </cell>
          <cell r="L334">
            <v>1</v>
          </cell>
          <cell r="M334" t="str">
            <v>LIMA</v>
          </cell>
          <cell r="N334">
            <v>31</v>
          </cell>
          <cell r="O334" t="str">
            <v>SAN ISIDRO</v>
          </cell>
          <cell r="P334" t="str">
            <v>Fatima Amoretti Arteaga</v>
          </cell>
          <cell r="Q334"/>
          <cell r="R334" t="str">
            <v>Esther Orrego Velásquez</v>
          </cell>
          <cell r="S334" t="str">
            <v>Especialista en políticas y planes de la Oficina de Planeamiento</v>
          </cell>
          <cell r="T334" t="str">
            <v>209-8600 Anexo: 6049 945820004</v>
          </cell>
          <cell r="U334" t="str">
            <v>eorrego@minagri.gob.pe</v>
          </cell>
        </row>
        <row r="335">
          <cell r="H335">
            <v>1299</v>
          </cell>
          <cell r="I335" t="str">
            <v>AUTORIDAD NACIONAL DE AGUA - SEDE CENTRAL</v>
          </cell>
          <cell r="J335">
            <v>15</v>
          </cell>
          <cell r="K335" t="str">
            <v>LIMA METROPOLITANA</v>
          </cell>
          <cell r="L335">
            <v>1</v>
          </cell>
          <cell r="M335" t="str">
            <v>LIMA</v>
          </cell>
          <cell r="N335">
            <v>31</v>
          </cell>
          <cell r="O335" t="str">
            <v>SAN ISIDRO</v>
          </cell>
          <cell r="P335" t="str">
            <v>Fatima Amoretti Arteaga</v>
          </cell>
          <cell r="Q335"/>
          <cell r="R335" t="str">
            <v>Cpcc. Johnny César Cayo Saravia</v>
          </cell>
          <cell r="S335" t="str">
            <v>Director Oficina de Planeamiento y Presupuesto</v>
          </cell>
          <cell r="T335" t="str">
            <v>224-3298 A. 1409</v>
          </cell>
          <cell r="U335" t="str">
            <v>ccayo@ana.gob.pe</v>
          </cell>
        </row>
        <row r="336">
          <cell r="H336">
            <v>1299</v>
          </cell>
          <cell r="I336" t="str">
            <v>AUTORIDAD NACIONAL DE AGUA - SEDE CENTRAL</v>
          </cell>
          <cell r="J336">
            <v>15</v>
          </cell>
          <cell r="K336" t="str">
            <v>LIMA METROPOLITANA</v>
          </cell>
          <cell r="L336">
            <v>1</v>
          </cell>
          <cell r="M336" t="str">
            <v>LIMA</v>
          </cell>
          <cell r="N336">
            <v>31</v>
          </cell>
          <cell r="O336" t="str">
            <v>SAN ISIDRO</v>
          </cell>
          <cell r="P336" t="str">
            <v>Fatima Amoretti Arteaga</v>
          </cell>
          <cell r="Q336"/>
          <cell r="R336" t="str">
            <v>Ing. Hellen Mónica Lévano Rojas</v>
          </cell>
          <cell r="S336" t="str">
            <v>Sub Directora Unidad de Planeamiento y Modernización</v>
          </cell>
          <cell r="T336" t="str">
            <v>224-3298 A. 1404</v>
          </cell>
          <cell r="U336" t="str">
            <v>hlevano@ana.gob.pe</v>
          </cell>
        </row>
        <row r="337">
          <cell r="H337">
            <v>1503</v>
          </cell>
          <cell r="I337" t="str">
            <v>SERVICIO NAC. FORESTAL Y DE FAUNA SILVESTRE-SERFOR - SEDE CENTRAL</v>
          </cell>
          <cell r="J337">
            <v>15</v>
          </cell>
          <cell r="K337" t="str">
            <v>LIMA METROPOLITANA</v>
          </cell>
          <cell r="L337">
            <v>1</v>
          </cell>
          <cell r="M337" t="str">
            <v>LIMA</v>
          </cell>
          <cell r="N337">
            <v>31</v>
          </cell>
          <cell r="O337" t="str">
            <v>SAN ISIDRO</v>
          </cell>
          <cell r="P337" t="str">
            <v>Fatima Amoretti Arteaga</v>
          </cell>
          <cell r="Q337"/>
          <cell r="R337" t="str">
            <v>Jesús Aldana Vichez</v>
          </cell>
          <cell r="S337" t="str">
            <v>Director Oficina de Planeamiento y Presupuesto</v>
          </cell>
          <cell r="T337" t="str">
            <v>225-9005 A. 1314</v>
          </cell>
          <cell r="U337" t="str">
            <v>jaldana@serfor.con.pe</v>
          </cell>
        </row>
        <row r="338">
          <cell r="H338">
            <v>1503</v>
          </cell>
          <cell r="I338" t="str">
            <v>SERVICIO NAC. FORESTAL Y DE FAUNA SILVESTRE-SERFOR - SEDE CENTRAL</v>
          </cell>
          <cell r="J338">
            <v>15</v>
          </cell>
          <cell r="K338" t="str">
            <v>LIMA METROPOLITANA</v>
          </cell>
          <cell r="L338">
            <v>1</v>
          </cell>
          <cell r="M338" t="str">
            <v>LIMA</v>
          </cell>
          <cell r="N338">
            <v>31</v>
          </cell>
          <cell r="O338" t="str">
            <v>SAN ISIDRO</v>
          </cell>
          <cell r="P338" t="str">
            <v>Fatima Amoretti Arteaga</v>
          </cell>
          <cell r="Q338"/>
          <cell r="R338" t="str">
            <v>Jorge Fidel Castro Trkovic</v>
          </cell>
          <cell r="S338" t="str">
            <v>Directora (E) de la Oficina de Planeamiento y Racionalización</v>
          </cell>
          <cell r="T338" t="str">
            <v>225-9005 A. 1316</v>
          </cell>
          <cell r="U338" t="str">
            <v>jcastrot@serfor.gob.pe</v>
          </cell>
        </row>
        <row r="339">
          <cell r="H339">
            <v>1331</v>
          </cell>
          <cell r="I339" t="str">
            <v>MINAG - BINACIONAL RIO PUTUMAYO</v>
          </cell>
          <cell r="J339">
            <v>15</v>
          </cell>
          <cell r="K339" t="str">
            <v>LIMA METROPOLITANA</v>
          </cell>
          <cell r="L339">
            <v>1</v>
          </cell>
          <cell r="M339" t="str">
            <v>LIMA</v>
          </cell>
          <cell r="N339">
            <v>13</v>
          </cell>
          <cell r="O339" t="str">
            <v>JESUS MARIA</v>
          </cell>
          <cell r="P339" t="str">
            <v>Fatima Amoretti Arteaga</v>
          </cell>
          <cell r="Q339"/>
          <cell r="R339" t="str">
            <v>Walter Soria</v>
          </cell>
          <cell r="S339" t="str">
            <v>Director de la Oficina de Programación, Presupuesto y Seguimiento</v>
          </cell>
          <cell r="T339" t="str">
            <v>(065) 242591</v>
          </cell>
          <cell r="U339" t="str">
            <v>wsoria@pedicp.gob.pe</v>
          </cell>
        </row>
        <row r="340">
          <cell r="H340">
            <v>1594</v>
          </cell>
          <cell r="I340" t="str">
            <v>PROY. ESP. "DATEM DEL MARAÑON-ALTO AMAZONAS-LORETO-CONDORCANQUI"-PEDAMAALC</v>
          </cell>
          <cell r="J340">
            <v>15</v>
          </cell>
          <cell r="K340" t="str">
            <v>LIMA METROPOLITANA</v>
          </cell>
          <cell r="L340">
            <v>1</v>
          </cell>
          <cell r="M340" t="str">
            <v>LIMA</v>
          </cell>
          <cell r="N340">
            <v>13</v>
          </cell>
          <cell r="O340" t="str">
            <v>JESUS MARIA</v>
          </cell>
          <cell r="P340" t="str">
            <v>Fatima Amoretti Arteaga</v>
          </cell>
          <cell r="Q340"/>
          <cell r="R340" t="str">
            <v>Hilario Hidalgo</v>
          </cell>
          <cell r="S340" t="str">
            <v>Jefe de la Planeamiento, Presupuesto y Seguimiento</v>
          </cell>
          <cell r="T340" t="str">
            <v>065 356107</v>
          </cell>
          <cell r="U340" t="str">
            <v>hhidalgo@pedamaalc.gob.pe</v>
          </cell>
        </row>
        <row r="341">
          <cell r="H341">
            <v>1330</v>
          </cell>
          <cell r="I341" t="str">
            <v>MINAG - BINACIONAL LAGO TITICACA</v>
          </cell>
          <cell r="J341">
            <v>15</v>
          </cell>
          <cell r="K341" t="str">
            <v>LIMA METROPOLITANA</v>
          </cell>
          <cell r="L341">
            <v>1</v>
          </cell>
          <cell r="M341" t="str">
            <v>LIMA</v>
          </cell>
          <cell r="N341">
            <v>13</v>
          </cell>
          <cell r="O341" t="str">
            <v>JESUS MARIA</v>
          </cell>
          <cell r="P341" t="str">
            <v>Fatima Amoretti Arteaga</v>
          </cell>
          <cell r="Q341"/>
          <cell r="R341" t="str">
            <v>Zaida Huarachi Guzman</v>
          </cell>
          <cell r="S341" t="str">
            <v>Director de la Oficina de Programación, Presupuesto y Seguimiento</v>
          </cell>
          <cell r="T341" t="str">
            <v>(051)-208440</v>
          </cell>
          <cell r="U341" t="str">
            <v>zhuarachiri@peblt.gob.pe</v>
          </cell>
        </row>
        <row r="342">
          <cell r="H342">
            <v>1447</v>
          </cell>
          <cell r="I342" t="str">
            <v>ESTACION EXPERIMENTAL AGRARIA ILLPA- PUNO</v>
          </cell>
          <cell r="J342">
            <v>15</v>
          </cell>
          <cell r="K342" t="str">
            <v>LIMA METROPOLITANA</v>
          </cell>
          <cell r="L342">
            <v>1</v>
          </cell>
          <cell r="M342" t="str">
            <v>LIMA</v>
          </cell>
          <cell r="N342">
            <v>14</v>
          </cell>
          <cell r="O342" t="str">
            <v>LA MOLINA</v>
          </cell>
          <cell r="P342" t="str">
            <v>Fatima Amoretti Arteaga</v>
          </cell>
          <cell r="Q342"/>
          <cell r="R342" t="str">
            <v>Washington Walter Goyzueta Hancco</v>
          </cell>
          <cell r="S342" t="str">
            <v>Director Estación Experimental Agraria Illpa</v>
          </cell>
          <cell r="T342" t="str">
            <v>(051) 363-812</v>
          </cell>
          <cell r="U342" t="str">
            <v>wgoyzueta@inia.gob.pe</v>
          </cell>
        </row>
        <row r="343">
          <cell r="H343">
            <v>1446</v>
          </cell>
          <cell r="I343" t="str">
            <v>ESTACION EXPERIMENTAL AGRARIA EL PORVENIR- SAN MARTIN</v>
          </cell>
          <cell r="J343">
            <v>15</v>
          </cell>
          <cell r="K343" t="str">
            <v>LIMA METROPOLITANA</v>
          </cell>
          <cell r="L343">
            <v>1</v>
          </cell>
          <cell r="M343" t="str">
            <v>LIMA</v>
          </cell>
          <cell r="N343">
            <v>14</v>
          </cell>
          <cell r="O343" t="str">
            <v>LA MOLINA</v>
          </cell>
          <cell r="P343" t="str">
            <v>Fatima Amoretti Arteaga</v>
          </cell>
          <cell r="Q343"/>
          <cell r="R343" t="str">
            <v>Sonia Paola Guarniz Nicho</v>
          </cell>
          <cell r="S343" t="str">
            <v>Directora de Planeamiento y Modernización por parte del INIA</v>
          </cell>
          <cell r="T343" t="str">
            <v>974-115-791</v>
          </cell>
          <cell r="U343" t="str">
            <v>sguarniz@inia.gob.pe</v>
          </cell>
        </row>
        <row r="344">
          <cell r="H344">
            <v>1446</v>
          </cell>
          <cell r="I344" t="str">
            <v>ESTACION EXPERIMENTAL AGRARIA EL PORVENIR- SAN MARTIN</v>
          </cell>
          <cell r="J344">
            <v>15</v>
          </cell>
          <cell r="K344" t="str">
            <v>LIMA METROPOLITANA</v>
          </cell>
          <cell r="L344">
            <v>1</v>
          </cell>
          <cell r="M344" t="str">
            <v>LIMA</v>
          </cell>
          <cell r="N344">
            <v>14</v>
          </cell>
          <cell r="O344" t="str">
            <v>LA MOLINA</v>
          </cell>
          <cell r="P344" t="str">
            <v>Fatima Amoretti Arteaga</v>
          </cell>
          <cell r="Q344"/>
          <cell r="R344" t="str">
            <v>Kennedy Pacífico Farje Alva</v>
          </cell>
          <cell r="S344" t="str">
            <v>Director Estación Experimental Agraria el Porvenir</v>
          </cell>
          <cell r="T344" t="str">
            <v>(042) 522-291</v>
          </cell>
          <cell r="U344" t="str">
            <v>kfarje@inia.gob.pe</v>
          </cell>
        </row>
        <row r="345">
          <cell r="H345">
            <v>1327</v>
          </cell>
          <cell r="I345" t="str">
            <v>MINAG - BINACIONAL PUYANGO - TUMBES</v>
          </cell>
          <cell r="J345">
            <v>15</v>
          </cell>
          <cell r="K345" t="str">
            <v>LIMA METROPOLITANA</v>
          </cell>
          <cell r="L345">
            <v>1</v>
          </cell>
          <cell r="M345" t="str">
            <v>LIMA</v>
          </cell>
          <cell r="N345">
            <v>13</v>
          </cell>
          <cell r="O345" t="str">
            <v>JESUS MARIA</v>
          </cell>
          <cell r="P345" t="str">
            <v>Fatima Amoretti Arteaga</v>
          </cell>
          <cell r="Q345"/>
          <cell r="R345" t="str">
            <v>William Pablo Soria Ruiz</v>
          </cell>
          <cell r="S345" t="str">
            <v>Oficina de Programación, Presupuesto y Seguimiento</v>
          </cell>
          <cell r="T345" t="str">
            <v>72525356 A.112</v>
          </cell>
          <cell r="U345" t="str">
            <v>psoria@pedicp.gob.pe</v>
          </cell>
        </row>
        <row r="346">
          <cell r="H346">
            <v>1448</v>
          </cell>
          <cell r="I346" t="str">
            <v>ESTACION EXPERIMENTAL AGRARIA PUCALLPA- UCAYALI</v>
          </cell>
          <cell r="J346">
            <v>15</v>
          </cell>
          <cell r="K346" t="str">
            <v>LIMA METROPOLITANA</v>
          </cell>
          <cell r="L346">
            <v>1</v>
          </cell>
          <cell r="M346" t="str">
            <v>LIMA</v>
          </cell>
          <cell r="N346">
            <v>14</v>
          </cell>
          <cell r="O346" t="str">
            <v>LA MOLINA</v>
          </cell>
          <cell r="P346" t="str">
            <v>Fatima Amoretti Arteaga</v>
          </cell>
          <cell r="Q346"/>
          <cell r="R346" t="str">
            <v>Miguel Vásquez Macedo</v>
          </cell>
          <cell r="S346" t="str">
            <v>Director Estación Experimental Agraria Pucallpa</v>
          </cell>
          <cell r="T346" t="str">
            <v>(061) 571-913</v>
          </cell>
          <cell r="U346" t="str">
            <v>mvasquez@inia.gob.pe</v>
          </cell>
        </row>
        <row r="347">
          <cell r="H347">
            <v>1448</v>
          </cell>
          <cell r="I347" t="str">
            <v>ESTACION EXPERIMENTAL AGRARIA PUCALLPA- UCAYALI</v>
          </cell>
          <cell r="J347">
            <v>15</v>
          </cell>
          <cell r="K347" t="str">
            <v>LIMA METROPOLITANA</v>
          </cell>
          <cell r="L347">
            <v>1</v>
          </cell>
          <cell r="M347" t="str">
            <v>LIMA</v>
          </cell>
          <cell r="N347">
            <v>14</v>
          </cell>
          <cell r="O347" t="str">
            <v>LA MOLINA</v>
          </cell>
          <cell r="P347" t="str">
            <v>Fatima Amoretti Arteaga</v>
          </cell>
          <cell r="Q347"/>
          <cell r="R347" t="str">
            <v>Rodi Alfonso Ruiz Vasquez</v>
          </cell>
          <cell r="S347" t="str">
            <v>Responsable De La Oficina De Planificación De La Estación Experimental Agraria Pucallpa</v>
          </cell>
          <cell r="T347">
            <v>941403776</v>
          </cell>
          <cell r="U347" t="str">
            <v>rruiz@inia.gob.pe</v>
          </cell>
        </row>
        <row r="348">
          <cell r="H348">
            <v>188</v>
          </cell>
          <cell r="I348" t="str">
            <v>INSTITUTO PERUANO DE ENERGIA NUCLEAR</v>
          </cell>
          <cell r="J348">
            <v>15</v>
          </cell>
          <cell r="K348" t="str">
            <v>LIMA METROPOLITANA</v>
          </cell>
          <cell r="L348">
            <v>1</v>
          </cell>
          <cell r="M348" t="str">
            <v>LIMA</v>
          </cell>
          <cell r="N348">
            <v>25</v>
          </cell>
          <cell r="O348" t="str">
            <v>PUENTE PIEDRA</v>
          </cell>
          <cell r="P348" t="str">
            <v>Lourdes Gutierrez Aguado</v>
          </cell>
          <cell r="Q348"/>
          <cell r="R348" t="str">
            <v>Gladis Cruz Poma</v>
          </cell>
          <cell r="S348" t="str">
            <v>Director de Planeamiento y Presupuesto</v>
          </cell>
          <cell r="T348" t="str">
            <v>4885050 Anx. 270</v>
          </cell>
          <cell r="U348" t="str">
            <v>gcruz@ipen.gob.pe</v>
          </cell>
        </row>
        <row r="349">
          <cell r="H349">
            <v>189</v>
          </cell>
          <cell r="I349" t="str">
            <v>INSTITUTO GEOLOGICO MINERO Y METALURGICO</v>
          </cell>
          <cell r="J349">
            <v>15</v>
          </cell>
          <cell r="K349" t="str">
            <v>LIMA METROPOLITANA</v>
          </cell>
          <cell r="L349">
            <v>1</v>
          </cell>
          <cell r="M349" t="str">
            <v>LIMA</v>
          </cell>
          <cell r="N349">
            <v>30</v>
          </cell>
          <cell r="O349" t="str">
            <v>SAN BORJA</v>
          </cell>
          <cell r="P349" t="str">
            <v>Lourdes Gutierrez Aguado</v>
          </cell>
          <cell r="Q349"/>
          <cell r="R349" t="str">
            <v>Yelena Alarcon Butron</v>
          </cell>
          <cell r="S349" t="str">
            <v>Directora(E) de la Oficina de Planeamiento y Presupuesto</v>
          </cell>
          <cell r="T349" t="str">
            <v>994685982 / 618-9800 Anexo 363</v>
          </cell>
          <cell r="U349" t="str">
            <v>yalarcon@ingemmet.gob.pe</v>
          </cell>
        </row>
        <row r="350">
          <cell r="H350">
            <v>185</v>
          </cell>
          <cell r="I350" t="str">
            <v>MINISTERIO DE ENERGIA Y MINAS-CENTRAL</v>
          </cell>
          <cell r="J350">
            <v>15</v>
          </cell>
          <cell r="K350" t="str">
            <v>LIMA METROPOLITANA</v>
          </cell>
          <cell r="L350">
            <v>1</v>
          </cell>
          <cell r="M350" t="str">
            <v>LIMA</v>
          </cell>
          <cell r="N350">
            <v>30</v>
          </cell>
          <cell r="O350" t="str">
            <v>SAN BORJA</v>
          </cell>
          <cell r="P350" t="str">
            <v>Lourdes Gutierrez Aguado</v>
          </cell>
          <cell r="Q350"/>
          <cell r="R350" t="str">
            <v>Denis Joel Tapia Rodriguez</v>
          </cell>
          <cell r="S350" t="str">
            <v>Jefa de la Oficina General de Planeamiento y Presupuesto</v>
          </cell>
          <cell r="T350" t="str">
            <v>411-1100 Anexo: 4100</v>
          </cell>
          <cell r="U350" t="str">
            <v>dtapia@minem.gob.pe</v>
          </cell>
        </row>
        <row r="351">
          <cell r="H351">
            <v>185</v>
          </cell>
          <cell r="I351" t="str">
            <v>MINISTERIO DE ENERGIA Y MINAS-CENTRAL</v>
          </cell>
          <cell r="J351">
            <v>15</v>
          </cell>
          <cell r="K351" t="str">
            <v>LIMA METROPOLITANA</v>
          </cell>
          <cell r="L351">
            <v>1</v>
          </cell>
          <cell r="M351" t="str">
            <v>LIMA</v>
          </cell>
          <cell r="N351">
            <v>30</v>
          </cell>
          <cell r="O351" t="str">
            <v>SAN BORJA</v>
          </cell>
          <cell r="P351" t="str">
            <v>Lourdes Gutierrez Aguado</v>
          </cell>
          <cell r="Q351"/>
          <cell r="R351" t="str">
            <v>Rose-Marie Patricia Michilot Ramos</v>
          </cell>
          <cell r="S351" t="str">
            <v>Jefa de la Oficina de Planeamiento, Programación de Inversiones y Cooperación Internacional</v>
          </cell>
          <cell r="T351" t="str">
            <v>411-1100 Anexo: 4123</v>
          </cell>
          <cell r="U351" t="str">
            <v>rmichilot@minem.gob.pe</v>
          </cell>
        </row>
        <row r="352">
          <cell r="H352">
            <v>185</v>
          </cell>
          <cell r="I352" t="str">
            <v>MINISTERIO DE ENERGIA Y MINAS-CENTRAL</v>
          </cell>
          <cell r="J352">
            <v>15</v>
          </cell>
          <cell r="K352" t="str">
            <v>LIMA METROPOLITANA</v>
          </cell>
          <cell r="L352">
            <v>1</v>
          </cell>
          <cell r="M352" t="str">
            <v>LIMA</v>
          </cell>
          <cell r="N352">
            <v>30</v>
          </cell>
          <cell r="O352" t="str">
            <v>SAN BORJA</v>
          </cell>
          <cell r="P352" t="str">
            <v>Lourdes Gutierrez Aguado</v>
          </cell>
          <cell r="Q352"/>
          <cell r="R352" t="str">
            <v>José Mercedes Sandoval Palomino</v>
          </cell>
          <cell r="S352" t="str">
            <v>Director de la Oficina de Presupuesto</v>
          </cell>
          <cell r="T352" t="str">
            <v>948-490-904</v>
          </cell>
          <cell r="U352" t="str">
            <v>jsandoval@minem.gob.pe</v>
          </cell>
        </row>
        <row r="353">
          <cell r="H353">
            <v>185</v>
          </cell>
          <cell r="I353" t="str">
            <v>MINISTERIO DE ENERGIA Y MINAS-CENTRAL</v>
          </cell>
          <cell r="J353">
            <v>15</v>
          </cell>
          <cell r="K353" t="str">
            <v>LIMA METROPOLITANA</v>
          </cell>
          <cell r="L353">
            <v>1</v>
          </cell>
          <cell r="M353" t="str">
            <v>LIMA</v>
          </cell>
          <cell r="N353">
            <v>30</v>
          </cell>
          <cell r="O353" t="str">
            <v>SAN BORJA</v>
          </cell>
          <cell r="P353" t="str">
            <v>Lourdes Gutierrez Aguado</v>
          </cell>
          <cell r="Q353"/>
          <cell r="R353" t="str">
            <v>Sheila Nohelia Ninanya Espinoza</v>
          </cell>
          <cell r="S353" t="str">
            <v>Especialista de la Oficina General de Planeamiento y Presupuesto</v>
          </cell>
          <cell r="T353">
            <v>962375973</v>
          </cell>
          <cell r="U353" t="str">
            <v>temp_oppic17@minem.gob.pe</v>
          </cell>
        </row>
        <row r="354">
          <cell r="H354">
            <v>1280</v>
          </cell>
          <cell r="I354" t="str">
            <v>MEM - DIRECCION GENERAL DE ELECTRIFICACION RURAL</v>
          </cell>
          <cell r="J354">
            <v>15</v>
          </cell>
          <cell r="K354" t="str">
            <v>LIMA METROPOLITANA</v>
          </cell>
          <cell r="L354">
            <v>1</v>
          </cell>
          <cell r="M354" t="str">
            <v>LIMA</v>
          </cell>
          <cell r="N354">
            <v>30</v>
          </cell>
          <cell r="O354" t="str">
            <v>SAN BORJA</v>
          </cell>
          <cell r="P354" t="str">
            <v>Lourdes Gutierrez Aguado</v>
          </cell>
          <cell r="Q354"/>
          <cell r="R354" t="str">
            <v>José Luis Farfán Neyra</v>
          </cell>
          <cell r="S354" t="str">
            <v>Director General de la Dirección General de Electrificación Rural</v>
          </cell>
          <cell r="T354" t="str">
            <v>(01) 4111102</v>
          </cell>
          <cell r="U354" t="str">
            <v>jfarfann@minem.gob.pe</v>
          </cell>
        </row>
        <row r="355">
          <cell r="H355">
            <v>196</v>
          </cell>
          <cell r="I355" t="str">
            <v>CONTRALORIA GENERAL</v>
          </cell>
          <cell r="J355">
            <v>15</v>
          </cell>
          <cell r="K355" t="str">
            <v>LIMA METROPOLITANA</v>
          </cell>
          <cell r="L355">
            <v>1</v>
          </cell>
          <cell r="M355" t="str">
            <v>LIMA</v>
          </cell>
          <cell r="N355">
            <v>13</v>
          </cell>
          <cell r="O355" t="str">
            <v>JESUS MARIA</v>
          </cell>
          <cell r="P355" t="str">
            <v>Addy López Peña</v>
          </cell>
          <cell r="Q355"/>
          <cell r="R355" t="str">
            <v>Cedilia Victoria Akemi Kuroiwa Pérez</v>
          </cell>
          <cell r="S355" t="str">
            <v>Gerente de Modernización y Planeamiento (e)</v>
          </cell>
          <cell r="T355" t="str">
            <v>(01) 330 3000 / Anexo 2506</v>
          </cell>
          <cell r="U355" t="str">
            <v>ckuroiwa@contraloria.gob.pe</v>
          </cell>
        </row>
        <row r="356">
          <cell r="H356">
            <v>1698</v>
          </cell>
          <cell r="I356" t="str">
            <v>CONTRALORIA GENERAL - GESTION DE PROYECTOS Y FORTALECIMIENTO DE CAPACIDADES</v>
          </cell>
          <cell r="J356">
            <v>15</v>
          </cell>
          <cell r="K356" t="str">
            <v>LIMA METROPOLITANA</v>
          </cell>
          <cell r="L356">
            <v>1</v>
          </cell>
          <cell r="M356" t="str">
            <v>LIMA</v>
          </cell>
          <cell r="N356">
            <v>13</v>
          </cell>
          <cell r="O356" t="str">
            <v>JESUS MARIA</v>
          </cell>
          <cell r="P356" t="str">
            <v>Addy López Peña</v>
          </cell>
          <cell r="Q356"/>
          <cell r="R356" t="str">
            <v>Cedilia Victoria Akemi Kuroiwa Pérez</v>
          </cell>
          <cell r="S356" t="str">
            <v>Gerente de Modernización y Planeamiento (e)</v>
          </cell>
          <cell r="T356" t="str">
            <v>(01) 330 3000 / Anexo 2506</v>
          </cell>
          <cell r="U356" t="str">
            <v>ckuroiwa@contraloria.gob.pe</v>
          </cell>
        </row>
        <row r="357">
          <cell r="H357">
            <v>197</v>
          </cell>
          <cell r="I357" t="str">
            <v>DEFENSORIA DEL PUEBLO</v>
          </cell>
          <cell r="J357">
            <v>15</v>
          </cell>
          <cell r="K357" t="str">
            <v>LIMA METROPOLITANA</v>
          </cell>
          <cell r="L357">
            <v>1</v>
          </cell>
          <cell r="M357" t="str">
            <v>LIMA</v>
          </cell>
          <cell r="N357">
            <v>1</v>
          </cell>
          <cell r="O357" t="str">
            <v>LIMA</v>
          </cell>
          <cell r="P357" t="str">
            <v>Addy López Peña</v>
          </cell>
          <cell r="Q357"/>
          <cell r="R357" t="str">
            <v>Quispe Seijas, Maria Isabel</v>
          </cell>
          <cell r="S357" t="str">
            <v>Oficina de gobierno digital, proyectos y tecnologías de la información</v>
          </cell>
          <cell r="T357" t="str">
            <v>3110300 anexo 1166</v>
          </cell>
          <cell r="U357" t="str">
            <v>mquispes@defensoria.gob.pe</v>
          </cell>
        </row>
        <row r="358">
          <cell r="H358">
            <v>198</v>
          </cell>
          <cell r="I358" t="str">
            <v>JUNTA NACIONAL DE JUSTICIA - DIRECCION DE ADMINISTRACION</v>
          </cell>
          <cell r="J358">
            <v>15</v>
          </cell>
          <cell r="K358" t="str">
            <v>LIMA METROPOLITANA</v>
          </cell>
          <cell r="L358">
            <v>1</v>
          </cell>
          <cell r="M358" t="str">
            <v>LIMA</v>
          </cell>
          <cell r="N358">
            <v>31</v>
          </cell>
          <cell r="O358" t="str">
            <v>SAN ISIDRO</v>
          </cell>
          <cell r="P358" t="str">
            <v>Addy López Peña</v>
          </cell>
          <cell r="Q358"/>
          <cell r="R358" t="str">
            <v>Alarcón Butrón, José Antonio</v>
          </cell>
          <cell r="S358" t="str">
            <v>Jefe de tecnologías de la información y gobierno digital</v>
          </cell>
          <cell r="T358" t="str">
            <v>202-8080 Anx217</v>
          </cell>
          <cell r="U358" t="str">
            <v>jose.alarcon@jnj.gob.pe</v>
          </cell>
        </row>
        <row r="359">
          <cell r="H359">
            <v>1557</v>
          </cell>
          <cell r="I359" t="str">
            <v>MINISTERIO PUBLICO- GERENCIA ADMINISTRATIVA DE AMAZONAS</v>
          </cell>
          <cell r="J359">
            <v>15</v>
          </cell>
          <cell r="K359" t="str">
            <v>LIMA METROPOLITANA</v>
          </cell>
          <cell r="L359">
            <v>1</v>
          </cell>
          <cell r="M359" t="str">
            <v>LIMA</v>
          </cell>
          <cell r="N359">
            <v>1</v>
          </cell>
          <cell r="O359" t="str">
            <v>LIMA</v>
          </cell>
          <cell r="P359" t="str">
            <v>Addy López Peña</v>
          </cell>
          <cell r="Q359"/>
          <cell r="R359" t="str">
            <v>Nudez Villanueva Esther</v>
          </cell>
          <cell r="S359" t="str">
            <v>Planificación y Presupuesto</v>
          </cell>
          <cell r="T359" t="str">
            <v>041-479165 Anx 1501 / 1532</v>
          </cell>
          <cell r="U359" t="str">
            <v>enudez@djmail.mpfn.gob.pe</v>
          </cell>
        </row>
        <row r="360">
          <cell r="H360">
            <v>1705</v>
          </cell>
          <cell r="I360" t="str">
            <v>MINISTERIO PUBLICO - INSTITUTO DE MEDICINA LEGAL Y CIENCIAS FORENSES - IML</v>
          </cell>
          <cell r="J360">
            <v>15</v>
          </cell>
          <cell r="K360" t="str">
            <v>LIMA METROPOLITANA</v>
          </cell>
          <cell r="L360">
            <v>1</v>
          </cell>
          <cell r="M360" t="str">
            <v>LIMA</v>
          </cell>
          <cell r="N360">
            <v>1</v>
          </cell>
          <cell r="O360" t="str">
            <v>LIMA</v>
          </cell>
          <cell r="P360" t="str">
            <v>Addy López Peña</v>
          </cell>
          <cell r="Q360"/>
          <cell r="R360" t="str">
            <v>Quiroz Mejia, Juan Victor</v>
          </cell>
          <cell r="S360" t="str">
            <v>Asesor</v>
          </cell>
          <cell r="T360" t="str">
            <v>041-479165 Anx 6594</v>
          </cell>
          <cell r="U360" t="str">
            <v>dalmeyda@mpfn.gob.pe</v>
          </cell>
        </row>
        <row r="361">
          <cell r="H361">
            <v>1727</v>
          </cell>
          <cell r="I361" t="str">
            <v>MINISTERIO PUBLICO - CARPETA FISCAL ELECTRONICA</v>
          </cell>
          <cell r="J361">
            <v>15</v>
          </cell>
          <cell r="K361" t="str">
            <v>LIMA METROPOLITANA</v>
          </cell>
          <cell r="L361">
            <v>1</v>
          </cell>
          <cell r="M361" t="str">
            <v>LIMA</v>
          </cell>
          <cell r="N361">
            <v>1</v>
          </cell>
          <cell r="O361" t="str">
            <v>LIMA</v>
          </cell>
          <cell r="P361" t="str">
            <v>Addy López Peña</v>
          </cell>
          <cell r="Q361"/>
          <cell r="R361" t="str">
            <v>Angel Jimy Espezúa Chalco</v>
          </cell>
          <cell r="S361" t="str">
            <v>Gerente central de la oficina general de tecnologías de la inforamción</v>
          </cell>
          <cell r="T361" t="str">
            <v>6525555- 6247 / 989327912</v>
          </cell>
          <cell r="U361" t="str">
            <v>aespezua@mpfn.gob.pe</v>
          </cell>
        </row>
        <row r="362">
          <cell r="H362">
            <v>1419</v>
          </cell>
          <cell r="I362" t="str">
            <v>MINISTERIO PUBLICO- GERENCIA ADMINISTRATIVA DE AREQUIPA</v>
          </cell>
          <cell r="J362">
            <v>15</v>
          </cell>
          <cell r="K362" t="str">
            <v>LIMA METROPOLITANA</v>
          </cell>
          <cell r="L362">
            <v>1</v>
          </cell>
          <cell r="M362" t="str">
            <v>LIMA</v>
          </cell>
          <cell r="N362">
            <v>1</v>
          </cell>
          <cell r="O362" t="str">
            <v>LIMA</v>
          </cell>
          <cell r="P362" t="str">
            <v>Addy López Peña</v>
          </cell>
          <cell r="Q362"/>
          <cell r="R362" t="str">
            <v>Gomez Lira, Jose Luis</v>
          </cell>
          <cell r="S362" t="str">
            <v>Planificación y Presupuesto</v>
          </cell>
          <cell r="T362" t="str">
            <v>054-232588 Anx 7088 / 7089</v>
          </cell>
          <cell r="U362" t="str">
            <v>jgomez@djmail.mpfn.gob.pe</v>
          </cell>
        </row>
        <row r="363">
          <cell r="H363">
            <v>1463</v>
          </cell>
          <cell r="I363" t="str">
            <v>MINISTERIO PUBLICO- GERENCIA ADMNINISTRATIVA DE CUSCO</v>
          </cell>
          <cell r="J363">
            <v>15</v>
          </cell>
          <cell r="K363" t="str">
            <v>LIMA METROPOLITANA</v>
          </cell>
          <cell r="L363">
            <v>1</v>
          </cell>
          <cell r="M363" t="str">
            <v>LIMA</v>
          </cell>
          <cell r="N363">
            <v>1</v>
          </cell>
          <cell r="O363" t="str">
            <v>LIMA</v>
          </cell>
          <cell r="P363" t="str">
            <v>Addy López Peña</v>
          </cell>
          <cell r="Q363"/>
          <cell r="R363" t="str">
            <v>Basombrio Salas, Steven</v>
          </cell>
          <cell r="S363" t="str">
            <v>Planificación y Presupuesto</v>
          </cell>
          <cell r="T363" t="str">
            <v>084-224791 Anx 7074 / 7077</v>
          </cell>
          <cell r="U363" t="str">
            <v>sbasombrio@djmail.mpfn.gob.pe</v>
          </cell>
        </row>
        <row r="364">
          <cell r="H364">
            <v>1462</v>
          </cell>
          <cell r="I364" t="str">
            <v>MINISTERIO PUBLICO- GERENCIA ADMNINISTRATIVA DE LA LIBERTAD</v>
          </cell>
          <cell r="J364">
            <v>15</v>
          </cell>
          <cell r="K364" t="str">
            <v>LIMA METROPOLITANA</v>
          </cell>
          <cell r="L364">
            <v>1</v>
          </cell>
          <cell r="M364" t="str">
            <v>LIMA</v>
          </cell>
          <cell r="N364">
            <v>1</v>
          </cell>
          <cell r="O364" t="str">
            <v>LIMA</v>
          </cell>
          <cell r="P364" t="str">
            <v>Addy López Peña</v>
          </cell>
          <cell r="Q364"/>
          <cell r="R364" t="str">
            <v>Ascon Mendoza De Suarez, Myrna Paola</v>
          </cell>
          <cell r="S364" t="str">
            <v>Planificación y Presupuesto</v>
          </cell>
          <cell r="T364" t="str">
            <v>044-231721 Anx 7076 - 7080</v>
          </cell>
          <cell r="U364" t="str">
            <v>mascon@djmail.mpfn.gob.pe</v>
          </cell>
        </row>
        <row r="365">
          <cell r="H365">
            <v>1420</v>
          </cell>
          <cell r="I365" t="str">
            <v>MINISTERIO PUBLICO- GERENCIA ADMINISTRATIVA DE LAMBAYEQUE</v>
          </cell>
          <cell r="J365">
            <v>15</v>
          </cell>
          <cell r="K365" t="str">
            <v>LIMA METROPOLITANA</v>
          </cell>
          <cell r="L365">
            <v>1</v>
          </cell>
          <cell r="M365" t="str">
            <v>LIMA</v>
          </cell>
          <cell r="N365">
            <v>1</v>
          </cell>
          <cell r="O365" t="str">
            <v>LIMA</v>
          </cell>
          <cell r="P365" t="str">
            <v>Addy López Peña</v>
          </cell>
          <cell r="Q365"/>
          <cell r="R365" t="str">
            <v>Huertas Ramirez, Elisa Rossana</v>
          </cell>
          <cell r="S365" t="str">
            <v>Planificación y Presupuesto</v>
          </cell>
          <cell r="T365">
            <v>979712450</v>
          </cell>
          <cell r="U365" t="str">
            <v>rossany13@hotmail.com / ehuertasdj@mpfn.gob.pe</v>
          </cell>
        </row>
        <row r="366">
          <cell r="H366">
            <v>200</v>
          </cell>
          <cell r="I366" t="str">
            <v>MINISTERIO PUBLICO-GERENCIA GENERAL</v>
          </cell>
          <cell r="J366">
            <v>15</v>
          </cell>
          <cell r="K366" t="str">
            <v>LIMA METROPOLITANA</v>
          </cell>
          <cell r="L366">
            <v>1</v>
          </cell>
          <cell r="M366" t="str">
            <v>LIMA</v>
          </cell>
          <cell r="N366">
            <v>1</v>
          </cell>
          <cell r="O366" t="str">
            <v>LIMA</v>
          </cell>
          <cell r="P366" t="str">
            <v>Addy López Peña</v>
          </cell>
          <cell r="Q366"/>
          <cell r="R366" t="str">
            <v>Fernando Ortiz Aguilar</v>
          </cell>
          <cell r="S366" t="str">
            <v>Gerente Central de la Oficina General de Planificación y Presupuesto</v>
          </cell>
          <cell r="T366" t="str">
            <v>625-5555</v>
          </cell>
          <cell r="U366" t="str">
            <v>fortiz@mpfn.gob.pe</v>
          </cell>
        </row>
        <row r="367">
          <cell r="H367">
            <v>200</v>
          </cell>
          <cell r="I367" t="str">
            <v>MINISTERIO PUBLICO-GERENCIA GENERAL</v>
          </cell>
          <cell r="J367">
            <v>15</v>
          </cell>
          <cell r="K367" t="str">
            <v>LIMA METROPOLITANA</v>
          </cell>
          <cell r="L367">
            <v>1</v>
          </cell>
          <cell r="M367" t="str">
            <v>LIMA</v>
          </cell>
          <cell r="N367">
            <v>1</v>
          </cell>
          <cell r="O367" t="str">
            <v>LIMA</v>
          </cell>
          <cell r="P367" t="str">
            <v>Addy López Peña</v>
          </cell>
          <cell r="Q367"/>
          <cell r="R367" t="str">
            <v>Carlos Guevara</v>
          </cell>
          <cell r="S367" t="str">
            <v>Sub Gerente de la Oficina de Planeamiento</v>
          </cell>
          <cell r="T367" t="str">
            <v>625-5555</v>
          </cell>
          <cell r="U367" t="str">
            <v>cguevara@mpfn.gob.pe</v>
          </cell>
        </row>
        <row r="368">
          <cell r="H368">
            <v>1526</v>
          </cell>
          <cell r="I368" t="str">
            <v>MINISTERIO PUBLICO- GERENCIA ADMNINISTRATIVA DE PIURA</v>
          </cell>
          <cell r="J368">
            <v>15</v>
          </cell>
          <cell r="K368" t="str">
            <v>LIMA METROPOLITANA</v>
          </cell>
          <cell r="L368">
            <v>1</v>
          </cell>
          <cell r="M368" t="str">
            <v>LIMA</v>
          </cell>
          <cell r="N368">
            <v>1</v>
          </cell>
          <cell r="O368" t="str">
            <v>LIMA</v>
          </cell>
          <cell r="P368" t="str">
            <v>Addy López Peña</v>
          </cell>
          <cell r="Q368"/>
          <cell r="R368" t="str">
            <v>Gladyz Chávez Quiñones</v>
          </cell>
          <cell r="S368" t="str">
            <v>Jefe de Área</v>
          </cell>
          <cell r="T368">
            <v>943194115</v>
          </cell>
          <cell r="U368" t="str">
            <v>glchavezdj@mpfn.gob.pe / gladyzchq@gmail.com</v>
          </cell>
        </row>
        <row r="369">
          <cell r="H369">
            <v>1556</v>
          </cell>
          <cell r="I369" t="str">
            <v>MINISTERIO PUBLICO- GERENCIA ADMINISTRATIVA DE SAN MARTIN</v>
          </cell>
          <cell r="J369">
            <v>15</v>
          </cell>
          <cell r="K369" t="str">
            <v>LIMA METROPOLITANA</v>
          </cell>
          <cell r="L369">
            <v>1</v>
          </cell>
          <cell r="M369" t="str">
            <v>LIMA</v>
          </cell>
          <cell r="N369">
            <v>1</v>
          </cell>
          <cell r="O369" t="str">
            <v>LIMA</v>
          </cell>
          <cell r="P369" t="str">
            <v>Addy López Peña</v>
          </cell>
          <cell r="Q369"/>
          <cell r="R369" t="str">
            <v>Seminario Arevalo, Freddy</v>
          </cell>
          <cell r="S369" t="str">
            <v>Planificación y Presupuesto</v>
          </cell>
          <cell r="T369" t="str">
            <v>042-561739 / 042-561768</v>
          </cell>
          <cell r="U369" t="str">
            <v>fseminario@djmail.mpfn.gob.pe</v>
          </cell>
        </row>
        <row r="370">
          <cell r="H370">
            <v>201</v>
          </cell>
          <cell r="I370" t="str">
            <v>TRIBUNAL CONSTITUCIONAL</v>
          </cell>
          <cell r="J370">
            <v>15</v>
          </cell>
          <cell r="K370" t="str">
            <v>LIMA METROPOLITANA</v>
          </cell>
          <cell r="L370">
            <v>1</v>
          </cell>
          <cell r="M370" t="str">
            <v>LIMA</v>
          </cell>
          <cell r="N370">
            <v>1</v>
          </cell>
          <cell r="O370" t="str">
            <v>LIMA</v>
          </cell>
          <cell r="P370" t="str">
            <v>Addy López Peña</v>
          </cell>
          <cell r="Q370"/>
          <cell r="R370" t="str">
            <v>Carlos A. Charalla Vásquez</v>
          </cell>
          <cell r="S370" t="str">
            <v>Jefe de la Oficina de Planeamiento y Desarrollo</v>
          </cell>
          <cell r="T370">
            <v>968694438</v>
          </cell>
          <cell r="U370" t="str">
            <v>ccharalla@tc.gob.pe</v>
          </cell>
        </row>
        <row r="371">
          <cell r="H371">
            <v>1545</v>
          </cell>
          <cell r="I371" t="str">
            <v>AGENCIA DE COMPRAS DE LAS FUERZAS ARMADAS</v>
          </cell>
          <cell r="J371">
            <v>15</v>
          </cell>
          <cell r="K371" t="str">
            <v>LIMA METROPOLITANA</v>
          </cell>
          <cell r="L371">
            <v>1</v>
          </cell>
          <cell r="M371" t="str">
            <v>LIMA</v>
          </cell>
          <cell r="N371">
            <v>1</v>
          </cell>
          <cell r="O371" t="str">
            <v>LIMA</v>
          </cell>
          <cell r="P371" t="str">
            <v>Leidy Cayotopa Mesones</v>
          </cell>
          <cell r="Q371"/>
          <cell r="R371" t="str">
            <v>Francisco José Ríos Lituma</v>
          </cell>
          <cell r="S371" t="str">
            <v>Jefe de la Oficina de Planeamiento y Presupuesto</v>
          </cell>
          <cell r="T371" t="str">
            <v>206-0100 Anexo 2140</v>
          </cell>
          <cell r="U371" t="str">
            <v>francisco.rios@acffaa.gob.pe</v>
          </cell>
        </row>
        <row r="372">
          <cell r="H372">
            <v>468</v>
          </cell>
          <cell r="I372" t="str">
            <v>MINISTERIO DE DEFENSA-OGA</v>
          </cell>
          <cell r="J372">
            <v>15</v>
          </cell>
          <cell r="K372" t="str">
            <v>LIMA METROPOLITANA</v>
          </cell>
          <cell r="L372">
            <v>1</v>
          </cell>
          <cell r="M372" t="str">
            <v>LIMA</v>
          </cell>
          <cell r="N372">
            <v>30</v>
          </cell>
          <cell r="O372" t="str">
            <v>SAN BORJA</v>
          </cell>
          <cell r="P372" t="str">
            <v>Leidy Cayotopa Mesones</v>
          </cell>
          <cell r="Q372"/>
          <cell r="R372" t="str">
            <v>Paulo César Guillén Montoya</v>
          </cell>
          <cell r="S372" t="str">
            <v>Director General de Planeamiento y Presupuesto</v>
          </cell>
          <cell r="T372" t="str">
            <v>956 772 460</v>
          </cell>
          <cell r="U372" t="str">
            <v>pguillenm@mindef.gob.pe</v>
          </cell>
        </row>
        <row r="373">
          <cell r="H373">
            <v>468</v>
          </cell>
          <cell r="I373" t="str">
            <v>MINISTERIO DE DEFENSA-OGA</v>
          </cell>
          <cell r="J373">
            <v>15</v>
          </cell>
          <cell r="K373" t="str">
            <v>LIMA METROPOLITANA</v>
          </cell>
          <cell r="L373">
            <v>1</v>
          </cell>
          <cell r="M373" t="str">
            <v>LIMA</v>
          </cell>
          <cell r="N373">
            <v>30</v>
          </cell>
          <cell r="O373" t="str">
            <v>SAN BORJA</v>
          </cell>
          <cell r="P373" t="str">
            <v>Leidy Cayotopa Mesones</v>
          </cell>
          <cell r="Q373"/>
          <cell r="R373" t="str">
            <v>Coronel Fernando Rodríguez Contreras</v>
          </cell>
          <cell r="S373" t="str">
            <v>Especialista UGESIDENA</v>
          </cell>
          <cell r="T373">
            <v>995569608</v>
          </cell>
          <cell r="U373" t="str">
            <v>frodriguezc@mindef.gob.pe</v>
          </cell>
        </row>
        <row r="374">
          <cell r="H374">
            <v>1410</v>
          </cell>
          <cell r="I374" t="str">
            <v>CENTRO NAC. DE ESTIMACION, PREVENCION Y REDUCCION DE RIESGOS DE DESASTRES- CENEPRED</v>
          </cell>
          <cell r="J374">
            <v>15</v>
          </cell>
          <cell r="K374" t="str">
            <v>LIMA METROPOLITANA</v>
          </cell>
          <cell r="L374">
            <v>1</v>
          </cell>
          <cell r="M374" t="str">
            <v>LIMA</v>
          </cell>
          <cell r="N374">
            <v>31</v>
          </cell>
          <cell r="O374" t="str">
            <v>SAN ISIDRO</v>
          </cell>
          <cell r="P374" t="str">
            <v>Leidy Cayotopa Mesones</v>
          </cell>
          <cell r="Q374"/>
          <cell r="R374" t="str">
            <v>Miguel Angeles Chuquiruna</v>
          </cell>
          <cell r="S374" t="str">
            <v>Jefe de Planeamiento y Presupuesto</v>
          </cell>
          <cell r="T374" t="str">
            <v>201-3550 – Anexo 155</v>
          </cell>
          <cell r="U374" t="str">
            <v>mchuquiruna@cenepred.gob.pe</v>
          </cell>
        </row>
        <row r="375">
          <cell r="H375">
            <v>9</v>
          </cell>
          <cell r="I375" t="str">
            <v>INDECI - INSTITUTO NACIONAL DE DEFENSA CIVIL</v>
          </cell>
          <cell r="J375">
            <v>15</v>
          </cell>
          <cell r="K375" t="str">
            <v>LIMA METROPOLITANA</v>
          </cell>
          <cell r="L375">
            <v>1</v>
          </cell>
          <cell r="M375" t="str">
            <v>LIMA</v>
          </cell>
          <cell r="N375">
            <v>31</v>
          </cell>
          <cell r="O375" t="str">
            <v>SAN ISIDRO</v>
          </cell>
          <cell r="P375" t="str">
            <v>Leidy Cayotopa Mesones</v>
          </cell>
          <cell r="Q375"/>
          <cell r="R375" t="str">
            <v>JOHNNY JESÚS ARANCIBIA GARCÍA</v>
          </cell>
          <cell r="S375" t="str">
            <v>Jefe de la Oficina General de Planificación y Presupuesto</v>
          </cell>
          <cell r="T375" t="str">
            <v>2259898 anexo 5401</v>
          </cell>
          <cell r="U375" t="str">
            <v>jarancibia@indeci.gob.pe</v>
          </cell>
        </row>
        <row r="376">
          <cell r="H376">
            <v>475</v>
          </cell>
          <cell r="I376" t="str">
            <v>INSTITUTO GEOGRAFICO NACIONAL</v>
          </cell>
          <cell r="J376">
            <v>15</v>
          </cell>
          <cell r="K376" t="str">
            <v>LIMA METROPOLITANA</v>
          </cell>
          <cell r="L376">
            <v>1</v>
          </cell>
          <cell r="M376" t="str">
            <v>LIMA</v>
          </cell>
          <cell r="N376">
            <v>31</v>
          </cell>
          <cell r="O376" t="str">
            <v>SAN ISIDRO</v>
          </cell>
          <cell r="P376" t="str">
            <v>Leidy Cayotopa Mesones</v>
          </cell>
          <cell r="Q376"/>
          <cell r="R376" t="str">
            <v>Teniente coronel Victor Asencios Acuña</v>
          </cell>
          <cell r="S376" t="str">
            <v>Jefe de la Oficina de Planeamiento y Presupuesto</v>
          </cell>
          <cell r="T376" t="str">
            <v>475-3030 , 4753085</v>
          </cell>
          <cell r="U376" t="str">
            <v>vasenciosa@ign.gob.pe</v>
          </cell>
        </row>
        <row r="377">
          <cell r="H377">
            <v>475</v>
          </cell>
          <cell r="I377" t="str">
            <v>INSTITUTO GEOGRAFICO NACIONAL</v>
          </cell>
          <cell r="J377">
            <v>15</v>
          </cell>
          <cell r="K377" t="str">
            <v>LIMA METROPOLITANA</v>
          </cell>
          <cell r="L377">
            <v>1</v>
          </cell>
          <cell r="M377" t="str">
            <v>LIMA</v>
          </cell>
          <cell r="N377">
            <v>31</v>
          </cell>
          <cell r="O377" t="str">
            <v>SAN ISIDRO</v>
          </cell>
          <cell r="P377" t="str">
            <v>Leidy Cayotopa Mesones</v>
          </cell>
          <cell r="Q377"/>
          <cell r="R377" t="str">
            <v>Ciro Sierra Farfan</v>
          </cell>
          <cell r="S377" t="str">
            <v>Jefe de la Oficina de Planeamiento y Presupuesto</v>
          </cell>
          <cell r="T377" t="str">
            <v>475-3030 , 4753085</v>
          </cell>
          <cell r="U377" t="str">
            <v>opp@ign.gob.pe</v>
          </cell>
        </row>
        <row r="378">
          <cell r="H378">
            <v>1295</v>
          </cell>
          <cell r="I378" t="str">
            <v>FUERO MILITAR POLICIAL</v>
          </cell>
          <cell r="J378">
            <v>15</v>
          </cell>
          <cell r="K378" t="str">
            <v>LIMA METROPOLITANA</v>
          </cell>
          <cell r="L378">
            <v>1</v>
          </cell>
          <cell r="M378" t="str">
            <v>LIMA</v>
          </cell>
          <cell r="N378">
            <v>1</v>
          </cell>
          <cell r="O378" t="str">
            <v>LIMA</v>
          </cell>
          <cell r="P378" t="str">
            <v>Addy López Peña</v>
          </cell>
          <cell r="Q378"/>
          <cell r="R378" t="str">
            <v>Cap. Jorge Gomez Chapuis</v>
          </cell>
          <cell r="S378" t="str">
            <v>Director de Administración y Finanzas</v>
          </cell>
          <cell r="T378" t="str">
            <v>614-4747 A. 1310</v>
          </cell>
          <cell r="U378" t="str">
            <v>jgomez@fmp.gob.pe</v>
          </cell>
        </row>
        <row r="379">
          <cell r="H379">
            <v>1295</v>
          </cell>
          <cell r="I379" t="str">
            <v>FUERO MILITAR POLICIAL</v>
          </cell>
          <cell r="J379">
            <v>15</v>
          </cell>
          <cell r="K379" t="str">
            <v>LIMA METROPOLITANA</v>
          </cell>
          <cell r="L379">
            <v>1</v>
          </cell>
          <cell r="M379" t="str">
            <v>LIMA</v>
          </cell>
          <cell r="N379">
            <v>1</v>
          </cell>
          <cell r="O379" t="str">
            <v>LIMA</v>
          </cell>
          <cell r="P379" t="str">
            <v>Addy López Peña</v>
          </cell>
          <cell r="Q379"/>
          <cell r="R379" t="str">
            <v>Franklin Giovani Guerrero Alvarado</v>
          </cell>
          <cell r="S379" t="str">
            <v>Jefe Oficina de Planeamiento y Presupuesto</v>
          </cell>
          <cell r="T379">
            <v>986866557</v>
          </cell>
          <cell r="U379" t="str">
            <v>fguerrero@fmp.gob.pe</v>
          </cell>
        </row>
        <row r="380">
          <cell r="H380">
            <v>477</v>
          </cell>
          <cell r="I380" t="str">
            <v>CONGRESO DE LA REPUBLICA</v>
          </cell>
          <cell r="J380">
            <v>15</v>
          </cell>
          <cell r="K380" t="str">
            <v>LIMA METROPOLITANA</v>
          </cell>
          <cell r="L380">
            <v>1</v>
          </cell>
          <cell r="M380" t="str">
            <v>LIMA</v>
          </cell>
          <cell r="N380">
            <v>1</v>
          </cell>
          <cell r="O380" t="str">
            <v>LIMA</v>
          </cell>
          <cell r="P380" t="str">
            <v>Addy López Peña</v>
          </cell>
          <cell r="Q380"/>
          <cell r="R380" t="str">
            <v>Hernán Landeo Cortijo</v>
          </cell>
          <cell r="S380" t="str">
            <v>Jefe del Área de Planeamiento</v>
          </cell>
          <cell r="T380">
            <v>980677923</v>
          </cell>
          <cell r="U380" t="str">
            <v>hlandeo@congreso.gob.pe</v>
          </cell>
        </row>
        <row r="381">
          <cell r="H381">
            <v>478</v>
          </cell>
          <cell r="I381" t="str">
            <v>JURADO NACIONAL DE ELECCIONES</v>
          </cell>
          <cell r="J381">
            <v>15</v>
          </cell>
          <cell r="K381" t="str">
            <v>LIMA METROPOLITANA</v>
          </cell>
          <cell r="L381">
            <v>1</v>
          </cell>
          <cell r="M381" t="str">
            <v>LIMA</v>
          </cell>
          <cell r="N381">
            <v>1</v>
          </cell>
          <cell r="O381" t="str">
            <v>LIMA</v>
          </cell>
          <cell r="P381" t="str">
            <v>Addy López Peña</v>
          </cell>
          <cell r="Q381"/>
          <cell r="R381" t="str">
            <v>Judith Silvana Muñoz Lázaro</v>
          </cell>
          <cell r="S381" t="str">
            <v>Estadístico</v>
          </cell>
          <cell r="T381" t="str">
            <v>(511) 311-1700 anexo 1097</v>
          </cell>
          <cell r="U381" t="str">
            <v>jmunoz@jne.gob.pe</v>
          </cell>
        </row>
        <row r="382">
          <cell r="H382">
            <v>479</v>
          </cell>
          <cell r="I382" t="str">
            <v>OFICINA NACIONAL DE PROCESOS ELECTORALES</v>
          </cell>
          <cell r="J382">
            <v>15</v>
          </cell>
          <cell r="K382" t="str">
            <v>LIMA METROPOLITANA</v>
          </cell>
          <cell r="L382">
            <v>1</v>
          </cell>
          <cell r="M382" t="str">
            <v>LIMA</v>
          </cell>
          <cell r="N382">
            <v>1</v>
          </cell>
          <cell r="O382" t="str">
            <v>LIMA</v>
          </cell>
          <cell r="P382" t="str">
            <v>Addy López Peña</v>
          </cell>
          <cell r="Q382"/>
          <cell r="R382" t="str">
            <v>María Rocío Salas Palacios</v>
          </cell>
          <cell r="S382" t="str">
            <v>Gerente de Planeamiento y Presupuesto</v>
          </cell>
          <cell r="T382" t="str">
            <v>(01) 4170630</v>
          </cell>
          <cell r="U382" t="str">
            <v>msalas@onpe.gob.pe</v>
          </cell>
        </row>
        <row r="383">
          <cell r="H383">
            <v>479</v>
          </cell>
          <cell r="I383" t="str">
            <v>OFICINA NACIONAL DE PROCESOS ELECTORALES</v>
          </cell>
          <cell r="J383">
            <v>15</v>
          </cell>
          <cell r="K383" t="str">
            <v>LIMA METROPOLITANA</v>
          </cell>
          <cell r="L383">
            <v>1</v>
          </cell>
          <cell r="M383" t="str">
            <v>LIMA</v>
          </cell>
          <cell r="N383">
            <v>1</v>
          </cell>
          <cell r="O383" t="str">
            <v>LIMA</v>
          </cell>
          <cell r="P383" t="str">
            <v>Addy López Peña</v>
          </cell>
          <cell r="Q383"/>
          <cell r="R383" t="str">
            <v>María Rocío Salas Palacios</v>
          </cell>
          <cell r="S383" t="str">
            <v>Gerente de Planeamiento y Presupuesto</v>
          </cell>
          <cell r="T383" t="str">
            <v>(01) 4170630</v>
          </cell>
          <cell r="U383" t="str">
            <v>msalas@onpe.gob.pe</v>
          </cell>
        </row>
        <row r="384">
          <cell r="H384">
            <v>1718</v>
          </cell>
          <cell r="I384" t="str">
            <v>MEJORA DE LA CALIDAD DE SERVICIOS REGISTRALES - RENIEC</v>
          </cell>
          <cell r="J384">
            <v>15</v>
          </cell>
          <cell r="K384" t="str">
            <v>LIMA METROPOLITANA</v>
          </cell>
          <cell r="L384">
            <v>1</v>
          </cell>
          <cell r="M384" t="str">
            <v>LIMA</v>
          </cell>
          <cell r="N384">
            <v>1</v>
          </cell>
          <cell r="O384" t="str">
            <v>LIMA</v>
          </cell>
          <cell r="P384" t="str">
            <v>Addy López Peña</v>
          </cell>
          <cell r="Q384"/>
          <cell r="R384" t="str">
            <v>Jennie María Alfaro Vargas</v>
          </cell>
          <cell r="S384" t="str">
            <v>Coordinadora de Planificación, Presupuesto y Evaluación</v>
          </cell>
          <cell r="T384" t="str">
            <v>(01) 680-4910 
  Anexo: 300</v>
          </cell>
          <cell r="U384" t="str">
            <v>jalfaro@reniecbid.gob.pe</v>
          </cell>
        </row>
        <row r="385">
          <cell r="H385">
            <v>480</v>
          </cell>
          <cell r="I385" t="str">
            <v>REGISTRO NACIONAL DE IDENTIFICACION Y ESTADO CIVIL</v>
          </cell>
          <cell r="J385">
            <v>15</v>
          </cell>
          <cell r="K385" t="str">
            <v>LIMA METROPOLITANA</v>
          </cell>
          <cell r="L385">
            <v>1</v>
          </cell>
          <cell r="M385" t="str">
            <v>LIMA</v>
          </cell>
          <cell r="N385">
            <v>1</v>
          </cell>
          <cell r="O385" t="str">
            <v>LIMA</v>
          </cell>
          <cell r="P385" t="str">
            <v>Addy López Peña</v>
          </cell>
          <cell r="Q385"/>
          <cell r="R385" t="str">
            <v>Maria Antonieta Nerio Ponce</v>
          </cell>
          <cell r="S385" t="str">
            <v>Jefa Planificacion y Presupuesto</v>
          </cell>
          <cell r="T385" t="str">
            <v>3152700 Anexo 1030</v>
          </cell>
          <cell r="U385" t="str">
            <v>mnerio@reniec.gob.pe</v>
          </cell>
        </row>
        <row r="386">
          <cell r="H386">
            <v>480</v>
          </cell>
          <cell r="I386" t="str">
            <v>REGISTRO NACIONAL DE IDENTIFICACION Y ESTADO CIVIL</v>
          </cell>
          <cell r="J386">
            <v>15</v>
          </cell>
          <cell r="K386" t="str">
            <v>LIMA METROPOLITANA</v>
          </cell>
          <cell r="L386">
            <v>1</v>
          </cell>
          <cell r="M386" t="str">
            <v>LIMA</v>
          </cell>
          <cell r="N386">
            <v>1</v>
          </cell>
          <cell r="O386" t="str">
            <v>LIMA</v>
          </cell>
          <cell r="P386" t="str">
            <v>Addy López Peña</v>
          </cell>
          <cell r="Q386"/>
          <cell r="R386" t="str">
            <v>Luis Alberto Diaz Eche</v>
          </cell>
          <cell r="S386" t="str">
            <v>Jefa de la Unidad de Planificación y Estadística</v>
          </cell>
          <cell r="T386">
            <v>988557242</v>
          </cell>
          <cell r="U386" t="str">
            <v>ldiaz@reniec.gob.pe</v>
          </cell>
        </row>
        <row r="387">
          <cell r="H387">
            <v>162</v>
          </cell>
          <cell r="I387" t="str">
            <v>CENTRO DE FORMACION EN TURISMO</v>
          </cell>
          <cell r="J387">
            <v>15</v>
          </cell>
          <cell r="K387" t="str">
            <v>LIMA METROPOLITANA</v>
          </cell>
          <cell r="L387">
            <v>1</v>
          </cell>
          <cell r="M387" t="str">
            <v>LIMA</v>
          </cell>
          <cell r="N387">
            <v>4</v>
          </cell>
          <cell r="O387" t="str">
            <v>BARRANCO</v>
          </cell>
          <cell r="P387" t="str">
            <v>Marco Condori Lozano</v>
          </cell>
          <cell r="Q387"/>
          <cell r="R387" t="str">
            <v>Mijail Alva Muñoz</v>
          </cell>
          <cell r="S387" t="str">
            <v>Jefe (E ) de la Unidad de Planeamiento y Desarrollo</v>
          </cell>
          <cell r="T387" t="str">
            <v>956-480-240</v>
          </cell>
          <cell r="U387" t="str">
            <v>malva@cenfotur.edu.pe</v>
          </cell>
        </row>
        <row r="388">
          <cell r="H388">
            <v>162</v>
          </cell>
          <cell r="I388" t="str">
            <v>CENTRO DE FORMACION EN TURISMO</v>
          </cell>
          <cell r="J388">
            <v>15</v>
          </cell>
          <cell r="K388" t="str">
            <v>LIMA METROPOLITANA</v>
          </cell>
          <cell r="L388">
            <v>1</v>
          </cell>
          <cell r="M388" t="str">
            <v>LIMA</v>
          </cell>
          <cell r="N388">
            <v>4</v>
          </cell>
          <cell r="O388" t="str">
            <v>BARRANCO</v>
          </cell>
          <cell r="P388" t="str">
            <v>Marco Condori Lozano</v>
          </cell>
          <cell r="Q388"/>
          <cell r="R388" t="str">
            <v>Tania Mabel Zurita Sánchez</v>
          </cell>
          <cell r="S388" t="str">
            <v>Oficina de Planificación, Presupuesto y Desarrollo</v>
          </cell>
          <cell r="T388" t="str">
            <v>319-8000 Anexo 8014</v>
          </cell>
          <cell r="U388" t="str">
            <v>planificacion.presupuesto.desarrollo@cenfotur.edu.pe</v>
          </cell>
        </row>
        <row r="389">
          <cell r="H389">
            <v>11</v>
          </cell>
          <cell r="I389" t="str">
            <v>COMISION DE PROMOCION DEL PERU PARA LA EXPORTACION Y EL TURISMO - PROMPERU</v>
          </cell>
          <cell r="J389">
            <v>15</v>
          </cell>
          <cell r="K389" t="str">
            <v>LIMA METROPOLITANA</v>
          </cell>
          <cell r="L389">
            <v>1</v>
          </cell>
          <cell r="M389" t="str">
            <v>LIMA</v>
          </cell>
          <cell r="N389">
            <v>31</v>
          </cell>
          <cell r="O389" t="str">
            <v>SAN ISIDRO</v>
          </cell>
          <cell r="P389" t="str">
            <v>Marco Condori Lozano</v>
          </cell>
          <cell r="Q389"/>
          <cell r="R389" t="str">
            <v>Ángel Wilder Navarro Díaz</v>
          </cell>
          <cell r="S389" t="str">
            <v>Jefe de la Unidad de Planeamiento y Presupuesto</v>
          </cell>
          <cell r="T389" t="str">
            <v>616-7300</v>
          </cell>
          <cell r="U389" t="str">
            <v>anavarro@promperu.gob.pe</v>
          </cell>
        </row>
        <row r="390">
          <cell r="H390">
            <v>1070</v>
          </cell>
          <cell r="I390" t="str">
            <v>MINISTERIO DE COMERCIO EXTERIOR Y TURISMO- DIRECCION GENERAL DE ADMINISTRACION</v>
          </cell>
          <cell r="J390">
            <v>15</v>
          </cell>
          <cell r="K390" t="str">
            <v>LIMA METROPOLITANA</v>
          </cell>
          <cell r="L390">
            <v>1</v>
          </cell>
          <cell r="M390" t="str">
            <v>LIMA</v>
          </cell>
          <cell r="N390">
            <v>31</v>
          </cell>
          <cell r="O390" t="str">
            <v>SAN ISIDRO</v>
          </cell>
          <cell r="P390" t="str">
            <v>Marco Condori Lozano</v>
          </cell>
          <cell r="Q390"/>
          <cell r="R390" t="str">
            <v>Rafael Cárdenas Vanini</v>
          </cell>
          <cell r="S390" t="str">
            <v>Director General de Planificación, Presupuesto y Desarrollo</v>
          </cell>
          <cell r="T390" t="str">
            <v>513-6100 Anexo: 1100</v>
          </cell>
          <cell r="U390" t="str">
            <v>rcardenas@mincetur.gob.pe</v>
          </cell>
        </row>
        <row r="391">
          <cell r="H391">
            <v>1070</v>
          </cell>
          <cell r="I391" t="str">
            <v>MINISTERIO DE COMERCIO EXTERIOR Y TURISMO- DIRECCION GENERAL DE ADMINISTRACION</v>
          </cell>
          <cell r="J391">
            <v>15</v>
          </cell>
          <cell r="K391" t="str">
            <v>LIMA METROPOLITANA</v>
          </cell>
          <cell r="L391">
            <v>1</v>
          </cell>
          <cell r="M391" t="str">
            <v>LIMA</v>
          </cell>
          <cell r="N391">
            <v>31</v>
          </cell>
          <cell r="O391" t="str">
            <v>SAN ISIDRO</v>
          </cell>
          <cell r="P391" t="str">
            <v>Marco Condori Lozano</v>
          </cell>
          <cell r="Q391"/>
          <cell r="R391" t="str">
            <v>Diego Llosa Velásquez</v>
          </cell>
          <cell r="S391" t="str">
            <v>Director General de Políticas de Desarrollo de Comercio Exterior</v>
          </cell>
          <cell r="T391" t="str">
            <v>513-6100 Anexo: 1640</v>
          </cell>
          <cell r="U391" t="str">
            <v>dllosa@mincetur.gob.pe</v>
          </cell>
        </row>
        <row r="392">
          <cell r="H392">
            <v>1070</v>
          </cell>
          <cell r="I392" t="str">
            <v>MINISTERIO DE COMERCIO EXTERIOR Y TURISMO- DIRECCION GENERAL DE ADMINISTRACION</v>
          </cell>
          <cell r="J392">
            <v>15</v>
          </cell>
          <cell r="K392" t="str">
            <v>LIMA METROPOLITANA</v>
          </cell>
          <cell r="L392">
            <v>1</v>
          </cell>
          <cell r="M392" t="str">
            <v>LIMA</v>
          </cell>
          <cell r="N392">
            <v>31</v>
          </cell>
          <cell r="O392" t="str">
            <v>SAN ISIDRO</v>
          </cell>
          <cell r="P392" t="str">
            <v>Marco Condori Lozano</v>
          </cell>
          <cell r="Q392"/>
          <cell r="R392" t="str">
            <v>Daniel Maraví Vega Centeno</v>
          </cell>
          <cell r="S392" t="str">
            <v>Director General de Políticas de Desarrollo Turístico</v>
          </cell>
          <cell r="T392" t="str">
            <v>513-6100 Anexo: 1520</v>
          </cell>
          <cell r="U392" t="str">
            <v>dmaravi@mincetur.gob.pe</v>
          </cell>
        </row>
        <row r="393">
          <cell r="H393">
            <v>1070</v>
          </cell>
          <cell r="I393" t="str">
            <v>MINISTERIO DE COMERCIO EXTERIOR Y TURISMO- DIRECCION GENERAL DE ADMINISTRACION</v>
          </cell>
          <cell r="J393">
            <v>15</v>
          </cell>
          <cell r="K393" t="str">
            <v>LIMA METROPOLITANA</v>
          </cell>
          <cell r="L393">
            <v>1</v>
          </cell>
          <cell r="M393" t="str">
            <v>LIMA</v>
          </cell>
          <cell r="N393">
            <v>31</v>
          </cell>
          <cell r="O393" t="str">
            <v>SAN ISIDRO</v>
          </cell>
          <cell r="P393" t="str">
            <v>Marco Condori Lozano</v>
          </cell>
          <cell r="Q393"/>
          <cell r="R393" t="str">
            <v>Rocío Valdivia Figueroa</v>
          </cell>
          <cell r="S393" t="str">
            <v>Directora de la Oficina de Planificación y Presupuesto</v>
          </cell>
          <cell r="T393" t="str">
            <v>513-6100 Anexo: 1117</v>
          </cell>
          <cell r="U393" t="str">
            <v>rvaldivia@mincetur.gob.pe</v>
          </cell>
        </row>
        <row r="394">
          <cell r="H394">
            <v>1070</v>
          </cell>
          <cell r="I394" t="str">
            <v>MINISTERIO DE COMERCIO EXTERIOR Y TURISMO- DIRECCION GENERAL DE ADMINISTRACION</v>
          </cell>
          <cell r="J394">
            <v>15</v>
          </cell>
          <cell r="K394" t="str">
            <v>LIMA METROPOLITANA</v>
          </cell>
          <cell r="L394">
            <v>1</v>
          </cell>
          <cell r="M394" t="str">
            <v>LIMA</v>
          </cell>
          <cell r="N394">
            <v>31</v>
          </cell>
          <cell r="O394" t="str">
            <v>SAN ISIDRO</v>
          </cell>
          <cell r="P394" t="str">
            <v>Marco Condori Lozano</v>
          </cell>
          <cell r="Q394"/>
          <cell r="R394" t="str">
            <v>Sergio Eduardo Navarro Diaz</v>
          </cell>
          <cell r="S394" t="str">
            <v>Coordinador de Gestión Presupuestal</v>
          </cell>
          <cell r="T394" t="str">
            <v>513-6100 Anexo: 2116</v>
          </cell>
          <cell r="U394" t="str">
            <v>snavarro@mincetur.gob.pe</v>
          </cell>
        </row>
        <row r="395">
          <cell r="H395">
            <v>1201</v>
          </cell>
          <cell r="I395" t="str">
            <v>MINCETUR - PLAN COPESCO NACIONAL</v>
          </cell>
          <cell r="J395">
            <v>15</v>
          </cell>
          <cell r="K395" t="str">
            <v>LIMA METROPOLITANA</v>
          </cell>
          <cell r="L395">
            <v>1</v>
          </cell>
          <cell r="M395" t="str">
            <v>LIMA</v>
          </cell>
          <cell r="N395">
            <v>31</v>
          </cell>
          <cell r="O395" t="str">
            <v>SAN ISIDRO</v>
          </cell>
          <cell r="P395" t="str">
            <v>Marco Condori Lozano</v>
          </cell>
          <cell r="Q395"/>
          <cell r="R395" t="str">
            <v>Emerson Choquehuanca Huertas</v>
          </cell>
          <cell r="S395" t="str">
            <v>Jefe para la Unidad de Planificación y Presupuesto</v>
          </cell>
          <cell r="T395" t="str">
            <v>937 403 851</v>
          </cell>
          <cell r="U395" t="str">
            <v>echoquehuanca@mincetur.gob.pe</v>
          </cell>
        </row>
        <row r="396">
          <cell r="H396">
            <v>1661</v>
          </cell>
          <cell r="I396" t="str">
            <v>VENTANILLA UNICA DE COMERCIO EXTERIOR - SEGUNDA ETAPA</v>
          </cell>
          <cell r="J396">
            <v>15</v>
          </cell>
          <cell r="K396" t="str">
            <v>LIMA METROPOLITANA</v>
          </cell>
          <cell r="L396">
            <v>1</v>
          </cell>
          <cell r="M396" t="str">
            <v>LIMA</v>
          </cell>
          <cell r="N396">
            <v>31</v>
          </cell>
          <cell r="O396" t="str">
            <v>SAN ISIDRO</v>
          </cell>
          <cell r="P396" t="str">
            <v>Marco Condori Lozano</v>
          </cell>
          <cell r="Q396"/>
          <cell r="R396" t="str">
            <v>Rodrigo Bazalar</v>
          </cell>
          <cell r="S396" t="str">
            <v>Administrador del Proyecto</v>
          </cell>
          <cell r="T396">
            <v>947929156</v>
          </cell>
          <cell r="U396" t="str">
            <v>rbazalar@mincetur.gpb.pe</v>
          </cell>
        </row>
        <row r="397">
          <cell r="H397">
            <v>1205</v>
          </cell>
          <cell r="I397" t="str">
            <v>AUTORIDAD PORTUARIA NACIONAL</v>
          </cell>
          <cell r="J397">
            <v>7</v>
          </cell>
          <cell r="K397" t="str">
            <v>PROVINCIA CONSTITUCIONAL DEL CALLAO</v>
          </cell>
          <cell r="L397">
            <v>1</v>
          </cell>
          <cell r="M397" t="str">
            <v>PROV. CALLAO</v>
          </cell>
          <cell r="N397">
            <v>4</v>
          </cell>
          <cell r="O397" t="str">
            <v>LA PERLA</v>
          </cell>
          <cell r="P397" t="str">
            <v>Leidy Cayotopa Mesones</v>
          </cell>
          <cell r="Q397"/>
          <cell r="R397" t="str">
            <v>Ricardo Javier Guimaray Hernández</v>
          </cell>
          <cell r="S397" t="str">
            <v>Director de Planeamiento y Estudios Económicos</v>
          </cell>
          <cell r="T397" t="str">
            <v>630 9600 Anx. 1706</v>
          </cell>
          <cell r="U397" t="str">
            <v>rguimaray@apn.gob.pe</v>
          </cell>
        </row>
        <row r="398">
          <cell r="H398">
            <v>1205</v>
          </cell>
          <cell r="I398" t="str">
            <v>AUTORIDAD PORTUARIA NACIONAL</v>
          </cell>
          <cell r="J398">
            <v>7</v>
          </cell>
          <cell r="K398" t="str">
            <v>PROVINCIA CONSTITUCIONAL DEL CALLAO</v>
          </cell>
          <cell r="L398">
            <v>1</v>
          </cell>
          <cell r="M398" t="str">
            <v>PROV. CALLAO</v>
          </cell>
          <cell r="N398">
            <v>4</v>
          </cell>
          <cell r="O398" t="str">
            <v>LA PERLA</v>
          </cell>
          <cell r="P398" t="str">
            <v>Leidy Cayotopa Mesones</v>
          </cell>
          <cell r="Q398"/>
          <cell r="R398" t="str">
            <v>Oscar Eduardo Timaná de la Flor</v>
          </cell>
          <cell r="S398" t="str">
            <v>Coordinador de Planeamiento y Presupuesto</v>
          </cell>
          <cell r="T398" t="str">
            <v>630 9600 Anx. 1708</v>
          </cell>
          <cell r="U398" t="str">
            <v>otimana@apn.gob.pe</v>
          </cell>
        </row>
        <row r="399">
          <cell r="H399">
            <v>1250</v>
          </cell>
          <cell r="I399" t="str">
            <v>MTC- PROVIAS DESCENTRALIZADO</v>
          </cell>
          <cell r="J399">
            <v>15</v>
          </cell>
          <cell r="K399" t="str">
            <v>LIMA METROPOLITANA</v>
          </cell>
          <cell r="L399">
            <v>1</v>
          </cell>
          <cell r="M399" t="str">
            <v>LIMA</v>
          </cell>
          <cell r="N399">
            <v>1</v>
          </cell>
          <cell r="O399" t="str">
            <v>LIMA</v>
          </cell>
          <cell r="P399" t="str">
            <v>Leidy Cayotopa Mesones</v>
          </cell>
          <cell r="Q399"/>
          <cell r="R399" t="str">
            <v>Jorge Luis Santos Curo</v>
          </cell>
          <cell r="S399" t="str">
            <v>Jefe de la Oficina de Planeamiento y Presupuesto</v>
          </cell>
          <cell r="T399" t="str">
            <v>(051-1) 514 5300</v>
          </cell>
          <cell r="U399" t="str">
            <v>jsantos@proviasdes.gob.pe</v>
          </cell>
        </row>
        <row r="400">
          <cell r="H400">
            <v>1720</v>
          </cell>
          <cell r="I400" t="str">
            <v>PROGRAMA NACIONAL DE TELECOMUNICACIONES - PRONATEL</v>
          </cell>
          <cell r="J400">
            <v>15</v>
          </cell>
          <cell r="K400" t="str">
            <v>LIMA METROPOLITANA</v>
          </cell>
          <cell r="L400">
            <v>1</v>
          </cell>
          <cell r="M400" t="str">
            <v>LIMA</v>
          </cell>
          <cell r="N400">
            <v>1</v>
          </cell>
          <cell r="O400" t="str">
            <v>LIMA</v>
          </cell>
          <cell r="P400" t="str">
            <v>Leidy Cayotopa Mesones</v>
          </cell>
          <cell r="Q400"/>
          <cell r="R400" t="str">
            <v>Pedro Edgar Diez Guerrero</v>
          </cell>
          <cell r="S400" t="str">
            <v>Directora de la Oficina de Planeamiento y Presupuesto</v>
          </cell>
          <cell r="T400" t="str">
            <v>(01) 488 0940/ Anexo 2001</v>
          </cell>
          <cell r="U400" t="str">
            <v>pdiez@mtc.gob.pe</v>
          </cell>
        </row>
        <row r="401">
          <cell r="H401">
            <v>1720</v>
          </cell>
          <cell r="I401" t="str">
            <v>PROGRAMA NACIONAL DE TELECOMUNICACIONES - PRONATEL</v>
          </cell>
          <cell r="J401">
            <v>15</v>
          </cell>
          <cell r="K401" t="str">
            <v>LIMA METROPOLITANA</v>
          </cell>
          <cell r="L401">
            <v>1</v>
          </cell>
          <cell r="M401" t="str">
            <v>LIMA</v>
          </cell>
          <cell r="N401">
            <v>1</v>
          </cell>
          <cell r="O401" t="str">
            <v>LIMA</v>
          </cell>
          <cell r="P401" t="str">
            <v>Leidy Cayotopa Mesones</v>
          </cell>
          <cell r="Q401"/>
          <cell r="R401" t="str">
            <v>José Carlos Arca Vera</v>
          </cell>
          <cell r="S401" t="str">
            <v>Jefe de la Oficina de Planeamiento y Presupuesto</v>
          </cell>
          <cell r="T401" t="str">
            <v>(01) 200 4555</v>
          </cell>
          <cell r="U401" t="str">
            <v>jarca@sutran.gob.pe</v>
          </cell>
        </row>
        <row r="402">
          <cell r="H402">
            <v>1072</v>
          </cell>
          <cell r="I402" t="str">
            <v>MINISTERIO DE TRANSPORTES Y COMUNICACIONES-ADMINISTRACION GENERAL</v>
          </cell>
          <cell r="J402">
            <v>15</v>
          </cell>
          <cell r="K402" t="str">
            <v>LIMA METROPOLITANA</v>
          </cell>
          <cell r="L402">
            <v>1</v>
          </cell>
          <cell r="M402" t="str">
            <v>LIMA</v>
          </cell>
          <cell r="N402">
            <v>1</v>
          </cell>
          <cell r="O402" t="str">
            <v>LIMA</v>
          </cell>
          <cell r="P402" t="str">
            <v>Leidy Cayotopa Mesones</v>
          </cell>
          <cell r="Q402"/>
          <cell r="R402" t="str">
            <v>María Esther Ramírez Castillo</v>
          </cell>
          <cell r="S402" t="str">
            <v>Director de la Oficina General de Planeamiento y Presupuesto</v>
          </cell>
          <cell r="T402" t="str">
            <v>(01) 615 7800/ Anexo 1264</v>
          </cell>
          <cell r="U402" t="str">
            <v>mramirezc@mtc.gob.pe</v>
          </cell>
        </row>
        <row r="403">
          <cell r="H403">
            <v>1072</v>
          </cell>
          <cell r="I403" t="str">
            <v>MINISTERIO DE TRANSPORTES Y COMUNICACIONES-ADMINISTRACION GENERAL</v>
          </cell>
          <cell r="J403">
            <v>15</v>
          </cell>
          <cell r="K403" t="str">
            <v>LIMA METROPOLITANA</v>
          </cell>
          <cell r="L403">
            <v>1</v>
          </cell>
          <cell r="M403" t="str">
            <v>LIMA</v>
          </cell>
          <cell r="N403">
            <v>1</v>
          </cell>
          <cell r="O403" t="str">
            <v>LIMA</v>
          </cell>
          <cell r="P403" t="str">
            <v>Leidy Cayotopa Mesones</v>
          </cell>
          <cell r="Q403"/>
          <cell r="R403" t="str">
            <v>Ceferino Arturo Arevalo Luna</v>
          </cell>
          <cell r="S403" t="str">
            <v>Directora de la Oficina de Planeamiento y Cooperación Técnica</v>
          </cell>
          <cell r="T403" t="str">
            <v>(01) 615 7800/ Anexo 3034</v>
          </cell>
          <cell r="U403" t="str">
            <v>carevalo@mtc.gob.pe</v>
          </cell>
        </row>
        <row r="404">
          <cell r="H404">
            <v>1078</v>
          </cell>
          <cell r="I404" t="str">
            <v>MTC- PRO VIAS NACIONAL</v>
          </cell>
          <cell r="J404">
            <v>15</v>
          </cell>
          <cell r="K404" t="str">
            <v>LIMA METROPOLITANA</v>
          </cell>
          <cell r="L404">
            <v>1</v>
          </cell>
          <cell r="M404" t="str">
            <v>LIMA</v>
          </cell>
          <cell r="N404">
            <v>1</v>
          </cell>
          <cell r="O404" t="str">
            <v>LIMA</v>
          </cell>
          <cell r="P404" t="str">
            <v>Leidy Cayotopa Mesones</v>
          </cell>
          <cell r="Q404"/>
          <cell r="R404" t="str">
            <v>Nery Esther Romero Espinoza</v>
          </cell>
          <cell r="S404" t="str">
            <v>Jefa de la Oficina de Planeamiento y Presupuesto</v>
          </cell>
          <cell r="T404">
            <v>926892140</v>
          </cell>
          <cell r="U404" t="str">
            <v>nromero@pvn.gob.pe</v>
          </cell>
        </row>
        <row r="405">
          <cell r="H405">
            <v>1346</v>
          </cell>
          <cell r="I405" t="str">
            <v>SUTRAN - GESTION Y ADMINISTRACION GENERAL</v>
          </cell>
          <cell r="J405">
            <v>15</v>
          </cell>
          <cell r="K405" t="str">
            <v>LIMA METROPOLITANA</v>
          </cell>
          <cell r="L405">
            <v>1</v>
          </cell>
          <cell r="M405" t="str">
            <v>LIMA</v>
          </cell>
          <cell r="N405">
            <v>13</v>
          </cell>
          <cell r="O405" t="str">
            <v>JESUS MARIA</v>
          </cell>
          <cell r="P405" t="str">
            <v>Leidy Cayotopa Mesones</v>
          </cell>
          <cell r="Q405"/>
          <cell r="R405" t="str">
            <v>José Carlos Arca Vera</v>
          </cell>
          <cell r="S405" t="str">
            <v>Jefe (e) de la Unidad de Planeamiento y Modernización</v>
          </cell>
          <cell r="T405" t="str">
            <v>(01) 200 4555</v>
          </cell>
          <cell r="U405" t="str">
            <v>jarca@sutran.gob.pe</v>
          </cell>
        </row>
        <row r="406">
          <cell r="H406">
            <v>1346</v>
          </cell>
          <cell r="I406" t="str">
            <v>SUTRAN - GESTION Y ADMINISTRACION GENERAL</v>
          </cell>
          <cell r="J406">
            <v>15</v>
          </cell>
          <cell r="K406" t="str">
            <v>LIMA METROPOLITANA</v>
          </cell>
          <cell r="L406">
            <v>1</v>
          </cell>
          <cell r="M406" t="str">
            <v>LIMA</v>
          </cell>
          <cell r="N406">
            <v>13</v>
          </cell>
          <cell r="O406" t="str">
            <v>JESUS MARIA</v>
          </cell>
          <cell r="P406" t="str">
            <v>Leidy Cayotopa Mesones</v>
          </cell>
          <cell r="Q406"/>
          <cell r="R406" t="str">
            <v>Katherine Geraldine Reyes Gonzáles</v>
          </cell>
          <cell r="S406" t="str">
            <v>Jefa de la Oficina de Planeamiento y Presupuesto</v>
          </cell>
          <cell r="T406" t="str">
            <v>012242444/ Anexo 1330</v>
          </cell>
          <cell r="U406" t="str">
            <v>kreyes@atu.gob.pe</v>
          </cell>
        </row>
        <row r="407">
          <cell r="H407">
            <v>1717</v>
          </cell>
          <cell r="I407" t="str">
            <v>AUTORIDAD DE TRANSPORTE URBANO PARA LIMA Y CALLAO - ATU</v>
          </cell>
          <cell r="J407">
            <v>15</v>
          </cell>
          <cell r="K407" t="str">
            <v>LIMA METROPOLITANA</v>
          </cell>
          <cell r="L407">
            <v>1</v>
          </cell>
          <cell r="M407" t="str">
            <v>LIMA</v>
          </cell>
          <cell r="N407">
            <v>22</v>
          </cell>
          <cell r="O407" t="str">
            <v>MIRAFLORES</v>
          </cell>
          <cell r="P407" t="str">
            <v>Leidy Cayotopa Mesones</v>
          </cell>
          <cell r="Q407"/>
          <cell r="R407" t="str">
            <v>Alexandro Fabricio Estremadoyro Koc</v>
          </cell>
          <cell r="S407" t="str">
            <v>Jefe de la Unidad de Planeamiento y Organización</v>
          </cell>
          <cell r="T407" t="str">
            <v>(01)224 2444/ Anexo 1335</v>
          </cell>
          <cell r="U407" t="str">
            <v>aestremadoyro@atu.gob.pe</v>
          </cell>
        </row>
        <row r="408">
          <cell r="H408">
            <v>1730</v>
          </cell>
          <cell r="I408" t="str">
            <v>CREACION Y MEJORAMIENTO DEL SERVICO DE CATASTRO EN DISTRITOS SELECCIONADOS DE LAS PROVINCIAS DE LIMA, LAMBAYEQUE, CHICLAYO Y PIURA</v>
          </cell>
          <cell r="J408">
            <v>15</v>
          </cell>
          <cell r="K408" t="str">
            <v>LIMA METROPOLITANA</v>
          </cell>
          <cell r="L408">
            <v>1</v>
          </cell>
          <cell r="M408" t="str">
            <v>LIMA</v>
          </cell>
          <cell r="N408">
            <v>1</v>
          </cell>
          <cell r="O408" t="str">
            <v>LIMA</v>
          </cell>
          <cell r="P408" t="str">
            <v>Claudia Melendez Mauricio</v>
          </cell>
          <cell r="Q408"/>
          <cell r="R408" t="str">
            <v>Luis Ángel Palomino Figueroa</v>
          </cell>
          <cell r="S408" t="str">
            <v>Jefe de la Unidad de Planeamiento</v>
          </cell>
          <cell r="T408" t="str">
            <v>319-3838 / Anexo 1311</v>
          </cell>
          <cell r="U408" t="str">
            <v>lpalomino@cofopri.gob.pe</v>
          </cell>
        </row>
        <row r="409">
          <cell r="H409">
            <v>1017</v>
          </cell>
          <cell r="I409" t="str">
            <v>ORGANISMO DE FORMALIZACION DE LA PROPIEDAD INFORMAL - COFOPRI</v>
          </cell>
          <cell r="J409">
            <v>15</v>
          </cell>
          <cell r="K409" t="str">
            <v>LIMA METROPOLITANA</v>
          </cell>
          <cell r="L409">
            <v>1</v>
          </cell>
          <cell r="M409" t="str">
            <v>LIMA</v>
          </cell>
          <cell r="N409">
            <v>1</v>
          </cell>
          <cell r="O409" t="str">
            <v>LIMA</v>
          </cell>
          <cell r="P409" t="str">
            <v>Claudia Melendez Mauricio</v>
          </cell>
          <cell r="Q409"/>
          <cell r="R409" t="str">
            <v>Martin Ricardo Perinango Beltran</v>
          </cell>
          <cell r="S409" t="str">
            <v>Director de la Oficina de Planeamiento y Presupuesto</v>
          </cell>
          <cell r="T409">
            <v>987191482</v>
          </cell>
          <cell r="U409" t="str">
            <v>mperinango@cofopri.gob.pe</v>
          </cell>
        </row>
        <row r="410">
          <cell r="H410">
            <v>204</v>
          </cell>
          <cell r="I410" t="str">
            <v>SUPERINTENDENCIA NACIONAL DE BIENES ESTATALES</v>
          </cell>
          <cell r="J410">
            <v>15</v>
          </cell>
          <cell r="K410" t="str">
            <v>LIMA METROPOLITANA</v>
          </cell>
          <cell r="L410">
            <v>1</v>
          </cell>
          <cell r="M410" t="str">
            <v>LIMA</v>
          </cell>
          <cell r="N410">
            <v>14</v>
          </cell>
          <cell r="O410" t="str">
            <v>LA MOLINA</v>
          </cell>
          <cell r="P410" t="str">
            <v>Claudia Melendez Mauricio</v>
          </cell>
          <cell r="Q410"/>
          <cell r="R410" t="str">
            <v>Paul Alex Llamoja Cabanillas</v>
          </cell>
          <cell r="S410" t="str">
            <v>Jefe de la Oficina de Planeamiento y Presupuesto</v>
          </cell>
          <cell r="T410">
            <v>993089200</v>
          </cell>
          <cell r="U410" t="str">
            <v>pllamoja@sbn.gob.pe</v>
          </cell>
        </row>
        <row r="411">
          <cell r="H411">
            <v>1443</v>
          </cell>
          <cell r="I411" t="str">
            <v>PROGRAMA NACIONAL DE SANEAMIENTO RURAL</v>
          </cell>
          <cell r="J411">
            <v>15</v>
          </cell>
          <cell r="K411" t="str">
            <v>LIMA METROPOLITANA</v>
          </cell>
          <cell r="L411">
            <v>1</v>
          </cell>
          <cell r="M411" t="str">
            <v>LIMA</v>
          </cell>
          <cell r="N411">
            <v>31</v>
          </cell>
          <cell r="O411" t="str">
            <v>SAN ISIDRO</v>
          </cell>
          <cell r="P411" t="str">
            <v>Claudia Melendez Mauricio</v>
          </cell>
          <cell r="Q411"/>
          <cell r="R411" t="str">
            <v>Sr. Jorge Luis Chigne Infantes</v>
          </cell>
          <cell r="S411" t="str">
            <v>Jefe de la Unidad de Planeamiento y Presupuesto</v>
          </cell>
          <cell r="T411" t="str">
            <v>418-3800</v>
          </cell>
          <cell r="U411" t="str">
            <v>jchigne@vivienda.gob.pe</v>
          </cell>
        </row>
        <row r="412">
          <cell r="H412">
            <v>179</v>
          </cell>
          <cell r="I412" t="str">
            <v>SERVICIO NACIONAL DE CAPACITACION PARA LA INDUSTRIA DE LA CONSTRUCCION</v>
          </cell>
          <cell r="J412">
            <v>15</v>
          </cell>
          <cell r="K412" t="str">
            <v>LIMA METROPOLITANA</v>
          </cell>
          <cell r="L412">
            <v>1</v>
          </cell>
          <cell r="M412" t="str">
            <v>LIMA</v>
          </cell>
          <cell r="N412">
            <v>30</v>
          </cell>
          <cell r="O412" t="str">
            <v>SAN BORJA</v>
          </cell>
          <cell r="P412" t="str">
            <v>Claudia Melendez Mauricio</v>
          </cell>
          <cell r="Q412"/>
          <cell r="R412" t="str">
            <v>Roberto Horna</v>
          </cell>
          <cell r="S412" t="str">
            <v>Gerente de la Oficina de Planificación y Presupuesto</v>
          </cell>
          <cell r="T412" t="str">
            <v>211-6300 A. 2500</v>
          </cell>
          <cell r="U412" t="str">
            <v>rhorna@sencico.gob.pe</v>
          </cell>
        </row>
        <row r="413">
          <cell r="H413">
            <v>1589</v>
          </cell>
          <cell r="I413" t="str">
            <v>ORGANISMO TECNICO DE LA ADMINISTRACION DE LOS SERVICIOS DE SANEAMIENTO -OTASS</v>
          </cell>
          <cell r="J413">
            <v>15</v>
          </cell>
          <cell r="K413" t="str">
            <v>LIMA METROPOLITANA</v>
          </cell>
          <cell r="L413">
            <v>1</v>
          </cell>
          <cell r="M413" t="str">
            <v>LIMA</v>
          </cell>
          <cell r="N413">
            <v>31</v>
          </cell>
          <cell r="O413" t="str">
            <v>SAN ISIDRO</v>
          </cell>
          <cell r="P413" t="str">
            <v>Claudia Melendez Mauricio</v>
          </cell>
          <cell r="Q413"/>
          <cell r="R413" t="str">
            <v>Wilians Mori Isuisa</v>
          </cell>
          <cell r="S413" t="str">
            <v>Jefe de la Oficina de Planeamiento y Presupuesto</v>
          </cell>
          <cell r="T413">
            <v>982845189</v>
          </cell>
          <cell r="U413" t="str">
            <v>wilians.mori@otass.gob.pe</v>
          </cell>
        </row>
        <row r="414">
          <cell r="H414">
            <v>1719</v>
          </cell>
          <cell r="I414" t="str">
            <v>MODERNIZACION DE LA PRESTACION DE LOS SERVICIOS DE AGUA POTABLE Y SANEAMIENTO DE LAS EPSS</v>
          </cell>
          <cell r="J414">
            <v>15</v>
          </cell>
          <cell r="K414" t="str">
            <v>LIMA METROPOLITANA</v>
          </cell>
          <cell r="L414">
            <v>1</v>
          </cell>
          <cell r="M414" t="str">
            <v>LIMA</v>
          </cell>
          <cell r="N414">
            <v>31</v>
          </cell>
          <cell r="O414" t="str">
            <v>SAN ISIDRO</v>
          </cell>
          <cell r="P414" t="str">
            <v>Claudia Melendez Mauricio</v>
          </cell>
          <cell r="Q414"/>
          <cell r="R414" t="str">
            <v>Eduardo Poma Buendia</v>
          </cell>
          <cell r="S414" t="str">
            <v>Jefe de Presupuesto</v>
          </cell>
          <cell r="T414">
            <v>980533366</v>
          </cell>
          <cell r="U414" t="str">
            <v>presupuesto@promotass.gob.pe</v>
          </cell>
        </row>
        <row r="415">
          <cell r="H415">
            <v>1082</v>
          </cell>
          <cell r="I415" t="str">
            <v>MINISTERIO DE VIVIENDA, CONSTRUCCION Y SANEAMIENTO- ADM. GENERAL</v>
          </cell>
          <cell r="J415">
            <v>15</v>
          </cell>
          <cell r="K415" t="str">
            <v>LIMA METROPOLITANA</v>
          </cell>
          <cell r="L415">
            <v>1</v>
          </cell>
          <cell r="M415" t="str">
            <v>LIMA</v>
          </cell>
          <cell r="N415">
            <v>31</v>
          </cell>
          <cell r="O415" t="str">
            <v>SAN ISIDRO</v>
          </cell>
          <cell r="P415" t="str">
            <v>Claudia Melendez Mauricio</v>
          </cell>
          <cell r="Q415"/>
          <cell r="R415" t="str">
            <v>Jacqueline Flores Díaz</v>
          </cell>
          <cell r="S415" t="str">
            <v>Especialista OPP</v>
          </cell>
          <cell r="T415">
            <v>992719368</v>
          </cell>
          <cell r="U415" t="str">
            <v>jflores@vivienda.gob.pe</v>
          </cell>
        </row>
        <row r="416">
          <cell r="H416">
            <v>1082</v>
          </cell>
          <cell r="I416" t="str">
            <v>MINISTERIO DE VIVIENDA, CONSTRUCCION Y SANEAMIENTO- ADM. GENERAL</v>
          </cell>
          <cell r="J416">
            <v>15</v>
          </cell>
          <cell r="K416" t="str">
            <v>LIMA METROPOLITANA</v>
          </cell>
          <cell r="L416">
            <v>1</v>
          </cell>
          <cell r="M416" t="str">
            <v>LIMA</v>
          </cell>
          <cell r="N416">
            <v>31</v>
          </cell>
          <cell r="O416" t="str">
            <v>SAN ISIDRO</v>
          </cell>
          <cell r="P416" t="str">
            <v>Claudia Melendez Mauricio</v>
          </cell>
          <cell r="Q416"/>
          <cell r="R416" t="str">
            <v>Jose Antonio Franco Iparraguirre</v>
          </cell>
          <cell r="S416" t="str">
            <v>Director General de la Oficina de Planeamiento y Presupuesto</v>
          </cell>
          <cell r="T416" t="str">
            <v>211-7930</v>
          </cell>
          <cell r="U416" t="str">
            <v>jfranco@vivienda.gob.pe</v>
          </cell>
        </row>
        <row r="417">
          <cell r="H417">
            <v>1082</v>
          </cell>
          <cell r="I417" t="str">
            <v>MINISTERIO DE VIVIENDA, CONSTRUCCION Y SANEAMIENTO- ADM. GENERAL</v>
          </cell>
          <cell r="J417">
            <v>15</v>
          </cell>
          <cell r="K417" t="str">
            <v>LIMA METROPOLITANA</v>
          </cell>
          <cell r="L417">
            <v>1</v>
          </cell>
          <cell r="M417" t="str">
            <v>LIMA</v>
          </cell>
          <cell r="N417">
            <v>31</v>
          </cell>
          <cell r="O417" t="str">
            <v>SAN ISIDRO</v>
          </cell>
          <cell r="P417" t="str">
            <v>Claudia Melendez Mauricio</v>
          </cell>
          <cell r="Q417"/>
          <cell r="R417" t="str">
            <v>Tania Ulrika Porles Bazalar</v>
          </cell>
          <cell r="S417" t="str">
            <v>Directora de la Oficina de Planeamiento y Modernización de la Oficina General de Planeamiento y Presupuesto</v>
          </cell>
          <cell r="T417" t="str">
            <v>988 139 367</v>
          </cell>
          <cell r="U417" t="str">
            <v>tporles@vivienda.gob.pe</v>
          </cell>
        </row>
        <row r="418">
          <cell r="H418">
            <v>1082</v>
          </cell>
          <cell r="I418" t="str">
            <v>MINISTERIO DE VIVIENDA, CONSTRUCCION Y SANEAMIENTO- ADM. GENERAL</v>
          </cell>
          <cell r="J418">
            <v>15</v>
          </cell>
          <cell r="K418" t="str">
            <v>LIMA METROPOLITANA</v>
          </cell>
          <cell r="L418">
            <v>1</v>
          </cell>
          <cell r="M418" t="str">
            <v>LIMA</v>
          </cell>
          <cell r="N418">
            <v>31</v>
          </cell>
          <cell r="O418" t="str">
            <v>SAN ISIDRO</v>
          </cell>
          <cell r="P418" t="str">
            <v>Claudia Melendez Mauricio</v>
          </cell>
          <cell r="Q418"/>
          <cell r="R418" t="str">
            <v>Félix Miranda</v>
          </cell>
          <cell r="S418" t="str">
            <v>Director Sistema Administrativo II</v>
          </cell>
          <cell r="T418">
            <v>939595419</v>
          </cell>
          <cell r="U418" t="str">
            <v>fmiranda@vivienda.gob.pe</v>
          </cell>
        </row>
        <row r="419">
          <cell r="H419">
            <v>1082</v>
          </cell>
          <cell r="I419" t="str">
            <v>MINISTERIO DE VIVIENDA, CONSTRUCCION Y SANEAMIENTO- ADM. GENERAL</v>
          </cell>
          <cell r="J419">
            <v>15</v>
          </cell>
          <cell r="K419" t="str">
            <v>LIMA METROPOLITANA</v>
          </cell>
          <cell r="L419">
            <v>1</v>
          </cell>
          <cell r="M419" t="str">
            <v>LIMA</v>
          </cell>
          <cell r="N419">
            <v>31</v>
          </cell>
          <cell r="O419" t="str">
            <v>SAN ISIDRO</v>
          </cell>
          <cell r="P419" t="str">
            <v>Claudia Melendez Mauricio</v>
          </cell>
          <cell r="Q419"/>
          <cell r="R419" t="str">
            <v>Cecilia Levano</v>
          </cell>
          <cell r="S419" t="str">
            <v>Especialista</v>
          </cell>
          <cell r="T419">
            <v>947202473</v>
          </cell>
          <cell r="U419" t="str">
            <v>clevano@vivienda.gob.pe</v>
          </cell>
        </row>
        <row r="420">
          <cell r="H420">
            <v>1085</v>
          </cell>
          <cell r="I420" t="str">
            <v>PROGRAMA NACIONAL DE SANEAMIENTO URBANO</v>
          </cell>
          <cell r="J420">
            <v>15</v>
          </cell>
          <cell r="K420" t="str">
            <v>LIMA METROPOLITANA</v>
          </cell>
          <cell r="L420">
            <v>1</v>
          </cell>
          <cell r="M420" t="str">
            <v>LIMA</v>
          </cell>
          <cell r="N420">
            <v>31</v>
          </cell>
          <cell r="O420" t="str">
            <v>SAN ISIDRO</v>
          </cell>
          <cell r="P420" t="str">
            <v>Claudia Melendez Mauricio</v>
          </cell>
          <cell r="Q420"/>
          <cell r="R420" t="str">
            <v>Roberto Pedreschi Plasencia</v>
          </cell>
          <cell r="S420" t="str">
            <v>Responsable de la Unidad de Planeamiento y Presupuesto</v>
          </cell>
          <cell r="T420">
            <v>7051000</v>
          </cell>
          <cell r="U420" t="str">
            <v>rpedreschi@vivienda.gob.pe</v>
          </cell>
        </row>
        <row r="421">
          <cell r="H421">
            <v>1691</v>
          </cell>
          <cell r="I421" t="str">
            <v>AGUA SEGURA PARA LIMA Y CALLAO</v>
          </cell>
          <cell r="J421">
            <v>15</v>
          </cell>
          <cell r="K421" t="str">
            <v>LIMA METROPOLITANA</v>
          </cell>
          <cell r="L421">
            <v>1</v>
          </cell>
          <cell r="M421" t="str">
            <v>LIMA</v>
          </cell>
          <cell r="N421">
            <v>31</v>
          </cell>
          <cell r="O421" t="str">
            <v>SAN ISIDRO</v>
          </cell>
          <cell r="P421" t="str">
            <v>Claudia Melendez Mauricio</v>
          </cell>
          <cell r="Q421"/>
          <cell r="R421" t="str">
            <v>Sarita Piscoya Morales</v>
          </cell>
          <cell r="S421" t="str">
            <v>Directora de la Unidad de Planeamiento y Presupuesto</v>
          </cell>
          <cell r="T421" t="str">
            <v>333-5555</v>
          </cell>
          <cell r="U421" t="str">
            <v>spiscoya@vivienda.gob.pe</v>
          </cell>
        </row>
        <row r="422">
          <cell r="H422">
            <v>1711</v>
          </cell>
          <cell r="I422" t="str">
            <v>SERVICIO DE SANEAMIENTO DE TUMBES</v>
          </cell>
          <cell r="J422">
            <v>15</v>
          </cell>
          <cell r="K422" t="str">
            <v>LIMA METROPOLITANA</v>
          </cell>
          <cell r="L422">
            <v>1</v>
          </cell>
          <cell r="M422" t="str">
            <v>LIMA</v>
          </cell>
          <cell r="N422">
            <v>31</v>
          </cell>
          <cell r="O422" t="str">
            <v>SAN ISIDRO</v>
          </cell>
          <cell r="P422" t="str">
            <v>Claudia Melendez Mauricio</v>
          </cell>
          <cell r="Q422"/>
          <cell r="R422" t="str">
            <v>Abad Cornejo Escobar</v>
          </cell>
          <cell r="S422" t="str">
            <v>Jefe de la oficina de contabilidad</v>
          </cell>
          <cell r="T422">
            <v>972816553</v>
          </cell>
          <cell r="U422" t="str">
            <v>abad.cornejo@aguatumbes.gob.pe</v>
          </cell>
        </row>
        <row r="423">
          <cell r="H423">
            <v>193</v>
          </cell>
          <cell r="I423" t="str">
            <v>OFICINA DE ADMINISTRACION-IMARPE</v>
          </cell>
          <cell r="J423">
            <v>7</v>
          </cell>
          <cell r="K423" t="str">
            <v>PROVINCIA CONSTITUCIONAL DEL CALLAO</v>
          </cell>
          <cell r="L423">
            <v>1</v>
          </cell>
          <cell r="M423" t="str">
            <v>PROV. CALLAO</v>
          </cell>
          <cell r="N423">
            <v>1</v>
          </cell>
          <cell r="O423" t="str">
            <v>CALLAO</v>
          </cell>
          <cell r="P423" t="str">
            <v>Noe Kiyak Pujupat</v>
          </cell>
          <cell r="Q423"/>
          <cell r="R423" t="str">
            <v>Margot Rosario Bobadilla Marcelo</v>
          </cell>
          <cell r="S423" t="str">
            <v>Jefa de la Oficina General de Planeamiento y Presupuesto</v>
          </cell>
          <cell r="T423" t="str">
            <v>996 471 736</v>
          </cell>
          <cell r="U423" t="str">
            <v>mbobadilla@imarpe.gob.pe</v>
          </cell>
        </row>
        <row r="424">
          <cell r="H424">
            <v>193</v>
          </cell>
          <cell r="I424" t="str">
            <v>OFICINA DE ADMINISTRACION-IMARPE</v>
          </cell>
          <cell r="J424">
            <v>7</v>
          </cell>
          <cell r="K424" t="str">
            <v>PROVINCIA CONSTITUCIONAL DEL CALLAO</v>
          </cell>
          <cell r="L424">
            <v>1</v>
          </cell>
          <cell r="M424" t="str">
            <v>PROV. CALLAO</v>
          </cell>
          <cell r="N424">
            <v>1</v>
          </cell>
          <cell r="O424" t="str">
            <v>CALLAO</v>
          </cell>
          <cell r="P424" t="str">
            <v>Noe Kiyak Pujupat</v>
          </cell>
          <cell r="Q424"/>
          <cell r="R424" t="str">
            <v>Manuel Flores</v>
          </cell>
          <cell r="S424" t="str">
            <v>Especialista</v>
          </cell>
          <cell r="T424" t="str">
            <v>992 313 503</v>
          </cell>
          <cell r="U424" t="str">
            <v>mflores@imarpe.gob.pe</v>
          </cell>
        </row>
        <row r="425">
          <cell r="H425">
            <v>193</v>
          </cell>
          <cell r="I425" t="str">
            <v>OFICINA DE ADMINISTRACION-IMARPE</v>
          </cell>
          <cell r="J425">
            <v>7</v>
          </cell>
          <cell r="K425" t="str">
            <v>PROVINCIA CONSTITUCIONAL DEL CALLAO</v>
          </cell>
          <cell r="L425">
            <v>1</v>
          </cell>
          <cell r="M425" t="str">
            <v>PROV. CALLAO</v>
          </cell>
          <cell r="N425">
            <v>1</v>
          </cell>
          <cell r="O425" t="str">
            <v>CALLAO</v>
          </cell>
          <cell r="P425" t="str">
            <v>Noe Kiyak Pujupat</v>
          </cell>
          <cell r="Q425"/>
          <cell r="R425" t="str">
            <v>Ruth Peralta</v>
          </cell>
          <cell r="S425" t="str">
            <v>Especialista</v>
          </cell>
          <cell r="T425" t="str">
            <v>991 389 881</v>
          </cell>
          <cell r="U425" t="str">
            <v>rperalta@imarpe.gob.pe</v>
          </cell>
        </row>
        <row r="426">
          <cell r="H426">
            <v>194</v>
          </cell>
          <cell r="I426" t="str">
            <v>INSTITUTO TECNOLOGICO DE LA PRODUCCION - ITP</v>
          </cell>
          <cell r="J426">
            <v>7</v>
          </cell>
          <cell r="K426" t="str">
            <v>PROVINCIA CONSTITUCIONAL DEL CALLAO</v>
          </cell>
          <cell r="L426">
            <v>1</v>
          </cell>
          <cell r="M426" t="str">
            <v>PROV. CALLAO</v>
          </cell>
          <cell r="N426">
            <v>6</v>
          </cell>
          <cell r="O426" t="str">
            <v>VENTANILLA</v>
          </cell>
          <cell r="P426" t="str">
            <v>Noe Kiyak Pujupat</v>
          </cell>
          <cell r="Q426"/>
          <cell r="R426" t="str">
            <v>Lenin Horacio Gallardo Camacho</v>
          </cell>
          <cell r="S426" t="str">
            <v>Jefe de la Oficina de Planeamiento, Presupuesto y Modernización</v>
          </cell>
          <cell r="T426" t="str">
            <v>(01) 680 2150 Anexo 1501</v>
          </cell>
          <cell r="U426" t="str">
            <v>lgallardo@itp.gob.pe</v>
          </cell>
        </row>
        <row r="427">
          <cell r="H427">
            <v>194</v>
          </cell>
          <cell r="I427" t="str">
            <v>INSTITUTO TECNOLOGICO DE LA PRODUCCION - ITP</v>
          </cell>
          <cell r="J427">
            <v>7</v>
          </cell>
          <cell r="K427" t="str">
            <v>PROVINCIA CONSTITUCIONAL DEL CALLAO</v>
          </cell>
          <cell r="L427">
            <v>1</v>
          </cell>
          <cell r="M427" t="str">
            <v>PROV. CALLAO</v>
          </cell>
          <cell r="N427">
            <v>6</v>
          </cell>
          <cell r="O427" t="str">
            <v>VENTANILLA</v>
          </cell>
          <cell r="P427" t="str">
            <v>Noe Kiyak Pujupat</v>
          </cell>
          <cell r="Q427"/>
          <cell r="R427" t="str">
            <v>Francklin Omar Cuba Jiménez</v>
          </cell>
          <cell r="S427" t="str">
            <v>Coordinador</v>
          </cell>
          <cell r="T427" t="str">
            <v>963 455 065</v>
          </cell>
          <cell r="U427" t="str">
            <v>fcubaj@itp.gob.pe</v>
          </cell>
        </row>
        <row r="428">
          <cell r="H428">
            <v>194</v>
          </cell>
          <cell r="I428" t="str">
            <v>INSTITUTO TECNOLOGICO DE LA PRODUCCION - ITP</v>
          </cell>
          <cell r="J428">
            <v>7</v>
          </cell>
          <cell r="K428" t="str">
            <v>PROVINCIA CONSTITUCIONAL DEL CALLAO</v>
          </cell>
          <cell r="L428">
            <v>1</v>
          </cell>
          <cell r="M428" t="str">
            <v>PROV. CALLAO</v>
          </cell>
          <cell r="N428">
            <v>6</v>
          </cell>
          <cell r="O428" t="str">
            <v>VENTANILLA</v>
          </cell>
          <cell r="P428" t="str">
            <v>Noe Kiyak Pujupat</v>
          </cell>
          <cell r="Q428"/>
          <cell r="R428" t="str">
            <v>Neil Porras</v>
          </cell>
          <cell r="S428" t="str">
            <v>Especialista</v>
          </cell>
          <cell r="T428" t="str">
            <v>980 955 429</v>
          </cell>
          <cell r="U428" t="str">
            <v>nporras@itp.gob.pe</v>
          </cell>
        </row>
        <row r="429">
          <cell r="H429">
            <v>194</v>
          </cell>
          <cell r="I429" t="str">
            <v>INSTITUTO TECNOLOGICO DE LA PRODUCCION - ITP</v>
          </cell>
          <cell r="J429">
            <v>7</v>
          </cell>
          <cell r="K429" t="str">
            <v>PROVINCIA CONSTITUCIONAL DEL CALLAO</v>
          </cell>
          <cell r="L429">
            <v>1</v>
          </cell>
          <cell r="M429" t="str">
            <v>PROV. CALLAO</v>
          </cell>
          <cell r="N429">
            <v>6</v>
          </cell>
          <cell r="O429" t="str">
            <v>VENTANILLA</v>
          </cell>
          <cell r="P429" t="str">
            <v>Noe Kiyak Pujupat</v>
          </cell>
          <cell r="Q429"/>
          <cell r="R429" t="str">
            <v>Elizabeth Isabel Paucara Pinto</v>
          </cell>
          <cell r="S429" t="str">
            <v>Especialista</v>
          </cell>
          <cell r="T429" t="str">
            <v>987 113 594</v>
          </cell>
          <cell r="U429" t="str">
            <v>especialistaoppm24@itp.gob.pe</v>
          </cell>
        </row>
        <row r="430">
          <cell r="H430">
            <v>1588</v>
          </cell>
          <cell r="I430" t="str">
            <v>ADMINISTRACION -SERVICIO NACIONAL DE SANIDAD PESQUERA-SANIPES</v>
          </cell>
          <cell r="J430">
            <v>7</v>
          </cell>
          <cell r="K430" t="str">
            <v>PROVINCIA CONSTITUCIONAL DEL CALLAO</v>
          </cell>
          <cell r="L430">
            <v>1</v>
          </cell>
          <cell r="M430" t="str">
            <v>PROV. CALLAO</v>
          </cell>
          <cell r="N430">
            <v>6</v>
          </cell>
          <cell r="O430" t="str">
            <v>VENTANILLA</v>
          </cell>
          <cell r="P430" t="str">
            <v>Noe Kiyak Pujupat</v>
          </cell>
          <cell r="Q430"/>
          <cell r="R430" t="str">
            <v>Omar Percy Campos Lopez Reyna</v>
          </cell>
          <cell r="S430" t="str">
            <v>Jefe de la Oficina de Planeamiento, Presupuesto y Modernización</v>
          </cell>
          <cell r="T430"/>
          <cell r="U430" t="str">
            <v>omar.campos@sanipes.gob.pe</v>
          </cell>
        </row>
        <row r="431">
          <cell r="H431">
            <v>1588</v>
          </cell>
          <cell r="I431" t="str">
            <v>ADMINISTRACION -SERVICIO NACIONAL DE SANIDAD PESQUERA-SANIPES</v>
          </cell>
          <cell r="J431">
            <v>7</v>
          </cell>
          <cell r="K431" t="str">
            <v>PROVINCIA CONSTITUCIONAL DEL CALLAO</v>
          </cell>
          <cell r="L431">
            <v>1</v>
          </cell>
          <cell r="M431" t="str">
            <v>PROV. CALLAO</v>
          </cell>
          <cell r="N431">
            <v>6</v>
          </cell>
          <cell r="O431" t="str">
            <v>VENTANILLA</v>
          </cell>
          <cell r="P431" t="str">
            <v>Noe Kiyak Pujupat</v>
          </cell>
          <cell r="Q431"/>
          <cell r="R431" t="str">
            <v>Rael Rojas</v>
          </cell>
          <cell r="S431" t="str">
            <v>Especialista</v>
          </cell>
          <cell r="T431" t="str">
            <v>940 626 202</v>
          </cell>
          <cell r="U431" t="str">
            <v>rael.rojas@sanipes.gob.pe</v>
          </cell>
        </row>
        <row r="432">
          <cell r="H432">
            <v>1588</v>
          </cell>
          <cell r="I432" t="str">
            <v>ADMINISTRACION -SERVICIO NACIONAL DE SANIDAD PESQUERA-SANIPES</v>
          </cell>
          <cell r="J432">
            <v>7</v>
          </cell>
          <cell r="K432" t="str">
            <v>PROVINCIA CONSTITUCIONAL DEL CALLAO</v>
          </cell>
          <cell r="L432">
            <v>1</v>
          </cell>
          <cell r="M432" t="str">
            <v>PROV. CALLAO</v>
          </cell>
          <cell r="N432">
            <v>6</v>
          </cell>
          <cell r="O432" t="str">
            <v>VENTANILLA</v>
          </cell>
          <cell r="P432" t="str">
            <v>Noe Kiyak Pujupat</v>
          </cell>
          <cell r="Q432"/>
          <cell r="R432" t="str">
            <v>Pierina Valdiviezo</v>
          </cell>
          <cell r="S432" t="str">
            <v>Jefa de la Unidad de planeamiento</v>
          </cell>
          <cell r="T432" t="str">
            <v>960 245 651</v>
          </cell>
          <cell r="U432" t="str">
            <v>pierina.valdiviezo@sanipes.gob.pe</v>
          </cell>
        </row>
        <row r="433">
          <cell r="H433">
            <v>1588</v>
          </cell>
          <cell r="I433" t="str">
            <v>ADMINISTRACION -SERVICIO NACIONAL DE SANIDAD PESQUERA-SANIPES</v>
          </cell>
          <cell r="J433">
            <v>7</v>
          </cell>
          <cell r="K433" t="str">
            <v>PROVINCIA CONSTITUCIONAL DEL CALLAO</v>
          </cell>
          <cell r="L433">
            <v>1</v>
          </cell>
          <cell r="M433" t="str">
            <v>PROV. CALLAO</v>
          </cell>
          <cell r="N433">
            <v>6</v>
          </cell>
          <cell r="O433" t="str">
            <v>VENTANILLA</v>
          </cell>
          <cell r="P433" t="str">
            <v>Noe Kiyak Pujupat</v>
          </cell>
          <cell r="Q433"/>
          <cell r="R433" t="str">
            <v>Silvana Elizabeth Villaverde Lopez</v>
          </cell>
          <cell r="S433" t="str">
            <v>Especialista</v>
          </cell>
          <cell r="T433" t="str">
            <v>975 419 222</v>
          </cell>
          <cell r="U433" t="str">
            <v>998-opp@sanipes.gob.pe</v>
          </cell>
        </row>
        <row r="434">
          <cell r="H434">
            <v>192</v>
          </cell>
          <cell r="I434" t="str">
            <v>FONDO NACIONAL DE DESARROLLO PESQUERO-FONDEPES</v>
          </cell>
          <cell r="J434">
            <v>15</v>
          </cell>
          <cell r="K434" t="str">
            <v>LIMA METROPOLITANA</v>
          </cell>
          <cell r="L434">
            <v>1</v>
          </cell>
          <cell r="M434" t="str">
            <v>LIMA</v>
          </cell>
          <cell r="N434">
            <v>1</v>
          </cell>
          <cell r="O434" t="str">
            <v>LIMA</v>
          </cell>
          <cell r="P434" t="str">
            <v>Noe Kiyak Pujupat</v>
          </cell>
          <cell r="Q434"/>
          <cell r="R434" t="str">
            <v>José Rosendo Bravo Castillo</v>
          </cell>
          <cell r="S434" t="str">
            <v>Jefe de la Oficina General de Planeamiento y Presupuesto</v>
          </cell>
          <cell r="T434" t="str">
            <v>209-7728/ Anexo 7728</v>
          </cell>
          <cell r="U434" t="str">
            <v>jbravoc@fondepes.gob.pe</v>
          </cell>
        </row>
        <row r="435">
          <cell r="H435">
            <v>192</v>
          </cell>
          <cell r="I435" t="str">
            <v>FONDO NACIONAL DE DESARROLLO PESQUERO-FONDEPES</v>
          </cell>
          <cell r="J435">
            <v>15</v>
          </cell>
          <cell r="K435" t="str">
            <v>LIMA METROPOLITANA</v>
          </cell>
          <cell r="L435">
            <v>1</v>
          </cell>
          <cell r="M435" t="str">
            <v>LIMA</v>
          </cell>
          <cell r="N435">
            <v>1</v>
          </cell>
          <cell r="O435" t="str">
            <v>LIMA</v>
          </cell>
          <cell r="P435" t="str">
            <v>Noe Kiyak Pujupat</v>
          </cell>
          <cell r="Q435"/>
          <cell r="R435" t="str">
            <v>Jacqueline K. Canchis Teves</v>
          </cell>
          <cell r="S435" t="str">
            <v>Especialista</v>
          </cell>
          <cell r="T435" t="str">
            <v>968 845 128</v>
          </cell>
          <cell r="U435" t="str">
            <v>jcanchis@fondepes.gob.pe</v>
          </cell>
        </row>
        <row r="436">
          <cell r="H436">
            <v>1590</v>
          </cell>
          <cell r="I436" t="str">
            <v>PROGRAMA NACIONAL DE INNOVACION PARA LA COMPETITIVIDAD Y PRODUCTIVIDAD</v>
          </cell>
          <cell r="J436">
            <v>15</v>
          </cell>
          <cell r="K436" t="str">
            <v>LIMA METROPOLITANA</v>
          </cell>
          <cell r="L436">
            <v>1</v>
          </cell>
          <cell r="M436" t="str">
            <v>LIMA</v>
          </cell>
          <cell r="N436">
            <v>31</v>
          </cell>
          <cell r="O436" t="str">
            <v>SAN ISIDRO</v>
          </cell>
          <cell r="P436" t="str">
            <v>Noe Kiyak Pujupat</v>
          </cell>
          <cell r="Q436"/>
          <cell r="R436" t="str">
            <v>Neicer Ortiz Marín</v>
          </cell>
          <cell r="S436" t="str">
            <v>Jefe de la Unidad de Planeamiento y Presupuesto</v>
          </cell>
          <cell r="T436"/>
          <cell r="U436" t="str">
            <v>nortiz@proinnovate.gob.pe</v>
          </cell>
        </row>
        <row r="437">
          <cell r="H437">
            <v>1590</v>
          </cell>
          <cell r="I437" t="str">
            <v>PROGRAMA NACIONAL DE INNOVACION PARA LA COMPETITIVIDAD Y PRODUCTIVIDAD</v>
          </cell>
          <cell r="J437">
            <v>15</v>
          </cell>
          <cell r="K437" t="str">
            <v>LIMA METROPOLITANA</v>
          </cell>
          <cell r="L437">
            <v>1</v>
          </cell>
          <cell r="M437" t="str">
            <v>LIMA</v>
          </cell>
          <cell r="N437">
            <v>31</v>
          </cell>
          <cell r="O437" t="str">
            <v>SAN ISIDRO</v>
          </cell>
          <cell r="P437" t="str">
            <v>Noe Kiyak Pujupat</v>
          </cell>
          <cell r="Q437"/>
          <cell r="R437" t="str">
            <v>Adrian Huapaya</v>
          </cell>
          <cell r="S437" t="str">
            <v>Especialista</v>
          </cell>
          <cell r="T437" t="str">
            <v>991 578 105</v>
          </cell>
          <cell r="U437" t="str">
            <v>ahuapaya@innovateperu.gob.pe</v>
          </cell>
        </row>
        <row r="438">
          <cell r="H438">
            <v>1632</v>
          </cell>
          <cell r="I438" t="str">
            <v>ADMINISTRACION - INACAL</v>
          </cell>
          <cell r="J438">
            <v>15</v>
          </cell>
          <cell r="K438" t="str">
            <v>LIMA METROPOLITANA</v>
          </cell>
          <cell r="L438">
            <v>1</v>
          </cell>
          <cell r="M438" t="str">
            <v>LIMA</v>
          </cell>
          <cell r="N438">
            <v>31</v>
          </cell>
          <cell r="O438" t="str">
            <v>SAN ISIDRO</v>
          </cell>
          <cell r="P438" t="str">
            <v>Noe Kiyak Pujupat</v>
          </cell>
          <cell r="Q438"/>
          <cell r="R438" t="str">
            <v>Katherine Huerto Victorio</v>
          </cell>
          <cell r="S438" t="str">
            <v>Jefa (dt) de la Oficina de Planeamiento y Presupuesto</v>
          </cell>
          <cell r="T438" t="str">
            <v>980 092 735</v>
          </cell>
          <cell r="U438" t="str">
            <v>khuerto@inacal.gob.pe</v>
          </cell>
        </row>
        <row r="439">
          <cell r="H439">
            <v>1681</v>
          </cell>
          <cell r="I439" t="str">
            <v>PROGRAMA NACIONAL DE INNOVACION EN PESCA Y ACUICULTURA</v>
          </cell>
          <cell r="J439">
            <v>15</v>
          </cell>
          <cell r="K439" t="str">
            <v>LIMA METROPOLITANA</v>
          </cell>
          <cell r="L439">
            <v>1</v>
          </cell>
          <cell r="M439" t="str">
            <v>LIMA</v>
          </cell>
          <cell r="N439">
            <v>31</v>
          </cell>
          <cell r="O439" t="str">
            <v>SAN ISIDRO</v>
          </cell>
          <cell r="P439" t="str">
            <v>Noe Kiyak Pujupat</v>
          </cell>
          <cell r="Q439"/>
          <cell r="R439" t="str">
            <v>Guillermo Rebosio Arana</v>
          </cell>
          <cell r="S439" t="str">
            <v>Jefe</v>
          </cell>
          <cell r="T439" t="str">
            <v>992 775 057</v>
          </cell>
          <cell r="U439" t="str">
            <v>grebosio@pnipa.gob.pe</v>
          </cell>
        </row>
        <row r="440">
          <cell r="H440">
            <v>1681</v>
          </cell>
          <cell r="I440" t="str">
            <v>PROGRAMA NACIONAL DE INNOVACION EN PESCA Y ACUICULTURA</v>
          </cell>
          <cell r="J440">
            <v>15</v>
          </cell>
          <cell r="K440" t="str">
            <v>LIMA METROPOLITANA</v>
          </cell>
          <cell r="L440">
            <v>1</v>
          </cell>
          <cell r="M440" t="str">
            <v>LIMA</v>
          </cell>
          <cell r="N440">
            <v>31</v>
          </cell>
          <cell r="O440" t="str">
            <v>SAN ISIDRO</v>
          </cell>
          <cell r="P440" t="str">
            <v>Noe Kiyak Pujupat</v>
          </cell>
          <cell r="Q440"/>
          <cell r="R440" t="str">
            <v>Jorge Lino Salguero Lopez</v>
          </cell>
          <cell r="S440" t="str">
            <v>Especialista</v>
          </cell>
          <cell r="T440" t="str">
            <v>952 043 973</v>
          </cell>
          <cell r="U440" t="str">
            <v>jsalguero@pnipa.gob.pe</v>
          </cell>
        </row>
        <row r="441">
          <cell r="H441">
            <v>1086</v>
          </cell>
          <cell r="I441" t="str">
            <v>MINISTERIO DE LA PRODUCCION</v>
          </cell>
          <cell r="J441">
            <v>15</v>
          </cell>
          <cell r="K441" t="str">
            <v>LIMA METROPOLITANA</v>
          </cell>
          <cell r="L441">
            <v>1</v>
          </cell>
          <cell r="M441" t="str">
            <v>LIMA</v>
          </cell>
          <cell r="N441">
            <v>31</v>
          </cell>
          <cell r="O441" t="str">
            <v>SAN ISIDRO</v>
          </cell>
          <cell r="P441" t="str">
            <v>Noe Kiyak Pujupat</v>
          </cell>
          <cell r="Q441"/>
          <cell r="R441" t="str">
            <v>José Armando Calderón Valenzuela</v>
          </cell>
          <cell r="S441" t="str">
            <v>Director General de la Oficina General de Planeamiento, Presupuesto y Modernización</v>
          </cell>
          <cell r="T441" t="str">
            <v>6162222/ Anexo 2500</v>
          </cell>
          <cell r="U441" t="str">
            <v>jcalderon@produce.gob.pe</v>
          </cell>
        </row>
        <row r="442">
          <cell r="H442">
            <v>1086</v>
          </cell>
          <cell r="I442" t="str">
            <v>MINISTERIO DE LA PRODUCCION</v>
          </cell>
          <cell r="J442">
            <v>15</v>
          </cell>
          <cell r="K442" t="str">
            <v>LIMA METROPOLITANA</v>
          </cell>
          <cell r="L442">
            <v>1</v>
          </cell>
          <cell r="M442" t="str">
            <v>LIMA</v>
          </cell>
          <cell r="N442">
            <v>31</v>
          </cell>
          <cell r="O442" t="str">
            <v>SAN ISIDRO</v>
          </cell>
          <cell r="P442" t="str">
            <v>Noe Kiyak Pujupat</v>
          </cell>
          <cell r="Q442"/>
          <cell r="R442" t="str">
            <v>Francisco Gomez</v>
          </cell>
          <cell r="S442" t="str">
            <v>Especialista</v>
          </cell>
          <cell r="T442" t="str">
            <v>#ERROR!</v>
          </cell>
          <cell r="U442" t="str">
            <v>fgomez@produce.gob.pe</v>
          </cell>
        </row>
        <row r="443">
          <cell r="H443">
            <v>1086</v>
          </cell>
          <cell r="I443" t="str">
            <v>MINISTERIO DE LA PRODUCCION</v>
          </cell>
          <cell r="J443">
            <v>15</v>
          </cell>
          <cell r="K443" t="str">
            <v>LIMA METROPOLITANA</v>
          </cell>
          <cell r="L443">
            <v>1</v>
          </cell>
          <cell r="M443" t="str">
            <v>LIMA</v>
          </cell>
          <cell r="N443">
            <v>31</v>
          </cell>
          <cell r="O443" t="str">
            <v>SAN ISIDRO</v>
          </cell>
          <cell r="P443" t="str">
            <v>Noe Kiyak Pujupat</v>
          </cell>
          <cell r="Q443"/>
          <cell r="R443" t="str">
            <v>Carlos Giribaldi</v>
          </cell>
          <cell r="S443" t="str">
            <v>Especialista</v>
          </cell>
          <cell r="T443" t="str">
            <v>#ERROR!</v>
          </cell>
          <cell r="U443" t="str">
            <v>cgiribaldi@produce.gob.pe</v>
          </cell>
        </row>
        <row r="444">
          <cell r="H444">
            <v>1516</v>
          </cell>
          <cell r="I444" t="str">
            <v>FOMENTO AL CONSUMO HUMANO DIRECTO - A COMER PESCADO</v>
          </cell>
          <cell r="J444">
            <v>15</v>
          </cell>
          <cell r="K444" t="str">
            <v>LIMA METROPOLITANA</v>
          </cell>
          <cell r="L444">
            <v>1</v>
          </cell>
          <cell r="M444" t="str">
            <v>LIMA</v>
          </cell>
          <cell r="N444">
            <v>31</v>
          </cell>
          <cell r="O444" t="str">
            <v>SAN ISIDRO</v>
          </cell>
          <cell r="P444" t="str">
            <v>Noe Kiyak Pujupat</v>
          </cell>
          <cell r="Q444"/>
          <cell r="R444" t="str">
            <v>Elizabeth Noemí Lucas Velarde</v>
          </cell>
          <cell r="S444" t="str">
            <v>Jefa de la Unidad de Planeamiento y Presupuesto</v>
          </cell>
          <cell r="T444"/>
          <cell r="U444" t="str">
            <v>lucas@acomerpescado.gob.pe</v>
          </cell>
        </row>
        <row r="445">
          <cell r="H445">
            <v>1087</v>
          </cell>
          <cell r="I445" t="str">
            <v>MINISTERIO DE LA MUJER Y POBLACIONES VULNERABLES- ADM. NIVEL CENTRAL</v>
          </cell>
          <cell r="J445">
            <v>15</v>
          </cell>
          <cell r="K445" t="str">
            <v>LIMA METROPOLITANA</v>
          </cell>
          <cell r="L445">
            <v>1</v>
          </cell>
          <cell r="M445" t="str">
            <v>LIMA</v>
          </cell>
          <cell r="N445">
            <v>1</v>
          </cell>
          <cell r="O445" t="str">
            <v>LIMA</v>
          </cell>
          <cell r="P445" t="str">
            <v>Emerson Paucar Cuipal</v>
          </cell>
          <cell r="Q445"/>
          <cell r="R445" t="str">
            <v>Nubie Marali Chávez Tejeda</v>
          </cell>
          <cell r="S445" t="str">
            <v>Directora General de la Oficina General de Planeamiento, Presupuesto y Modernización</v>
          </cell>
          <cell r="T445" t="str">
            <v>626-1600 Anexo: 2100</v>
          </cell>
          <cell r="U445" t="str">
            <v>nchavez@mimp.gob.pe</v>
          </cell>
        </row>
        <row r="446">
          <cell r="H446">
            <v>1087</v>
          </cell>
          <cell r="I446" t="str">
            <v>MINISTERIO DE LA MUJER Y POBLACIONES VULNERABLES- ADM. NIVEL CENTRAL</v>
          </cell>
          <cell r="J446">
            <v>15</v>
          </cell>
          <cell r="K446" t="str">
            <v>LIMA METROPOLITANA</v>
          </cell>
          <cell r="L446">
            <v>1</v>
          </cell>
          <cell r="M446" t="str">
            <v>LIMA</v>
          </cell>
          <cell r="N446">
            <v>1</v>
          </cell>
          <cell r="O446" t="str">
            <v>LIMA</v>
          </cell>
          <cell r="P446" t="str">
            <v>Emerson Paucar Cuipal</v>
          </cell>
          <cell r="Q446"/>
          <cell r="R446" t="str">
            <v>Carlos Alberto Huaranga Romero</v>
          </cell>
          <cell r="S446" t="str">
            <v>Director II de la Oficina de Planeamiento de la Oficina General de Planeamiento, Presupuesto y Modernización</v>
          </cell>
          <cell r="T446" t="str">
            <v>626-1600 Anexo: 2108</v>
          </cell>
          <cell r="U446" t="str">
            <v>chuaranga@mimp.gob.pe</v>
          </cell>
        </row>
        <row r="447">
          <cell r="H447">
            <v>1087</v>
          </cell>
          <cell r="I447" t="str">
            <v>MINISTERIO DE LA MUJER Y POBLACIONES VULNERABLES- ADM. NIVEL CENTRAL</v>
          </cell>
          <cell r="J447">
            <v>15</v>
          </cell>
          <cell r="K447" t="str">
            <v>LIMA METROPOLITANA</v>
          </cell>
          <cell r="L447">
            <v>1</v>
          </cell>
          <cell r="M447" t="str">
            <v>LIMA</v>
          </cell>
          <cell r="N447">
            <v>1</v>
          </cell>
          <cell r="O447" t="str">
            <v>LIMA</v>
          </cell>
          <cell r="P447" t="str">
            <v>Emerson Paucar Cuipal</v>
          </cell>
          <cell r="Q447"/>
          <cell r="R447" t="str">
            <v>Maguiña Prado Cajaleon</v>
          </cell>
          <cell r="S447" t="str">
            <v>Directora II de la Oficina de Presupuesto de la Oficina General de Planeamiento, Presupuesto y Modernización</v>
          </cell>
          <cell r="T447" t="str">
            <v>626-1600 Anexo: 2130</v>
          </cell>
          <cell r="U447" t="str">
            <v>mprado@mimp.gob.pe</v>
          </cell>
        </row>
        <row r="448">
          <cell r="H448">
            <v>1087</v>
          </cell>
          <cell r="I448" t="str">
            <v>MINISTERIO DE LA MUJER Y POBLACIONES VULNERABLES- ADM. NIVEL CENTRAL</v>
          </cell>
          <cell r="J448">
            <v>15</v>
          </cell>
          <cell r="K448" t="str">
            <v>LIMA METROPOLITANA</v>
          </cell>
          <cell r="L448">
            <v>1</v>
          </cell>
          <cell r="M448" t="str">
            <v>LIMA</v>
          </cell>
          <cell r="N448">
            <v>1</v>
          </cell>
          <cell r="O448" t="str">
            <v>LIMA</v>
          </cell>
          <cell r="P448" t="str">
            <v>Emerson Paucar Cuipal</v>
          </cell>
          <cell r="Q448"/>
          <cell r="R448" t="str">
            <v>Jennifer Lizetti Contreras Alvarez</v>
          </cell>
          <cell r="S448" t="str">
            <v>Directora General de la Oficina General de Planeamiento y Presupuesto</v>
          </cell>
          <cell r="T448">
            <v>940205243</v>
          </cell>
          <cell r="U448" t="str">
            <v>jcontrerasa@mimp.gob.pe</v>
          </cell>
        </row>
        <row r="449">
          <cell r="H449">
            <v>1087</v>
          </cell>
          <cell r="I449" t="str">
            <v>MINISTERIO DE LA MUJER Y POBLACIONES VULNERABLES- ADM. NIVEL CENTRAL</v>
          </cell>
          <cell r="J449">
            <v>15</v>
          </cell>
          <cell r="K449" t="str">
            <v>LIMA METROPOLITANA</v>
          </cell>
          <cell r="L449">
            <v>1</v>
          </cell>
          <cell r="M449" t="str">
            <v>LIMA</v>
          </cell>
          <cell r="N449">
            <v>1</v>
          </cell>
          <cell r="O449" t="str">
            <v>LIMA</v>
          </cell>
          <cell r="P449" t="str">
            <v>Emerson Paucar Cuipal</v>
          </cell>
          <cell r="Q449"/>
          <cell r="R449" t="str">
            <v>Omar Carlos Burga Cabrera</v>
          </cell>
          <cell r="S449" t="str">
            <v>Director de la Oficina de Planeamiento</v>
          </cell>
          <cell r="T449">
            <v>980588820</v>
          </cell>
          <cell r="U449" t="str">
            <v>coburga@mimp.gob.pe</v>
          </cell>
        </row>
        <row r="450">
          <cell r="H450">
            <v>1087</v>
          </cell>
          <cell r="I450" t="str">
            <v>MINISTERIO DE LA MUJER Y POBLACIONES VULNERABLES- ADM. NIVEL CENTRAL</v>
          </cell>
          <cell r="J450">
            <v>15</v>
          </cell>
          <cell r="K450" t="str">
            <v>LIMA METROPOLITANA</v>
          </cell>
          <cell r="L450">
            <v>1</v>
          </cell>
          <cell r="M450" t="str">
            <v>LIMA</v>
          </cell>
          <cell r="N450">
            <v>1</v>
          </cell>
          <cell r="O450" t="str">
            <v>LIMA</v>
          </cell>
          <cell r="P450" t="str">
            <v>Emerson Paucar Cuipal</v>
          </cell>
          <cell r="Q450"/>
          <cell r="R450" t="str">
            <v>Freddy Oscar Saire Llana</v>
          </cell>
          <cell r="S450" t="str">
            <v>Director II de la Unidad de Planeamiento y Presupuesto</v>
          </cell>
          <cell r="T450" t="str">
            <v>4176720/ Anexo 1120</v>
          </cell>
          <cell r="U450" t="str">
            <v>freddy.saire@inabif.gob.pe</v>
          </cell>
        </row>
        <row r="451">
          <cell r="H451">
            <v>1087</v>
          </cell>
          <cell r="I451" t="str">
            <v>MINISTERIO DE LA MUJER Y POBLACIONES VULNERABLES- ADM. NIVEL CENTRAL</v>
          </cell>
          <cell r="J451">
            <v>15</v>
          </cell>
          <cell r="K451" t="str">
            <v>LIMA METROPOLITANA</v>
          </cell>
          <cell r="L451">
            <v>1</v>
          </cell>
          <cell r="M451" t="str">
            <v>LIMA</v>
          </cell>
          <cell r="N451">
            <v>1</v>
          </cell>
          <cell r="O451" t="str">
            <v>LIMA</v>
          </cell>
          <cell r="P451" t="str">
            <v>Emerson Paucar Cuipal</v>
          </cell>
          <cell r="Q451"/>
          <cell r="R451" t="str">
            <v>Clara Fierro Meza</v>
          </cell>
          <cell r="S451" t="str">
            <v>Especialista en Planeamiento</v>
          </cell>
          <cell r="T451">
            <v>993798923</v>
          </cell>
          <cell r="U451" t="str">
            <v>cfierro@mimp.gob.pe</v>
          </cell>
        </row>
        <row r="452">
          <cell r="H452">
            <v>1087</v>
          </cell>
          <cell r="I452" t="str">
            <v>MINISTERIO DE LA MUJER Y POBLACIONES VULNERABLES- ADM. NIVEL CENTRAL</v>
          </cell>
          <cell r="J452">
            <v>15</v>
          </cell>
          <cell r="K452" t="str">
            <v>LIMA METROPOLITANA</v>
          </cell>
          <cell r="L452">
            <v>1</v>
          </cell>
          <cell r="M452" t="str">
            <v>LIMA</v>
          </cell>
          <cell r="N452">
            <v>1</v>
          </cell>
          <cell r="O452" t="str">
            <v>LIMA</v>
          </cell>
          <cell r="P452" t="str">
            <v>Emerson Paucar Cuipal</v>
          </cell>
          <cell r="Q452"/>
          <cell r="R452" t="str">
            <v>Rocio Rodríguez Tevez</v>
          </cell>
          <cell r="S452" t="str">
            <v>Especialista en Planeamiento</v>
          </cell>
          <cell r="T452">
            <v>981734345</v>
          </cell>
          <cell r="U452" t="str">
            <v>rarodriguez@mimp.gob.pe</v>
          </cell>
        </row>
        <row r="453">
          <cell r="H453">
            <v>1087</v>
          </cell>
          <cell r="I453" t="str">
            <v>MINISTERIO DE LA MUJER Y POBLACIONES VULNERABLES- ADM. NIVEL CENTRAL</v>
          </cell>
          <cell r="J453">
            <v>15</v>
          </cell>
          <cell r="K453" t="str">
            <v>LIMA METROPOLITANA</v>
          </cell>
          <cell r="L453">
            <v>1</v>
          </cell>
          <cell r="M453" t="str">
            <v>LIMA</v>
          </cell>
          <cell r="N453">
            <v>1</v>
          </cell>
          <cell r="O453" t="str">
            <v>LIMA</v>
          </cell>
          <cell r="P453" t="str">
            <v>Emerson Paucar Cuipal</v>
          </cell>
          <cell r="Q453"/>
          <cell r="R453" t="str">
            <v>Carolina Tello Torre</v>
          </cell>
          <cell r="S453" t="str">
            <v>Especialista en Planeamiento Estratégico</v>
          </cell>
          <cell r="T453">
            <v>938627343</v>
          </cell>
          <cell r="U453" t="str">
            <v>ctello@mimp.gob.pe</v>
          </cell>
        </row>
        <row r="454">
          <cell r="H454">
            <v>1087</v>
          </cell>
          <cell r="I454" t="str">
            <v>MINISTERIO DE LA MUJER Y POBLACIONES VULNERABLES- ADM. NIVEL CENTRAL</v>
          </cell>
          <cell r="J454">
            <v>15</v>
          </cell>
          <cell r="K454" t="str">
            <v>LIMA METROPOLITANA</v>
          </cell>
          <cell r="L454">
            <v>1</v>
          </cell>
          <cell r="M454" t="str">
            <v>LIMA</v>
          </cell>
          <cell r="N454">
            <v>1</v>
          </cell>
          <cell r="O454" t="str">
            <v>LIMA</v>
          </cell>
          <cell r="P454" t="str">
            <v>Emerson Paucar Cuipal</v>
          </cell>
          <cell r="Q454"/>
          <cell r="R454" t="str">
            <v>David Ramirez García</v>
          </cell>
          <cell r="S454" t="str">
            <v>Especialista en Planeamiento</v>
          </cell>
          <cell r="T454">
            <v>994270081</v>
          </cell>
          <cell r="U454" t="str">
            <v>daramirez@mimp.gob.pe</v>
          </cell>
        </row>
        <row r="455">
          <cell r="H455">
            <v>1087</v>
          </cell>
          <cell r="I455" t="str">
            <v>MINISTERIO DE LA MUJER Y POBLACIONES VULNERABLES- ADM. NIVEL CENTRAL</v>
          </cell>
          <cell r="J455">
            <v>15</v>
          </cell>
          <cell r="K455" t="str">
            <v>LIMA METROPOLITANA</v>
          </cell>
          <cell r="L455">
            <v>1</v>
          </cell>
          <cell r="M455" t="str">
            <v>LIMA</v>
          </cell>
          <cell r="N455">
            <v>1</v>
          </cell>
          <cell r="O455" t="str">
            <v>LIMA</v>
          </cell>
          <cell r="P455" t="str">
            <v>Emerson Paucar Cuipal</v>
          </cell>
          <cell r="Q455"/>
          <cell r="R455" t="str">
            <v>Aaron Tuesta Sanchez</v>
          </cell>
          <cell r="S455" t="str">
            <v>Analista de planeamiento</v>
          </cell>
          <cell r="T455">
            <v>922923212</v>
          </cell>
          <cell r="U455" t="str">
            <v>op01@mimp.gob.pe</v>
          </cell>
        </row>
        <row r="456">
          <cell r="H456">
            <v>1087</v>
          </cell>
          <cell r="I456" t="str">
            <v>MINISTERIO DE LA MUJER Y POBLACIONES VULNERABLES- ADM. NIVEL CENTRAL</v>
          </cell>
          <cell r="J456">
            <v>15</v>
          </cell>
          <cell r="K456" t="str">
            <v>LIMA METROPOLITANA</v>
          </cell>
          <cell r="L456">
            <v>1</v>
          </cell>
          <cell r="M456" t="str">
            <v>LIMA</v>
          </cell>
          <cell r="N456">
            <v>1</v>
          </cell>
          <cell r="O456" t="str">
            <v>LIMA</v>
          </cell>
          <cell r="P456" t="str">
            <v>Emerson Paucar Cuipal</v>
          </cell>
          <cell r="Q456"/>
          <cell r="R456" t="str">
            <v>Aaron Tuesta Sanchez</v>
          </cell>
          <cell r="S456" t="str">
            <v>Analista de planeamiento</v>
          </cell>
          <cell r="T456">
            <v>922923212</v>
          </cell>
          <cell r="U456" t="str">
            <v>op01@mimp.gob.pe</v>
          </cell>
        </row>
        <row r="457">
          <cell r="H457">
            <v>1087</v>
          </cell>
          <cell r="I457" t="str">
            <v>MINISTERIO DE LA MUJER Y POBLACIONES VULNERABLES- ADM. NIVEL CENTRAL</v>
          </cell>
          <cell r="J457">
            <v>15</v>
          </cell>
          <cell r="K457" t="str">
            <v>LIMA METROPOLITANA</v>
          </cell>
          <cell r="L457">
            <v>1</v>
          </cell>
          <cell r="M457" t="str">
            <v>LIMA</v>
          </cell>
          <cell r="N457">
            <v>1</v>
          </cell>
          <cell r="O457" t="str">
            <v>LIMA</v>
          </cell>
          <cell r="P457" t="str">
            <v>Emerson Paucar Cuipal</v>
          </cell>
          <cell r="Q457"/>
          <cell r="R457" t="str">
            <v>Maria Ysabel del MIMP</v>
          </cell>
          <cell r="S457" t="str">
            <v>Tecnico Administrativo</v>
          </cell>
          <cell r="T457">
            <v>920909869</v>
          </cell>
          <cell r="U457" t="str">
            <v>dgignd02@mimp.gob.pe</v>
          </cell>
        </row>
        <row r="458">
          <cell r="H458">
            <v>1008</v>
          </cell>
          <cell r="I458" t="str">
            <v>CONSEJO NAC. PARA LA INTEGRACION DE LA PERSONA CON DISCAPACIDAD- CONADIS</v>
          </cell>
          <cell r="J458">
            <v>15</v>
          </cell>
          <cell r="K458" t="str">
            <v>LIMA METROPOLITANA</v>
          </cell>
          <cell r="L458">
            <v>1</v>
          </cell>
          <cell r="M458" t="str">
            <v>LIMA</v>
          </cell>
          <cell r="N458">
            <v>1</v>
          </cell>
          <cell r="O458" t="str">
            <v>LIMA</v>
          </cell>
          <cell r="P458" t="str">
            <v>Emerson Paucar Cuipal</v>
          </cell>
          <cell r="Q458"/>
          <cell r="R458" t="str">
            <v>William Jesus Cuba Arana</v>
          </cell>
          <cell r="S458" t="str">
            <v>Director II de la OFICINA DE PLANEAMIENTO, PRESUPUESTO Y MODERNIZACIÓN</v>
          </cell>
          <cell r="T458">
            <v>995717680</v>
          </cell>
          <cell r="U458" t="str">
            <v>mcorrea@conadisperu.gob.pe</v>
          </cell>
        </row>
        <row r="459">
          <cell r="H459">
            <v>1160</v>
          </cell>
          <cell r="I459" t="str">
            <v>PROGRAMA INTEGRAL NACIONAL PARA EL BIENESTAR FAMILIAR- INABIF</v>
          </cell>
          <cell r="J459">
            <v>15</v>
          </cell>
          <cell r="K459" t="str">
            <v>LIMA METROPOLITANA</v>
          </cell>
          <cell r="L459">
            <v>1</v>
          </cell>
          <cell r="M459" t="str">
            <v>LIMA</v>
          </cell>
          <cell r="N459">
            <v>1</v>
          </cell>
          <cell r="O459" t="str">
            <v>LIMA</v>
          </cell>
          <cell r="P459" t="str">
            <v>Emerson Paucar Cuipal</v>
          </cell>
          <cell r="Q459"/>
          <cell r="R459" t="str">
            <v>Freddy Oscar Saire Llana</v>
          </cell>
          <cell r="S459" t="str">
            <v>Director II de la Unidad de Planeamiento y Presupuesto</v>
          </cell>
          <cell r="T459" t="str">
            <v>4176720/ Anexo 1120</v>
          </cell>
          <cell r="U459" t="str">
            <v>freddy.saire@inabif.gob.pe</v>
          </cell>
        </row>
        <row r="460">
          <cell r="H460">
            <v>1232</v>
          </cell>
          <cell r="I460" t="str">
            <v>PROGRAMA NACIONAL CONTRA LA VIOLENCIA FAMILIAR Y SEXUAL (PNCVFS)</v>
          </cell>
          <cell r="J460">
            <v>15</v>
          </cell>
          <cell r="K460" t="str">
            <v>LIMA METROPOLITANA</v>
          </cell>
          <cell r="L460">
            <v>1</v>
          </cell>
          <cell r="M460" t="str">
            <v>LIMA</v>
          </cell>
          <cell r="N460">
            <v>1</v>
          </cell>
          <cell r="O460" t="str">
            <v>LIMA</v>
          </cell>
          <cell r="P460" t="str">
            <v>Emerson Paucar Cuipal</v>
          </cell>
          <cell r="Q460"/>
          <cell r="R460" t="str">
            <v>Lourdes Teodomira Mauricio Mendoza</v>
          </cell>
          <cell r="S460" t="str">
            <v>Directora de la Unidad de Planeamiento, Presupuesto y Modernización</v>
          </cell>
          <cell r="T460" t="str">
            <v>01- 4197260/ Anexo 3051</v>
          </cell>
          <cell r="U460" t="str">
            <v>lmauricio@aurora.gob.pe</v>
          </cell>
        </row>
        <row r="461">
          <cell r="H461">
            <v>1456</v>
          </cell>
          <cell r="I461" t="str">
            <v>PROGRAMA NACIONAL DE ALIMENTACION ESCOLAR QALI WARMA</v>
          </cell>
          <cell r="J461">
            <v>15</v>
          </cell>
          <cell r="K461" t="str">
            <v>LIMA METROPOLITANA</v>
          </cell>
          <cell r="L461">
            <v>1</v>
          </cell>
          <cell r="M461" t="str">
            <v>LIMA</v>
          </cell>
          <cell r="N461">
            <v>31</v>
          </cell>
          <cell r="O461" t="str">
            <v>SAN ISIDRO</v>
          </cell>
          <cell r="P461" t="str">
            <v>Magdalena Carranza Lozano</v>
          </cell>
          <cell r="Q461"/>
          <cell r="R461" t="str">
            <v>Edgar Vera</v>
          </cell>
          <cell r="S461" t="str">
            <v>Jefe de la Unidad de Planeamiento, Presupuesto y Modernización</v>
          </cell>
          <cell r="T461" t="str">
            <v>12019360 - Anexo 5190</v>
          </cell>
          <cell r="U461" t="str">
            <v>edgar.vera@qw.gob.pe</v>
          </cell>
        </row>
        <row r="462">
          <cell r="H462">
            <v>1456</v>
          </cell>
          <cell r="I462" t="str">
            <v>PROGRAMA NACIONAL DE ALIMENTACION ESCOLAR QALI WARMA</v>
          </cell>
          <cell r="J462">
            <v>15</v>
          </cell>
          <cell r="K462" t="str">
            <v>LIMA METROPOLITANA</v>
          </cell>
          <cell r="L462">
            <v>1</v>
          </cell>
          <cell r="M462" t="str">
            <v>LIMA</v>
          </cell>
          <cell r="N462">
            <v>31</v>
          </cell>
          <cell r="O462" t="str">
            <v>SAN ISIDRO</v>
          </cell>
          <cell r="P462" t="str">
            <v>Magdalena Carranza Lozano</v>
          </cell>
          <cell r="Q462"/>
          <cell r="R462" t="str">
            <v>Miguel Buenaventura, Choque Gómez</v>
          </cell>
          <cell r="S462" t="str">
            <v>Jefe de la Unidad de Planeamiento, Presupuesto y Modernización</v>
          </cell>
          <cell r="T462" t="str">
            <v>972 884 718</v>
          </cell>
          <cell r="U462" t="str">
            <v>miguel.choque@qw.gob.pe</v>
          </cell>
        </row>
        <row r="463">
          <cell r="H463">
            <v>1426</v>
          </cell>
          <cell r="I463" t="str">
            <v>MIDIS- PROGRAMA NACIONAL CUNA MAS - PNCM</v>
          </cell>
          <cell r="J463">
            <v>15</v>
          </cell>
          <cell r="K463" t="str">
            <v>LIMA METROPOLITANA</v>
          </cell>
          <cell r="L463">
            <v>1</v>
          </cell>
          <cell r="M463" t="str">
            <v>LIMA</v>
          </cell>
          <cell r="N463">
            <v>31</v>
          </cell>
          <cell r="O463" t="str">
            <v>SAN ISIDRO</v>
          </cell>
          <cell r="P463" t="str">
            <v>Magdalena Carranza Lozano</v>
          </cell>
          <cell r="Q463"/>
          <cell r="R463" t="str">
            <v>Sergio Eugenio Miranda Flores</v>
          </cell>
          <cell r="S463" t="str">
            <v>Jefa de la Unidad de Planeamiento, Presupuesto y Modernización</v>
          </cell>
          <cell r="T463">
            <v>939320645</v>
          </cell>
          <cell r="U463" t="str">
            <v>smiranda@cunamas.gob.pe</v>
          </cell>
        </row>
        <row r="464">
          <cell r="H464">
            <v>1426</v>
          </cell>
          <cell r="I464" t="str">
            <v>MIDIS- PROGRAMA NACIONAL CUNA MAS - PNCM</v>
          </cell>
          <cell r="J464">
            <v>15</v>
          </cell>
          <cell r="K464" t="str">
            <v>LIMA METROPOLITANA</v>
          </cell>
          <cell r="L464">
            <v>1</v>
          </cell>
          <cell r="M464" t="str">
            <v>LIMA</v>
          </cell>
          <cell r="N464">
            <v>31</v>
          </cell>
          <cell r="O464" t="str">
            <v>SAN ISIDRO</v>
          </cell>
          <cell r="P464" t="str">
            <v>Magdalena Carranza Lozano</v>
          </cell>
          <cell r="Q464"/>
          <cell r="R464" t="str">
            <v>Gary Frank Custodio Samaniego</v>
          </cell>
          <cell r="S464" t="str">
            <v>Coordinador de Planeamiento</v>
          </cell>
          <cell r="T464" t="str">
            <v>17482000 - Anexo 252</v>
          </cell>
          <cell r="U464" t="str">
            <v>gcustodio@cunamas.gob.pe</v>
          </cell>
        </row>
        <row r="465">
          <cell r="H465">
            <v>1428</v>
          </cell>
          <cell r="I465" t="str">
            <v>MIDIS- PROGRAMA NACIONAL DE APOYO DIRECTO A LOS MAS POBRES- JUNTOS</v>
          </cell>
          <cell r="J465">
            <v>15</v>
          </cell>
          <cell r="K465" t="str">
            <v>LIMA METROPOLITANA</v>
          </cell>
          <cell r="L465">
            <v>1</v>
          </cell>
          <cell r="M465" t="str">
            <v>LIMA</v>
          </cell>
          <cell r="N465">
            <v>31</v>
          </cell>
          <cell r="O465" t="str">
            <v>SAN ISIDRO</v>
          </cell>
          <cell r="P465" t="str">
            <v>Magdalena Carranza Lozano</v>
          </cell>
          <cell r="Q465"/>
          <cell r="R465" t="str">
            <v>Imelda Diana Silva Pretel</v>
          </cell>
          <cell r="S465" t="str">
            <v>Jefa de la Unidad de Planeamiento, Presupuesto y Modernización</v>
          </cell>
          <cell r="T465" t="str">
            <v>444-2525/ Anexo 3223</v>
          </cell>
          <cell r="U465" t="str">
            <v>dsilva@juntos.gob.pe</v>
          </cell>
        </row>
        <row r="466">
          <cell r="H466">
            <v>1674</v>
          </cell>
          <cell r="I466" t="str">
            <v>PROGRAMA NACIONAL PLATAFORMAS DE ACCION PARA LA INCLUSION SOCIAL - PAIS</v>
          </cell>
          <cell r="J466">
            <v>15</v>
          </cell>
          <cell r="K466" t="str">
            <v>LIMA METROPOLITANA</v>
          </cell>
          <cell r="L466">
            <v>1</v>
          </cell>
          <cell r="M466" t="str">
            <v>LIMA</v>
          </cell>
          <cell r="N466">
            <v>31</v>
          </cell>
          <cell r="O466" t="str">
            <v>SAN ISIDRO</v>
          </cell>
          <cell r="P466" t="str">
            <v>Magdalena Carranza Lozano</v>
          </cell>
          <cell r="Q466"/>
          <cell r="R466" t="str">
            <v>Irma Jennypher Cuba Araoz</v>
          </cell>
          <cell r="S466" t="str">
            <v>Jefa de la Unidad de Planeamiento, Presupuesto y Modernización</v>
          </cell>
          <cell r="T466">
            <v>986953691</v>
          </cell>
          <cell r="U466" t="str">
            <v>icuba@pais.gob.pe</v>
          </cell>
        </row>
        <row r="467">
          <cell r="H467">
            <v>1674</v>
          </cell>
          <cell r="I467" t="str">
            <v>PROGRAMA NACIONAL PLATAFORMAS DE ACCION PARA LA INCLUSION SOCIAL - PAIS</v>
          </cell>
          <cell r="J467">
            <v>15</v>
          </cell>
          <cell r="K467" t="str">
            <v>LIMA METROPOLITANA</v>
          </cell>
          <cell r="L467">
            <v>1</v>
          </cell>
          <cell r="M467" t="str">
            <v>LIMA</v>
          </cell>
          <cell r="N467">
            <v>31</v>
          </cell>
          <cell r="O467" t="str">
            <v>SAN ISIDRO</v>
          </cell>
          <cell r="P467" t="str">
            <v>Magdalena Carranza Lozano</v>
          </cell>
          <cell r="Q467"/>
          <cell r="R467" t="str">
            <v>Paulo Padilla</v>
          </cell>
          <cell r="S467" t="str">
            <v>Especialista en planeamiento</v>
          </cell>
          <cell r="T467" t="str">
            <v>956 700 596</v>
          </cell>
          <cell r="U467" t="str">
            <v>ppadilla@pais.gob.pe</v>
          </cell>
        </row>
        <row r="468">
          <cell r="H468">
            <v>1723</v>
          </cell>
          <cell r="I468" t="str">
            <v>MIDIS - CONTIGO</v>
          </cell>
          <cell r="J468">
            <v>15</v>
          </cell>
          <cell r="K468" t="str">
            <v>LIMA METROPOLITANA</v>
          </cell>
          <cell r="L468">
            <v>1</v>
          </cell>
          <cell r="M468" t="str">
            <v>LIMA</v>
          </cell>
          <cell r="N468">
            <v>31</v>
          </cell>
          <cell r="O468" t="str">
            <v>SAN ISIDRO</v>
          </cell>
          <cell r="P468" t="str">
            <v>Magdalena Carranza Lozano</v>
          </cell>
          <cell r="Q468"/>
          <cell r="R468" t="str">
            <v>Jorge Arce</v>
          </cell>
          <cell r="S468" t="str">
            <v>Especialista en planeamiento</v>
          </cell>
          <cell r="T468" t="str">
            <v>994 654 511</v>
          </cell>
          <cell r="U468" t="str">
            <v>jaarceh@gmail.com</v>
          </cell>
        </row>
        <row r="469">
          <cell r="H469">
            <v>1723</v>
          </cell>
          <cell r="I469" t="str">
            <v>MIDIS - CONTIGO</v>
          </cell>
          <cell r="J469">
            <v>15</v>
          </cell>
          <cell r="K469" t="str">
            <v>LIMA METROPOLITANA</v>
          </cell>
          <cell r="L469">
            <v>1</v>
          </cell>
          <cell r="M469" t="str">
            <v>LIMA</v>
          </cell>
          <cell r="N469">
            <v>31</v>
          </cell>
          <cell r="O469" t="str">
            <v>SAN ISIDRO</v>
          </cell>
          <cell r="P469" t="str">
            <v>Magdalena Carranza Lozano</v>
          </cell>
          <cell r="Q469"/>
          <cell r="R469" t="str">
            <v>Juan José Francia Ramirez</v>
          </cell>
          <cell r="S469" t="str">
            <v>Jefe de la Unidad de Planeamiento, presupuesto y Modernización</v>
          </cell>
          <cell r="T469" t="str">
            <v>966 440 460</v>
          </cell>
          <cell r="U469" t="str">
            <v>jfrancia@contigo.gob.pe</v>
          </cell>
        </row>
        <row r="470">
          <cell r="H470">
            <v>1424</v>
          </cell>
          <cell r="I470" t="str">
            <v>MINISTERIO DE DESARROLLO E INCLUSION SOCIAL- SEDE CENTRAL- MIDIS</v>
          </cell>
          <cell r="J470">
            <v>15</v>
          </cell>
          <cell r="K470" t="str">
            <v>LIMA METROPOLITANA</v>
          </cell>
          <cell r="L470">
            <v>1</v>
          </cell>
          <cell r="M470" t="str">
            <v>LIMA</v>
          </cell>
          <cell r="N470">
            <v>31</v>
          </cell>
          <cell r="O470" t="str">
            <v>SAN ISIDRO</v>
          </cell>
          <cell r="P470" t="str">
            <v>Magdalena Carranza Lozano</v>
          </cell>
          <cell r="Q470"/>
          <cell r="R470" t="str">
            <v>Jorge David Chang Serrano</v>
          </cell>
          <cell r="S470" t="str">
            <v>Jefe de la Oficina General de Planeamiento, Presupuesto y Modernización</v>
          </cell>
          <cell r="T470" t="str">
            <v>631-8000 Anexo: 1541, 945470301</v>
          </cell>
          <cell r="U470" t="str">
            <v>jchang@midis.gob.pe</v>
          </cell>
        </row>
        <row r="471">
          <cell r="H471">
            <v>1424</v>
          </cell>
          <cell r="I471" t="str">
            <v>MINISTERIO DE DESARROLLO E INCLUSION SOCIAL- SEDE CENTRAL- MIDIS</v>
          </cell>
          <cell r="J471">
            <v>15</v>
          </cell>
          <cell r="K471" t="str">
            <v>LIMA METROPOLITANA</v>
          </cell>
          <cell r="L471">
            <v>1</v>
          </cell>
          <cell r="M471" t="str">
            <v>LIMA</v>
          </cell>
          <cell r="N471">
            <v>31</v>
          </cell>
          <cell r="O471" t="str">
            <v>SAN ISIDRO</v>
          </cell>
          <cell r="P471" t="str">
            <v>Magdalena Carranza Lozano</v>
          </cell>
          <cell r="Q471"/>
          <cell r="R471" t="str">
            <v>Arturo Rafael Omar Miranda Blanco</v>
          </cell>
          <cell r="S471" t="str">
            <v>Jefa de la Oficina de Planeamiento e Inversiones</v>
          </cell>
          <cell r="T471" t="str">
            <v>631-8000 Anexo: 1582, 98007889</v>
          </cell>
          <cell r="U471" t="str">
            <v>amiranda@midis.gob.pe</v>
          </cell>
        </row>
        <row r="472">
          <cell r="H472">
            <v>1424</v>
          </cell>
          <cell r="I472" t="str">
            <v>MINISTERIO DE DESARROLLO E INCLUSION SOCIAL- SEDE CENTRAL- MIDIS</v>
          </cell>
          <cell r="J472">
            <v>15</v>
          </cell>
          <cell r="K472" t="str">
            <v>LIMA METROPOLITANA</v>
          </cell>
          <cell r="L472">
            <v>1</v>
          </cell>
          <cell r="M472" t="str">
            <v>LIMA</v>
          </cell>
          <cell r="N472">
            <v>31</v>
          </cell>
          <cell r="O472" t="str">
            <v>SAN ISIDRO</v>
          </cell>
          <cell r="P472" t="str">
            <v>Magdalena Carranza Lozano</v>
          </cell>
          <cell r="Q472"/>
          <cell r="R472" t="str">
            <v>Carla Sandra Rojas Bolivar Borja</v>
          </cell>
          <cell r="S472" t="str">
            <v>Directora de la Dirección de Diseño de Políticas</v>
          </cell>
          <cell r="T472" t="str">
            <v>631-8000 Anexo: 1011, 948667516</v>
          </cell>
          <cell r="U472" t="str">
            <v>crojasbolivar@midis.gob.pe</v>
          </cell>
        </row>
        <row r="473">
          <cell r="H473">
            <v>1424</v>
          </cell>
          <cell r="I473" t="str">
            <v>MINISTERIO DE DESARROLLO E INCLUSION SOCIAL- SEDE CENTRAL- MIDIS</v>
          </cell>
          <cell r="J473">
            <v>15</v>
          </cell>
          <cell r="K473" t="str">
            <v>LIMA METROPOLITANA</v>
          </cell>
          <cell r="L473">
            <v>1</v>
          </cell>
          <cell r="M473" t="str">
            <v>LIMA</v>
          </cell>
          <cell r="N473">
            <v>31</v>
          </cell>
          <cell r="O473" t="str">
            <v>SAN ISIDRO</v>
          </cell>
          <cell r="P473" t="str">
            <v>Magdalena Carranza Lozano</v>
          </cell>
          <cell r="Q473"/>
          <cell r="R473" t="str">
            <v>Julio Ander Mayca Pérez</v>
          </cell>
          <cell r="S473" t="str">
            <v>Director General (e) de Políticas y Estrategias</v>
          </cell>
          <cell r="T473" t="str">
            <v>631-8000 Anexo: 1018, 945481584</v>
          </cell>
          <cell r="U473" t="str">
            <v>jmayca@midis.gob.pe</v>
          </cell>
        </row>
        <row r="474">
          <cell r="H474">
            <v>1427</v>
          </cell>
          <cell r="I474" t="str">
            <v>MIDIS- FONDO DE COOPERACION PARA EL DESARROLLO SOCIAL - FONCODES</v>
          </cell>
          <cell r="J474">
            <v>15</v>
          </cell>
          <cell r="K474" t="str">
            <v>LIMA METROPOLITANA</v>
          </cell>
          <cell r="L474">
            <v>1</v>
          </cell>
          <cell r="M474" t="str">
            <v>LIMA</v>
          </cell>
          <cell r="N474">
            <v>31</v>
          </cell>
          <cell r="O474" t="str">
            <v>SAN ISIDRO</v>
          </cell>
          <cell r="P474" t="str">
            <v>Magdalena Carranza Lozano</v>
          </cell>
          <cell r="Q474"/>
          <cell r="R474" t="str">
            <v>Antenor Felipe Pacheco Uzuriaga</v>
          </cell>
          <cell r="S474" t="str">
            <v>Jefa de la Unidad de Planeamiento, Presupuesto y Modernización</v>
          </cell>
          <cell r="T474" t="str">
            <v>13118900 - Anexo 4402</v>
          </cell>
          <cell r="U474" t="str">
            <v>apacheco@foncodes.gob.pe</v>
          </cell>
        </row>
        <row r="475">
          <cell r="H475">
            <v>1427</v>
          </cell>
          <cell r="I475" t="str">
            <v>MIDIS- FONDO DE COOPERACION PARA EL DESARROLLO SOCIAL - FONCODES</v>
          </cell>
          <cell r="J475">
            <v>15</v>
          </cell>
          <cell r="K475" t="str">
            <v>LIMA METROPOLITANA</v>
          </cell>
          <cell r="L475">
            <v>1</v>
          </cell>
          <cell r="M475" t="str">
            <v>LIMA</v>
          </cell>
          <cell r="N475">
            <v>31</v>
          </cell>
          <cell r="O475" t="str">
            <v>SAN ISIDRO</v>
          </cell>
          <cell r="P475" t="str">
            <v>Magdalena Carranza Lozano</v>
          </cell>
          <cell r="Q475"/>
          <cell r="R475" t="str">
            <v>Herberth Barrenechea Orduña</v>
          </cell>
          <cell r="S475" t="str">
            <v>Jefe de Planeamiento</v>
          </cell>
          <cell r="T475"/>
          <cell r="U475" t="str">
            <v>hbarrenechea@foncodes.gob.pe</v>
          </cell>
        </row>
        <row r="476">
          <cell r="H476">
            <v>1427</v>
          </cell>
          <cell r="I476" t="str">
            <v>MIDIS- FONDO DE COOPERACION PARA EL DESARROLLO SOCIAL - FONCODES</v>
          </cell>
          <cell r="J476">
            <v>15</v>
          </cell>
          <cell r="K476" t="str">
            <v>LIMA METROPOLITANA</v>
          </cell>
          <cell r="L476">
            <v>1</v>
          </cell>
          <cell r="M476" t="str">
            <v>LIMA</v>
          </cell>
          <cell r="N476">
            <v>31</v>
          </cell>
          <cell r="O476" t="str">
            <v>SAN ISIDRO</v>
          </cell>
          <cell r="P476" t="str">
            <v>Magdalena Carranza Lozano</v>
          </cell>
          <cell r="Q476"/>
          <cell r="R476" t="str">
            <v>Fredy Zuñiga Robles</v>
          </cell>
          <cell r="S476" t="str">
            <v>Coordinador de Planificación</v>
          </cell>
          <cell r="T476" t="str">
            <v>13118900 - Anexo 4413</v>
          </cell>
          <cell r="U476" t="str">
            <v>frzuniga@foncodes.gob.pe</v>
          </cell>
        </row>
        <row r="477">
          <cell r="H477">
            <v>1441</v>
          </cell>
          <cell r="I477" t="str">
            <v>MIDIS- PROGRAMA NACIONAL DE ASITENCIA SOLIDARIA PENSION 65</v>
          </cell>
          <cell r="J477">
            <v>15</v>
          </cell>
          <cell r="K477" t="str">
            <v>LIMA METROPOLITANA</v>
          </cell>
          <cell r="L477">
            <v>1</v>
          </cell>
          <cell r="M477" t="str">
            <v>LIMA</v>
          </cell>
          <cell r="N477">
            <v>31</v>
          </cell>
          <cell r="O477" t="str">
            <v>SAN ISIDRO</v>
          </cell>
          <cell r="P477" t="str">
            <v>Magdalena Carranza Lozano</v>
          </cell>
          <cell r="Q477"/>
          <cell r="R477" t="str">
            <v>Raquel Esther Gutierrez Sanchez</v>
          </cell>
          <cell r="S477" t="str">
            <v>Jefa de la Unidad de Planeamiento, Presupuesto y Modernización</v>
          </cell>
          <cell r="T477">
            <v>987332505</v>
          </cell>
          <cell r="U477" t="str">
            <v>rgutierrezs@pension65.gob.pe</v>
          </cell>
        </row>
        <row r="478">
          <cell r="H478">
            <v>1441</v>
          </cell>
          <cell r="I478" t="str">
            <v>MIDIS- PROGRAMA NACIONAL DE ASITENCIA SOLIDARIA PENSION 65</v>
          </cell>
          <cell r="J478">
            <v>15</v>
          </cell>
          <cell r="K478" t="str">
            <v>LIMA METROPOLITANA</v>
          </cell>
          <cell r="L478">
            <v>1</v>
          </cell>
          <cell r="M478" t="str">
            <v>LIMA</v>
          </cell>
          <cell r="N478">
            <v>31</v>
          </cell>
          <cell r="O478" t="str">
            <v>SAN ISIDRO</v>
          </cell>
          <cell r="P478" t="str">
            <v>Magdalena Carranza Lozano</v>
          </cell>
          <cell r="Q478"/>
          <cell r="R478" t="str">
            <v>Irma Consuelo Vásquez Canrubi</v>
          </cell>
          <cell r="S478" t="str">
            <v>Especialista de planeamiento</v>
          </cell>
          <cell r="T478" t="str">
            <v>985 644 404</v>
          </cell>
          <cell r="U478" t="str">
            <v>ivasquez@pension65.gob.pe</v>
          </cell>
        </row>
        <row r="479">
          <cell r="H479">
            <v>721</v>
          </cell>
          <cell r="I479" t="str">
            <v>REGION AMAZONAS-SEDE CENTRAL</v>
          </cell>
          <cell r="J479">
            <v>1</v>
          </cell>
          <cell r="K479" t="str">
            <v>AMAZONAS</v>
          </cell>
          <cell r="L479">
            <v>1</v>
          </cell>
          <cell r="M479" t="str">
            <v>CHACHAPOYAS</v>
          </cell>
          <cell r="N479">
            <v>1</v>
          </cell>
          <cell r="O479" t="str">
            <v>CHACHAPOYAS</v>
          </cell>
          <cell r="P479" t="str">
            <v>Marco Condori Lozano</v>
          </cell>
          <cell r="Q479"/>
          <cell r="R479" t="str">
            <v>Elvis Elder Becerra Vasquez</v>
          </cell>
          <cell r="S479" t="str">
            <v>Gerente Regional De Planeamiento Presupuesto Y Acondicionamiento Territorial</v>
          </cell>
          <cell r="T479">
            <v>962812626</v>
          </cell>
          <cell r="U479" t="str">
            <v>Elvisder@Hotmail.Com</v>
          </cell>
        </row>
        <row r="480">
          <cell r="H480">
            <v>721</v>
          </cell>
          <cell r="I480" t="str">
            <v>REGION AMAZONAS-SEDE CENTRAL</v>
          </cell>
          <cell r="J480">
            <v>1</v>
          </cell>
          <cell r="K480" t="str">
            <v>AMAZONAS</v>
          </cell>
          <cell r="L480">
            <v>1</v>
          </cell>
          <cell r="M480" t="str">
            <v>CHACHAPOYAS</v>
          </cell>
          <cell r="N480">
            <v>1</v>
          </cell>
          <cell r="O480" t="str">
            <v>CHACHAPOYAS</v>
          </cell>
          <cell r="P480" t="str">
            <v>Marco Condori Lozano</v>
          </cell>
          <cell r="Q480"/>
          <cell r="R480" t="str">
            <v>Jorge Buenaventura Santillan Chuquimbalqui</v>
          </cell>
          <cell r="S480" t="str">
            <v>Sub Gerente De Planeamiento Y Acondicionamiento Territorial</v>
          </cell>
          <cell r="T480">
            <v>945948978</v>
          </cell>
          <cell r="U480" t="str">
            <v>Jsantillan@Regionamazonas.Gob.Pe</v>
          </cell>
        </row>
        <row r="481">
          <cell r="H481">
            <v>722</v>
          </cell>
          <cell r="I481" t="str">
            <v>REGION AMAZONAS-AGRICULTURA</v>
          </cell>
          <cell r="J481">
            <v>1</v>
          </cell>
          <cell r="K481" t="str">
            <v>AMAZONAS</v>
          </cell>
          <cell r="L481">
            <v>1</v>
          </cell>
          <cell r="M481" t="str">
            <v>CHACHAPOYAS</v>
          </cell>
          <cell r="N481">
            <v>1</v>
          </cell>
          <cell r="O481" t="str">
            <v>CHACHAPOYAS</v>
          </cell>
          <cell r="P481" t="str">
            <v>Marco Condori Lozano</v>
          </cell>
          <cell r="Q481"/>
          <cell r="R481" t="str">
            <v>Dalila Del Carmen Villar Franco</v>
          </cell>
          <cell r="S481" t="str">
            <v>Director De La Oficina De Planificación y Presupuesto</v>
          </cell>
          <cell r="T481">
            <v>999949058</v>
          </cell>
          <cell r="U481" t="str">
            <v>planeamientoypresupuesto@draamazonas.gob.pe</v>
          </cell>
        </row>
        <row r="482">
          <cell r="H482">
            <v>723</v>
          </cell>
          <cell r="I482" t="str">
            <v>REGION AMAZONAS-TRANSPORTES</v>
          </cell>
          <cell r="J482">
            <v>1</v>
          </cell>
          <cell r="K482" t="str">
            <v>AMAZONAS</v>
          </cell>
          <cell r="L482">
            <v>1</v>
          </cell>
          <cell r="M482" t="str">
            <v>CHACHAPOYAS</v>
          </cell>
          <cell r="N482">
            <v>1</v>
          </cell>
          <cell r="O482" t="str">
            <v>CHACHAPOYAS</v>
          </cell>
          <cell r="P482" t="str">
            <v>Marco Condori Lozano</v>
          </cell>
          <cell r="Q482"/>
          <cell r="R482" t="str">
            <v>Ing. Jhon Darly Guablocho Rojas</v>
          </cell>
          <cell r="S482" t="str">
            <v>Director De La Oficina De Planificación Presupuesto Y Desarrollo Institucional</v>
          </cell>
          <cell r="T482">
            <v>913218456</v>
          </cell>
          <cell r="U482" t="str">
            <v>jguablocho@gmail.com</v>
          </cell>
        </row>
        <row r="483">
          <cell r="H483">
            <v>724</v>
          </cell>
          <cell r="I483" t="str">
            <v>REGION AMAZONAS-EDUCACION</v>
          </cell>
          <cell r="J483">
            <v>1</v>
          </cell>
          <cell r="K483" t="str">
            <v>AMAZONAS</v>
          </cell>
          <cell r="L483">
            <v>1</v>
          </cell>
          <cell r="M483" t="str">
            <v>CHACHAPOYAS</v>
          </cell>
          <cell r="N483">
            <v>1</v>
          </cell>
          <cell r="O483" t="str">
            <v>CHACHAPOYAS</v>
          </cell>
          <cell r="P483" t="str">
            <v>Marco Condori Lozano</v>
          </cell>
          <cell r="Q483"/>
          <cell r="R483" t="str">
            <v>Porras Salazar, Cesar Augusto</v>
          </cell>
          <cell r="S483" t="str">
            <v>Responsable de portal de transparencia estandar</v>
          </cell>
          <cell r="T483">
            <v>941881818</v>
          </cell>
          <cell r="U483" t="str">
            <v>drea.informatica@regionamazonas.gob.pe</v>
          </cell>
        </row>
        <row r="484">
          <cell r="H484">
            <v>725</v>
          </cell>
          <cell r="I484" t="str">
            <v>REGION AMAZONAS-SALUD</v>
          </cell>
          <cell r="J484">
            <v>1</v>
          </cell>
          <cell r="K484" t="str">
            <v>AMAZONAS</v>
          </cell>
          <cell r="L484">
            <v>1</v>
          </cell>
          <cell r="M484" t="str">
            <v>CHACHAPOYAS</v>
          </cell>
          <cell r="N484">
            <v>1</v>
          </cell>
          <cell r="O484" t="str">
            <v>CHACHAPOYAS</v>
          </cell>
          <cell r="P484" t="str">
            <v>Marco Condori Lozano</v>
          </cell>
          <cell r="Q484"/>
          <cell r="R484" t="str">
            <v>Angel Raúl Vargas Llaja</v>
          </cell>
          <cell r="S484" t="str">
            <v>Director Ejecutivo de Planeamiento y Presupuesto</v>
          </cell>
          <cell r="T484">
            <v>942933510</v>
          </cell>
          <cell r="U484" t="str">
            <v>angelraul.vll@gmail.com</v>
          </cell>
        </row>
        <row r="485">
          <cell r="H485">
            <v>998</v>
          </cell>
          <cell r="I485" t="str">
            <v>REGION AMAZONAS-HOSPITAL DE APOYO CHACHAPOYAS</v>
          </cell>
          <cell r="J485">
            <v>1</v>
          </cell>
          <cell r="K485" t="str">
            <v>AMAZONAS</v>
          </cell>
          <cell r="L485">
            <v>1</v>
          </cell>
          <cell r="M485" t="str">
            <v>CHACHAPOYAS</v>
          </cell>
          <cell r="N485">
            <v>1</v>
          </cell>
          <cell r="O485" t="str">
            <v>CHACHAPOYAS</v>
          </cell>
          <cell r="P485" t="str">
            <v>Marco Condori Lozano</v>
          </cell>
          <cell r="Q485"/>
          <cell r="R485" t="str">
            <v>Ytmar Tatiana Chavez Santos</v>
          </cell>
          <cell r="S485" t="str">
            <v>Directora Administrativa</v>
          </cell>
          <cell r="T485" t="str">
            <v>(41) 477092/ Anexo 112</v>
          </cell>
          <cell r="U485" t="str">
            <v>administracion@hospitalvirgendefatima.gob.pe</v>
          </cell>
        </row>
        <row r="486">
          <cell r="H486">
            <v>1518</v>
          </cell>
          <cell r="I486" t="str">
            <v>GOB.REG.DPTO. DE AMAZONAS- PROAMAZONAS</v>
          </cell>
          <cell r="J486">
            <v>1</v>
          </cell>
          <cell r="K486" t="str">
            <v>AMAZONAS</v>
          </cell>
          <cell r="L486">
            <v>1</v>
          </cell>
          <cell r="M486" t="str">
            <v>CHACHAPOYAS</v>
          </cell>
          <cell r="N486">
            <v>1</v>
          </cell>
          <cell r="O486" t="str">
            <v>CHACHAPOYAS</v>
          </cell>
          <cell r="P486" t="str">
            <v>Marco Condori Lozano</v>
          </cell>
          <cell r="Q486"/>
          <cell r="R486" t="str">
            <v>Collazos Silva Keith Bratner</v>
          </cell>
          <cell r="S486" t="str">
            <v>Jefe de la unidad de planeamiento, seguimiento y monitoreo</v>
          </cell>
          <cell r="T486">
            <v>931238490</v>
          </cell>
          <cell r="U486" t="str">
            <v>kcollazos@regionamazonas.gob.pe</v>
          </cell>
        </row>
        <row r="487">
          <cell r="H487">
            <v>953</v>
          </cell>
          <cell r="I487" t="str">
            <v>REGION AMAZONAS- GERENCIA SUB REGIONAL BAGUA</v>
          </cell>
          <cell r="J487">
            <v>1</v>
          </cell>
          <cell r="K487" t="str">
            <v>AMAZONAS</v>
          </cell>
          <cell r="L487">
            <v>1</v>
          </cell>
          <cell r="M487" t="str">
            <v>CHACHAPOYAS</v>
          </cell>
          <cell r="N487">
            <v>1</v>
          </cell>
          <cell r="O487" t="str">
            <v>CHACHAPOYAS</v>
          </cell>
          <cell r="P487" t="str">
            <v>Marco Condori Lozano</v>
          </cell>
          <cell r="Q487"/>
          <cell r="R487" t="str">
            <v>Lady Katy Delgado Medina</v>
          </cell>
          <cell r="S487" t="str">
            <v>Gerente de Planeamiento, Presupuesto y Acondicionamiento Territorial</v>
          </cell>
          <cell r="T487">
            <v>961080809</v>
          </cell>
          <cell r="U487" t="str">
            <v>lady210782@hotmail.com</v>
          </cell>
        </row>
        <row r="488">
          <cell r="H488">
            <v>955</v>
          </cell>
          <cell r="I488" t="str">
            <v>REGION AMAZONAS-SALUD BAGUA</v>
          </cell>
          <cell r="J488">
            <v>1</v>
          </cell>
          <cell r="K488" t="str">
            <v>AMAZONAS</v>
          </cell>
          <cell r="L488">
            <v>1</v>
          </cell>
          <cell r="M488" t="str">
            <v>CHACHAPOYAS</v>
          </cell>
          <cell r="N488">
            <v>1</v>
          </cell>
          <cell r="O488" t="str">
            <v>CHACHAPOYAS</v>
          </cell>
          <cell r="P488" t="str">
            <v>Marco Condori Lozano</v>
          </cell>
          <cell r="Q488"/>
          <cell r="R488" t="str">
            <v>Fernando Rimarachin Vega</v>
          </cell>
          <cell r="S488" t="str">
            <v>Jefe De Planeamiento Presupuesto Y Modernización</v>
          </cell>
          <cell r="T488">
            <v>988631943</v>
          </cell>
          <cell r="U488" t="str">
            <v>planeamientoypresupuesto.rsb@regionamazonas.gob.pe</v>
          </cell>
        </row>
        <row r="489">
          <cell r="H489">
            <v>1101</v>
          </cell>
          <cell r="I489" t="str">
            <v>REGION AMAZONAS-HOSPITAL DE APOYO BAGUA</v>
          </cell>
          <cell r="J489">
            <v>1</v>
          </cell>
          <cell r="K489" t="str">
            <v>AMAZONAS</v>
          </cell>
          <cell r="L489">
            <v>1</v>
          </cell>
          <cell r="M489" t="str">
            <v>CHACHAPOYAS</v>
          </cell>
          <cell r="N489">
            <v>1</v>
          </cell>
          <cell r="O489" t="str">
            <v>CHACHAPOYAS</v>
          </cell>
          <cell r="P489" t="str">
            <v>Marco Condori Lozano</v>
          </cell>
          <cell r="Q489"/>
          <cell r="R489" t="str">
            <v>Roxana Karina Sanchez Zelada</v>
          </cell>
          <cell r="S489" t="str">
            <v>Encargada de Planeamiento y Presupuesto</v>
          </cell>
          <cell r="T489">
            <v>955506208</v>
          </cell>
          <cell r="U489" t="str">
            <v>karsa20@hotmail.com</v>
          </cell>
        </row>
        <row r="490">
          <cell r="H490">
            <v>1349</v>
          </cell>
          <cell r="I490" t="str">
            <v>GOB.REG.AMAZONAS- EDUCACION BAGUA CAPITAL</v>
          </cell>
          <cell r="J490">
            <v>1</v>
          </cell>
          <cell r="K490" t="str">
            <v>AMAZONAS</v>
          </cell>
          <cell r="L490">
            <v>1</v>
          </cell>
          <cell r="M490" t="str">
            <v>CHACHAPOYAS</v>
          </cell>
          <cell r="N490">
            <v>1</v>
          </cell>
          <cell r="O490" t="str">
            <v>CHACHAPOYAS</v>
          </cell>
          <cell r="P490" t="str">
            <v>Marco Condori Lozano</v>
          </cell>
          <cell r="Q490"/>
          <cell r="R490" t="str">
            <v>Sonia Facho Alfaro</v>
          </cell>
          <cell r="S490" t="str">
            <v>Jefe de Presupuesto</v>
          </cell>
          <cell r="T490">
            <v>946654841</v>
          </cell>
          <cell r="U490" t="str">
            <v>sfacho@hotmail.com</v>
          </cell>
        </row>
        <row r="491">
          <cell r="H491">
            <v>1023</v>
          </cell>
          <cell r="I491" t="str">
            <v>REGION AMAZONAS- GERENCIA SUB REGIONAL CONDORCANQUI</v>
          </cell>
          <cell r="J491">
            <v>1</v>
          </cell>
          <cell r="K491" t="str">
            <v>AMAZONAS</v>
          </cell>
          <cell r="L491">
            <v>1</v>
          </cell>
          <cell r="M491" t="str">
            <v>CHACHAPOYAS</v>
          </cell>
          <cell r="N491">
            <v>1</v>
          </cell>
          <cell r="O491" t="str">
            <v>CHACHAPOYAS</v>
          </cell>
          <cell r="P491" t="str">
            <v>Marco Condori Lozano</v>
          </cell>
          <cell r="Q491"/>
          <cell r="R491" t="str">
            <v>Arnoldo Trigozo pozo</v>
          </cell>
          <cell r="S491" t="str">
            <v>Director Sub Regional De Planeamiento Y Presupuesto</v>
          </cell>
          <cell r="T491">
            <v>975913003</v>
          </cell>
          <cell r="U491" t="str">
            <v>arnoldotrigoza@yahoo.es</v>
          </cell>
        </row>
        <row r="492">
          <cell r="H492">
            <v>1220</v>
          </cell>
          <cell r="I492" t="str">
            <v>REGION AMAZONAS-EDUCACION CONDORCANQUI</v>
          </cell>
          <cell r="J492">
            <v>1</v>
          </cell>
          <cell r="K492" t="str">
            <v>AMAZONAS</v>
          </cell>
          <cell r="L492">
            <v>1</v>
          </cell>
          <cell r="M492" t="str">
            <v>CHACHAPOYAS</v>
          </cell>
          <cell r="N492">
            <v>1</v>
          </cell>
          <cell r="O492" t="str">
            <v>CHACHAPOYAS</v>
          </cell>
          <cell r="P492" t="str">
            <v>Marco Condori Lozano</v>
          </cell>
          <cell r="Q492"/>
          <cell r="R492" t="str">
            <v>Cesar Ferroñan Milan</v>
          </cell>
          <cell r="S492" t="str">
            <v>Director De La Oficina De Planificación Presupuesto Y Desarrollo Institucional</v>
          </cell>
          <cell r="T492">
            <v>948968282</v>
          </cell>
          <cell r="U492" t="str">
            <v>informes@ugelcondorcanqui.edu.pe</v>
          </cell>
        </row>
        <row r="493">
          <cell r="H493">
            <v>1664</v>
          </cell>
          <cell r="I493" t="str">
            <v>GOB.REG.DPTO. DE AMAZONAS – SALUD CONDORCANQUI</v>
          </cell>
          <cell r="J493">
            <v>1</v>
          </cell>
          <cell r="K493" t="str">
            <v>AMAZONAS</v>
          </cell>
          <cell r="L493">
            <v>1</v>
          </cell>
          <cell r="M493" t="str">
            <v>CHACHAPOYAS</v>
          </cell>
          <cell r="N493">
            <v>1</v>
          </cell>
          <cell r="O493" t="str">
            <v>CHACHAPOYAS</v>
          </cell>
          <cell r="P493" t="str">
            <v>Marco Condori Lozano</v>
          </cell>
          <cell r="Q493"/>
          <cell r="R493" t="str">
            <v>Edison Mejía Izquierdo</v>
          </cell>
          <cell r="S493" t="str">
            <v>Oficina De Plan. Y Presupuesto</v>
          </cell>
          <cell r="T493">
            <v>975800143</v>
          </cell>
          <cell r="U493" t="str">
            <v>edmejia1204@gmail.com</v>
          </cell>
        </row>
        <row r="494">
          <cell r="H494">
            <v>954</v>
          </cell>
          <cell r="I494" t="str">
            <v>REGION AMAZONAS-EDUCACION BAGUA</v>
          </cell>
          <cell r="J494">
            <v>1</v>
          </cell>
          <cell r="K494" t="str">
            <v>AMAZONAS</v>
          </cell>
          <cell r="L494">
            <v>1</v>
          </cell>
          <cell r="M494" t="str">
            <v>CHACHAPOYAS</v>
          </cell>
          <cell r="N494">
            <v>1</v>
          </cell>
          <cell r="O494" t="str">
            <v>CHACHAPOYAS</v>
          </cell>
          <cell r="P494" t="str">
            <v>Marco Condori Lozano</v>
          </cell>
          <cell r="Q494"/>
          <cell r="R494" t="str">
            <v>Facho Alfaro Sonia</v>
          </cell>
          <cell r="S494" t="str">
            <v>Jefe de Presupuesto</v>
          </cell>
          <cell r="T494">
            <v>946654841</v>
          </cell>
          <cell r="U494" t="str">
            <v>sfacho@hotmail.com</v>
          </cell>
        </row>
        <row r="495">
          <cell r="H495">
            <v>1350</v>
          </cell>
          <cell r="I495" t="str">
            <v>GOB.REG.AMAZONAS- SALUD UTCUBAMBA</v>
          </cell>
          <cell r="J495">
            <v>1</v>
          </cell>
          <cell r="K495" t="str">
            <v>AMAZONAS</v>
          </cell>
          <cell r="L495">
            <v>1</v>
          </cell>
          <cell r="M495" t="str">
            <v>CHACHAPOYAS</v>
          </cell>
          <cell r="N495">
            <v>1</v>
          </cell>
          <cell r="O495" t="str">
            <v>CHACHAPOYAS</v>
          </cell>
          <cell r="P495" t="str">
            <v>Marco Condori Lozano</v>
          </cell>
          <cell r="Q495"/>
          <cell r="R495" t="str">
            <v>Jonny Cruz Suarez</v>
          </cell>
          <cell r="S495" t="str">
            <v>Jefe De La Oficina De Presupuesto Y Planeamiento Estratégico</v>
          </cell>
          <cell r="T495">
            <v>945113707</v>
          </cell>
          <cell r="U495" t="str">
            <v>jonny_125_4@hotmail.com</v>
          </cell>
        </row>
        <row r="496">
          <cell r="H496">
            <v>1429</v>
          </cell>
          <cell r="I496" t="str">
            <v>GOB.REG.AMAZONAS- GERENCIA SUB REGIONAL DE UTCUBAMBA</v>
          </cell>
          <cell r="J496">
            <v>1</v>
          </cell>
          <cell r="K496" t="str">
            <v>AMAZONAS</v>
          </cell>
          <cell r="L496">
            <v>1</v>
          </cell>
          <cell r="M496" t="str">
            <v>CHACHAPOYAS</v>
          </cell>
          <cell r="N496">
            <v>1</v>
          </cell>
          <cell r="O496" t="str">
            <v>CHACHAPOYAS</v>
          </cell>
          <cell r="P496" t="str">
            <v>Marco Condori Lozano</v>
          </cell>
          <cell r="Q496"/>
          <cell r="R496" t="str">
            <v>Diana Evelyn Panduro Parihuaman</v>
          </cell>
          <cell r="S496" t="str">
            <v>Director Sub Regional De Planeamiento Y Presupuesto</v>
          </cell>
          <cell r="T496">
            <v>942008923</v>
          </cell>
          <cell r="U496" t="str">
            <v>dsrplaneamiento.gsru@regionamazonas.gob.pe</v>
          </cell>
        </row>
        <row r="497">
          <cell r="H497">
            <v>1739</v>
          </cell>
          <cell r="I497" t="str">
            <v>GOB. REG. DPTO. DE AMAZONAS - UGEL INTERCULTURAL BILINGUE Y RURAL IMAZA - BAGUA</v>
          </cell>
          <cell r="J497">
            <v>1</v>
          </cell>
          <cell r="K497" t="str">
            <v>AMAZONAS</v>
          </cell>
          <cell r="L497">
            <v>1</v>
          </cell>
          <cell r="M497" t="str">
            <v>CHACHAPOYAS</v>
          </cell>
          <cell r="N497">
            <v>1</v>
          </cell>
          <cell r="O497" t="str">
            <v>CHACHAPOYAS</v>
          </cell>
          <cell r="P497" t="str">
            <v>Marco Condori Lozano</v>
          </cell>
          <cell r="Q497"/>
          <cell r="R497" t="str">
            <v>Sonia Facho Alfaro</v>
          </cell>
          <cell r="S497" t="str">
            <v>Jefe de Presupuesto</v>
          </cell>
          <cell r="T497">
            <v>946654841</v>
          </cell>
          <cell r="U497" t="str">
            <v>sfacho@hotmail.com</v>
          </cell>
        </row>
        <row r="498">
          <cell r="H498">
            <v>726</v>
          </cell>
          <cell r="I498" t="str">
            <v>REGION ANCASH SEDE CENTRAL</v>
          </cell>
          <cell r="J498">
            <v>2</v>
          </cell>
          <cell r="K498" t="str">
            <v>ANCASH</v>
          </cell>
          <cell r="L498">
            <v>1</v>
          </cell>
          <cell r="M498" t="str">
            <v>HUARAZ</v>
          </cell>
          <cell r="N498">
            <v>1</v>
          </cell>
          <cell r="O498" t="str">
            <v>HUARAZ</v>
          </cell>
          <cell r="P498" t="str">
            <v>Yordan Aranda Diaz</v>
          </cell>
          <cell r="Q498"/>
          <cell r="R498" t="str">
            <v>Econ. Nestor Fernando Barreto Saenz</v>
          </cell>
          <cell r="S498" t="str">
            <v>Gerente Regional de Planeamiento, Presupuesto y Acondicionamiento Territorial</v>
          </cell>
          <cell r="T498">
            <v>943066662</v>
          </cell>
          <cell r="U498" t="str">
            <v>nbarretos@regionancash.gob.pe</v>
          </cell>
        </row>
        <row r="499">
          <cell r="H499">
            <v>726</v>
          </cell>
          <cell r="I499" t="str">
            <v>REGION ANCASH SEDE CENTRAL</v>
          </cell>
          <cell r="J499">
            <v>2</v>
          </cell>
          <cell r="K499" t="str">
            <v>ANCASH</v>
          </cell>
          <cell r="L499">
            <v>1</v>
          </cell>
          <cell r="M499" t="str">
            <v>HUARAZ</v>
          </cell>
          <cell r="N499">
            <v>1</v>
          </cell>
          <cell r="O499" t="str">
            <v>HUARAZ</v>
          </cell>
          <cell r="P499" t="str">
            <v>Yordan Aranda Diaz</v>
          </cell>
          <cell r="Q499"/>
          <cell r="R499" t="str">
            <v>C.P.C. JAVIER DAVID CORAL ONCOY</v>
          </cell>
          <cell r="S499" t="str">
            <v>Sub Gerente De Planeamiento Y Acondicionamiento Territorial</v>
          </cell>
          <cell r="T499">
            <v>956872299</v>
          </cell>
          <cell r="U499" t="str">
            <v>sgpat-ancash@hotmail.com; joncoy@regionancash.gob.pe</v>
          </cell>
        </row>
        <row r="500">
          <cell r="H500">
            <v>726</v>
          </cell>
          <cell r="I500" t="str">
            <v>REGION ANCASH SEDE CENTRAL</v>
          </cell>
          <cell r="J500">
            <v>2</v>
          </cell>
          <cell r="K500" t="str">
            <v>ANCASH</v>
          </cell>
          <cell r="L500">
            <v>1</v>
          </cell>
          <cell r="M500" t="str">
            <v>HUARAZ</v>
          </cell>
          <cell r="N500">
            <v>1</v>
          </cell>
          <cell r="O500" t="str">
            <v>HUARAZ</v>
          </cell>
          <cell r="P500" t="str">
            <v>Yordan Aranda Diaz</v>
          </cell>
          <cell r="Q500"/>
          <cell r="R500" t="str">
            <v>Erick Jhonatan Mendoza Aquiño</v>
          </cell>
          <cell r="S500" t="str">
            <v>Especialista en Planeamiento /Responsable del PEI</v>
          </cell>
          <cell r="T500" t="str">
            <v>931 124 088</v>
          </cell>
          <cell r="U500" t="str">
            <v>erickjma13@gmail.com</v>
          </cell>
        </row>
        <row r="501">
          <cell r="H501">
            <v>727</v>
          </cell>
          <cell r="I501" t="str">
            <v>REGION ANCASH-AGRICULTURA</v>
          </cell>
          <cell r="J501">
            <v>2</v>
          </cell>
          <cell r="K501" t="str">
            <v>ANCASH</v>
          </cell>
          <cell r="L501">
            <v>1</v>
          </cell>
          <cell r="M501" t="str">
            <v>HUARAZ</v>
          </cell>
          <cell r="N501">
            <v>1</v>
          </cell>
          <cell r="O501" t="str">
            <v>HUARAZ</v>
          </cell>
          <cell r="P501" t="str">
            <v>Yordan Aranda Diaz</v>
          </cell>
          <cell r="Q501"/>
          <cell r="R501" t="str">
            <v>Gene Rosaria Huaman Palma</v>
          </cell>
          <cell r="S501" t="str">
            <v>Directora de planificación</v>
          </cell>
          <cell r="T501">
            <v>938122570</v>
          </cell>
          <cell r="U501" t="str">
            <v>cpc28951@gmail.com</v>
          </cell>
        </row>
        <row r="502">
          <cell r="H502">
            <v>727</v>
          </cell>
          <cell r="I502" t="str">
            <v>REGION ANCASH-AGRICULTURA</v>
          </cell>
          <cell r="J502">
            <v>2</v>
          </cell>
          <cell r="K502" t="str">
            <v>ANCASH</v>
          </cell>
          <cell r="L502">
            <v>1</v>
          </cell>
          <cell r="M502" t="str">
            <v>HUARAZ</v>
          </cell>
          <cell r="N502">
            <v>1</v>
          </cell>
          <cell r="O502" t="str">
            <v>HUARAZ</v>
          </cell>
          <cell r="P502" t="str">
            <v>Yordan Aranda Diaz</v>
          </cell>
          <cell r="Q502"/>
          <cell r="R502" t="str">
            <v>Jeny Milady Peralta Dàvila</v>
          </cell>
          <cell r="S502" t="str">
            <v>Especialista en Planeamiento</v>
          </cell>
          <cell r="T502" t="str">
            <v>945 686 699</v>
          </cell>
          <cell r="U502" t="str">
            <v>jenyperalta@hotmail.com</v>
          </cell>
        </row>
        <row r="503">
          <cell r="H503">
            <v>729</v>
          </cell>
          <cell r="I503" t="str">
            <v>REGION ANCASH-EDUCACION ANCASH</v>
          </cell>
          <cell r="J503">
            <v>2</v>
          </cell>
          <cell r="K503" t="str">
            <v>ANCASH</v>
          </cell>
          <cell r="L503">
            <v>1</v>
          </cell>
          <cell r="M503" t="str">
            <v>HUARAZ</v>
          </cell>
          <cell r="N503">
            <v>1</v>
          </cell>
          <cell r="O503" t="str">
            <v>HUARAZ</v>
          </cell>
          <cell r="P503" t="str">
            <v>Yordan Aranda Diaz</v>
          </cell>
          <cell r="Q503"/>
          <cell r="R503" t="str">
            <v>Cristhian Salinas Simón</v>
          </cell>
          <cell r="S503" t="str">
            <v>Planificador I</v>
          </cell>
          <cell r="T503" t="str">
            <v>977 653 575</v>
          </cell>
          <cell r="U503" t="str">
            <v>cristhian_salinas@hotmail.com</v>
          </cell>
        </row>
        <row r="504">
          <cell r="H504">
            <v>729</v>
          </cell>
          <cell r="I504" t="str">
            <v>REGION ANCASH-EDUCACION ANCASH</v>
          </cell>
          <cell r="J504">
            <v>2</v>
          </cell>
          <cell r="K504" t="str">
            <v>ANCASH</v>
          </cell>
          <cell r="L504">
            <v>1</v>
          </cell>
          <cell r="M504" t="str">
            <v>HUARAZ</v>
          </cell>
          <cell r="N504">
            <v>1</v>
          </cell>
          <cell r="O504" t="str">
            <v>HUARAZ</v>
          </cell>
          <cell r="P504" t="str">
            <v>Yordan Aranda Diaz</v>
          </cell>
          <cell r="Q504"/>
          <cell r="R504" t="str">
            <v>Lucia Bulneje Ayala</v>
          </cell>
          <cell r="S504" t="str">
            <v>Panificador II</v>
          </cell>
          <cell r="T504" t="str">
            <v>988 544 550</v>
          </cell>
          <cell r="U504" t="str">
            <v>luciabuleje@hotmail.com</v>
          </cell>
        </row>
        <row r="505">
          <cell r="H505">
            <v>739</v>
          </cell>
          <cell r="I505" t="str">
            <v>REGION ANCASH-SALUD ANCASH</v>
          </cell>
          <cell r="J505">
            <v>2</v>
          </cell>
          <cell r="K505" t="str">
            <v>ANCASH</v>
          </cell>
          <cell r="L505">
            <v>1</v>
          </cell>
          <cell r="M505" t="str">
            <v>HUARAZ</v>
          </cell>
          <cell r="N505">
            <v>1</v>
          </cell>
          <cell r="O505" t="str">
            <v>HUARAZ</v>
          </cell>
          <cell r="P505" t="str">
            <v>Yordan Aranda Diaz</v>
          </cell>
          <cell r="Q505"/>
          <cell r="R505" t="str">
            <v>Carlota Cabrera Navarrete</v>
          </cell>
          <cell r="S505" t="str">
            <v>Especialista en Planeamiento</v>
          </cell>
          <cell r="T505" t="str">
            <v>943 388 889</v>
          </cell>
          <cell r="U505" t="str">
            <v>carlotacabreran1@gmail.com</v>
          </cell>
        </row>
        <row r="506">
          <cell r="H506">
            <v>741</v>
          </cell>
          <cell r="I506" t="str">
            <v>REGION ANCASH-SALUD HUARAZ</v>
          </cell>
          <cell r="J506">
            <v>2</v>
          </cell>
          <cell r="K506" t="str">
            <v>ANCASH</v>
          </cell>
          <cell r="L506">
            <v>1</v>
          </cell>
          <cell r="M506" t="str">
            <v>HUARAZ</v>
          </cell>
          <cell r="N506">
            <v>1</v>
          </cell>
          <cell r="O506" t="str">
            <v>HUARAZ</v>
          </cell>
          <cell r="P506" t="str">
            <v>Yordan Aranda Diaz</v>
          </cell>
          <cell r="Q506"/>
          <cell r="R506" t="str">
            <v>Jorge Luis Barrenechea Morales</v>
          </cell>
          <cell r="S506" t="str">
            <v>Especialista en Planeamiento</v>
          </cell>
          <cell r="T506" t="str">
            <v>946 806 005</v>
          </cell>
          <cell r="U506" t="str">
            <v>jb-vargas@hotmail.com</v>
          </cell>
        </row>
        <row r="507">
          <cell r="H507">
            <v>743</v>
          </cell>
          <cell r="I507" t="str">
            <v>REGION ANCASH-SALUD LA CALETA</v>
          </cell>
          <cell r="J507">
            <v>2</v>
          </cell>
          <cell r="K507" t="str">
            <v>ANCASH</v>
          </cell>
          <cell r="L507">
            <v>1</v>
          </cell>
          <cell r="M507" t="str">
            <v>HUARAZ</v>
          </cell>
          <cell r="N507">
            <v>1</v>
          </cell>
          <cell r="O507" t="str">
            <v>HUARAZ</v>
          </cell>
          <cell r="P507" t="str">
            <v>Yordan Aranda Diaz</v>
          </cell>
          <cell r="Q507"/>
          <cell r="R507" t="str">
            <v>Edith Yovanna Huaman Roldan</v>
          </cell>
          <cell r="S507" t="str">
            <v>Responsable de Planes y Programas</v>
          </cell>
          <cell r="T507" t="str">
            <v>943 477 870</v>
          </cell>
          <cell r="U507" t="str">
            <v>yovanita24@hotmail.com</v>
          </cell>
        </row>
        <row r="508">
          <cell r="H508">
            <v>1036</v>
          </cell>
          <cell r="I508" t="str">
            <v>REGION ANCASH-TRANSPORTES</v>
          </cell>
          <cell r="J508">
            <v>2</v>
          </cell>
          <cell r="K508" t="str">
            <v>ANCASH</v>
          </cell>
          <cell r="L508">
            <v>1</v>
          </cell>
          <cell r="M508" t="str">
            <v>HUARAZ</v>
          </cell>
          <cell r="N508">
            <v>1</v>
          </cell>
          <cell r="O508" t="str">
            <v>HUARAZ</v>
          </cell>
          <cell r="P508" t="str">
            <v>Yordan Aranda Diaz</v>
          </cell>
          <cell r="Q508"/>
          <cell r="R508" t="str">
            <v>Ernesto Luna Quiroz</v>
          </cell>
          <cell r="S508" t="str">
            <v>Especialista</v>
          </cell>
          <cell r="T508" t="str">
            <v>956 053 015</v>
          </cell>
          <cell r="U508" t="str">
            <v>erluqui@hotmail.com</v>
          </cell>
        </row>
        <row r="509">
          <cell r="H509">
            <v>1221</v>
          </cell>
          <cell r="I509" t="str">
            <v>REGION ANCASH - EDUCACION HUARAZ</v>
          </cell>
          <cell r="J509">
            <v>2</v>
          </cell>
          <cell r="K509" t="str">
            <v>ANCASH</v>
          </cell>
          <cell r="L509">
            <v>1</v>
          </cell>
          <cell r="M509" t="str">
            <v>HUARAZ</v>
          </cell>
          <cell r="N509">
            <v>1</v>
          </cell>
          <cell r="O509" t="str">
            <v>HUARAZ</v>
          </cell>
          <cell r="P509" t="str">
            <v>Yordan Aranda Diaz</v>
          </cell>
          <cell r="Q509"/>
          <cell r="R509" t="str">
            <v>Antonio Timoteo Rojas De la cruz</v>
          </cell>
          <cell r="S509" t="str">
            <v>Planificador</v>
          </cell>
          <cell r="T509" t="str">
            <v>995 099 847/ 901 718 442</v>
          </cell>
          <cell r="U509" t="str">
            <v>anrojas_22_15@hotmail.com;antoniorojas2208@gmail.com</v>
          </cell>
        </row>
        <row r="510">
          <cell r="H510">
            <v>733</v>
          </cell>
          <cell r="I510" t="str">
            <v>REGION ANCASH-EDUCACION AIJA</v>
          </cell>
          <cell r="J510">
            <v>2</v>
          </cell>
          <cell r="K510" t="str">
            <v>ANCASH</v>
          </cell>
          <cell r="L510">
            <v>1</v>
          </cell>
          <cell r="M510" t="str">
            <v>HUARAZ</v>
          </cell>
          <cell r="N510">
            <v>1</v>
          </cell>
          <cell r="O510" t="str">
            <v>HUARAZ</v>
          </cell>
          <cell r="P510" t="str">
            <v>Yordan Aranda Diaz</v>
          </cell>
          <cell r="Q510"/>
          <cell r="R510" t="str">
            <v>José Luis Cano Castillo</v>
          </cell>
          <cell r="S510" t="str">
            <v>Especialista en Planeamiento</v>
          </cell>
          <cell r="T510">
            <v>986153368</v>
          </cell>
          <cell r="U510" t="str">
            <v>josecc0331@hotmail.com</v>
          </cell>
        </row>
        <row r="511">
          <cell r="H511">
            <v>1477</v>
          </cell>
          <cell r="I511" t="str">
            <v>GOB. REG. DE ANCASH- EDUCACION ANTONIO RAIMONDI</v>
          </cell>
          <cell r="J511">
            <v>2</v>
          </cell>
          <cell r="K511" t="str">
            <v>ANCASH</v>
          </cell>
          <cell r="L511">
            <v>1</v>
          </cell>
          <cell r="M511" t="str">
            <v>HUARAZ</v>
          </cell>
          <cell r="N511">
            <v>1</v>
          </cell>
          <cell r="O511" t="str">
            <v>HUARAZ</v>
          </cell>
          <cell r="P511" t="str">
            <v>Yordan Aranda Diaz</v>
          </cell>
          <cell r="Q511"/>
          <cell r="R511" t="str">
            <v>Obregon Fernandez Natalia Marliza</v>
          </cell>
          <cell r="S511" t="str">
            <v>Especialista en Planificación</v>
          </cell>
          <cell r="T511">
            <v>927682059</v>
          </cell>
          <cell r="U511" t="str">
            <v>nobregonfernandez@gmail.com</v>
          </cell>
        </row>
        <row r="512">
          <cell r="H512">
            <v>1479</v>
          </cell>
          <cell r="I512" t="str">
            <v>GOB.REG. DE ANCASH- EDUCACION - ASUNCION</v>
          </cell>
          <cell r="J512">
            <v>2</v>
          </cell>
          <cell r="K512" t="str">
            <v>ANCASH</v>
          </cell>
          <cell r="L512">
            <v>1</v>
          </cell>
          <cell r="M512" t="str">
            <v>HUARAZ</v>
          </cell>
          <cell r="N512">
            <v>1</v>
          </cell>
          <cell r="O512" t="str">
            <v>HUARAZ</v>
          </cell>
          <cell r="P512" t="str">
            <v>Yordan Aranda Diaz</v>
          </cell>
          <cell r="Q512"/>
          <cell r="R512" t="str">
            <v>Alexandr Leiva Luna</v>
          </cell>
          <cell r="S512" t="str">
            <v>Planificador</v>
          </cell>
          <cell r="T512">
            <v>920051020</v>
          </cell>
          <cell r="U512" t="str">
            <v>lunaleiva@hotmail.com</v>
          </cell>
        </row>
        <row r="513">
          <cell r="H513">
            <v>1478</v>
          </cell>
          <cell r="I513" t="str">
            <v>GOB.REG. DE ANCASH- EDUCACION BOLOGNESI</v>
          </cell>
          <cell r="J513">
            <v>2</v>
          </cell>
          <cell r="K513" t="str">
            <v>ANCASH</v>
          </cell>
          <cell r="L513">
            <v>1</v>
          </cell>
          <cell r="M513" t="str">
            <v>HUARAZ</v>
          </cell>
          <cell r="N513">
            <v>1</v>
          </cell>
          <cell r="O513" t="str">
            <v>HUARAZ</v>
          </cell>
          <cell r="P513" t="str">
            <v>Yordan Aranda Diaz</v>
          </cell>
          <cell r="Q513"/>
          <cell r="R513" t="str">
            <v>Rafael Yackson Antunez Avendaño</v>
          </cell>
          <cell r="S513" t="str">
            <v>Planificador</v>
          </cell>
          <cell r="T513">
            <v>942840061</v>
          </cell>
          <cell r="U513" t="str">
            <v>Rafael_0077@hotmail.com</v>
          </cell>
        </row>
        <row r="514">
          <cell r="H514">
            <v>1480</v>
          </cell>
          <cell r="I514" t="str">
            <v>GOB.REG. DE ANCASH- EDUCACION - CARHUAZ</v>
          </cell>
          <cell r="J514">
            <v>2</v>
          </cell>
          <cell r="K514" t="str">
            <v>ANCASH</v>
          </cell>
          <cell r="L514">
            <v>1</v>
          </cell>
          <cell r="M514" t="str">
            <v>HUARAZ</v>
          </cell>
          <cell r="N514">
            <v>1</v>
          </cell>
          <cell r="O514" t="str">
            <v>HUARAZ</v>
          </cell>
          <cell r="P514" t="str">
            <v>Yordan Aranda Diaz</v>
          </cell>
          <cell r="Q514"/>
          <cell r="R514" t="str">
            <v>Flor Rebeca Vargas Grande</v>
          </cell>
          <cell r="S514" t="str">
            <v>Planificador</v>
          </cell>
          <cell r="T514">
            <v>972649038</v>
          </cell>
          <cell r="U514" t="str">
            <v>rebe_v_g@hotmail.com</v>
          </cell>
        </row>
        <row r="515">
          <cell r="H515">
            <v>736</v>
          </cell>
          <cell r="I515" t="str">
            <v>REGION ANCASH-EDUCACION CARLOS F. FITZCARRALD</v>
          </cell>
          <cell r="J515">
            <v>2</v>
          </cell>
          <cell r="K515" t="str">
            <v>ANCASH</v>
          </cell>
          <cell r="L515">
            <v>1</v>
          </cell>
          <cell r="M515" t="str">
            <v>HUARAZ</v>
          </cell>
          <cell r="N515">
            <v>1</v>
          </cell>
          <cell r="O515" t="str">
            <v>HUARAZ</v>
          </cell>
          <cell r="P515" t="str">
            <v>Yordan Aranda Diaz</v>
          </cell>
          <cell r="Q515"/>
          <cell r="R515" t="str">
            <v>Erikson Morales Principe</v>
          </cell>
          <cell r="S515" t="str">
            <v>Especialista en Planeamiento</v>
          </cell>
          <cell r="T515" t="str">
            <v>986 753 213</v>
          </cell>
          <cell r="U515" t="str">
            <v>erikson_mp94@hotmail.com</v>
          </cell>
        </row>
        <row r="516">
          <cell r="H516">
            <v>1206</v>
          </cell>
          <cell r="I516" t="str">
            <v>REGION ANCASH - EDUCACION CASMA</v>
          </cell>
          <cell r="J516">
            <v>2</v>
          </cell>
          <cell r="K516" t="str">
            <v>ANCASH</v>
          </cell>
          <cell r="L516">
            <v>1</v>
          </cell>
          <cell r="M516" t="str">
            <v>HUARAZ</v>
          </cell>
          <cell r="N516">
            <v>1</v>
          </cell>
          <cell r="O516" t="str">
            <v>HUARAZ</v>
          </cell>
          <cell r="P516" t="str">
            <v>Yordan Aranda Diaz</v>
          </cell>
          <cell r="Q516"/>
          <cell r="R516" t="str">
            <v>Silvia Chang Velazquez</v>
          </cell>
          <cell r="S516" t="str">
            <v>Planificador</v>
          </cell>
          <cell r="T516" t="str">
            <v>964 884 785</v>
          </cell>
          <cell r="U516" t="str">
            <v>ssylvyach@hotmail.com</v>
          </cell>
        </row>
        <row r="517">
          <cell r="H517">
            <v>1491</v>
          </cell>
          <cell r="I517" t="str">
            <v>GOB. REG. DE ANCASH- EDUCACION CORONGO</v>
          </cell>
          <cell r="J517">
            <v>2</v>
          </cell>
          <cell r="K517" t="str">
            <v>ANCASH</v>
          </cell>
          <cell r="L517">
            <v>1</v>
          </cell>
          <cell r="M517" t="str">
            <v>HUARAZ</v>
          </cell>
          <cell r="N517">
            <v>1</v>
          </cell>
          <cell r="O517" t="str">
            <v>HUARAZ</v>
          </cell>
          <cell r="P517" t="str">
            <v>Yordan Aranda Diaz</v>
          </cell>
          <cell r="Q517"/>
          <cell r="R517" t="str">
            <v>Eva Yuliana Pinedo Cruz</v>
          </cell>
          <cell r="S517" t="str">
            <v>Planificador</v>
          </cell>
          <cell r="T517">
            <v>992723508</v>
          </cell>
          <cell r="U517" t="str">
            <v>yulianapinedoc@hotmail.com</v>
          </cell>
        </row>
        <row r="518">
          <cell r="H518">
            <v>737</v>
          </cell>
          <cell r="I518" t="str">
            <v>REGION ANCASH-EDUCACION HUARI</v>
          </cell>
          <cell r="J518">
            <v>2</v>
          </cell>
          <cell r="K518" t="str">
            <v>ANCASH</v>
          </cell>
          <cell r="L518">
            <v>1</v>
          </cell>
          <cell r="M518" t="str">
            <v>HUARAZ</v>
          </cell>
          <cell r="N518">
            <v>1</v>
          </cell>
          <cell r="O518" t="str">
            <v>HUARAZ</v>
          </cell>
          <cell r="P518" t="str">
            <v>Yordan Aranda Diaz</v>
          </cell>
          <cell r="Q518"/>
          <cell r="R518" t="str">
            <v>Asencios Reyes Manuel</v>
          </cell>
          <cell r="S518" t="str">
            <v>Especialista en Planeamiento</v>
          </cell>
          <cell r="T518" t="str">
            <v>942 936 889</v>
          </cell>
          <cell r="U518" t="str">
            <v>marysto1954@hotmail.com</v>
          </cell>
        </row>
        <row r="519">
          <cell r="H519">
            <v>746</v>
          </cell>
          <cell r="I519" t="str">
            <v>REGION ANCASH-SALUD HUARI</v>
          </cell>
          <cell r="J519">
            <v>2</v>
          </cell>
          <cell r="K519" t="str">
            <v>ANCASH</v>
          </cell>
          <cell r="L519">
            <v>1</v>
          </cell>
          <cell r="M519" t="str">
            <v>HUARAZ</v>
          </cell>
          <cell r="N519">
            <v>1</v>
          </cell>
          <cell r="O519" t="str">
            <v>HUARAZ</v>
          </cell>
          <cell r="P519" t="str">
            <v>Yordan Aranda Diaz</v>
          </cell>
          <cell r="Q519"/>
          <cell r="R519" t="str">
            <v>Juan Orlando Muñoz Lopez</v>
          </cell>
          <cell r="S519" t="str">
            <v>Director de Sistema Administartivo</v>
          </cell>
          <cell r="T519" t="str">
            <v>947 802 464</v>
          </cell>
          <cell r="U519" t="str">
            <v>orlando032864@hotmail.com</v>
          </cell>
        </row>
        <row r="520">
          <cell r="H520">
            <v>746</v>
          </cell>
          <cell r="I520" t="str">
            <v>REGION ANCASH-SALUD HUARI</v>
          </cell>
          <cell r="J520">
            <v>2</v>
          </cell>
          <cell r="K520" t="str">
            <v>ANCASH</v>
          </cell>
          <cell r="L520">
            <v>1</v>
          </cell>
          <cell r="M520" t="str">
            <v>HUARAZ</v>
          </cell>
          <cell r="N520">
            <v>1</v>
          </cell>
          <cell r="O520" t="str">
            <v>HUARAZ</v>
          </cell>
          <cell r="P520" t="str">
            <v>Yordan Aranda Diaz</v>
          </cell>
          <cell r="Q520"/>
          <cell r="R520" t="str">
            <v>Lizeth Flor Cabana Morales</v>
          </cell>
          <cell r="S520" t="str">
            <v>Planificador</v>
          </cell>
          <cell r="T520" t="str">
            <v>945 773 521</v>
          </cell>
          <cell r="U520" t="str">
            <v>lizethcabana93@gmail.com</v>
          </cell>
        </row>
        <row r="521">
          <cell r="H521">
            <v>732</v>
          </cell>
          <cell r="I521" t="str">
            <v>REGION ANCASH-EDUCACION HUARMEY</v>
          </cell>
          <cell r="J521">
            <v>2</v>
          </cell>
          <cell r="K521" t="str">
            <v>ANCASH</v>
          </cell>
          <cell r="L521">
            <v>1</v>
          </cell>
          <cell r="M521" t="str">
            <v>HUARAZ</v>
          </cell>
          <cell r="N521">
            <v>1</v>
          </cell>
          <cell r="O521" t="str">
            <v>HUARAZ</v>
          </cell>
          <cell r="P521" t="str">
            <v>Yordan Aranda Diaz</v>
          </cell>
          <cell r="Q521"/>
          <cell r="R521" t="str">
            <v>Walter Antonio Inocente Agüero</v>
          </cell>
          <cell r="S521" t="str">
            <v>Especialista en Planeamiento</v>
          </cell>
          <cell r="T521" t="str">
            <v>947 447 969</v>
          </cell>
          <cell r="U521" t="str">
            <v>waltery10@hotmail.com</v>
          </cell>
        </row>
        <row r="522">
          <cell r="H522">
            <v>731</v>
          </cell>
          <cell r="I522" t="str">
            <v>REGION ANCASH-EDUCACION HUAYLAS</v>
          </cell>
          <cell r="J522">
            <v>2</v>
          </cell>
          <cell r="K522" t="str">
            <v>ANCASH</v>
          </cell>
          <cell r="L522">
            <v>1</v>
          </cell>
          <cell r="M522" t="str">
            <v>HUARAZ</v>
          </cell>
          <cell r="N522">
            <v>1</v>
          </cell>
          <cell r="O522" t="str">
            <v>HUARAZ</v>
          </cell>
          <cell r="P522" t="str">
            <v>Yordan Aranda Diaz</v>
          </cell>
          <cell r="Q522"/>
          <cell r="R522" t="str">
            <v>Fidel Stalin Vidal Lllanos</v>
          </cell>
          <cell r="S522" t="str">
            <v>Especialista en Planeamiento</v>
          </cell>
          <cell r="T522" t="str">
            <v>981 999 519</v>
          </cell>
          <cell r="U522" t="str">
            <v>stalinvidal@hotmail.com</v>
          </cell>
        </row>
        <row r="523">
          <cell r="H523">
            <v>744</v>
          </cell>
          <cell r="I523" t="str">
            <v>REGION ANCASH-SALUD CARAZ</v>
          </cell>
          <cell r="J523">
            <v>2</v>
          </cell>
          <cell r="K523" t="str">
            <v>ANCASH</v>
          </cell>
          <cell r="L523">
            <v>1</v>
          </cell>
          <cell r="M523" t="str">
            <v>HUARAZ</v>
          </cell>
          <cell r="N523">
            <v>1</v>
          </cell>
          <cell r="O523" t="str">
            <v>HUARAZ</v>
          </cell>
          <cell r="P523" t="str">
            <v>Yordan Aranda Diaz</v>
          </cell>
          <cell r="Q523"/>
          <cell r="R523" t="str">
            <v>Walter Erick Clemente Ponce</v>
          </cell>
          <cell r="S523" t="str">
            <v>Responsable de Planemaiento</v>
          </cell>
          <cell r="T523" t="str">
            <v>971 523 230</v>
          </cell>
          <cell r="U523" t="str">
            <v>cia_71@hotmail.com</v>
          </cell>
        </row>
        <row r="524">
          <cell r="H524">
            <v>1481</v>
          </cell>
          <cell r="I524" t="str">
            <v>GOB.REG. DE ANCASH- EDUCACION - MARISCAL LUZURIAGA</v>
          </cell>
          <cell r="J524">
            <v>2</v>
          </cell>
          <cell r="K524" t="str">
            <v>ANCASH</v>
          </cell>
          <cell r="L524">
            <v>1</v>
          </cell>
          <cell r="M524" t="str">
            <v>HUARAZ</v>
          </cell>
          <cell r="N524">
            <v>1</v>
          </cell>
          <cell r="O524" t="str">
            <v>HUARAZ</v>
          </cell>
          <cell r="P524" t="str">
            <v>Yordan Aranda Diaz</v>
          </cell>
          <cell r="Q524"/>
          <cell r="R524" t="str">
            <v>Rusbel Fredy Romero Rojas</v>
          </cell>
          <cell r="S524" t="str">
            <v>Planificador</v>
          </cell>
          <cell r="T524">
            <v>938932090</v>
          </cell>
          <cell r="U524" t="str">
            <v>fredyromero1002@gmail.com</v>
          </cell>
        </row>
        <row r="525">
          <cell r="H525">
            <v>742</v>
          </cell>
          <cell r="I525" t="str">
            <v>REGION ANCASH-SALUD ELEAZAR GUZMAN BARRON</v>
          </cell>
          <cell r="J525">
            <v>2</v>
          </cell>
          <cell r="K525" t="str">
            <v>ANCASH</v>
          </cell>
          <cell r="L525">
            <v>1</v>
          </cell>
          <cell r="M525" t="str">
            <v>HUARAZ</v>
          </cell>
          <cell r="N525">
            <v>1</v>
          </cell>
          <cell r="O525" t="str">
            <v>HUARAZ</v>
          </cell>
          <cell r="P525" t="str">
            <v>Yordan Aranda Diaz</v>
          </cell>
          <cell r="Q525"/>
          <cell r="R525" t="str">
            <v>Manuela Neri Reyes Huamanchumo</v>
          </cell>
          <cell r="S525" t="str">
            <v>Especialista en Planeamiento</v>
          </cell>
          <cell r="T525" t="str">
            <v>986 676 065</v>
          </cell>
          <cell r="U525" t="str">
            <v>mmreyesh@hotmail.com</v>
          </cell>
        </row>
        <row r="526">
          <cell r="H526">
            <v>1482</v>
          </cell>
          <cell r="I526" t="str">
            <v>GOB.REG. DE ANCASH- EDUCACION OCROS</v>
          </cell>
          <cell r="J526">
            <v>2</v>
          </cell>
          <cell r="K526" t="str">
            <v>ANCASH</v>
          </cell>
          <cell r="L526">
            <v>1</v>
          </cell>
          <cell r="M526" t="str">
            <v>HUARAZ</v>
          </cell>
          <cell r="N526">
            <v>1</v>
          </cell>
          <cell r="O526" t="str">
            <v>HUARAZ</v>
          </cell>
          <cell r="P526" t="str">
            <v>Yordan Aranda Diaz</v>
          </cell>
          <cell r="Q526"/>
          <cell r="R526" t="str">
            <v>Joshue Fermin Huachaca Chavez</v>
          </cell>
          <cell r="S526" t="str">
            <v>Planificador</v>
          </cell>
          <cell r="T526">
            <v>986148979</v>
          </cell>
          <cell r="U526" t="str">
            <v>josue_yadfer@hotmail.com</v>
          </cell>
        </row>
        <row r="527">
          <cell r="H527">
            <v>738</v>
          </cell>
          <cell r="I527" t="str">
            <v>REGION ANCASH-EDUCACION PALLASCA</v>
          </cell>
          <cell r="J527">
            <v>2</v>
          </cell>
          <cell r="K527" t="str">
            <v>ANCASH</v>
          </cell>
          <cell r="L527">
            <v>1</v>
          </cell>
          <cell r="M527" t="str">
            <v>HUARAZ</v>
          </cell>
          <cell r="N527">
            <v>1</v>
          </cell>
          <cell r="O527" t="str">
            <v>HUARAZ</v>
          </cell>
          <cell r="P527" t="str">
            <v>Yordan Aranda Diaz</v>
          </cell>
          <cell r="Q527"/>
          <cell r="R527" t="str">
            <v>Araujo Osorio Marco Eber</v>
          </cell>
          <cell r="S527" t="str">
            <v>Especialista en Planeamiento</v>
          </cell>
          <cell r="T527" t="str">
            <v>943 635 793</v>
          </cell>
          <cell r="U527" t="str">
            <v>marcoeber@hotmail.com</v>
          </cell>
        </row>
        <row r="528">
          <cell r="H528">
            <v>734</v>
          </cell>
          <cell r="I528" t="str">
            <v>REGION ANCASH-EDUCACION POMABAMBA</v>
          </cell>
          <cell r="J528">
            <v>2</v>
          </cell>
          <cell r="K528" t="str">
            <v>ANCASH</v>
          </cell>
          <cell r="L528">
            <v>1</v>
          </cell>
          <cell r="M528" t="str">
            <v>HUARAZ</v>
          </cell>
          <cell r="N528">
            <v>1</v>
          </cell>
          <cell r="O528" t="str">
            <v>HUARAZ</v>
          </cell>
          <cell r="P528" t="str">
            <v>Yordan Aranda Diaz</v>
          </cell>
          <cell r="Q528"/>
          <cell r="R528" t="str">
            <v>Haidee Zulema Tarazona Acero</v>
          </cell>
          <cell r="S528" t="str">
            <v>Especialista en Planeamiento</v>
          </cell>
          <cell r="T528" t="str">
            <v>996 982 235</v>
          </cell>
          <cell r="U528" t="str">
            <v>zulema_ta07@hotmail.com</v>
          </cell>
        </row>
        <row r="529">
          <cell r="H529">
            <v>745</v>
          </cell>
          <cell r="I529" t="str">
            <v>REGION ANCASH-SALUD POMABAMBA</v>
          </cell>
          <cell r="J529">
            <v>2</v>
          </cell>
          <cell r="K529" t="str">
            <v>ANCASH</v>
          </cell>
          <cell r="L529">
            <v>1</v>
          </cell>
          <cell r="M529" t="str">
            <v>HUARAZ</v>
          </cell>
          <cell r="N529">
            <v>1</v>
          </cell>
          <cell r="O529" t="str">
            <v>HUARAZ</v>
          </cell>
          <cell r="P529" t="str">
            <v>Yordan Aranda Diaz</v>
          </cell>
          <cell r="Q529"/>
          <cell r="R529" t="str">
            <v>Rudy Nuñez De La Cruz</v>
          </cell>
          <cell r="S529" t="str">
            <v>Jeje de Planificación y Presupuesto</v>
          </cell>
          <cell r="T529" t="str">
            <v>921 495 936</v>
          </cell>
          <cell r="U529" t="str">
            <v>rudy.59@hotmail.com</v>
          </cell>
        </row>
        <row r="530">
          <cell r="H530">
            <v>740</v>
          </cell>
          <cell r="I530" t="str">
            <v>REGION ANCASH-SALUD RECUAY CARHUAZ</v>
          </cell>
          <cell r="J530">
            <v>2</v>
          </cell>
          <cell r="K530" t="str">
            <v>ANCASH</v>
          </cell>
          <cell r="L530">
            <v>1</v>
          </cell>
          <cell r="M530" t="str">
            <v>HUARAZ</v>
          </cell>
          <cell r="N530">
            <v>1</v>
          </cell>
          <cell r="O530" t="str">
            <v>HUARAZ</v>
          </cell>
          <cell r="P530" t="str">
            <v>Yordan Aranda Diaz</v>
          </cell>
          <cell r="Q530"/>
          <cell r="R530" t="str">
            <v>Ninfa Pilar Mejía Quiñones</v>
          </cell>
          <cell r="S530" t="str">
            <v>Especialista en Planeamiento</v>
          </cell>
          <cell r="T530" t="str">
            <v>943 684 841</v>
          </cell>
          <cell r="U530" t="str">
            <v>ninfy855@gmail.com</v>
          </cell>
        </row>
        <row r="531">
          <cell r="H531">
            <v>1483</v>
          </cell>
          <cell r="I531" t="str">
            <v>GOB.REG. DE ANCASH- EDUCACION RECUAY</v>
          </cell>
          <cell r="J531">
            <v>2</v>
          </cell>
          <cell r="K531" t="str">
            <v>ANCASH</v>
          </cell>
          <cell r="L531">
            <v>1</v>
          </cell>
          <cell r="M531" t="str">
            <v>HUARAZ</v>
          </cell>
          <cell r="N531">
            <v>1</v>
          </cell>
          <cell r="O531" t="str">
            <v>HUARAZ</v>
          </cell>
          <cell r="P531" t="str">
            <v>Yordan Aranda Diaz</v>
          </cell>
          <cell r="Q531"/>
          <cell r="R531" t="str">
            <v>Diana Bayona Gamarra</v>
          </cell>
          <cell r="S531" t="str">
            <v>Planificador</v>
          </cell>
          <cell r="T531">
            <v>951597004</v>
          </cell>
          <cell r="U531" t="str">
            <v>ugelrecuayplanificadoragi@gmail.com</v>
          </cell>
        </row>
        <row r="532">
          <cell r="H532">
            <v>730</v>
          </cell>
          <cell r="I532" t="str">
            <v>REGION ANCASH-EDUCACION SANTA</v>
          </cell>
          <cell r="J532">
            <v>2</v>
          </cell>
          <cell r="K532" t="str">
            <v>ANCASH</v>
          </cell>
          <cell r="L532">
            <v>1</v>
          </cell>
          <cell r="M532" t="str">
            <v>HUARAZ</v>
          </cell>
          <cell r="N532">
            <v>1</v>
          </cell>
          <cell r="O532" t="str">
            <v>HUARAZ</v>
          </cell>
          <cell r="P532" t="str">
            <v>Yordan Aranda Diaz</v>
          </cell>
          <cell r="Q532"/>
          <cell r="R532" t="str">
            <v>Zoila Rosa Rios Mimbela</v>
          </cell>
          <cell r="S532" t="str">
            <v>Panificador I</v>
          </cell>
          <cell r="T532">
            <v>933277328</v>
          </cell>
          <cell r="U532" t="str">
            <v>riosmimbela64@gmail.com</v>
          </cell>
        </row>
        <row r="533">
          <cell r="H533">
            <v>1102</v>
          </cell>
          <cell r="I533" t="str">
            <v>REGION ANCASH-SUBREGION PACIFICO</v>
          </cell>
          <cell r="J533">
            <v>2</v>
          </cell>
          <cell r="K533" t="str">
            <v>ANCASH</v>
          </cell>
          <cell r="L533">
            <v>1</v>
          </cell>
          <cell r="M533" t="str">
            <v>HUARAZ</v>
          </cell>
          <cell r="N533">
            <v>1</v>
          </cell>
          <cell r="O533" t="str">
            <v>HUARAZ</v>
          </cell>
          <cell r="P533" t="str">
            <v>Yordan Aranda Diaz</v>
          </cell>
          <cell r="Q533"/>
          <cell r="R533" t="str">
            <v>Joselito Sánchez Altamirano</v>
          </cell>
          <cell r="S533" t="str">
            <v>Especialista</v>
          </cell>
          <cell r="T533">
            <v>936927011</v>
          </cell>
          <cell r="U533" t="str">
            <v>jose.sanchezalta@gmail.com</v>
          </cell>
        </row>
        <row r="534">
          <cell r="H534">
            <v>1445</v>
          </cell>
          <cell r="I534" t="str">
            <v>GOB. REG. DE ANCASH- TERMINAL PORTUARIO DE CHIMBOTE</v>
          </cell>
          <cell r="J534">
            <v>2</v>
          </cell>
          <cell r="K534" t="str">
            <v>ANCASH</v>
          </cell>
          <cell r="L534">
            <v>1</v>
          </cell>
          <cell r="M534" t="str">
            <v>HUARAZ</v>
          </cell>
          <cell r="N534">
            <v>1</v>
          </cell>
          <cell r="O534" t="str">
            <v>HUARAZ</v>
          </cell>
          <cell r="P534" t="str">
            <v>Yordan Aranda Diaz</v>
          </cell>
          <cell r="Q534"/>
          <cell r="R534" t="str">
            <v>Elio Jesus Luis Menacho</v>
          </cell>
          <cell r="S534" t="str">
            <v>Planificador</v>
          </cell>
          <cell r="T534">
            <v>943930024</v>
          </cell>
          <cell r="U534" t="str">
            <v>elio1879@hotmail.com</v>
          </cell>
        </row>
        <row r="535">
          <cell r="H535">
            <v>1445</v>
          </cell>
          <cell r="I535" t="str">
            <v>GOB. REG. DE ANCASH- TERMINAL PORTUARIO DE CHIMBOTE</v>
          </cell>
          <cell r="J535">
            <v>2</v>
          </cell>
          <cell r="K535" t="str">
            <v>ANCASH</v>
          </cell>
          <cell r="L535">
            <v>1</v>
          </cell>
          <cell r="M535" t="str">
            <v>HUARAZ</v>
          </cell>
          <cell r="N535">
            <v>1</v>
          </cell>
          <cell r="O535" t="str">
            <v>HUARAZ</v>
          </cell>
          <cell r="P535" t="str">
            <v>Yordan Aranda Diaz</v>
          </cell>
          <cell r="Q535"/>
          <cell r="R535" t="str">
            <v>Luis Alfredo Mendoza Sanchez</v>
          </cell>
          <cell r="S535" t="str">
            <v>Asistente De Presupuesto</v>
          </cell>
          <cell r="T535">
            <v>920471914</v>
          </cell>
          <cell r="U535" t="str">
            <v>Finanzas@Tpchimbote.Com.Pe</v>
          </cell>
        </row>
        <row r="536">
          <cell r="H536">
            <v>1537</v>
          </cell>
          <cell r="I536" t="str">
            <v>GOB. REG. DE ANCASH - RED DE SALUD PACIFICO NORTE</v>
          </cell>
          <cell r="J536">
            <v>2</v>
          </cell>
          <cell r="K536" t="str">
            <v>ANCASH</v>
          </cell>
          <cell r="L536">
            <v>1</v>
          </cell>
          <cell r="M536" t="str">
            <v>HUARAZ</v>
          </cell>
          <cell r="N536">
            <v>1</v>
          </cell>
          <cell r="O536" t="str">
            <v>HUARAZ</v>
          </cell>
          <cell r="P536" t="str">
            <v>Yordan Aranda Diaz</v>
          </cell>
          <cell r="Q536"/>
          <cell r="R536" t="str">
            <v>Christain Jean Pierre Santillan Ortiz</v>
          </cell>
          <cell r="S536" t="str">
            <v>Encargado del POI</v>
          </cell>
          <cell r="T536" t="str">
            <v>983 534 467</v>
          </cell>
          <cell r="U536" t="str">
            <v>christian981365161@gmail.com</v>
          </cell>
        </row>
        <row r="537">
          <cell r="H537">
            <v>1537</v>
          </cell>
          <cell r="I537" t="str">
            <v>GOB. REG. DE ANCASH - RED DE SALUD PACIFICO NORTE</v>
          </cell>
          <cell r="J537">
            <v>2</v>
          </cell>
          <cell r="K537" t="str">
            <v>ANCASH</v>
          </cell>
          <cell r="L537">
            <v>1</v>
          </cell>
          <cell r="M537" t="str">
            <v>HUARAZ</v>
          </cell>
          <cell r="N537">
            <v>1</v>
          </cell>
          <cell r="O537" t="str">
            <v>HUARAZ</v>
          </cell>
          <cell r="P537" t="str">
            <v>Yordan Aranda Diaz</v>
          </cell>
          <cell r="Q537"/>
          <cell r="R537" t="str">
            <v>Alexandra Katia prieto Chacon</v>
          </cell>
          <cell r="S537" t="str">
            <v>Especialista en Planeamiento</v>
          </cell>
          <cell r="T537" t="str">
            <v>923 096 651</v>
          </cell>
          <cell r="U537" t="str">
            <v>alekatya2987@hotmail.com</v>
          </cell>
        </row>
        <row r="538">
          <cell r="H538">
            <v>1710</v>
          </cell>
          <cell r="I538" t="str">
            <v>GOB. REG. DEL DPTO. DE ANCASH - AUTORIDAD PORTUARIA REGIONAL DE ANCASH</v>
          </cell>
          <cell r="J538">
            <v>2</v>
          </cell>
          <cell r="K538" t="str">
            <v>ANCASH</v>
          </cell>
          <cell r="L538">
            <v>1</v>
          </cell>
          <cell r="M538" t="str">
            <v>HUARAZ</v>
          </cell>
          <cell r="N538">
            <v>1</v>
          </cell>
          <cell r="O538" t="str">
            <v>HUARAZ</v>
          </cell>
          <cell r="P538" t="str">
            <v>Yordan Aranda Diaz</v>
          </cell>
          <cell r="Q538"/>
          <cell r="R538" t="str">
            <v>Santos Martin Trujillo Lopez</v>
          </cell>
          <cell r="S538" t="str">
            <v>Planificador</v>
          </cell>
          <cell r="T538">
            <v>924308090</v>
          </cell>
          <cell r="U538" t="str">
            <v>Santosmartintrujillolopez@gmail.com</v>
          </cell>
        </row>
        <row r="539">
          <cell r="H539">
            <v>1277</v>
          </cell>
          <cell r="I539" t="str">
            <v>REGION ANCASH- PROYECTO ESPECIAL CHINECAS</v>
          </cell>
          <cell r="J539">
            <v>2</v>
          </cell>
          <cell r="K539" t="str">
            <v>ANCASH</v>
          </cell>
          <cell r="L539">
            <v>1</v>
          </cell>
          <cell r="M539" t="str">
            <v>HUARAZ</v>
          </cell>
          <cell r="N539">
            <v>1</v>
          </cell>
          <cell r="O539" t="str">
            <v>HUARAZ</v>
          </cell>
          <cell r="P539" t="str">
            <v>Yordan Aranda Diaz</v>
          </cell>
          <cell r="Q539"/>
          <cell r="R539" t="str">
            <v>Jorge Eduardo Menacho Méndez</v>
          </cell>
          <cell r="S539" t="str">
            <v>Jeje de Planeamiento y Presupuesto</v>
          </cell>
          <cell r="T539">
            <v>943869761</v>
          </cell>
          <cell r="U539" t="str">
            <v>jorgeemm2@hotmail.com</v>
          </cell>
        </row>
        <row r="540">
          <cell r="H540">
            <v>1421</v>
          </cell>
          <cell r="I540" t="str">
            <v>GOB. REG. ANCASH - RED DE SALUD PACIFICO SUR</v>
          </cell>
          <cell r="J540">
            <v>2</v>
          </cell>
          <cell r="K540" t="str">
            <v>ANCASH</v>
          </cell>
          <cell r="L540">
            <v>1</v>
          </cell>
          <cell r="M540" t="str">
            <v>HUARAZ</v>
          </cell>
          <cell r="N540">
            <v>1</v>
          </cell>
          <cell r="O540" t="str">
            <v>HUARAZ</v>
          </cell>
          <cell r="P540" t="str">
            <v>Yordan Aranda Diaz</v>
          </cell>
          <cell r="Q540"/>
          <cell r="R540" t="str">
            <v>Araceli Jacqueline Ynfante Nery</v>
          </cell>
          <cell r="S540" t="str">
            <v>Panificador</v>
          </cell>
          <cell r="T540">
            <v>943916669</v>
          </cell>
          <cell r="U540" t="str">
            <v>ynfantenery@gmail.com</v>
          </cell>
        </row>
        <row r="541">
          <cell r="H541">
            <v>735</v>
          </cell>
          <cell r="I541" t="str">
            <v>REGION ANCASH-EDUCACION SIHUAS</v>
          </cell>
          <cell r="J541">
            <v>2</v>
          </cell>
          <cell r="K541" t="str">
            <v>ANCASH</v>
          </cell>
          <cell r="L541">
            <v>1</v>
          </cell>
          <cell r="M541" t="str">
            <v>HUARAZ</v>
          </cell>
          <cell r="N541">
            <v>1</v>
          </cell>
          <cell r="O541" t="str">
            <v>HUARAZ</v>
          </cell>
          <cell r="P541" t="str">
            <v>Yordan Aranda Diaz</v>
          </cell>
          <cell r="Q541"/>
          <cell r="R541" t="str">
            <v>Ruben Narvaéz Terry</v>
          </cell>
          <cell r="S541" t="str">
            <v>Especialista en Planeamiento</v>
          </cell>
          <cell r="T541" t="str">
            <v>943 472 593</v>
          </cell>
          <cell r="U541" t="str">
            <v>runarvaez@hotmail.com</v>
          </cell>
        </row>
        <row r="542">
          <cell r="H542">
            <v>1484</v>
          </cell>
          <cell r="I542" t="str">
            <v>GOB.REG. DE ANCASH - EDUCACION YUNGAY</v>
          </cell>
          <cell r="J542">
            <v>2</v>
          </cell>
          <cell r="K542" t="str">
            <v>ANCASH</v>
          </cell>
          <cell r="L542">
            <v>1</v>
          </cell>
          <cell r="M542" t="str">
            <v>HUARAZ</v>
          </cell>
          <cell r="N542">
            <v>1</v>
          </cell>
          <cell r="O542" t="str">
            <v>HUARAZ</v>
          </cell>
          <cell r="P542" t="str">
            <v>Yordan Aranda Diaz</v>
          </cell>
          <cell r="Q542"/>
          <cell r="R542" t="str">
            <v>Rossdely Jacqueline Huerta León</v>
          </cell>
          <cell r="S542" t="str">
            <v>Planificador</v>
          </cell>
          <cell r="T542">
            <v>932351908</v>
          </cell>
          <cell r="U542" t="str">
            <v>Rossdelyhl@hotmail.com</v>
          </cell>
        </row>
        <row r="543">
          <cell r="H543">
            <v>747</v>
          </cell>
          <cell r="I543" t="str">
            <v>REGION APURIMAC-SEDE CENTRAL</v>
          </cell>
          <cell r="J543">
            <v>3</v>
          </cell>
          <cell r="K543" t="str">
            <v>APURIMAC</v>
          </cell>
          <cell r="L543">
            <v>1</v>
          </cell>
          <cell r="M543" t="str">
            <v>ABANCAY</v>
          </cell>
          <cell r="N543">
            <v>1</v>
          </cell>
          <cell r="O543" t="str">
            <v>ABANCAY</v>
          </cell>
          <cell r="P543" t="str">
            <v>Leidy Cayotopa Mesones</v>
          </cell>
          <cell r="Q543"/>
          <cell r="R543" t="str">
            <v>CPC Nicanor Quispe Amao</v>
          </cell>
          <cell r="S543" t="str">
            <v>Gerente De Planificacion</v>
          </cell>
          <cell r="T543" t="str">
            <v>958 338 757</v>
          </cell>
          <cell r="U543" t="str">
            <v>gerencia.planeamiento@regionapurimac.gob.pe</v>
          </cell>
        </row>
        <row r="544">
          <cell r="H544">
            <v>747</v>
          </cell>
          <cell r="I544" t="str">
            <v>REGION APURIMAC-SEDE CENTRAL</v>
          </cell>
          <cell r="J544">
            <v>3</v>
          </cell>
          <cell r="K544" t="str">
            <v>APURIMAC</v>
          </cell>
          <cell r="L544">
            <v>1</v>
          </cell>
          <cell r="M544" t="str">
            <v>ABANCAY</v>
          </cell>
          <cell r="N544">
            <v>1</v>
          </cell>
          <cell r="O544" t="str">
            <v>ABANCAY</v>
          </cell>
          <cell r="P544" t="str">
            <v>Leidy Cayotopa Mesones</v>
          </cell>
          <cell r="Q544"/>
          <cell r="R544" t="str">
            <v>HERNAN ORTEGA CACERES</v>
          </cell>
          <cell r="S544" t="str">
            <v>SUB GERENTE DE PLANEAMIENTO Y ACONDICIONAMIENTO TERRITORIAL</v>
          </cell>
          <cell r="T544">
            <v>941195080</v>
          </cell>
          <cell r="U544" t="str">
            <v>hortega@regionapurimac.gob.pe</v>
          </cell>
        </row>
        <row r="545">
          <cell r="H545">
            <v>749</v>
          </cell>
          <cell r="I545" t="str">
            <v>REGION APURIMAC-AGRICULTURA APURIMAC</v>
          </cell>
          <cell r="J545">
            <v>3</v>
          </cell>
          <cell r="K545" t="str">
            <v>APURIMAC</v>
          </cell>
          <cell r="L545">
            <v>1</v>
          </cell>
          <cell r="M545" t="str">
            <v>ABANCAY</v>
          </cell>
          <cell r="N545">
            <v>1</v>
          </cell>
          <cell r="O545" t="str">
            <v>ABANCAY</v>
          </cell>
          <cell r="P545" t="str">
            <v>Leidy Cayotopa Mesones</v>
          </cell>
          <cell r="Q545"/>
          <cell r="R545" t="str">
            <v>Lic. Roxana Ramírez Borda</v>
          </cell>
          <cell r="S545" t="str">
            <v>Director De Planificación</v>
          </cell>
          <cell r="T545" t="str">
            <v>957 035 512</v>
          </cell>
          <cell r="U545" t="str">
            <v>roxanramirez22@hotmail.com</v>
          </cell>
        </row>
        <row r="546">
          <cell r="H546">
            <v>751</v>
          </cell>
          <cell r="I546" t="str">
            <v>REGION APURIMAC-TRANSPORTES APURIMAC</v>
          </cell>
          <cell r="J546">
            <v>3</v>
          </cell>
          <cell r="K546" t="str">
            <v>APURIMAC</v>
          </cell>
          <cell r="L546">
            <v>1</v>
          </cell>
          <cell r="M546" t="str">
            <v>ABANCAY</v>
          </cell>
          <cell r="N546">
            <v>1</v>
          </cell>
          <cell r="O546" t="str">
            <v>ABANCAY</v>
          </cell>
          <cell r="P546" t="str">
            <v>Leidy Cayotopa Mesones</v>
          </cell>
          <cell r="Q546"/>
          <cell r="R546" t="str">
            <v>Ing. Segundino Llancay Huamán</v>
          </cell>
          <cell r="S546" t="str">
            <v>Director De Planificación</v>
          </cell>
          <cell r="T546">
            <v>992480585</v>
          </cell>
          <cell r="U546" t="str">
            <v>mesadepartesdrtcapurimac@gmail.com</v>
          </cell>
        </row>
        <row r="547">
          <cell r="H547">
            <v>752</v>
          </cell>
          <cell r="I547" t="str">
            <v>REGION APURIMAC-TRANSPORTES CHANKA</v>
          </cell>
          <cell r="J547">
            <v>3</v>
          </cell>
          <cell r="K547" t="str">
            <v>APURIMAC</v>
          </cell>
          <cell r="L547">
            <v>1</v>
          </cell>
          <cell r="M547" t="str">
            <v>ABANCAY</v>
          </cell>
          <cell r="N547">
            <v>1</v>
          </cell>
          <cell r="O547" t="str">
            <v>ABANCAY</v>
          </cell>
          <cell r="P547" t="str">
            <v>Leidy Cayotopa Mesones</v>
          </cell>
          <cell r="Q547"/>
          <cell r="R547" t="str">
            <v>Gary Fernandez Paiva Gary Fernandez Paiva</v>
          </cell>
          <cell r="S547" t="str">
            <v>Gerente Sub Regional Chanka</v>
          </cell>
          <cell r="T547" t="str">
            <v>(083) 421440</v>
          </cell>
          <cell r="U547" t="str">
            <v>gerenciasubregionalchanka@gmail.com</v>
          </cell>
        </row>
        <row r="548">
          <cell r="H548">
            <v>753</v>
          </cell>
          <cell r="I548" t="str">
            <v>REGION APURIMAC-EDUCACION APURIMAC</v>
          </cell>
          <cell r="J548">
            <v>3</v>
          </cell>
          <cell r="K548" t="str">
            <v>APURIMAC</v>
          </cell>
          <cell r="L548">
            <v>1</v>
          </cell>
          <cell r="M548" t="str">
            <v>ABANCAY</v>
          </cell>
          <cell r="N548">
            <v>1</v>
          </cell>
          <cell r="O548" t="str">
            <v>ABANCAY</v>
          </cell>
          <cell r="P548" t="str">
            <v>Leidy Cayotopa Mesones</v>
          </cell>
          <cell r="Q548"/>
          <cell r="R548" t="str">
            <v>Armando Bravo Sequeiros</v>
          </cell>
          <cell r="S548" t="str">
            <v>director regional de Educación</v>
          </cell>
          <cell r="T548" t="str">
            <v>083 - 321066</v>
          </cell>
          <cell r="U548" t="str">
            <v>drearrpp@dreapurimac.gob.pe</v>
          </cell>
        </row>
        <row r="549">
          <cell r="H549">
            <v>754</v>
          </cell>
          <cell r="I549" t="str">
            <v>REGION APURIMAC-EDUCACION CHANKA</v>
          </cell>
          <cell r="J549">
            <v>3</v>
          </cell>
          <cell r="K549" t="str">
            <v>APURIMAC</v>
          </cell>
          <cell r="L549">
            <v>1</v>
          </cell>
          <cell r="M549" t="str">
            <v>ABANCAY</v>
          </cell>
          <cell r="N549">
            <v>1</v>
          </cell>
          <cell r="O549" t="str">
            <v>ABANCAY</v>
          </cell>
          <cell r="P549" t="str">
            <v>Leidy Cayotopa Mesones</v>
          </cell>
          <cell r="Q549"/>
          <cell r="R549" t="str">
            <v>Gary Fernandez Paiva Gary Fernandez Paiva</v>
          </cell>
          <cell r="S549" t="str">
            <v>Gerente Sub Regional Chanka</v>
          </cell>
          <cell r="T549" t="str">
            <v>(083) 421440</v>
          </cell>
          <cell r="U549" t="str">
            <v>gerenciasubregionalchanka@gmail.com</v>
          </cell>
        </row>
        <row r="550">
          <cell r="H550">
            <v>1408</v>
          </cell>
          <cell r="I550" t="str">
            <v>GOB. REG. DE APURIMAC- PRO DESARROLLO APURIMAC</v>
          </cell>
          <cell r="J550">
            <v>3</v>
          </cell>
          <cell r="K550" t="str">
            <v>APURIMAC</v>
          </cell>
          <cell r="L550">
            <v>1</v>
          </cell>
          <cell r="M550" t="str">
            <v>ABANCAY</v>
          </cell>
          <cell r="N550">
            <v>1</v>
          </cell>
          <cell r="O550" t="str">
            <v>ABANCAY</v>
          </cell>
          <cell r="P550" t="str">
            <v>Leidy Cayotopa Mesones</v>
          </cell>
          <cell r="Q550"/>
          <cell r="R550" t="str">
            <v>Gassendy Condori Palma</v>
          </cell>
          <cell r="S550" t="str">
            <v>Director</v>
          </cell>
          <cell r="T550" t="str">
            <v>_</v>
          </cell>
          <cell r="U550" t="str">
            <v>prodesarrollo@regionapurimac.gob.pe</v>
          </cell>
        </row>
        <row r="551">
          <cell r="H551">
            <v>1431</v>
          </cell>
          <cell r="I551" t="str">
            <v>GOB.REG. APURIMAC- EDUCACION HUANCARAMA</v>
          </cell>
          <cell r="J551">
            <v>3</v>
          </cell>
          <cell r="K551" t="str">
            <v>APURIMAC</v>
          </cell>
          <cell r="L551">
            <v>1</v>
          </cell>
          <cell r="M551" t="str">
            <v>ABANCAY</v>
          </cell>
          <cell r="N551">
            <v>1</v>
          </cell>
          <cell r="O551" t="str">
            <v>ABANCAY</v>
          </cell>
          <cell r="P551" t="str">
            <v>Leidy Cayotopa Mesones</v>
          </cell>
          <cell r="Q551"/>
          <cell r="R551" t="str">
            <v>Yeber Medina Collavino</v>
          </cell>
          <cell r="S551" t="str">
            <v>Administrador</v>
          </cell>
          <cell r="T551" t="str">
            <v>983 749 498</v>
          </cell>
          <cell r="U551" t="str">
            <v>administracion@ugelhuancarama.gob.pe</v>
          </cell>
        </row>
        <row r="552">
          <cell r="H552">
            <v>1433</v>
          </cell>
          <cell r="I552" t="str">
            <v>GOB. REG. APURIMAC- EDUCACION ABANCAY</v>
          </cell>
          <cell r="J552">
            <v>3</v>
          </cell>
          <cell r="K552" t="str">
            <v>APURIMAC</v>
          </cell>
          <cell r="L552">
            <v>1</v>
          </cell>
          <cell r="M552" t="str">
            <v>ABANCAY</v>
          </cell>
          <cell r="N552">
            <v>1</v>
          </cell>
          <cell r="O552" t="str">
            <v>ABANCAY</v>
          </cell>
          <cell r="P552" t="str">
            <v>Leidy Cayotopa Mesones</v>
          </cell>
          <cell r="Q552"/>
          <cell r="R552" t="str">
            <v>Porras Oseda, Vladimir</v>
          </cell>
          <cell r="S552" t="str">
            <v>Gestión Institucional</v>
          </cell>
          <cell r="T552" t="str">
            <v>983 905 494</v>
          </cell>
          <cell r="U552" t="str">
            <v>agi@ugelabancay.gob.pe</v>
          </cell>
        </row>
        <row r="553">
          <cell r="H553">
            <v>1498</v>
          </cell>
          <cell r="I553" t="str">
            <v>GOB. REG. APURIMAC - RED DE SALUD ABANCAY</v>
          </cell>
          <cell r="J553">
            <v>3</v>
          </cell>
          <cell r="K553" t="str">
            <v>APURIMAC</v>
          </cell>
          <cell r="L553">
            <v>1</v>
          </cell>
          <cell r="M553" t="str">
            <v>ABANCAY</v>
          </cell>
          <cell r="N553">
            <v>1</v>
          </cell>
          <cell r="O553" t="str">
            <v>ABANCAY</v>
          </cell>
          <cell r="P553" t="str">
            <v>Leidy Cayotopa Mesones</v>
          </cell>
          <cell r="Q553"/>
          <cell r="R553" t="str">
            <v>Eleuterio Morales Rios</v>
          </cell>
          <cell r="S553" t="str">
            <v>Planificación y Presupuesto</v>
          </cell>
          <cell r="T553" t="str">
            <v>(083) 780257</v>
          </cell>
          <cell r="U553" t="str">
            <v>rsab@reddesaludabancay.gob.pe</v>
          </cell>
        </row>
        <row r="554">
          <cell r="H554">
            <v>755</v>
          </cell>
          <cell r="I554" t="str">
            <v>REGION APURIMAC-SALUD APURIMAC</v>
          </cell>
          <cell r="J554">
            <v>3</v>
          </cell>
          <cell r="K554" t="str">
            <v>APURIMAC</v>
          </cell>
          <cell r="L554">
            <v>1</v>
          </cell>
          <cell r="M554" t="str">
            <v>ABANCAY</v>
          </cell>
          <cell r="N554">
            <v>1</v>
          </cell>
          <cell r="O554" t="str">
            <v>ABANCAY</v>
          </cell>
          <cell r="P554" t="str">
            <v>Leidy Cayotopa Mesones</v>
          </cell>
          <cell r="Q554"/>
          <cell r="R554" t="str">
            <v>Roxana Ramirez Borda</v>
          </cell>
          <cell r="S554" t="str">
            <v>Dirección Ejecutiva de Planeamiento Estratégico</v>
          </cell>
          <cell r="T554">
            <v>957035512</v>
          </cell>
          <cell r="U554" t="str">
            <v>roxanaramirez772@hotmail.com</v>
          </cell>
        </row>
        <row r="555">
          <cell r="H555">
            <v>756</v>
          </cell>
          <cell r="I555" t="str">
            <v>REGION APURIMAC-SALUD CHANKA</v>
          </cell>
          <cell r="J555">
            <v>3</v>
          </cell>
          <cell r="K555" t="str">
            <v>APURIMAC</v>
          </cell>
          <cell r="L555">
            <v>1</v>
          </cell>
          <cell r="M555" t="str">
            <v>ABANCAY</v>
          </cell>
          <cell r="N555">
            <v>1</v>
          </cell>
          <cell r="O555" t="str">
            <v>ABANCAY</v>
          </cell>
          <cell r="P555" t="str">
            <v>Leidy Cayotopa Mesones</v>
          </cell>
          <cell r="Q555"/>
          <cell r="R555" t="str">
            <v>Perez Alvarado Eylen Ivomne</v>
          </cell>
          <cell r="S555" t="str">
            <v>Responsable presupuesto</v>
          </cell>
          <cell r="T555">
            <v>958850015</v>
          </cell>
          <cell r="U555" t="str">
            <v>eperez@disachanka.gob.pe</v>
          </cell>
        </row>
        <row r="556">
          <cell r="H556">
            <v>1037</v>
          </cell>
          <cell r="I556" t="str">
            <v>REGION APURIMAC-HOSPITAL GUILLERMO DIAZ DE LA VEGA-ABANCAY</v>
          </cell>
          <cell r="J556">
            <v>3</v>
          </cell>
          <cell r="K556" t="str">
            <v>APURIMAC</v>
          </cell>
          <cell r="L556">
            <v>1</v>
          </cell>
          <cell r="M556" t="str">
            <v>ABANCAY</v>
          </cell>
          <cell r="N556">
            <v>1</v>
          </cell>
          <cell r="O556" t="str">
            <v>ABANCAY</v>
          </cell>
          <cell r="P556" t="str">
            <v>Leidy Cayotopa Mesones</v>
          </cell>
          <cell r="Q556"/>
          <cell r="R556" t="str">
            <v>Luis Miguel Alfaro Chirinos</v>
          </cell>
          <cell r="S556" t="str">
            <v>Encargado de administrar</v>
          </cell>
          <cell r="T556" t="str">
            <v>918095075 / 943953251</v>
          </cell>
          <cell r="U556" t="str">
            <v>miguel_17_50@hotmail.com</v>
          </cell>
        </row>
        <row r="557">
          <cell r="H557">
            <v>748</v>
          </cell>
          <cell r="I557" t="str">
            <v>REGION APURIMAC- SEDE CHANKA</v>
          </cell>
          <cell r="J557">
            <v>3</v>
          </cell>
          <cell r="K557" t="str">
            <v>APURIMAC</v>
          </cell>
          <cell r="L557">
            <v>1</v>
          </cell>
          <cell r="M557" t="str">
            <v>ABANCAY</v>
          </cell>
          <cell r="N557">
            <v>1</v>
          </cell>
          <cell r="O557" t="str">
            <v>ABANCAY</v>
          </cell>
          <cell r="P557" t="str">
            <v>Leidy Cayotopa Mesones</v>
          </cell>
          <cell r="Q557"/>
          <cell r="R557" t="str">
            <v>Gary Fernandez Paiva Gary Fernandez Paiva</v>
          </cell>
          <cell r="S557" t="str">
            <v>Gerente Sub Regional Chanka</v>
          </cell>
          <cell r="T557" t="str">
            <v>(083) 421440</v>
          </cell>
          <cell r="U557" t="str">
            <v>gerenciasubregionalchanka@gmail.com</v>
          </cell>
        </row>
        <row r="558">
          <cell r="H558">
            <v>1038</v>
          </cell>
          <cell r="I558" t="str">
            <v>REGION APURIMAC-HOSPITAL SUBREGIONAL DE ANDAHUAYLAS</v>
          </cell>
          <cell r="J558">
            <v>3</v>
          </cell>
          <cell r="K558" t="str">
            <v>APURIMAC</v>
          </cell>
          <cell r="L558">
            <v>1</v>
          </cell>
          <cell r="M558" t="str">
            <v>ABANCAY</v>
          </cell>
          <cell r="N558">
            <v>1</v>
          </cell>
          <cell r="O558" t="str">
            <v>ABANCAY</v>
          </cell>
          <cell r="P558" t="str">
            <v>Leidy Cayotopa Mesones</v>
          </cell>
          <cell r="Q558"/>
          <cell r="R558" t="str">
            <v>C.P.C Oviedo Melendez Liberato</v>
          </cell>
          <cell r="S558" t="str">
            <v>Jefe de informatica y estadistica</v>
          </cell>
          <cell r="T558">
            <v>950033442</v>
          </cell>
          <cell r="U558" t="str">
            <v>oliver_1.32@hotmail.com</v>
          </cell>
        </row>
        <row r="559">
          <cell r="H559">
            <v>1538</v>
          </cell>
          <cell r="I559" t="str">
            <v>GOB. REG. APURIMAC - EDUCACION ANTABAMBA</v>
          </cell>
          <cell r="J559">
            <v>3</v>
          </cell>
          <cell r="K559" t="str">
            <v>APURIMAC</v>
          </cell>
          <cell r="L559">
            <v>1</v>
          </cell>
          <cell r="M559" t="str">
            <v>ABANCAY</v>
          </cell>
          <cell r="N559">
            <v>1</v>
          </cell>
          <cell r="O559" t="str">
            <v>ABANCAY</v>
          </cell>
          <cell r="P559" t="str">
            <v>Leidy Cayotopa Mesones</v>
          </cell>
          <cell r="Q559"/>
          <cell r="R559" t="str">
            <v>Asturima Asto Juan</v>
          </cell>
          <cell r="S559" t="str">
            <v>Resp. del siga y portal de transtarencia</v>
          </cell>
          <cell r="T559">
            <v>974430622</v>
          </cell>
          <cell r="U559" t="str">
            <v>diegoamable3@hotmail.com</v>
          </cell>
        </row>
        <row r="560">
          <cell r="H560">
            <v>1501</v>
          </cell>
          <cell r="I560" t="str">
            <v>GOB. REG. APURIMAC - RED DE SALUD ANTABAMBA</v>
          </cell>
          <cell r="J560">
            <v>3</v>
          </cell>
          <cell r="K560" t="str">
            <v>APURIMAC</v>
          </cell>
          <cell r="L560">
            <v>1</v>
          </cell>
          <cell r="M560" t="str">
            <v>ABANCAY</v>
          </cell>
          <cell r="N560">
            <v>1</v>
          </cell>
          <cell r="O560" t="str">
            <v>ABANCAY</v>
          </cell>
          <cell r="P560" t="str">
            <v>Leidy Cayotopa Mesones</v>
          </cell>
          <cell r="Q560"/>
          <cell r="R560" t="str">
            <v>Hildaura Serrano Cahuana.</v>
          </cell>
          <cell r="S560" t="str">
            <v>Director</v>
          </cell>
          <cell r="T560" t="str">
            <v>_</v>
          </cell>
          <cell r="U560" t="str">
            <v>reddesaludantabamba@hotmail.com</v>
          </cell>
        </row>
        <row r="561">
          <cell r="H561">
            <v>1432</v>
          </cell>
          <cell r="I561" t="str">
            <v>GOB.REG. DE APURIMAC- EDUCACION AYMARAES</v>
          </cell>
          <cell r="J561">
            <v>3</v>
          </cell>
          <cell r="K561" t="str">
            <v>APURIMAC</v>
          </cell>
          <cell r="L561">
            <v>1</v>
          </cell>
          <cell r="M561" t="str">
            <v>ABANCAY</v>
          </cell>
          <cell r="N561">
            <v>1</v>
          </cell>
          <cell r="O561" t="str">
            <v>ABANCAY</v>
          </cell>
          <cell r="P561" t="str">
            <v>Leidy Cayotopa Mesones</v>
          </cell>
          <cell r="Q561"/>
          <cell r="R561" t="str">
            <v>Eli Rojas Llacta</v>
          </cell>
          <cell r="S561" t="str">
            <v>Jefe de Presupuesto y Planificación</v>
          </cell>
          <cell r="T561">
            <v>956377372</v>
          </cell>
          <cell r="U561" t="str">
            <v>erojitasll@gmail.com</v>
          </cell>
        </row>
        <row r="562">
          <cell r="H562">
            <v>1502</v>
          </cell>
          <cell r="I562" t="str">
            <v>GOB. REG. APURIMAC - RED DE SALUD AYMARAES</v>
          </cell>
          <cell r="J562">
            <v>3</v>
          </cell>
          <cell r="K562" t="str">
            <v>APURIMAC</v>
          </cell>
          <cell r="L562">
            <v>1</v>
          </cell>
          <cell r="M562" t="str">
            <v>ABANCAY</v>
          </cell>
          <cell r="N562">
            <v>1</v>
          </cell>
          <cell r="O562" t="str">
            <v>ABANCAY</v>
          </cell>
          <cell r="P562" t="str">
            <v>Leidy Cayotopa Mesones</v>
          </cell>
          <cell r="Q562"/>
          <cell r="R562" t="str">
            <v>David Naveros Aguirre</v>
          </cell>
          <cell r="S562" t="str">
            <v>Responsable del Portal de Transparencia</v>
          </cell>
          <cell r="T562">
            <v>971603740</v>
          </cell>
          <cell r="U562" t="str">
            <v>rsaymaraes@gmail.com</v>
          </cell>
        </row>
        <row r="563">
          <cell r="H563">
            <v>1010</v>
          </cell>
          <cell r="I563" t="str">
            <v>REGION APURIMAC-EDUCACION COTABAMBAS</v>
          </cell>
          <cell r="J563">
            <v>3</v>
          </cell>
          <cell r="K563" t="str">
            <v>APURIMAC</v>
          </cell>
          <cell r="L563">
            <v>1</v>
          </cell>
          <cell r="M563" t="str">
            <v>ABANCAY</v>
          </cell>
          <cell r="N563">
            <v>1</v>
          </cell>
          <cell r="O563" t="str">
            <v>ABANCAY</v>
          </cell>
          <cell r="P563" t="str">
            <v>Leidy Cayotopa Mesones</v>
          </cell>
          <cell r="Q563"/>
          <cell r="R563" t="str">
            <v>Nelson Franklin Pacco García</v>
          </cell>
          <cell r="S563" t="str">
            <v>Responsable</v>
          </cell>
          <cell r="T563">
            <v>984215571</v>
          </cell>
          <cell r="U563" t="str">
            <v>ugelcotabambas@gmail.com</v>
          </cell>
        </row>
        <row r="564">
          <cell r="H564">
            <v>1500</v>
          </cell>
          <cell r="I564" t="str">
            <v>GOB. REG. APURIMAC - RED DE SALUD COTABAMBAS</v>
          </cell>
          <cell r="J564">
            <v>3</v>
          </cell>
          <cell r="K564" t="str">
            <v>APURIMAC</v>
          </cell>
          <cell r="L564">
            <v>1</v>
          </cell>
          <cell r="M564" t="str">
            <v>ABANCAY</v>
          </cell>
          <cell r="N564">
            <v>1</v>
          </cell>
          <cell r="O564" t="str">
            <v>ABANCAY</v>
          </cell>
          <cell r="P564" t="str">
            <v>Leidy Cayotopa Mesones</v>
          </cell>
          <cell r="Q564"/>
          <cell r="R564" t="str">
            <v>Percy Jerónimo Roque.</v>
          </cell>
          <cell r="S564" t="str">
            <v>Director</v>
          </cell>
          <cell r="T564">
            <v>979709635</v>
          </cell>
          <cell r="U564" t="str">
            <v>redesaludcontambas@gmail.com</v>
          </cell>
        </row>
        <row r="565">
          <cell r="H565">
            <v>1546</v>
          </cell>
          <cell r="I565" t="str">
            <v>GOB. REG. DE APURIMAC- GERENCIA SUB REGIONAL COTABAMBAS</v>
          </cell>
          <cell r="J565">
            <v>3</v>
          </cell>
          <cell r="K565" t="str">
            <v>APURIMAC</v>
          </cell>
          <cell r="L565">
            <v>1</v>
          </cell>
          <cell r="M565" t="str">
            <v>ABANCAY</v>
          </cell>
          <cell r="N565">
            <v>1</v>
          </cell>
          <cell r="O565" t="str">
            <v>ABANCAY</v>
          </cell>
          <cell r="P565" t="str">
            <v>Leidy Cayotopa Mesones</v>
          </cell>
          <cell r="Q565"/>
          <cell r="R565" t="str">
            <v>Carlos Miguel Monzon Cruz</v>
          </cell>
          <cell r="S565" t="str">
            <v>Jefe de Planificación y Presupuesto</v>
          </cell>
          <cell r="T565">
            <v>993978570</v>
          </cell>
          <cell r="U565" t="str">
            <v>carlosandreemiguel7@gmail.com</v>
          </cell>
        </row>
        <row r="566">
          <cell r="H566">
            <v>1011</v>
          </cell>
          <cell r="I566" t="str">
            <v>REGION APURIMAC-EDUCACION CHINCHEROS</v>
          </cell>
          <cell r="J566">
            <v>3</v>
          </cell>
          <cell r="K566" t="str">
            <v>APURIMAC</v>
          </cell>
          <cell r="L566">
            <v>1</v>
          </cell>
          <cell r="M566" t="str">
            <v>ABANCAY</v>
          </cell>
          <cell r="N566">
            <v>1</v>
          </cell>
          <cell r="O566" t="str">
            <v>ABANCAY</v>
          </cell>
          <cell r="P566" t="str">
            <v>Leidy Cayotopa Mesones</v>
          </cell>
          <cell r="Q566"/>
          <cell r="R566" t="str">
            <v>Ochoa Talaverano Rolando</v>
          </cell>
          <cell r="S566" t="str">
            <v>Especialista en personal</v>
          </cell>
          <cell r="T566">
            <v>966864671</v>
          </cell>
          <cell r="U566" t="str">
            <v>talaveranor@hotmail.com</v>
          </cell>
        </row>
        <row r="567">
          <cell r="H567">
            <v>1359</v>
          </cell>
          <cell r="I567" t="str">
            <v>GOB.REG. APURIMAC- SUB REGION CHINCHEROS</v>
          </cell>
          <cell r="J567">
            <v>3</v>
          </cell>
          <cell r="K567" t="str">
            <v>APURIMAC</v>
          </cell>
          <cell r="L567">
            <v>1</v>
          </cell>
          <cell r="M567" t="str">
            <v>ABANCAY</v>
          </cell>
          <cell r="N567">
            <v>1</v>
          </cell>
          <cell r="O567" t="str">
            <v>ABANCAY</v>
          </cell>
          <cell r="P567" t="str">
            <v>Leidy Cayotopa Mesones</v>
          </cell>
          <cell r="Q567"/>
          <cell r="R567" t="str">
            <v>Abg. Fidel Huaman Orihuela</v>
          </cell>
          <cell r="S567" t="str">
            <v>Gerente Sub Regional De Chincheros</v>
          </cell>
          <cell r="T567" t="str">
            <v>_</v>
          </cell>
          <cell r="U567" t="str">
            <v>subregionchincherosoficial@gmail.com</v>
          </cell>
        </row>
        <row r="568">
          <cell r="H568">
            <v>1497</v>
          </cell>
          <cell r="I568" t="str">
            <v>GOB. REG. APURIMAC - RED DE SALUD VIRGEN DE COCHARCAS</v>
          </cell>
          <cell r="J568">
            <v>3</v>
          </cell>
          <cell r="K568" t="str">
            <v>APURIMAC</v>
          </cell>
          <cell r="L568">
            <v>1</v>
          </cell>
          <cell r="M568" t="str">
            <v>ABANCAY</v>
          </cell>
          <cell r="N568">
            <v>1</v>
          </cell>
          <cell r="O568" t="str">
            <v>ABANCAY</v>
          </cell>
          <cell r="P568" t="str">
            <v>Leidy Cayotopa Mesones</v>
          </cell>
          <cell r="Q568"/>
          <cell r="R568" t="str">
            <v>Jose Alberto Machado Medina</v>
          </cell>
          <cell r="S568" t="str">
            <v>Jefe de imagen institucional</v>
          </cell>
          <cell r="T568">
            <v>943009649</v>
          </cell>
          <cell r="U568" t="str">
            <v>disachincheros2022@gmail.com</v>
          </cell>
        </row>
        <row r="569">
          <cell r="H569">
            <v>1430</v>
          </cell>
          <cell r="I569" t="str">
            <v>GOB.REG.APURIMAC- EDUCACION GRAU</v>
          </cell>
          <cell r="J569">
            <v>3</v>
          </cell>
          <cell r="K569" t="str">
            <v>APURIMAC</v>
          </cell>
          <cell r="L569">
            <v>1</v>
          </cell>
          <cell r="M569" t="str">
            <v>ABANCAY</v>
          </cell>
          <cell r="N569">
            <v>1</v>
          </cell>
          <cell r="O569" t="str">
            <v>ABANCAY</v>
          </cell>
          <cell r="P569" t="str">
            <v>Leidy Cayotopa Mesones</v>
          </cell>
          <cell r="Q569"/>
          <cell r="R569" t="str">
            <v>Lic. Ruth Caytuiro Riveros</v>
          </cell>
          <cell r="S569" t="str">
            <v>Especialista En Presupuesto Y Finanzas</v>
          </cell>
          <cell r="T569">
            <v>935536409</v>
          </cell>
          <cell r="U569" t="str">
            <v>presupuestougelgrau@gmail.com</v>
          </cell>
        </row>
        <row r="570">
          <cell r="H570">
            <v>1499</v>
          </cell>
          <cell r="I570" t="str">
            <v>GOB. REG. APURIMAC - RED DE SALUD GRAU</v>
          </cell>
          <cell r="J570">
            <v>3</v>
          </cell>
          <cell r="K570" t="str">
            <v>APURIMAC</v>
          </cell>
          <cell r="L570">
            <v>1</v>
          </cell>
          <cell r="M570" t="str">
            <v>ABANCAY</v>
          </cell>
          <cell r="N570">
            <v>1</v>
          </cell>
          <cell r="O570" t="str">
            <v>ABANCAY</v>
          </cell>
          <cell r="P570" t="str">
            <v>Leidy Cayotopa Mesones</v>
          </cell>
          <cell r="Q570"/>
          <cell r="R570" t="str">
            <v>Antony Ugarte Warthon</v>
          </cell>
          <cell r="S570" t="str">
            <v>Director</v>
          </cell>
          <cell r="T570" t="str">
            <v>_</v>
          </cell>
          <cell r="U570" t="str">
            <v>redgrau@hotmail.com</v>
          </cell>
        </row>
        <row r="571">
          <cell r="H571">
            <v>757</v>
          </cell>
          <cell r="I571" t="str">
            <v>REGION AREQUIPA-SEDE CENTRAL</v>
          </cell>
          <cell r="J571">
            <v>4</v>
          </cell>
          <cell r="K571" t="str">
            <v>AREQUIPA</v>
          </cell>
          <cell r="L571">
            <v>1</v>
          </cell>
          <cell r="M571" t="str">
            <v>AREQUIPA</v>
          </cell>
          <cell r="N571">
            <v>1</v>
          </cell>
          <cell r="O571" t="str">
            <v>AREQUIPA</v>
          </cell>
          <cell r="P571" t="str">
            <v>Fatima Amoretti Arteaga</v>
          </cell>
          <cell r="Q571"/>
          <cell r="R571" t="str">
            <v>Victor Hugo Quispe Rodríguez</v>
          </cell>
          <cell r="S571" t="str">
            <v>Jefe de la oficina regional de planeamiento, presupuesto y acondicionamiento territorial</v>
          </cell>
          <cell r="T571">
            <v>952802888</v>
          </cell>
          <cell r="U571" t="str">
            <v>vhquispe@regionarequipa.gob.pe</v>
          </cell>
        </row>
        <row r="572">
          <cell r="H572">
            <v>757</v>
          </cell>
          <cell r="I572" t="str">
            <v>REGION AREQUIPA-SEDE CENTRAL</v>
          </cell>
          <cell r="J572">
            <v>4</v>
          </cell>
          <cell r="K572" t="str">
            <v>AREQUIPA</v>
          </cell>
          <cell r="L572">
            <v>1</v>
          </cell>
          <cell r="M572" t="str">
            <v>AREQUIPA</v>
          </cell>
          <cell r="N572">
            <v>1</v>
          </cell>
          <cell r="O572" t="str">
            <v>AREQUIPA</v>
          </cell>
          <cell r="P572" t="str">
            <v>Fatima Amoretti Arteaga</v>
          </cell>
          <cell r="Q572"/>
          <cell r="R572" t="str">
            <v>Jean Pierre Escalante Díaz</v>
          </cell>
          <cell r="S572" t="str">
            <v>Jefe de la Oficina de Planeamiento y Desarrollo Institucional</v>
          </cell>
          <cell r="T572">
            <v>981101393</v>
          </cell>
          <cell r="U572" t="str">
            <v>jescalante@regionarequipa.gob.pe</v>
          </cell>
        </row>
        <row r="573">
          <cell r="H573">
            <v>758</v>
          </cell>
          <cell r="I573" t="str">
            <v>REGION AREQUIPA-TRABAJO</v>
          </cell>
          <cell r="J573">
            <v>4</v>
          </cell>
          <cell r="K573" t="str">
            <v>AREQUIPA</v>
          </cell>
          <cell r="L573">
            <v>1</v>
          </cell>
          <cell r="M573" t="str">
            <v>AREQUIPA</v>
          </cell>
          <cell r="N573">
            <v>1</v>
          </cell>
          <cell r="O573" t="str">
            <v>AREQUIPA</v>
          </cell>
          <cell r="P573" t="str">
            <v>Fatima Amoretti Arteaga</v>
          </cell>
          <cell r="Q573"/>
          <cell r="R573" t="str">
            <v>Basilio Bonifacio Quispe Huayta</v>
          </cell>
          <cell r="S573" t="str">
            <v>Administrador</v>
          </cell>
          <cell r="T573">
            <v>920691166</v>
          </cell>
          <cell r="U573" t="str">
            <v>oa@correo.trabajoarequipa.gob.pe</v>
          </cell>
        </row>
        <row r="574">
          <cell r="H574">
            <v>760</v>
          </cell>
          <cell r="I574" t="str">
            <v>REGION AREQUIPA-PROYECTO ESPECIAL COPASA</v>
          </cell>
          <cell r="J574">
            <v>4</v>
          </cell>
          <cell r="K574" t="str">
            <v>AREQUIPA</v>
          </cell>
          <cell r="L574">
            <v>1</v>
          </cell>
          <cell r="M574" t="str">
            <v>AREQUIPA</v>
          </cell>
          <cell r="N574">
            <v>1</v>
          </cell>
          <cell r="O574" t="str">
            <v>AREQUIPA</v>
          </cell>
          <cell r="P574" t="str">
            <v>Fatima Amoretti Arteaga</v>
          </cell>
          <cell r="Q574"/>
          <cell r="R574" t="str">
            <v>Sthanley Bohr Sánchez Arias</v>
          </cell>
          <cell r="S574" t="str">
            <v>Jefe de Oficina de Planeamiento, Presupuesto, Monitoreo y Evaluacion</v>
          </cell>
          <cell r="T574">
            <v>983305675</v>
          </cell>
          <cell r="U574" t="str">
            <v>sanchezsthanley@gmail.com</v>
          </cell>
        </row>
        <row r="575">
          <cell r="H575">
            <v>765</v>
          </cell>
          <cell r="I575" t="str">
            <v>REGION AREQUIPA-SALUD</v>
          </cell>
          <cell r="J575">
            <v>4</v>
          </cell>
          <cell r="K575" t="str">
            <v>AREQUIPA</v>
          </cell>
          <cell r="L575">
            <v>1</v>
          </cell>
          <cell r="M575" t="str">
            <v>AREQUIPA</v>
          </cell>
          <cell r="N575">
            <v>1</v>
          </cell>
          <cell r="O575" t="str">
            <v>AREQUIPA</v>
          </cell>
          <cell r="P575" t="str">
            <v>Fatima Amoretti Arteaga</v>
          </cell>
          <cell r="Q575"/>
          <cell r="R575" t="str">
            <v>avier Mauricio Delgado Rosas</v>
          </cell>
          <cell r="S575" t="str">
            <v>Dirección Ejecutiva de Planeamiento y Desarrollo</v>
          </cell>
          <cell r="T575" t="str">
            <v>054-235185</v>
          </cell>
          <cell r="U575" t="str">
            <v>jdelgadoro@saludarequipa.gob.pe</v>
          </cell>
        </row>
        <row r="576">
          <cell r="H576">
            <v>767</v>
          </cell>
          <cell r="I576" t="str">
            <v>REGION AREQUIPA-HOSPITAL REGIONAL HONORIO DELGADO</v>
          </cell>
          <cell r="J576">
            <v>4</v>
          </cell>
          <cell r="K576" t="str">
            <v>AREQUIPA</v>
          </cell>
          <cell r="L576">
            <v>1</v>
          </cell>
          <cell r="M576" t="str">
            <v>AREQUIPA</v>
          </cell>
          <cell r="N576">
            <v>1</v>
          </cell>
          <cell r="O576" t="str">
            <v>AREQUIPA</v>
          </cell>
          <cell r="P576" t="str">
            <v>Fatima Amoretti Arteaga</v>
          </cell>
          <cell r="Q576"/>
          <cell r="R576" t="str">
            <v>Quezada Bellido Jorge Alfredo</v>
          </cell>
          <cell r="S576" t="str">
            <v>Suplente Transparencia</v>
          </cell>
          <cell r="T576" t="str">
            <v>054-231818 Anexo 215</v>
          </cell>
          <cell r="U576" t="str">
            <v>jquezada@hrhdaqp.gob.pe</v>
          </cell>
        </row>
        <row r="577">
          <cell r="H577">
            <v>1104</v>
          </cell>
          <cell r="I577" t="str">
            <v>REGION AREQUIPA-EDUCACION AREQUIPA SUR</v>
          </cell>
          <cell r="J577">
            <v>4</v>
          </cell>
          <cell r="K577" t="str">
            <v>AREQUIPA</v>
          </cell>
          <cell r="L577">
            <v>1</v>
          </cell>
          <cell r="M577" t="str">
            <v>AREQUIPA</v>
          </cell>
          <cell r="N577">
            <v>1</v>
          </cell>
          <cell r="O577" t="str">
            <v>AREQUIPA</v>
          </cell>
          <cell r="P577" t="str">
            <v>Fatima Amoretti Arteaga</v>
          </cell>
          <cell r="Q577"/>
          <cell r="R577" t="str">
            <v>Luis Alberto Mancilla Calcina</v>
          </cell>
          <cell r="S577" t="str">
            <v>Jefe de AGI</v>
          </cell>
          <cell r="T577">
            <v>970949128</v>
          </cell>
          <cell r="U577" t="str">
            <v>luisman2009@gmail.com</v>
          </cell>
        </row>
        <row r="578">
          <cell r="H578">
            <v>1222</v>
          </cell>
          <cell r="I578" t="str">
            <v>REGION AREQUIPA - SALUD RED PERIFERICA AREQUIPA</v>
          </cell>
          <cell r="J578">
            <v>4</v>
          </cell>
          <cell r="K578" t="str">
            <v>AREQUIPA</v>
          </cell>
          <cell r="L578">
            <v>1</v>
          </cell>
          <cell r="M578" t="str">
            <v>AREQUIPA</v>
          </cell>
          <cell r="N578">
            <v>1</v>
          </cell>
          <cell r="O578" t="str">
            <v>AREQUIPA</v>
          </cell>
          <cell r="P578" t="str">
            <v>Fatima Amoretti Arteaga</v>
          </cell>
          <cell r="Q578"/>
          <cell r="R578" t="str">
            <v>Santa Cruz Candia Alfredo Nicanor</v>
          </cell>
          <cell r="S578" t="str">
            <v>Administrador</v>
          </cell>
          <cell r="T578" t="str">
            <v>054-200823, 202279</v>
          </cell>
          <cell r="U578" t="str">
            <v>redaqpcaylloma@saludarequipa.gob.pe</v>
          </cell>
        </row>
        <row r="579">
          <cell r="H579">
            <v>1320</v>
          </cell>
          <cell r="I579" t="str">
            <v>REG. AREQUIPA - INST. REG. DE ENFERMEDADES NEOPLASICAS DEL SUR (IREN SUR)</v>
          </cell>
          <cell r="J579">
            <v>4</v>
          </cell>
          <cell r="K579" t="str">
            <v>AREQUIPA</v>
          </cell>
          <cell r="L579">
            <v>1</v>
          </cell>
          <cell r="M579" t="str">
            <v>AREQUIPA</v>
          </cell>
          <cell r="N579">
            <v>1</v>
          </cell>
          <cell r="O579" t="str">
            <v>AREQUIPA</v>
          </cell>
          <cell r="P579" t="str">
            <v>Fatima Amoretti Arteaga</v>
          </cell>
          <cell r="Q579"/>
          <cell r="R579" t="str">
            <v>Flores Montes De Oca Victor Omar</v>
          </cell>
          <cell r="S579" t="str">
            <v>Jefe Area De Informatica</v>
          </cell>
          <cell r="T579" t="str">
            <v>602600 ANX 123</v>
          </cell>
          <cell r="U579" t="str">
            <v>informatica@irensur.gob.pe</v>
          </cell>
        </row>
        <row r="580">
          <cell r="H580">
            <v>764</v>
          </cell>
          <cell r="I580" t="str">
            <v>REGION AREQUIPA-COLEGIO MILITAR FRANCISCO BOLOGNESI</v>
          </cell>
          <cell r="J580">
            <v>4</v>
          </cell>
          <cell r="K580" t="str">
            <v>AREQUIPA</v>
          </cell>
          <cell r="L580">
            <v>1</v>
          </cell>
          <cell r="M580" t="str">
            <v>AREQUIPA</v>
          </cell>
          <cell r="N580">
            <v>1</v>
          </cell>
          <cell r="O580" t="str">
            <v>AREQUIPA</v>
          </cell>
          <cell r="P580" t="str">
            <v>Fatima Amoretti Arteaga</v>
          </cell>
          <cell r="Q580"/>
          <cell r="R580" t="str">
            <v>Edgar Manuel Diaz Barriga</v>
          </cell>
          <cell r="S580" t="str">
            <v>Jefe de Planeamiento</v>
          </cell>
          <cell r="T580">
            <v>955118234</v>
          </cell>
          <cell r="U580" t="str">
            <v>edbcmfb@hotmail.com</v>
          </cell>
        </row>
        <row r="581">
          <cell r="H581">
            <v>1103</v>
          </cell>
          <cell r="I581" t="str">
            <v>REGION AREQUIPA-EDUCACION AREQUIPA NORTE</v>
          </cell>
          <cell r="J581">
            <v>4</v>
          </cell>
          <cell r="K581" t="str">
            <v>AREQUIPA</v>
          </cell>
          <cell r="L581">
            <v>1</v>
          </cell>
          <cell r="M581" t="str">
            <v>AREQUIPA</v>
          </cell>
          <cell r="N581">
            <v>1</v>
          </cell>
          <cell r="O581" t="str">
            <v>AREQUIPA</v>
          </cell>
          <cell r="P581" t="str">
            <v>Fatima Amoretti Arteaga</v>
          </cell>
          <cell r="Q581"/>
          <cell r="R581" t="str">
            <v>Julio Cesar Delgado Gaona</v>
          </cell>
          <cell r="S581" t="str">
            <v>Jefe de AGI</v>
          </cell>
          <cell r="T581">
            <v>986584535</v>
          </cell>
          <cell r="U581" t="str">
            <v>jdelgado@ugelarequipanorte.gob.pe</v>
          </cell>
        </row>
        <row r="582">
          <cell r="H582">
            <v>1604</v>
          </cell>
          <cell r="I582" t="str">
            <v>REGION AREQUIPA - UGEL LA JOYA</v>
          </cell>
          <cell r="J582">
            <v>4</v>
          </cell>
          <cell r="K582" t="str">
            <v>AREQUIPA</v>
          </cell>
          <cell r="L582">
            <v>1</v>
          </cell>
          <cell r="M582" t="str">
            <v>AREQUIPA</v>
          </cell>
          <cell r="N582">
            <v>1</v>
          </cell>
          <cell r="O582" t="str">
            <v>AREQUIPA</v>
          </cell>
          <cell r="P582" t="str">
            <v>Fatima Amoretti Arteaga</v>
          </cell>
          <cell r="Q582"/>
          <cell r="R582" t="str">
            <v>alcides mejia rodrigo</v>
          </cell>
          <cell r="S582" t="str">
            <v>jefe area de gestion</v>
          </cell>
          <cell r="T582">
            <v>967283642</v>
          </cell>
          <cell r="U582" t="str">
            <v>mesadepartes@lajoya.arequipa.edu.pe</v>
          </cell>
        </row>
        <row r="583">
          <cell r="H583">
            <v>762</v>
          </cell>
          <cell r="I583" t="str">
            <v>REGION AREQUIPA-TRANSPORTES</v>
          </cell>
          <cell r="J583">
            <v>4</v>
          </cell>
          <cell r="K583" t="str">
            <v>AREQUIPA</v>
          </cell>
          <cell r="L583">
            <v>1</v>
          </cell>
          <cell r="M583" t="str">
            <v>AREQUIPA</v>
          </cell>
          <cell r="N583">
            <v>1</v>
          </cell>
          <cell r="O583" t="str">
            <v>AREQUIPA</v>
          </cell>
          <cell r="P583" t="str">
            <v>Fatima Amoretti Arteaga</v>
          </cell>
          <cell r="Q583"/>
          <cell r="R583" t="str">
            <v>Econ. Luis Froilan Silvio Alfaro Diaz</v>
          </cell>
          <cell r="S583" t="str">
            <v>Jefe de la Oficina de Planeamiento, Presupuesto y Sistemas</v>
          </cell>
          <cell r="T583" t="str">
            <v>959 381 318</v>
          </cell>
          <cell r="U583" t="str">
            <v>lalfaro@regionarequipa.gob.pe</v>
          </cell>
        </row>
        <row r="584">
          <cell r="H584">
            <v>1137</v>
          </cell>
          <cell r="I584" t="str">
            <v>REGION AREQUIPA - PROYECTO ESPECIAL MAJES SIGUAS</v>
          </cell>
          <cell r="J584">
            <v>4</v>
          </cell>
          <cell r="K584" t="str">
            <v>AREQUIPA</v>
          </cell>
          <cell r="L584">
            <v>1</v>
          </cell>
          <cell r="M584" t="str">
            <v>AREQUIPA</v>
          </cell>
          <cell r="N584">
            <v>1</v>
          </cell>
          <cell r="O584" t="str">
            <v>AREQUIPA</v>
          </cell>
          <cell r="P584" t="str">
            <v>Fatima Amoretti Arteaga</v>
          </cell>
          <cell r="Q584"/>
          <cell r="R584" t="str">
            <v>William Pinedo Jimenaz</v>
          </cell>
          <cell r="S584" t="str">
            <v>Jefe Oficina de Planificacion</v>
          </cell>
          <cell r="T584">
            <v>945952812</v>
          </cell>
          <cell r="U584" t="str">
            <v>williamp22@hotmail.com</v>
          </cell>
        </row>
        <row r="585">
          <cell r="H585">
            <v>763</v>
          </cell>
          <cell r="I585" t="str">
            <v>REGION AREQUIPA-EDUCACION</v>
          </cell>
          <cell r="J585">
            <v>4</v>
          </cell>
          <cell r="K585" t="str">
            <v>AREQUIPA</v>
          </cell>
          <cell r="L585">
            <v>1</v>
          </cell>
          <cell r="M585" t="str">
            <v>AREQUIPA</v>
          </cell>
          <cell r="N585">
            <v>1</v>
          </cell>
          <cell r="O585" t="str">
            <v>AREQUIPA</v>
          </cell>
          <cell r="P585" t="str">
            <v>Fatima Amoretti Arteaga</v>
          </cell>
          <cell r="Q585"/>
          <cell r="R585" t="str">
            <v>Amparo Gallegos Valencia</v>
          </cell>
          <cell r="S585" t="str">
            <v>Directora de la Dirección de Gestión Institucional</v>
          </cell>
          <cell r="T585">
            <v>959688983</v>
          </cell>
          <cell r="U585" t="str">
            <v>educa.agv@gmail.com</v>
          </cell>
        </row>
        <row r="586">
          <cell r="H586">
            <v>761</v>
          </cell>
          <cell r="I586" t="str">
            <v>REGION AREQUIPA-AGRICULTURA</v>
          </cell>
          <cell r="J586">
            <v>4</v>
          </cell>
          <cell r="K586" t="str">
            <v>AREQUIPA</v>
          </cell>
          <cell r="L586">
            <v>1</v>
          </cell>
          <cell r="M586" t="str">
            <v>AREQUIPA</v>
          </cell>
          <cell r="N586">
            <v>1</v>
          </cell>
          <cell r="O586" t="str">
            <v>AREQUIPA</v>
          </cell>
          <cell r="P586" t="str">
            <v>Fatima Amoretti Arteaga</v>
          </cell>
          <cell r="Q586"/>
          <cell r="R586" t="str">
            <v>Econ. Arturo José Félix Soto Riveros</v>
          </cell>
          <cell r="S586" t="str">
            <v>Jefe de la Oficina de Planificación y Presupuesto</v>
          </cell>
          <cell r="T586">
            <v>947595908</v>
          </cell>
          <cell r="U586" t="str">
            <v>riverosarjf@gmail.com</v>
          </cell>
        </row>
        <row r="587">
          <cell r="H587">
            <v>768</v>
          </cell>
          <cell r="I587" t="str">
            <v>REGION AREQUIPA-SALUD CAMANA</v>
          </cell>
          <cell r="J587">
            <v>4</v>
          </cell>
          <cell r="K587" t="str">
            <v>AREQUIPA</v>
          </cell>
          <cell r="L587">
            <v>1</v>
          </cell>
          <cell r="M587" t="str">
            <v>AREQUIPA</v>
          </cell>
          <cell r="N587">
            <v>1</v>
          </cell>
          <cell r="O587" t="str">
            <v>AREQUIPA</v>
          </cell>
          <cell r="P587" t="str">
            <v>Fatima Amoretti Arteaga</v>
          </cell>
          <cell r="Q587"/>
          <cell r="R587" t="str">
            <v>Tirso Farid Gonzales Villena</v>
          </cell>
          <cell r="S587" t="str">
            <v>Administrador</v>
          </cell>
          <cell r="T587">
            <v>992859904</v>
          </cell>
          <cell r="U587" t="str">
            <v>Redcamanacaraveli@Saludarequipa.Gob.Pe</v>
          </cell>
        </row>
        <row r="588">
          <cell r="H588">
            <v>1597</v>
          </cell>
          <cell r="I588" t="str">
            <v>REGION AREQUIPA - UGEL CAMANA</v>
          </cell>
          <cell r="J588">
            <v>4</v>
          </cell>
          <cell r="K588" t="str">
            <v>AREQUIPA</v>
          </cell>
          <cell r="L588">
            <v>1</v>
          </cell>
          <cell r="M588" t="str">
            <v>AREQUIPA</v>
          </cell>
          <cell r="N588">
            <v>1</v>
          </cell>
          <cell r="O588" t="str">
            <v>AREQUIPA</v>
          </cell>
          <cell r="P588" t="str">
            <v>Fatima Amoretti Arteaga</v>
          </cell>
          <cell r="Q588"/>
          <cell r="R588" t="str">
            <v>Karina Medalid Caceres Alarcon</v>
          </cell>
          <cell r="S588" t="str">
            <v>Planificador I</v>
          </cell>
          <cell r="T588">
            <v>961514276</v>
          </cell>
          <cell r="U588" t="str">
            <v>kcaceresa@camana.arequipa.edu.pe</v>
          </cell>
        </row>
        <row r="589">
          <cell r="H589">
            <v>1598</v>
          </cell>
          <cell r="I589" t="str">
            <v>REGION AREQUIPA - UGEL CARAVELI</v>
          </cell>
          <cell r="J589">
            <v>4</v>
          </cell>
          <cell r="K589" t="str">
            <v>AREQUIPA</v>
          </cell>
          <cell r="L589">
            <v>1</v>
          </cell>
          <cell r="M589" t="str">
            <v>AREQUIPA</v>
          </cell>
          <cell r="N589">
            <v>1</v>
          </cell>
          <cell r="O589" t="str">
            <v>AREQUIPA</v>
          </cell>
          <cell r="P589" t="str">
            <v>Fatima Amoretti Arteaga</v>
          </cell>
          <cell r="Q589"/>
          <cell r="R589" t="str">
            <v>Juan Ciriaco Ramos Machaca</v>
          </cell>
          <cell r="S589" t="str">
            <v>Jefe de AGI</v>
          </cell>
          <cell r="T589" t="str">
            <v>958 818 432</v>
          </cell>
          <cell r="U589" t="str">
            <v>juanatico45@gmail.com</v>
          </cell>
        </row>
        <row r="590">
          <cell r="H590">
            <v>769</v>
          </cell>
          <cell r="I590" t="str">
            <v>REGION AREQUIPA-SALUD APLAO</v>
          </cell>
          <cell r="J590">
            <v>4</v>
          </cell>
          <cell r="K590" t="str">
            <v>AREQUIPA</v>
          </cell>
          <cell r="L590">
            <v>1</v>
          </cell>
          <cell r="M590" t="str">
            <v>AREQUIPA</v>
          </cell>
          <cell r="N590">
            <v>1</v>
          </cell>
          <cell r="O590" t="str">
            <v>AREQUIPA</v>
          </cell>
          <cell r="P590" t="str">
            <v>Fatima Amoretti Arteaga</v>
          </cell>
          <cell r="Q590"/>
          <cell r="R590" t="str">
            <v>Susan Hilari Fernández</v>
          </cell>
          <cell r="S590" t="str">
            <v>Directora de la Oficina de Planeamiento, Presupuesto y Desarrollo Institucional</v>
          </cell>
          <cell r="T590">
            <v>948156308</v>
          </cell>
          <cell r="U590" t="str">
            <v>calidadredccu@gmail.com</v>
          </cell>
        </row>
        <row r="591">
          <cell r="H591">
            <v>1599</v>
          </cell>
          <cell r="I591" t="str">
            <v>REGION AREQUIPA - UGEL CASTILLA</v>
          </cell>
          <cell r="J591">
            <v>4</v>
          </cell>
          <cell r="K591" t="str">
            <v>AREQUIPA</v>
          </cell>
          <cell r="L591">
            <v>1</v>
          </cell>
          <cell r="M591" t="str">
            <v>AREQUIPA</v>
          </cell>
          <cell r="N591">
            <v>1</v>
          </cell>
          <cell r="O591" t="str">
            <v>AREQUIPA</v>
          </cell>
          <cell r="P591" t="str">
            <v>Fatima Amoretti Arteaga</v>
          </cell>
          <cell r="Q591"/>
          <cell r="R591" t="str">
            <v>Luis Edmundo Machado Portugal</v>
          </cell>
          <cell r="S591" t="str">
            <v>Especialista en educacion secundaria</v>
          </cell>
          <cell r="T591">
            <v>998822486</v>
          </cell>
          <cell r="U591" t="str">
            <v>luis23711@hotmail.com</v>
          </cell>
        </row>
        <row r="592">
          <cell r="H592">
            <v>1603</v>
          </cell>
          <cell r="I592" t="str">
            <v>REGION AREQUIPA - UGEL CAYLLOMA</v>
          </cell>
          <cell r="J592">
            <v>4</v>
          </cell>
          <cell r="K592" t="str">
            <v>AREQUIPA</v>
          </cell>
          <cell r="L592">
            <v>1</v>
          </cell>
          <cell r="M592" t="str">
            <v>AREQUIPA</v>
          </cell>
          <cell r="N592">
            <v>1</v>
          </cell>
          <cell r="O592" t="str">
            <v>AREQUIPA</v>
          </cell>
          <cell r="P592" t="str">
            <v>Fatima Amoretti Arteaga</v>
          </cell>
          <cell r="Q592"/>
          <cell r="R592" t="str">
            <v>Faustina Dalila Portugal Herrera</v>
          </cell>
          <cell r="S592" t="str">
            <v>Planificador</v>
          </cell>
          <cell r="T592">
            <v>944291607</v>
          </cell>
          <cell r="U592" t="str">
            <v>dalilaportugalherrera@hotmail.com</v>
          </cell>
        </row>
        <row r="593">
          <cell r="H593">
            <v>1657</v>
          </cell>
          <cell r="I593" t="str">
            <v>REG. AREQUIPA - HOSPITAL CENTRAL DE MAJES ING. ANGEL GABRIEL CHURA GALLEGOS</v>
          </cell>
          <cell r="J593">
            <v>4</v>
          </cell>
          <cell r="K593" t="str">
            <v>AREQUIPA</v>
          </cell>
          <cell r="L593">
            <v>1</v>
          </cell>
          <cell r="M593" t="str">
            <v>AREQUIPA</v>
          </cell>
          <cell r="N593">
            <v>1</v>
          </cell>
          <cell r="O593" t="str">
            <v>AREQUIPA</v>
          </cell>
          <cell r="P593" t="str">
            <v>Fatima Amoretti Arteaga</v>
          </cell>
          <cell r="Q593"/>
          <cell r="R593" t="str">
            <v>Claudio Henry Leon Meza</v>
          </cell>
          <cell r="S593" t="str">
            <v>Jefe de la Unidad de Presupuesto, Planieamiento y Desarrollo Institucional</v>
          </cell>
          <cell r="T593">
            <v>959655975</v>
          </cell>
          <cell r="U593" t="str">
            <v>henryclm@hotmail.com</v>
          </cell>
        </row>
        <row r="594">
          <cell r="H594">
            <v>1600</v>
          </cell>
          <cell r="I594" t="str">
            <v>REGION AREQUIPA - UGEL CONDESUYOS</v>
          </cell>
          <cell r="J594">
            <v>4</v>
          </cell>
          <cell r="K594" t="str">
            <v>AREQUIPA</v>
          </cell>
          <cell r="L594">
            <v>1</v>
          </cell>
          <cell r="M594" t="str">
            <v>AREQUIPA</v>
          </cell>
          <cell r="N594">
            <v>1</v>
          </cell>
          <cell r="O594" t="str">
            <v>AREQUIPA</v>
          </cell>
          <cell r="P594" t="str">
            <v>Fatima Amoretti Arteaga</v>
          </cell>
          <cell r="Q594"/>
          <cell r="R594" t="str">
            <v>Edy Concevido Huamani Revilla</v>
          </cell>
          <cell r="S594" t="str">
            <v>Planificador</v>
          </cell>
          <cell r="T594" t="str">
            <v>988 783 118</v>
          </cell>
          <cell r="U594" t="str">
            <v>Ingedy0812@Gmail.Com</v>
          </cell>
        </row>
        <row r="595">
          <cell r="H595">
            <v>1600</v>
          </cell>
          <cell r="I595" t="str">
            <v>REGION AREQUIPA - UGEL CONDESUYOS</v>
          </cell>
          <cell r="J595">
            <v>4</v>
          </cell>
          <cell r="K595" t="str">
            <v>AREQUIPA</v>
          </cell>
          <cell r="L595">
            <v>1</v>
          </cell>
          <cell r="M595" t="str">
            <v>AREQUIPA</v>
          </cell>
          <cell r="N595">
            <v>1</v>
          </cell>
          <cell r="O595" t="str">
            <v>AREQUIPA</v>
          </cell>
          <cell r="P595" t="str">
            <v>Fatima Amoretti Arteaga</v>
          </cell>
          <cell r="Q595"/>
          <cell r="R595" t="str">
            <v>Hanna Alisson Cabrera Torres</v>
          </cell>
          <cell r="S595" t="str">
            <v>Analista De Presupuesto</v>
          </cell>
          <cell r="T595">
            <v>958330788</v>
          </cell>
          <cell r="U595" t="str">
            <v>hannacabrera@condesuyos.arequipa.edu.pe</v>
          </cell>
        </row>
        <row r="596">
          <cell r="H596">
            <v>1601</v>
          </cell>
          <cell r="I596" t="str">
            <v>REGION AREQUIPA - UGEL ISLAY</v>
          </cell>
          <cell r="J596">
            <v>4</v>
          </cell>
          <cell r="K596" t="str">
            <v>AREQUIPA</v>
          </cell>
          <cell r="L596">
            <v>1</v>
          </cell>
          <cell r="M596" t="str">
            <v>AREQUIPA</v>
          </cell>
          <cell r="N596">
            <v>1</v>
          </cell>
          <cell r="O596" t="str">
            <v>AREQUIPA</v>
          </cell>
          <cell r="P596" t="str">
            <v>Fatima Amoretti Arteaga</v>
          </cell>
          <cell r="Q596"/>
          <cell r="R596" t="str">
            <v>Misad Ascuña Karla Vanessa</v>
          </cell>
          <cell r="S596" t="str">
            <v>Director</v>
          </cell>
          <cell r="T596" t="str">
            <v>054 293587</v>
          </cell>
          <cell r="U596" t="str">
            <v>mesadepartesugelislay@gmail.com</v>
          </cell>
        </row>
        <row r="597">
          <cell r="H597">
            <v>1602</v>
          </cell>
          <cell r="I597" t="str">
            <v>REGION AREQUIPA - UGEL LA UNION</v>
          </cell>
          <cell r="J597">
            <v>4</v>
          </cell>
          <cell r="K597" t="str">
            <v>AREQUIPA</v>
          </cell>
          <cell r="L597">
            <v>1</v>
          </cell>
          <cell r="M597" t="str">
            <v>AREQUIPA</v>
          </cell>
          <cell r="N597">
            <v>1</v>
          </cell>
          <cell r="O597" t="str">
            <v>AREQUIPA</v>
          </cell>
          <cell r="P597" t="str">
            <v>Fatima Amoretti Arteaga</v>
          </cell>
          <cell r="Q597"/>
          <cell r="R597" t="str">
            <v>Monica Norma Ludeña Sanabria</v>
          </cell>
          <cell r="S597" t="str">
            <v>Planificador I</v>
          </cell>
          <cell r="T597">
            <v>959062915</v>
          </cell>
          <cell r="U597" t="str">
            <v>Moni_Lusa@Hotmail.Com</v>
          </cell>
        </row>
        <row r="598">
          <cell r="H598">
            <v>770</v>
          </cell>
          <cell r="I598" t="str">
            <v>REGION AYACUCHO-SEDE CENTRAL</v>
          </cell>
          <cell r="J598">
            <v>5</v>
          </cell>
          <cell r="K598" t="str">
            <v>AYACUCHO</v>
          </cell>
          <cell r="L598">
            <v>1</v>
          </cell>
          <cell r="M598" t="str">
            <v>HUAMANGA</v>
          </cell>
          <cell r="N598">
            <v>1</v>
          </cell>
          <cell r="O598" t="str">
            <v>AYACUCHO</v>
          </cell>
          <cell r="P598" t="str">
            <v>Noe Kiyak Pujupat</v>
          </cell>
          <cell r="Q598"/>
          <cell r="R598" t="str">
            <v>Cosio Luis Santos Carbajal</v>
          </cell>
          <cell r="S598" t="str">
            <v>Gerente Regional de Planeamiento, Presupuesto y Acondicionamiento Territorial</v>
          </cell>
          <cell r="T598" t="str">
            <v>941 659 653</v>
          </cell>
          <cell r="U598" t="str">
            <v>santosgrppat@gmail.com</v>
          </cell>
        </row>
        <row r="599">
          <cell r="H599">
            <v>770</v>
          </cell>
          <cell r="I599" t="str">
            <v>REGION AYACUCHO-SEDE CENTRAL</v>
          </cell>
          <cell r="J599">
            <v>5</v>
          </cell>
          <cell r="K599" t="str">
            <v>AYACUCHO</v>
          </cell>
          <cell r="L599">
            <v>1</v>
          </cell>
          <cell r="M599" t="str">
            <v>HUAMANGA</v>
          </cell>
          <cell r="N599">
            <v>1</v>
          </cell>
          <cell r="O599" t="str">
            <v>AYACUCHO</v>
          </cell>
          <cell r="P599" t="str">
            <v>Noe Kiyak Pujupat</v>
          </cell>
          <cell r="Q599"/>
          <cell r="R599" t="str">
            <v>Carlos Wilfredo Prado Gomez</v>
          </cell>
          <cell r="S599" t="str">
            <v>Subgerente de Planeamiento Estratégico</v>
          </cell>
          <cell r="T599" t="str">
            <v>966 006 301</v>
          </cell>
          <cell r="U599" t="str">
            <v>subgerenciaplaneamiento@regionayacucho.gob.pe</v>
          </cell>
        </row>
        <row r="600">
          <cell r="H600">
            <v>771</v>
          </cell>
          <cell r="I600" t="str">
            <v>REGION AYACUCHO-AGRICULTURA</v>
          </cell>
          <cell r="J600">
            <v>5</v>
          </cell>
          <cell r="K600" t="str">
            <v>AYACUCHO</v>
          </cell>
          <cell r="L600">
            <v>1</v>
          </cell>
          <cell r="M600" t="str">
            <v>HUAMANGA</v>
          </cell>
          <cell r="N600">
            <v>1</v>
          </cell>
          <cell r="O600" t="str">
            <v>AYACUCHO</v>
          </cell>
          <cell r="P600" t="str">
            <v>Noe Kiyak Pujupat</v>
          </cell>
          <cell r="Q600"/>
          <cell r="R600" t="str">
            <v>Sanchez Becerra Hector</v>
          </cell>
          <cell r="S600" t="str">
            <v>Sub director de informática y sistemas</v>
          </cell>
          <cell r="T600" t="str">
            <v>066-312387</v>
          </cell>
          <cell r="U600" t="str">
            <v>hsbecerra@gmail.com</v>
          </cell>
        </row>
        <row r="601">
          <cell r="H601">
            <v>773</v>
          </cell>
          <cell r="I601" t="str">
            <v>REGION AYACUCHO-EDUCACION</v>
          </cell>
          <cell r="J601">
            <v>5</v>
          </cell>
          <cell r="K601" t="str">
            <v>AYACUCHO</v>
          </cell>
          <cell r="L601">
            <v>1</v>
          </cell>
          <cell r="M601" t="str">
            <v>HUAMANGA</v>
          </cell>
          <cell r="N601">
            <v>1</v>
          </cell>
          <cell r="O601" t="str">
            <v>AYACUCHO</v>
          </cell>
          <cell r="P601" t="str">
            <v>Noe Kiyak Pujupat</v>
          </cell>
          <cell r="Q601"/>
          <cell r="R601" t="str">
            <v>Uldarico Huayta Cuadros</v>
          </cell>
          <cell r="S601" t="str">
            <v>Resp. informática</v>
          </cell>
          <cell r="T601">
            <v>966997047</v>
          </cell>
          <cell r="U601" t="str">
            <v>uhc_uhc@hotmail.com</v>
          </cell>
        </row>
        <row r="602">
          <cell r="H602">
            <v>774</v>
          </cell>
          <cell r="I602" t="str">
            <v>REGION AYACUCHO-SALUD</v>
          </cell>
          <cell r="J602">
            <v>5</v>
          </cell>
          <cell r="K602" t="str">
            <v>AYACUCHO</v>
          </cell>
          <cell r="L602">
            <v>1</v>
          </cell>
          <cell r="M602" t="str">
            <v>HUAMANGA</v>
          </cell>
          <cell r="N602">
            <v>1</v>
          </cell>
          <cell r="O602" t="str">
            <v>AYACUCHO</v>
          </cell>
          <cell r="P602" t="str">
            <v>Noe Kiyak Pujupat</v>
          </cell>
          <cell r="Q602"/>
          <cell r="R602" t="str">
            <v>Anderson Anthony Jayo Choque</v>
          </cell>
          <cell r="S602" t="str">
            <v>Responsable web</v>
          </cell>
          <cell r="T602">
            <v>922534217</v>
          </cell>
          <cell r="U602" t="str">
            <v>soporteoeit@hotmail.com</v>
          </cell>
        </row>
        <row r="603">
          <cell r="H603">
            <v>1024</v>
          </cell>
          <cell r="I603" t="str">
            <v>REGION AYACUCHO-HOSPITAL HUAMANGA</v>
          </cell>
          <cell r="J603">
            <v>5</v>
          </cell>
          <cell r="K603" t="str">
            <v>AYACUCHO</v>
          </cell>
          <cell r="L603">
            <v>1</v>
          </cell>
          <cell r="M603" t="str">
            <v>HUAMANGA</v>
          </cell>
          <cell r="N603">
            <v>1</v>
          </cell>
          <cell r="O603" t="str">
            <v>AYACUCHO</v>
          </cell>
          <cell r="P603" t="str">
            <v>Noe Kiyak Pujupat</v>
          </cell>
          <cell r="Q603"/>
          <cell r="R603" t="str">
            <v>Econ. Lino A. Huamán Mejía.</v>
          </cell>
          <cell r="S603" t="str">
            <v>Oficina De Planeamiento Y Presupuesto</v>
          </cell>
          <cell r="T603" t="str">
            <v>066-309191 a 1168</v>
          </cell>
          <cell r="U603" t="str">
            <v>Lino.huaman@hrayacucho.gob.pe</v>
          </cell>
        </row>
        <row r="604">
          <cell r="H604">
            <v>1308</v>
          </cell>
          <cell r="I604" t="str">
            <v>REGION AYACUCHO-PROG.REG. DE IRRIGACION Y DES. RURAL INTEGRADON- PRIDER</v>
          </cell>
          <cell r="J604">
            <v>5</v>
          </cell>
          <cell r="K604" t="str">
            <v>AYACUCHO</v>
          </cell>
          <cell r="L604">
            <v>1</v>
          </cell>
          <cell r="M604" t="str">
            <v>HUAMANGA</v>
          </cell>
          <cell r="N604">
            <v>1</v>
          </cell>
          <cell r="O604" t="str">
            <v>AYACUCHO</v>
          </cell>
          <cell r="P604" t="str">
            <v>Noe Kiyak Pujupat</v>
          </cell>
          <cell r="Q604"/>
          <cell r="R604" t="str">
            <v>Rafael Arango Bellido</v>
          </cell>
          <cell r="S604" t="str">
            <v>Director de administracion</v>
          </cell>
          <cell r="T604">
            <v>966633201</v>
          </cell>
          <cell r="U604" t="str">
            <v>arangobellido@gmail.com</v>
          </cell>
        </row>
        <row r="605">
          <cell r="H605">
            <v>1361</v>
          </cell>
          <cell r="I605" t="str">
            <v>GOB. REG. DE AYACUCHO- EDUCACION HUAMANGA</v>
          </cell>
          <cell r="J605">
            <v>5</v>
          </cell>
          <cell r="K605" t="str">
            <v>AYACUCHO</v>
          </cell>
          <cell r="L605">
            <v>1</v>
          </cell>
          <cell r="M605" t="str">
            <v>HUAMANGA</v>
          </cell>
          <cell r="N605">
            <v>1</v>
          </cell>
          <cell r="O605" t="str">
            <v>AYACUCHO</v>
          </cell>
          <cell r="P605" t="str">
            <v>Noe Kiyak Pujupat</v>
          </cell>
          <cell r="Q605"/>
          <cell r="R605" t="str">
            <v>Huamanga</v>
          </cell>
          <cell r="S605" t="str">
            <v>Director</v>
          </cell>
          <cell r="T605" t="str">
            <v>066-312030</v>
          </cell>
          <cell r="U605" t="str">
            <v>ugelhga@ugelhuamanga.gob.p</v>
          </cell>
        </row>
        <row r="606">
          <cell r="H606">
            <v>1362</v>
          </cell>
          <cell r="I606" t="str">
            <v>GOB. REG. DE AYACUCHO- RED DE SALUD HUAMANGA</v>
          </cell>
          <cell r="J606">
            <v>5</v>
          </cell>
          <cell r="K606" t="str">
            <v>AYACUCHO</v>
          </cell>
          <cell r="L606">
            <v>1</v>
          </cell>
          <cell r="M606" t="str">
            <v>HUAMANGA</v>
          </cell>
          <cell r="N606">
            <v>1</v>
          </cell>
          <cell r="O606" t="str">
            <v>AYACUCHO</v>
          </cell>
          <cell r="P606" t="str">
            <v>Noe Kiyak Pujupat</v>
          </cell>
          <cell r="Q606"/>
          <cell r="R606" t="str">
            <v>Yauri Gomez Emerson</v>
          </cell>
          <cell r="S606" t="str">
            <v>Jefe De La Unidad De Estadística E Informática</v>
          </cell>
          <cell r="T606">
            <v>914147308</v>
          </cell>
          <cell r="U606" t="str">
            <v>emersony_s@hotmail.com</v>
          </cell>
        </row>
        <row r="607">
          <cell r="H607">
            <v>772</v>
          </cell>
          <cell r="I607" t="str">
            <v>REGION AYACUCHO-TRANSPORTES</v>
          </cell>
          <cell r="J607">
            <v>5</v>
          </cell>
          <cell r="K607" t="str">
            <v>AYACUCHO</v>
          </cell>
          <cell r="L607">
            <v>1</v>
          </cell>
          <cell r="M607" t="str">
            <v>HUAMANGA</v>
          </cell>
          <cell r="N607">
            <v>1</v>
          </cell>
          <cell r="O607" t="str">
            <v>AYACUCHO</v>
          </cell>
          <cell r="P607" t="str">
            <v>Noe Kiyak Pujupat</v>
          </cell>
          <cell r="Q607"/>
          <cell r="R607" t="str">
            <v>Vilchez Yarihuaman Tony</v>
          </cell>
          <cell r="S607" t="str">
            <v>Director</v>
          </cell>
          <cell r="T607" t="str">
            <v>(066) 283441</v>
          </cell>
          <cell r="U607" t="str">
            <v>willybener@gmail.com</v>
          </cell>
        </row>
        <row r="608">
          <cell r="H608">
            <v>1042</v>
          </cell>
          <cell r="I608" t="str">
            <v>REGION AYACUCHO-EDUCACION CENTRO AYACUCHO</v>
          </cell>
          <cell r="J608">
            <v>5</v>
          </cell>
          <cell r="K608" t="str">
            <v>AYACUCHO</v>
          </cell>
          <cell r="L608">
            <v>1</v>
          </cell>
          <cell r="M608" t="str">
            <v>HUAMANGA</v>
          </cell>
          <cell r="N608">
            <v>1</v>
          </cell>
          <cell r="O608" t="str">
            <v>AYACUCHO</v>
          </cell>
          <cell r="P608" t="str">
            <v>Noe Kiyak Pujupat</v>
          </cell>
          <cell r="Q608"/>
          <cell r="R608" t="str">
            <v>Palomino Arango Johnny Ronald</v>
          </cell>
          <cell r="S608" t="str">
            <v>Especialista en informatica</v>
          </cell>
          <cell r="T608" t="str">
            <v>954883625 - 966031010</v>
          </cell>
          <cell r="U608" t="str">
            <v>jrparango@gmail.com</v>
          </cell>
        </row>
        <row r="609">
          <cell r="H609">
            <v>1045</v>
          </cell>
          <cell r="I609" t="str">
            <v>REGION AYACUCHO-SALUD CENTRO AYACUCHO</v>
          </cell>
          <cell r="J609">
            <v>5</v>
          </cell>
          <cell r="K609" t="str">
            <v>AYACUCHO</v>
          </cell>
          <cell r="L609">
            <v>1</v>
          </cell>
          <cell r="M609" t="str">
            <v>HUAMANGA</v>
          </cell>
          <cell r="N609">
            <v>1</v>
          </cell>
          <cell r="O609" t="str">
            <v>AYACUCHO</v>
          </cell>
          <cell r="P609" t="str">
            <v>Noe Kiyak Pujupat</v>
          </cell>
          <cell r="Q609"/>
          <cell r="R609" t="str">
            <v>Ray Emerson Cardenas Gutierrez</v>
          </cell>
          <cell r="S609" t="str">
            <v>Especialista</v>
          </cell>
          <cell r="T609">
            <v>966174096</v>
          </cell>
          <cell r="U609" t="str">
            <v>rayemerson2@hotmail.com</v>
          </cell>
        </row>
        <row r="610">
          <cell r="H610">
            <v>1493</v>
          </cell>
          <cell r="I610" t="str">
            <v>GOB.REG. DE AYACUCHO- EDUCACION HUANCASANCOS</v>
          </cell>
          <cell r="J610">
            <v>5</v>
          </cell>
          <cell r="K610" t="str">
            <v>AYACUCHO</v>
          </cell>
          <cell r="L610">
            <v>1</v>
          </cell>
          <cell r="M610" t="str">
            <v>HUAMANGA</v>
          </cell>
          <cell r="N610">
            <v>1</v>
          </cell>
          <cell r="O610" t="str">
            <v>AYACUCHO</v>
          </cell>
          <cell r="P610" t="str">
            <v>Noe Kiyak Pujupat</v>
          </cell>
          <cell r="Q610"/>
          <cell r="R610" t="str">
            <v>Apaico Mendoza, Ronald</v>
          </cell>
          <cell r="S610" t="str">
            <v>Responsable de informática</v>
          </cell>
          <cell r="T610">
            <v>927594599</v>
          </cell>
          <cell r="U610" t="str">
            <v>rony21.sol@gmail.com</v>
          </cell>
        </row>
        <row r="611">
          <cell r="H611">
            <v>1237</v>
          </cell>
          <cell r="I611" t="str">
            <v>REGION AYACUCHO - EDUCACION HUANTA</v>
          </cell>
          <cell r="J611">
            <v>5</v>
          </cell>
          <cell r="K611" t="str">
            <v>AYACUCHO</v>
          </cell>
          <cell r="L611">
            <v>1</v>
          </cell>
          <cell r="M611" t="str">
            <v>HUAMANGA</v>
          </cell>
          <cell r="N611">
            <v>1</v>
          </cell>
          <cell r="O611" t="str">
            <v>AYACUCHO</v>
          </cell>
          <cell r="P611" t="str">
            <v>Noe Kiyak Pujupat</v>
          </cell>
          <cell r="Q611"/>
          <cell r="R611" t="str">
            <v>ORE RIVERO</v>
          </cell>
          <cell r="S611" t="str">
            <v>Especialista</v>
          </cell>
          <cell r="T611">
            <v>990911899</v>
          </cell>
          <cell r="U611" t="str">
            <v>renanoreriveros@gmail.com</v>
          </cell>
        </row>
        <row r="612">
          <cell r="H612">
            <v>1321</v>
          </cell>
          <cell r="I612" t="str">
            <v>REG. AYACUCHO - RED DE SALUD AYACUCHO NORTE</v>
          </cell>
          <cell r="J612">
            <v>5</v>
          </cell>
          <cell r="K612" t="str">
            <v>AYACUCHO</v>
          </cell>
          <cell r="L612">
            <v>1</v>
          </cell>
          <cell r="M612" t="str">
            <v>HUAMANGA</v>
          </cell>
          <cell r="N612">
            <v>1</v>
          </cell>
          <cell r="O612" t="str">
            <v>AYACUCHO</v>
          </cell>
          <cell r="P612" t="str">
            <v>Noe Kiyak Pujupat</v>
          </cell>
          <cell r="Q612"/>
          <cell r="R612" t="str">
            <v>Jeny Infante Leva</v>
          </cell>
          <cell r="S612" t="str">
            <v>Jefa de Presupuesto</v>
          </cell>
          <cell r="T612">
            <v>928702001</v>
          </cell>
          <cell r="U612" t="str">
            <v>infanteleva388@gmail.com</v>
          </cell>
        </row>
        <row r="613">
          <cell r="H613">
            <v>1025</v>
          </cell>
          <cell r="I613" t="str">
            <v>REGION AYACUCHO-SALUD SUR AYACUCHO</v>
          </cell>
          <cell r="J613">
            <v>5</v>
          </cell>
          <cell r="K613" t="str">
            <v>AYACUCHO</v>
          </cell>
          <cell r="L613">
            <v>1</v>
          </cell>
          <cell r="M613" t="str">
            <v>HUAMANGA</v>
          </cell>
          <cell r="N613">
            <v>1</v>
          </cell>
          <cell r="O613" t="str">
            <v>AYACUCHO</v>
          </cell>
          <cell r="P613" t="str">
            <v>Noe Kiyak Pujupat</v>
          </cell>
          <cell r="Q613"/>
          <cell r="R613" t="str">
            <v>Luis Alberto Huamani Crisostomo</v>
          </cell>
          <cell r="S613" t="str">
            <v>Director</v>
          </cell>
          <cell r="T613" t="str">
            <v>tel:066-452233</v>
          </cell>
          <cell r="U613" t="str">
            <v>luishuamanicriso@hotmail.com</v>
          </cell>
        </row>
        <row r="614">
          <cell r="H614">
            <v>1352</v>
          </cell>
          <cell r="I614" t="str">
            <v>GOB.REG. DE AYACUCHO- EDUCACION VRAE LA MAR</v>
          </cell>
          <cell r="J614">
            <v>5</v>
          </cell>
          <cell r="K614" t="str">
            <v>AYACUCHO</v>
          </cell>
          <cell r="L614">
            <v>1</v>
          </cell>
          <cell r="M614" t="str">
            <v>HUAMANGA</v>
          </cell>
          <cell r="N614">
            <v>1</v>
          </cell>
          <cell r="O614" t="str">
            <v>AYACUCHO</v>
          </cell>
          <cell r="P614" t="str">
            <v>Noe Kiyak Pujupat</v>
          </cell>
          <cell r="Q614"/>
          <cell r="R614" t="str">
            <v>Fredy Jaime Andia</v>
          </cell>
          <cell r="S614" t="str">
            <v>Resp. Informática Y Sistemas</v>
          </cell>
          <cell r="T614">
            <v>961106900</v>
          </cell>
          <cell r="U614" t="str">
            <v>fredyjaimeandia@gmail.com</v>
          </cell>
        </row>
        <row r="615">
          <cell r="H615">
            <v>1489</v>
          </cell>
          <cell r="I615" t="str">
            <v>GOB. REG. DE AYACUCHO - RED DE SALUD SAN MIGUEL</v>
          </cell>
          <cell r="J615">
            <v>5</v>
          </cell>
          <cell r="K615" t="str">
            <v>AYACUCHO</v>
          </cell>
          <cell r="L615">
            <v>1</v>
          </cell>
          <cell r="M615" t="str">
            <v>HUAMANGA</v>
          </cell>
          <cell r="N615">
            <v>1</v>
          </cell>
          <cell r="O615" t="str">
            <v>AYACUCHO</v>
          </cell>
          <cell r="P615" t="str">
            <v>Noe Kiyak Pujupat</v>
          </cell>
          <cell r="Q615"/>
          <cell r="R615" t="str">
            <v>Vasquez Lopez Nelida</v>
          </cell>
          <cell r="S615" t="str">
            <v>Director Ejecutivo</v>
          </cell>
          <cell r="T615" t="str">
            <v>(066) 324087</v>
          </cell>
          <cell r="U615" t="str">
            <v>esadepartesvirtual@rissanmiguel.gob.pe</v>
          </cell>
        </row>
        <row r="616">
          <cell r="H616">
            <v>1490</v>
          </cell>
          <cell r="I616" t="str">
            <v>GOB. REG. DE AYACUCHO - RED DE SALUD SAN FRANCISCO</v>
          </cell>
          <cell r="J616">
            <v>5</v>
          </cell>
          <cell r="K616" t="str">
            <v>AYACUCHO</v>
          </cell>
          <cell r="L616">
            <v>1</v>
          </cell>
          <cell r="M616" t="str">
            <v>HUAMANGA</v>
          </cell>
          <cell r="N616">
            <v>1</v>
          </cell>
          <cell r="O616" t="str">
            <v>AYACUCHO</v>
          </cell>
          <cell r="P616" t="str">
            <v>Noe Kiyak Pujupat</v>
          </cell>
          <cell r="Q616"/>
          <cell r="R616" t="str">
            <v>Palomino Cuba Ruben</v>
          </cell>
          <cell r="S616" t="str">
            <v>Director Ejecutivo</v>
          </cell>
          <cell r="T616" t="str">
            <v>066-325103</v>
          </cell>
          <cell r="U616" t="str">
            <v>mesadepartesvirtual@rissanfrancisco.gob.pe</v>
          </cell>
        </row>
        <row r="617">
          <cell r="H617">
            <v>1043</v>
          </cell>
          <cell r="I617" t="str">
            <v>REGION AYACUCHO-EDUCACION LUCANAS</v>
          </cell>
          <cell r="J617">
            <v>5</v>
          </cell>
          <cell r="K617" t="str">
            <v>AYACUCHO</v>
          </cell>
          <cell r="L617">
            <v>1</v>
          </cell>
          <cell r="M617" t="str">
            <v>HUAMANGA</v>
          </cell>
          <cell r="N617">
            <v>1</v>
          </cell>
          <cell r="O617" t="str">
            <v>AYACUCHO</v>
          </cell>
          <cell r="P617" t="str">
            <v>Noe Kiyak Pujupat</v>
          </cell>
          <cell r="Q617"/>
          <cell r="R617" t="str">
            <v>Olger Condori Orconen</v>
          </cell>
          <cell r="S617" t="str">
            <v>Especialista en informática</v>
          </cell>
          <cell r="T617">
            <v>930437947</v>
          </cell>
          <cell r="U617" t="str">
            <v>olgercondoriorconen@gmail.com</v>
          </cell>
        </row>
        <row r="618">
          <cell r="H618">
            <v>1351</v>
          </cell>
          <cell r="I618" t="str">
            <v>GOB.REG. DE AYACUCHO- EDUCACION SUR PAUZA</v>
          </cell>
          <cell r="J618">
            <v>5</v>
          </cell>
          <cell r="K618" t="str">
            <v>AYACUCHO</v>
          </cell>
          <cell r="L618">
            <v>1</v>
          </cell>
          <cell r="M618" t="str">
            <v>HUAMANGA</v>
          </cell>
          <cell r="N618">
            <v>1</v>
          </cell>
          <cell r="O618" t="str">
            <v>AYACUCHO</v>
          </cell>
          <cell r="P618" t="str">
            <v>Noe Kiyak Pujupat</v>
          </cell>
          <cell r="Q618"/>
          <cell r="R618" t="str">
            <v>Gutierrez Tejeda Gines Faustino</v>
          </cell>
          <cell r="S618" t="str">
            <v>Director</v>
          </cell>
          <cell r="T618" t="str">
            <v>(066) 837002</v>
          </cell>
          <cell r="U618" t="str">
            <v>ugelpausa@hotmail.com</v>
          </cell>
        </row>
        <row r="619">
          <cell r="H619">
            <v>1044</v>
          </cell>
          <cell r="I619" t="str">
            <v>REGION AYACUCHO-EDUCACION SARA SARA</v>
          </cell>
          <cell r="J619">
            <v>5</v>
          </cell>
          <cell r="K619" t="str">
            <v>AYACUCHO</v>
          </cell>
          <cell r="L619">
            <v>1</v>
          </cell>
          <cell r="M619" t="str">
            <v>HUAMANGA</v>
          </cell>
          <cell r="N619">
            <v>1</v>
          </cell>
          <cell r="O619" t="str">
            <v>AYACUCHO</v>
          </cell>
          <cell r="P619" t="str">
            <v>Noe Kiyak Pujupat</v>
          </cell>
          <cell r="Q619"/>
          <cell r="R619" t="str">
            <v>Eros López Kevin Kendy</v>
          </cell>
          <cell r="S619" t="str">
            <v>Responsable de la página web</v>
          </cell>
          <cell r="T619">
            <v>990525551</v>
          </cell>
          <cell r="U619" t="str">
            <v>yken1105@gmail.com</v>
          </cell>
        </row>
        <row r="620">
          <cell r="H620">
            <v>1046</v>
          </cell>
          <cell r="I620" t="str">
            <v>REGION AYACUCHO-SALUD SARA SARA</v>
          </cell>
          <cell r="J620">
            <v>5</v>
          </cell>
          <cell r="K620" t="str">
            <v>AYACUCHO</v>
          </cell>
          <cell r="L620">
            <v>1</v>
          </cell>
          <cell r="M620" t="str">
            <v>HUAMANGA</v>
          </cell>
          <cell r="N620">
            <v>1</v>
          </cell>
          <cell r="O620" t="str">
            <v>AYACUCHO</v>
          </cell>
          <cell r="P620" t="str">
            <v>Noe Kiyak Pujupat</v>
          </cell>
          <cell r="Q620"/>
          <cell r="R620" t="str">
            <v>Pretell Apaico Hernan</v>
          </cell>
          <cell r="S620" t="str">
            <v>Director Ejecutivo</v>
          </cell>
          <cell r="T620" t="str">
            <v>966669327 secretaria</v>
          </cell>
          <cell r="U620" t="str">
            <v>admin@riscoracora.gob.pe</v>
          </cell>
        </row>
        <row r="621">
          <cell r="H621">
            <v>1377</v>
          </cell>
          <cell r="I621" t="str">
            <v>GOB. REG. AYACUCHO- EDUCACION UGEL SUCRE</v>
          </cell>
          <cell r="J621">
            <v>5</v>
          </cell>
          <cell r="K621" t="str">
            <v>AYACUCHO</v>
          </cell>
          <cell r="L621">
            <v>1</v>
          </cell>
          <cell r="M621" t="str">
            <v>HUAMANGA</v>
          </cell>
          <cell r="N621">
            <v>1</v>
          </cell>
          <cell r="O621" t="str">
            <v>AYACUCHO</v>
          </cell>
          <cell r="P621" t="str">
            <v>Noe Kiyak Pujupat</v>
          </cell>
          <cell r="Q621"/>
          <cell r="R621" t="str">
            <v>CESAR TEOBALDO, NINA JORGE</v>
          </cell>
          <cell r="S621" t="str">
            <v>Especialista</v>
          </cell>
          <cell r="T621">
            <v>964289814</v>
          </cell>
          <cell r="U621" t="str">
            <v>cesarninajorge@gmail.com</v>
          </cell>
        </row>
        <row r="622">
          <cell r="H622">
            <v>1378</v>
          </cell>
          <cell r="I622" t="str">
            <v>GOB. REG. AYACUCHO - EDUCACION UGEL VICTOR FAJARDO</v>
          </cell>
          <cell r="J622">
            <v>5</v>
          </cell>
          <cell r="K622" t="str">
            <v>AYACUCHO</v>
          </cell>
          <cell r="L622">
            <v>1</v>
          </cell>
          <cell r="M622" t="str">
            <v>HUAMANGA</v>
          </cell>
          <cell r="N622">
            <v>1</v>
          </cell>
          <cell r="O622" t="str">
            <v>AYACUCHO</v>
          </cell>
          <cell r="P622" t="str">
            <v>Noe Kiyak Pujupat</v>
          </cell>
          <cell r="Q622"/>
          <cell r="R622" t="str">
            <v>Martinez Reinaga, Marco Antonio</v>
          </cell>
          <cell r="S622" t="str">
            <v>Responsable de informática</v>
          </cell>
          <cell r="T622">
            <v>990902746</v>
          </cell>
          <cell r="U622" t="str">
            <v>informatia@ugelfajardo.gob.pe</v>
          </cell>
        </row>
        <row r="623">
          <cell r="H623">
            <v>1440</v>
          </cell>
          <cell r="I623" t="str">
            <v>GOB. REG. AYACUCHO- EDUCACION VILCASHUAMAN</v>
          </cell>
          <cell r="J623">
            <v>5</v>
          </cell>
          <cell r="K623" t="str">
            <v>AYACUCHO</v>
          </cell>
          <cell r="L623">
            <v>1</v>
          </cell>
          <cell r="M623" t="str">
            <v>HUAMANGA</v>
          </cell>
          <cell r="N623">
            <v>1</v>
          </cell>
          <cell r="O623" t="str">
            <v>AYACUCHO</v>
          </cell>
          <cell r="P623" t="str">
            <v>Noe Kiyak Pujupat</v>
          </cell>
          <cell r="Q623"/>
          <cell r="R623" t="str">
            <v>Ysaias Lope Navarro</v>
          </cell>
          <cell r="S623" t="str">
            <v>Responsable de la elaboración y actualización del portal de transferencia</v>
          </cell>
          <cell r="T623">
            <v>966612827</v>
          </cell>
          <cell r="U623" t="str">
            <v>lope11@hotmail.com</v>
          </cell>
        </row>
        <row r="624">
          <cell r="H624">
            <v>775</v>
          </cell>
          <cell r="I624" t="str">
            <v>REGION CAJAMARCA-SEDE CENTRAL</v>
          </cell>
          <cell r="J624">
            <v>6</v>
          </cell>
          <cell r="K624" t="str">
            <v>CAJAMARCA</v>
          </cell>
          <cell r="L624">
            <v>1</v>
          </cell>
          <cell r="M624" t="str">
            <v>CAJAMARCA</v>
          </cell>
          <cell r="N624">
            <v>1</v>
          </cell>
          <cell r="O624" t="str">
            <v>CAJAMARCA</v>
          </cell>
          <cell r="P624" t="str">
            <v>Circa Castillo Palomino</v>
          </cell>
          <cell r="Q624"/>
          <cell r="R624" t="str">
            <v>Luis Alberto Vallejos Portal</v>
          </cell>
          <cell r="S624" t="str">
            <v>Gerente Regional de Planeamiento, Presupuesto y Acondicionamiento Territorial</v>
          </cell>
          <cell r="T624">
            <v>976003143</v>
          </cell>
          <cell r="U624" t="str">
            <v>lvallejos@regioncajamarca.gob.pe</v>
          </cell>
        </row>
        <row r="625">
          <cell r="H625">
            <v>775</v>
          </cell>
          <cell r="I625" t="str">
            <v>REGION CAJAMARCA-SEDE CENTRAL</v>
          </cell>
          <cell r="J625">
            <v>6</v>
          </cell>
          <cell r="K625" t="str">
            <v>CAJAMARCA</v>
          </cell>
          <cell r="L625">
            <v>1</v>
          </cell>
          <cell r="M625" t="str">
            <v>CAJAMARCA</v>
          </cell>
          <cell r="N625">
            <v>1</v>
          </cell>
          <cell r="O625" t="str">
            <v>CAJAMARCA</v>
          </cell>
          <cell r="P625" t="str">
            <v>Circa Castillo Palomino</v>
          </cell>
          <cell r="Q625"/>
          <cell r="R625" t="str">
            <v>Jimmy Edinson Alvarez Cortez</v>
          </cell>
          <cell r="S625" t="str">
            <v>Sub Gerente de Planeamiento y Cooperación Técnica Internacional</v>
          </cell>
          <cell r="T625">
            <v>965468835</v>
          </cell>
          <cell r="U625" t="str">
            <v>jalvarez@regioncajamarca.gob.pe</v>
          </cell>
        </row>
        <row r="626">
          <cell r="H626">
            <v>779</v>
          </cell>
          <cell r="I626" t="str">
            <v>REGION CAJAMARCA-AGRICULTURA</v>
          </cell>
          <cell r="J626">
            <v>6</v>
          </cell>
          <cell r="K626" t="str">
            <v>CAJAMARCA</v>
          </cell>
          <cell r="L626">
            <v>1</v>
          </cell>
          <cell r="M626" t="str">
            <v>CAJAMARCA</v>
          </cell>
          <cell r="N626">
            <v>1</v>
          </cell>
          <cell r="O626" t="str">
            <v>CAJAMARCA</v>
          </cell>
          <cell r="P626" t="str">
            <v>Circa Castillo Palomino</v>
          </cell>
          <cell r="Q626"/>
          <cell r="R626" t="str">
            <v>Teresa Vásquez Sánchez</v>
          </cell>
          <cell r="S626" t="str">
            <v>Planificador IV</v>
          </cell>
          <cell r="T626">
            <v>945939273</v>
          </cell>
          <cell r="U626" t="str">
            <v>terevs9@hotmail.com</v>
          </cell>
        </row>
        <row r="627">
          <cell r="H627">
            <v>780</v>
          </cell>
          <cell r="I627" t="str">
            <v>REGION CAJAMARCA-TRANSPORTES</v>
          </cell>
          <cell r="J627">
            <v>6</v>
          </cell>
          <cell r="K627" t="str">
            <v>CAJAMARCA</v>
          </cell>
          <cell r="L627">
            <v>1</v>
          </cell>
          <cell r="M627" t="str">
            <v>CAJAMARCA</v>
          </cell>
          <cell r="N627">
            <v>1</v>
          </cell>
          <cell r="O627" t="str">
            <v>CAJAMARCA</v>
          </cell>
          <cell r="P627" t="str">
            <v>Circa Castillo Palomino</v>
          </cell>
          <cell r="Q627"/>
          <cell r="R627" t="str">
            <v>Econ. Segundo Emilio Campos Morales</v>
          </cell>
          <cell r="S627" t="str">
            <v>Responsable de Planeamiento</v>
          </cell>
          <cell r="T627">
            <v>949115105</v>
          </cell>
          <cell r="U627" t="str">
            <v>nmendoza@drecajamarca.edu.pe</v>
          </cell>
        </row>
        <row r="628">
          <cell r="H628">
            <v>781</v>
          </cell>
          <cell r="I628" t="str">
            <v>REGION CAJAMARCA-EDUCACION CAJAMARCA</v>
          </cell>
          <cell r="J628">
            <v>6</v>
          </cell>
          <cell r="K628" t="str">
            <v>CAJAMARCA</v>
          </cell>
          <cell r="L628">
            <v>1</v>
          </cell>
          <cell r="M628" t="str">
            <v>CAJAMARCA</v>
          </cell>
          <cell r="N628">
            <v>1</v>
          </cell>
          <cell r="O628" t="str">
            <v>CAJAMARCA</v>
          </cell>
          <cell r="P628" t="str">
            <v>Circa Castillo Palomino</v>
          </cell>
          <cell r="Q628"/>
          <cell r="R628" t="str">
            <v>Gabriela Isamar Rodríguez Sánchez</v>
          </cell>
          <cell r="S628" t="str">
            <v>Responsable de Planeamiento</v>
          </cell>
          <cell r="T628">
            <v>976444405</v>
          </cell>
          <cell r="U628" t="str">
            <v>grodriguez@drecajamarca.edu.pe</v>
          </cell>
        </row>
        <row r="629">
          <cell r="H629">
            <v>785</v>
          </cell>
          <cell r="I629" t="str">
            <v>REGION CAJAMARCA-SALUD CAJAMARCA</v>
          </cell>
          <cell r="J629">
            <v>6</v>
          </cell>
          <cell r="K629" t="str">
            <v>CAJAMARCA</v>
          </cell>
          <cell r="L629">
            <v>1</v>
          </cell>
          <cell r="M629" t="str">
            <v>CAJAMARCA</v>
          </cell>
          <cell r="N629">
            <v>1</v>
          </cell>
          <cell r="O629" t="str">
            <v>CAJAMARCA</v>
          </cell>
          <cell r="P629" t="str">
            <v>Circa Castillo Palomino</v>
          </cell>
          <cell r="Q629"/>
          <cell r="R629" t="str">
            <v>Julian Chavez Perez</v>
          </cell>
          <cell r="S629" t="str">
            <v>Jefe de Planeamiento y Desarrollo Institucional</v>
          </cell>
          <cell r="T629" t="str">
            <v>966248161 / 076 480114 Anx 104</v>
          </cell>
          <cell r="U629" t="str">
            <v>jchavez@ugelcelendin.gob.pe / juchape@gmail.com</v>
          </cell>
        </row>
        <row r="630">
          <cell r="H630">
            <v>999</v>
          </cell>
          <cell r="I630" t="str">
            <v>REGION CAJAMARCA-HOSPITAL CAJAMARCA</v>
          </cell>
          <cell r="J630">
            <v>6</v>
          </cell>
          <cell r="K630" t="str">
            <v>CAJAMARCA</v>
          </cell>
          <cell r="L630">
            <v>1</v>
          </cell>
          <cell r="M630" t="str">
            <v>CAJAMARCA</v>
          </cell>
          <cell r="N630">
            <v>1</v>
          </cell>
          <cell r="O630" t="str">
            <v>CAJAMARCA</v>
          </cell>
          <cell r="P630" t="str">
            <v>Circa Castillo Palomino</v>
          </cell>
          <cell r="Q630"/>
          <cell r="R630" t="str">
            <v>Walter Chapoñan Sandoval</v>
          </cell>
          <cell r="S630" t="str">
            <v>Jefe De La Oficina De Planificacion Y Desarrollo Institucional</v>
          </cell>
          <cell r="T630">
            <v>979630510</v>
          </cell>
          <cell r="U630" t="str">
            <v>wchapoñan@ugelsanmiguel.gob.pe</v>
          </cell>
        </row>
        <row r="631">
          <cell r="H631">
            <v>1335</v>
          </cell>
          <cell r="I631" t="str">
            <v>REGION CAJAMARCA - PROGRAMAS REGIONALES - PRO REGION</v>
          </cell>
          <cell r="J631">
            <v>6</v>
          </cell>
          <cell r="K631" t="str">
            <v>CAJAMARCA</v>
          </cell>
          <cell r="L631">
            <v>1</v>
          </cell>
          <cell r="M631" t="str">
            <v>CAJAMARCA</v>
          </cell>
          <cell r="N631">
            <v>1</v>
          </cell>
          <cell r="O631" t="str">
            <v>CAJAMARCA</v>
          </cell>
          <cell r="P631" t="str">
            <v>Circa Castillo Palomino</v>
          </cell>
          <cell r="Q631"/>
          <cell r="R631" t="str">
            <v>Edwin Vasquez Ocupa</v>
          </cell>
          <cell r="S631" t="str">
            <v>Responsable de Planeamiento</v>
          </cell>
          <cell r="T631">
            <v>963918328</v>
          </cell>
          <cell r="U631" t="str">
            <v>evasquezocupa@gmail.com</v>
          </cell>
        </row>
        <row r="632">
          <cell r="H632">
            <v>1380</v>
          </cell>
          <cell r="I632" t="str">
            <v>GOB. REG. CAJAMARCA - EDUCACION UGEL CAJAMARCA</v>
          </cell>
          <cell r="J632">
            <v>6</v>
          </cell>
          <cell r="K632" t="str">
            <v>CAJAMARCA</v>
          </cell>
          <cell r="L632">
            <v>1</v>
          </cell>
          <cell r="M632" t="str">
            <v>CAJAMARCA</v>
          </cell>
          <cell r="N632">
            <v>1</v>
          </cell>
          <cell r="O632" t="str">
            <v>CAJAMARCA</v>
          </cell>
          <cell r="P632" t="str">
            <v>Circa Castillo Palomino</v>
          </cell>
          <cell r="Q632"/>
          <cell r="R632" t="str">
            <v>Silvana Vela</v>
          </cell>
          <cell r="S632" t="str">
            <v>Responsable de Planeamiento</v>
          </cell>
          <cell r="T632">
            <v>950025209</v>
          </cell>
          <cell r="U632" t="str">
            <v>svelaa@ugelsanignacio.gob.pe</v>
          </cell>
        </row>
        <row r="633">
          <cell r="H633">
            <v>1712</v>
          </cell>
          <cell r="I633" t="str">
            <v>GOB REG. DPTO CAJAMARCA-SALUD CAJAMARCA-CAJAMARCA</v>
          </cell>
          <cell r="J633">
            <v>6</v>
          </cell>
          <cell r="K633" t="str">
            <v>CAJAMARCA</v>
          </cell>
          <cell r="L633">
            <v>1</v>
          </cell>
          <cell r="M633" t="str">
            <v>CAJAMARCA</v>
          </cell>
          <cell r="N633">
            <v>1</v>
          </cell>
          <cell r="O633" t="str">
            <v>CAJAMARCA</v>
          </cell>
          <cell r="P633" t="str">
            <v>Circa Castillo Palomino</v>
          </cell>
          <cell r="Q633"/>
          <cell r="R633" t="str">
            <v>Julio Cesar Del Valle Pérez</v>
          </cell>
          <cell r="S633" t="str">
            <v>Director Ejecutivo De Planeamiento Estratégico</v>
          </cell>
          <cell r="T633">
            <v>998112727</v>
          </cell>
          <cell r="U633" t="str">
            <v>jvallep@diresacajamarca.gob.pe</v>
          </cell>
        </row>
        <row r="634">
          <cell r="H634">
            <v>1354</v>
          </cell>
          <cell r="I634" t="str">
            <v>GOB.REG. DE CAJAMARCA- EDUCACION UGEL CAJABAMBA</v>
          </cell>
          <cell r="J634">
            <v>6</v>
          </cell>
          <cell r="K634" t="str">
            <v>CAJAMARCA</v>
          </cell>
          <cell r="L634">
            <v>1</v>
          </cell>
          <cell r="M634" t="str">
            <v>CAJAMARCA</v>
          </cell>
          <cell r="N634">
            <v>1</v>
          </cell>
          <cell r="O634" t="str">
            <v>CAJAMARCA</v>
          </cell>
          <cell r="P634" t="str">
            <v>Circa Castillo Palomino</v>
          </cell>
          <cell r="Q634"/>
          <cell r="R634" t="str">
            <v>Luis Enrique Calle Pérez</v>
          </cell>
          <cell r="S634" t="str">
            <v>Responsable de Planeamiento</v>
          </cell>
          <cell r="T634">
            <v>990147250</v>
          </cell>
          <cell r="U634" t="str">
            <v>enrique.calle@outlook.com</v>
          </cell>
        </row>
        <row r="635">
          <cell r="H635">
            <v>1379</v>
          </cell>
          <cell r="I635" t="str">
            <v>GOB.REG. CAJAMARCA - EDUCACION UGEL CELENDIN</v>
          </cell>
          <cell r="J635">
            <v>6</v>
          </cell>
          <cell r="K635" t="str">
            <v>CAJAMARCA</v>
          </cell>
          <cell r="L635">
            <v>1</v>
          </cell>
          <cell r="M635" t="str">
            <v>CAJAMARCA</v>
          </cell>
          <cell r="N635">
            <v>1</v>
          </cell>
          <cell r="O635" t="str">
            <v>CAJAMARCA</v>
          </cell>
          <cell r="P635" t="str">
            <v>Circa Castillo Palomino</v>
          </cell>
          <cell r="Q635"/>
          <cell r="R635" t="str">
            <v>Gisella Aliaga Díaz</v>
          </cell>
          <cell r="S635" t="str">
            <v>Jefe de la Oficina de Planeamiento y Desarrollo Institucional</v>
          </cell>
          <cell r="T635">
            <v>948571393</v>
          </cell>
          <cell r="U635" t="str">
            <v>agi@ugelcelendin.gob.pe</v>
          </cell>
        </row>
        <row r="636">
          <cell r="H636">
            <v>776</v>
          </cell>
          <cell r="I636" t="str">
            <v>REGION CAJAMARCA-CHOTA</v>
          </cell>
          <cell r="J636">
            <v>6</v>
          </cell>
          <cell r="K636" t="str">
            <v>CAJAMARCA</v>
          </cell>
          <cell r="L636">
            <v>1</v>
          </cell>
          <cell r="M636" t="str">
            <v>CAJAMARCA</v>
          </cell>
          <cell r="N636">
            <v>1</v>
          </cell>
          <cell r="O636" t="str">
            <v>CAJAMARCA</v>
          </cell>
          <cell r="P636" t="str">
            <v>Circa Castillo Palomino</v>
          </cell>
          <cell r="Q636"/>
          <cell r="R636" t="str">
            <v>Cluber Martos Diaz</v>
          </cell>
          <cell r="S636" t="str">
            <v>Responsable de Planeamiento</v>
          </cell>
          <cell r="T636">
            <v>976003143</v>
          </cell>
          <cell r="U636" t="str">
            <v>cubomardiz@hotmail.com</v>
          </cell>
        </row>
        <row r="637">
          <cell r="H637">
            <v>782</v>
          </cell>
          <cell r="I637" t="str">
            <v>REGION CAJAMARCA-EDUCACION CHOTA</v>
          </cell>
          <cell r="J637">
            <v>6</v>
          </cell>
          <cell r="K637" t="str">
            <v>CAJAMARCA</v>
          </cell>
          <cell r="L637">
            <v>1</v>
          </cell>
          <cell r="M637" t="str">
            <v>CAJAMARCA</v>
          </cell>
          <cell r="N637">
            <v>1</v>
          </cell>
          <cell r="O637" t="str">
            <v>CAJAMARCA</v>
          </cell>
          <cell r="P637" t="str">
            <v>Circa Castillo Palomino</v>
          </cell>
          <cell r="Q637"/>
          <cell r="R637" t="str">
            <v>CPC. Julio Castillo Requejo</v>
          </cell>
          <cell r="S637" t="str">
            <v>Responsable de Planeamiento</v>
          </cell>
          <cell r="T637">
            <v>976841696</v>
          </cell>
          <cell r="U637" t="str">
            <v>tereboca@hotmail.com</v>
          </cell>
        </row>
        <row r="638">
          <cell r="H638">
            <v>786</v>
          </cell>
          <cell r="I638" t="str">
            <v>REGION CAJAMARCA-SALUD CHOTA</v>
          </cell>
          <cell r="J638">
            <v>6</v>
          </cell>
          <cell r="K638" t="str">
            <v>CAJAMARCA</v>
          </cell>
          <cell r="L638">
            <v>1</v>
          </cell>
          <cell r="M638" t="str">
            <v>CAJAMARCA</v>
          </cell>
          <cell r="N638">
            <v>1</v>
          </cell>
          <cell r="O638" t="str">
            <v>CAJAMARCA</v>
          </cell>
          <cell r="P638" t="str">
            <v>Circa Castillo Palomino</v>
          </cell>
          <cell r="Q638"/>
          <cell r="R638" t="str">
            <v>Soc. Fernando Yeckle Villanueva</v>
          </cell>
          <cell r="S638" t="str">
            <v>Responsable de Planeamiento</v>
          </cell>
          <cell r="T638">
            <v>935941493</v>
          </cell>
          <cell r="U638" t="str">
            <v>fernando.yeckle@gmail.com</v>
          </cell>
        </row>
        <row r="639">
          <cell r="H639">
            <v>1539</v>
          </cell>
          <cell r="I639" t="str">
            <v>GOB. REG. CAJAMARCA - HOSPITAL JOSE H. SOTO CADENILLAS- CHOTA</v>
          </cell>
          <cell r="J639">
            <v>6</v>
          </cell>
          <cell r="K639" t="str">
            <v>CAJAMARCA</v>
          </cell>
          <cell r="L639">
            <v>1</v>
          </cell>
          <cell r="M639" t="str">
            <v>CAJAMARCA</v>
          </cell>
          <cell r="N639">
            <v>1</v>
          </cell>
          <cell r="O639" t="str">
            <v>CAJAMARCA</v>
          </cell>
          <cell r="P639" t="str">
            <v>Circa Castillo Palomino</v>
          </cell>
          <cell r="Q639"/>
          <cell r="R639" t="str">
            <v>Edwing Arana Bustamante</v>
          </cell>
          <cell r="S639" t="str">
            <v>Responsable de Planeamiento</v>
          </cell>
          <cell r="T639">
            <v>945947300</v>
          </cell>
          <cell r="U639" t="str">
            <v>eplanificacion@hotmail.com</v>
          </cell>
        </row>
        <row r="640">
          <cell r="H640">
            <v>1382</v>
          </cell>
          <cell r="I640" t="str">
            <v>GOB. REG. CAJAMARCA - EDUCACION UGEL CONTUMAZA</v>
          </cell>
          <cell r="J640">
            <v>6</v>
          </cell>
          <cell r="K640" t="str">
            <v>CAJAMARCA</v>
          </cell>
          <cell r="L640">
            <v>1</v>
          </cell>
          <cell r="M640" t="str">
            <v>CAJAMARCA</v>
          </cell>
          <cell r="N640">
            <v>1</v>
          </cell>
          <cell r="O640" t="str">
            <v>CAJAMARCA</v>
          </cell>
          <cell r="P640" t="str">
            <v>Circa Castillo Palomino</v>
          </cell>
          <cell r="Q640"/>
          <cell r="R640" t="str">
            <v>Carina Baneza Sanchez Tinoco</v>
          </cell>
          <cell r="S640" t="str">
            <v>Jefa de Presupuesto</v>
          </cell>
          <cell r="T640">
            <v>988391166</v>
          </cell>
          <cell r="U640" t="str">
            <v>bsancheztinoco@gmail.com</v>
          </cell>
        </row>
        <row r="641">
          <cell r="H641">
            <v>777</v>
          </cell>
          <cell r="I641" t="str">
            <v>REGION CAJAMARCA-CUTERVO</v>
          </cell>
          <cell r="J641">
            <v>6</v>
          </cell>
          <cell r="K641" t="str">
            <v>CAJAMARCA</v>
          </cell>
          <cell r="L641">
            <v>1</v>
          </cell>
          <cell r="M641" t="str">
            <v>CAJAMARCA</v>
          </cell>
          <cell r="N641">
            <v>1</v>
          </cell>
          <cell r="O641" t="str">
            <v>CAJAMARCA</v>
          </cell>
          <cell r="P641" t="str">
            <v>Circa Castillo Palomino</v>
          </cell>
          <cell r="Q641"/>
          <cell r="R641" t="str">
            <v>Tony Coronado Llatas</v>
          </cell>
          <cell r="S641" t="str">
            <v>Responsable de Planeamiento</v>
          </cell>
          <cell r="T641" t="str">
            <v>969 766 185</v>
          </cell>
          <cell r="U641" t="str">
            <v>nyto_02@hotmail.com</v>
          </cell>
        </row>
        <row r="642">
          <cell r="H642">
            <v>783</v>
          </cell>
          <cell r="I642" t="str">
            <v>REGION CAJAMARCA-EDUCACION CUTERVO</v>
          </cell>
          <cell r="J642">
            <v>6</v>
          </cell>
          <cell r="K642" t="str">
            <v>CAJAMARCA</v>
          </cell>
          <cell r="L642">
            <v>1</v>
          </cell>
          <cell r="M642" t="str">
            <v>CAJAMARCA</v>
          </cell>
          <cell r="N642">
            <v>1</v>
          </cell>
          <cell r="O642" t="str">
            <v>CAJAMARCA</v>
          </cell>
          <cell r="P642" t="str">
            <v>Circa Castillo Palomino</v>
          </cell>
          <cell r="Q642"/>
          <cell r="R642" t="str">
            <v>Maria Teresa Bocanegra Horna</v>
          </cell>
          <cell r="S642" t="str">
            <v>Responsable de Planeamiento</v>
          </cell>
          <cell r="T642">
            <v>976841696</v>
          </cell>
          <cell r="U642" t="str">
            <v>terebocahorna@gmail.com</v>
          </cell>
        </row>
        <row r="643">
          <cell r="H643">
            <v>787</v>
          </cell>
          <cell r="I643" t="str">
            <v>REGION CAJAMARCA-SALUD CUTERVO</v>
          </cell>
          <cell r="J643">
            <v>6</v>
          </cell>
          <cell r="K643" t="str">
            <v>CAJAMARCA</v>
          </cell>
          <cell r="L643">
            <v>1</v>
          </cell>
          <cell r="M643" t="str">
            <v>CAJAMARCA</v>
          </cell>
          <cell r="N643">
            <v>1</v>
          </cell>
          <cell r="O643" t="str">
            <v>CAJAMARCA</v>
          </cell>
          <cell r="P643" t="str">
            <v>Circa Castillo Palomino</v>
          </cell>
          <cell r="Q643"/>
          <cell r="R643" t="str">
            <v>Wilmer Erles Chuquicahua Dávila</v>
          </cell>
          <cell r="S643" t="str">
            <v>Director Ejecutivo De Planeamiento Estratégico</v>
          </cell>
          <cell r="T643">
            <v>921234462</v>
          </cell>
          <cell r="U643" t="str">
            <v>wilmerchd@hotmail.com</v>
          </cell>
        </row>
        <row r="644">
          <cell r="H644">
            <v>1355</v>
          </cell>
          <cell r="I644" t="str">
            <v>GOB.REG. DE CAJAMARCA- EDUCACION UGEL BAMBAMARCA</v>
          </cell>
          <cell r="J644">
            <v>6</v>
          </cell>
          <cell r="K644" t="str">
            <v>CAJAMARCA</v>
          </cell>
          <cell r="L644">
            <v>1</v>
          </cell>
          <cell r="M644" t="str">
            <v>CAJAMARCA</v>
          </cell>
          <cell r="N644">
            <v>1</v>
          </cell>
          <cell r="O644" t="str">
            <v>CAJAMARCA</v>
          </cell>
          <cell r="P644" t="str">
            <v>Circa Castillo Palomino</v>
          </cell>
          <cell r="Q644"/>
          <cell r="R644" t="str">
            <v>Thalia L. Peralta Vásquez</v>
          </cell>
          <cell r="S644" t="str">
            <v>Director Ejecutivo De Planeamiento Estratégico</v>
          </cell>
          <cell r="T644">
            <v>960436491</v>
          </cell>
          <cell r="U644" t="str">
            <v>planeamientoestrategicohsmc@gmail.com</v>
          </cell>
        </row>
        <row r="645">
          <cell r="H645">
            <v>1662</v>
          </cell>
          <cell r="I645" t="str">
            <v>GOB. REG. CAJAMARCA - SALUD HUALGAYOC - BAMBAMARCA</v>
          </cell>
          <cell r="J645">
            <v>6</v>
          </cell>
          <cell r="K645" t="str">
            <v>CAJAMARCA</v>
          </cell>
          <cell r="L645">
            <v>1</v>
          </cell>
          <cell r="M645" t="str">
            <v>CAJAMARCA</v>
          </cell>
          <cell r="N645">
            <v>1</v>
          </cell>
          <cell r="O645" t="str">
            <v>CAJAMARCA</v>
          </cell>
          <cell r="P645" t="str">
            <v>Circa Castillo Palomino</v>
          </cell>
          <cell r="Q645"/>
          <cell r="R645" t="str">
            <v>Anita Carranza Vásquez</v>
          </cell>
          <cell r="S645" t="str">
            <v>Responsable de Planeamiento</v>
          </cell>
          <cell r="T645">
            <v>957679605</v>
          </cell>
          <cell r="U645" t="str">
            <v>scgi_25@hotmail.com</v>
          </cell>
        </row>
        <row r="646">
          <cell r="H646">
            <v>778</v>
          </cell>
          <cell r="I646" t="str">
            <v>REGION CAJAMARCA-JAEN</v>
          </cell>
          <cell r="J646">
            <v>6</v>
          </cell>
          <cell r="K646" t="str">
            <v>CAJAMARCA</v>
          </cell>
          <cell r="L646">
            <v>1</v>
          </cell>
          <cell r="M646" t="str">
            <v>CAJAMARCA</v>
          </cell>
          <cell r="N646">
            <v>1</v>
          </cell>
          <cell r="O646" t="str">
            <v>CAJAMARCA</v>
          </cell>
          <cell r="P646" t="str">
            <v>Circa Castillo Palomino</v>
          </cell>
          <cell r="Q646"/>
          <cell r="R646" t="str">
            <v>ERLINE TATIANA RIVERA GUEVARA</v>
          </cell>
          <cell r="S646" t="str">
            <v>Responsable de Planeamiento</v>
          </cell>
          <cell r="T646">
            <v>976814800</v>
          </cell>
          <cell r="U646" t="str">
            <v>rogergilberto@hotmail.com</v>
          </cell>
        </row>
        <row r="647">
          <cell r="H647">
            <v>784</v>
          </cell>
          <cell r="I647" t="str">
            <v>REGION CAJAMARCA-EDUCACION JAEN</v>
          </cell>
          <cell r="J647">
            <v>6</v>
          </cell>
          <cell r="K647" t="str">
            <v>CAJAMARCA</v>
          </cell>
          <cell r="L647">
            <v>1</v>
          </cell>
          <cell r="M647" t="str">
            <v>CAJAMARCA</v>
          </cell>
          <cell r="N647">
            <v>1</v>
          </cell>
          <cell r="O647" t="str">
            <v>CAJAMARCA</v>
          </cell>
          <cell r="P647" t="str">
            <v>Circa Castillo Palomino</v>
          </cell>
          <cell r="Q647"/>
          <cell r="R647" t="str">
            <v>Jorge Edilberto Calle Pérez</v>
          </cell>
          <cell r="S647" t="str">
            <v>Responsable de Planeamiento</v>
          </cell>
          <cell r="T647">
            <v>945613688</v>
          </cell>
          <cell r="U647" t="str">
            <v>jorgecalle.p@hotmail.com</v>
          </cell>
        </row>
        <row r="648">
          <cell r="H648">
            <v>788</v>
          </cell>
          <cell r="I648" t="str">
            <v>REGION CAJAMARCA-SALUD JAEN</v>
          </cell>
          <cell r="J648">
            <v>6</v>
          </cell>
          <cell r="K648" t="str">
            <v>CAJAMARCA</v>
          </cell>
          <cell r="L648">
            <v>1</v>
          </cell>
          <cell r="M648" t="str">
            <v>CAJAMARCA</v>
          </cell>
          <cell r="N648">
            <v>1</v>
          </cell>
          <cell r="O648" t="str">
            <v>CAJAMARCA</v>
          </cell>
          <cell r="P648" t="str">
            <v>Circa Castillo Palomino</v>
          </cell>
          <cell r="Q648"/>
          <cell r="R648" t="str">
            <v>Castillo Huaman Santos Venancio</v>
          </cell>
          <cell r="S648" t="str">
            <v>Oficina de planeamiento y desarrollo institucional</v>
          </cell>
          <cell r="T648">
            <v>76609498</v>
          </cell>
          <cell r="U648" t="str">
            <v>scastillo@ugelcontumaza.gob.pe</v>
          </cell>
        </row>
        <row r="649">
          <cell r="H649">
            <v>1047</v>
          </cell>
          <cell r="I649" t="str">
            <v>REGION CAJAMARCA-HOSPITAL GENERAL DE JAEN</v>
          </cell>
          <cell r="J649">
            <v>6</v>
          </cell>
          <cell r="K649" t="str">
            <v>CAJAMARCA</v>
          </cell>
          <cell r="L649">
            <v>1</v>
          </cell>
          <cell r="M649" t="str">
            <v>CAJAMARCA</v>
          </cell>
          <cell r="N649">
            <v>1</v>
          </cell>
          <cell r="O649" t="str">
            <v>CAJAMARCA</v>
          </cell>
          <cell r="P649" t="str">
            <v>Circa Castillo Palomino</v>
          </cell>
          <cell r="Q649"/>
          <cell r="R649" t="str">
            <v>Suárez Vásquez, Leidy Marleny</v>
          </cell>
          <cell r="S649" t="str">
            <v>Planificador I</v>
          </cell>
          <cell r="T649">
            <v>999292827</v>
          </cell>
          <cell r="U649" t="str">
            <v>lsuarezv@ugelsanpablo.gob.pe</v>
          </cell>
        </row>
        <row r="650">
          <cell r="H650">
            <v>1168</v>
          </cell>
          <cell r="I650" t="str">
            <v>REGION CAJAMARCA - EDUCACION SAN IGNACIO</v>
          </cell>
          <cell r="J650">
            <v>6</v>
          </cell>
          <cell r="K650" t="str">
            <v>CAJAMARCA</v>
          </cell>
          <cell r="L650">
            <v>1</v>
          </cell>
          <cell r="M650" t="str">
            <v>CAJAMARCA</v>
          </cell>
          <cell r="N650">
            <v>1</v>
          </cell>
          <cell r="O650" t="str">
            <v>CAJAMARCA</v>
          </cell>
          <cell r="P650" t="str">
            <v>Circa Castillo Palomino</v>
          </cell>
          <cell r="Q650"/>
          <cell r="R650" t="str">
            <v>Silvana del Carmen Vela Altamirano</v>
          </cell>
          <cell r="S650" t="str">
            <v>Responsable de Planeamiento</v>
          </cell>
          <cell r="T650">
            <v>971113365</v>
          </cell>
          <cell r="U650" t="str">
            <v>siveal@hotmail.com</v>
          </cell>
        </row>
        <row r="651">
          <cell r="H651">
            <v>1654</v>
          </cell>
          <cell r="I651" t="str">
            <v>GOB. REG. CAJAMARCA - SALUD SAN IGNACIO</v>
          </cell>
          <cell r="J651">
            <v>6</v>
          </cell>
          <cell r="K651" t="str">
            <v>CAJAMARCA</v>
          </cell>
          <cell r="L651">
            <v>1</v>
          </cell>
          <cell r="M651" t="str">
            <v>CAJAMARCA</v>
          </cell>
          <cell r="N651">
            <v>1</v>
          </cell>
          <cell r="O651" t="str">
            <v>CAJAMARCA</v>
          </cell>
          <cell r="P651" t="str">
            <v>Circa Castillo Palomino</v>
          </cell>
          <cell r="Q651"/>
          <cell r="R651" t="str">
            <v>Jhonathan Omar Bazan Cruz</v>
          </cell>
          <cell r="S651" t="str">
            <v>Responsable de Planeamiento</v>
          </cell>
          <cell r="T651">
            <v>966972904</v>
          </cell>
          <cell r="U651" t="str">
            <v>jbazan@redsaludsanignacio.gob.pe</v>
          </cell>
        </row>
        <row r="652">
          <cell r="H652">
            <v>1381</v>
          </cell>
          <cell r="I652" t="str">
            <v>GOB. REG. CAJAMARCA - EDUCACION UGEL SAN MARCOS</v>
          </cell>
          <cell r="J652">
            <v>6</v>
          </cell>
          <cell r="K652" t="str">
            <v>CAJAMARCA</v>
          </cell>
          <cell r="L652">
            <v>1</v>
          </cell>
          <cell r="M652" t="str">
            <v>CAJAMARCA</v>
          </cell>
          <cell r="N652">
            <v>1</v>
          </cell>
          <cell r="O652" t="str">
            <v>CAJAMARCA</v>
          </cell>
          <cell r="P652" t="str">
            <v>Circa Castillo Palomino</v>
          </cell>
          <cell r="Q652"/>
          <cell r="R652" t="str">
            <v>Rochdali Oswaldo Córdova Rodriguez</v>
          </cell>
          <cell r="S652" t="str">
            <v>Responsable de Planeamiento</v>
          </cell>
          <cell r="T652">
            <v>997374966</v>
          </cell>
          <cell r="U652" t="str">
            <v>rochdalicordovar@gmail.com</v>
          </cell>
        </row>
        <row r="653">
          <cell r="H653">
            <v>1383</v>
          </cell>
          <cell r="I653" t="str">
            <v>GOB. REG. CAJAMARCA - EDUCACION UGEL SAN MIGUEL</v>
          </cell>
          <cell r="J653">
            <v>6</v>
          </cell>
          <cell r="K653" t="str">
            <v>CAJAMARCA</v>
          </cell>
          <cell r="L653">
            <v>1</v>
          </cell>
          <cell r="M653" t="str">
            <v>CAJAMARCA</v>
          </cell>
          <cell r="N653">
            <v>1</v>
          </cell>
          <cell r="O653" t="str">
            <v>CAJAMARCA</v>
          </cell>
          <cell r="P653" t="str">
            <v>Circa Castillo Palomino</v>
          </cell>
          <cell r="Q653"/>
          <cell r="R653" t="str">
            <v>Yulisa Esmeralda Narro Abanto</v>
          </cell>
          <cell r="S653" t="str">
            <v>Oficina de planeamiento y desarrollo institucional</v>
          </cell>
          <cell r="T653">
            <v>930145107</v>
          </cell>
          <cell r="U653" t="str">
            <v>yulizanarro@gmail.com - ynarroa@ugelsanpablo.gob.pe</v>
          </cell>
        </row>
        <row r="654">
          <cell r="H654">
            <v>1384</v>
          </cell>
          <cell r="I654" t="str">
            <v>GOB. REG. CAJAMARCA - EDUCACION UGEL SAN PABLO</v>
          </cell>
          <cell r="J654">
            <v>6</v>
          </cell>
          <cell r="K654" t="str">
            <v>CAJAMARCA</v>
          </cell>
          <cell r="L654">
            <v>1</v>
          </cell>
          <cell r="M654" t="str">
            <v>CAJAMARCA</v>
          </cell>
          <cell r="N654">
            <v>1</v>
          </cell>
          <cell r="O654" t="str">
            <v>CAJAMARCA</v>
          </cell>
          <cell r="P654" t="str">
            <v>Circa Castillo Palomino</v>
          </cell>
          <cell r="Q654"/>
          <cell r="R654" t="str">
            <v>Yovani Guerrero Espinal</v>
          </cell>
          <cell r="S654" t="str">
            <v>Responsable de Planeamiento</v>
          </cell>
          <cell r="T654">
            <v>920888003</v>
          </cell>
          <cell r="U654" t="str">
            <v>yovanig8@hotmail.com</v>
          </cell>
        </row>
        <row r="655">
          <cell r="H655">
            <v>1353</v>
          </cell>
          <cell r="I655" t="str">
            <v>GOB.REG. DE CAJAMARCA- EDUCACION UGEL SANTA CRUZ</v>
          </cell>
          <cell r="J655">
            <v>6</v>
          </cell>
          <cell r="K655" t="str">
            <v>CAJAMARCA</v>
          </cell>
          <cell r="L655">
            <v>1</v>
          </cell>
          <cell r="M655" t="str">
            <v>CAJAMARCA</v>
          </cell>
          <cell r="N655">
            <v>1</v>
          </cell>
          <cell r="O655" t="str">
            <v>CAJAMARCA</v>
          </cell>
          <cell r="P655" t="str">
            <v>Circa Castillo Palomino</v>
          </cell>
          <cell r="Q655"/>
          <cell r="R655" t="str">
            <v>Elvira Paredes Saldaña</v>
          </cell>
          <cell r="S655" t="str">
            <v>Responsable de Planeamiento</v>
          </cell>
          <cell r="T655">
            <v>954637199</v>
          </cell>
          <cell r="U655" t="str">
            <v>elmaps16@yahoo.es</v>
          </cell>
        </row>
        <row r="656">
          <cell r="H656">
            <v>1671</v>
          </cell>
          <cell r="I656" t="str">
            <v>GOB. REG. CAJAMARCA - SALUD SANTA CRUZ</v>
          </cell>
          <cell r="J656">
            <v>6</v>
          </cell>
          <cell r="K656" t="str">
            <v>CAJAMARCA</v>
          </cell>
          <cell r="L656">
            <v>1</v>
          </cell>
          <cell r="M656" t="str">
            <v>CAJAMARCA</v>
          </cell>
          <cell r="N656">
            <v>1</v>
          </cell>
          <cell r="O656" t="str">
            <v>CAJAMARCA</v>
          </cell>
          <cell r="P656" t="str">
            <v>Circa Castillo Palomino</v>
          </cell>
          <cell r="Q656"/>
          <cell r="R656" t="str">
            <v>Jesús Abel Flores Pisco</v>
          </cell>
          <cell r="S656" t="str">
            <v>Jefe de planeamiento</v>
          </cell>
          <cell r="T656">
            <v>987486788</v>
          </cell>
          <cell r="U656" t="str">
            <v>abelvalle4@hotmail.com</v>
          </cell>
        </row>
        <row r="657">
          <cell r="H657">
            <v>1405</v>
          </cell>
          <cell r="I657" t="str">
            <v>GOB. REG. DE LA PROV. CONST. CALLAO- CAFAED</v>
          </cell>
          <cell r="J657">
            <v>7</v>
          </cell>
          <cell r="K657" t="str">
            <v>PROVINCIA CONSTITUCIONAL DEL CALLAO</v>
          </cell>
          <cell r="L657">
            <v>1</v>
          </cell>
          <cell r="M657" t="str">
            <v>PROV. CALLAO</v>
          </cell>
          <cell r="N657">
            <v>2</v>
          </cell>
          <cell r="O657" t="str">
            <v>BELLAVISTA</v>
          </cell>
          <cell r="P657" t="str">
            <v>Marco Condori Lozano</v>
          </cell>
          <cell r="Q657"/>
          <cell r="R657" t="str">
            <v>Victor Torres</v>
          </cell>
          <cell r="S657" t="str">
            <v>Gerente de planeamiento</v>
          </cell>
          <cell r="T657">
            <v>975119657</v>
          </cell>
          <cell r="U657" t="str">
            <v>vtorres@regioncallao.gob.pe</v>
          </cell>
        </row>
        <row r="658">
          <cell r="H658">
            <v>1028</v>
          </cell>
          <cell r="I658" t="str">
            <v>REGION CALLAO</v>
          </cell>
          <cell r="J658">
            <v>7</v>
          </cell>
          <cell r="K658" t="str">
            <v>PROVINCIA CONSTITUCIONAL DEL CALLAO</v>
          </cell>
          <cell r="L658">
            <v>1</v>
          </cell>
          <cell r="M658" t="str">
            <v>PROV. CALLAO</v>
          </cell>
          <cell r="N658">
            <v>2</v>
          </cell>
          <cell r="O658" t="str">
            <v>BELLAVISTA</v>
          </cell>
          <cell r="P658" t="str">
            <v>Marco Condori Lozano</v>
          </cell>
          <cell r="Q658"/>
          <cell r="R658" t="str">
            <v>Yvanir Castillo</v>
          </cell>
          <cell r="S658" t="str">
            <v>Especialista</v>
          </cell>
          <cell r="T658">
            <v>996630902</v>
          </cell>
          <cell r="U658" t="str">
            <v>castillo.yvanir@gmail.com</v>
          </cell>
        </row>
        <row r="659">
          <cell r="H659">
            <v>1028</v>
          </cell>
          <cell r="I659" t="str">
            <v>REGION CALLAO</v>
          </cell>
          <cell r="J659">
            <v>7</v>
          </cell>
          <cell r="K659" t="str">
            <v>PROVINCIA CONSTITUCIONAL DEL CALLAO</v>
          </cell>
          <cell r="L659">
            <v>1</v>
          </cell>
          <cell r="M659" t="str">
            <v>PROV. CALLAO</v>
          </cell>
          <cell r="N659">
            <v>2</v>
          </cell>
          <cell r="O659" t="str">
            <v>BELLAVISTA</v>
          </cell>
          <cell r="P659" t="str">
            <v>Marco Condori Lozano</v>
          </cell>
          <cell r="Q659"/>
          <cell r="R659" t="str">
            <v>Francisco Lopez</v>
          </cell>
          <cell r="S659" t="str">
            <v>Especialista</v>
          </cell>
          <cell r="T659" t="str">
            <v>#ERROR!</v>
          </cell>
          <cell r="U659" t="str">
            <v>flopez@regioncallao.gob.pe</v>
          </cell>
        </row>
        <row r="660">
          <cell r="H660">
            <v>1028</v>
          </cell>
          <cell r="I660" t="str">
            <v>REGION CALLAO</v>
          </cell>
          <cell r="J660">
            <v>7</v>
          </cell>
          <cell r="K660" t="str">
            <v>PROVINCIA CONSTITUCIONAL DEL CALLAO</v>
          </cell>
          <cell r="L660">
            <v>1</v>
          </cell>
          <cell r="M660" t="str">
            <v>PROV. CALLAO</v>
          </cell>
          <cell r="N660">
            <v>2</v>
          </cell>
          <cell r="O660" t="str">
            <v>BELLAVISTA</v>
          </cell>
          <cell r="P660" t="str">
            <v>Marco Condori Lozano</v>
          </cell>
          <cell r="Q660"/>
          <cell r="R660" t="str">
            <v>Angela Apaza</v>
          </cell>
          <cell r="S660" t="str">
            <v>Especialista Oficina de Planeamiento</v>
          </cell>
          <cell r="T660">
            <v>987799555</v>
          </cell>
          <cell r="U660" t="str">
            <v>aapazam@regioncallao.gob.pe</v>
          </cell>
        </row>
        <row r="661">
          <cell r="H661">
            <v>1028</v>
          </cell>
          <cell r="I661" t="str">
            <v>REGION CALLAO</v>
          </cell>
          <cell r="J661">
            <v>7</v>
          </cell>
          <cell r="K661" t="str">
            <v>PROVINCIA CONSTITUCIONAL DEL CALLAO</v>
          </cell>
          <cell r="L661">
            <v>1</v>
          </cell>
          <cell r="M661" t="str">
            <v>PROV. CALLAO</v>
          </cell>
          <cell r="N661">
            <v>2</v>
          </cell>
          <cell r="O661" t="str">
            <v>BELLAVISTA</v>
          </cell>
          <cell r="P661" t="str">
            <v>Marco Condori Lozano</v>
          </cell>
          <cell r="Q661"/>
          <cell r="R661" t="str">
            <v>Judith Cabezudo</v>
          </cell>
          <cell r="S661" t="str">
            <v>Especialista Oficina de Planeamiento</v>
          </cell>
          <cell r="T661">
            <v>923866494</v>
          </cell>
          <cell r="U661" t="str">
            <v>judith.cabezudo@gmail.com</v>
          </cell>
        </row>
        <row r="662">
          <cell r="H662">
            <v>1028</v>
          </cell>
          <cell r="I662" t="str">
            <v>REGION CALLAO</v>
          </cell>
          <cell r="J662">
            <v>7</v>
          </cell>
          <cell r="K662" t="str">
            <v>PROVINCIA CONSTITUCIONAL DEL CALLAO</v>
          </cell>
          <cell r="L662">
            <v>1</v>
          </cell>
          <cell r="M662" t="str">
            <v>PROV. CALLAO</v>
          </cell>
          <cell r="N662">
            <v>2</v>
          </cell>
          <cell r="O662" t="str">
            <v>BELLAVISTA</v>
          </cell>
          <cell r="P662" t="str">
            <v>Marco Condori Lozano</v>
          </cell>
          <cell r="Q662"/>
          <cell r="R662" t="str">
            <v>Fanny Machaca Lipe</v>
          </cell>
          <cell r="S662" t="str">
            <v>Especialista Presupuesto</v>
          </cell>
          <cell r="T662" t="str">
            <v>912 912 044</v>
          </cell>
          <cell r="U662" t="str">
            <v>mfanny2697@gmail.com</v>
          </cell>
        </row>
        <row r="663">
          <cell r="H663">
            <v>1211</v>
          </cell>
          <cell r="I663" t="str">
            <v>REGION CALLAO - EDUCACION CALLAO</v>
          </cell>
          <cell r="J663">
            <v>7</v>
          </cell>
          <cell r="K663" t="str">
            <v>PROVINCIA CONSTITUCIONAL DEL CALLAO</v>
          </cell>
          <cell r="L663">
            <v>1</v>
          </cell>
          <cell r="M663" t="str">
            <v>PROV. CALLAO</v>
          </cell>
          <cell r="N663">
            <v>2</v>
          </cell>
          <cell r="O663" t="str">
            <v>BELLAVISTA</v>
          </cell>
          <cell r="P663" t="str">
            <v>Marco Condori Lozano</v>
          </cell>
          <cell r="Q663"/>
          <cell r="R663" t="str">
            <v>Alicia Clementina Valdivia Espinoza</v>
          </cell>
          <cell r="S663" t="str">
            <v>Planificadora</v>
          </cell>
          <cell r="T663">
            <v>987747167</v>
          </cell>
          <cell r="U663" t="str">
            <v>avaldivia14@gmail.com</v>
          </cell>
        </row>
        <row r="664">
          <cell r="H664">
            <v>1316</v>
          </cell>
          <cell r="I664" t="str">
            <v>REGION CALLAO - DIRECCION DE SALUD I CALLAO</v>
          </cell>
          <cell r="J664">
            <v>7</v>
          </cell>
          <cell r="K664" t="str">
            <v>PROVINCIA CONSTITUCIONAL DEL CALLAO</v>
          </cell>
          <cell r="L664">
            <v>1</v>
          </cell>
          <cell r="M664" t="str">
            <v>PROV. CALLAO</v>
          </cell>
          <cell r="N664">
            <v>2</v>
          </cell>
          <cell r="O664" t="str">
            <v>BELLAVISTA</v>
          </cell>
          <cell r="P664" t="str">
            <v>Marco Condori Lozano</v>
          </cell>
          <cell r="Q664"/>
          <cell r="R664" t="str">
            <v>Delia Bertha Huaman Antonio</v>
          </cell>
          <cell r="S664" t="str">
            <v>Director de la Oficina Ejecutiva de Planeamiento Estratégico</v>
          </cell>
          <cell r="T664" t="str">
            <v>2015750/ Anexo 5568</v>
          </cell>
          <cell r="U664" t="str">
            <v>dhuaman@diresacallao.gob.pe</v>
          </cell>
        </row>
        <row r="665">
          <cell r="H665">
            <v>1317</v>
          </cell>
          <cell r="I665" t="str">
            <v>REGION CALLAO - HOSPITAL DANIEL A. CARRION</v>
          </cell>
          <cell r="J665">
            <v>7</v>
          </cell>
          <cell r="K665" t="str">
            <v>PROVINCIA CONSTITUCIONAL DEL CALLAO</v>
          </cell>
          <cell r="L665">
            <v>1</v>
          </cell>
          <cell r="M665" t="str">
            <v>PROV. CALLAO</v>
          </cell>
          <cell r="N665">
            <v>2</v>
          </cell>
          <cell r="O665" t="str">
            <v>BELLAVISTA</v>
          </cell>
          <cell r="P665" t="str">
            <v>Marco Condori Lozano</v>
          </cell>
          <cell r="Q665"/>
          <cell r="R665" t="str">
            <v>Ing. Walter William Fernandez Pardo</v>
          </cell>
          <cell r="S665" t="str">
            <v>Ofic. Ejec. Planeamiento Estratégico</v>
          </cell>
          <cell r="T665" t="str">
            <v>(01) 614-7474 Anx 3274</v>
          </cell>
          <cell r="U665" t="str">
            <v>planeamiento@hndac.gob.pe</v>
          </cell>
        </row>
        <row r="666">
          <cell r="H666">
            <v>1667</v>
          </cell>
          <cell r="I666" t="str">
            <v>GOB. REG. DEL CALLAO - HOSPITAL DE REHABILITACION DEL CALLAO</v>
          </cell>
          <cell r="J666">
            <v>7</v>
          </cell>
          <cell r="K666" t="str">
            <v>PROVINCIA CONSTITUCIONAL DEL CALLAO</v>
          </cell>
          <cell r="L666">
            <v>1</v>
          </cell>
          <cell r="M666" t="str">
            <v>PROV. CALLAO</v>
          </cell>
          <cell r="N666">
            <v>2</v>
          </cell>
          <cell r="O666" t="str">
            <v>BELLAVISTA</v>
          </cell>
          <cell r="P666" t="str">
            <v>Marco Condori Lozano</v>
          </cell>
          <cell r="Q666"/>
          <cell r="R666" t="str">
            <v>Huancas Santisteban Ronald Fernando</v>
          </cell>
          <cell r="S666" t="str">
            <v>Responsable del area de informática</v>
          </cell>
          <cell r="T666" t="str">
            <v>(01) 711 85 80 Anx 1010</v>
          </cell>
          <cell r="U666" t="str">
            <v>rhuancas@hrcallao.gob.pe</v>
          </cell>
        </row>
        <row r="667">
          <cell r="H667">
            <v>1318</v>
          </cell>
          <cell r="I667" t="str">
            <v>REGION CALLAO - HOSPITAL DE APOYO SAN JOSE</v>
          </cell>
          <cell r="J667">
            <v>7</v>
          </cell>
          <cell r="K667" t="str">
            <v>PROVINCIA CONSTITUCIONAL DEL CALLAO</v>
          </cell>
          <cell r="L667">
            <v>1</v>
          </cell>
          <cell r="M667" t="str">
            <v>PROV. CALLAO</v>
          </cell>
          <cell r="N667">
            <v>2</v>
          </cell>
          <cell r="O667" t="str">
            <v>BELLAVISTA</v>
          </cell>
          <cell r="P667" t="str">
            <v>Marco Condori Lozano</v>
          </cell>
          <cell r="Q667"/>
          <cell r="R667" t="str">
            <v>Christiam Adam Quiroz Vargas</v>
          </cell>
          <cell r="S667" t="str">
            <v>Jefe de la Oficina de Planeamiento Estratégico</v>
          </cell>
          <cell r="T667" t="str">
            <v>319-7830/ Anexo 1400</v>
          </cell>
          <cell r="U667" t="str">
            <v>cquiroz@hsj.gob.pe</v>
          </cell>
        </row>
        <row r="668">
          <cell r="H668">
            <v>1212</v>
          </cell>
          <cell r="I668" t="str">
            <v>REGION CALLAO - COLEGIO MILITAR LEONCIO PRADO</v>
          </cell>
          <cell r="J668">
            <v>7</v>
          </cell>
          <cell r="K668" t="str">
            <v>PROVINCIA CONSTITUCIONAL DEL CALLAO</v>
          </cell>
          <cell r="L668">
            <v>1</v>
          </cell>
          <cell r="M668" t="str">
            <v>PROV. CALLAO</v>
          </cell>
          <cell r="N668">
            <v>2</v>
          </cell>
          <cell r="O668" t="str">
            <v>BELLAVISTA</v>
          </cell>
          <cell r="P668" t="str">
            <v>Marco Condori Lozano</v>
          </cell>
          <cell r="Q668"/>
          <cell r="R668" t="str">
            <v>Coronel Ep Edilmer Chavez Guevara</v>
          </cell>
          <cell r="S668" t="str">
            <v>Director</v>
          </cell>
          <cell r="T668" t="str">
            <v>(01) 4205417 - 759-7378 - 420-5417 - 420-5427</v>
          </cell>
          <cell r="U668" t="str">
            <v>mesadepartes@leoncioprado.com</v>
          </cell>
        </row>
        <row r="669">
          <cell r="H669">
            <v>1229</v>
          </cell>
          <cell r="I669" t="str">
            <v>REGION CALLAO - EDUCACION VENTANILLA</v>
          </cell>
          <cell r="J669">
            <v>7</v>
          </cell>
          <cell r="K669" t="str">
            <v>PROVINCIA CONSTITUCIONAL DEL CALLAO</v>
          </cell>
          <cell r="L669">
            <v>1</v>
          </cell>
          <cell r="M669" t="str">
            <v>PROV. CALLAO</v>
          </cell>
          <cell r="N669">
            <v>2</v>
          </cell>
          <cell r="O669" t="str">
            <v>BELLAVISTA</v>
          </cell>
          <cell r="P669" t="str">
            <v>Marco Condori Lozano</v>
          </cell>
          <cell r="Q669"/>
          <cell r="R669" t="str">
            <v>Avalos Paredes Hugo Julio</v>
          </cell>
          <cell r="S669" t="str">
            <v>Asesor jurídico</v>
          </cell>
          <cell r="T669" t="str">
            <v>(01) 5398511 - 325</v>
          </cell>
          <cell r="U669" t="str">
            <v>havalos@ventanilla-ugel-edu.pe</v>
          </cell>
        </row>
        <row r="670">
          <cell r="H670">
            <v>1452</v>
          </cell>
          <cell r="I670" t="str">
            <v>GOB. REG. DEL CALLAO - HOSPITAL DE VENTANILLA</v>
          </cell>
          <cell r="J670">
            <v>7</v>
          </cell>
          <cell r="K670" t="str">
            <v>PROVINCIA CONSTITUCIONAL DEL CALLAO</v>
          </cell>
          <cell r="L670">
            <v>1</v>
          </cell>
          <cell r="M670" t="str">
            <v>PROV. CALLAO</v>
          </cell>
          <cell r="N670">
            <v>2</v>
          </cell>
          <cell r="O670" t="str">
            <v>BELLAVISTA</v>
          </cell>
          <cell r="P670" t="str">
            <v>Marco Condori Lozano</v>
          </cell>
          <cell r="Q670"/>
          <cell r="R670" t="str">
            <v>Castro Montenegro, Alejandro</v>
          </cell>
          <cell r="S670" t="str">
            <v>Unidad de planeamiento estrategico</v>
          </cell>
          <cell r="T670">
            <v>971720612</v>
          </cell>
          <cell r="U670" t="str">
            <v>alejandro.castro@hospitaldeventanilla.gob.pe</v>
          </cell>
        </row>
        <row r="671">
          <cell r="H671">
            <v>790</v>
          </cell>
          <cell r="I671" t="str">
            <v>REGION CUSCO -PLAN COPESCO</v>
          </cell>
          <cell r="J671">
            <v>8</v>
          </cell>
          <cell r="K671" t="str">
            <v>CUSCO</v>
          </cell>
          <cell r="L671">
            <v>1</v>
          </cell>
          <cell r="M671" t="str">
            <v>CUSCO</v>
          </cell>
          <cell r="N671">
            <v>1</v>
          </cell>
          <cell r="O671" t="str">
            <v>CUSCO</v>
          </cell>
          <cell r="P671" t="str">
            <v>Magdalena Carranza Lozano</v>
          </cell>
          <cell r="Q671"/>
          <cell r="R671" t="str">
            <v>Eco. Pabel Peña Estrada</v>
          </cell>
          <cell r="S671" t="str">
            <v>Jefe Oficina de Planificación y Presupuesto</v>
          </cell>
          <cell r="T671" t="str">
            <v>(84)-581530 Anx 119</v>
          </cell>
          <cell r="U671" t="str">
            <v>ppenae@copesco.gob.pe</v>
          </cell>
        </row>
        <row r="672">
          <cell r="H672">
            <v>796</v>
          </cell>
          <cell r="I672" t="str">
            <v>REGION CUSCO-EDUCACION</v>
          </cell>
          <cell r="J672">
            <v>8</v>
          </cell>
          <cell r="K672" t="str">
            <v>CUSCO</v>
          </cell>
          <cell r="L672">
            <v>1</v>
          </cell>
          <cell r="M672" t="str">
            <v>CUSCO</v>
          </cell>
          <cell r="N672">
            <v>1</v>
          </cell>
          <cell r="O672" t="str">
            <v>CUSCO</v>
          </cell>
          <cell r="P672" t="str">
            <v>Magdalena Carranza Lozano</v>
          </cell>
          <cell r="Q672"/>
          <cell r="R672" t="str">
            <v>Adelia Quispe Merma</v>
          </cell>
          <cell r="S672" t="str">
            <v>Responsable del POI</v>
          </cell>
          <cell r="T672">
            <v>974900449</v>
          </cell>
          <cell r="U672" t="str">
            <v>adelia9912@gmail.com</v>
          </cell>
        </row>
        <row r="673">
          <cell r="H673">
            <v>798</v>
          </cell>
          <cell r="I673" t="str">
            <v>REGION CUSCO-SALUD</v>
          </cell>
          <cell r="J673">
            <v>8</v>
          </cell>
          <cell r="K673" t="str">
            <v>CUSCO</v>
          </cell>
          <cell r="L673">
            <v>1</v>
          </cell>
          <cell r="M673" t="str">
            <v>CUSCO</v>
          </cell>
          <cell r="N673">
            <v>1</v>
          </cell>
          <cell r="O673" t="str">
            <v>CUSCO</v>
          </cell>
          <cell r="P673" t="str">
            <v>Magdalena Carranza Lozano</v>
          </cell>
          <cell r="Q673"/>
          <cell r="R673" t="str">
            <v>Marlene Abril Gamarra</v>
          </cell>
          <cell r="S673" t="str">
            <v>Jefa de Planeamiento</v>
          </cell>
          <cell r="T673">
            <v>972546016</v>
          </cell>
          <cell r="U673" t="str">
            <v>mabrillg@hotmail.com / planeamiento_diresacusco@hotmail.com</v>
          </cell>
        </row>
        <row r="674">
          <cell r="H674">
            <v>1130</v>
          </cell>
          <cell r="I674" t="str">
            <v>REGION CUSCO - HOSPITAL DE APOYO DEPARTAMENTAL CUSCO</v>
          </cell>
          <cell r="J674">
            <v>8</v>
          </cell>
          <cell r="K674" t="str">
            <v>CUSCO</v>
          </cell>
          <cell r="L674">
            <v>1</v>
          </cell>
          <cell r="M674" t="str">
            <v>CUSCO</v>
          </cell>
          <cell r="N674">
            <v>1</v>
          </cell>
          <cell r="O674" t="str">
            <v>CUSCO</v>
          </cell>
          <cell r="P674" t="str">
            <v>Magdalena Carranza Lozano</v>
          </cell>
          <cell r="Q674"/>
          <cell r="R674" t="str">
            <v>Cirilo Yupanqui</v>
          </cell>
          <cell r="S674" t="str">
            <v>Responsable de Planes y programas</v>
          </cell>
          <cell r="T674">
            <v>991838443</v>
          </cell>
          <cell r="U674" t="str">
            <v>ciro.hrc3@gmail.com</v>
          </cell>
        </row>
        <row r="675">
          <cell r="H675">
            <v>1322</v>
          </cell>
          <cell r="I675" t="str">
            <v>REG. CUSCO - RED DE SERVICIOS DE SALUD CUSCO SUR</v>
          </cell>
          <cell r="J675">
            <v>8</v>
          </cell>
          <cell r="K675" t="str">
            <v>CUSCO</v>
          </cell>
          <cell r="L675">
            <v>1</v>
          </cell>
          <cell r="M675" t="str">
            <v>CUSCO</v>
          </cell>
          <cell r="N675">
            <v>1</v>
          </cell>
          <cell r="O675" t="str">
            <v>CUSCO</v>
          </cell>
          <cell r="P675" t="str">
            <v>Magdalena Carranza Lozano</v>
          </cell>
          <cell r="Q675"/>
          <cell r="R675" t="str">
            <v>Ursula Arellano Salazar</v>
          </cell>
          <cell r="S675" t="str">
            <v>Jefe Oficina de Planificación y Presupuesto</v>
          </cell>
          <cell r="T675" t="str">
            <v>084-278129</v>
          </cell>
          <cell r="U675" t="str">
            <v>ursula_asa@hotmail.com</v>
          </cell>
        </row>
        <row r="676">
          <cell r="H676">
            <v>1169</v>
          </cell>
          <cell r="I676" t="str">
            <v>REGION CUSCO- HOSPITAL ANTONIO LORENA</v>
          </cell>
          <cell r="J676">
            <v>8</v>
          </cell>
          <cell r="K676" t="str">
            <v>CUSCO</v>
          </cell>
          <cell r="L676">
            <v>1</v>
          </cell>
          <cell r="M676" t="str">
            <v>CUSCO</v>
          </cell>
          <cell r="N676">
            <v>1</v>
          </cell>
          <cell r="O676" t="str">
            <v>CUSCO</v>
          </cell>
          <cell r="P676" t="str">
            <v>Magdalena Carranza Lozano</v>
          </cell>
          <cell r="Q676"/>
          <cell r="R676" t="str">
            <v>Lic.Adm.Yuli Huarhua Zapata</v>
          </cell>
          <cell r="S676" t="str">
            <v>Jefe De Planeamiento</v>
          </cell>
          <cell r="T676" t="str">
            <v>084 226511</v>
          </cell>
          <cell r="U676" t="str">
            <v>admin@hospitalantoniolorena.com</v>
          </cell>
        </row>
        <row r="677">
          <cell r="H677">
            <v>1348</v>
          </cell>
          <cell r="I677" t="str">
            <v>GOB. REG. CUSCO - RED DE SERVICIOS DE SALUD CUSCO NORTE</v>
          </cell>
          <cell r="J677">
            <v>8</v>
          </cell>
          <cell r="K677" t="str">
            <v>CUSCO</v>
          </cell>
          <cell r="L677">
            <v>1</v>
          </cell>
          <cell r="M677" t="str">
            <v>CUSCO</v>
          </cell>
          <cell r="N677">
            <v>1</v>
          </cell>
          <cell r="O677" t="str">
            <v>CUSCO</v>
          </cell>
          <cell r="P677" t="str">
            <v>Magdalena Carranza Lozano</v>
          </cell>
          <cell r="Q677"/>
          <cell r="R677" t="str">
            <v>Froilan Caballero Parra</v>
          </cell>
          <cell r="S677" t="str">
            <v>Jefe De Planeamiento</v>
          </cell>
          <cell r="T677">
            <v>974331555</v>
          </cell>
          <cell r="U677" t="str">
            <v>froyjd@outlook</v>
          </cell>
        </row>
        <row r="678">
          <cell r="H678">
            <v>789</v>
          </cell>
          <cell r="I678" t="str">
            <v>REGION CUSCO-SEDE CENTRAL</v>
          </cell>
          <cell r="J678">
            <v>8</v>
          </cell>
          <cell r="K678" t="str">
            <v>CUSCO</v>
          </cell>
          <cell r="L678">
            <v>1</v>
          </cell>
          <cell r="M678" t="str">
            <v>CUSCO</v>
          </cell>
          <cell r="N678">
            <v>1</v>
          </cell>
          <cell r="O678" t="str">
            <v>CUSCO</v>
          </cell>
          <cell r="P678" t="str">
            <v>Magdalena Carranza Lozano</v>
          </cell>
          <cell r="Q678"/>
          <cell r="R678" t="str">
            <v>Henry Saturnino Gomez Villalobos</v>
          </cell>
          <cell r="S678" t="str">
            <v>Gerente de Planeamiento, Presupuesto y Modernización</v>
          </cell>
          <cell r="T678">
            <v>927799355</v>
          </cell>
          <cell r="U678" t="str">
            <v>henrysgv@hotmail.com</v>
          </cell>
        </row>
        <row r="679">
          <cell r="H679">
            <v>789</v>
          </cell>
          <cell r="I679" t="str">
            <v>REGION CUSCO-SEDE CENTRAL</v>
          </cell>
          <cell r="J679">
            <v>8</v>
          </cell>
          <cell r="K679" t="str">
            <v>CUSCO</v>
          </cell>
          <cell r="L679">
            <v>1</v>
          </cell>
          <cell r="M679" t="str">
            <v>CUSCO</v>
          </cell>
          <cell r="N679">
            <v>1</v>
          </cell>
          <cell r="O679" t="str">
            <v>CUSCO</v>
          </cell>
          <cell r="P679" t="str">
            <v>Magdalena Carranza Lozano</v>
          </cell>
          <cell r="Q679"/>
          <cell r="R679" t="str">
            <v>Juan Igor Elorrieta Agramonte</v>
          </cell>
          <cell r="S679" t="str">
            <v>Sub Gerente de Planeamiento, Ordenamiento y Demarcación Territorial</v>
          </cell>
          <cell r="T679">
            <v>927799355</v>
          </cell>
          <cell r="U679" t="str">
            <v>igorelorrieta@gmail.com</v>
          </cell>
        </row>
        <row r="680">
          <cell r="H680">
            <v>791</v>
          </cell>
          <cell r="I680" t="str">
            <v>REGION CUSCO-PROYECTO ESPECIAL PLAN MERISS</v>
          </cell>
          <cell r="J680">
            <v>8</v>
          </cell>
          <cell r="K680" t="str">
            <v>CUSCO</v>
          </cell>
          <cell r="L680">
            <v>1</v>
          </cell>
          <cell r="M680" t="str">
            <v>CUSCO</v>
          </cell>
          <cell r="N680">
            <v>1</v>
          </cell>
          <cell r="O680" t="str">
            <v>CUSCO</v>
          </cell>
          <cell r="P680" t="str">
            <v>Magdalena Carranza Lozano</v>
          </cell>
          <cell r="Q680"/>
          <cell r="R680" t="str">
            <v>Ing. Gladys Salazar Muñiz</v>
          </cell>
          <cell r="S680" t="str">
            <v>Directora de Planificación y Presuesto</v>
          </cell>
          <cell r="T680" t="str">
            <v>084-232639 Anexo 302</v>
          </cell>
          <cell r="U680" t="str">
            <v>gzalazar@meriss.gob.pe</v>
          </cell>
        </row>
        <row r="681">
          <cell r="H681">
            <v>792</v>
          </cell>
          <cell r="I681" t="str">
            <v>REGION CUSCO-INSTITUTO DE MANEJO DE AGUA Y MEDIO AMBIENTE</v>
          </cell>
          <cell r="J681">
            <v>8</v>
          </cell>
          <cell r="K681" t="str">
            <v>CUSCO</v>
          </cell>
          <cell r="L681">
            <v>1</v>
          </cell>
          <cell r="M681" t="str">
            <v>CUSCO</v>
          </cell>
          <cell r="N681">
            <v>1</v>
          </cell>
          <cell r="O681" t="str">
            <v>CUSCO</v>
          </cell>
          <cell r="P681" t="str">
            <v>Magdalena Carranza Lozano</v>
          </cell>
          <cell r="Q681"/>
          <cell r="R681" t="str">
            <v>Ing. Ronal Concha Cazorla</v>
          </cell>
          <cell r="S681" t="str">
            <v>Jefe Oficina de Planificación y Presupuesto</v>
          </cell>
          <cell r="T681" t="str">
            <v>221971 anexo 304</v>
          </cell>
          <cell r="U681" t="str">
            <v>rconcha@ima.org.pe</v>
          </cell>
        </row>
        <row r="682">
          <cell r="H682">
            <v>794</v>
          </cell>
          <cell r="I682" t="str">
            <v>REGION CUSCO-AGRICULTURA</v>
          </cell>
          <cell r="J682">
            <v>8</v>
          </cell>
          <cell r="K682" t="str">
            <v>CUSCO</v>
          </cell>
          <cell r="L682">
            <v>1</v>
          </cell>
          <cell r="M682" t="str">
            <v>CUSCO</v>
          </cell>
          <cell r="N682">
            <v>1</v>
          </cell>
          <cell r="O682" t="str">
            <v>CUSCO</v>
          </cell>
          <cell r="P682" t="str">
            <v>Magdalena Carranza Lozano</v>
          </cell>
          <cell r="Q682"/>
          <cell r="R682" t="str">
            <v>Alarcon Galindo Richard</v>
          </cell>
          <cell r="S682" t="str">
            <v>Encargado de informatica y sistemas y transárencia</v>
          </cell>
          <cell r="T682" t="str">
            <v>992860759 / 084-581326</v>
          </cell>
          <cell r="U682" t="str">
            <v>ralarcon@dracusco.gob.pe</v>
          </cell>
        </row>
        <row r="683">
          <cell r="H683">
            <v>795</v>
          </cell>
          <cell r="I683" t="str">
            <v>REGION CUSCO-TRANSPORTES</v>
          </cell>
          <cell r="J683">
            <v>8</v>
          </cell>
          <cell r="K683" t="str">
            <v>CUSCO</v>
          </cell>
          <cell r="L683">
            <v>1</v>
          </cell>
          <cell r="M683" t="str">
            <v>CUSCO</v>
          </cell>
          <cell r="N683">
            <v>1</v>
          </cell>
          <cell r="O683" t="str">
            <v>CUSCO</v>
          </cell>
          <cell r="P683" t="str">
            <v>Magdalena Carranza Lozano</v>
          </cell>
          <cell r="Q683"/>
          <cell r="R683" t="str">
            <v>Centeno Mayo, Bianca Teresa</v>
          </cell>
          <cell r="S683" t="str">
            <v>Jefe recursos humanos</v>
          </cell>
          <cell r="T683">
            <v>941414505</v>
          </cell>
          <cell r="U683" t="str">
            <v>bicent21@gmail.com</v>
          </cell>
        </row>
        <row r="684">
          <cell r="H684">
            <v>1644</v>
          </cell>
          <cell r="I684" t="str">
            <v>GOB. REG. DPTO. CUSCO - UGEL CUSCO</v>
          </cell>
          <cell r="J684">
            <v>8</v>
          </cell>
          <cell r="K684" t="str">
            <v>CUSCO</v>
          </cell>
          <cell r="L684">
            <v>1</v>
          </cell>
          <cell r="M684" t="str">
            <v>CUSCO</v>
          </cell>
          <cell r="N684">
            <v>1</v>
          </cell>
          <cell r="O684" t="str">
            <v>CUSCO</v>
          </cell>
          <cell r="P684" t="str">
            <v>Magdalena Carranza Lozano</v>
          </cell>
          <cell r="Q684"/>
          <cell r="R684" t="str">
            <v>Corrales Huaman Gary Bernabe</v>
          </cell>
          <cell r="S684" t="str">
            <v>Tecnico administrativo en informatica</v>
          </cell>
          <cell r="T684">
            <v>984384626</v>
          </cell>
          <cell r="U684" t="str">
            <v>garycorr1@gmail.com</v>
          </cell>
        </row>
        <row r="685">
          <cell r="H685">
            <v>1668</v>
          </cell>
          <cell r="I685" t="str">
            <v>GOB. REG. DPTO. CUSCO - EDUCACION ACOMAYO</v>
          </cell>
          <cell r="J685">
            <v>8</v>
          </cell>
          <cell r="K685" t="str">
            <v>CUSCO</v>
          </cell>
          <cell r="L685">
            <v>1</v>
          </cell>
          <cell r="M685" t="str">
            <v>CUSCO</v>
          </cell>
          <cell r="N685">
            <v>1</v>
          </cell>
          <cell r="O685" t="str">
            <v>CUSCO</v>
          </cell>
          <cell r="P685" t="str">
            <v>Magdalena Carranza Lozano</v>
          </cell>
          <cell r="Q685"/>
          <cell r="R685" t="str">
            <v>Ciro Pastor Salcedo</v>
          </cell>
          <cell r="S685" t="str">
            <v>Jefe de Personal</v>
          </cell>
          <cell r="T685">
            <v>947778333</v>
          </cell>
          <cell r="U685" t="str">
            <v>ciropasa_14@hotmail.com</v>
          </cell>
        </row>
        <row r="686">
          <cell r="H686">
            <v>1682</v>
          </cell>
          <cell r="I686" t="str">
            <v>GOB. REG. DPTO. CUSCO - EDUCACION ANTA</v>
          </cell>
          <cell r="J686">
            <v>8</v>
          </cell>
          <cell r="K686" t="str">
            <v>CUSCO</v>
          </cell>
          <cell r="L686">
            <v>1</v>
          </cell>
          <cell r="M686" t="str">
            <v>CUSCO</v>
          </cell>
          <cell r="N686">
            <v>1</v>
          </cell>
          <cell r="O686" t="str">
            <v>CUSCO</v>
          </cell>
          <cell r="P686" t="str">
            <v>Magdalena Carranza Lozano</v>
          </cell>
          <cell r="Q686"/>
          <cell r="R686" t="str">
            <v>Esther Medina Ayma</v>
          </cell>
          <cell r="S686" t="str">
            <v>Area de Presupuesto</v>
          </cell>
          <cell r="T686">
            <v>973353377</v>
          </cell>
          <cell r="U686" t="str">
            <v>Esthermediana@hotmail.com</v>
          </cell>
        </row>
        <row r="687">
          <cell r="H687">
            <v>1550</v>
          </cell>
          <cell r="I687" t="str">
            <v>GOB.REG,DPTO. CUSCO- UGEL CALCA</v>
          </cell>
          <cell r="J687">
            <v>8</v>
          </cell>
          <cell r="K687" t="str">
            <v>CUSCO</v>
          </cell>
          <cell r="L687">
            <v>1</v>
          </cell>
          <cell r="M687" t="str">
            <v>CUSCO</v>
          </cell>
          <cell r="N687">
            <v>1</v>
          </cell>
          <cell r="O687" t="str">
            <v>CUSCO</v>
          </cell>
          <cell r="P687" t="str">
            <v>Magdalena Carranza Lozano</v>
          </cell>
          <cell r="Q687"/>
          <cell r="R687" t="str">
            <v>Jose Adrian Prada Orue</v>
          </cell>
          <cell r="S687" t="str">
            <v>Jefe de Planificación</v>
          </cell>
          <cell r="T687">
            <v>984005502</v>
          </cell>
          <cell r="U687" t="str">
            <v>jprada@ugelcalca.gob.pe</v>
          </cell>
        </row>
        <row r="688">
          <cell r="H688">
            <v>1665</v>
          </cell>
          <cell r="I688" t="str">
            <v>GOB.REG.DPTO. DE CUSCO - EDUCACION CANAS</v>
          </cell>
          <cell r="J688">
            <v>8</v>
          </cell>
          <cell r="K688" t="str">
            <v>CUSCO</v>
          </cell>
          <cell r="L688">
            <v>1</v>
          </cell>
          <cell r="M688" t="str">
            <v>CUSCO</v>
          </cell>
          <cell r="N688">
            <v>1</v>
          </cell>
          <cell r="O688" t="str">
            <v>CUSCO</v>
          </cell>
          <cell r="P688" t="str">
            <v>Magdalena Carranza Lozano</v>
          </cell>
          <cell r="Q688"/>
          <cell r="R688" t="str">
            <v>Addeli Quispe Ccuito</v>
          </cell>
          <cell r="S688" t="str">
            <v>Especialista Planificación</v>
          </cell>
          <cell r="T688">
            <v>910951824</v>
          </cell>
          <cell r="U688" t="str">
            <v>aderpc_990@hotmail.com</v>
          </cell>
        </row>
        <row r="689">
          <cell r="H689">
            <v>1105</v>
          </cell>
          <cell r="I689" t="str">
            <v>REGION CUSCO-EDUCACION CANCHIS</v>
          </cell>
          <cell r="J689">
            <v>8</v>
          </cell>
          <cell r="K689" t="str">
            <v>CUSCO</v>
          </cell>
          <cell r="L689">
            <v>1</v>
          </cell>
          <cell r="M689" t="str">
            <v>CUSCO</v>
          </cell>
          <cell r="N689">
            <v>1</v>
          </cell>
          <cell r="O689" t="str">
            <v>CUSCO</v>
          </cell>
          <cell r="P689" t="str">
            <v>Magdalena Carranza Lozano</v>
          </cell>
          <cell r="Q689"/>
          <cell r="R689" t="str">
            <v>Linares Aparicio Elva Maria</v>
          </cell>
          <cell r="S689" t="str">
            <v>Tecnico Administrativo</v>
          </cell>
          <cell r="T689">
            <v>957806841</v>
          </cell>
          <cell r="U689" t="str">
            <v>elvalinares25@gmail.com</v>
          </cell>
        </row>
        <row r="690">
          <cell r="H690">
            <v>1129</v>
          </cell>
          <cell r="I690" t="str">
            <v>REGION CUSCO - SALUD CANAS - CANCHIS - ESPINAR</v>
          </cell>
          <cell r="J690">
            <v>8</v>
          </cell>
          <cell r="K690" t="str">
            <v>CUSCO</v>
          </cell>
          <cell r="L690">
            <v>1</v>
          </cell>
          <cell r="M690" t="str">
            <v>CUSCO</v>
          </cell>
          <cell r="N690">
            <v>1</v>
          </cell>
          <cell r="O690" t="str">
            <v>CUSCO</v>
          </cell>
          <cell r="P690" t="str">
            <v>Magdalena Carranza Lozano</v>
          </cell>
          <cell r="Q690"/>
          <cell r="R690" t="str">
            <v>Lic. Luz Edith Zumire H.</v>
          </cell>
          <cell r="S690" t="str">
            <v>Jefe de Planificación</v>
          </cell>
          <cell r="T690">
            <v>978611017</v>
          </cell>
          <cell r="U690" t="str">
            <v>leydiths@hotmail.com</v>
          </cell>
        </row>
        <row r="691">
          <cell r="H691">
            <v>1625</v>
          </cell>
          <cell r="I691" t="str">
            <v>GOB. REG. DPTO. CUSCO-HOSP. ALFREDO CALLO RODRIGUEZ-SICUANI-CANCHIS</v>
          </cell>
          <cell r="J691">
            <v>8</v>
          </cell>
          <cell r="K691" t="str">
            <v>CUSCO</v>
          </cell>
          <cell r="L691">
            <v>1</v>
          </cell>
          <cell r="M691" t="str">
            <v>CUSCO</v>
          </cell>
          <cell r="N691">
            <v>1</v>
          </cell>
          <cell r="O691" t="str">
            <v>CUSCO</v>
          </cell>
          <cell r="P691" t="str">
            <v>Magdalena Carranza Lozano</v>
          </cell>
          <cell r="Q691"/>
          <cell r="R691" t="str">
            <v>CPC. Pascual Rojas Quincho</v>
          </cell>
          <cell r="S691" t="str">
            <v>Unidad de Planificación y Presupuesto</v>
          </cell>
          <cell r="T691" t="str">
            <v>084-795469</v>
          </cell>
          <cell r="U691" t="str">
            <v>unid_estad_inf@hospitalsicuaniacr.gob.pe</v>
          </cell>
        </row>
        <row r="692">
          <cell r="H692">
            <v>1239</v>
          </cell>
          <cell r="I692" t="str">
            <v>REGION CUSCO - EDUCACION CHUMBIVILCAS</v>
          </cell>
          <cell r="J692">
            <v>8</v>
          </cell>
          <cell r="K692" t="str">
            <v>CUSCO</v>
          </cell>
          <cell r="L692">
            <v>1</v>
          </cell>
          <cell r="M692" t="str">
            <v>CUSCO</v>
          </cell>
          <cell r="N692">
            <v>1</v>
          </cell>
          <cell r="O692" t="str">
            <v>CUSCO</v>
          </cell>
          <cell r="P692" t="str">
            <v>Magdalena Carranza Lozano</v>
          </cell>
          <cell r="Q692"/>
          <cell r="R692" t="str">
            <v>Jesus leonidas Callata olivera</v>
          </cell>
          <cell r="S692" t="str">
            <v>Jefe de Planificación</v>
          </cell>
          <cell r="T692">
            <v>974348016</v>
          </cell>
          <cell r="U692" t="str">
            <v>Leocallata25@gmail.com</v>
          </cell>
        </row>
        <row r="693">
          <cell r="H693">
            <v>1666</v>
          </cell>
          <cell r="I693" t="str">
            <v>SALUD CHUMBIVILCAS</v>
          </cell>
          <cell r="J693">
            <v>8</v>
          </cell>
          <cell r="K693" t="str">
            <v>CUSCO</v>
          </cell>
          <cell r="L693">
            <v>1</v>
          </cell>
          <cell r="M693" t="str">
            <v>CUSCO</v>
          </cell>
          <cell r="N693">
            <v>1</v>
          </cell>
          <cell r="O693" t="str">
            <v>CUSCO</v>
          </cell>
          <cell r="P693" t="str">
            <v>Magdalena Carranza Lozano</v>
          </cell>
          <cell r="Q693"/>
          <cell r="R693" t="str">
            <v>Isaura Batallanos Ibarra</v>
          </cell>
          <cell r="S693" t="str">
            <v>Jede de Planificación y Presupuesto</v>
          </cell>
          <cell r="T693">
            <v>974726611</v>
          </cell>
          <cell r="U693" t="str">
            <v>isaurabatallanos@gmail.com</v>
          </cell>
        </row>
        <row r="694">
          <cell r="H694">
            <v>1525</v>
          </cell>
          <cell r="I694" t="str">
            <v>GOB.REG. DPTO. CUSCO- EDUCACION ESPINAR</v>
          </cell>
          <cell r="J694">
            <v>8</v>
          </cell>
          <cell r="K694" t="str">
            <v>CUSCO</v>
          </cell>
          <cell r="L694">
            <v>1</v>
          </cell>
          <cell r="M694" t="str">
            <v>CUSCO</v>
          </cell>
          <cell r="N694">
            <v>1</v>
          </cell>
          <cell r="O694" t="str">
            <v>CUSCO</v>
          </cell>
          <cell r="P694" t="str">
            <v>Magdalena Carranza Lozano</v>
          </cell>
          <cell r="Q694"/>
          <cell r="R694" t="str">
            <v>Lic. Julio Rene Achahuanco Aguilar</v>
          </cell>
          <cell r="S694" t="str">
            <v>Jefe del Área de Gestión Institucional</v>
          </cell>
          <cell r="T694">
            <v>992345656</v>
          </cell>
          <cell r="U694" t="str">
            <v>julioraaguilar@gmail.com</v>
          </cell>
        </row>
        <row r="695">
          <cell r="H695">
            <v>1547</v>
          </cell>
          <cell r="I695" t="str">
            <v>GOB. REG. CUSCO - HOSPITAL DE ESPINAR</v>
          </cell>
          <cell r="J695">
            <v>8</v>
          </cell>
          <cell r="K695" t="str">
            <v>CUSCO</v>
          </cell>
          <cell r="L695">
            <v>1</v>
          </cell>
          <cell r="M695" t="str">
            <v>CUSCO</v>
          </cell>
          <cell r="N695">
            <v>1</v>
          </cell>
          <cell r="O695" t="str">
            <v>CUSCO</v>
          </cell>
          <cell r="P695" t="str">
            <v>Magdalena Carranza Lozano</v>
          </cell>
          <cell r="Q695"/>
          <cell r="R695" t="str">
            <v>Canazas Ayerbe Kely</v>
          </cell>
          <cell r="S695" t="str">
            <v>Jefe De La Unidad De Planificacion Y Presupuesto</v>
          </cell>
          <cell r="T695" t="str">
            <v>992 738 190</v>
          </cell>
          <cell r="U695" t="str">
            <v>salbas7@yahoo.es</v>
          </cell>
        </row>
        <row r="696">
          <cell r="H696">
            <v>1107</v>
          </cell>
          <cell r="I696" t="str">
            <v>REGION CUSCO - EDUCACION LA CONVENCION</v>
          </cell>
          <cell r="J696">
            <v>8</v>
          </cell>
          <cell r="K696" t="str">
            <v>CUSCO</v>
          </cell>
          <cell r="L696">
            <v>1</v>
          </cell>
          <cell r="M696" t="str">
            <v>CUSCO</v>
          </cell>
          <cell r="N696">
            <v>1</v>
          </cell>
          <cell r="O696" t="str">
            <v>CUSCO</v>
          </cell>
          <cell r="P696" t="str">
            <v>Magdalena Carranza Lozano</v>
          </cell>
          <cell r="Q696"/>
          <cell r="R696" t="str">
            <v>Elizabeth Nirguay Davalos</v>
          </cell>
          <cell r="S696" t="str">
            <v>Responsable de Planificación</v>
          </cell>
          <cell r="T696">
            <v>979769758</v>
          </cell>
          <cell r="U696" t="str">
            <v>amira-6-12@hotmail.com</v>
          </cell>
        </row>
        <row r="697">
          <cell r="H697">
            <v>1170</v>
          </cell>
          <cell r="I697" t="str">
            <v>REGION CUSCO - SALUD LA CONVENCION CUSCO</v>
          </cell>
          <cell r="J697">
            <v>8</v>
          </cell>
          <cell r="K697" t="str">
            <v>CUSCO</v>
          </cell>
          <cell r="L697">
            <v>1</v>
          </cell>
          <cell r="M697" t="str">
            <v>CUSCO</v>
          </cell>
          <cell r="N697">
            <v>1</v>
          </cell>
          <cell r="O697" t="str">
            <v>CUSCO</v>
          </cell>
          <cell r="P697" t="str">
            <v>Magdalena Carranza Lozano</v>
          </cell>
          <cell r="Q697"/>
          <cell r="R697" t="str">
            <v>CPC. Percy Pablo Pacori Mamani</v>
          </cell>
          <cell r="S697" t="str">
            <v>Of. Planeamiento Y Presupuesto</v>
          </cell>
          <cell r="T697">
            <v>988108067</v>
          </cell>
          <cell r="U697" t="str">
            <v>ppacorim@hotmail.com</v>
          </cell>
        </row>
        <row r="698">
          <cell r="H698">
            <v>1626</v>
          </cell>
          <cell r="I698" t="str">
            <v>GOB. REG. DPTO. CUSCO - HOSPITAL DE QUILLABAMBA</v>
          </cell>
          <cell r="J698">
            <v>8</v>
          </cell>
          <cell r="K698" t="str">
            <v>CUSCO</v>
          </cell>
          <cell r="L698">
            <v>1</v>
          </cell>
          <cell r="M698" t="str">
            <v>CUSCO</v>
          </cell>
          <cell r="N698">
            <v>1</v>
          </cell>
          <cell r="O698" t="str">
            <v>CUSCO</v>
          </cell>
          <cell r="P698" t="str">
            <v>Magdalena Carranza Lozano</v>
          </cell>
          <cell r="Q698"/>
          <cell r="R698" t="str">
            <v>Jorge Daza Olivera</v>
          </cell>
          <cell r="S698" t="str">
            <v>Responsable POI</v>
          </cell>
          <cell r="T698">
            <v>989876660</v>
          </cell>
          <cell r="U698" t="str">
            <v>jodaoli@hotmail.com</v>
          </cell>
        </row>
        <row r="699">
          <cell r="H699">
            <v>1347</v>
          </cell>
          <cell r="I699" t="str">
            <v>GOB.REG. CUSCO - RED DE SERVICIOS DE SALUD KIMBIRI PICHARI</v>
          </cell>
          <cell r="J699">
            <v>8</v>
          </cell>
          <cell r="K699" t="str">
            <v>CUSCO</v>
          </cell>
          <cell r="L699">
            <v>1</v>
          </cell>
          <cell r="M699" t="str">
            <v>CUSCO</v>
          </cell>
          <cell r="N699">
            <v>1</v>
          </cell>
          <cell r="O699" t="str">
            <v>CUSCO</v>
          </cell>
          <cell r="P699" t="str">
            <v>Magdalena Carranza Lozano</v>
          </cell>
          <cell r="Q699"/>
          <cell r="R699" t="str">
            <v>Nancy Gutierrez Yucra</v>
          </cell>
          <cell r="S699" t="str">
            <v>Jede de Planeamiento y Presupuesto</v>
          </cell>
          <cell r="T699">
            <v>962331966</v>
          </cell>
          <cell r="U699" t="str">
            <v>nanguyu@hotmail.com</v>
          </cell>
        </row>
        <row r="700">
          <cell r="H700">
            <v>1694</v>
          </cell>
          <cell r="I700" t="str">
            <v>GOB. REG. DPTO. CUSCO - EDUCACION PICHARI KIMBIRI VILLA VIRGEN</v>
          </cell>
          <cell r="J700">
            <v>8</v>
          </cell>
          <cell r="K700" t="str">
            <v>CUSCO</v>
          </cell>
          <cell r="L700">
            <v>1</v>
          </cell>
          <cell r="M700" t="str">
            <v>CUSCO</v>
          </cell>
          <cell r="N700">
            <v>1</v>
          </cell>
          <cell r="O700" t="str">
            <v>CUSCO</v>
          </cell>
          <cell r="P700" t="str">
            <v>Magdalena Carranza Lozano</v>
          </cell>
          <cell r="Q700"/>
          <cell r="R700" t="str">
            <v>Profesor: Claudio Cesar Rivera Poma</v>
          </cell>
          <cell r="S700" t="str">
            <v>Director de la UGEL Pichari Kimbiri Villa Virgen</v>
          </cell>
          <cell r="T700" t="str">
            <v>084-00000</v>
          </cell>
          <cell r="U700" t="str">
            <v>endesarrollo@ugelpkv.com</v>
          </cell>
        </row>
        <row r="701">
          <cell r="H701">
            <v>1240</v>
          </cell>
          <cell r="I701" t="str">
            <v>GOB. REG. DPTO. CUSCO - EDUCACION PARURO</v>
          </cell>
          <cell r="J701">
            <v>8</v>
          </cell>
          <cell r="K701" t="str">
            <v>CUSCO</v>
          </cell>
          <cell r="L701">
            <v>1</v>
          </cell>
          <cell r="M701" t="str">
            <v>CUSCO</v>
          </cell>
          <cell r="N701">
            <v>1</v>
          </cell>
          <cell r="O701" t="str">
            <v>CUSCO</v>
          </cell>
          <cell r="P701" t="str">
            <v>Magdalena Carranza Lozano</v>
          </cell>
          <cell r="Q701"/>
          <cell r="R701" t="str">
            <v>TAP. Yesenia B. Mamani Esperilla</v>
          </cell>
          <cell r="S701" t="str">
            <v>Responsable de Planificación</v>
          </cell>
          <cell r="T701" t="str">
            <v>084-555555</v>
          </cell>
          <cell r="U701" t="str">
            <v>agi@ugelparuro.gob.pe</v>
          </cell>
        </row>
        <row r="702">
          <cell r="H702">
            <v>1524</v>
          </cell>
          <cell r="I702" t="str">
            <v>GOB.REG.DPTO. CUSCO- EDUCACION PAUCARTAMBO</v>
          </cell>
          <cell r="J702">
            <v>8</v>
          </cell>
          <cell r="K702" t="str">
            <v>CUSCO</v>
          </cell>
          <cell r="L702">
            <v>1</v>
          </cell>
          <cell r="M702" t="str">
            <v>CUSCO</v>
          </cell>
          <cell r="N702">
            <v>1</v>
          </cell>
          <cell r="O702" t="str">
            <v>CUSCO</v>
          </cell>
          <cell r="P702" t="str">
            <v>Magdalena Carranza Lozano</v>
          </cell>
          <cell r="Q702"/>
          <cell r="R702" t="str">
            <v>Amao Quispe Juan Manuel</v>
          </cell>
          <cell r="S702" t="str">
            <v>Jefe de Planificación</v>
          </cell>
          <cell r="T702">
            <v>954800499</v>
          </cell>
          <cell r="U702" t="str">
            <v>picisjuan@hotmail.com</v>
          </cell>
        </row>
        <row r="703">
          <cell r="H703">
            <v>1106</v>
          </cell>
          <cell r="I703" t="str">
            <v>REGION CUSCO - EDUCACION QUISPICANCHI</v>
          </cell>
          <cell r="J703">
            <v>8</v>
          </cell>
          <cell r="K703" t="str">
            <v>CUSCO</v>
          </cell>
          <cell r="L703">
            <v>1</v>
          </cell>
          <cell r="M703" t="str">
            <v>CUSCO</v>
          </cell>
          <cell r="N703">
            <v>1</v>
          </cell>
          <cell r="O703" t="str">
            <v>CUSCO</v>
          </cell>
          <cell r="P703" t="str">
            <v>Magdalena Carranza Lozano</v>
          </cell>
          <cell r="Q703"/>
          <cell r="R703" t="str">
            <v>Marleny Santos Messa</v>
          </cell>
          <cell r="S703" t="str">
            <v>Director A.G.I.</v>
          </cell>
          <cell r="T703">
            <v>984717236</v>
          </cell>
          <cell r="U703" t="str">
            <v>marlenysantosm@gmail.com</v>
          </cell>
        </row>
        <row r="704">
          <cell r="H704">
            <v>1242</v>
          </cell>
          <cell r="I704" t="str">
            <v>GOB. REG. DPTO. CUSCO - EDUCACION URUBAMBA</v>
          </cell>
          <cell r="J704">
            <v>8</v>
          </cell>
          <cell r="K704" t="str">
            <v>CUSCO</v>
          </cell>
          <cell r="L704">
            <v>1</v>
          </cell>
          <cell r="M704" t="str">
            <v>CUSCO</v>
          </cell>
          <cell r="N704">
            <v>1</v>
          </cell>
          <cell r="O704" t="str">
            <v>CUSCO</v>
          </cell>
          <cell r="P704" t="str">
            <v>Magdalena Carranza Lozano</v>
          </cell>
          <cell r="Q704"/>
          <cell r="R704" t="str">
            <v>Mgt. Armando Mormontoy Pino</v>
          </cell>
          <cell r="S704" t="str">
            <v>Director Ugel Urubamba</v>
          </cell>
          <cell r="T704" t="str">
            <v>(84) 201201</v>
          </cell>
          <cell r="U704" t="str">
            <v>direccion@ugelurubamba.gob.pe</v>
          </cell>
        </row>
        <row r="705">
          <cell r="H705">
            <v>799</v>
          </cell>
          <cell r="I705" t="str">
            <v>REGION HUANCAVELICA-SEDE CENTRAL</v>
          </cell>
          <cell r="J705">
            <v>9</v>
          </cell>
          <cell r="K705" t="str">
            <v>HUANCAVELICA</v>
          </cell>
          <cell r="L705">
            <v>1</v>
          </cell>
          <cell r="M705" t="str">
            <v>HUANCAVELICA</v>
          </cell>
          <cell r="N705">
            <v>1</v>
          </cell>
          <cell r="O705" t="str">
            <v>HUANCAVELICA</v>
          </cell>
          <cell r="P705" t="str">
            <v>Claudia Melendez Mauricio</v>
          </cell>
          <cell r="Q705"/>
          <cell r="R705" t="str">
            <v>Edgar Anccasi Jurado</v>
          </cell>
          <cell r="S705" t="str">
            <v>Gerente de Planeamiento, Presupuesto y Acondicionamiento Territorial</v>
          </cell>
          <cell r="T705">
            <v>976766909</v>
          </cell>
          <cell r="U705" t="str">
            <v>edgaraj2017@hotmail.com</v>
          </cell>
        </row>
        <row r="706">
          <cell r="H706">
            <v>799</v>
          </cell>
          <cell r="I706" t="str">
            <v>REGION HUANCAVELICA-SEDE CENTRAL</v>
          </cell>
          <cell r="J706">
            <v>9</v>
          </cell>
          <cell r="K706" t="str">
            <v>HUANCAVELICA</v>
          </cell>
          <cell r="L706">
            <v>1</v>
          </cell>
          <cell r="M706" t="str">
            <v>HUANCAVELICA</v>
          </cell>
          <cell r="N706">
            <v>1</v>
          </cell>
          <cell r="O706" t="str">
            <v>HUANCAVELICA</v>
          </cell>
          <cell r="P706" t="str">
            <v>Claudia Melendez Mauricio</v>
          </cell>
          <cell r="Q706"/>
          <cell r="R706" t="str">
            <v>Lic. Antony Edmundo Cahuana Quichca</v>
          </cell>
          <cell r="S706" t="str">
            <v>Sub Gerencia de Planeamiento Estratégico y Acondicionamiento Territorial</v>
          </cell>
          <cell r="T706" t="str">
            <v>941 946 403</v>
          </cell>
          <cell r="U706" t="str">
            <v>ulicest@hotmail.com sgplaneamientoe@regionhuancavelica.gob.pe</v>
          </cell>
        </row>
        <row r="707">
          <cell r="H707">
            <v>800</v>
          </cell>
          <cell r="I707" t="str">
            <v>REGION HUANCAVELICA-AGRICULTURA</v>
          </cell>
          <cell r="J707">
            <v>9</v>
          </cell>
          <cell r="K707" t="str">
            <v>HUANCAVELICA</v>
          </cell>
          <cell r="L707">
            <v>1</v>
          </cell>
          <cell r="M707" t="str">
            <v>HUANCAVELICA</v>
          </cell>
          <cell r="N707">
            <v>1</v>
          </cell>
          <cell r="O707" t="str">
            <v>HUANCAVELICA</v>
          </cell>
          <cell r="P707" t="str">
            <v>Claudia Melendez Mauricio</v>
          </cell>
          <cell r="Q707"/>
          <cell r="R707" t="str">
            <v>C.P.C. Eliseo Guillen Valencia</v>
          </cell>
          <cell r="S707" t="str">
            <v>Responsable de Presupuesto</v>
          </cell>
          <cell r="T707">
            <v>967653697</v>
          </cell>
          <cell r="U707" t="str">
            <v>eguillenval_14@hotmail.com</v>
          </cell>
        </row>
        <row r="708">
          <cell r="H708">
            <v>801</v>
          </cell>
          <cell r="I708" t="str">
            <v>REGION HUANCAVELICA-TRANSPORTES</v>
          </cell>
          <cell r="J708">
            <v>9</v>
          </cell>
          <cell r="K708" t="str">
            <v>HUANCAVELICA</v>
          </cell>
          <cell r="L708">
            <v>1</v>
          </cell>
          <cell r="M708" t="str">
            <v>HUANCAVELICA</v>
          </cell>
          <cell r="N708">
            <v>1</v>
          </cell>
          <cell r="O708" t="str">
            <v>HUANCAVELICA</v>
          </cell>
          <cell r="P708" t="str">
            <v>Claudia Melendez Mauricio</v>
          </cell>
          <cell r="Q708"/>
          <cell r="R708" t="str">
            <v>C.P.C. Gladys Huillcas Huaira</v>
          </cell>
          <cell r="S708" t="str">
            <v>Oficina de Planeamiento y Presupuesto</v>
          </cell>
          <cell r="T708">
            <v>945916555</v>
          </cell>
          <cell r="U708" t="str">
            <v>lady5915@hotmail.com</v>
          </cell>
        </row>
        <row r="709">
          <cell r="H709">
            <v>803</v>
          </cell>
          <cell r="I709" t="str">
            <v>REGION HUANCAVELICA-SALUD</v>
          </cell>
          <cell r="J709">
            <v>9</v>
          </cell>
          <cell r="K709" t="str">
            <v>HUANCAVELICA</v>
          </cell>
          <cell r="L709">
            <v>1</v>
          </cell>
          <cell r="M709" t="str">
            <v>HUANCAVELICA</v>
          </cell>
          <cell r="N709">
            <v>1</v>
          </cell>
          <cell r="O709" t="str">
            <v>HUANCAVELICA</v>
          </cell>
          <cell r="P709" t="str">
            <v>Claudia Melendez Mauricio</v>
          </cell>
          <cell r="Q709"/>
          <cell r="R709" t="str">
            <v>Fernandez Herrera, Nilo Joel</v>
          </cell>
          <cell r="S709" t="str">
            <v>Jefe Oficina de Planificación y Presupuesto</v>
          </cell>
          <cell r="T709" t="str">
            <v>(067) 453113 Anx 1638</v>
          </cell>
          <cell r="U709" t="str">
            <v>nfernandez@diresahuancavelica.gob.pe</v>
          </cell>
        </row>
        <row r="710">
          <cell r="H710">
            <v>1000</v>
          </cell>
          <cell r="I710" t="str">
            <v>REGION HUANCAVELICA-HOSPITAL DEPARTAMENTAL DE HUANCAVELICA</v>
          </cell>
          <cell r="J710">
            <v>9</v>
          </cell>
          <cell r="K710" t="str">
            <v>HUANCAVELICA</v>
          </cell>
          <cell r="L710">
            <v>1</v>
          </cell>
          <cell r="M710" t="str">
            <v>HUANCAVELICA</v>
          </cell>
          <cell r="N710">
            <v>1</v>
          </cell>
          <cell r="O710" t="str">
            <v>HUANCAVELICA</v>
          </cell>
          <cell r="P710" t="str">
            <v>Claudia Melendez Mauricio</v>
          </cell>
          <cell r="Q710"/>
          <cell r="R710" t="str">
            <v>Quispe Espinoza, Ronal Fernando</v>
          </cell>
          <cell r="S710" t="str">
            <v>Jefe de la oficina de planificación</v>
          </cell>
          <cell r="T710">
            <v>967693783</v>
          </cell>
          <cell r="U710" t="str">
            <v>roquef2000@hotmail.com</v>
          </cell>
        </row>
        <row r="711">
          <cell r="H711">
            <v>1305</v>
          </cell>
          <cell r="I711" t="str">
            <v>REGION HUANCAVELICA-DIRECCION REGIONAL DE YAKU TARPUY PARA LUCHA CONTRA LA POBREZA</v>
          </cell>
          <cell r="J711">
            <v>9</v>
          </cell>
          <cell r="K711" t="str">
            <v>HUANCAVELICA</v>
          </cell>
          <cell r="L711">
            <v>1</v>
          </cell>
          <cell r="M711" t="str">
            <v>HUANCAVELICA</v>
          </cell>
          <cell r="N711">
            <v>1</v>
          </cell>
          <cell r="O711" t="str">
            <v>HUANCAVELICA</v>
          </cell>
          <cell r="P711" t="str">
            <v>Claudia Melendez Mauricio</v>
          </cell>
          <cell r="Q711"/>
          <cell r="R711" t="str">
            <v>Ing. Israel Wilfredo Santos Suasnabar</v>
          </cell>
          <cell r="S711" t="str">
            <v>Director Regional</v>
          </cell>
          <cell r="T711" t="str">
            <v>(067)451350</v>
          </cell>
          <cell r="U711" t="str">
            <v>lcpobreza@regionhuancavelica.gob.pe</v>
          </cell>
        </row>
        <row r="712">
          <cell r="H712">
            <v>1639</v>
          </cell>
          <cell r="I712" t="str">
            <v>GOB. REG. HUANCAVELICA - UGEL HUANCAVELICA</v>
          </cell>
          <cell r="J712">
            <v>9</v>
          </cell>
          <cell r="K712" t="str">
            <v>HUANCAVELICA</v>
          </cell>
          <cell r="L712">
            <v>1</v>
          </cell>
          <cell r="M712" t="str">
            <v>HUANCAVELICA</v>
          </cell>
          <cell r="N712">
            <v>1</v>
          </cell>
          <cell r="O712" t="str">
            <v>HUANCAVELICA</v>
          </cell>
          <cell r="P712" t="str">
            <v>Claudia Melendez Mauricio</v>
          </cell>
          <cell r="Q712"/>
          <cell r="R712" t="str">
            <v>Lic. Karen Yasmin Canales Lucas</v>
          </cell>
          <cell r="S712" t="str">
            <v>Planificación</v>
          </cell>
          <cell r="T712">
            <v>901914267</v>
          </cell>
          <cell r="U712" t="str">
            <v>kcanales@huancavelica.edu.pe</v>
          </cell>
        </row>
        <row r="713">
          <cell r="H713">
            <v>1648</v>
          </cell>
          <cell r="I713" t="str">
            <v>GOB. REG. HUANCAVELICA - RED DE SALUD HUANCAVELICA</v>
          </cell>
          <cell r="J713">
            <v>9</v>
          </cell>
          <cell r="K713" t="str">
            <v>HUANCAVELICA</v>
          </cell>
          <cell r="L713">
            <v>1</v>
          </cell>
          <cell r="M713" t="str">
            <v>HUANCAVELICA</v>
          </cell>
          <cell r="N713">
            <v>1</v>
          </cell>
          <cell r="O713" t="str">
            <v>HUANCAVELICA</v>
          </cell>
          <cell r="P713" t="str">
            <v>Claudia Melendez Mauricio</v>
          </cell>
          <cell r="Q713"/>
          <cell r="R713" t="str">
            <v>EDSON GABRIEL CLEMENTE BOZA</v>
          </cell>
          <cell r="S713" t="str">
            <v>Responsable de planeamiento</v>
          </cell>
          <cell r="T713">
            <v>945168181</v>
          </cell>
          <cell r="U713" t="str">
            <v>gabrielniche_10@hotmail.com</v>
          </cell>
        </row>
        <row r="714">
          <cell r="H714">
            <v>802</v>
          </cell>
          <cell r="I714" t="str">
            <v>REGION HUANCAVELICA-EDUCACION</v>
          </cell>
          <cell r="J714">
            <v>9</v>
          </cell>
          <cell r="K714" t="str">
            <v>HUANCAVELICA</v>
          </cell>
          <cell r="L714">
            <v>1</v>
          </cell>
          <cell r="M714" t="str">
            <v>HUANCAVELICA</v>
          </cell>
          <cell r="N714">
            <v>1</v>
          </cell>
          <cell r="O714" t="str">
            <v>HUANCAVELICA</v>
          </cell>
          <cell r="P714" t="str">
            <v>Claudia Melendez Mauricio</v>
          </cell>
          <cell r="Q714"/>
          <cell r="R714" t="str">
            <v>Muñoz Delgado, Max Luis</v>
          </cell>
          <cell r="S714" t="str">
            <v>Especialista en racionalización</v>
          </cell>
          <cell r="T714">
            <v>900775084</v>
          </cell>
          <cell r="U714" t="str">
            <v>mmuñoz@huancavelica.edu.pe</v>
          </cell>
        </row>
        <row r="715">
          <cell r="H715">
            <v>1303</v>
          </cell>
          <cell r="I715" t="str">
            <v>REGION HUANCAVELICA- GERENCIA SUB REGIONAL ACOBAMBA</v>
          </cell>
          <cell r="J715">
            <v>9</v>
          </cell>
          <cell r="K715" t="str">
            <v>HUANCAVELICA</v>
          </cell>
          <cell r="L715">
            <v>1</v>
          </cell>
          <cell r="M715" t="str">
            <v>HUANCAVELICA</v>
          </cell>
          <cell r="N715">
            <v>1</v>
          </cell>
          <cell r="O715" t="str">
            <v>HUANCAVELICA</v>
          </cell>
          <cell r="P715" t="str">
            <v>Claudia Melendez Mauricio</v>
          </cell>
          <cell r="Q715"/>
          <cell r="R715" t="str">
            <v>FLAVIO MARCO DELGADO MALLQUE</v>
          </cell>
          <cell r="S715" t="str">
            <v>jefe de planeamiento y Presupuesto</v>
          </cell>
          <cell r="T715">
            <v>910176928</v>
          </cell>
          <cell r="U715" t="str">
            <v>flaviomarco.dm@hotmail.com</v>
          </cell>
        </row>
        <row r="716">
          <cell r="H716">
            <v>1646</v>
          </cell>
          <cell r="I716" t="str">
            <v>GOB. REG. HUANCAVELICA - RED DE SALUD ACOBAMBA</v>
          </cell>
          <cell r="J716">
            <v>9</v>
          </cell>
          <cell r="K716" t="str">
            <v>HUANCAVELICA</v>
          </cell>
          <cell r="L716">
            <v>1</v>
          </cell>
          <cell r="M716" t="str">
            <v>HUANCAVELICA</v>
          </cell>
          <cell r="N716">
            <v>1</v>
          </cell>
          <cell r="O716" t="str">
            <v>HUANCAVELICA</v>
          </cell>
          <cell r="P716" t="str">
            <v>Claudia Melendez Mauricio</v>
          </cell>
          <cell r="Q716"/>
          <cell r="R716" t="str">
            <v>EBER CENCIA MAYTA</v>
          </cell>
          <cell r="S716" t="str">
            <v>Responsable de planeamiento</v>
          </cell>
          <cell r="T716">
            <v>999550268</v>
          </cell>
          <cell r="U716" t="str">
            <v>ecenciam@hotmail.com</v>
          </cell>
        </row>
        <row r="717">
          <cell r="H717">
            <v>1638</v>
          </cell>
          <cell r="I717" t="str">
            <v>GOB. REG. HUANCAVELICA - UGEL ACOBAMBA</v>
          </cell>
          <cell r="J717">
            <v>9</v>
          </cell>
          <cell r="K717" t="str">
            <v>HUANCAVELICA</v>
          </cell>
          <cell r="L717">
            <v>1</v>
          </cell>
          <cell r="M717" t="str">
            <v>HUANCAVELICA</v>
          </cell>
          <cell r="N717">
            <v>1</v>
          </cell>
          <cell r="O717" t="str">
            <v>HUANCAVELICA</v>
          </cell>
          <cell r="P717" t="str">
            <v>Claudia Melendez Mauricio</v>
          </cell>
          <cell r="Q717"/>
          <cell r="R717" t="str">
            <v>Econ. Garzon Flores Irineo</v>
          </cell>
          <cell r="S717" t="str">
            <v>Analista de Planificación y Presupuesto</v>
          </cell>
          <cell r="T717">
            <v>997275367</v>
          </cell>
          <cell r="U717" t="str">
            <v>igarzonf@hotmail.com</v>
          </cell>
        </row>
        <row r="718">
          <cell r="H718">
            <v>1304</v>
          </cell>
          <cell r="I718" t="str">
            <v>REGION HUANCAVELICA- GERENCIA SUB REGIONAL ANGARAES</v>
          </cell>
          <cell r="J718">
            <v>9</v>
          </cell>
          <cell r="K718" t="str">
            <v>HUANCAVELICA</v>
          </cell>
          <cell r="L718">
            <v>1</v>
          </cell>
          <cell r="M718" t="str">
            <v>HUANCAVELICA</v>
          </cell>
          <cell r="N718">
            <v>1</v>
          </cell>
          <cell r="O718" t="str">
            <v>HUANCAVELICA</v>
          </cell>
          <cell r="P718" t="str">
            <v>Claudia Melendez Mauricio</v>
          </cell>
          <cell r="Q718"/>
          <cell r="R718" t="str">
            <v>Mendez Choque Marco Antonio</v>
          </cell>
          <cell r="S718" t="str">
            <v>Jefe de informática</v>
          </cell>
          <cell r="T718">
            <v>967732143</v>
          </cell>
          <cell r="U718" t="str">
            <v>mmendez3@gmail.com</v>
          </cell>
        </row>
        <row r="719">
          <cell r="H719">
            <v>1385</v>
          </cell>
          <cell r="I719" t="str">
            <v>GOB. REG. HUANCAVELICA - EDUCACION UGEL ANGARAES</v>
          </cell>
          <cell r="J719">
            <v>9</v>
          </cell>
          <cell r="K719" t="str">
            <v>HUANCAVELICA</v>
          </cell>
          <cell r="L719">
            <v>1</v>
          </cell>
          <cell r="M719" t="str">
            <v>HUANCAVELICA</v>
          </cell>
          <cell r="N719">
            <v>1</v>
          </cell>
          <cell r="O719" t="str">
            <v>HUANCAVELICA</v>
          </cell>
          <cell r="P719" t="str">
            <v>Claudia Melendez Mauricio</v>
          </cell>
          <cell r="Q719"/>
          <cell r="R719" t="str">
            <v>Ñahui Sacha, Anali</v>
          </cell>
          <cell r="S719" t="str">
            <v>Jefe de recursos humanos</v>
          </cell>
          <cell r="T719">
            <v>943622606</v>
          </cell>
          <cell r="U719" t="str">
            <v>analins@huancavelica.edu.pe</v>
          </cell>
        </row>
        <row r="720">
          <cell r="H720">
            <v>1647</v>
          </cell>
          <cell r="I720" t="str">
            <v>GOB. REG. HUANCAVELICA - RED DE SALUD ANGARAES</v>
          </cell>
          <cell r="J720">
            <v>9</v>
          </cell>
          <cell r="K720" t="str">
            <v>HUANCAVELICA</v>
          </cell>
          <cell r="L720">
            <v>1</v>
          </cell>
          <cell r="M720" t="str">
            <v>HUANCAVELICA</v>
          </cell>
          <cell r="N720">
            <v>1</v>
          </cell>
          <cell r="O720" t="str">
            <v>HUANCAVELICA</v>
          </cell>
          <cell r="P720" t="str">
            <v>Claudia Melendez Mauricio</v>
          </cell>
          <cell r="Q720"/>
          <cell r="R720" t="str">
            <v>Deisy Escobar Hinostroza</v>
          </cell>
          <cell r="S720" t="str">
            <v>Jefe de Presupuesto</v>
          </cell>
          <cell r="T720">
            <v>984494994</v>
          </cell>
          <cell r="U720" t="str">
            <v>deisy_eshi15@hotmail.com</v>
          </cell>
        </row>
        <row r="721">
          <cell r="H721">
            <v>1301</v>
          </cell>
          <cell r="I721" t="str">
            <v>REGION HUANCAVELICA- GERENCIA SUB REGIONAL CASTROVIRREYNA</v>
          </cell>
          <cell r="J721">
            <v>9</v>
          </cell>
          <cell r="K721" t="str">
            <v>HUANCAVELICA</v>
          </cell>
          <cell r="L721">
            <v>1</v>
          </cell>
          <cell r="M721" t="str">
            <v>HUANCAVELICA</v>
          </cell>
          <cell r="N721">
            <v>1</v>
          </cell>
          <cell r="O721" t="str">
            <v>HUANCAVELICA</v>
          </cell>
          <cell r="P721" t="str">
            <v>Claudia Melendez Mauricio</v>
          </cell>
          <cell r="Q721"/>
          <cell r="R721" t="str">
            <v>Hurtado Vera, Andersons Victor Jordy</v>
          </cell>
          <cell r="S721" t="str">
            <v>Encargado del area de informatica</v>
          </cell>
          <cell r="T721">
            <v>982035069</v>
          </cell>
          <cell r="U721" t="str">
            <v>jordy1400@hotmail.com</v>
          </cell>
        </row>
        <row r="722">
          <cell r="H722">
            <v>1642</v>
          </cell>
          <cell r="I722" t="str">
            <v>GOB. REG. HUANCAVELICA - UGEL CASTROVIRREYNA</v>
          </cell>
          <cell r="J722">
            <v>9</v>
          </cell>
          <cell r="K722" t="str">
            <v>HUANCAVELICA</v>
          </cell>
          <cell r="L722">
            <v>1</v>
          </cell>
          <cell r="M722" t="str">
            <v>HUANCAVELICA</v>
          </cell>
          <cell r="N722">
            <v>1</v>
          </cell>
          <cell r="O722" t="str">
            <v>HUANCAVELICA</v>
          </cell>
          <cell r="P722" t="str">
            <v>Claudia Melendez Mauricio</v>
          </cell>
          <cell r="Q722"/>
          <cell r="R722" t="str">
            <v>Bellido Bravo, Dante Alexis</v>
          </cell>
          <cell r="S722" t="str">
            <v>Jefe de personal</v>
          </cell>
          <cell r="T722">
            <v>982009316</v>
          </cell>
          <cell r="U722" t="str">
            <v>dantebellido@hotmail.com</v>
          </cell>
        </row>
        <row r="723">
          <cell r="H723">
            <v>1300</v>
          </cell>
          <cell r="I723" t="str">
            <v>REGION HUANCAVELICA- GERENCIA SUB REGIONAL CHURCAMPA</v>
          </cell>
          <cell r="J723">
            <v>9</v>
          </cell>
          <cell r="K723" t="str">
            <v>HUANCAVELICA</v>
          </cell>
          <cell r="L723">
            <v>1</v>
          </cell>
          <cell r="M723" t="str">
            <v>HUANCAVELICA</v>
          </cell>
          <cell r="N723">
            <v>1</v>
          </cell>
          <cell r="O723" t="str">
            <v>HUANCAVELICA</v>
          </cell>
          <cell r="P723" t="str">
            <v>Claudia Melendez Mauricio</v>
          </cell>
          <cell r="Q723"/>
          <cell r="R723" t="str">
            <v>JAIME HUAMAN PARI</v>
          </cell>
          <cell r="S723" t="str">
            <v>Responsable de planeamiento</v>
          </cell>
          <cell r="T723">
            <v>957450089</v>
          </cell>
          <cell r="U723" t="str">
            <v>reyhuaman619@gmail.com</v>
          </cell>
        </row>
        <row r="724">
          <cell r="H724">
            <v>1643</v>
          </cell>
          <cell r="I724" t="str">
            <v>GOB. REG. HUANCAVELICA - UGEL CHURCAMPA</v>
          </cell>
          <cell r="J724">
            <v>9</v>
          </cell>
          <cell r="K724" t="str">
            <v>HUANCAVELICA</v>
          </cell>
          <cell r="L724">
            <v>1</v>
          </cell>
          <cell r="M724" t="str">
            <v>HUANCAVELICA</v>
          </cell>
          <cell r="N724">
            <v>1</v>
          </cell>
          <cell r="O724" t="str">
            <v>HUANCAVELICA</v>
          </cell>
          <cell r="P724" t="str">
            <v>Claudia Melendez Mauricio</v>
          </cell>
          <cell r="Q724"/>
          <cell r="R724" t="str">
            <v>PEDRO ALBERTO ARIAS QUISPE</v>
          </cell>
          <cell r="S724" t="str">
            <v>Responsable de planeamiento</v>
          </cell>
          <cell r="T724">
            <v>967509426</v>
          </cell>
          <cell r="U724" t="str">
            <v>alberpaq15@gmail.com</v>
          </cell>
        </row>
        <row r="725">
          <cell r="H725">
            <v>1302</v>
          </cell>
          <cell r="I725" t="str">
            <v>REGION HUANCAVELICA- GERENCIA SUB REGIONAL HUAYTARA</v>
          </cell>
          <cell r="J725">
            <v>9</v>
          </cell>
          <cell r="K725" t="str">
            <v>HUANCAVELICA</v>
          </cell>
          <cell r="L725">
            <v>1</v>
          </cell>
          <cell r="M725" t="str">
            <v>HUANCAVELICA</v>
          </cell>
          <cell r="N725">
            <v>1</v>
          </cell>
          <cell r="O725" t="str">
            <v>HUANCAVELICA</v>
          </cell>
          <cell r="P725" t="str">
            <v>Claudia Melendez Mauricio</v>
          </cell>
          <cell r="Q725"/>
          <cell r="R725" t="str">
            <v>ELIZABETH RITA MEZA ORE</v>
          </cell>
          <cell r="S725" t="str">
            <v>Responsable de planeamiento</v>
          </cell>
          <cell r="T725">
            <v>956107909</v>
          </cell>
          <cell r="U725" t="str">
            <v>elizythameza@gmail.com</v>
          </cell>
        </row>
        <row r="726">
          <cell r="H726">
            <v>1640</v>
          </cell>
          <cell r="I726" t="str">
            <v>GOB. REG. HUANCAVELICA - UGEL HUAYTARA</v>
          </cell>
          <cell r="J726">
            <v>9</v>
          </cell>
          <cell r="K726" t="str">
            <v>HUANCAVELICA</v>
          </cell>
          <cell r="L726">
            <v>1</v>
          </cell>
          <cell r="M726" t="str">
            <v>HUANCAVELICA</v>
          </cell>
          <cell r="N726">
            <v>1</v>
          </cell>
          <cell r="O726" t="str">
            <v>HUANCAVELICA</v>
          </cell>
          <cell r="P726" t="str">
            <v>Claudia Melendez Mauricio</v>
          </cell>
          <cell r="Q726"/>
          <cell r="R726" t="str">
            <v>Luis Carlos Mego Ortiz</v>
          </cell>
          <cell r="S726" t="str">
            <v>Especialista Administrativo</v>
          </cell>
          <cell r="T726">
            <v>982009360</v>
          </cell>
          <cell r="U726" t="str">
            <v>lmego@ugelhuaytara.gob.pe</v>
          </cell>
        </row>
        <row r="727">
          <cell r="H727">
            <v>1048</v>
          </cell>
          <cell r="I727" t="str">
            <v>REGION HUANCAVELICA-GERENCIA SUB REGIONAL TAYACAJA</v>
          </cell>
          <cell r="J727">
            <v>9</v>
          </cell>
          <cell r="K727" t="str">
            <v>HUANCAVELICA</v>
          </cell>
          <cell r="L727">
            <v>1</v>
          </cell>
          <cell r="M727" t="str">
            <v>HUANCAVELICA</v>
          </cell>
          <cell r="N727">
            <v>1</v>
          </cell>
          <cell r="O727" t="str">
            <v>HUANCAVELICA</v>
          </cell>
          <cell r="P727" t="str">
            <v>Claudia Melendez Mauricio</v>
          </cell>
          <cell r="Q727"/>
          <cell r="R727" t="str">
            <v>Norman Macario Blanco Campos</v>
          </cell>
          <cell r="S727" t="str">
            <v>Oficina de Recursos Humanos</v>
          </cell>
          <cell r="T727">
            <v>985551533</v>
          </cell>
          <cell r="U727" t="str">
            <v>noblac1@hotmail.com</v>
          </cell>
        </row>
        <row r="728">
          <cell r="H728">
            <v>1627</v>
          </cell>
          <cell r="I728" t="str">
            <v>GOB. REG. HUANCAVELICA - HOSPITAL DE PAMPAS DE TAYACAJA</v>
          </cell>
          <cell r="J728">
            <v>9</v>
          </cell>
          <cell r="K728" t="str">
            <v>HUANCAVELICA</v>
          </cell>
          <cell r="L728">
            <v>1</v>
          </cell>
          <cell r="M728" t="str">
            <v>HUANCAVELICA</v>
          </cell>
          <cell r="N728">
            <v>1</v>
          </cell>
          <cell r="O728" t="str">
            <v>HUANCAVELICA</v>
          </cell>
          <cell r="P728" t="str">
            <v>Claudia Melendez Mauricio</v>
          </cell>
          <cell r="Q728"/>
          <cell r="R728" t="str">
            <v>HEIDY OCHOA ESPINOZA</v>
          </cell>
          <cell r="S728" t="str">
            <v>Responsable de planeamiento</v>
          </cell>
          <cell r="T728">
            <v>990933321</v>
          </cell>
          <cell r="U728" t="str">
            <v>heidy0223@hotmail.com</v>
          </cell>
        </row>
        <row r="729">
          <cell r="H729">
            <v>1641</v>
          </cell>
          <cell r="I729" t="str">
            <v>GOB. REG. HUANCAVELICA - UGEL TAYACAJA</v>
          </cell>
          <cell r="J729">
            <v>9</v>
          </cell>
          <cell r="K729" t="str">
            <v>HUANCAVELICA</v>
          </cell>
          <cell r="L729">
            <v>1</v>
          </cell>
          <cell r="M729" t="str">
            <v>HUANCAVELICA</v>
          </cell>
          <cell r="N729">
            <v>1</v>
          </cell>
          <cell r="O729" t="str">
            <v>HUANCAVELICA</v>
          </cell>
          <cell r="P729" t="str">
            <v>Claudia Melendez Mauricio</v>
          </cell>
          <cell r="Q729"/>
          <cell r="R729" t="str">
            <v>WILMER CIRILO DE LA CRUZ LARA</v>
          </cell>
          <cell r="S729" t="str">
            <v>jefe de planeamiento y Presupuesto</v>
          </cell>
          <cell r="T729">
            <v>965078008</v>
          </cell>
          <cell r="U729" t="str">
            <v>wilmerdelacruzlara465@gmail.com</v>
          </cell>
        </row>
        <row r="730">
          <cell r="H730">
            <v>1645</v>
          </cell>
          <cell r="I730" t="str">
            <v>GOB. REG. HUANCAVELICA - RED DE SALUD TAYACAJA</v>
          </cell>
          <cell r="J730">
            <v>9</v>
          </cell>
          <cell r="K730" t="str">
            <v>HUANCAVELICA</v>
          </cell>
          <cell r="L730">
            <v>1</v>
          </cell>
          <cell r="M730" t="str">
            <v>HUANCAVELICA</v>
          </cell>
          <cell r="N730">
            <v>1</v>
          </cell>
          <cell r="O730" t="str">
            <v>HUANCAVELICA</v>
          </cell>
          <cell r="P730" t="str">
            <v>Claudia Melendez Mauricio</v>
          </cell>
          <cell r="Q730"/>
          <cell r="R730" t="str">
            <v>Lic. Kent Roy Riveros Ramos</v>
          </cell>
          <cell r="S730" t="str">
            <v>Director</v>
          </cell>
          <cell r="T730">
            <v>999550268</v>
          </cell>
          <cell r="U730" t="str">
            <v>redtayacaja@redsaludtayacaja.gob.pe</v>
          </cell>
        </row>
        <row r="731">
          <cell r="H731">
            <v>1637</v>
          </cell>
          <cell r="I731" t="str">
            <v>GOB. REG. HUANCAVELICA - UGEL SURCUBAMBA</v>
          </cell>
          <cell r="J731">
            <v>9</v>
          </cell>
          <cell r="K731" t="str">
            <v>HUANCAVELICA</v>
          </cell>
          <cell r="L731">
            <v>1</v>
          </cell>
          <cell r="M731" t="str">
            <v>HUANCAVELICA</v>
          </cell>
          <cell r="N731">
            <v>1</v>
          </cell>
          <cell r="O731" t="str">
            <v>HUANCAVELICA</v>
          </cell>
          <cell r="P731" t="str">
            <v>Claudia Melendez Mauricio</v>
          </cell>
          <cell r="Q731"/>
          <cell r="R731" t="str">
            <v>Lic. Kelly Huillcamisa Yauyo</v>
          </cell>
          <cell r="S731" t="str">
            <v>Jefe de Planificación</v>
          </cell>
          <cell r="T731">
            <v>999708038</v>
          </cell>
          <cell r="U731" t="str">
            <v>kellyhy87@gmail.com</v>
          </cell>
        </row>
        <row r="732">
          <cell r="H732">
            <v>807</v>
          </cell>
          <cell r="I732" t="str">
            <v>REGION HUANUCO-TRANSPORTES</v>
          </cell>
          <cell r="J732">
            <v>10</v>
          </cell>
          <cell r="K732" t="str">
            <v>HUANUCO</v>
          </cell>
          <cell r="L732">
            <v>1</v>
          </cell>
          <cell r="M732" t="str">
            <v>HUANUCO</v>
          </cell>
          <cell r="N732">
            <v>1</v>
          </cell>
          <cell r="O732" t="str">
            <v>HUANUCO</v>
          </cell>
          <cell r="P732" t="str">
            <v>Lourdes Gutierrez Aguado</v>
          </cell>
          <cell r="Q732"/>
          <cell r="R732" t="str">
            <v>Peña Marcos Franklin Alan</v>
          </cell>
          <cell r="S732" t="str">
            <v>Responsable de acceso a la informacion</v>
          </cell>
          <cell r="T732">
            <v>952402284</v>
          </cell>
          <cell r="U732" t="str">
            <v>dmartel@drtchco.gob.pe</v>
          </cell>
        </row>
        <row r="733">
          <cell r="H733">
            <v>808</v>
          </cell>
          <cell r="I733" t="str">
            <v>REGION HUANUCO-EDUCACION</v>
          </cell>
          <cell r="J733">
            <v>10</v>
          </cell>
          <cell r="K733" t="str">
            <v>HUANUCO</v>
          </cell>
          <cell r="L733">
            <v>1</v>
          </cell>
          <cell r="M733" t="str">
            <v>HUANUCO</v>
          </cell>
          <cell r="N733">
            <v>1</v>
          </cell>
          <cell r="O733" t="str">
            <v>HUANUCO</v>
          </cell>
          <cell r="P733" t="str">
            <v>Lourdes Gutierrez Aguado</v>
          </cell>
          <cell r="Q733"/>
          <cell r="R733" t="str">
            <v>Isaias Santiago Muñoz Inocente</v>
          </cell>
          <cell r="S733" t="str">
            <v>Jefe Del Organo De Control Institucional</v>
          </cell>
          <cell r="T733" t="str">
            <v>062 512810</v>
          </cell>
          <cell r="U733" t="str">
            <v>axelm_2005@hotmail.com</v>
          </cell>
        </row>
        <row r="734">
          <cell r="H734">
            <v>810</v>
          </cell>
          <cell r="I734" t="str">
            <v>REGION HUANUCO-SALUD</v>
          </cell>
          <cell r="J734">
            <v>10</v>
          </cell>
          <cell r="K734" t="str">
            <v>HUANUCO</v>
          </cell>
          <cell r="L734">
            <v>1</v>
          </cell>
          <cell r="M734" t="str">
            <v>HUANUCO</v>
          </cell>
          <cell r="N734">
            <v>1</v>
          </cell>
          <cell r="O734" t="str">
            <v>HUANUCO</v>
          </cell>
          <cell r="P734" t="str">
            <v>Lourdes Gutierrez Aguado</v>
          </cell>
          <cell r="Q734"/>
          <cell r="R734" t="str">
            <v>Econ. Vilma Caceres Dominguez</v>
          </cell>
          <cell r="S734" t="str">
            <v>Dirección Ejecutiva de Planeamiento Estratégico</v>
          </cell>
          <cell r="T734" t="str">
            <v>(062) 590200 Anex 410</v>
          </cell>
          <cell r="U734" t="str">
            <v>vcaceresd@diresahuanuco.gob.pe</v>
          </cell>
        </row>
        <row r="735">
          <cell r="H735">
            <v>812</v>
          </cell>
          <cell r="I735" t="str">
            <v>REGION HUANUCO-HOSPITAL DE HUANUCO HERMILIO VALDIZAN</v>
          </cell>
          <cell r="J735">
            <v>10</v>
          </cell>
          <cell r="K735" t="str">
            <v>HUANUCO</v>
          </cell>
          <cell r="L735">
            <v>1</v>
          </cell>
          <cell r="M735" t="str">
            <v>HUANUCO</v>
          </cell>
          <cell r="N735">
            <v>1</v>
          </cell>
          <cell r="O735" t="str">
            <v>HUANUCO</v>
          </cell>
          <cell r="P735" t="str">
            <v>Lourdes Gutierrez Aguado</v>
          </cell>
          <cell r="Q735"/>
          <cell r="R735" t="str">
            <v>M.C. Brady David Caipa Enriquez</v>
          </cell>
          <cell r="S735" t="str">
            <v>Director Ejecutivo</v>
          </cell>
          <cell r="T735">
            <v>934777008</v>
          </cell>
          <cell r="U735" t="str">
            <v>brady.caipa.enriquez@gmail.com</v>
          </cell>
        </row>
        <row r="736">
          <cell r="H736">
            <v>804</v>
          </cell>
          <cell r="I736" t="str">
            <v>REGION HUANUCO-SEDE CENTRAL</v>
          </cell>
          <cell r="J736">
            <v>10</v>
          </cell>
          <cell r="K736" t="str">
            <v>HUANUCO</v>
          </cell>
          <cell r="L736">
            <v>1</v>
          </cell>
          <cell r="M736" t="str">
            <v>HUANUCO</v>
          </cell>
          <cell r="N736">
            <v>1</v>
          </cell>
          <cell r="O736" t="str">
            <v>HUANUCO</v>
          </cell>
          <cell r="P736" t="str">
            <v>Lourdes Gutierrez Aguado</v>
          </cell>
          <cell r="Q736"/>
          <cell r="R736" t="str">
            <v>Econ. Fidel Montes Godoy</v>
          </cell>
          <cell r="S736" t="str">
            <v>Gerencia Regional De Planeamiento, Presupuesto Y Acondicionamiento Territorial</v>
          </cell>
          <cell r="T736">
            <v>964704695</v>
          </cell>
          <cell r="U736" t="str">
            <v>montesgodoy@gmail.com</v>
          </cell>
        </row>
        <row r="737">
          <cell r="H737">
            <v>804</v>
          </cell>
          <cell r="I737" t="str">
            <v>REGION HUANUCO-SEDE CENTRAL</v>
          </cell>
          <cell r="J737">
            <v>10</v>
          </cell>
          <cell r="K737" t="str">
            <v>HUANUCO</v>
          </cell>
          <cell r="L737">
            <v>1</v>
          </cell>
          <cell r="M737" t="str">
            <v>HUANUCO</v>
          </cell>
          <cell r="N737">
            <v>1</v>
          </cell>
          <cell r="O737" t="str">
            <v>HUANUCO</v>
          </cell>
          <cell r="P737" t="str">
            <v>Lourdes Gutierrez Aguado</v>
          </cell>
          <cell r="Q737"/>
          <cell r="R737" t="str">
            <v>Econ. Cesar Bernardo Hilario</v>
          </cell>
          <cell r="S737" t="str">
            <v>Sub Gerencia De Planeamiento Estratégico</v>
          </cell>
          <cell r="T737">
            <v>980992889</v>
          </cell>
          <cell r="U737" t="str">
            <v>cebernardoh@hotmail.com</v>
          </cell>
        </row>
        <row r="738">
          <cell r="H738">
            <v>804</v>
          </cell>
          <cell r="I738" t="str">
            <v>REGION HUANUCO-SEDE CENTRAL</v>
          </cell>
          <cell r="J738">
            <v>10</v>
          </cell>
          <cell r="K738" t="str">
            <v>HUANUCO</v>
          </cell>
          <cell r="L738">
            <v>1</v>
          </cell>
          <cell r="M738" t="str">
            <v>HUANUCO</v>
          </cell>
          <cell r="N738">
            <v>1</v>
          </cell>
          <cell r="O738" t="str">
            <v>HUANUCO</v>
          </cell>
          <cell r="P738" t="str">
            <v>Lourdes Gutierrez Aguado</v>
          </cell>
          <cell r="Q738"/>
          <cell r="R738" t="str">
            <v>Edwar Córdova Tarazona</v>
          </cell>
          <cell r="S738" t="str">
            <v>Especialista</v>
          </cell>
          <cell r="T738">
            <v>962555251</v>
          </cell>
          <cell r="U738" t="str">
            <v>ercordovatarazona@gmail.com</v>
          </cell>
        </row>
        <row r="739">
          <cell r="H739">
            <v>806</v>
          </cell>
          <cell r="I739" t="str">
            <v>REGION HUANUCO-AGRICULTURA</v>
          </cell>
          <cell r="J739">
            <v>10</v>
          </cell>
          <cell r="K739" t="str">
            <v>HUANUCO</v>
          </cell>
          <cell r="L739">
            <v>1</v>
          </cell>
          <cell r="M739" t="str">
            <v>HUANUCO</v>
          </cell>
          <cell r="N739">
            <v>1</v>
          </cell>
          <cell r="O739" t="str">
            <v>HUANUCO</v>
          </cell>
          <cell r="P739" t="str">
            <v>Lourdes Gutierrez Aguado</v>
          </cell>
          <cell r="Q739"/>
          <cell r="R739" t="str">
            <v>Luz María Basilio Ingunza</v>
          </cell>
          <cell r="S739" t="str">
            <v>Directora DRA - Huanuco</v>
          </cell>
          <cell r="T739">
            <v>62512360</v>
          </cell>
          <cell r="U739" t="str">
            <v>dra_huanuco@minag.gob.pe</v>
          </cell>
        </row>
        <row r="740">
          <cell r="H740">
            <v>1247</v>
          </cell>
          <cell r="I740" t="str">
            <v>REGION HUANUCO - RED DE SALUD HUANUCO</v>
          </cell>
          <cell r="J740">
            <v>10</v>
          </cell>
          <cell r="K740" t="str">
            <v>HUANUCO</v>
          </cell>
          <cell r="L740">
            <v>1</v>
          </cell>
          <cell r="M740" t="str">
            <v>HUANUCO</v>
          </cell>
          <cell r="N740">
            <v>1</v>
          </cell>
          <cell r="O740" t="str">
            <v>HUANUCO</v>
          </cell>
          <cell r="P740" t="str">
            <v>Lourdes Gutierrez Aguado</v>
          </cell>
          <cell r="Q740"/>
          <cell r="R740" t="str">
            <v>Lic. Enf. Rousseau p. Galarza Silva</v>
          </cell>
          <cell r="S740" t="str">
            <v>Director Ejecutivo</v>
          </cell>
          <cell r="T740">
            <v>996931507</v>
          </cell>
          <cell r="U740" t="str">
            <v>ropagasi@hotmail.com</v>
          </cell>
        </row>
        <row r="741">
          <cell r="H741">
            <v>1543</v>
          </cell>
          <cell r="I741" t="str">
            <v>GOB. REG. HUANUCO - EDUCACION- UGEL HUANUCO</v>
          </cell>
          <cell r="J741">
            <v>10</v>
          </cell>
          <cell r="K741" t="str">
            <v>HUANUCO</v>
          </cell>
          <cell r="L741">
            <v>1</v>
          </cell>
          <cell r="M741" t="str">
            <v>HUANUCO</v>
          </cell>
          <cell r="N741">
            <v>1</v>
          </cell>
          <cell r="O741" t="str">
            <v>HUANUCO</v>
          </cell>
          <cell r="P741" t="str">
            <v>Lourdes Gutierrez Aguado</v>
          </cell>
          <cell r="Q741"/>
          <cell r="R741" t="str">
            <v>Bach. Debora Elizabeth Huaman Inga</v>
          </cell>
          <cell r="S741" t="str">
            <v>Secretaria de Dirección</v>
          </cell>
          <cell r="T741" t="str">
            <v>(14)801202 Anx 102</v>
          </cell>
          <cell r="U741" t="str">
            <v>d.huaman@uh311.edu.pe</v>
          </cell>
        </row>
        <row r="742">
          <cell r="H742">
            <v>1540</v>
          </cell>
          <cell r="I742" t="str">
            <v>GOB. REG. HUANUCO - EDUCAC ION UGEL AMBO</v>
          </cell>
          <cell r="J742">
            <v>10</v>
          </cell>
          <cell r="K742" t="str">
            <v>HUANUCO</v>
          </cell>
          <cell r="L742">
            <v>1</v>
          </cell>
          <cell r="M742" t="str">
            <v>HUANUCO</v>
          </cell>
          <cell r="N742">
            <v>1</v>
          </cell>
          <cell r="O742" t="str">
            <v>HUANUCO</v>
          </cell>
          <cell r="P742" t="str">
            <v>Lourdes Gutierrez Aguado</v>
          </cell>
          <cell r="Q742"/>
          <cell r="R742" t="str">
            <v>Sánchez Bravo ,José Germán</v>
          </cell>
          <cell r="S742" t="str">
            <v>Jefe de personal</v>
          </cell>
          <cell r="T742">
            <v>942081511</v>
          </cell>
          <cell r="U742" t="str">
            <v>josebe17@hotmail.com</v>
          </cell>
        </row>
        <row r="743">
          <cell r="H743">
            <v>1695</v>
          </cell>
          <cell r="I743" t="str">
            <v>GOB. REG. DPTO. HUANUCO - RED DE SALUD AMBO</v>
          </cell>
          <cell r="J743">
            <v>10</v>
          </cell>
          <cell r="K743" t="str">
            <v>HUANUCO</v>
          </cell>
          <cell r="L743">
            <v>1</v>
          </cell>
          <cell r="M743" t="str">
            <v>HUANUCO</v>
          </cell>
          <cell r="N743">
            <v>1</v>
          </cell>
          <cell r="O743" t="str">
            <v>HUANUCO</v>
          </cell>
          <cell r="P743" t="str">
            <v>Lourdes Gutierrez Aguado</v>
          </cell>
          <cell r="Q743"/>
          <cell r="R743" t="str">
            <v>C.D.Carlos Pavel Garay Manzano</v>
          </cell>
          <cell r="S743" t="str">
            <v>Director Ejecutivo</v>
          </cell>
          <cell r="T743">
            <v>963703003</v>
          </cell>
          <cell r="U743" t="str">
            <v>speyfer@hotmail.com</v>
          </cell>
        </row>
        <row r="744">
          <cell r="H744">
            <v>1109</v>
          </cell>
          <cell r="I744" t="str">
            <v>REGION HUANUCO - EDUCACION DOS DE MAYO</v>
          </cell>
          <cell r="J744">
            <v>10</v>
          </cell>
          <cell r="K744" t="str">
            <v>HUANUCO</v>
          </cell>
          <cell r="L744">
            <v>1</v>
          </cell>
          <cell r="M744" t="str">
            <v>HUANUCO</v>
          </cell>
          <cell r="N744">
            <v>1</v>
          </cell>
          <cell r="O744" t="str">
            <v>HUANUCO</v>
          </cell>
          <cell r="P744" t="str">
            <v>Lourdes Gutierrez Aguado</v>
          </cell>
          <cell r="Q744"/>
          <cell r="R744" t="str">
            <v>Cesar Fernando Castillo Calero</v>
          </cell>
          <cell r="S744" t="str">
            <v>Jefe de Personal</v>
          </cell>
          <cell r="T744">
            <v>947542501</v>
          </cell>
          <cell r="U744" t="str">
            <v>hco.ugeldosdemayo@ugeldosdemayo.edu.pe</v>
          </cell>
        </row>
        <row r="745">
          <cell r="H745">
            <v>1455</v>
          </cell>
          <cell r="I745" t="str">
            <v>GOB. REG. HUANUCO - SALUD DOS DE MAYO</v>
          </cell>
          <cell r="J745">
            <v>10</v>
          </cell>
          <cell r="K745" t="str">
            <v>HUANUCO</v>
          </cell>
          <cell r="L745">
            <v>1</v>
          </cell>
          <cell r="M745" t="str">
            <v>HUANUCO</v>
          </cell>
          <cell r="N745">
            <v>1</v>
          </cell>
          <cell r="O745" t="str">
            <v>HUANUCO</v>
          </cell>
          <cell r="P745" t="str">
            <v>Lourdes Gutierrez Aguado</v>
          </cell>
          <cell r="Q745"/>
          <cell r="R745" t="str">
            <v>Mg. Percy O. Leandro Isidro</v>
          </cell>
          <cell r="S745" t="str">
            <v>Director Ejecutivo</v>
          </cell>
          <cell r="T745">
            <v>961949600</v>
          </cell>
          <cell r="U745" t="str">
            <v>percyoleandro@gmail.com</v>
          </cell>
        </row>
        <row r="746">
          <cell r="H746">
            <v>1453</v>
          </cell>
          <cell r="I746" t="str">
            <v>GOB. REG. HUANUCO - EDUCACION UGEL HUACAYBAMBA</v>
          </cell>
          <cell r="J746">
            <v>10</v>
          </cell>
          <cell r="K746" t="str">
            <v>HUANUCO</v>
          </cell>
          <cell r="L746">
            <v>1</v>
          </cell>
          <cell r="M746" t="str">
            <v>HUANUCO</v>
          </cell>
          <cell r="N746">
            <v>1</v>
          </cell>
          <cell r="O746" t="str">
            <v>HUANUCO</v>
          </cell>
          <cell r="P746" t="str">
            <v>Lourdes Gutierrez Aguado</v>
          </cell>
          <cell r="Q746"/>
          <cell r="R746" t="str">
            <v>Diaz Soto, Efraín</v>
          </cell>
          <cell r="S746" t="str">
            <v>Responsable de Planificación y Presupuesto</v>
          </cell>
          <cell r="T746" t="str">
            <v>971999609 / 955968884</v>
          </cell>
          <cell r="U746" t="str">
            <v>efrainds44@gmail.com</v>
          </cell>
        </row>
        <row r="747">
          <cell r="H747">
            <v>1387</v>
          </cell>
          <cell r="I747" t="str">
            <v>GOB. REG. HUANUCO - EDUCACION HUAMALIES</v>
          </cell>
          <cell r="J747">
            <v>10</v>
          </cell>
          <cell r="K747" t="str">
            <v>HUANUCO</v>
          </cell>
          <cell r="L747">
            <v>1</v>
          </cell>
          <cell r="M747" t="str">
            <v>HUANUCO</v>
          </cell>
          <cell r="N747">
            <v>1</v>
          </cell>
          <cell r="O747" t="str">
            <v>HUANUCO</v>
          </cell>
          <cell r="P747" t="str">
            <v>Lourdes Gutierrez Aguado</v>
          </cell>
          <cell r="Q747"/>
          <cell r="R747" t="str">
            <v>Godoy Nicolas Silvia Delina</v>
          </cell>
          <cell r="S747" t="str">
            <v>Especialista En Finanzas Y Planificación</v>
          </cell>
          <cell r="T747">
            <v>920353371</v>
          </cell>
          <cell r="U747" t="str">
            <v>silvadelign95@gmail.com</v>
          </cell>
        </row>
        <row r="748">
          <cell r="H748">
            <v>1454</v>
          </cell>
          <cell r="I748" t="str">
            <v>GOB. REG. HUANUCO - SALUD HUAMALIES</v>
          </cell>
          <cell r="J748">
            <v>10</v>
          </cell>
          <cell r="K748" t="str">
            <v>HUANUCO</v>
          </cell>
          <cell r="L748">
            <v>1</v>
          </cell>
          <cell r="M748" t="str">
            <v>HUANUCO</v>
          </cell>
          <cell r="N748">
            <v>1</v>
          </cell>
          <cell r="O748" t="str">
            <v>HUANUCO</v>
          </cell>
          <cell r="P748" t="str">
            <v>Lourdes Gutierrez Aguado</v>
          </cell>
          <cell r="Q748"/>
          <cell r="R748" t="str">
            <v>Lic. Enf. Milagritos F. Baldeon Sanchez</v>
          </cell>
          <cell r="S748" t="str">
            <v>Director Ejecutivo</v>
          </cell>
          <cell r="T748">
            <v>920597867</v>
          </cell>
          <cell r="U748" t="str">
            <v>baldeonsanchez@hotmail.com</v>
          </cell>
        </row>
        <row r="749">
          <cell r="H749">
            <v>811</v>
          </cell>
          <cell r="I749" t="str">
            <v>REGION HUANUCO-SALUD TINGO MARIA</v>
          </cell>
          <cell r="J749">
            <v>10</v>
          </cell>
          <cell r="K749" t="str">
            <v>HUANUCO</v>
          </cell>
          <cell r="L749">
            <v>1</v>
          </cell>
          <cell r="M749" t="str">
            <v>HUANUCO</v>
          </cell>
          <cell r="N749">
            <v>1</v>
          </cell>
          <cell r="O749" t="str">
            <v>HUANUCO</v>
          </cell>
          <cell r="P749" t="str">
            <v>Lourdes Gutierrez Aguado</v>
          </cell>
          <cell r="Q749"/>
          <cell r="R749" t="str">
            <v>M.C.Alfredo Miguel Guadalupe Antialon</v>
          </cell>
          <cell r="S749" t="str">
            <v>Director Ejecutivo</v>
          </cell>
          <cell r="T749">
            <v>995333654</v>
          </cell>
          <cell r="U749" t="str">
            <v>alfreguan@hotmail.com</v>
          </cell>
        </row>
        <row r="750">
          <cell r="H750">
            <v>1108</v>
          </cell>
          <cell r="I750" t="str">
            <v>REGION HUANUCO - EDUCACION LEONCIO PRADO</v>
          </cell>
          <cell r="J750">
            <v>10</v>
          </cell>
          <cell r="K750" t="str">
            <v>HUANUCO</v>
          </cell>
          <cell r="L750">
            <v>1</v>
          </cell>
          <cell r="M750" t="str">
            <v>HUANUCO</v>
          </cell>
          <cell r="N750">
            <v>1</v>
          </cell>
          <cell r="O750" t="str">
            <v>HUANUCO</v>
          </cell>
          <cell r="P750" t="str">
            <v>Lourdes Gutierrez Aguado</v>
          </cell>
          <cell r="Q750"/>
          <cell r="R750" t="str">
            <v>Campos Rosales, Maribel Ruth</v>
          </cell>
          <cell r="S750" t="str">
            <v>Responsable de personal</v>
          </cell>
          <cell r="T750">
            <v>951807750</v>
          </cell>
          <cell r="U750" t="str">
            <v>merry2541@gmail.com</v>
          </cell>
        </row>
        <row r="751">
          <cell r="H751">
            <v>1110</v>
          </cell>
          <cell r="I751" t="str">
            <v>REGION HUANUCO-SALUD LEONCIO PRADO</v>
          </cell>
          <cell r="J751">
            <v>10</v>
          </cell>
          <cell r="K751" t="str">
            <v>HUANUCO</v>
          </cell>
          <cell r="L751">
            <v>1</v>
          </cell>
          <cell r="M751" t="str">
            <v>HUANUCO</v>
          </cell>
          <cell r="N751">
            <v>1</v>
          </cell>
          <cell r="O751" t="str">
            <v>HUANUCO</v>
          </cell>
          <cell r="P751" t="str">
            <v>Lourdes Gutierrez Aguado</v>
          </cell>
          <cell r="Q751"/>
          <cell r="R751" t="str">
            <v>Dr. Walter Hugo Masgo Castro</v>
          </cell>
          <cell r="S751" t="str">
            <v>Director Ejecutivo</v>
          </cell>
          <cell r="T751">
            <v>918765707</v>
          </cell>
          <cell r="U751" t="str">
            <v>walterm1267@gmail.com</v>
          </cell>
        </row>
        <row r="752">
          <cell r="H752">
            <v>809</v>
          </cell>
          <cell r="I752" t="str">
            <v>REGION HUANUCO-EDUCACION MARAÑON</v>
          </cell>
          <cell r="J752">
            <v>10</v>
          </cell>
          <cell r="K752" t="str">
            <v>HUANUCO</v>
          </cell>
          <cell r="L752">
            <v>1</v>
          </cell>
          <cell r="M752" t="str">
            <v>HUANUCO</v>
          </cell>
          <cell r="N752">
            <v>1</v>
          </cell>
          <cell r="O752" t="str">
            <v>HUANUCO</v>
          </cell>
          <cell r="P752" t="str">
            <v>Lourdes Gutierrez Aguado</v>
          </cell>
          <cell r="Q752"/>
          <cell r="R752" t="str">
            <v>Cuadrado Dominguez Hugo Walter</v>
          </cell>
          <cell r="S752" t="str">
            <v>Planificador</v>
          </cell>
          <cell r="T752">
            <v>986230627</v>
          </cell>
          <cell r="U752" t="str">
            <v>hcuadrado@regionhuanuco.gob.pe</v>
          </cell>
        </row>
        <row r="753">
          <cell r="H753">
            <v>1386</v>
          </cell>
          <cell r="I753" t="str">
            <v>GOB. REG. HUANUCO - EDUCACION PACHITEA</v>
          </cell>
          <cell r="J753">
            <v>10</v>
          </cell>
          <cell r="K753" t="str">
            <v>HUANUCO</v>
          </cell>
          <cell r="L753">
            <v>1</v>
          </cell>
          <cell r="M753" t="str">
            <v>HUANUCO</v>
          </cell>
          <cell r="N753">
            <v>1</v>
          </cell>
          <cell r="O753" t="str">
            <v>HUANUCO</v>
          </cell>
          <cell r="P753" t="str">
            <v>Lourdes Gutierrez Aguado</v>
          </cell>
          <cell r="Q753"/>
          <cell r="R753" t="str">
            <v>Tapia Geronimo Alejandrina Viviana</v>
          </cell>
          <cell r="S753" t="str">
            <v>Especialista En Presupuesto</v>
          </cell>
          <cell r="T753">
            <v>962996678</v>
          </cell>
          <cell r="U753" t="str">
            <v>vtapia@ugelpachitea.gob.pe</v>
          </cell>
        </row>
        <row r="754">
          <cell r="H754">
            <v>1696</v>
          </cell>
          <cell r="I754" t="str">
            <v>GOB. REG. DPTO. HUANUCO - RED DE SALUD PACHITEA - PANAO</v>
          </cell>
          <cell r="J754">
            <v>10</v>
          </cell>
          <cell r="K754" t="str">
            <v>HUANUCO</v>
          </cell>
          <cell r="L754">
            <v>1</v>
          </cell>
          <cell r="M754" t="str">
            <v>HUANUCO</v>
          </cell>
          <cell r="N754">
            <v>1</v>
          </cell>
          <cell r="O754" t="str">
            <v>HUANUCO</v>
          </cell>
          <cell r="P754" t="str">
            <v>Lourdes Gutierrez Aguado</v>
          </cell>
          <cell r="Q754"/>
          <cell r="R754" t="str">
            <v>M.C. Melvin Liberato Santiago</v>
          </cell>
          <cell r="S754" t="str">
            <v>Director Ejecutivo</v>
          </cell>
          <cell r="T754">
            <v>965068509</v>
          </cell>
          <cell r="U754" t="str">
            <v>melvin_17_77@hotmail.com</v>
          </cell>
        </row>
        <row r="755">
          <cell r="H755">
            <v>1740</v>
          </cell>
          <cell r="I755" t="str">
            <v>RED DE SALUD YAROWILCA</v>
          </cell>
          <cell r="J755">
            <v>10</v>
          </cell>
          <cell r="K755" t="str">
            <v>HUANUCO</v>
          </cell>
          <cell r="L755">
            <v>1</v>
          </cell>
          <cell r="M755" t="str">
            <v>HUANUCO</v>
          </cell>
          <cell r="N755">
            <v>1</v>
          </cell>
          <cell r="O755" t="str">
            <v>HUANUCO</v>
          </cell>
          <cell r="P755" t="str">
            <v>Lourdes Gutierrez Aguado</v>
          </cell>
          <cell r="Q755"/>
          <cell r="R755" t="str">
            <v>CD. Clemente R. Chavéz Tucto</v>
          </cell>
          <cell r="S755" t="str">
            <v>Director Ejecutivo</v>
          </cell>
          <cell r="T755">
            <v>942436185</v>
          </cell>
          <cell r="U755" t="str">
            <v>raulchavez24@hotmail.com</v>
          </cell>
        </row>
        <row r="756">
          <cell r="H756">
            <v>1388</v>
          </cell>
          <cell r="I756" t="str">
            <v>GOB. REG. HUANUCO - EDUCACION PUERTO INCA</v>
          </cell>
          <cell r="J756">
            <v>10</v>
          </cell>
          <cell r="K756" t="str">
            <v>HUANUCO</v>
          </cell>
          <cell r="L756">
            <v>1</v>
          </cell>
          <cell r="M756" t="str">
            <v>HUANUCO</v>
          </cell>
          <cell r="N756">
            <v>1</v>
          </cell>
          <cell r="O756" t="str">
            <v>HUANUCO</v>
          </cell>
          <cell r="P756" t="str">
            <v>Lourdes Gutierrez Aguado</v>
          </cell>
          <cell r="Q756"/>
          <cell r="R756" t="str">
            <v>Ursula Ramos Rodriguez</v>
          </cell>
          <cell r="S756" t="str">
            <v>Jefe de personal</v>
          </cell>
          <cell r="T756">
            <v>990062123</v>
          </cell>
          <cell r="U756" t="str">
            <v>ursularamos_02@hotmail.com</v>
          </cell>
        </row>
        <row r="757">
          <cell r="H757">
            <v>1675</v>
          </cell>
          <cell r="I757" t="str">
            <v>GOB. REG. HUANUCO - RED DE SALUD PUERTO INCA</v>
          </cell>
          <cell r="J757">
            <v>10</v>
          </cell>
          <cell r="K757" t="str">
            <v>HUANUCO</v>
          </cell>
          <cell r="L757">
            <v>1</v>
          </cell>
          <cell r="M757" t="str">
            <v>HUANUCO</v>
          </cell>
          <cell r="N757">
            <v>1</v>
          </cell>
          <cell r="O757" t="str">
            <v>HUANUCO</v>
          </cell>
          <cell r="P757" t="str">
            <v>Lourdes Gutierrez Aguado</v>
          </cell>
          <cell r="Q757"/>
          <cell r="R757" t="str">
            <v>Mg. José Arturo Ramos Ramirez</v>
          </cell>
          <cell r="S757" t="str">
            <v>Director Ejecutivo</v>
          </cell>
          <cell r="T757">
            <v>990440465</v>
          </cell>
          <cell r="U757" t="str">
            <v>joar_74@hotmail.com</v>
          </cell>
        </row>
        <row r="758">
          <cell r="H758">
            <v>1541</v>
          </cell>
          <cell r="I758" t="str">
            <v>GOB. REG. HUANUCO - EDUCACION UGEL LAURICOCHA</v>
          </cell>
          <cell r="J758">
            <v>10</v>
          </cell>
          <cell r="K758" t="str">
            <v>HUANUCO</v>
          </cell>
          <cell r="L758">
            <v>1</v>
          </cell>
          <cell r="M758" t="str">
            <v>HUANUCO</v>
          </cell>
          <cell r="N758">
            <v>1</v>
          </cell>
          <cell r="O758" t="str">
            <v>HUANUCO</v>
          </cell>
          <cell r="P758" t="str">
            <v>Lourdes Gutierrez Aguado</v>
          </cell>
          <cell r="Q758"/>
          <cell r="R758" t="str">
            <v>Campos Albornoz, Elard</v>
          </cell>
          <cell r="S758" t="str">
            <v>Coordinador Local de la Calidad de la Información</v>
          </cell>
          <cell r="T758">
            <v>982983442</v>
          </cell>
          <cell r="U758" t="str">
            <v>elard_87w@hotmail.com</v>
          </cell>
        </row>
        <row r="759">
          <cell r="H759">
            <v>1542</v>
          </cell>
          <cell r="I759" t="str">
            <v>GOB. REG. HUANUCO - EDUCACION - UGEL YAROWILCA</v>
          </cell>
          <cell r="J759">
            <v>10</v>
          </cell>
          <cell r="K759" t="str">
            <v>HUANUCO</v>
          </cell>
          <cell r="L759">
            <v>1</v>
          </cell>
          <cell r="M759" t="str">
            <v>HUANUCO</v>
          </cell>
          <cell r="N759">
            <v>1</v>
          </cell>
          <cell r="O759" t="str">
            <v>HUANUCO</v>
          </cell>
          <cell r="P759" t="str">
            <v>Lourdes Gutierrez Aguado</v>
          </cell>
          <cell r="Q759"/>
          <cell r="R759" t="str">
            <v>Mejía Silvestre Cristian Brando</v>
          </cell>
          <cell r="S759" t="str">
            <v>Responsable de acceso a la información</v>
          </cell>
          <cell r="T759">
            <v>971111261</v>
          </cell>
          <cell r="U759" t="str">
            <v>ugelyarowillca@gmail.com</v>
          </cell>
        </row>
        <row r="760">
          <cell r="H760">
            <v>813</v>
          </cell>
          <cell r="I760" t="str">
            <v>REGION ICA-SEDE CENTRAL</v>
          </cell>
          <cell r="J760">
            <v>11</v>
          </cell>
          <cell r="K760" t="str">
            <v>ICA</v>
          </cell>
          <cell r="L760">
            <v>1</v>
          </cell>
          <cell r="M760" t="str">
            <v>ICA</v>
          </cell>
          <cell r="N760">
            <v>1</v>
          </cell>
          <cell r="O760" t="str">
            <v>ICA</v>
          </cell>
          <cell r="P760" t="str">
            <v>Vilma Celestino Villafana</v>
          </cell>
          <cell r="Q760"/>
          <cell r="R760" t="str">
            <v>Guillermo Alberto Miranda Huamán</v>
          </cell>
          <cell r="S760" t="str">
            <v>Gerente Regional de Planeamiento, Presupuesto y Acondicionamiento Territorial</v>
          </cell>
          <cell r="T760"/>
          <cell r="U760" t="str">
            <v>gmiranda@regionica.gob.pe</v>
          </cell>
        </row>
        <row r="761">
          <cell r="H761">
            <v>813</v>
          </cell>
          <cell r="I761" t="str">
            <v>REGION ICA-SEDE CENTRAL</v>
          </cell>
          <cell r="J761">
            <v>11</v>
          </cell>
          <cell r="K761" t="str">
            <v>ICA</v>
          </cell>
          <cell r="L761">
            <v>1</v>
          </cell>
          <cell r="M761" t="str">
            <v>ICA</v>
          </cell>
          <cell r="N761">
            <v>1</v>
          </cell>
          <cell r="O761" t="str">
            <v>ICA</v>
          </cell>
          <cell r="P761" t="str">
            <v>Vilma Celestino Villafana</v>
          </cell>
          <cell r="Q761"/>
          <cell r="R761" t="str">
            <v>Yesenia Valdivia Lopez</v>
          </cell>
          <cell r="S761" t="str">
            <v>Subgerente de Planeamiento Estratégico</v>
          </cell>
          <cell r="T761">
            <v>934173161</v>
          </cell>
          <cell r="U761" t="str">
            <v>yvaldivia@regionica.gob.pe</v>
          </cell>
        </row>
        <row r="762">
          <cell r="H762">
            <v>814</v>
          </cell>
          <cell r="I762" t="str">
            <v>REGION ICA-AGRICULTURA</v>
          </cell>
          <cell r="J762">
            <v>11</v>
          </cell>
          <cell r="K762" t="str">
            <v>ICA</v>
          </cell>
          <cell r="L762">
            <v>1</v>
          </cell>
          <cell r="M762" t="str">
            <v>ICA</v>
          </cell>
          <cell r="N762">
            <v>1</v>
          </cell>
          <cell r="O762" t="str">
            <v>ICA</v>
          </cell>
          <cell r="P762" t="str">
            <v>Vilma Celestino Villafana</v>
          </cell>
          <cell r="Q762"/>
          <cell r="R762" t="str">
            <v>Jaime Antonio Pasache Mavila</v>
          </cell>
          <cell r="S762" t="str">
            <v>Encargado de Planeamiento</v>
          </cell>
          <cell r="T762">
            <v>948528224</v>
          </cell>
          <cell r="U762" t="str">
            <v>jaimeantoniopasache@hotmail.com</v>
          </cell>
        </row>
        <row r="763">
          <cell r="H763">
            <v>815</v>
          </cell>
          <cell r="I763" t="str">
            <v>REGION ICA-TRANSPORTES</v>
          </cell>
          <cell r="J763">
            <v>11</v>
          </cell>
          <cell r="K763" t="str">
            <v>ICA</v>
          </cell>
          <cell r="L763">
            <v>1</v>
          </cell>
          <cell r="M763" t="str">
            <v>ICA</v>
          </cell>
          <cell r="N763">
            <v>1</v>
          </cell>
          <cell r="O763" t="str">
            <v>ICA</v>
          </cell>
          <cell r="P763" t="str">
            <v>Vilma Celestino Villafana</v>
          </cell>
          <cell r="Q763"/>
          <cell r="R763" t="str">
            <v>Ronny García Pasache</v>
          </cell>
          <cell r="S763" t="str">
            <v>Encargado de Planeamiento</v>
          </cell>
          <cell r="T763">
            <v>990284442</v>
          </cell>
          <cell r="U763" t="str">
            <v>ronnygp.ica@gmail.com</v>
          </cell>
        </row>
        <row r="764">
          <cell r="H764">
            <v>816</v>
          </cell>
          <cell r="I764" t="str">
            <v>REGION ICA-EDUCACION</v>
          </cell>
          <cell r="J764">
            <v>11</v>
          </cell>
          <cell r="K764" t="str">
            <v>ICA</v>
          </cell>
          <cell r="L764">
            <v>1</v>
          </cell>
          <cell r="M764" t="str">
            <v>ICA</v>
          </cell>
          <cell r="N764">
            <v>1</v>
          </cell>
          <cell r="O764" t="str">
            <v>ICA</v>
          </cell>
          <cell r="P764" t="str">
            <v>Vilma Celestino Villafana</v>
          </cell>
          <cell r="Q764"/>
          <cell r="R764" t="str">
            <v>Ysela Milagros Martinez Espinoza</v>
          </cell>
          <cell r="S764" t="str">
            <v>Encargado de Planeamiento</v>
          </cell>
          <cell r="T764">
            <v>973910257</v>
          </cell>
          <cell r="U764" t="str">
            <v>ysela.martinez@dreica.gob.pe</v>
          </cell>
        </row>
        <row r="765">
          <cell r="H765">
            <v>817</v>
          </cell>
          <cell r="I765" t="str">
            <v>REGION ICA-SALUD</v>
          </cell>
          <cell r="J765">
            <v>11</v>
          </cell>
          <cell r="K765" t="str">
            <v>ICA</v>
          </cell>
          <cell r="L765">
            <v>1</v>
          </cell>
          <cell r="M765" t="str">
            <v>ICA</v>
          </cell>
          <cell r="N765">
            <v>1</v>
          </cell>
          <cell r="O765" t="str">
            <v>ICA</v>
          </cell>
          <cell r="P765" t="str">
            <v>Vilma Celestino Villafana</v>
          </cell>
          <cell r="Q765"/>
          <cell r="R765" t="str">
            <v>Gloria Yda Palomino España</v>
          </cell>
          <cell r="S765" t="str">
            <v>Encargado de Planeamiento</v>
          </cell>
          <cell r="T765">
            <v>953944414</v>
          </cell>
          <cell r="U765" t="str">
            <v>gpalomino@hotmail.com</v>
          </cell>
        </row>
        <row r="766">
          <cell r="H766">
            <v>1052</v>
          </cell>
          <cell r="I766" t="str">
            <v>REGION ICA-HOSPITAL REGIONAL DE ICA</v>
          </cell>
          <cell r="J766">
            <v>11</v>
          </cell>
          <cell r="K766" t="str">
            <v>ICA</v>
          </cell>
          <cell r="L766">
            <v>1</v>
          </cell>
          <cell r="M766" t="str">
            <v>ICA</v>
          </cell>
          <cell r="N766">
            <v>1</v>
          </cell>
          <cell r="O766" t="str">
            <v>ICA</v>
          </cell>
          <cell r="P766" t="str">
            <v>Vilma Celestino Villafana</v>
          </cell>
          <cell r="Q766"/>
          <cell r="R766" t="str">
            <v>Rony Roel Aiquipa Berrocal</v>
          </cell>
          <cell r="S766" t="str">
            <v>Encargado de Planeamiento</v>
          </cell>
          <cell r="T766">
            <v>956006968</v>
          </cell>
          <cell r="U766" t="str">
            <v>ronny_ab@hotmail.com</v>
          </cell>
        </row>
        <row r="767">
          <cell r="H767">
            <v>1139</v>
          </cell>
          <cell r="I767" t="str">
            <v>REGION ICA-PROYECTO ESPECIAL TAMBO CCARACOCHA</v>
          </cell>
          <cell r="J767">
            <v>11</v>
          </cell>
          <cell r="K767" t="str">
            <v>ICA</v>
          </cell>
          <cell r="L767">
            <v>1</v>
          </cell>
          <cell r="M767" t="str">
            <v>ICA</v>
          </cell>
          <cell r="N767">
            <v>1</v>
          </cell>
          <cell r="O767" t="str">
            <v>ICA</v>
          </cell>
          <cell r="P767" t="str">
            <v>Vilma Celestino Villafana</v>
          </cell>
          <cell r="Q767"/>
          <cell r="R767" t="str">
            <v>Oscar Martín Alache Meza</v>
          </cell>
          <cell r="S767" t="str">
            <v>Encargado de Planeamiento</v>
          </cell>
          <cell r="T767">
            <v>955974976</v>
          </cell>
          <cell r="U767" t="str">
            <v>malache@petacc.gob.pe</v>
          </cell>
        </row>
        <row r="768">
          <cell r="H768">
            <v>1196</v>
          </cell>
          <cell r="I768" t="str">
            <v>REGION ICA-HOSPITAL DE APOYO SANTA MARIA DEL SOCORRO</v>
          </cell>
          <cell r="J768">
            <v>11</v>
          </cell>
          <cell r="K768" t="str">
            <v>ICA</v>
          </cell>
          <cell r="L768">
            <v>1</v>
          </cell>
          <cell r="M768" t="str">
            <v>ICA</v>
          </cell>
          <cell r="N768">
            <v>1</v>
          </cell>
          <cell r="O768" t="str">
            <v>ICA</v>
          </cell>
          <cell r="P768" t="str">
            <v>Vilma Celestino Villafana</v>
          </cell>
          <cell r="Q768"/>
          <cell r="R768" t="str">
            <v>Ray Milton Zarate Pérez</v>
          </cell>
          <cell r="S768" t="str">
            <v>Encargado de Planeamiento</v>
          </cell>
          <cell r="T768">
            <v>929573096</v>
          </cell>
          <cell r="U768" t="str">
            <v>raysarte_10@Hotmail.com</v>
          </cell>
        </row>
        <row r="769">
          <cell r="H769">
            <v>1223</v>
          </cell>
          <cell r="I769" t="str">
            <v>REGION ICA - RED DE SALUD ICA</v>
          </cell>
          <cell r="J769">
            <v>11</v>
          </cell>
          <cell r="K769" t="str">
            <v>ICA</v>
          </cell>
          <cell r="L769">
            <v>1</v>
          </cell>
          <cell r="M769" t="str">
            <v>ICA</v>
          </cell>
          <cell r="N769">
            <v>1</v>
          </cell>
          <cell r="O769" t="str">
            <v>ICA</v>
          </cell>
          <cell r="P769" t="str">
            <v>Vilma Celestino Villafana</v>
          </cell>
          <cell r="Q769"/>
          <cell r="R769" t="str">
            <v>Luis Alberto Flores Galindo</v>
          </cell>
          <cell r="S769" t="str">
            <v>Encargado de Planeamiento</v>
          </cell>
          <cell r="T769">
            <v>956027134</v>
          </cell>
          <cell r="U769" t="str">
            <v>floresgalindoluisalberto@gmail.com</v>
          </cell>
        </row>
        <row r="770">
          <cell r="H770">
            <v>1012</v>
          </cell>
          <cell r="I770" t="str">
            <v>REGION ICA-EDUCACION CHINCHA</v>
          </cell>
          <cell r="J770">
            <v>11</v>
          </cell>
          <cell r="K770" t="str">
            <v>ICA</v>
          </cell>
          <cell r="L770">
            <v>1</v>
          </cell>
          <cell r="M770" t="str">
            <v>ICA</v>
          </cell>
          <cell r="N770">
            <v>1</v>
          </cell>
          <cell r="O770" t="str">
            <v>ICA</v>
          </cell>
          <cell r="P770" t="str">
            <v>Vilma Celestino Villafana</v>
          </cell>
          <cell r="Q770"/>
          <cell r="R770" t="str">
            <v>Leocadio Cecilio Junes Avila</v>
          </cell>
          <cell r="S770" t="str">
            <v>Encargado de Planeamiento</v>
          </cell>
          <cell r="T770">
            <v>955608097</v>
          </cell>
          <cell r="U770" t="str">
            <v>leojunes@hotmail.com</v>
          </cell>
        </row>
        <row r="771">
          <cell r="H771">
            <v>1014</v>
          </cell>
          <cell r="I771" t="str">
            <v>REGION ICA- HOSPITAL SAN JOSE DE CHINCHA</v>
          </cell>
          <cell r="J771">
            <v>11</v>
          </cell>
          <cell r="K771" t="str">
            <v>ICA</v>
          </cell>
          <cell r="L771">
            <v>1</v>
          </cell>
          <cell r="M771" t="str">
            <v>ICA</v>
          </cell>
          <cell r="N771">
            <v>1</v>
          </cell>
          <cell r="O771" t="str">
            <v>ICA</v>
          </cell>
          <cell r="P771" t="str">
            <v>Vilma Celestino Villafana</v>
          </cell>
          <cell r="Q771"/>
          <cell r="R771" t="str">
            <v>Daniel Mollo Cuadros</v>
          </cell>
          <cell r="S771" t="str">
            <v>Encargado de Planeamiento</v>
          </cell>
          <cell r="T771">
            <v>994677512</v>
          </cell>
          <cell r="U771" t="str">
            <v>danielmollo48@gmail.com</v>
          </cell>
        </row>
        <row r="772">
          <cell r="H772">
            <v>1013</v>
          </cell>
          <cell r="I772" t="str">
            <v>REGION ICA-EDUCACION - NASCA</v>
          </cell>
          <cell r="J772">
            <v>11</v>
          </cell>
          <cell r="K772" t="str">
            <v>ICA</v>
          </cell>
          <cell r="L772">
            <v>1</v>
          </cell>
          <cell r="M772" t="str">
            <v>ICA</v>
          </cell>
          <cell r="N772">
            <v>1</v>
          </cell>
          <cell r="O772" t="str">
            <v>ICA</v>
          </cell>
          <cell r="P772" t="str">
            <v>Vilma Celestino Villafana</v>
          </cell>
          <cell r="Q772"/>
          <cell r="R772" t="str">
            <v>Erle Victor, Huaman Ancaya</v>
          </cell>
          <cell r="S772" t="str">
            <v>Encargado de Planeamiento</v>
          </cell>
          <cell r="T772">
            <v>958615956</v>
          </cell>
          <cell r="U772" t="str">
            <v>nanasquita@hotmail.com</v>
          </cell>
        </row>
        <row r="773">
          <cell r="H773">
            <v>1417</v>
          </cell>
          <cell r="I773" t="str">
            <v>REGION ICA - EDUCACION PALPA</v>
          </cell>
          <cell r="J773">
            <v>11</v>
          </cell>
          <cell r="K773" t="str">
            <v>ICA</v>
          </cell>
          <cell r="L773">
            <v>1</v>
          </cell>
          <cell r="M773" t="str">
            <v>ICA</v>
          </cell>
          <cell r="N773">
            <v>1</v>
          </cell>
          <cell r="O773" t="str">
            <v>ICA</v>
          </cell>
          <cell r="P773" t="str">
            <v>Vilma Celestino Villafana</v>
          </cell>
          <cell r="Q773"/>
          <cell r="R773" t="str">
            <v>Pedro Carlos Vega Muñoz</v>
          </cell>
          <cell r="S773" t="str">
            <v>Encargado de Planeamiento</v>
          </cell>
          <cell r="T773">
            <v>944815560</v>
          </cell>
          <cell r="U773" t="str">
            <v>pcvega2214@gmail.com</v>
          </cell>
        </row>
        <row r="774">
          <cell r="H774">
            <v>1457</v>
          </cell>
          <cell r="I774" t="str">
            <v>GOB. REG. ICA - HOSPITAL DE APOYO DE PALPA</v>
          </cell>
          <cell r="J774">
            <v>11</v>
          </cell>
          <cell r="K774" t="str">
            <v>ICA</v>
          </cell>
          <cell r="L774">
            <v>1</v>
          </cell>
          <cell r="M774" t="str">
            <v>ICA</v>
          </cell>
          <cell r="N774">
            <v>1</v>
          </cell>
          <cell r="O774" t="str">
            <v>ICA</v>
          </cell>
          <cell r="P774" t="str">
            <v>Vilma Celestino Villafana</v>
          </cell>
          <cell r="Q774"/>
          <cell r="R774" t="str">
            <v>Angel Jesus Bautista Gutierrez</v>
          </cell>
          <cell r="S774" t="str">
            <v>Encargado de Planeamiento</v>
          </cell>
          <cell r="T774">
            <v>942636606</v>
          </cell>
          <cell r="U774" t="str">
            <v>alasbautista@hotmail.com</v>
          </cell>
        </row>
        <row r="775">
          <cell r="H775">
            <v>1015</v>
          </cell>
          <cell r="I775" t="str">
            <v>REGION ICA-SALUD PALPA - NASCA</v>
          </cell>
          <cell r="J775">
            <v>11</v>
          </cell>
          <cell r="K775" t="str">
            <v>ICA</v>
          </cell>
          <cell r="L775">
            <v>1</v>
          </cell>
          <cell r="M775" t="str">
            <v>ICA</v>
          </cell>
          <cell r="N775">
            <v>1</v>
          </cell>
          <cell r="O775" t="str">
            <v>ICA</v>
          </cell>
          <cell r="P775" t="str">
            <v>Vilma Celestino Villafana</v>
          </cell>
          <cell r="Q775"/>
          <cell r="R775" t="str">
            <v>Luz Neumicia Calle López</v>
          </cell>
          <cell r="S775" t="str">
            <v>Encargado de Planeamiento</v>
          </cell>
          <cell r="T775">
            <v>961925924</v>
          </cell>
          <cell r="U775" t="str">
            <v>valeluzca@hotmail.com</v>
          </cell>
        </row>
        <row r="776">
          <cell r="H776">
            <v>1195</v>
          </cell>
          <cell r="I776" t="str">
            <v>REGION ICA-HOSPITAL SAN JUAN DE DIOS - PISCO</v>
          </cell>
          <cell r="J776">
            <v>11</v>
          </cell>
          <cell r="K776" t="str">
            <v>ICA</v>
          </cell>
          <cell r="L776">
            <v>1</v>
          </cell>
          <cell r="M776" t="str">
            <v>ICA</v>
          </cell>
          <cell r="N776">
            <v>1</v>
          </cell>
          <cell r="O776" t="str">
            <v>ICA</v>
          </cell>
          <cell r="P776" t="str">
            <v>Vilma Celestino Villafana</v>
          </cell>
          <cell r="Q776"/>
          <cell r="R776" t="str">
            <v>Martin Omar Guitarreo Cruz</v>
          </cell>
          <cell r="S776" t="str">
            <v>Encargado de Planeamiento</v>
          </cell>
          <cell r="T776">
            <v>948522355</v>
          </cell>
          <cell r="U776" t="str">
            <v>martinomar@hotmail.com</v>
          </cell>
        </row>
        <row r="777">
          <cell r="H777">
            <v>1389</v>
          </cell>
          <cell r="I777" t="str">
            <v>GOB. REG. ICA - EDUCACION PISCO</v>
          </cell>
          <cell r="J777">
            <v>11</v>
          </cell>
          <cell r="K777" t="str">
            <v>ICA</v>
          </cell>
          <cell r="L777">
            <v>1</v>
          </cell>
          <cell r="M777" t="str">
            <v>ICA</v>
          </cell>
          <cell r="N777">
            <v>1</v>
          </cell>
          <cell r="O777" t="str">
            <v>ICA</v>
          </cell>
          <cell r="P777" t="str">
            <v>Vilma Celestino Villafana</v>
          </cell>
          <cell r="Q777"/>
          <cell r="R777" t="str">
            <v>Rosana Bilicana Maldonado Molina</v>
          </cell>
          <cell r="S777" t="str">
            <v>Encargado de Planeamiento</v>
          </cell>
          <cell r="T777">
            <v>968259590</v>
          </cell>
          <cell r="U777" t="str">
            <v>rmaldonado@ugelpisco.edu.pe</v>
          </cell>
        </row>
        <row r="778">
          <cell r="H778">
            <v>818</v>
          </cell>
          <cell r="I778" t="str">
            <v>REGION JUNIN-SEDE CENTRAL</v>
          </cell>
          <cell r="J778">
            <v>12</v>
          </cell>
          <cell r="K778" t="str">
            <v>JUNIN</v>
          </cell>
          <cell r="L778">
            <v>1</v>
          </cell>
          <cell r="M778" t="str">
            <v>HUANCAYO</v>
          </cell>
          <cell r="N778">
            <v>1</v>
          </cell>
          <cell r="O778" t="str">
            <v>HUANCAYO</v>
          </cell>
          <cell r="P778" t="str">
            <v>Yordan Aranda Diaz</v>
          </cell>
          <cell r="Q778"/>
          <cell r="R778" t="str">
            <v>Lic. Percy David Tiza Felix</v>
          </cell>
          <cell r="S778" t="str">
            <v>Gerente Regional de Planeamiento, Presupuesto y Acondicionamiento Territorial</v>
          </cell>
          <cell r="T778">
            <v>965650090</v>
          </cell>
          <cell r="U778" t="str">
            <v>ptiza@regionjunin.gob.pe</v>
          </cell>
        </row>
        <row r="779">
          <cell r="H779">
            <v>818</v>
          </cell>
          <cell r="I779" t="str">
            <v>REGION JUNIN-SEDE CENTRAL</v>
          </cell>
          <cell r="J779">
            <v>12</v>
          </cell>
          <cell r="K779" t="str">
            <v>JUNIN</v>
          </cell>
          <cell r="L779">
            <v>1</v>
          </cell>
          <cell r="M779" t="str">
            <v>HUANCAYO</v>
          </cell>
          <cell r="N779">
            <v>1</v>
          </cell>
          <cell r="O779" t="str">
            <v>HUANCAYO</v>
          </cell>
          <cell r="P779" t="str">
            <v>Yordan Aranda Diaz</v>
          </cell>
          <cell r="Q779"/>
          <cell r="R779" t="str">
            <v>Antonia Vega Terrel</v>
          </cell>
          <cell r="S779" t="str">
            <v>Sub Gerencia de Cooperación Técnica y Planeamiento</v>
          </cell>
          <cell r="T779">
            <v>961611389</v>
          </cell>
          <cell r="U779" t="str">
            <v>avegaterrel@gmail.com ;avega@regionjunin.gob.pe</v>
          </cell>
        </row>
        <row r="780">
          <cell r="H780">
            <v>818</v>
          </cell>
          <cell r="I780" t="str">
            <v>REGION JUNIN-SEDE CENTRAL</v>
          </cell>
          <cell r="J780">
            <v>12</v>
          </cell>
          <cell r="K780" t="str">
            <v>JUNIN</v>
          </cell>
          <cell r="L780">
            <v>1</v>
          </cell>
          <cell r="M780" t="str">
            <v>HUANCAYO</v>
          </cell>
          <cell r="N780">
            <v>1</v>
          </cell>
          <cell r="O780" t="str">
            <v>HUANCAYO</v>
          </cell>
          <cell r="P780" t="str">
            <v>Yordan Aranda Diaz</v>
          </cell>
          <cell r="Q780"/>
          <cell r="R780" t="str">
            <v>Hector Augusto Pariona Arauco</v>
          </cell>
          <cell r="S780" t="str">
            <v>Coordinador</v>
          </cell>
          <cell r="T780">
            <v>996661559</v>
          </cell>
          <cell r="U780" t="str">
            <v>hector_sgctp@hotmail.com</v>
          </cell>
        </row>
        <row r="781">
          <cell r="H781">
            <v>818</v>
          </cell>
          <cell r="I781" t="str">
            <v>REGION JUNIN-SEDE CENTRAL</v>
          </cell>
          <cell r="J781">
            <v>12</v>
          </cell>
          <cell r="K781" t="str">
            <v>JUNIN</v>
          </cell>
          <cell r="L781">
            <v>1</v>
          </cell>
          <cell r="M781" t="str">
            <v>HUANCAYO</v>
          </cell>
          <cell r="N781">
            <v>1</v>
          </cell>
          <cell r="O781" t="str">
            <v>HUANCAYO</v>
          </cell>
          <cell r="P781" t="str">
            <v>Yordan Aranda Diaz</v>
          </cell>
          <cell r="Q781"/>
          <cell r="R781" t="str">
            <v>Lic. Percy David Tiza Felix</v>
          </cell>
          <cell r="S781" t="str">
            <v>Gerente Regional de Planeamiento, Presupuesto y Acondicionamiento Territorial</v>
          </cell>
          <cell r="T781">
            <v>965650090</v>
          </cell>
          <cell r="U781" t="str">
            <v>ptiza@regionjunin.gob.pe</v>
          </cell>
        </row>
        <row r="782">
          <cell r="H782">
            <v>818</v>
          </cell>
          <cell r="I782" t="str">
            <v>REGION JUNIN-SEDE CENTRAL</v>
          </cell>
          <cell r="J782">
            <v>12</v>
          </cell>
          <cell r="K782" t="str">
            <v>JUNIN</v>
          </cell>
          <cell r="L782">
            <v>1</v>
          </cell>
          <cell r="M782" t="str">
            <v>HUANCAYO</v>
          </cell>
          <cell r="N782">
            <v>1</v>
          </cell>
          <cell r="O782" t="str">
            <v>HUANCAYO</v>
          </cell>
          <cell r="P782" t="str">
            <v>Yordan Aranda Diaz</v>
          </cell>
          <cell r="Q782"/>
          <cell r="R782" t="str">
            <v>Antonia Vega Terrel</v>
          </cell>
          <cell r="S782" t="str">
            <v>Sub Gerencia de Cooperación Técnica y Planeamiento</v>
          </cell>
          <cell r="T782">
            <v>961611389</v>
          </cell>
          <cell r="U782" t="str">
            <v>avegaterrel@gmail.com ;avega@regionjunin.gob.pe</v>
          </cell>
        </row>
        <row r="783">
          <cell r="H783">
            <v>818</v>
          </cell>
          <cell r="I783" t="str">
            <v>REGION JUNIN-SEDE CENTRAL</v>
          </cell>
          <cell r="J783">
            <v>12</v>
          </cell>
          <cell r="K783" t="str">
            <v>JUNIN</v>
          </cell>
          <cell r="L783">
            <v>1</v>
          </cell>
          <cell r="M783" t="str">
            <v>HUANCAYO</v>
          </cell>
          <cell r="N783">
            <v>1</v>
          </cell>
          <cell r="O783" t="str">
            <v>HUANCAYO</v>
          </cell>
          <cell r="P783" t="str">
            <v>Yordan Aranda Diaz</v>
          </cell>
          <cell r="Q783"/>
          <cell r="R783" t="str">
            <v>Hector Augusto Pariona Arauco</v>
          </cell>
          <cell r="S783" t="str">
            <v>Coordinador</v>
          </cell>
          <cell r="T783">
            <v>996661559</v>
          </cell>
          <cell r="U783" t="str">
            <v>hector_sgctp@hotmail.com</v>
          </cell>
        </row>
        <row r="784">
          <cell r="H784">
            <v>819</v>
          </cell>
          <cell r="I784" t="str">
            <v>REGION JUNIN - PRODUCCION</v>
          </cell>
          <cell r="J784">
            <v>12</v>
          </cell>
          <cell r="K784" t="str">
            <v>JUNIN</v>
          </cell>
          <cell r="L784">
            <v>1</v>
          </cell>
          <cell r="M784" t="str">
            <v>HUANCAYO</v>
          </cell>
          <cell r="N784">
            <v>1</v>
          </cell>
          <cell r="O784" t="str">
            <v>HUANCAYO</v>
          </cell>
          <cell r="P784" t="str">
            <v>Yordan Aranda Diaz</v>
          </cell>
          <cell r="Q784"/>
          <cell r="R784" t="str">
            <v>JAVIER JAIME EGAS SAENZ</v>
          </cell>
          <cell r="S784" t="str">
            <v>Región Junín - Producción</v>
          </cell>
          <cell r="T784">
            <v>940029949</v>
          </cell>
          <cell r="U784" t="str">
            <v>J_egas@hotmail.com</v>
          </cell>
        </row>
        <row r="785">
          <cell r="H785">
            <v>819</v>
          </cell>
          <cell r="I785" t="str">
            <v>REGION JUNIN - PRODUCCION</v>
          </cell>
          <cell r="J785">
            <v>12</v>
          </cell>
          <cell r="K785" t="str">
            <v>JUNIN</v>
          </cell>
          <cell r="L785">
            <v>1</v>
          </cell>
          <cell r="M785" t="str">
            <v>HUANCAYO</v>
          </cell>
          <cell r="N785">
            <v>1</v>
          </cell>
          <cell r="O785" t="str">
            <v>HUANCAYO</v>
          </cell>
          <cell r="P785" t="str">
            <v>Yordan Aranda Diaz</v>
          </cell>
          <cell r="Q785"/>
          <cell r="R785" t="str">
            <v>JAVIER JAIME EGAS SAENZ</v>
          </cell>
          <cell r="S785" t="str">
            <v>Región Junín - Producción</v>
          </cell>
          <cell r="T785">
            <v>940029949</v>
          </cell>
          <cell r="U785" t="str">
            <v>J_egas@hotmail.com</v>
          </cell>
        </row>
        <row r="786">
          <cell r="H786">
            <v>824</v>
          </cell>
          <cell r="I786" t="str">
            <v>REGION JUNIN-SALUD DANIEL ALCIDES CARRION</v>
          </cell>
          <cell r="J786">
            <v>12</v>
          </cell>
          <cell r="K786" t="str">
            <v>JUNIN</v>
          </cell>
          <cell r="L786">
            <v>1</v>
          </cell>
          <cell r="M786" t="str">
            <v>HUANCAYO</v>
          </cell>
          <cell r="N786">
            <v>1</v>
          </cell>
          <cell r="O786" t="str">
            <v>HUANCAYO</v>
          </cell>
          <cell r="P786" t="str">
            <v>Yordan Aranda Diaz</v>
          </cell>
          <cell r="Q786"/>
          <cell r="R786" t="str">
            <v>MARGARITA GLADYS CHAPARRO LLOCLLA</v>
          </cell>
          <cell r="S786" t="str">
            <v>Especialista</v>
          </cell>
          <cell r="T786">
            <v>997097608</v>
          </cell>
          <cell r="U786" t="str">
            <v>Margaret.ch_111@hotmail.com</v>
          </cell>
        </row>
        <row r="787">
          <cell r="H787">
            <v>825</v>
          </cell>
          <cell r="I787" t="str">
            <v>REGION JUNIN-SALUD EL CARMEN</v>
          </cell>
          <cell r="J787">
            <v>12</v>
          </cell>
          <cell r="K787" t="str">
            <v>JUNIN</v>
          </cell>
          <cell r="L787">
            <v>1</v>
          </cell>
          <cell r="M787" t="str">
            <v>HUANCAYO</v>
          </cell>
          <cell r="N787">
            <v>1</v>
          </cell>
          <cell r="O787" t="str">
            <v>HUANCAYO</v>
          </cell>
          <cell r="P787" t="str">
            <v>Yordan Aranda Diaz</v>
          </cell>
          <cell r="Q787"/>
          <cell r="R787" t="str">
            <v>SILVIA ADRIANA MALPICA CARDENAS</v>
          </cell>
          <cell r="S787" t="str">
            <v>Planificador</v>
          </cell>
          <cell r="T787">
            <v>954990015</v>
          </cell>
          <cell r="U787" t="str">
            <v>adrialu19@hotmail.com</v>
          </cell>
        </row>
        <row r="788">
          <cell r="H788">
            <v>1224</v>
          </cell>
          <cell r="I788" t="str">
            <v>REGION JUNIN - RED DE SALUD DEL VALLE DEL MANTARO</v>
          </cell>
          <cell r="J788">
            <v>12</v>
          </cell>
          <cell r="K788" t="str">
            <v>JUNIN</v>
          </cell>
          <cell r="L788">
            <v>1</v>
          </cell>
          <cell r="M788" t="str">
            <v>HUANCAYO</v>
          </cell>
          <cell r="N788">
            <v>1</v>
          </cell>
          <cell r="O788" t="str">
            <v>HUANCAYO</v>
          </cell>
          <cell r="P788" t="str">
            <v>Yordan Aranda Diaz</v>
          </cell>
          <cell r="Q788"/>
          <cell r="R788" t="str">
            <v>LUZ HEYDI GUTARRA VILLANUEVA</v>
          </cell>
          <cell r="S788" t="str">
            <v>asistente</v>
          </cell>
          <cell r="T788">
            <v>964941030</v>
          </cell>
          <cell r="U788" t="str">
            <v>lhgv_04@gmail.com</v>
          </cell>
        </row>
        <row r="789">
          <cell r="H789">
            <v>821</v>
          </cell>
          <cell r="I789" t="str">
            <v>REGION JUNIN-TRANSPORTES</v>
          </cell>
          <cell r="J789">
            <v>12</v>
          </cell>
          <cell r="K789" t="str">
            <v>JUNIN</v>
          </cell>
          <cell r="L789">
            <v>1</v>
          </cell>
          <cell r="M789" t="str">
            <v>HUANCAYO</v>
          </cell>
          <cell r="N789">
            <v>1</v>
          </cell>
          <cell r="O789" t="str">
            <v>HUANCAYO</v>
          </cell>
          <cell r="P789" t="str">
            <v>Yordan Aranda Diaz</v>
          </cell>
          <cell r="Q789"/>
          <cell r="R789" t="str">
            <v>MARIA CECILIA SANCHEZ DE VASQUEZ</v>
          </cell>
          <cell r="S789" t="str">
            <v>Planificador</v>
          </cell>
          <cell r="T789">
            <v>944838899</v>
          </cell>
          <cell r="U789" t="str">
            <v>msdeva5576@hotmail.com</v>
          </cell>
        </row>
        <row r="790">
          <cell r="H790">
            <v>821</v>
          </cell>
          <cell r="I790" t="str">
            <v>REGION JUNIN-TRANSPORTES</v>
          </cell>
          <cell r="J790">
            <v>12</v>
          </cell>
          <cell r="K790" t="str">
            <v>JUNIN</v>
          </cell>
          <cell r="L790">
            <v>1</v>
          </cell>
          <cell r="M790" t="str">
            <v>HUANCAYO</v>
          </cell>
          <cell r="N790">
            <v>1</v>
          </cell>
          <cell r="O790" t="str">
            <v>HUANCAYO</v>
          </cell>
          <cell r="P790" t="str">
            <v>Yordan Aranda Diaz</v>
          </cell>
          <cell r="Q790"/>
          <cell r="R790" t="str">
            <v>MARIA CECILIA SANCHEZ DE VASQUEZ</v>
          </cell>
          <cell r="S790" t="str">
            <v>Planificador</v>
          </cell>
          <cell r="T790">
            <v>944838899</v>
          </cell>
          <cell r="U790" t="str">
            <v>msdeva5576@hotmail.com</v>
          </cell>
        </row>
        <row r="791">
          <cell r="H791">
            <v>820</v>
          </cell>
          <cell r="I791" t="str">
            <v>REGION JUNIN-AGRICULTURA</v>
          </cell>
          <cell r="J791">
            <v>12</v>
          </cell>
          <cell r="K791" t="str">
            <v>JUNIN</v>
          </cell>
          <cell r="L791">
            <v>1</v>
          </cell>
          <cell r="M791" t="str">
            <v>HUANCAYO</v>
          </cell>
          <cell r="N791">
            <v>1</v>
          </cell>
          <cell r="O791" t="str">
            <v>HUANCAYO</v>
          </cell>
          <cell r="P791" t="str">
            <v>Yordan Aranda Diaz</v>
          </cell>
          <cell r="Q791"/>
          <cell r="R791" t="str">
            <v>ANGELA DEL PILAR CAMARENA BALBIN</v>
          </cell>
          <cell r="S791" t="str">
            <v>Planificador</v>
          </cell>
          <cell r="T791">
            <v>985858787</v>
          </cell>
          <cell r="U791" t="str">
            <v>camarena_ap@hotmail.com</v>
          </cell>
        </row>
        <row r="792">
          <cell r="H792">
            <v>820</v>
          </cell>
          <cell r="I792" t="str">
            <v>REGION JUNIN-AGRICULTURA</v>
          </cell>
          <cell r="J792">
            <v>12</v>
          </cell>
          <cell r="K792" t="str">
            <v>JUNIN</v>
          </cell>
          <cell r="L792">
            <v>1</v>
          </cell>
          <cell r="M792" t="str">
            <v>HUANCAYO</v>
          </cell>
          <cell r="N792">
            <v>1</v>
          </cell>
          <cell r="O792" t="str">
            <v>HUANCAYO</v>
          </cell>
          <cell r="P792" t="str">
            <v>Yordan Aranda Diaz</v>
          </cell>
          <cell r="Q792"/>
          <cell r="R792" t="str">
            <v>ANGELA DEL PILAR CAMARENA BALBIN</v>
          </cell>
          <cell r="S792" t="str">
            <v>Planificador</v>
          </cell>
          <cell r="T792">
            <v>985858787</v>
          </cell>
          <cell r="U792" t="str">
            <v>camarena_ap@hotmail.com</v>
          </cell>
        </row>
        <row r="793">
          <cell r="H793">
            <v>822</v>
          </cell>
          <cell r="I793" t="str">
            <v>REGION JUNIN-EDUCACION</v>
          </cell>
          <cell r="J793">
            <v>12</v>
          </cell>
          <cell r="K793" t="str">
            <v>JUNIN</v>
          </cell>
          <cell r="L793">
            <v>1</v>
          </cell>
          <cell r="M793" t="str">
            <v>HUANCAYO</v>
          </cell>
          <cell r="N793">
            <v>1</v>
          </cell>
          <cell r="O793" t="str">
            <v>HUANCAYO</v>
          </cell>
          <cell r="P793" t="str">
            <v>Yordan Aranda Diaz</v>
          </cell>
          <cell r="Q793"/>
          <cell r="R793" t="str">
            <v>Nidia Amelia Pinto García</v>
          </cell>
          <cell r="S793" t="str">
            <v>Especialista</v>
          </cell>
          <cell r="T793">
            <v>996304697</v>
          </cell>
          <cell r="U793" t="str">
            <v>nidiapinto@gmail.com</v>
          </cell>
        </row>
        <row r="794">
          <cell r="H794">
            <v>822</v>
          </cell>
          <cell r="I794" t="str">
            <v>REGION JUNIN-EDUCACION</v>
          </cell>
          <cell r="J794">
            <v>12</v>
          </cell>
          <cell r="K794" t="str">
            <v>JUNIN</v>
          </cell>
          <cell r="L794">
            <v>1</v>
          </cell>
          <cell r="M794" t="str">
            <v>HUANCAYO</v>
          </cell>
          <cell r="N794">
            <v>1</v>
          </cell>
          <cell r="O794" t="str">
            <v>HUANCAYO</v>
          </cell>
          <cell r="P794" t="str">
            <v>Yordan Aranda Diaz</v>
          </cell>
          <cell r="Q794"/>
          <cell r="R794" t="str">
            <v>Nidia Amelia Pinto García</v>
          </cell>
          <cell r="S794" t="str">
            <v>Especialista</v>
          </cell>
          <cell r="T794">
            <v>996304697</v>
          </cell>
          <cell r="U794" t="str">
            <v>nidiapinto@gmail.com</v>
          </cell>
        </row>
        <row r="795">
          <cell r="H795">
            <v>823</v>
          </cell>
          <cell r="I795" t="str">
            <v>REGION JUNIN- DIRECCION REGIONAL DE SALUD JUNIN</v>
          </cell>
          <cell r="J795">
            <v>12</v>
          </cell>
          <cell r="K795" t="str">
            <v>JUNIN</v>
          </cell>
          <cell r="L795">
            <v>1</v>
          </cell>
          <cell r="M795" t="str">
            <v>HUANCAYO</v>
          </cell>
          <cell r="N795">
            <v>1</v>
          </cell>
          <cell r="O795" t="str">
            <v>HUANCAYO</v>
          </cell>
          <cell r="P795" t="str">
            <v>Yordan Aranda Diaz</v>
          </cell>
          <cell r="Q795"/>
          <cell r="R795" t="str">
            <v>YOLANDA MARTINEZ MATOS</v>
          </cell>
          <cell r="S795" t="str">
            <v>Dirección Regional De Salud</v>
          </cell>
          <cell r="T795">
            <v>964854056</v>
          </cell>
          <cell r="U795" t="str">
            <v>ymartinezm89@hotmail.com</v>
          </cell>
        </row>
        <row r="796">
          <cell r="H796">
            <v>1606</v>
          </cell>
          <cell r="I796" t="str">
            <v>GOB. REG. DE JUNIN - EDUCACION HUANCAYO</v>
          </cell>
          <cell r="J796">
            <v>12</v>
          </cell>
          <cell r="K796" t="str">
            <v>JUNIN</v>
          </cell>
          <cell r="L796">
            <v>1</v>
          </cell>
          <cell r="M796" t="str">
            <v>HUANCAYO</v>
          </cell>
          <cell r="N796">
            <v>1</v>
          </cell>
          <cell r="O796" t="str">
            <v>HUANCAYO</v>
          </cell>
          <cell r="P796" t="str">
            <v>Yordan Aranda Diaz</v>
          </cell>
          <cell r="Q796"/>
          <cell r="R796" t="str">
            <v>Zaira Joyce Bravo Ravelo</v>
          </cell>
          <cell r="S796" t="str">
            <v>Esp. Planificación</v>
          </cell>
          <cell r="T796">
            <v>999548234</v>
          </cell>
          <cell r="U796" t="str">
            <v>zbravo@ugelhuancayo.gob.pe</v>
          </cell>
        </row>
        <row r="797">
          <cell r="H797">
            <v>1606</v>
          </cell>
          <cell r="I797" t="str">
            <v>GOB. REG. DE JUNIN - EDUCACION HUANCAYO</v>
          </cell>
          <cell r="J797">
            <v>12</v>
          </cell>
          <cell r="K797" t="str">
            <v>JUNIN</v>
          </cell>
          <cell r="L797">
            <v>1</v>
          </cell>
          <cell r="M797" t="str">
            <v>HUANCAYO</v>
          </cell>
          <cell r="N797">
            <v>1</v>
          </cell>
          <cell r="O797" t="str">
            <v>HUANCAYO</v>
          </cell>
          <cell r="P797" t="str">
            <v>Yordan Aranda Diaz</v>
          </cell>
          <cell r="Q797"/>
          <cell r="R797" t="str">
            <v>Zaira Joyce Bravo Ravelo</v>
          </cell>
          <cell r="S797" t="str">
            <v>Esp. Planificación</v>
          </cell>
          <cell r="T797">
            <v>999548234</v>
          </cell>
          <cell r="U797" t="str">
            <v>zbravo@ugelhuancayo.gob.pe</v>
          </cell>
        </row>
        <row r="798">
          <cell r="H798">
            <v>1607</v>
          </cell>
          <cell r="I798" t="str">
            <v>GOB. REG. DE JUNIN - EDUCACION CONCEPCION</v>
          </cell>
          <cell r="J798">
            <v>12</v>
          </cell>
          <cell r="K798" t="str">
            <v>JUNIN</v>
          </cell>
          <cell r="L798">
            <v>1</v>
          </cell>
          <cell r="M798" t="str">
            <v>HUANCAYO</v>
          </cell>
          <cell r="N798">
            <v>1</v>
          </cell>
          <cell r="O798" t="str">
            <v>HUANCAYO</v>
          </cell>
          <cell r="P798" t="str">
            <v>Yordan Aranda Diaz</v>
          </cell>
          <cell r="Q798"/>
          <cell r="R798" t="str">
            <v>MARÍA DEL CARMEN RAMIREZ CASTRO</v>
          </cell>
          <cell r="S798" t="str">
            <v>Jefe del Área de planificacion</v>
          </cell>
          <cell r="T798">
            <v>932465670</v>
          </cell>
          <cell r="U798" t="str">
            <v>RAMIREZCAS136@GMAIL.COM</v>
          </cell>
        </row>
        <row r="799">
          <cell r="H799">
            <v>1607</v>
          </cell>
          <cell r="I799" t="str">
            <v>GOB. REG. DE JUNIN - EDUCACION CONCEPCION</v>
          </cell>
          <cell r="J799">
            <v>12</v>
          </cell>
          <cell r="K799" t="str">
            <v>JUNIN</v>
          </cell>
          <cell r="L799">
            <v>1</v>
          </cell>
          <cell r="M799" t="str">
            <v>HUANCAYO</v>
          </cell>
          <cell r="N799">
            <v>1</v>
          </cell>
          <cell r="O799" t="str">
            <v>HUANCAYO</v>
          </cell>
          <cell r="P799" t="str">
            <v>Yordan Aranda Diaz</v>
          </cell>
          <cell r="Q799"/>
          <cell r="R799" t="str">
            <v>MARÍA DEL CARMEN RAMIREZ CASTRO</v>
          </cell>
          <cell r="S799" t="str">
            <v>Jefe del Área de planificacion</v>
          </cell>
          <cell r="T799">
            <v>932465670</v>
          </cell>
          <cell r="U799" t="str">
            <v>RAMIREZCAS136@GMAIL.COM</v>
          </cell>
        </row>
        <row r="800">
          <cell r="H800">
            <v>1735</v>
          </cell>
          <cell r="I800" t="str">
            <v>GOB. REG. DE JUNIN - INSTITUTO REGIONAL DE ENFERMEDADES NEOPL?SICAS DEL CENTRO - IREN CENTRO</v>
          </cell>
          <cell r="J800">
            <v>12</v>
          </cell>
          <cell r="K800" t="str">
            <v>JUNIN</v>
          </cell>
          <cell r="L800">
            <v>1</v>
          </cell>
          <cell r="M800" t="str">
            <v>HUANCAYO</v>
          </cell>
          <cell r="N800">
            <v>1</v>
          </cell>
          <cell r="O800" t="str">
            <v>HUANCAYO</v>
          </cell>
          <cell r="P800" t="str">
            <v>Yordan Aranda Diaz</v>
          </cell>
          <cell r="Q800"/>
          <cell r="R800" t="str">
            <v>LAURA JESSICA RONCAL GUZMAN</v>
          </cell>
          <cell r="S800" t="str">
            <v>Director Ejecutivo</v>
          </cell>
          <cell r="T800">
            <v>959253567</v>
          </cell>
          <cell r="U800" t="str">
            <v>teytald@gmail.com</v>
          </cell>
        </row>
        <row r="801">
          <cell r="H801">
            <v>828</v>
          </cell>
          <cell r="I801" t="str">
            <v>REGION JUNIN-SALUD CHANCHAMAYO</v>
          </cell>
          <cell r="J801">
            <v>12</v>
          </cell>
          <cell r="K801" t="str">
            <v>JUNIN</v>
          </cell>
          <cell r="L801">
            <v>1</v>
          </cell>
          <cell r="M801" t="str">
            <v>HUANCAYO</v>
          </cell>
          <cell r="N801">
            <v>1</v>
          </cell>
          <cell r="O801" t="str">
            <v>HUANCAYO</v>
          </cell>
          <cell r="P801" t="str">
            <v>Yordan Aranda Diaz</v>
          </cell>
          <cell r="Q801"/>
          <cell r="R801" t="str">
            <v>Econ. Jose, Espinoza Condor</v>
          </cell>
          <cell r="S801" t="str">
            <v>Oficina de Planeamiento Estratégico</v>
          </cell>
          <cell r="T801" t="str">
            <v>064531930/ 940 225 654</v>
          </cell>
          <cell r="U801" t="str">
            <v>presupuesto@redsaludchanchamayo.com.pe</v>
          </cell>
        </row>
        <row r="802">
          <cell r="H802">
            <v>1459</v>
          </cell>
          <cell r="I802" t="str">
            <v>GOB. REG. DE JUNIN- EDUCACION CHANCHAMAYO</v>
          </cell>
          <cell r="J802">
            <v>12</v>
          </cell>
          <cell r="K802" t="str">
            <v>JUNIN</v>
          </cell>
          <cell r="L802">
            <v>1</v>
          </cell>
          <cell r="M802" t="str">
            <v>HUANCAYO</v>
          </cell>
          <cell r="N802">
            <v>1</v>
          </cell>
          <cell r="O802" t="str">
            <v>HUANCAYO</v>
          </cell>
          <cell r="P802" t="str">
            <v>Yordan Aranda Diaz</v>
          </cell>
          <cell r="Q802"/>
          <cell r="R802" t="str">
            <v>FERNANDO SEBASTIAN MERCADO GOMEZ</v>
          </cell>
          <cell r="S802" t="str">
            <v>Planificador</v>
          </cell>
          <cell r="T802">
            <v>938199306</v>
          </cell>
          <cell r="U802" t="str">
            <v>ferchomercado007@gmail.com</v>
          </cell>
        </row>
        <row r="803">
          <cell r="H803">
            <v>1459</v>
          </cell>
          <cell r="I803" t="str">
            <v>GOB. REG. DE JUNIN- EDUCACION CHANCHAMAYO</v>
          </cell>
          <cell r="J803">
            <v>12</v>
          </cell>
          <cell r="K803" t="str">
            <v>JUNIN</v>
          </cell>
          <cell r="L803">
            <v>1</v>
          </cell>
          <cell r="M803" t="str">
            <v>HUANCAYO</v>
          </cell>
          <cell r="N803">
            <v>1</v>
          </cell>
          <cell r="O803" t="str">
            <v>HUANCAYO</v>
          </cell>
          <cell r="P803" t="str">
            <v>Yordan Aranda Diaz</v>
          </cell>
          <cell r="Q803"/>
          <cell r="R803" t="str">
            <v>FERNANDO SEBASTIAN MERCADO GOMEZ</v>
          </cell>
          <cell r="S803" t="str">
            <v>Planificador</v>
          </cell>
          <cell r="T803">
            <v>938199306</v>
          </cell>
          <cell r="U803" t="str">
            <v>ferchomercado007@gmail.com</v>
          </cell>
        </row>
        <row r="804">
          <cell r="H804">
            <v>1731</v>
          </cell>
          <cell r="I804" t="str">
            <v>GOB. REG. DE JUNIN - HOSPITAL REGIONAL DOCENTE DE MEDICINA TROPICAL DOCTOR JULIO CESAR DEMARINI CARO</v>
          </cell>
          <cell r="J804">
            <v>12</v>
          </cell>
          <cell r="K804" t="str">
            <v>JUNIN</v>
          </cell>
          <cell r="L804">
            <v>1</v>
          </cell>
          <cell r="M804" t="str">
            <v>HUANCAYO</v>
          </cell>
          <cell r="N804">
            <v>1</v>
          </cell>
          <cell r="O804" t="str">
            <v>HUANCAYO</v>
          </cell>
          <cell r="P804" t="str">
            <v>Yordan Aranda Diaz</v>
          </cell>
          <cell r="Q804"/>
          <cell r="R804"/>
          <cell r="S804"/>
          <cell r="T804"/>
          <cell r="U804"/>
        </row>
        <row r="805">
          <cell r="H805">
            <v>1731</v>
          </cell>
          <cell r="I805" t="str">
            <v>GOB. REG. DE JUNIN - HOSPITAL REGIONAL DOCENTE DE MEDICINA TROPICAL DOCTOR JULIO CESAR DEMARINI CARO</v>
          </cell>
          <cell r="J805">
            <v>12</v>
          </cell>
          <cell r="K805" t="str">
            <v>JUNIN</v>
          </cell>
          <cell r="L805">
            <v>1</v>
          </cell>
          <cell r="M805" t="str">
            <v>HUANCAYO</v>
          </cell>
          <cell r="N805">
            <v>1</v>
          </cell>
          <cell r="O805" t="str">
            <v>HUANCAYO</v>
          </cell>
          <cell r="P805" t="str">
            <v>Yordan Aranda Diaz</v>
          </cell>
          <cell r="Q805"/>
          <cell r="R805"/>
          <cell r="S805"/>
          <cell r="T805"/>
          <cell r="U805"/>
        </row>
        <row r="806">
          <cell r="H806">
            <v>1612</v>
          </cell>
          <cell r="I806" t="str">
            <v>GOB. REG. DE JUNIN - RED DE SALUD PICHANAKI</v>
          </cell>
          <cell r="J806">
            <v>12</v>
          </cell>
          <cell r="K806" t="str">
            <v>JUNIN</v>
          </cell>
          <cell r="L806">
            <v>1</v>
          </cell>
          <cell r="M806" t="str">
            <v>HUANCAYO</v>
          </cell>
          <cell r="N806">
            <v>1</v>
          </cell>
          <cell r="O806" t="str">
            <v>HUANCAYO</v>
          </cell>
          <cell r="P806" t="str">
            <v>Yordan Aranda Diaz</v>
          </cell>
          <cell r="Q806"/>
          <cell r="R806" t="str">
            <v>EDY LUZ HUAMANTECA QUICAÑO</v>
          </cell>
          <cell r="S806" t="str">
            <v>Planificador</v>
          </cell>
          <cell r="T806">
            <v>930377349</v>
          </cell>
          <cell r="U806" t="str">
            <v>carmenluzed02@gmail.com</v>
          </cell>
        </row>
        <row r="807">
          <cell r="H807">
            <v>1678</v>
          </cell>
          <cell r="I807" t="str">
            <v>GOB. REG. DE JUNIN - EDUCACION PICHANAKI</v>
          </cell>
          <cell r="J807">
            <v>12</v>
          </cell>
          <cell r="K807" t="str">
            <v>JUNIN</v>
          </cell>
          <cell r="L807">
            <v>1</v>
          </cell>
          <cell r="M807" t="str">
            <v>HUANCAYO</v>
          </cell>
          <cell r="N807">
            <v>1</v>
          </cell>
          <cell r="O807" t="str">
            <v>HUANCAYO</v>
          </cell>
          <cell r="P807" t="str">
            <v>Yordan Aranda Diaz</v>
          </cell>
          <cell r="Q807"/>
          <cell r="R807" t="str">
            <v>CARMEN ROSA TORRE TAIPE</v>
          </cell>
          <cell r="S807" t="str">
            <v>Planificador</v>
          </cell>
          <cell r="T807">
            <v>956566803</v>
          </cell>
          <cell r="U807" t="str">
            <v>planificacion@ugelpichanaki.edu.pe</v>
          </cell>
        </row>
        <row r="808">
          <cell r="H808">
            <v>826</v>
          </cell>
          <cell r="I808" t="str">
            <v>REGION JUNIN-SALUD JAUJA</v>
          </cell>
          <cell r="J808">
            <v>12</v>
          </cell>
          <cell r="K808" t="str">
            <v>JUNIN</v>
          </cell>
          <cell r="L808">
            <v>1</v>
          </cell>
          <cell r="M808" t="str">
            <v>HUANCAYO</v>
          </cell>
          <cell r="N808">
            <v>1</v>
          </cell>
          <cell r="O808" t="str">
            <v>HUANCAYO</v>
          </cell>
          <cell r="P808" t="str">
            <v>Yordan Aranda Diaz</v>
          </cell>
          <cell r="Q808"/>
          <cell r="R808" t="str">
            <v>JULIO CESAR MEZA NUÑEZ</v>
          </cell>
          <cell r="S808" t="str">
            <v>Jefe de planeamineto</v>
          </cell>
          <cell r="T808">
            <v>979902805</v>
          </cell>
          <cell r="U808" t="str">
            <v>juliomeza9@hotmail.com</v>
          </cell>
        </row>
        <row r="809">
          <cell r="H809">
            <v>826</v>
          </cell>
          <cell r="I809" t="str">
            <v>REGION JUNIN-SALUD JAUJA</v>
          </cell>
          <cell r="J809">
            <v>12</v>
          </cell>
          <cell r="K809" t="str">
            <v>JUNIN</v>
          </cell>
          <cell r="L809">
            <v>1</v>
          </cell>
          <cell r="M809" t="str">
            <v>HUANCAYO</v>
          </cell>
          <cell r="N809">
            <v>1</v>
          </cell>
          <cell r="O809" t="str">
            <v>HUANCAYO</v>
          </cell>
          <cell r="P809" t="str">
            <v>Yordan Aranda Diaz</v>
          </cell>
          <cell r="Q809"/>
          <cell r="R809" t="str">
            <v>JULIO CESAR MEZA NUÑEZ</v>
          </cell>
          <cell r="S809" t="str">
            <v>Jefe de planeamineto</v>
          </cell>
          <cell r="T809">
            <v>979902805</v>
          </cell>
          <cell r="U809" t="str">
            <v>juliomeza9@hotmail.com</v>
          </cell>
        </row>
        <row r="810">
          <cell r="H810">
            <v>1609</v>
          </cell>
          <cell r="I810" t="str">
            <v>GOB. REG. DE JUNIN - EDUCACION JAUJA</v>
          </cell>
          <cell r="J810">
            <v>12</v>
          </cell>
          <cell r="K810" t="str">
            <v>JUNIN</v>
          </cell>
          <cell r="L810">
            <v>1</v>
          </cell>
          <cell r="M810" t="str">
            <v>HUANCAYO</v>
          </cell>
          <cell r="N810">
            <v>1</v>
          </cell>
          <cell r="O810" t="str">
            <v>HUANCAYO</v>
          </cell>
          <cell r="P810" t="str">
            <v>Yordan Aranda Diaz</v>
          </cell>
          <cell r="Q810"/>
          <cell r="R810" t="str">
            <v>Beatriz Palacios de la Cruz</v>
          </cell>
          <cell r="S810" t="str">
            <v>Especialista</v>
          </cell>
          <cell r="T810">
            <v>999503218</v>
          </cell>
          <cell r="U810" t="str">
            <v>hector_sgctp@hotmail.com</v>
          </cell>
        </row>
        <row r="811">
          <cell r="H811">
            <v>1609</v>
          </cell>
          <cell r="I811" t="str">
            <v>GOB. REG. DE JUNIN - EDUCACION JAUJA</v>
          </cell>
          <cell r="J811">
            <v>12</v>
          </cell>
          <cell r="K811" t="str">
            <v>JUNIN</v>
          </cell>
          <cell r="L811">
            <v>1</v>
          </cell>
          <cell r="M811" t="str">
            <v>HUANCAYO</v>
          </cell>
          <cell r="N811">
            <v>1</v>
          </cell>
          <cell r="O811" t="str">
            <v>HUANCAYO</v>
          </cell>
          <cell r="P811" t="str">
            <v>Yordan Aranda Diaz</v>
          </cell>
          <cell r="Q811"/>
          <cell r="R811" t="str">
            <v>Beatriz Palacios de la Cruz</v>
          </cell>
          <cell r="S811" t="str">
            <v>Especialista</v>
          </cell>
          <cell r="T811">
            <v>999503218</v>
          </cell>
          <cell r="U811" t="str">
            <v>hector_sgctp@hotmail.com</v>
          </cell>
        </row>
        <row r="812">
          <cell r="H812">
            <v>830</v>
          </cell>
          <cell r="I812" t="str">
            <v>REGION JUNIN- SALUD JUNIN</v>
          </cell>
          <cell r="J812">
            <v>12</v>
          </cell>
          <cell r="K812" t="str">
            <v>JUNIN</v>
          </cell>
          <cell r="L812">
            <v>1</v>
          </cell>
          <cell r="M812" t="str">
            <v>HUANCAYO</v>
          </cell>
          <cell r="N812">
            <v>1</v>
          </cell>
          <cell r="O812" t="str">
            <v>HUANCAYO</v>
          </cell>
          <cell r="P812" t="str">
            <v>Yordan Aranda Diaz</v>
          </cell>
          <cell r="Q812"/>
          <cell r="R812" t="str">
            <v>MARILINDA LEONARDA LOYOLA RICALDI</v>
          </cell>
          <cell r="S812" t="str">
            <v>Jefe de informatica</v>
          </cell>
          <cell r="T812">
            <v>964851024</v>
          </cell>
          <cell r="U812" t="str">
            <v>maril359@hotmail.com</v>
          </cell>
        </row>
        <row r="813">
          <cell r="H813">
            <v>1611</v>
          </cell>
          <cell r="I813" t="str">
            <v>GOB. REG. DE JUNIN - EDUCACION PROVINCIA DE JUNIN</v>
          </cell>
          <cell r="J813">
            <v>12</v>
          </cell>
          <cell r="K813" t="str">
            <v>JUNIN</v>
          </cell>
          <cell r="L813">
            <v>1</v>
          </cell>
          <cell r="M813" t="str">
            <v>HUANCAYO</v>
          </cell>
          <cell r="N813">
            <v>1</v>
          </cell>
          <cell r="O813" t="str">
            <v>HUANCAYO</v>
          </cell>
          <cell r="P813" t="str">
            <v>Yordan Aranda Diaz</v>
          </cell>
          <cell r="Q813"/>
          <cell r="R813" t="str">
            <v>Nidia Amelia Pinto García</v>
          </cell>
          <cell r="S813" t="str">
            <v>Especialista</v>
          </cell>
          <cell r="T813">
            <v>996304697</v>
          </cell>
          <cell r="U813" t="str">
            <v>nidiapinto@gmail.com</v>
          </cell>
        </row>
        <row r="814">
          <cell r="H814">
            <v>1611</v>
          </cell>
          <cell r="I814" t="str">
            <v>GOB. REG. DE JUNIN - EDUCACION PROVINCIA DE JUNIN</v>
          </cell>
          <cell r="J814">
            <v>12</v>
          </cell>
          <cell r="K814" t="str">
            <v>JUNIN</v>
          </cell>
          <cell r="L814">
            <v>1</v>
          </cell>
          <cell r="M814" t="str">
            <v>HUANCAYO</v>
          </cell>
          <cell r="N814">
            <v>1</v>
          </cell>
          <cell r="O814" t="str">
            <v>HUANCAYO</v>
          </cell>
          <cell r="P814" t="str">
            <v>Yordan Aranda Diaz</v>
          </cell>
          <cell r="Q814"/>
          <cell r="R814" t="str">
            <v>Nidia Amelia Pinto García</v>
          </cell>
          <cell r="S814" t="str">
            <v>Especialista</v>
          </cell>
          <cell r="T814">
            <v>996304697</v>
          </cell>
          <cell r="U814" t="str">
            <v>nidiapinto@gmail.com</v>
          </cell>
        </row>
        <row r="815">
          <cell r="H815">
            <v>829</v>
          </cell>
          <cell r="I815" t="str">
            <v>REGION JUNIN-SALUD SATIPO</v>
          </cell>
          <cell r="J815">
            <v>12</v>
          </cell>
          <cell r="K815" t="str">
            <v>JUNIN</v>
          </cell>
          <cell r="L815">
            <v>1</v>
          </cell>
          <cell r="M815" t="str">
            <v>HUANCAYO</v>
          </cell>
          <cell r="N815">
            <v>1</v>
          </cell>
          <cell r="O815" t="str">
            <v>HUANCAYO</v>
          </cell>
          <cell r="P815" t="str">
            <v>Yordan Aranda Diaz</v>
          </cell>
          <cell r="Q815"/>
          <cell r="R815" t="str">
            <v>M.G. Mayker Pool Morales Cervantes</v>
          </cell>
          <cell r="S815" t="str">
            <v>Director Ejecutivo</v>
          </cell>
          <cell r="T815" t="str">
            <v>064545411/964620835</v>
          </cell>
          <cell r="U815" t="str">
            <v>maykerpool@hotmail.com</v>
          </cell>
        </row>
        <row r="816">
          <cell r="H816">
            <v>1112</v>
          </cell>
          <cell r="I816" t="str">
            <v>REGION JUNIN - EDUCACION SATIPO</v>
          </cell>
          <cell r="J816">
            <v>12</v>
          </cell>
          <cell r="K816" t="str">
            <v>JUNIN</v>
          </cell>
          <cell r="L816">
            <v>1</v>
          </cell>
          <cell r="M816" t="str">
            <v>HUANCAYO</v>
          </cell>
          <cell r="N816">
            <v>1</v>
          </cell>
          <cell r="O816" t="str">
            <v>HUANCAYO</v>
          </cell>
          <cell r="P816" t="str">
            <v>Yordan Aranda Diaz</v>
          </cell>
          <cell r="Q816"/>
          <cell r="R816" t="str">
            <v>ESPERANZA MARTINEZ NAVARRO</v>
          </cell>
          <cell r="S816" t="str">
            <v>Planificador</v>
          </cell>
          <cell r="T816">
            <v>981828575</v>
          </cell>
          <cell r="U816" t="str">
            <v>Esmarti_satipo@hotmail.com</v>
          </cell>
        </row>
        <row r="817">
          <cell r="H817">
            <v>1112</v>
          </cell>
          <cell r="I817" t="str">
            <v>REGION JUNIN - EDUCACION SATIPO</v>
          </cell>
          <cell r="J817">
            <v>12</v>
          </cell>
          <cell r="K817" t="str">
            <v>JUNIN</v>
          </cell>
          <cell r="L817">
            <v>1</v>
          </cell>
          <cell r="M817" t="str">
            <v>HUANCAYO</v>
          </cell>
          <cell r="N817">
            <v>1</v>
          </cell>
          <cell r="O817" t="str">
            <v>HUANCAYO</v>
          </cell>
          <cell r="P817" t="str">
            <v>Yordan Aranda Diaz</v>
          </cell>
          <cell r="Q817"/>
          <cell r="R817" t="str">
            <v>ESPERANZA MARTINEZ NAVARRO</v>
          </cell>
          <cell r="S817" t="str">
            <v>Planificador</v>
          </cell>
          <cell r="T817">
            <v>981828575</v>
          </cell>
          <cell r="U817" t="str">
            <v>Esmarti_satipo@hotmail.com</v>
          </cell>
        </row>
        <row r="818">
          <cell r="H818">
            <v>1613</v>
          </cell>
          <cell r="I818" t="str">
            <v>GOB. REG. DE JUNIN - RED DE SALUD SAN MARTIN DE PANGOA</v>
          </cell>
          <cell r="J818">
            <v>12</v>
          </cell>
          <cell r="K818" t="str">
            <v>JUNIN</v>
          </cell>
          <cell r="L818">
            <v>1</v>
          </cell>
          <cell r="M818" t="str">
            <v>HUANCAYO</v>
          </cell>
          <cell r="N818">
            <v>1</v>
          </cell>
          <cell r="O818" t="str">
            <v>HUANCAYO</v>
          </cell>
          <cell r="P818" t="str">
            <v>Yordan Aranda Diaz</v>
          </cell>
          <cell r="Q818"/>
          <cell r="R818" t="str">
            <v>FREY ANGEL ESTEBAN VILLAR</v>
          </cell>
          <cell r="S818" t="str">
            <v>Planificador</v>
          </cell>
          <cell r="T818">
            <v>983871491</v>
          </cell>
          <cell r="U818" t="str">
            <v>freyangel@outlook.com</v>
          </cell>
        </row>
        <row r="819">
          <cell r="H819">
            <v>1613</v>
          </cell>
          <cell r="I819" t="str">
            <v>GOB. REG. DE JUNIN - RED DE SALUD SAN MARTIN DE PANGOA</v>
          </cell>
          <cell r="J819">
            <v>12</v>
          </cell>
          <cell r="K819" t="str">
            <v>JUNIN</v>
          </cell>
          <cell r="L819">
            <v>1</v>
          </cell>
          <cell r="M819" t="str">
            <v>HUANCAYO</v>
          </cell>
          <cell r="N819">
            <v>1</v>
          </cell>
          <cell r="O819" t="str">
            <v>HUANCAYO</v>
          </cell>
          <cell r="P819" t="str">
            <v>Yordan Aranda Diaz</v>
          </cell>
          <cell r="Q819"/>
          <cell r="R819" t="str">
            <v>FREY ANGEL ESTEBAN VILLAR</v>
          </cell>
          <cell r="S819" t="str">
            <v>Planificador</v>
          </cell>
          <cell r="T819">
            <v>983871491</v>
          </cell>
          <cell r="U819" t="str">
            <v>freyangel@outlook.com</v>
          </cell>
        </row>
        <row r="820">
          <cell r="H820">
            <v>1679</v>
          </cell>
          <cell r="I820" t="str">
            <v>GOB. REG. DE JUNIN - EDUCACION PANGOA</v>
          </cell>
          <cell r="J820">
            <v>12</v>
          </cell>
          <cell r="K820" t="str">
            <v>JUNIN</v>
          </cell>
          <cell r="L820">
            <v>1</v>
          </cell>
          <cell r="M820" t="str">
            <v>HUANCAYO</v>
          </cell>
          <cell r="N820">
            <v>1</v>
          </cell>
          <cell r="O820" t="str">
            <v>HUANCAYO</v>
          </cell>
          <cell r="P820" t="str">
            <v>Yordan Aranda Diaz</v>
          </cell>
          <cell r="Q820"/>
          <cell r="R820" t="str">
            <v>Analí Rosario Ordoñez Jara</v>
          </cell>
          <cell r="S820" t="str">
            <v>Planificador</v>
          </cell>
          <cell r="T820">
            <v>921767520</v>
          </cell>
          <cell r="U820" t="str">
            <v>anali_piscis_92@hotmail.com</v>
          </cell>
        </row>
        <row r="821">
          <cell r="H821">
            <v>1679</v>
          </cell>
          <cell r="I821" t="str">
            <v>GOB. REG. DE JUNIN - EDUCACION PANGOA</v>
          </cell>
          <cell r="J821">
            <v>12</v>
          </cell>
          <cell r="K821" t="str">
            <v>JUNIN</v>
          </cell>
          <cell r="L821">
            <v>1</v>
          </cell>
          <cell r="M821" t="str">
            <v>HUANCAYO</v>
          </cell>
          <cell r="N821">
            <v>1</v>
          </cell>
          <cell r="O821" t="str">
            <v>HUANCAYO</v>
          </cell>
          <cell r="P821" t="str">
            <v>Yordan Aranda Diaz</v>
          </cell>
          <cell r="Q821"/>
          <cell r="R821" t="str">
            <v>Analí Rosario Ordoñez Jara</v>
          </cell>
          <cell r="S821" t="str">
            <v>Planificador</v>
          </cell>
          <cell r="T821">
            <v>921767520</v>
          </cell>
          <cell r="U821" t="str">
            <v>anali_piscis_92@hotmail.com</v>
          </cell>
        </row>
        <row r="822">
          <cell r="H822">
            <v>1680</v>
          </cell>
          <cell r="I822" t="str">
            <v>GOB. REG. DE JUNIN - EDUCACION RIO TAMBO</v>
          </cell>
          <cell r="J822">
            <v>12</v>
          </cell>
          <cell r="K822" t="str">
            <v>JUNIN</v>
          </cell>
          <cell r="L822">
            <v>1</v>
          </cell>
          <cell r="M822" t="str">
            <v>HUANCAYO</v>
          </cell>
          <cell r="N822">
            <v>1</v>
          </cell>
          <cell r="O822" t="str">
            <v>HUANCAYO</v>
          </cell>
          <cell r="P822" t="str">
            <v>Yordan Aranda Diaz</v>
          </cell>
          <cell r="Q822"/>
          <cell r="R822" t="str">
            <v>Pariona Gallegos Moises</v>
          </cell>
          <cell r="S822" t="str">
            <v>Responsable De Presupuesto</v>
          </cell>
          <cell r="T822">
            <v>968686657</v>
          </cell>
          <cell r="U822" t="str">
            <v>yersonpg@hotmail.com</v>
          </cell>
        </row>
        <row r="823">
          <cell r="H823">
            <v>827</v>
          </cell>
          <cell r="I823" t="str">
            <v>REGION JUNIN-SALUD TARMA</v>
          </cell>
          <cell r="J823">
            <v>12</v>
          </cell>
          <cell r="K823" t="str">
            <v>JUNIN</v>
          </cell>
          <cell r="L823">
            <v>1</v>
          </cell>
          <cell r="M823" t="str">
            <v>HUANCAYO</v>
          </cell>
          <cell r="N823">
            <v>1</v>
          </cell>
          <cell r="O823" t="str">
            <v>HUANCAYO</v>
          </cell>
          <cell r="P823" t="str">
            <v>Yordan Aranda Diaz</v>
          </cell>
          <cell r="Q823"/>
          <cell r="R823" t="str">
            <v>JANETTE SCARLETH RODRIGUEZ VEGA</v>
          </cell>
          <cell r="S823" t="str">
            <v>Planificador</v>
          </cell>
          <cell r="T823">
            <v>981233986</v>
          </cell>
          <cell r="U823" t="str">
            <v>janerodrivega@gmail.com</v>
          </cell>
        </row>
        <row r="824">
          <cell r="H824">
            <v>827</v>
          </cell>
          <cell r="I824" t="str">
            <v>REGION JUNIN-SALUD TARMA</v>
          </cell>
          <cell r="J824">
            <v>12</v>
          </cell>
          <cell r="K824" t="str">
            <v>JUNIN</v>
          </cell>
          <cell r="L824">
            <v>1</v>
          </cell>
          <cell r="M824" t="str">
            <v>HUANCAYO</v>
          </cell>
          <cell r="N824">
            <v>1</v>
          </cell>
          <cell r="O824" t="str">
            <v>HUANCAYO</v>
          </cell>
          <cell r="P824" t="str">
            <v>Yordan Aranda Diaz</v>
          </cell>
          <cell r="Q824"/>
          <cell r="R824" t="str">
            <v>JANETTE SCARLETH RODRIGUEZ VEGA</v>
          </cell>
          <cell r="S824" t="str">
            <v>Planificador</v>
          </cell>
          <cell r="T824">
            <v>981233986</v>
          </cell>
          <cell r="U824" t="str">
            <v>janerodrivega@gmail.com</v>
          </cell>
        </row>
        <row r="825">
          <cell r="H825">
            <v>1111</v>
          </cell>
          <cell r="I825" t="str">
            <v>REGION JUNIN - EDUCACION TARMA</v>
          </cell>
          <cell r="J825">
            <v>12</v>
          </cell>
          <cell r="K825" t="str">
            <v>JUNIN</v>
          </cell>
          <cell r="L825">
            <v>1</v>
          </cell>
          <cell r="M825" t="str">
            <v>HUANCAYO</v>
          </cell>
          <cell r="N825">
            <v>1</v>
          </cell>
          <cell r="O825" t="str">
            <v>HUANCAYO</v>
          </cell>
          <cell r="P825" t="str">
            <v>Yordan Aranda Diaz</v>
          </cell>
          <cell r="Q825"/>
          <cell r="R825" t="str">
            <v>ROBERTO TITO TRINIDAD MARCELO</v>
          </cell>
          <cell r="S825" t="str">
            <v>Planificador</v>
          </cell>
          <cell r="T825">
            <v>964953127</v>
          </cell>
          <cell r="U825" t="str">
            <v>rotrima2@gmail.com</v>
          </cell>
        </row>
        <row r="826">
          <cell r="H826">
            <v>1111</v>
          </cell>
          <cell r="I826" t="str">
            <v>REGION JUNIN - EDUCACION TARMA</v>
          </cell>
          <cell r="J826">
            <v>12</v>
          </cell>
          <cell r="K826" t="str">
            <v>JUNIN</v>
          </cell>
          <cell r="L826">
            <v>1</v>
          </cell>
          <cell r="M826" t="str">
            <v>HUANCAYO</v>
          </cell>
          <cell r="N826">
            <v>1</v>
          </cell>
          <cell r="O826" t="str">
            <v>HUANCAYO</v>
          </cell>
          <cell r="P826" t="str">
            <v>Yordan Aranda Diaz</v>
          </cell>
          <cell r="Q826"/>
          <cell r="R826" t="str">
            <v>ROBERTO TITO TRINIDAD MARCELO</v>
          </cell>
          <cell r="S826" t="str">
            <v>Planificador</v>
          </cell>
          <cell r="T826">
            <v>964953127</v>
          </cell>
          <cell r="U826" t="str">
            <v>rotrima2@gmail.com</v>
          </cell>
        </row>
        <row r="827">
          <cell r="H827">
            <v>1610</v>
          </cell>
          <cell r="I827" t="str">
            <v>GOB. REG. DE JUNIN - EDUCACION YAULI- LA OROYA</v>
          </cell>
          <cell r="J827">
            <v>12</v>
          </cell>
          <cell r="K827" t="str">
            <v>JUNIN</v>
          </cell>
          <cell r="L827">
            <v>1</v>
          </cell>
          <cell r="M827" t="str">
            <v>HUANCAYO</v>
          </cell>
          <cell r="N827">
            <v>1</v>
          </cell>
          <cell r="O827" t="str">
            <v>HUANCAYO</v>
          </cell>
          <cell r="P827" t="str">
            <v>Yordan Aranda Diaz</v>
          </cell>
          <cell r="Q827"/>
          <cell r="R827" t="str">
            <v>MIGUEL ANGEL RICALDE BARJA</v>
          </cell>
          <cell r="S827" t="str">
            <v>Planificador</v>
          </cell>
          <cell r="T827">
            <v>953523165</v>
          </cell>
          <cell r="U827" t="str">
            <v>mricalde@ugelyauli.edu.pe</v>
          </cell>
        </row>
        <row r="828">
          <cell r="H828">
            <v>1610</v>
          </cell>
          <cell r="I828" t="str">
            <v>GOB. REG. DE JUNIN - EDUCACION YAULI- LA OROYA</v>
          </cell>
          <cell r="J828">
            <v>12</v>
          </cell>
          <cell r="K828" t="str">
            <v>JUNIN</v>
          </cell>
          <cell r="L828">
            <v>1</v>
          </cell>
          <cell r="M828" t="str">
            <v>HUANCAYO</v>
          </cell>
          <cell r="N828">
            <v>1</v>
          </cell>
          <cell r="O828" t="str">
            <v>HUANCAYO</v>
          </cell>
          <cell r="P828" t="str">
            <v>Yordan Aranda Diaz</v>
          </cell>
          <cell r="Q828"/>
          <cell r="R828" t="str">
            <v>MIGUEL ANGEL RICALDE BARJA</v>
          </cell>
          <cell r="S828" t="str">
            <v>Planificador</v>
          </cell>
          <cell r="T828">
            <v>953523165</v>
          </cell>
          <cell r="U828" t="str">
            <v>mricalde@ugelyauli.edu.pe</v>
          </cell>
        </row>
        <row r="829">
          <cell r="H829">
            <v>1608</v>
          </cell>
          <cell r="I829" t="str">
            <v>GOB. REG. DE JUNIN - EDUCACION CHUPACA</v>
          </cell>
          <cell r="J829">
            <v>12</v>
          </cell>
          <cell r="K829" t="str">
            <v>JUNIN</v>
          </cell>
          <cell r="L829">
            <v>1</v>
          </cell>
          <cell r="M829" t="str">
            <v>HUANCAYO</v>
          </cell>
          <cell r="N829">
            <v>1</v>
          </cell>
          <cell r="O829" t="str">
            <v>HUANCAYO</v>
          </cell>
          <cell r="P829" t="str">
            <v>Yordan Aranda Diaz</v>
          </cell>
          <cell r="Q829"/>
          <cell r="R829" t="str">
            <v>MARGOTH PALOMARES BAQUERIZO</v>
          </cell>
          <cell r="S829" t="str">
            <v>Especialista</v>
          </cell>
          <cell r="T829">
            <v>964684803</v>
          </cell>
          <cell r="U829" t="str">
            <v>margoth_palomares@hotmail.com</v>
          </cell>
        </row>
        <row r="830">
          <cell r="H830">
            <v>1615</v>
          </cell>
          <cell r="I830" t="str">
            <v>GOB. REG. DE JUNIN - SALUD CHUPACA</v>
          </cell>
          <cell r="J830">
            <v>12</v>
          </cell>
          <cell r="K830" t="str">
            <v>JUNIN</v>
          </cell>
          <cell r="L830">
            <v>1</v>
          </cell>
          <cell r="M830" t="str">
            <v>HUANCAYO</v>
          </cell>
          <cell r="N830">
            <v>1</v>
          </cell>
          <cell r="O830" t="str">
            <v>HUANCAYO</v>
          </cell>
          <cell r="P830" t="str">
            <v>Yordan Aranda Diaz</v>
          </cell>
          <cell r="Q830"/>
          <cell r="R830" t="str">
            <v>INGRID EILEEN FLORES GARCIA</v>
          </cell>
          <cell r="S830" t="str">
            <v>RESPONSABLE DE LA UNIDAD DE PLANEAMIENTO</v>
          </cell>
          <cell r="T830">
            <v>930414200</v>
          </cell>
          <cell r="U830" t="str">
            <v>le.flores@hotmail.com</v>
          </cell>
        </row>
        <row r="831">
          <cell r="H831">
            <v>831</v>
          </cell>
          <cell r="I831" t="str">
            <v>REGION LA LIBERTAD-SEDE CENTRAL</v>
          </cell>
          <cell r="J831">
            <v>13</v>
          </cell>
          <cell r="K831" t="str">
            <v>LA LIBERTAD</v>
          </cell>
          <cell r="L831">
            <v>1</v>
          </cell>
          <cell r="M831" t="str">
            <v>TRUJILLO</v>
          </cell>
          <cell r="N831">
            <v>1</v>
          </cell>
          <cell r="O831" t="str">
            <v>TRUJILLO</v>
          </cell>
          <cell r="P831" t="str">
            <v>Circa Castillo Palomino</v>
          </cell>
          <cell r="Q831"/>
          <cell r="R831" t="str">
            <v>Víctor Humberto Lizarzaburu Solórzano</v>
          </cell>
          <cell r="S831" t="str">
            <v>Gerente Regional de Planeamiento y Acondicionamiento Territorial</v>
          </cell>
          <cell r="T831">
            <v>984036151</v>
          </cell>
          <cell r="U831" t="str">
            <v>vlizarzaburus@regionlalibertad.gob.pe</v>
          </cell>
        </row>
        <row r="832">
          <cell r="H832">
            <v>831</v>
          </cell>
          <cell r="I832" t="str">
            <v>REGION LA LIBERTAD-SEDE CENTRAL</v>
          </cell>
          <cell r="J832">
            <v>13</v>
          </cell>
          <cell r="K832" t="str">
            <v>LA LIBERTAD</v>
          </cell>
          <cell r="L832">
            <v>1</v>
          </cell>
          <cell r="M832" t="str">
            <v>TRUJILLO</v>
          </cell>
          <cell r="N832">
            <v>1</v>
          </cell>
          <cell r="O832" t="str">
            <v>TRUJILLO</v>
          </cell>
          <cell r="P832" t="str">
            <v>Circa Castillo Palomino</v>
          </cell>
          <cell r="Q832"/>
          <cell r="R832" t="str">
            <v>Pedro Chalen</v>
          </cell>
          <cell r="S832" t="str">
            <v>Sub Gerente de Planeamiento</v>
          </cell>
          <cell r="T832" t="str">
            <v>958 986 306</v>
          </cell>
          <cell r="U832" t="str">
            <v>pchalenc@regionlalibertad.gob.pe</v>
          </cell>
        </row>
        <row r="833">
          <cell r="H833">
            <v>832</v>
          </cell>
          <cell r="I833" t="str">
            <v>REGION LA LIBERTAD-AGRICULTURA</v>
          </cell>
          <cell r="J833">
            <v>13</v>
          </cell>
          <cell r="K833" t="str">
            <v>LA LIBERTAD</v>
          </cell>
          <cell r="L833">
            <v>1</v>
          </cell>
          <cell r="M833" t="str">
            <v>TRUJILLO</v>
          </cell>
          <cell r="N833">
            <v>1</v>
          </cell>
          <cell r="O833" t="str">
            <v>TRUJILLO</v>
          </cell>
          <cell r="P833" t="str">
            <v>Circa Castillo Palomino</v>
          </cell>
          <cell r="Q833"/>
          <cell r="R833" t="str">
            <v>ORLANDO CHAVEZ CASTRO</v>
          </cell>
          <cell r="S833" t="str">
            <v>Directora de la Oficina de Administración</v>
          </cell>
          <cell r="T833" t="str">
            <v>044-211465</v>
          </cell>
          <cell r="U833"/>
        </row>
        <row r="834">
          <cell r="H834">
            <v>833</v>
          </cell>
          <cell r="I834" t="str">
            <v>REGION LA LIBERTAD-TRANSPORTES</v>
          </cell>
          <cell r="J834">
            <v>13</v>
          </cell>
          <cell r="K834" t="str">
            <v>LA LIBERTAD</v>
          </cell>
          <cell r="L834">
            <v>1</v>
          </cell>
          <cell r="M834" t="str">
            <v>TRUJILLO</v>
          </cell>
          <cell r="N834">
            <v>1</v>
          </cell>
          <cell r="O834" t="str">
            <v>TRUJILLO</v>
          </cell>
          <cell r="P834" t="str">
            <v>Circa Castillo Palomino</v>
          </cell>
          <cell r="Q834"/>
          <cell r="R834" t="str">
            <v>Nery Alfredo Melendez Aschieri</v>
          </cell>
          <cell r="S834" t="str">
            <v>Jefe De La Oficina De Planificación Y Presupuesto</v>
          </cell>
          <cell r="T834">
            <v>993207215</v>
          </cell>
          <cell r="U834" t="str">
            <v>Info@Grtclalibertad.Gob.Pe</v>
          </cell>
        </row>
        <row r="835">
          <cell r="H835">
            <v>834</v>
          </cell>
          <cell r="I835" t="str">
            <v>REGION LA LIBERTAD-EDUCACION</v>
          </cell>
          <cell r="J835">
            <v>13</v>
          </cell>
          <cell r="K835" t="str">
            <v>LA LIBERTAD</v>
          </cell>
          <cell r="L835">
            <v>1</v>
          </cell>
          <cell r="M835" t="str">
            <v>TRUJILLO</v>
          </cell>
          <cell r="N835">
            <v>1</v>
          </cell>
          <cell r="O835" t="str">
            <v>TRUJILLO</v>
          </cell>
          <cell r="P835" t="str">
            <v>Circa Castillo Palomino</v>
          </cell>
          <cell r="Q835"/>
          <cell r="R835" t="str">
            <v>ANIBAL MANUEL MORILLO ARQUEROS</v>
          </cell>
          <cell r="S835" t="str">
            <v>Director Ejecutivo</v>
          </cell>
          <cell r="T835">
            <v>997835872</v>
          </cell>
          <cell r="U835" t="str">
            <v>amorilloa@diresalalibertad.gob.pe</v>
          </cell>
        </row>
        <row r="836">
          <cell r="H836">
            <v>845</v>
          </cell>
          <cell r="I836" t="str">
            <v>REGION LA LIBERTAD-SALUD</v>
          </cell>
          <cell r="J836">
            <v>13</v>
          </cell>
          <cell r="K836" t="str">
            <v>LA LIBERTAD</v>
          </cell>
          <cell r="L836">
            <v>1</v>
          </cell>
          <cell r="M836" t="str">
            <v>TRUJILLO</v>
          </cell>
          <cell r="N836">
            <v>1</v>
          </cell>
          <cell r="O836" t="str">
            <v>TRUJILLO</v>
          </cell>
          <cell r="P836" t="str">
            <v>Circa Castillo Palomino</v>
          </cell>
          <cell r="Q836"/>
          <cell r="R836" t="str">
            <v>MAGDA PATRICIA CHIRINOS SALDAÑA</v>
          </cell>
          <cell r="S836" t="str">
            <v>Director Ejecutivo</v>
          </cell>
          <cell r="T836">
            <v>975500532</v>
          </cell>
          <cell r="U836" t="str">
            <v>mchirinoss@irotrujillo.gob.pe</v>
          </cell>
        </row>
        <row r="837">
          <cell r="H837">
            <v>846</v>
          </cell>
          <cell r="I837" t="str">
            <v>REGION LA LIBERTAD-INSTITUTO REGIONAL DE OFTALMOLOGIA</v>
          </cell>
          <cell r="J837">
            <v>13</v>
          </cell>
          <cell r="K837" t="str">
            <v>LA LIBERTAD</v>
          </cell>
          <cell r="L837">
            <v>1</v>
          </cell>
          <cell r="M837" t="str">
            <v>TRUJILLO</v>
          </cell>
          <cell r="N837">
            <v>1</v>
          </cell>
          <cell r="O837" t="str">
            <v>TRUJILLO</v>
          </cell>
          <cell r="P837" t="str">
            <v>Circa Castillo Palomino</v>
          </cell>
          <cell r="Q837"/>
          <cell r="R837" t="str">
            <v>Contreras Miranda Rocky Luis</v>
          </cell>
          <cell r="S837" t="str">
            <v>Responsable informatica</v>
          </cell>
          <cell r="T837">
            <v>969699590</v>
          </cell>
          <cell r="U837" t="str">
            <v>rlcontrerasm@irotrujillo.gob.pe</v>
          </cell>
        </row>
        <row r="838">
          <cell r="H838">
            <v>1488</v>
          </cell>
          <cell r="I838" t="str">
            <v>GOB. REG. DE LA LIBERTAD - EDUCACION TRUJILLO SUR ESTE</v>
          </cell>
          <cell r="J838">
            <v>13</v>
          </cell>
          <cell r="K838" t="str">
            <v>LA LIBERTAD</v>
          </cell>
          <cell r="L838">
            <v>1</v>
          </cell>
          <cell r="M838" t="str">
            <v>TRUJILLO</v>
          </cell>
          <cell r="N838">
            <v>1</v>
          </cell>
          <cell r="O838" t="str">
            <v>TRUJILLO</v>
          </cell>
          <cell r="P838" t="str">
            <v>Circa Castillo Palomino</v>
          </cell>
          <cell r="Q838"/>
          <cell r="R838" t="str">
            <v>Juan Carlos Espejo Lázaro</v>
          </cell>
          <cell r="S838" t="str">
            <v>Director</v>
          </cell>
          <cell r="T838" t="str">
            <v>044-579104 - 999040136</v>
          </cell>
          <cell r="U838" t="str">
            <v>jcel70@hotmail.com</v>
          </cell>
        </row>
        <row r="839">
          <cell r="H839">
            <v>847</v>
          </cell>
          <cell r="I839" t="str">
            <v>REGION LA LIBERTAD-SALUD NORTE ASCOPE</v>
          </cell>
          <cell r="J839">
            <v>13</v>
          </cell>
          <cell r="K839" t="str">
            <v>LA LIBERTAD</v>
          </cell>
          <cell r="L839">
            <v>1</v>
          </cell>
          <cell r="M839" t="str">
            <v>TRUJILLO</v>
          </cell>
          <cell r="N839">
            <v>1</v>
          </cell>
          <cell r="O839" t="str">
            <v>TRUJILLO</v>
          </cell>
          <cell r="P839" t="str">
            <v>Circa Castillo Palomino</v>
          </cell>
          <cell r="Q839"/>
          <cell r="R839" t="str">
            <v>VICTOR AUGUSTO SALAZAR TANTALEAN</v>
          </cell>
          <cell r="S839" t="str">
            <v>Director Ejecutivo</v>
          </cell>
          <cell r="T839">
            <v>948339048</v>
          </cell>
          <cell r="U839" t="str">
            <v>aguchost@hotmail.com</v>
          </cell>
        </row>
        <row r="840">
          <cell r="H840">
            <v>848</v>
          </cell>
          <cell r="I840" t="str">
            <v>REGION LA LIBERTAD-SALUD TRUJILLO SUR OESTE</v>
          </cell>
          <cell r="J840">
            <v>13</v>
          </cell>
          <cell r="K840" t="str">
            <v>LA LIBERTAD</v>
          </cell>
          <cell r="L840">
            <v>1</v>
          </cell>
          <cell r="M840" t="str">
            <v>TRUJILLO</v>
          </cell>
          <cell r="N840">
            <v>1</v>
          </cell>
          <cell r="O840" t="str">
            <v>TRUJILLO</v>
          </cell>
          <cell r="P840" t="str">
            <v>Circa Castillo Palomino</v>
          </cell>
          <cell r="Q840"/>
          <cell r="R840" t="str">
            <v>VICTOR JAVIER FERNANDEZ GOMEZ</v>
          </cell>
          <cell r="S840" t="str">
            <v>Director Ejecutivo</v>
          </cell>
          <cell r="T840">
            <v>948400586</v>
          </cell>
          <cell r="U840" t="str">
            <v>solhuanchac@hotmail.com</v>
          </cell>
        </row>
        <row r="841">
          <cell r="H841">
            <v>854</v>
          </cell>
          <cell r="I841" t="str">
            <v>REGION LA LIBERTAD-SALUD TRUJILLO ESTE</v>
          </cell>
          <cell r="J841">
            <v>13</v>
          </cell>
          <cell r="K841" t="str">
            <v>LA LIBERTAD</v>
          </cell>
          <cell r="L841">
            <v>1</v>
          </cell>
          <cell r="M841" t="str">
            <v>TRUJILLO</v>
          </cell>
          <cell r="N841">
            <v>1</v>
          </cell>
          <cell r="O841" t="str">
            <v>TRUJILLO</v>
          </cell>
          <cell r="P841" t="str">
            <v>Circa Castillo Palomino</v>
          </cell>
          <cell r="Q841"/>
          <cell r="R841" t="str">
            <v>JULIO CESAR CONTRERAS QUIPAN</v>
          </cell>
          <cell r="S841" t="str">
            <v>Director Ejecutivo</v>
          </cell>
          <cell r="T841" t="str">
            <v>933 760 643</v>
          </cell>
          <cell r="U841" t="str">
            <v>jcontrerasquipan@gmail.com</v>
          </cell>
        </row>
        <row r="842">
          <cell r="H842">
            <v>1282</v>
          </cell>
          <cell r="I842" t="str">
            <v>R.LA LIBERTAD- INST. REG.ENFERMEDADES NEOPLASICAS "LUIS PINILLOS GANOZA"</v>
          </cell>
          <cell r="J842">
            <v>13</v>
          </cell>
          <cell r="K842" t="str">
            <v>LA LIBERTAD</v>
          </cell>
          <cell r="L842">
            <v>1</v>
          </cell>
          <cell r="M842" t="str">
            <v>TRUJILLO</v>
          </cell>
          <cell r="N842">
            <v>1</v>
          </cell>
          <cell r="O842" t="str">
            <v>TRUJILLO</v>
          </cell>
          <cell r="P842" t="str">
            <v>Circa Castillo Palomino</v>
          </cell>
          <cell r="Q842"/>
          <cell r="R842" t="str">
            <v>M.C. HUGO DAVID VALENCIA MARIÑAS</v>
          </cell>
          <cell r="S842" t="str">
            <v>Director Ejecutivo</v>
          </cell>
          <cell r="T842">
            <v>996838992</v>
          </cell>
          <cell r="U842" t="str">
            <v>hvm336@hotmail.com</v>
          </cell>
        </row>
        <row r="843">
          <cell r="H843">
            <v>1487</v>
          </cell>
          <cell r="I843" t="str">
            <v>GOB. REG. DE LA LIBERTAD - EDUCACION TRUJILLO NOR OESTE</v>
          </cell>
          <cell r="J843">
            <v>13</v>
          </cell>
          <cell r="K843" t="str">
            <v>LA LIBERTAD</v>
          </cell>
          <cell r="L843">
            <v>1</v>
          </cell>
          <cell r="M843" t="str">
            <v>TRUJILLO</v>
          </cell>
          <cell r="N843">
            <v>1</v>
          </cell>
          <cell r="O843" t="str">
            <v>TRUJILLO</v>
          </cell>
          <cell r="P843" t="str">
            <v>Circa Castillo Palomino</v>
          </cell>
          <cell r="Q843"/>
          <cell r="R843" t="str">
            <v>Francisco Javier Benites Luis</v>
          </cell>
          <cell r="S843" t="str">
            <v>Director</v>
          </cell>
          <cell r="T843" t="str">
            <v>044-615909 - 970000539</v>
          </cell>
          <cell r="U843" t="str">
            <v>benites_fj@hotmail.com</v>
          </cell>
        </row>
        <row r="844">
          <cell r="H844">
            <v>1485</v>
          </cell>
          <cell r="I844" t="str">
            <v>GOB. REG. DE LA LIBERTAD - EDUCACION EL PORVENIR</v>
          </cell>
          <cell r="J844">
            <v>13</v>
          </cell>
          <cell r="K844" t="str">
            <v>LA LIBERTAD</v>
          </cell>
          <cell r="L844">
            <v>1</v>
          </cell>
          <cell r="M844" t="str">
            <v>TRUJILLO</v>
          </cell>
          <cell r="N844">
            <v>1</v>
          </cell>
          <cell r="O844" t="str">
            <v>TRUJILLO</v>
          </cell>
          <cell r="P844" t="str">
            <v>Circa Castillo Palomino</v>
          </cell>
          <cell r="Q844"/>
          <cell r="R844" t="str">
            <v>Jorge Luis Hilario Díaz</v>
          </cell>
          <cell r="S844" t="str">
            <v>Director</v>
          </cell>
          <cell r="T844" t="str">
            <v>044-411114 - 995353860</v>
          </cell>
          <cell r="U844" t="str">
            <v>hilario_jorgeluis@hotmail.com</v>
          </cell>
        </row>
        <row r="845">
          <cell r="H845">
            <v>844</v>
          </cell>
          <cell r="I845" t="str">
            <v>REGION LA LIBERTAD-COLEGIO MILITAR RAMON CASTILLA</v>
          </cell>
          <cell r="J845">
            <v>13</v>
          </cell>
          <cell r="K845" t="str">
            <v>LA LIBERTAD</v>
          </cell>
          <cell r="L845">
            <v>1</v>
          </cell>
          <cell r="M845" t="str">
            <v>TRUJILLO</v>
          </cell>
          <cell r="N845">
            <v>1</v>
          </cell>
          <cell r="O845" t="str">
            <v>TRUJILLO</v>
          </cell>
          <cell r="P845" t="str">
            <v>Circa Castillo Palomino</v>
          </cell>
          <cell r="Q845"/>
          <cell r="R845" t="str">
            <v>Jorge Vásquez Pita Alvitez</v>
          </cell>
          <cell r="S845" t="str">
            <v>Director</v>
          </cell>
          <cell r="T845" t="str">
            <v>044-464021</v>
          </cell>
          <cell r="U845" t="str">
            <v>cm_ramoncastilla@hotmail.com</v>
          </cell>
        </row>
        <row r="846">
          <cell r="H846">
            <v>1134</v>
          </cell>
          <cell r="I846" t="str">
            <v>REGION LA LIBERTAD-PROYECTO ESPECIAL CHAVIMOCHIC</v>
          </cell>
          <cell r="J846">
            <v>13</v>
          </cell>
          <cell r="K846" t="str">
            <v>LA LIBERTAD</v>
          </cell>
          <cell r="L846">
            <v>1</v>
          </cell>
          <cell r="M846" t="str">
            <v>TRUJILLO</v>
          </cell>
          <cell r="N846">
            <v>1</v>
          </cell>
          <cell r="O846" t="str">
            <v>TRUJILLO</v>
          </cell>
          <cell r="P846" t="str">
            <v>Circa Castillo Palomino</v>
          </cell>
          <cell r="Q846"/>
          <cell r="R846" t="str">
            <v>JOSE SAAVEDRA RAMIREZ</v>
          </cell>
          <cell r="S846" t="str">
            <v>Jefe oficina de planificación ( e)</v>
          </cell>
          <cell r="T846" t="str">
            <v>044-272286 Anexo 1050</v>
          </cell>
          <cell r="U846"/>
        </row>
        <row r="847">
          <cell r="H847">
            <v>1486</v>
          </cell>
          <cell r="I847" t="str">
            <v>GOB. REG. DE LA LIBERTAD - EDUCACION LA ESPERANZA</v>
          </cell>
          <cell r="J847">
            <v>13</v>
          </cell>
          <cell r="K847" t="str">
            <v>LA LIBERTAD</v>
          </cell>
          <cell r="L847">
            <v>1</v>
          </cell>
          <cell r="M847" t="str">
            <v>TRUJILLO</v>
          </cell>
          <cell r="N847">
            <v>1</v>
          </cell>
          <cell r="O847" t="str">
            <v>TRUJILLO</v>
          </cell>
          <cell r="P847" t="str">
            <v>Circa Castillo Palomino</v>
          </cell>
          <cell r="Q847"/>
          <cell r="R847" t="str">
            <v>Olga Patricia Gamarra Chirinos</v>
          </cell>
          <cell r="S847" t="str">
            <v>Director</v>
          </cell>
          <cell r="T847">
            <v>969019329</v>
          </cell>
          <cell r="U847" t="str">
            <v>pgamarrach@ugel02laesperanza.gob.pe</v>
          </cell>
        </row>
        <row r="848">
          <cell r="H848">
            <v>837</v>
          </cell>
          <cell r="I848" t="str">
            <v>REGION LA LIBERTAD-EDUCACION ASCOPE</v>
          </cell>
          <cell r="J848">
            <v>13</v>
          </cell>
          <cell r="K848" t="str">
            <v>LA LIBERTAD</v>
          </cell>
          <cell r="L848">
            <v>1</v>
          </cell>
          <cell r="M848" t="str">
            <v>TRUJILLO</v>
          </cell>
          <cell r="N848">
            <v>1</v>
          </cell>
          <cell r="O848" t="str">
            <v>TRUJILLO</v>
          </cell>
          <cell r="P848" t="str">
            <v>Circa Castillo Palomino</v>
          </cell>
          <cell r="Q848"/>
          <cell r="R848" t="str">
            <v>Ananias Carranza Acosta</v>
          </cell>
          <cell r="S848" t="str">
            <v>Director de la Unidad de Gestión Educativa Local</v>
          </cell>
          <cell r="T848" t="str">
            <v>(044)434442 - 97115410</v>
          </cell>
          <cell r="U848" t="str">
            <v>caarranzacosta@hotmail.com / director@ugelascope.gob.pe</v>
          </cell>
        </row>
        <row r="849">
          <cell r="H849">
            <v>1618</v>
          </cell>
          <cell r="I849" t="str">
            <v>GOB. REG. DE LA LIBERTAD - SALUD ASCOPE</v>
          </cell>
          <cell r="J849">
            <v>13</v>
          </cell>
          <cell r="K849" t="str">
            <v>LA LIBERTAD</v>
          </cell>
          <cell r="L849">
            <v>1</v>
          </cell>
          <cell r="M849" t="str">
            <v>TRUJILLO</v>
          </cell>
          <cell r="N849">
            <v>1</v>
          </cell>
          <cell r="O849" t="str">
            <v>TRUJILLO</v>
          </cell>
          <cell r="P849" t="str">
            <v>Circa Castillo Palomino</v>
          </cell>
          <cell r="Q849"/>
          <cell r="R849" t="str">
            <v>FERNANDO GOMEZ SAAVEDRA</v>
          </cell>
          <cell r="S849" t="str">
            <v>Director Ejecutivo</v>
          </cell>
          <cell r="T849">
            <v>999393989</v>
          </cell>
          <cell r="U849" t="str">
            <v>piscis339@hotmail.com</v>
          </cell>
        </row>
        <row r="850">
          <cell r="H850">
            <v>843</v>
          </cell>
          <cell r="I850" t="str">
            <v>REGION LA LIBERTAD-EDUCACION BOLIVAR</v>
          </cell>
          <cell r="J850">
            <v>13</v>
          </cell>
          <cell r="K850" t="str">
            <v>LA LIBERTAD</v>
          </cell>
          <cell r="L850">
            <v>1</v>
          </cell>
          <cell r="M850" t="str">
            <v>TRUJILLO</v>
          </cell>
          <cell r="N850">
            <v>1</v>
          </cell>
          <cell r="O850" t="str">
            <v>TRUJILLO</v>
          </cell>
          <cell r="P850" t="str">
            <v>Circa Castillo Palomino</v>
          </cell>
          <cell r="Q850"/>
          <cell r="R850" t="str">
            <v>Mc. Pedro Luis Mendoza Blas</v>
          </cell>
          <cell r="S850" t="str">
            <v>Responsable de planeamiento</v>
          </cell>
          <cell r="T850">
            <v>978371815</v>
          </cell>
          <cell r="U850" t="str">
            <v>luis_plmb861@outlook.es</v>
          </cell>
        </row>
        <row r="851">
          <cell r="H851">
            <v>835</v>
          </cell>
          <cell r="I851" t="str">
            <v>REGION LA LIBERTAD-EDUCACION CHEPEN</v>
          </cell>
          <cell r="J851">
            <v>13</v>
          </cell>
          <cell r="K851" t="str">
            <v>LA LIBERTAD</v>
          </cell>
          <cell r="L851">
            <v>1</v>
          </cell>
          <cell r="M851" t="str">
            <v>TRUJILLO</v>
          </cell>
          <cell r="N851">
            <v>1</v>
          </cell>
          <cell r="O851" t="str">
            <v>TRUJILLO</v>
          </cell>
          <cell r="P851" t="str">
            <v>Circa Castillo Palomino</v>
          </cell>
          <cell r="Q851"/>
          <cell r="R851" t="str">
            <v>Santos Renan Suarez Goicochea</v>
          </cell>
          <cell r="S851" t="str">
            <v>Jefe De La Oficina De Planificación Y Presupuesto</v>
          </cell>
          <cell r="T851">
            <v>936982324</v>
          </cell>
          <cell r="U851" t="str">
            <v>sjuarezg@ugelchepen.gob.pe</v>
          </cell>
        </row>
        <row r="852">
          <cell r="H852">
            <v>849</v>
          </cell>
          <cell r="I852" t="str">
            <v>REGION LA LIBERTAD-SALUD CHEPEN</v>
          </cell>
          <cell r="J852">
            <v>13</v>
          </cell>
          <cell r="K852" t="str">
            <v>LA LIBERTAD</v>
          </cell>
          <cell r="L852">
            <v>1</v>
          </cell>
          <cell r="M852" t="str">
            <v>TRUJILLO</v>
          </cell>
          <cell r="N852">
            <v>1</v>
          </cell>
          <cell r="O852" t="str">
            <v>TRUJILLO</v>
          </cell>
          <cell r="P852" t="str">
            <v>Circa Castillo Palomino</v>
          </cell>
          <cell r="Q852"/>
          <cell r="R852" t="str">
            <v>CYNTIA MILEINI QUESQUÉN GARCÍA</v>
          </cell>
          <cell r="S852" t="str">
            <v>Director Ejecutivo</v>
          </cell>
          <cell r="T852">
            <v>933721223</v>
          </cell>
          <cell r="U852" t="str">
            <v>cyntia.mqg@gmail.com</v>
          </cell>
        </row>
        <row r="853">
          <cell r="H853">
            <v>988</v>
          </cell>
          <cell r="I853" t="str">
            <v>REGION LA LIBERTAD-EDUCACION JULCAN</v>
          </cell>
          <cell r="J853">
            <v>13</v>
          </cell>
          <cell r="K853" t="str">
            <v>LA LIBERTAD</v>
          </cell>
          <cell r="L853">
            <v>1</v>
          </cell>
          <cell r="M853" t="str">
            <v>TRUJILLO</v>
          </cell>
          <cell r="N853">
            <v>1</v>
          </cell>
          <cell r="O853" t="str">
            <v>TRUJILLO</v>
          </cell>
          <cell r="P853" t="str">
            <v>Circa Castillo Palomino</v>
          </cell>
          <cell r="Q853"/>
          <cell r="R853" t="str">
            <v>Blanca Licenia Zúñiga Casimiro</v>
          </cell>
          <cell r="S853" t="str">
            <v>Director</v>
          </cell>
          <cell r="T853">
            <v>942164847</v>
          </cell>
          <cell r="U853" t="str">
            <v>gzuñigacasimiro@gmail.com</v>
          </cell>
        </row>
        <row r="854">
          <cell r="H854">
            <v>1616</v>
          </cell>
          <cell r="I854" t="str">
            <v>GOB. REG. DE LA LIBERTAD - SALUD JULCAN</v>
          </cell>
          <cell r="J854">
            <v>13</v>
          </cell>
          <cell r="K854" t="str">
            <v>LA LIBERTAD</v>
          </cell>
          <cell r="L854">
            <v>1</v>
          </cell>
          <cell r="M854" t="str">
            <v>TRUJILLO</v>
          </cell>
          <cell r="N854">
            <v>1</v>
          </cell>
          <cell r="O854" t="str">
            <v>TRUJILLO</v>
          </cell>
          <cell r="P854" t="str">
            <v>Circa Castillo Palomino</v>
          </cell>
          <cell r="Q854"/>
          <cell r="R854" t="str">
            <v>HENRY EDUARDO GUANILO CHE</v>
          </cell>
          <cell r="S854" t="str">
            <v>Director Ejecutivo</v>
          </cell>
          <cell r="T854">
            <v>948663608</v>
          </cell>
          <cell r="U854" t="str">
            <v>chinoguanilo@hotmail.com</v>
          </cell>
        </row>
        <row r="855">
          <cell r="H855">
            <v>839</v>
          </cell>
          <cell r="I855" t="str">
            <v>REGION LA LIBERTAD-EDUCACION OTUZCO</v>
          </cell>
          <cell r="J855">
            <v>13</v>
          </cell>
          <cell r="K855" t="str">
            <v>LA LIBERTAD</v>
          </cell>
          <cell r="L855">
            <v>1</v>
          </cell>
          <cell r="M855" t="str">
            <v>TRUJILLO</v>
          </cell>
          <cell r="N855">
            <v>1</v>
          </cell>
          <cell r="O855" t="str">
            <v>TRUJILLO</v>
          </cell>
          <cell r="P855" t="str">
            <v>Circa Castillo Palomino</v>
          </cell>
          <cell r="Q855"/>
          <cell r="R855" t="str">
            <v>Rosa Patricia Tapia Romero</v>
          </cell>
          <cell r="S855" t="str">
            <v>Director</v>
          </cell>
          <cell r="T855">
            <v>958138682</v>
          </cell>
          <cell r="U855" t="str">
            <v>rousstap07@hotmail.com</v>
          </cell>
        </row>
        <row r="856">
          <cell r="H856">
            <v>853</v>
          </cell>
          <cell r="I856" t="str">
            <v>REGION LA LIBERTAD-SALUD OTUZCO</v>
          </cell>
          <cell r="J856">
            <v>13</v>
          </cell>
          <cell r="K856" t="str">
            <v>LA LIBERTAD</v>
          </cell>
          <cell r="L856">
            <v>1</v>
          </cell>
          <cell r="M856" t="str">
            <v>TRUJILLO</v>
          </cell>
          <cell r="N856">
            <v>1</v>
          </cell>
          <cell r="O856" t="str">
            <v>TRUJILLO</v>
          </cell>
          <cell r="P856" t="str">
            <v>Circa Castillo Palomino</v>
          </cell>
          <cell r="Q856"/>
          <cell r="R856" t="str">
            <v>Rodriguez Gutierrez Jorge Luis</v>
          </cell>
          <cell r="S856" t="str">
            <v>Jefe de unidad de estadistica e informatica</v>
          </cell>
          <cell r="T856">
            <v>949029237</v>
          </cell>
          <cell r="U856" t="str">
            <v>jrockdriguez22@hotmail.com</v>
          </cell>
        </row>
        <row r="857">
          <cell r="H857">
            <v>836</v>
          </cell>
          <cell r="I857" t="str">
            <v>REGION LA LIBERTAD-EDUCACION PACASMAYO</v>
          </cell>
          <cell r="J857">
            <v>13</v>
          </cell>
          <cell r="K857" t="str">
            <v>LA LIBERTAD</v>
          </cell>
          <cell r="L857">
            <v>1</v>
          </cell>
          <cell r="M857" t="str">
            <v>TRUJILLO</v>
          </cell>
          <cell r="N857">
            <v>1</v>
          </cell>
          <cell r="O857" t="str">
            <v>TRUJILLO</v>
          </cell>
          <cell r="P857" t="str">
            <v>Circa Castillo Palomino</v>
          </cell>
          <cell r="Q857"/>
          <cell r="R857" t="str">
            <v>Zulma Emperatriz Pérez Roncal</v>
          </cell>
          <cell r="S857" t="str">
            <v>Director</v>
          </cell>
          <cell r="T857" t="str">
            <v>(044)528225 - 938936067</v>
          </cell>
          <cell r="U857" t="str">
            <v>zulma_per@hotmail.com</v>
          </cell>
        </row>
        <row r="858">
          <cell r="H858">
            <v>850</v>
          </cell>
          <cell r="I858" t="str">
            <v>REGION LA LIBERTAD-SALUD PACASMAYO</v>
          </cell>
          <cell r="J858">
            <v>13</v>
          </cell>
          <cell r="K858" t="str">
            <v>LA LIBERTAD</v>
          </cell>
          <cell r="L858">
            <v>1</v>
          </cell>
          <cell r="M858" t="str">
            <v>TRUJILLO</v>
          </cell>
          <cell r="N858">
            <v>1</v>
          </cell>
          <cell r="O858" t="str">
            <v>TRUJILLO</v>
          </cell>
          <cell r="P858" t="str">
            <v>Circa Castillo Palomino</v>
          </cell>
          <cell r="Q858"/>
          <cell r="R858" t="str">
            <v>DEBORATH JACQUELINE AGUIRRE CHOTÓN</v>
          </cell>
          <cell r="S858" t="str">
            <v>Director Ejecutivo</v>
          </cell>
          <cell r="T858">
            <v>988899095</v>
          </cell>
          <cell r="U858" t="str">
            <v>deborathaguirre@gmail.com</v>
          </cell>
        </row>
        <row r="859">
          <cell r="H859">
            <v>842</v>
          </cell>
          <cell r="I859" t="str">
            <v>REGION LA LIBERTAD-EDUCACION PATAZ</v>
          </cell>
          <cell r="J859">
            <v>13</v>
          </cell>
          <cell r="K859" t="str">
            <v>LA LIBERTAD</v>
          </cell>
          <cell r="L859">
            <v>1</v>
          </cell>
          <cell r="M859" t="str">
            <v>TRUJILLO</v>
          </cell>
          <cell r="N859">
            <v>1</v>
          </cell>
          <cell r="O859" t="str">
            <v>TRUJILLO</v>
          </cell>
          <cell r="P859" t="str">
            <v>Circa Castillo Palomino</v>
          </cell>
          <cell r="Q859"/>
          <cell r="R859" t="str">
            <v>Orestes Audberto Villanueva Rojas</v>
          </cell>
          <cell r="S859" t="str">
            <v>Director</v>
          </cell>
          <cell r="T859" t="str">
            <v>044-837004 - #938250055 / RPC 949774940</v>
          </cell>
          <cell r="U859" t="str">
            <v>orestes_villanuevar@hotmail.com</v>
          </cell>
        </row>
        <row r="860">
          <cell r="H860">
            <v>841</v>
          </cell>
          <cell r="I860" t="str">
            <v>REGION LA LIBERTAD-EDUCACION SANCHEZ CARRION</v>
          </cell>
          <cell r="J860">
            <v>13</v>
          </cell>
          <cell r="K860" t="str">
            <v>LA LIBERTAD</v>
          </cell>
          <cell r="L860">
            <v>1</v>
          </cell>
          <cell r="M860" t="str">
            <v>TRUJILLO</v>
          </cell>
          <cell r="N860">
            <v>1</v>
          </cell>
          <cell r="O860" t="str">
            <v>TRUJILLO</v>
          </cell>
          <cell r="P860" t="str">
            <v>Circa Castillo Palomino</v>
          </cell>
          <cell r="Q860"/>
          <cell r="R860" t="str">
            <v>M.C. Gerardo Carlos Alberto Florian Gomez</v>
          </cell>
          <cell r="S860" t="str">
            <v>Responsable de planeamiento</v>
          </cell>
          <cell r="T860">
            <v>970997817</v>
          </cell>
          <cell r="U860" t="str">
            <v>drfloriang@gmail.com</v>
          </cell>
        </row>
        <row r="861">
          <cell r="H861">
            <v>851</v>
          </cell>
          <cell r="I861" t="str">
            <v>REGION LA LIBERTAD-SALUD SANCHEZ CARRION</v>
          </cell>
          <cell r="J861">
            <v>13</v>
          </cell>
          <cell r="K861" t="str">
            <v>LA LIBERTAD</v>
          </cell>
          <cell r="L861">
            <v>1</v>
          </cell>
          <cell r="M861" t="str">
            <v>TRUJILLO</v>
          </cell>
          <cell r="N861">
            <v>1</v>
          </cell>
          <cell r="O861" t="str">
            <v>TRUJILLO</v>
          </cell>
          <cell r="P861" t="str">
            <v>Circa Castillo Palomino</v>
          </cell>
          <cell r="Q861"/>
          <cell r="R861" t="str">
            <v>ALVITES INFANTES CARLOS ALBERTO</v>
          </cell>
          <cell r="S861" t="str">
            <v>Director Ejecutivo</v>
          </cell>
          <cell r="T861">
            <v>973436088</v>
          </cell>
          <cell r="U861" t="str">
            <v>alvitesinfantescarlosalberto@gmail.com</v>
          </cell>
        </row>
        <row r="862">
          <cell r="H862">
            <v>840</v>
          </cell>
          <cell r="I862" t="str">
            <v>REGION LA LIBERTAD-EDUCACION SANTIAGO DE CHUCO</v>
          </cell>
          <cell r="J862">
            <v>13</v>
          </cell>
          <cell r="K862" t="str">
            <v>LA LIBERTAD</v>
          </cell>
          <cell r="L862">
            <v>1</v>
          </cell>
          <cell r="M862" t="str">
            <v>TRUJILLO</v>
          </cell>
          <cell r="N862">
            <v>1</v>
          </cell>
          <cell r="O862" t="str">
            <v>TRUJILLO</v>
          </cell>
          <cell r="P862" t="str">
            <v>Circa Castillo Palomino</v>
          </cell>
          <cell r="Q862"/>
          <cell r="R862" t="str">
            <v>Robert Oswaldo Zavaleta Ruiz</v>
          </cell>
          <cell r="S862" t="str">
            <v>Director</v>
          </cell>
          <cell r="T862">
            <v>998991245</v>
          </cell>
          <cell r="U862" t="str">
            <v>profesorzavaleta@gmail.com</v>
          </cell>
        </row>
        <row r="863">
          <cell r="H863">
            <v>852</v>
          </cell>
          <cell r="I863" t="str">
            <v>REGION LA LIBERTAD-SALUD SANTIAGO DE CHUCO</v>
          </cell>
          <cell r="J863">
            <v>13</v>
          </cell>
          <cell r="K863" t="str">
            <v>LA LIBERTAD</v>
          </cell>
          <cell r="L863">
            <v>1</v>
          </cell>
          <cell r="M863" t="str">
            <v>TRUJILLO</v>
          </cell>
          <cell r="N863">
            <v>1</v>
          </cell>
          <cell r="O863" t="str">
            <v>TRUJILLO</v>
          </cell>
          <cell r="P863" t="str">
            <v>Circa Castillo Palomino</v>
          </cell>
          <cell r="Q863"/>
          <cell r="R863" t="str">
            <v>JORGE LENIN RODRIGUEZ NEYRA</v>
          </cell>
          <cell r="S863" t="str">
            <v>Director Ejecutivo</v>
          </cell>
          <cell r="T863">
            <v>935570853</v>
          </cell>
          <cell r="U863" t="str">
            <v>jorgelrn4@gmail.com</v>
          </cell>
        </row>
        <row r="864">
          <cell r="H864">
            <v>838</v>
          </cell>
          <cell r="I864" t="str">
            <v>REGION LA LIBERTAD-EDUCACION GRAN CHIMU</v>
          </cell>
          <cell r="J864">
            <v>13</v>
          </cell>
          <cell r="K864" t="str">
            <v>LA LIBERTAD</v>
          </cell>
          <cell r="L864">
            <v>1</v>
          </cell>
          <cell r="M864" t="str">
            <v>TRUJILLO</v>
          </cell>
          <cell r="N864">
            <v>1</v>
          </cell>
          <cell r="O864" t="str">
            <v>TRUJILLO</v>
          </cell>
          <cell r="P864" t="str">
            <v>Circa Castillo Palomino</v>
          </cell>
          <cell r="Q864"/>
          <cell r="R864" t="str">
            <v>Sebastián Vásquez Angulo</v>
          </cell>
          <cell r="S864" t="str">
            <v>Director</v>
          </cell>
          <cell r="T864">
            <v>948347336</v>
          </cell>
          <cell r="U864" t="str">
            <v>svasquezan@hotmail.com</v>
          </cell>
        </row>
        <row r="865">
          <cell r="H865">
            <v>1619</v>
          </cell>
          <cell r="I865" t="str">
            <v>GOB. REG. DE LA LIBERTAD - SALUD GRAN CHIMU</v>
          </cell>
          <cell r="J865">
            <v>13</v>
          </cell>
          <cell r="K865" t="str">
            <v>LA LIBERTAD</v>
          </cell>
          <cell r="L865">
            <v>1</v>
          </cell>
          <cell r="M865" t="str">
            <v>TRUJILLO</v>
          </cell>
          <cell r="N865">
            <v>1</v>
          </cell>
          <cell r="O865" t="str">
            <v>TRUJILLO</v>
          </cell>
          <cell r="P865" t="str">
            <v>Circa Castillo Palomino</v>
          </cell>
          <cell r="Q865"/>
          <cell r="R865" t="str">
            <v>ANDY WILLIAM SAGÁSTEGUI SÁNCHEZ</v>
          </cell>
          <cell r="S865" t="str">
            <v>Director Ejecutivo</v>
          </cell>
          <cell r="T865">
            <v>965464138</v>
          </cell>
          <cell r="U865" t="str">
            <v>andy.sagastegui@gmail.com</v>
          </cell>
        </row>
        <row r="866">
          <cell r="H866">
            <v>1738</v>
          </cell>
          <cell r="I866" t="str">
            <v>GOB. REG. DE LA LIBERTAD - SALUD PATAZ</v>
          </cell>
          <cell r="J866">
            <v>13</v>
          </cell>
          <cell r="K866" t="str">
            <v>LA LIBERTAD</v>
          </cell>
          <cell r="L866">
            <v>1</v>
          </cell>
          <cell r="M866" t="str">
            <v>TRUJILLO</v>
          </cell>
          <cell r="N866">
            <v>1</v>
          </cell>
          <cell r="O866" t="str">
            <v>TRUJILLO</v>
          </cell>
          <cell r="P866" t="str">
            <v>Circa Castillo Palomino</v>
          </cell>
          <cell r="Q866"/>
          <cell r="R866" t="str">
            <v>RAUL ALFONSO MUCHAYPIÑA VIVANCO</v>
          </cell>
          <cell r="S866" t="str">
            <v>Director Ejecutivo</v>
          </cell>
          <cell r="T866">
            <v>961000466</v>
          </cell>
          <cell r="U866" t="str">
            <v>raulmv_racergt@hotmail.com</v>
          </cell>
        </row>
        <row r="867">
          <cell r="H867">
            <v>1307</v>
          </cell>
          <cell r="I867" t="str">
            <v>REGION LA LIBERTAD- EDUCACION VIRU</v>
          </cell>
          <cell r="J867">
            <v>13</v>
          </cell>
          <cell r="K867" t="str">
            <v>LA LIBERTAD</v>
          </cell>
          <cell r="L867">
            <v>1</v>
          </cell>
          <cell r="M867" t="str">
            <v>TRUJILLO</v>
          </cell>
          <cell r="N867">
            <v>1</v>
          </cell>
          <cell r="O867" t="str">
            <v>TRUJILLO</v>
          </cell>
          <cell r="P867" t="str">
            <v>Circa Castillo Palomino</v>
          </cell>
          <cell r="Q867"/>
          <cell r="R867" t="str">
            <v>Ania Elva Cárdenas Castro</v>
          </cell>
          <cell r="S867" t="str">
            <v>Director</v>
          </cell>
          <cell r="T867" t="str">
            <v>044-525249 - 948918692</v>
          </cell>
          <cell r="U867" t="str">
            <v>aniac.c@hotmail.com</v>
          </cell>
        </row>
        <row r="868">
          <cell r="H868">
            <v>1617</v>
          </cell>
          <cell r="I868" t="str">
            <v>GOB. REG. DE LA LIBERTAD - SALUD VIRU</v>
          </cell>
          <cell r="J868">
            <v>13</v>
          </cell>
          <cell r="K868" t="str">
            <v>LA LIBERTAD</v>
          </cell>
          <cell r="L868">
            <v>1</v>
          </cell>
          <cell r="M868" t="str">
            <v>TRUJILLO</v>
          </cell>
          <cell r="N868">
            <v>1</v>
          </cell>
          <cell r="O868" t="str">
            <v>TRUJILLO</v>
          </cell>
          <cell r="P868" t="str">
            <v>Circa Castillo Palomino</v>
          </cell>
          <cell r="Q868"/>
          <cell r="R868" t="str">
            <v>Pulido Rosales, Julissa Guliana</v>
          </cell>
          <cell r="S868" t="str">
            <v>Administradora</v>
          </cell>
          <cell r="T868">
            <v>995594572</v>
          </cell>
          <cell r="U868" t="str">
            <v>jpulidor02@gmail.com</v>
          </cell>
        </row>
        <row r="869">
          <cell r="H869">
            <v>855</v>
          </cell>
          <cell r="I869" t="str">
            <v>REGION LAMBAYEQUE-SEDE CENTRAL</v>
          </cell>
          <cell r="J869">
            <v>14</v>
          </cell>
          <cell r="K869" t="str">
            <v>LAMBAYEQUE</v>
          </cell>
          <cell r="L869">
            <v>1</v>
          </cell>
          <cell r="M869" t="str">
            <v>CHICLAYO</v>
          </cell>
          <cell r="N869">
            <v>1</v>
          </cell>
          <cell r="O869" t="str">
            <v>CHICLAYO</v>
          </cell>
          <cell r="P869" t="str">
            <v>Addy López Peña</v>
          </cell>
          <cell r="Q869"/>
          <cell r="R869" t="str">
            <v>Fernando Aquino Chero</v>
          </cell>
          <cell r="S869" t="str">
            <v>Jefe De La Oficina Regional De Planeamiento, Presupuesto Y A.T</v>
          </cell>
          <cell r="T869">
            <v>974892152</v>
          </cell>
          <cell r="U869" t="str">
            <v>orpp-grl@regionlambayeque.gob.pe 
  ferachero@hotmail.com</v>
          </cell>
        </row>
        <row r="870">
          <cell r="H870">
            <v>855</v>
          </cell>
          <cell r="I870" t="str">
            <v>REGION LAMBAYEQUE-SEDE CENTRAL</v>
          </cell>
          <cell r="J870">
            <v>14</v>
          </cell>
          <cell r="K870" t="str">
            <v>LAMBAYEQUE</v>
          </cell>
          <cell r="L870">
            <v>1</v>
          </cell>
          <cell r="M870" t="str">
            <v>CHICLAYO</v>
          </cell>
          <cell r="N870">
            <v>1</v>
          </cell>
          <cell r="O870" t="str">
            <v>CHICLAYO</v>
          </cell>
          <cell r="P870" t="str">
            <v>Addy López Peña</v>
          </cell>
          <cell r="Q870"/>
          <cell r="R870" t="str">
            <v>Josue Portocarrero Rodriguez</v>
          </cell>
          <cell r="S870" t="str">
            <v>Jefe De La Oficina De Planeamiento Y Acondicionamiento Territorial</v>
          </cell>
          <cell r="T870">
            <v>978002873</v>
          </cell>
          <cell r="U870" t="str">
            <v>Jportocarrero@Gmail.com</v>
          </cell>
        </row>
        <row r="871">
          <cell r="H871">
            <v>855</v>
          </cell>
          <cell r="I871" t="str">
            <v>REGION LAMBAYEQUE-SEDE CENTRAL</v>
          </cell>
          <cell r="J871">
            <v>14</v>
          </cell>
          <cell r="K871" t="str">
            <v>LAMBAYEQUE</v>
          </cell>
          <cell r="L871">
            <v>1</v>
          </cell>
          <cell r="M871" t="str">
            <v>CHICLAYO</v>
          </cell>
          <cell r="N871">
            <v>1</v>
          </cell>
          <cell r="O871" t="str">
            <v>CHICLAYO</v>
          </cell>
          <cell r="P871" t="str">
            <v>Addy López Peña</v>
          </cell>
          <cell r="Q871"/>
          <cell r="R871" t="str">
            <v>Jorge Luis Peréz Flores</v>
          </cell>
          <cell r="S871" t="str">
            <v>Gobernador Regional</v>
          </cell>
          <cell r="T871">
            <v>941940269</v>
          </cell>
          <cell r="U871" t="str">
            <v>gobernacion@regionlambayeque.gob.pe</v>
          </cell>
        </row>
        <row r="872">
          <cell r="H872">
            <v>855</v>
          </cell>
          <cell r="I872" t="str">
            <v>REGION LAMBAYEQUE-SEDE CENTRAL</v>
          </cell>
          <cell r="J872">
            <v>14</v>
          </cell>
          <cell r="K872" t="str">
            <v>LAMBAYEQUE</v>
          </cell>
          <cell r="L872">
            <v>1</v>
          </cell>
          <cell r="M872" t="str">
            <v>CHICLAYO</v>
          </cell>
          <cell r="N872">
            <v>1</v>
          </cell>
          <cell r="O872" t="str">
            <v>CHICLAYO</v>
          </cell>
          <cell r="P872" t="str">
            <v>Addy López Peña</v>
          </cell>
          <cell r="Q872"/>
          <cell r="R872" t="str">
            <v>José Efraín Pisfil Llontop</v>
          </cell>
          <cell r="S872" t="str">
            <v>Especialista en Planeamiento</v>
          </cell>
          <cell r="T872">
            <v>964098885</v>
          </cell>
          <cell r="U872" t="str">
            <v>jpisfill@gmail.com</v>
          </cell>
        </row>
        <row r="873">
          <cell r="H873">
            <v>855</v>
          </cell>
          <cell r="I873" t="str">
            <v>REGION LAMBAYEQUE-SEDE CENTRAL</v>
          </cell>
          <cell r="J873">
            <v>14</v>
          </cell>
          <cell r="K873" t="str">
            <v>LAMBAYEQUE</v>
          </cell>
          <cell r="L873">
            <v>1</v>
          </cell>
          <cell r="M873" t="str">
            <v>CHICLAYO</v>
          </cell>
          <cell r="N873">
            <v>1</v>
          </cell>
          <cell r="O873" t="str">
            <v>CHICLAYO</v>
          </cell>
          <cell r="P873" t="str">
            <v>Addy López Peña</v>
          </cell>
          <cell r="Q873"/>
          <cell r="R873" t="str">
            <v>Arcadio Fabián Ramos</v>
          </cell>
          <cell r="S873" t="str">
            <v>Especialista en Planeamiento</v>
          </cell>
          <cell r="T873" t="str">
            <v>945 313 139</v>
          </cell>
          <cell r="U873" t="str">
            <v>afabianr28@gmail.com</v>
          </cell>
        </row>
        <row r="874">
          <cell r="H874">
            <v>855</v>
          </cell>
          <cell r="I874" t="str">
            <v>REGION LAMBAYEQUE-SEDE CENTRAL</v>
          </cell>
          <cell r="J874">
            <v>14</v>
          </cell>
          <cell r="K874" t="str">
            <v>LAMBAYEQUE</v>
          </cell>
          <cell r="L874">
            <v>1</v>
          </cell>
          <cell r="M874" t="str">
            <v>CHICLAYO</v>
          </cell>
          <cell r="N874">
            <v>1</v>
          </cell>
          <cell r="O874" t="str">
            <v>CHICLAYO</v>
          </cell>
          <cell r="P874" t="str">
            <v>Addy López Peña</v>
          </cell>
          <cell r="Q874"/>
          <cell r="R874" t="str">
            <v>Rosa Ivonne Melendez Malatesta</v>
          </cell>
          <cell r="S874" t="str">
            <v>Especialista en Planeamiento</v>
          </cell>
          <cell r="T874" t="str">
            <v>979 741 895</v>
          </cell>
          <cell r="U874" t="str">
            <v>ivonnemm@gmail.com</v>
          </cell>
        </row>
        <row r="875">
          <cell r="H875">
            <v>855</v>
          </cell>
          <cell r="I875" t="str">
            <v>REGION LAMBAYEQUE-SEDE CENTRAL</v>
          </cell>
          <cell r="J875">
            <v>14</v>
          </cell>
          <cell r="K875" t="str">
            <v>LAMBAYEQUE</v>
          </cell>
          <cell r="L875">
            <v>1</v>
          </cell>
          <cell r="M875" t="str">
            <v>CHICLAYO</v>
          </cell>
          <cell r="N875">
            <v>1</v>
          </cell>
          <cell r="O875" t="str">
            <v>CHICLAYO</v>
          </cell>
          <cell r="P875" t="str">
            <v>Addy López Peña</v>
          </cell>
          <cell r="Q875"/>
          <cell r="R875" t="str">
            <v>Jaqueline Milagros Mondragón Odar</v>
          </cell>
          <cell r="S875" t="str">
            <v>Especialista en Planeamiento</v>
          </cell>
          <cell r="T875">
            <v>955995757</v>
          </cell>
          <cell r="U875" t="str">
            <v>jmmodar@gmail.com</v>
          </cell>
        </row>
        <row r="876">
          <cell r="H876">
            <v>855</v>
          </cell>
          <cell r="I876" t="str">
            <v>REGION LAMBAYEQUE-SEDE CENTRAL</v>
          </cell>
          <cell r="J876">
            <v>14</v>
          </cell>
          <cell r="K876" t="str">
            <v>LAMBAYEQUE</v>
          </cell>
          <cell r="L876">
            <v>1</v>
          </cell>
          <cell r="M876" t="str">
            <v>CHICLAYO</v>
          </cell>
          <cell r="N876">
            <v>1</v>
          </cell>
          <cell r="O876" t="str">
            <v>CHICLAYO</v>
          </cell>
          <cell r="P876" t="str">
            <v>Addy López Peña</v>
          </cell>
          <cell r="Q876"/>
          <cell r="R876" t="str">
            <v>José Antonio De La Piedra Urpeque</v>
          </cell>
          <cell r="S876" t="str">
            <v>Estadistico</v>
          </cell>
          <cell r="T876">
            <v>978334561</v>
          </cell>
          <cell r="U876" t="str">
            <v>jdelapiedra@gmail.com</v>
          </cell>
        </row>
        <row r="877">
          <cell r="H877">
            <v>856</v>
          </cell>
          <cell r="I877" t="str">
            <v>REGION LAMBAYEQUE-AGRICULTURA</v>
          </cell>
          <cell r="J877">
            <v>14</v>
          </cell>
          <cell r="K877" t="str">
            <v>LAMBAYEQUE</v>
          </cell>
          <cell r="L877">
            <v>1</v>
          </cell>
          <cell r="M877" t="str">
            <v>CHICLAYO</v>
          </cell>
          <cell r="N877">
            <v>1</v>
          </cell>
          <cell r="O877" t="str">
            <v>CHICLAYO</v>
          </cell>
          <cell r="P877" t="str">
            <v>Addy López Peña</v>
          </cell>
          <cell r="Q877"/>
          <cell r="R877" t="str">
            <v>Jorge Alberto Luzquiños Rodríguez</v>
          </cell>
          <cell r="S877" t="str">
            <v>Jefe de la Oficina de Planificación Agraria</v>
          </cell>
          <cell r="T877">
            <v>949787572</v>
          </cell>
          <cell r="U877" t="str">
            <v>jorgealbert11_10@hotmai.com</v>
          </cell>
        </row>
        <row r="878">
          <cell r="H878">
            <v>857</v>
          </cell>
          <cell r="I878" t="str">
            <v>REGION LAMBAYEQUE-TRANSPORTES</v>
          </cell>
          <cell r="J878">
            <v>14</v>
          </cell>
          <cell r="K878" t="str">
            <v>LAMBAYEQUE</v>
          </cell>
          <cell r="L878">
            <v>1</v>
          </cell>
          <cell r="M878" t="str">
            <v>CHICLAYO</v>
          </cell>
          <cell r="N878">
            <v>1</v>
          </cell>
          <cell r="O878" t="str">
            <v>CHICLAYO</v>
          </cell>
          <cell r="P878" t="str">
            <v>Addy López Peña</v>
          </cell>
          <cell r="Q878"/>
          <cell r="R878" t="str">
            <v>Eliser Portilla Linares</v>
          </cell>
          <cell r="S878" t="str">
            <v>Jefe de la División de Planeamiento y Presupuesto</v>
          </cell>
          <cell r="T878">
            <v>943877899</v>
          </cell>
          <cell r="U878" t="str">
            <v>portilla2008@hotmail.com</v>
          </cell>
        </row>
        <row r="879">
          <cell r="H879">
            <v>858</v>
          </cell>
          <cell r="I879" t="str">
            <v>REGION LAMBAYEQUE-EDUCACION CHICLAYO</v>
          </cell>
          <cell r="J879">
            <v>14</v>
          </cell>
          <cell r="K879" t="str">
            <v>LAMBAYEQUE</v>
          </cell>
          <cell r="L879">
            <v>1</v>
          </cell>
          <cell r="M879" t="str">
            <v>CHICLAYO</v>
          </cell>
          <cell r="N879">
            <v>1</v>
          </cell>
          <cell r="O879" t="str">
            <v>CHICLAYO</v>
          </cell>
          <cell r="P879" t="str">
            <v>Addy López Peña</v>
          </cell>
          <cell r="Q879"/>
          <cell r="R879" t="str">
            <v>José Luis Seclén Uchofen</v>
          </cell>
          <cell r="S879" t="str">
            <v>Especialista de Planificación</v>
          </cell>
          <cell r="T879">
            <v>964514009</v>
          </cell>
          <cell r="U879" t="str">
            <v>jseclen@ugelchiclayo.edu.pe</v>
          </cell>
        </row>
        <row r="880">
          <cell r="H880">
            <v>860</v>
          </cell>
          <cell r="I880" t="str">
            <v>REGION LAMBAYEQUE-SALUD</v>
          </cell>
          <cell r="J880">
            <v>14</v>
          </cell>
          <cell r="K880" t="str">
            <v>LAMBAYEQUE</v>
          </cell>
          <cell r="L880">
            <v>1</v>
          </cell>
          <cell r="M880" t="str">
            <v>CHICLAYO</v>
          </cell>
          <cell r="N880">
            <v>1</v>
          </cell>
          <cell r="O880" t="str">
            <v>CHICLAYO</v>
          </cell>
          <cell r="P880" t="str">
            <v>Addy López Peña</v>
          </cell>
          <cell r="Q880"/>
          <cell r="R880" t="str">
            <v>Carlos J. Rojas Bardales</v>
          </cell>
          <cell r="S880" t="str">
            <v>Jefe de la Oficina de Planeamiento Estratégico</v>
          </cell>
          <cell r="T880">
            <v>978007114</v>
          </cell>
          <cell r="U880" t="str">
            <v>cjrb_arq1999@hotmail.com</v>
          </cell>
        </row>
        <row r="881">
          <cell r="H881">
            <v>1001</v>
          </cell>
          <cell r="I881" t="str">
            <v>REGION LAMBAYEQUE-HOSPITAL REGIONAL DOCENTE LAS MERCEDES- CHICLAYO</v>
          </cell>
          <cell r="J881">
            <v>14</v>
          </cell>
          <cell r="K881" t="str">
            <v>LAMBAYEQUE</v>
          </cell>
          <cell r="L881">
            <v>1</v>
          </cell>
          <cell r="M881" t="str">
            <v>CHICLAYO</v>
          </cell>
          <cell r="N881">
            <v>1</v>
          </cell>
          <cell r="O881" t="str">
            <v>CHICLAYO</v>
          </cell>
          <cell r="P881" t="str">
            <v>Addy López Peña</v>
          </cell>
          <cell r="Q881"/>
          <cell r="R881" t="str">
            <v>Yoana Lisbeth Mayanga Arroyo</v>
          </cell>
          <cell r="S881" t="str">
            <v>Responsable de la Oficina de Racionalización</v>
          </cell>
          <cell r="T881">
            <v>997686021</v>
          </cell>
          <cell r="U881" t="str">
            <v>yoana_mayanga@hotmail.com</v>
          </cell>
        </row>
        <row r="882">
          <cell r="H882">
            <v>1133</v>
          </cell>
          <cell r="I882" t="str">
            <v>REGION LAMBAYEQUE - PROY. ESP. OLMOS TINAJONES</v>
          </cell>
          <cell r="J882">
            <v>14</v>
          </cell>
          <cell r="K882" t="str">
            <v>LAMBAYEQUE</v>
          </cell>
          <cell r="L882">
            <v>1</v>
          </cell>
          <cell r="M882" t="str">
            <v>CHICLAYO</v>
          </cell>
          <cell r="N882">
            <v>1</v>
          </cell>
          <cell r="O882" t="str">
            <v>CHICLAYO</v>
          </cell>
          <cell r="P882" t="str">
            <v>Addy López Peña</v>
          </cell>
          <cell r="Q882"/>
          <cell r="R882" t="str">
            <v>Miguel Ángel Díaz Espino</v>
          </cell>
          <cell r="S882" t="str">
            <v>Jefe de la Oficina de Presupuesto, Planificación y Racionalización</v>
          </cell>
          <cell r="T882">
            <v>956283427</v>
          </cell>
          <cell r="U882" t="str">
            <v>litodies@hotmail.com</v>
          </cell>
        </row>
        <row r="883">
          <cell r="H883">
            <v>1422</v>
          </cell>
          <cell r="I883" t="str">
            <v>REGION LAMBAYEQUE- HOSPITAL REGIONAL LAMBAYEQUE</v>
          </cell>
          <cell r="J883">
            <v>14</v>
          </cell>
          <cell r="K883" t="str">
            <v>LAMBAYEQUE</v>
          </cell>
          <cell r="L883">
            <v>1</v>
          </cell>
          <cell r="M883" t="str">
            <v>CHICLAYO</v>
          </cell>
          <cell r="N883">
            <v>1</v>
          </cell>
          <cell r="O883" t="str">
            <v>CHICLAYO</v>
          </cell>
          <cell r="P883" t="str">
            <v>Addy López Peña</v>
          </cell>
          <cell r="Q883"/>
          <cell r="R883" t="str">
            <v>Fanny Janett Farroñan Sánchez</v>
          </cell>
          <cell r="S883" t="str">
            <v>Jefa de la Oficina de Planeamiento</v>
          </cell>
          <cell r="T883" t="str">
            <v>936 621 700</v>
          </cell>
          <cell r="U883" t="str">
            <v>ffarroñan@hrlamb.gob.pe</v>
          </cell>
        </row>
        <row r="884">
          <cell r="H884">
            <v>1496</v>
          </cell>
          <cell r="I884" t="str">
            <v>GOB. REG. LAMBAYEQUE- AUTORIDAD PORTUARIA REGIONAL LAMBAYEQUE</v>
          </cell>
          <cell r="J884">
            <v>14</v>
          </cell>
          <cell r="K884" t="str">
            <v>LAMBAYEQUE</v>
          </cell>
          <cell r="L884">
            <v>1</v>
          </cell>
          <cell r="M884" t="str">
            <v>CHICLAYO</v>
          </cell>
          <cell r="N884">
            <v>1</v>
          </cell>
          <cell r="O884" t="str">
            <v>CHICLAYO</v>
          </cell>
          <cell r="P884" t="str">
            <v>Addy López Peña</v>
          </cell>
          <cell r="Q884"/>
          <cell r="R884" t="str">
            <v>Tulio Salvador Hoyos Pérez</v>
          </cell>
          <cell r="S884" t="str">
            <v>Jefe de la Oficina de Planeamiento y Presupuesto</v>
          </cell>
          <cell r="T884" t="str">
            <v>979 914 216</v>
          </cell>
          <cell r="U884" t="str">
            <v>salvahoy@hotmail.com</v>
          </cell>
        </row>
        <row r="885">
          <cell r="H885">
            <v>1697</v>
          </cell>
          <cell r="I885" t="str">
            <v>GOB. REG. DPTO. LAMBAYEQUE - GERENCIA REGIONAL DE EDUCACIÓN LAMBAYEQUE</v>
          </cell>
          <cell r="J885">
            <v>14</v>
          </cell>
          <cell r="K885" t="str">
            <v>LAMBAYEQUE</v>
          </cell>
          <cell r="L885">
            <v>1</v>
          </cell>
          <cell r="M885" t="str">
            <v>CHICLAYO</v>
          </cell>
          <cell r="N885">
            <v>1</v>
          </cell>
          <cell r="O885" t="str">
            <v>CHICLAYO</v>
          </cell>
          <cell r="P885" t="str">
            <v>Addy López Peña</v>
          </cell>
          <cell r="Q885"/>
          <cell r="R885" t="str">
            <v>Justo Ismael Gamara Vargas</v>
          </cell>
          <cell r="S885" t="str">
            <v>Director Ejecutivo de Gestión Institucional</v>
          </cell>
          <cell r="T885">
            <v>979815454</v>
          </cell>
          <cell r="U885" t="str">
            <v>ismael1497@hotmail.com</v>
          </cell>
        </row>
        <row r="886">
          <cell r="H886">
            <v>859</v>
          </cell>
          <cell r="I886" t="str">
            <v>REGION LAMBAYEQUE-COLEGIO MILITAR ELIAS AGUIRRE</v>
          </cell>
          <cell r="J886">
            <v>14</v>
          </cell>
          <cell r="K886" t="str">
            <v>LAMBAYEQUE</v>
          </cell>
          <cell r="L886">
            <v>1</v>
          </cell>
          <cell r="M886" t="str">
            <v>CHICLAYO</v>
          </cell>
          <cell r="N886">
            <v>1</v>
          </cell>
          <cell r="O886" t="str">
            <v>CHICLAYO</v>
          </cell>
          <cell r="P886" t="str">
            <v>Addy López Peña</v>
          </cell>
          <cell r="Q886"/>
          <cell r="R886" t="str">
            <v>Daniel Alonso Morante Nieto</v>
          </cell>
          <cell r="S886" t="str">
            <v>Auxiliar de la Oficina de Abastecimientos</v>
          </cell>
          <cell r="T886">
            <v>973724535</v>
          </cell>
          <cell r="U886" t="str">
            <v>mnietodani@hotmail.com</v>
          </cell>
        </row>
        <row r="887">
          <cell r="H887">
            <v>1226</v>
          </cell>
          <cell r="I887" t="str">
            <v>REGION LAMBAYEQUE - EDUCACION FERREÑAFE</v>
          </cell>
          <cell r="J887">
            <v>14</v>
          </cell>
          <cell r="K887" t="str">
            <v>LAMBAYEQUE</v>
          </cell>
          <cell r="L887">
            <v>1</v>
          </cell>
          <cell r="M887" t="str">
            <v>CHICLAYO</v>
          </cell>
          <cell r="N887">
            <v>1</v>
          </cell>
          <cell r="O887" t="str">
            <v>CHICLAYO</v>
          </cell>
          <cell r="P887" t="str">
            <v>Addy López Peña</v>
          </cell>
          <cell r="Q887"/>
          <cell r="R887" t="str">
            <v>Florencia Paola Cabrejos Carlos</v>
          </cell>
          <cell r="S887" t="str">
            <v>Especialista en Planificación</v>
          </cell>
          <cell r="T887">
            <v>942830499</v>
          </cell>
          <cell r="U887" t="str">
            <v>pao.eve22@gmail.com</v>
          </cell>
        </row>
        <row r="888">
          <cell r="H888">
            <v>1002</v>
          </cell>
          <cell r="I888" t="str">
            <v>REGION LAMBAYEQUE-HOSPITAL BELEN - LAMBAYEQUE</v>
          </cell>
          <cell r="J888">
            <v>14</v>
          </cell>
          <cell r="K888" t="str">
            <v>LAMBAYEQUE</v>
          </cell>
          <cell r="L888">
            <v>1</v>
          </cell>
          <cell r="M888" t="str">
            <v>CHICLAYO</v>
          </cell>
          <cell r="N888">
            <v>1</v>
          </cell>
          <cell r="O888" t="str">
            <v>CHICLAYO</v>
          </cell>
          <cell r="P888" t="str">
            <v>Addy López Peña</v>
          </cell>
          <cell r="Q888"/>
          <cell r="R888" t="str">
            <v>Ingrid Lucia Ivonne Taboada Fallaque</v>
          </cell>
          <cell r="S888" t="str">
            <v>Jefe de Planeamiento Estratégico</v>
          </cell>
          <cell r="T888">
            <v>999160155</v>
          </cell>
          <cell r="U888" t="str">
            <v>lucia.taboada.fallaque@gmail.com</v>
          </cell>
        </row>
        <row r="889">
          <cell r="H889">
            <v>1225</v>
          </cell>
          <cell r="I889" t="str">
            <v>REGION LAMBAYEQUE - EDUCACION LAMBAYEQUE</v>
          </cell>
          <cell r="J889">
            <v>14</v>
          </cell>
          <cell r="K889" t="str">
            <v>LAMBAYEQUE</v>
          </cell>
          <cell r="L889">
            <v>1</v>
          </cell>
          <cell r="M889" t="str">
            <v>CHICLAYO</v>
          </cell>
          <cell r="N889">
            <v>1</v>
          </cell>
          <cell r="O889" t="str">
            <v>CHICLAYO</v>
          </cell>
          <cell r="P889" t="str">
            <v>Addy López Peña</v>
          </cell>
          <cell r="Q889"/>
          <cell r="R889" t="str">
            <v>Sabina Diaz Guerrero</v>
          </cell>
          <cell r="S889" t="str">
            <v>Responsable de Planificación</v>
          </cell>
          <cell r="T889">
            <v>954071340</v>
          </cell>
          <cell r="U889" t="str">
            <v>sabdiguerrero@gmail.com</v>
          </cell>
        </row>
        <row r="890">
          <cell r="H890">
            <v>1128</v>
          </cell>
          <cell r="I890" t="str">
            <v>REGION LIMA METROPOLITANA</v>
          </cell>
          <cell r="J890">
            <v>15</v>
          </cell>
          <cell r="K890" t="str">
            <v>LIMA METROPOLITANA</v>
          </cell>
          <cell r="L890">
            <v>1</v>
          </cell>
          <cell r="M890" t="str">
            <v>LIMA</v>
          </cell>
          <cell r="N890">
            <v>1</v>
          </cell>
          <cell r="O890" t="str">
            <v>LIMA</v>
          </cell>
          <cell r="P890" t="str">
            <v>Emerson Paucar Cuipal</v>
          </cell>
          <cell r="Q890"/>
          <cell r="R890" t="str">
            <v>Oscar Lozan Luyo</v>
          </cell>
          <cell r="S890" t="str">
            <v>Jefe Oficina General De Planificación Estratégica, Modernización y Cooperación Técnica</v>
          </cell>
          <cell r="T890" t="str">
            <v>632-1300 / Anexo 1391</v>
          </cell>
          <cell r="U890" t="str">
            <v>oscar.lozan@munlima.gob.pe</v>
          </cell>
        </row>
        <row r="891">
          <cell r="H891">
            <v>1128</v>
          </cell>
          <cell r="I891" t="str">
            <v>REGION LIMA METROPOLITANA</v>
          </cell>
          <cell r="J891">
            <v>15</v>
          </cell>
          <cell r="K891" t="str">
            <v>LIMA METROPOLITANA</v>
          </cell>
          <cell r="L891">
            <v>1</v>
          </cell>
          <cell r="M891" t="str">
            <v>LIMA</v>
          </cell>
          <cell r="N891">
            <v>1</v>
          </cell>
          <cell r="O891" t="str">
            <v>LIMA</v>
          </cell>
          <cell r="P891" t="str">
            <v>Emerson Paucar Cuipal</v>
          </cell>
          <cell r="Q891"/>
          <cell r="R891" t="str">
            <v>Marlon Alvarado Hoffmeister</v>
          </cell>
          <cell r="S891" t="str">
            <v>Jefe Oficina de Planificación Estratégica y Modernización</v>
          </cell>
          <cell r="T891" t="str">
            <v>632-1300/ Anexo 3404</v>
          </cell>
          <cell r="U891" t="str">
            <v>marlon.alvarado@munlima.gob.pe</v>
          </cell>
        </row>
        <row r="892">
          <cell r="H892">
            <v>1189</v>
          </cell>
          <cell r="I892" t="str">
            <v>REGION LIMA - EDUCACION BARRANCA</v>
          </cell>
          <cell r="J892">
            <v>15</v>
          </cell>
          <cell r="K892" t="str">
            <v>LIMA PROVINCIAS</v>
          </cell>
          <cell r="L892">
            <v>8</v>
          </cell>
          <cell r="M892" t="str">
            <v>HUAURA</v>
          </cell>
          <cell r="N892">
            <v>1</v>
          </cell>
          <cell r="O892" t="str">
            <v>HUACHO</v>
          </cell>
          <cell r="P892" t="str">
            <v>Vilma Celestino Villafana</v>
          </cell>
          <cell r="Q892"/>
          <cell r="R892" t="str">
            <v>Manuel Javier Alor Melchor</v>
          </cell>
          <cell r="S892" t="str">
            <v>Planificador</v>
          </cell>
          <cell r="T892" t="str">
            <v>991 192 634</v>
          </cell>
          <cell r="U892" t="str">
            <v>malor@ugel16barranca.edu.pe; manuelalor@hotmail.com</v>
          </cell>
        </row>
        <row r="893">
          <cell r="H893">
            <v>1289</v>
          </cell>
          <cell r="I893" t="str">
            <v>REGION LIMA - HOSP. BARRANCA-CAJATAMBO Y SERV. BASICOS DE SALUD</v>
          </cell>
          <cell r="J893">
            <v>15</v>
          </cell>
          <cell r="K893" t="str">
            <v>LIMA PROVINCIAS</v>
          </cell>
          <cell r="L893">
            <v>8</v>
          </cell>
          <cell r="M893" t="str">
            <v>HUAURA</v>
          </cell>
          <cell r="N893">
            <v>1</v>
          </cell>
          <cell r="O893" t="str">
            <v>HUACHO</v>
          </cell>
          <cell r="P893" t="str">
            <v>Vilma Celestino Villafana</v>
          </cell>
          <cell r="Q893"/>
          <cell r="R893" t="str">
            <v>Jack Marlon Jara Reyes</v>
          </cell>
          <cell r="S893" t="str">
            <v>Director Ejecutivo</v>
          </cell>
          <cell r="T893" t="str">
            <v>957 547 223</v>
          </cell>
          <cell r="U893" t="str">
            <v>jackmarlon1974@hotmail.com</v>
          </cell>
        </row>
        <row r="894">
          <cell r="H894">
            <v>1289</v>
          </cell>
          <cell r="I894" t="str">
            <v>REGION LIMA - HOSP. BARRANCA-CAJATAMBO Y SERV. BASICOS DE SALUD</v>
          </cell>
          <cell r="J894">
            <v>15</v>
          </cell>
          <cell r="K894" t="str">
            <v>LIMA PROVINCIAS</v>
          </cell>
          <cell r="L894">
            <v>8</v>
          </cell>
          <cell r="M894" t="str">
            <v>HUAURA</v>
          </cell>
          <cell r="N894">
            <v>1</v>
          </cell>
          <cell r="O894" t="str">
            <v>HUACHO</v>
          </cell>
          <cell r="P894" t="str">
            <v>Vilma Celestino Villafana</v>
          </cell>
          <cell r="Q894"/>
          <cell r="R894" t="str">
            <v>Juan Jose La Rosa Bravo</v>
          </cell>
          <cell r="S894" t="str">
            <v>Jefe de la Oficina de Presupuesto</v>
          </cell>
          <cell r="T894" t="str">
            <v>943 854 030</v>
          </cell>
          <cell r="U894" t="str">
            <v>juanjosefinanzas@hotmail.es</v>
          </cell>
        </row>
        <row r="895">
          <cell r="H895">
            <v>1289</v>
          </cell>
          <cell r="I895" t="str">
            <v>REGION LIMA - HOSP. BARRANCA-CAJATAMBO Y SERV. BASICOS DE SALUD</v>
          </cell>
          <cell r="J895">
            <v>15</v>
          </cell>
          <cell r="K895" t="str">
            <v>LIMA PROVINCIAS</v>
          </cell>
          <cell r="L895">
            <v>8</v>
          </cell>
          <cell r="M895" t="str">
            <v>HUAURA</v>
          </cell>
          <cell r="N895">
            <v>1</v>
          </cell>
          <cell r="O895" t="str">
            <v>HUACHO</v>
          </cell>
          <cell r="P895" t="str">
            <v>Vilma Celestino Villafana</v>
          </cell>
          <cell r="Q895"/>
          <cell r="R895" t="str">
            <v>Elias Gutierrez de Liñer Justina</v>
          </cell>
          <cell r="S895" t="str">
            <v>Planificador</v>
          </cell>
          <cell r="T895" t="str">
            <v>992 029 939</v>
          </cell>
          <cell r="U895" t="str">
            <v>tina_elias61@hotmail.com</v>
          </cell>
        </row>
        <row r="896">
          <cell r="H896">
            <v>1184</v>
          </cell>
          <cell r="I896" t="str">
            <v>REGION LIMA - EDUCACION CAJATAMBO</v>
          </cell>
          <cell r="J896">
            <v>15</v>
          </cell>
          <cell r="K896" t="str">
            <v>LIMA PROVINCIAS</v>
          </cell>
          <cell r="L896">
            <v>8</v>
          </cell>
          <cell r="M896" t="str">
            <v>HUAURA</v>
          </cell>
          <cell r="N896">
            <v>1</v>
          </cell>
          <cell r="O896" t="str">
            <v>HUACHO</v>
          </cell>
          <cell r="P896" t="str">
            <v>Vilma Celestino Villafana</v>
          </cell>
          <cell r="Q896"/>
          <cell r="R896" t="str">
            <v>Blanca Elizabeth Sandiga Pachas</v>
          </cell>
          <cell r="S896" t="str">
            <v>Director</v>
          </cell>
          <cell r="T896">
            <v>920152578</v>
          </cell>
          <cell r="U896" t="str">
            <v>besandiga@gmail.com</v>
          </cell>
        </row>
        <row r="897">
          <cell r="H897">
            <v>1184</v>
          </cell>
          <cell r="I897" t="str">
            <v>REGION LIMA - EDUCACION CAJATAMBO</v>
          </cell>
          <cell r="J897">
            <v>15</v>
          </cell>
          <cell r="K897" t="str">
            <v>LIMA PROVINCIAS</v>
          </cell>
          <cell r="L897">
            <v>8</v>
          </cell>
          <cell r="M897" t="str">
            <v>HUAURA</v>
          </cell>
          <cell r="N897">
            <v>1</v>
          </cell>
          <cell r="O897" t="str">
            <v>HUACHO</v>
          </cell>
          <cell r="P897" t="str">
            <v>Vilma Celestino Villafana</v>
          </cell>
          <cell r="Q897"/>
          <cell r="R897" t="str">
            <v>Marilyn Manoly Gremios Esteban</v>
          </cell>
          <cell r="S897" t="str">
            <v>Administrador</v>
          </cell>
          <cell r="T897">
            <v>990347074</v>
          </cell>
          <cell r="U897" t="str">
            <v>marilyn190_4@hotmail.com</v>
          </cell>
        </row>
        <row r="898">
          <cell r="H898">
            <v>1184</v>
          </cell>
          <cell r="I898" t="str">
            <v>REGION LIMA - EDUCACION CAJATAMBO</v>
          </cell>
          <cell r="J898">
            <v>15</v>
          </cell>
          <cell r="K898" t="str">
            <v>LIMA PROVINCIAS</v>
          </cell>
          <cell r="L898">
            <v>8</v>
          </cell>
          <cell r="M898" t="str">
            <v>HUAURA</v>
          </cell>
          <cell r="N898">
            <v>1</v>
          </cell>
          <cell r="O898" t="str">
            <v>HUACHO</v>
          </cell>
          <cell r="P898" t="str">
            <v>Vilma Celestino Villafana</v>
          </cell>
          <cell r="Q898"/>
          <cell r="R898" t="str">
            <v>Carme Julia Tarazona Sanchez</v>
          </cell>
          <cell r="S898" t="str">
            <v>AGI</v>
          </cell>
          <cell r="T898">
            <v>965018748</v>
          </cell>
          <cell r="U898" t="str">
            <v>carmentarazona29@gmail.com</v>
          </cell>
        </row>
        <row r="899">
          <cell r="H899">
            <v>1184</v>
          </cell>
          <cell r="I899" t="str">
            <v>REGION LIMA - EDUCACION CAJATAMBO</v>
          </cell>
          <cell r="J899">
            <v>15</v>
          </cell>
          <cell r="K899" t="str">
            <v>LIMA PROVINCIAS</v>
          </cell>
          <cell r="L899">
            <v>8</v>
          </cell>
          <cell r="M899" t="str">
            <v>HUAURA</v>
          </cell>
          <cell r="N899">
            <v>1</v>
          </cell>
          <cell r="O899" t="str">
            <v>HUACHO</v>
          </cell>
          <cell r="P899" t="str">
            <v>Vilma Celestino Villafana</v>
          </cell>
          <cell r="Q899"/>
          <cell r="R899" t="str">
            <v>Porfirio Arquimedes Mautino Celedonio</v>
          </cell>
          <cell r="S899" t="str">
            <v>AGP</v>
          </cell>
          <cell r="T899">
            <v>996897915</v>
          </cell>
          <cell r="U899" t="str">
            <v>mauti11@hotmail.com</v>
          </cell>
        </row>
        <row r="900">
          <cell r="H900">
            <v>1184</v>
          </cell>
          <cell r="I900" t="str">
            <v>REGION LIMA - EDUCACION CAJATAMBO</v>
          </cell>
          <cell r="J900">
            <v>15</v>
          </cell>
          <cell r="K900" t="str">
            <v>LIMA PROVINCIAS</v>
          </cell>
          <cell r="L900">
            <v>8</v>
          </cell>
          <cell r="M900" t="str">
            <v>HUAURA</v>
          </cell>
          <cell r="N900">
            <v>1</v>
          </cell>
          <cell r="O900" t="str">
            <v>HUACHO</v>
          </cell>
          <cell r="P900" t="str">
            <v>Vilma Celestino Villafana</v>
          </cell>
          <cell r="Q900"/>
          <cell r="R900" t="str">
            <v>Victor Flores Morillo</v>
          </cell>
          <cell r="S900" t="str">
            <v>Planificador</v>
          </cell>
          <cell r="T900">
            <v>945740384</v>
          </cell>
          <cell r="U900" t="str">
            <v>victorfm50@hotmail.com</v>
          </cell>
        </row>
        <row r="901">
          <cell r="H901">
            <v>1185</v>
          </cell>
          <cell r="I901" t="str">
            <v>REGION LIMA - EDUCACION CANTA</v>
          </cell>
          <cell r="J901">
            <v>15</v>
          </cell>
          <cell r="K901" t="str">
            <v>LIMA PROVINCIAS</v>
          </cell>
          <cell r="L901">
            <v>8</v>
          </cell>
          <cell r="M901" t="str">
            <v>HUAURA</v>
          </cell>
          <cell r="N901">
            <v>1</v>
          </cell>
          <cell r="O901" t="str">
            <v>HUACHO</v>
          </cell>
          <cell r="P901" t="str">
            <v>Vilma Celestino Villafana</v>
          </cell>
          <cell r="Q901"/>
          <cell r="R901" t="str">
            <v>Pablo Magallanes Quispe</v>
          </cell>
          <cell r="S901" t="str">
            <v>Planificador</v>
          </cell>
          <cell r="T901">
            <v>935820977</v>
          </cell>
          <cell r="U901" t="str">
            <v>pablito_mq@hotmail.com</v>
          </cell>
        </row>
        <row r="902">
          <cell r="H902">
            <v>1181</v>
          </cell>
          <cell r="I902" t="str">
            <v>REGION LIMA - EDUCACION CAÑETE</v>
          </cell>
          <cell r="J902">
            <v>15</v>
          </cell>
          <cell r="K902" t="str">
            <v>LIMA PROVINCIAS</v>
          </cell>
          <cell r="L902">
            <v>8</v>
          </cell>
          <cell r="M902" t="str">
            <v>HUAURA</v>
          </cell>
          <cell r="N902">
            <v>1</v>
          </cell>
          <cell r="O902" t="str">
            <v>HUACHO</v>
          </cell>
          <cell r="P902" t="str">
            <v>Vilma Celestino Villafana</v>
          </cell>
          <cell r="Q902"/>
          <cell r="R902" t="str">
            <v>Marcela Reyes Zea</v>
          </cell>
          <cell r="S902" t="str">
            <v>Director</v>
          </cell>
          <cell r="T902">
            <v>943730338</v>
          </cell>
          <cell r="U902" t="str">
            <v>direccion@ugel08canete.gob.pe</v>
          </cell>
        </row>
        <row r="903">
          <cell r="H903">
            <v>1181</v>
          </cell>
          <cell r="I903" t="str">
            <v>REGION LIMA - EDUCACION CAÑETE</v>
          </cell>
          <cell r="J903">
            <v>15</v>
          </cell>
          <cell r="K903" t="str">
            <v>LIMA PROVINCIAS</v>
          </cell>
          <cell r="L903">
            <v>8</v>
          </cell>
          <cell r="M903" t="str">
            <v>HUAURA</v>
          </cell>
          <cell r="N903">
            <v>1</v>
          </cell>
          <cell r="O903" t="str">
            <v>HUACHO</v>
          </cell>
          <cell r="P903" t="str">
            <v>Vilma Celestino Villafana</v>
          </cell>
          <cell r="Q903"/>
          <cell r="R903" t="str">
            <v>Antimio Wilder Saravia Santisteban</v>
          </cell>
          <cell r="S903" t="str">
            <v>Jefe Área de Gestión Institucional</v>
          </cell>
          <cell r="T903">
            <v>982116204</v>
          </cell>
          <cell r="U903" t="str">
            <v>agi@ugel08canete.gob.pe</v>
          </cell>
        </row>
        <row r="904">
          <cell r="H904">
            <v>1181</v>
          </cell>
          <cell r="I904" t="str">
            <v>REGION LIMA - EDUCACION CAÑETE</v>
          </cell>
          <cell r="J904">
            <v>15</v>
          </cell>
          <cell r="K904" t="str">
            <v>LIMA PROVINCIAS</v>
          </cell>
          <cell r="L904">
            <v>8</v>
          </cell>
          <cell r="M904" t="str">
            <v>HUAURA</v>
          </cell>
          <cell r="N904">
            <v>1</v>
          </cell>
          <cell r="O904" t="str">
            <v>HUACHO</v>
          </cell>
          <cell r="P904" t="str">
            <v>Vilma Celestino Villafana</v>
          </cell>
          <cell r="Q904"/>
          <cell r="R904" t="str">
            <v>Sussi Abigail Ore Laura</v>
          </cell>
          <cell r="S904" t="str">
            <v>Director de Planeamiento y Presupuesto</v>
          </cell>
          <cell r="T904">
            <v>959392803</v>
          </cell>
          <cell r="U904" t="str">
            <v>abi.ore.laura@gmail.com</v>
          </cell>
        </row>
        <row r="905">
          <cell r="H905">
            <v>1181</v>
          </cell>
          <cell r="I905" t="str">
            <v>REGION LIMA - EDUCACION CAÑETE</v>
          </cell>
          <cell r="J905">
            <v>15</v>
          </cell>
          <cell r="K905" t="str">
            <v>LIMA PROVINCIAS</v>
          </cell>
          <cell r="L905">
            <v>8</v>
          </cell>
          <cell r="M905" t="str">
            <v>HUAURA</v>
          </cell>
          <cell r="N905">
            <v>1</v>
          </cell>
          <cell r="O905" t="str">
            <v>HUACHO</v>
          </cell>
          <cell r="P905" t="str">
            <v>Vilma Celestino Villafana</v>
          </cell>
          <cell r="Q905"/>
          <cell r="R905" t="str">
            <v>Pedro Cesar Herrera Vasquez</v>
          </cell>
          <cell r="S905" t="str">
            <v>Planificador</v>
          </cell>
          <cell r="T905">
            <v>993558643</v>
          </cell>
          <cell r="U905" t="str">
            <v>pcsar21@hotmail.com</v>
          </cell>
        </row>
        <row r="906">
          <cell r="H906">
            <v>1287</v>
          </cell>
          <cell r="I906" t="str">
            <v>REGION LIMA - SERVICIOS BASICOS DE SALUD CAÑETE-YAUYOS</v>
          </cell>
          <cell r="J906">
            <v>15</v>
          </cell>
          <cell r="K906" t="str">
            <v>LIMA PROVINCIAS</v>
          </cell>
          <cell r="L906">
            <v>8</v>
          </cell>
          <cell r="M906" t="str">
            <v>HUAURA</v>
          </cell>
          <cell r="N906">
            <v>1</v>
          </cell>
          <cell r="O906" t="str">
            <v>HUACHO</v>
          </cell>
          <cell r="P906" t="str">
            <v>Vilma Celestino Villafana</v>
          </cell>
          <cell r="Q906"/>
          <cell r="R906" t="str">
            <v>Luis Carlos Almaza Caceres</v>
          </cell>
          <cell r="S906" t="str">
            <v>Director Ejecutivo</v>
          </cell>
          <cell r="T906" t="str">
            <v>948 861 390</v>
          </cell>
          <cell r="U906" t="str">
            <v>direccionejecutiva@drscy.gob.pe</v>
          </cell>
        </row>
        <row r="907">
          <cell r="H907">
            <v>1287</v>
          </cell>
          <cell r="I907" t="str">
            <v>REGION LIMA - SERVICIOS BASICOS DE SALUD CAÑETE-YAUYOS</v>
          </cell>
          <cell r="J907">
            <v>15</v>
          </cell>
          <cell r="K907" t="str">
            <v>LIMA PROVINCIAS</v>
          </cell>
          <cell r="L907">
            <v>8</v>
          </cell>
          <cell r="M907" t="str">
            <v>HUAURA</v>
          </cell>
          <cell r="N907">
            <v>1</v>
          </cell>
          <cell r="O907" t="str">
            <v>HUACHO</v>
          </cell>
          <cell r="P907" t="str">
            <v>Vilma Celestino Villafana</v>
          </cell>
          <cell r="Q907"/>
          <cell r="R907" t="str">
            <v>Ing. Dolly Jazmin Levano Vicente</v>
          </cell>
          <cell r="S907" t="str">
            <v>Directora Planeamiento y Presupuesto</v>
          </cell>
          <cell r="T907" t="str">
            <v>963 029 510</v>
          </cell>
          <cell r="U907" t="str">
            <v>dlevanovicente@gmail.com</v>
          </cell>
        </row>
        <row r="908">
          <cell r="H908">
            <v>1287</v>
          </cell>
          <cell r="I908" t="str">
            <v>REGION LIMA - SERVICIOS BASICOS DE SALUD CAÑETE-YAUYOS</v>
          </cell>
          <cell r="J908">
            <v>15</v>
          </cell>
          <cell r="K908" t="str">
            <v>LIMA PROVINCIAS</v>
          </cell>
          <cell r="L908">
            <v>8</v>
          </cell>
          <cell r="M908" t="str">
            <v>HUAURA</v>
          </cell>
          <cell r="N908">
            <v>1</v>
          </cell>
          <cell r="O908" t="str">
            <v>HUACHO</v>
          </cell>
          <cell r="P908" t="str">
            <v>Vilma Celestino Villafana</v>
          </cell>
          <cell r="Q908"/>
          <cell r="R908" t="str">
            <v>Fanny Leda Luyo Anyarin</v>
          </cell>
          <cell r="S908" t="str">
            <v>Planificador</v>
          </cell>
          <cell r="T908" t="str">
            <v>961 018 857</v>
          </cell>
          <cell r="U908" t="str">
            <v>fannyluyosbscy@gmail.com</v>
          </cell>
        </row>
        <row r="909">
          <cell r="H909">
            <v>1288</v>
          </cell>
          <cell r="I909" t="str">
            <v>REGION LIMA - HOSPITAL DE APOYO REZOLA</v>
          </cell>
          <cell r="J909">
            <v>15</v>
          </cell>
          <cell r="K909" t="str">
            <v>LIMA PROVINCIAS</v>
          </cell>
          <cell r="L909">
            <v>8</v>
          </cell>
          <cell r="M909" t="str">
            <v>HUAURA</v>
          </cell>
          <cell r="N909">
            <v>1</v>
          </cell>
          <cell r="O909" t="str">
            <v>HUACHO</v>
          </cell>
          <cell r="P909" t="str">
            <v>Vilma Celestino Villafana</v>
          </cell>
          <cell r="Q909"/>
          <cell r="R909" t="str">
            <v>Jorge Luis Seminario Carbonel</v>
          </cell>
          <cell r="S909" t="str">
            <v>Director Ejecutivo</v>
          </cell>
          <cell r="T909" t="str">
            <v>998 817 449</v>
          </cell>
          <cell r="U909" t="str">
            <v>kumijoseca8@hotmail.com</v>
          </cell>
        </row>
        <row r="910">
          <cell r="H910">
            <v>1288</v>
          </cell>
          <cell r="I910" t="str">
            <v>REGION LIMA - HOSPITAL DE APOYO REZOLA</v>
          </cell>
          <cell r="J910">
            <v>15</v>
          </cell>
          <cell r="K910" t="str">
            <v>LIMA PROVINCIAS</v>
          </cell>
          <cell r="L910">
            <v>8</v>
          </cell>
          <cell r="M910" t="str">
            <v>HUAURA</v>
          </cell>
          <cell r="N910">
            <v>1</v>
          </cell>
          <cell r="O910" t="str">
            <v>HUACHO</v>
          </cell>
          <cell r="P910" t="str">
            <v>Vilma Celestino Villafana</v>
          </cell>
          <cell r="Q910"/>
          <cell r="R910" t="str">
            <v>Cesar Augusto Tapia Gil</v>
          </cell>
          <cell r="S910" t="str">
            <v>Jefe de la Oficina de Planeamiento y Presupuesto</v>
          </cell>
          <cell r="T910" t="str">
            <v>944 452 545</v>
          </cell>
          <cell r="U910" t="str">
            <v>opp_rezola@hospitalrezola.gob.pe</v>
          </cell>
        </row>
        <row r="911">
          <cell r="H911">
            <v>1288</v>
          </cell>
          <cell r="I911" t="str">
            <v>REGION LIMA - HOSPITAL DE APOYO REZOLA</v>
          </cell>
          <cell r="J911">
            <v>15</v>
          </cell>
          <cell r="K911" t="str">
            <v>LIMA PROVINCIAS</v>
          </cell>
          <cell r="L911">
            <v>8</v>
          </cell>
          <cell r="M911" t="str">
            <v>HUAURA</v>
          </cell>
          <cell r="N911">
            <v>1</v>
          </cell>
          <cell r="O911" t="str">
            <v>HUACHO</v>
          </cell>
          <cell r="P911" t="str">
            <v>Vilma Celestino Villafana</v>
          </cell>
          <cell r="Q911"/>
          <cell r="R911" t="str">
            <v>Marilu Bertha Soto Mendieta</v>
          </cell>
          <cell r="S911" t="str">
            <v>Responsable de Planeamiento</v>
          </cell>
          <cell r="T911" t="str">
            <v>939 133 728</v>
          </cell>
          <cell r="U911" t="str">
            <v>gabymania5@hotmail.com</v>
          </cell>
        </row>
        <row r="912">
          <cell r="H912">
            <v>1325</v>
          </cell>
          <cell r="I912" t="str">
            <v>REGION LIMA - LIMA SUR</v>
          </cell>
          <cell r="J912">
            <v>15</v>
          </cell>
          <cell r="K912" t="str">
            <v>LIMA PROVINCIAS</v>
          </cell>
          <cell r="L912">
            <v>8</v>
          </cell>
          <cell r="M912" t="str">
            <v>HUAURA</v>
          </cell>
          <cell r="N912">
            <v>1</v>
          </cell>
          <cell r="O912" t="str">
            <v>HUACHO</v>
          </cell>
          <cell r="P912" t="str">
            <v>Vilma Celestino Villafana</v>
          </cell>
          <cell r="Q912"/>
          <cell r="R912" t="str">
            <v>Sandy Paola Pasaches Sanchez</v>
          </cell>
          <cell r="S912" t="str">
            <v>Jefe de la Oficina de Planeamiento y Presupuesto</v>
          </cell>
          <cell r="T912">
            <v>983334939</v>
          </cell>
          <cell r="U912" t="str">
            <v>spps_1514@hotmail.com</v>
          </cell>
        </row>
        <row r="913">
          <cell r="H913">
            <v>1291</v>
          </cell>
          <cell r="I913" t="str">
            <v>REGION LIMA - SERV. BASICOS DE SALUD CHILCA-MALA</v>
          </cell>
          <cell r="J913">
            <v>15</v>
          </cell>
          <cell r="K913" t="str">
            <v>LIMA PROVINCIAS</v>
          </cell>
          <cell r="L913">
            <v>8</v>
          </cell>
          <cell r="M913" t="str">
            <v>HUAURA</v>
          </cell>
          <cell r="N913">
            <v>1</v>
          </cell>
          <cell r="O913" t="str">
            <v>HUACHO</v>
          </cell>
          <cell r="P913" t="str">
            <v>Vilma Celestino Villafana</v>
          </cell>
          <cell r="Q913"/>
          <cell r="R913" t="str">
            <v>Pedro Artemio Alfaro Torres</v>
          </cell>
          <cell r="S913" t="str">
            <v>Director Ejecutivo</v>
          </cell>
          <cell r="T913" t="str">
            <v>953 720 218</v>
          </cell>
          <cell r="U913" t="str">
            <v>pedroalfaro88@hotmail.com</v>
          </cell>
        </row>
        <row r="914">
          <cell r="H914">
            <v>1291</v>
          </cell>
          <cell r="I914" t="str">
            <v>REGION LIMA - SERV. BASICOS DE SALUD CHILCA-MALA</v>
          </cell>
          <cell r="J914">
            <v>15</v>
          </cell>
          <cell r="K914" t="str">
            <v>LIMA PROVINCIAS</v>
          </cell>
          <cell r="L914">
            <v>8</v>
          </cell>
          <cell r="M914" t="str">
            <v>HUAURA</v>
          </cell>
          <cell r="N914">
            <v>1</v>
          </cell>
          <cell r="O914" t="str">
            <v>HUACHO</v>
          </cell>
          <cell r="P914" t="str">
            <v>Vilma Celestino Villafana</v>
          </cell>
          <cell r="Q914"/>
          <cell r="R914" t="str">
            <v>Maria Elena Santo Quispe</v>
          </cell>
          <cell r="S914" t="str">
            <v>Jefe de la Oficina de Planeamiento y Presupuesto</v>
          </cell>
          <cell r="T914" t="str">
            <v>942 998 826</v>
          </cell>
          <cell r="U914" t="str">
            <v>mariasantosunfv@gmail.com</v>
          </cell>
        </row>
        <row r="915">
          <cell r="H915">
            <v>1291</v>
          </cell>
          <cell r="I915" t="str">
            <v>REGION LIMA - SERV. BASICOS DE SALUD CHILCA-MALA</v>
          </cell>
          <cell r="J915">
            <v>15</v>
          </cell>
          <cell r="K915" t="str">
            <v>LIMA PROVINCIAS</v>
          </cell>
          <cell r="L915">
            <v>8</v>
          </cell>
          <cell r="M915" t="str">
            <v>HUAURA</v>
          </cell>
          <cell r="N915">
            <v>1</v>
          </cell>
          <cell r="O915" t="str">
            <v>HUACHO</v>
          </cell>
          <cell r="P915" t="str">
            <v>Vilma Celestino Villafana</v>
          </cell>
          <cell r="Q915"/>
          <cell r="R915" t="str">
            <v>Cesar Falconi Gonza</v>
          </cell>
          <cell r="S915" t="str">
            <v>Responsable de Planeamiento</v>
          </cell>
          <cell r="T915" t="str">
            <v>945 823 662</v>
          </cell>
          <cell r="U915" t="str">
            <v>cesharfalcox@hotmail.com</v>
          </cell>
        </row>
        <row r="916">
          <cell r="H916">
            <v>1183</v>
          </cell>
          <cell r="I916" t="str">
            <v>REGION LIMA - EDUCACION HUARAL</v>
          </cell>
          <cell r="J916">
            <v>15</v>
          </cell>
          <cell r="K916" t="str">
            <v>LIMA PROVINCIAS</v>
          </cell>
          <cell r="L916">
            <v>8</v>
          </cell>
          <cell r="M916" t="str">
            <v>HUAURA</v>
          </cell>
          <cell r="N916">
            <v>1</v>
          </cell>
          <cell r="O916" t="str">
            <v>HUACHO</v>
          </cell>
          <cell r="P916" t="str">
            <v>Vilma Celestino Villafana</v>
          </cell>
          <cell r="Q916"/>
          <cell r="R916" t="str">
            <v>Roxana Caman Vigo</v>
          </cell>
          <cell r="S916" t="str">
            <v>Director</v>
          </cell>
          <cell r="T916" t="str">
            <v>945 777 044</v>
          </cell>
          <cell r="U916" t="str">
            <v>rcaman@ugel10huaral.gob.pe</v>
          </cell>
        </row>
        <row r="917">
          <cell r="H917">
            <v>1183</v>
          </cell>
          <cell r="I917" t="str">
            <v>REGION LIMA - EDUCACION HUARAL</v>
          </cell>
          <cell r="J917">
            <v>15</v>
          </cell>
          <cell r="K917" t="str">
            <v>LIMA PROVINCIAS</v>
          </cell>
          <cell r="L917">
            <v>8</v>
          </cell>
          <cell r="M917" t="str">
            <v>HUAURA</v>
          </cell>
          <cell r="N917">
            <v>1</v>
          </cell>
          <cell r="O917" t="str">
            <v>HUACHO</v>
          </cell>
          <cell r="P917" t="str">
            <v>Vilma Celestino Villafana</v>
          </cell>
          <cell r="Q917"/>
          <cell r="R917" t="str">
            <v>Anibal Bohorquez Fuertes</v>
          </cell>
          <cell r="S917" t="str">
            <v>Administrador</v>
          </cell>
          <cell r="T917">
            <v>992481840</v>
          </cell>
          <cell r="U917" t="str">
            <v>bohorquez@ugel10huaral.gob.pe</v>
          </cell>
        </row>
        <row r="918">
          <cell r="H918">
            <v>1183</v>
          </cell>
          <cell r="I918" t="str">
            <v>REGION LIMA - EDUCACION HUARAL</v>
          </cell>
          <cell r="J918">
            <v>15</v>
          </cell>
          <cell r="K918" t="str">
            <v>LIMA PROVINCIAS</v>
          </cell>
          <cell r="L918">
            <v>8</v>
          </cell>
          <cell r="M918" t="str">
            <v>HUAURA</v>
          </cell>
          <cell r="N918">
            <v>1</v>
          </cell>
          <cell r="O918" t="str">
            <v>HUACHO</v>
          </cell>
          <cell r="P918" t="str">
            <v>Vilma Celestino Villafana</v>
          </cell>
          <cell r="Q918"/>
          <cell r="R918" t="str">
            <v>Roxana Alama Palomino</v>
          </cell>
          <cell r="S918" t="str">
            <v>Jefe Área de Gestión Institucional</v>
          </cell>
          <cell r="T918" t="str">
            <v>980 948 728</v>
          </cell>
          <cell r="U918" t="str">
            <v>ralama@ugel10huaral.gob.pe</v>
          </cell>
        </row>
        <row r="919">
          <cell r="H919">
            <v>1183</v>
          </cell>
          <cell r="I919" t="str">
            <v>REGION LIMA - EDUCACION HUARAL</v>
          </cell>
          <cell r="J919">
            <v>15</v>
          </cell>
          <cell r="K919" t="str">
            <v>LIMA PROVINCIAS</v>
          </cell>
          <cell r="L919">
            <v>8</v>
          </cell>
          <cell r="M919" t="str">
            <v>HUAURA</v>
          </cell>
          <cell r="N919">
            <v>1</v>
          </cell>
          <cell r="O919" t="str">
            <v>HUACHO</v>
          </cell>
          <cell r="P919" t="str">
            <v>Vilma Celestino Villafana</v>
          </cell>
          <cell r="Q919"/>
          <cell r="R919" t="str">
            <v>Rosa Espinoza Pascacio</v>
          </cell>
          <cell r="S919" t="str">
            <v>AGP</v>
          </cell>
          <cell r="T919">
            <v>997781283</v>
          </cell>
          <cell r="U919" t="str">
            <v>respinozap@ugel10huaral.gob.pe</v>
          </cell>
        </row>
        <row r="920">
          <cell r="H920">
            <v>1183</v>
          </cell>
          <cell r="I920" t="str">
            <v>REGION LIMA - EDUCACION HUARAL</v>
          </cell>
          <cell r="J920">
            <v>15</v>
          </cell>
          <cell r="K920" t="str">
            <v>LIMA PROVINCIAS</v>
          </cell>
          <cell r="L920">
            <v>8</v>
          </cell>
          <cell r="M920" t="str">
            <v>HUAURA</v>
          </cell>
          <cell r="N920">
            <v>1</v>
          </cell>
          <cell r="O920" t="str">
            <v>HUACHO</v>
          </cell>
          <cell r="P920" t="str">
            <v>Vilma Celestino Villafana</v>
          </cell>
          <cell r="Q920"/>
          <cell r="R920" t="str">
            <v>Rosa Luz Granados Natividad</v>
          </cell>
          <cell r="S920" t="str">
            <v>Planificador</v>
          </cell>
          <cell r="T920">
            <v>995255455</v>
          </cell>
          <cell r="U920" t="str">
            <v>rosaluznatividad@gmail.com;rgranados@ugel10huaral.gob.pe;rosaluzgranados@hotmail.com</v>
          </cell>
        </row>
        <row r="921">
          <cell r="H921">
            <v>1292</v>
          </cell>
          <cell r="I921" t="str">
            <v>REGION LIMA - HOSPITAL HUARAL Y SERVICIOS BASICOS DE SALUD</v>
          </cell>
          <cell r="J921">
            <v>15</v>
          </cell>
          <cell r="K921" t="str">
            <v>LIMA PROVINCIAS</v>
          </cell>
          <cell r="L921">
            <v>8</v>
          </cell>
          <cell r="M921" t="str">
            <v>HUAURA</v>
          </cell>
          <cell r="N921">
            <v>1</v>
          </cell>
          <cell r="O921" t="str">
            <v>HUACHO</v>
          </cell>
          <cell r="P921" t="str">
            <v>Vilma Celestino Villafana</v>
          </cell>
          <cell r="Q921"/>
          <cell r="R921" t="str">
            <v>Luis Fernando Medina Leon</v>
          </cell>
          <cell r="S921" t="str">
            <v>Director</v>
          </cell>
          <cell r="T921" t="str">
            <v>997 711 014</v>
          </cell>
          <cell r="U921" t="str">
            <v>pinano1@hotmail.com</v>
          </cell>
        </row>
        <row r="922">
          <cell r="H922">
            <v>1292</v>
          </cell>
          <cell r="I922" t="str">
            <v>REGION LIMA - HOSPITAL HUARAL Y SERVICIOS BASICOS DE SALUD</v>
          </cell>
          <cell r="J922">
            <v>15</v>
          </cell>
          <cell r="K922" t="str">
            <v>LIMA PROVINCIAS</v>
          </cell>
          <cell r="L922">
            <v>8</v>
          </cell>
          <cell r="M922" t="str">
            <v>HUAURA</v>
          </cell>
          <cell r="N922">
            <v>1</v>
          </cell>
          <cell r="O922" t="str">
            <v>HUACHO</v>
          </cell>
          <cell r="P922" t="str">
            <v>Vilma Celestino Villafana</v>
          </cell>
          <cell r="Q922"/>
          <cell r="R922" t="str">
            <v>Claudia Milagros Romero Grados</v>
          </cell>
          <cell r="S922" t="str">
            <v>Directora Planeamiento y Presupuesto</v>
          </cell>
          <cell r="T922" t="str">
            <v>945 976 430 / 946 643 684</v>
          </cell>
          <cell r="U922" t="str">
            <v>claudia_rg19@hotmail.com</v>
          </cell>
        </row>
        <row r="923">
          <cell r="H923">
            <v>1292</v>
          </cell>
          <cell r="I923" t="str">
            <v>REGION LIMA - HOSPITAL HUARAL Y SERVICIOS BASICOS DE SALUD</v>
          </cell>
          <cell r="J923">
            <v>15</v>
          </cell>
          <cell r="K923" t="str">
            <v>LIMA PROVINCIAS</v>
          </cell>
          <cell r="L923">
            <v>8</v>
          </cell>
          <cell r="M923" t="str">
            <v>HUAURA</v>
          </cell>
          <cell r="N923">
            <v>1</v>
          </cell>
          <cell r="O923" t="str">
            <v>HUACHO</v>
          </cell>
          <cell r="P923" t="str">
            <v>Vilma Celestino Villafana</v>
          </cell>
          <cell r="Q923"/>
          <cell r="R923" t="str">
            <v>Walter Enrique Reyes Mora</v>
          </cell>
          <cell r="S923" t="str">
            <v>Responsable de Planeamiento</v>
          </cell>
          <cell r="T923" t="str">
            <v>990 748 161</v>
          </cell>
          <cell r="U923" t="str">
            <v>sagitario_65@hotmail.com</v>
          </cell>
        </row>
        <row r="924">
          <cell r="H924">
            <v>1290</v>
          </cell>
          <cell r="I924" t="str">
            <v>REGION LIMA - HOSP. CHANCAY Y SERVICIOS BASICOS DE SALUD</v>
          </cell>
          <cell r="J924">
            <v>15</v>
          </cell>
          <cell r="K924" t="str">
            <v>LIMA PROVINCIAS</v>
          </cell>
          <cell r="L924">
            <v>8</v>
          </cell>
          <cell r="M924" t="str">
            <v>HUAURA</v>
          </cell>
          <cell r="N924">
            <v>1</v>
          </cell>
          <cell r="O924" t="str">
            <v>HUACHO</v>
          </cell>
          <cell r="P924" t="str">
            <v>Vilma Celestino Villafana</v>
          </cell>
          <cell r="Q924"/>
          <cell r="R924" t="str">
            <v>Carlos Alberto Paul Dulanto</v>
          </cell>
          <cell r="S924" t="str">
            <v>Director Ejecutivo</v>
          </cell>
          <cell r="T924" t="str">
            <v>990 317 942</v>
          </cell>
          <cell r="U924" t="str">
            <v>carpaudul@hotmail.com</v>
          </cell>
        </row>
        <row r="925">
          <cell r="H925">
            <v>1290</v>
          </cell>
          <cell r="I925" t="str">
            <v>REGION LIMA - HOSP. CHANCAY Y SERVICIOS BASICOS DE SALUD</v>
          </cell>
          <cell r="J925">
            <v>15</v>
          </cell>
          <cell r="K925" t="str">
            <v>LIMA PROVINCIAS</v>
          </cell>
          <cell r="L925">
            <v>8</v>
          </cell>
          <cell r="M925" t="str">
            <v>HUAURA</v>
          </cell>
          <cell r="N925">
            <v>1</v>
          </cell>
          <cell r="O925" t="str">
            <v>HUACHO</v>
          </cell>
          <cell r="P925" t="str">
            <v>Vilma Celestino Villafana</v>
          </cell>
          <cell r="Q925"/>
          <cell r="R925" t="str">
            <v>Luisa Guerrero Medina</v>
          </cell>
          <cell r="S925" t="str">
            <v>Jefe de la Oficina de OPE</v>
          </cell>
          <cell r="T925" t="str">
            <v>976 415 734</v>
          </cell>
          <cell r="U925" t="str">
            <v>luisa.guerrero30@gmail.com</v>
          </cell>
        </row>
        <row r="926">
          <cell r="H926">
            <v>1290</v>
          </cell>
          <cell r="I926" t="str">
            <v>REGION LIMA - HOSP. CHANCAY Y SERVICIOS BASICOS DE SALUD</v>
          </cell>
          <cell r="J926">
            <v>15</v>
          </cell>
          <cell r="K926" t="str">
            <v>LIMA PROVINCIAS</v>
          </cell>
          <cell r="L926">
            <v>8</v>
          </cell>
          <cell r="M926" t="str">
            <v>HUAURA</v>
          </cell>
          <cell r="N926">
            <v>1</v>
          </cell>
          <cell r="O926" t="str">
            <v>HUACHO</v>
          </cell>
          <cell r="P926" t="str">
            <v>Vilma Celestino Villafana</v>
          </cell>
          <cell r="Q926"/>
          <cell r="R926" t="str">
            <v>Janet Isabel Olortegui Vásquez</v>
          </cell>
          <cell r="S926" t="str">
            <v>Encargada del area de Planeamiento y Gestión Institucional</v>
          </cell>
          <cell r="T926" t="str">
            <v>958 532 059</v>
          </cell>
          <cell r="U926" t="str">
            <v>Olvasj33@gmail.com</v>
          </cell>
        </row>
        <row r="927">
          <cell r="H927">
            <v>1188</v>
          </cell>
          <cell r="I927" t="str">
            <v>REGION LIMA - EDUCACION HUAROCHIRI</v>
          </cell>
          <cell r="J927">
            <v>15</v>
          </cell>
          <cell r="K927" t="str">
            <v>LIMA PROVINCIAS</v>
          </cell>
          <cell r="L927">
            <v>8</v>
          </cell>
          <cell r="M927" t="str">
            <v>HUAURA</v>
          </cell>
          <cell r="N927">
            <v>1</v>
          </cell>
          <cell r="O927" t="str">
            <v>HUACHO</v>
          </cell>
          <cell r="P927" t="str">
            <v>Vilma Celestino Villafana</v>
          </cell>
          <cell r="Q927"/>
          <cell r="R927" t="str">
            <v>Pedro Recuay Sanchez</v>
          </cell>
          <cell r="S927" t="str">
            <v>Director</v>
          </cell>
          <cell r="T927">
            <v>952315168</v>
          </cell>
          <cell r="U927" t="str">
            <v>fama0711@hotmail.com</v>
          </cell>
        </row>
        <row r="928">
          <cell r="H928">
            <v>1188</v>
          </cell>
          <cell r="I928" t="str">
            <v>REGION LIMA - EDUCACION HUAROCHIRI</v>
          </cell>
          <cell r="J928">
            <v>15</v>
          </cell>
          <cell r="K928" t="str">
            <v>LIMA PROVINCIAS</v>
          </cell>
          <cell r="L928">
            <v>8</v>
          </cell>
          <cell r="M928" t="str">
            <v>HUAURA</v>
          </cell>
          <cell r="N928">
            <v>1</v>
          </cell>
          <cell r="O928" t="str">
            <v>HUACHO</v>
          </cell>
          <cell r="P928" t="str">
            <v>Vilma Celestino Villafana</v>
          </cell>
          <cell r="Q928"/>
          <cell r="R928" t="str">
            <v>Mary Luz Magallanes Rodriguez</v>
          </cell>
          <cell r="S928" t="str">
            <v>Administrador</v>
          </cell>
          <cell r="T928">
            <v>993212048</v>
          </cell>
          <cell r="U928" t="str">
            <v>maryluz_magallanesr@hotmail.com</v>
          </cell>
        </row>
        <row r="929">
          <cell r="H929">
            <v>1188</v>
          </cell>
          <cell r="I929" t="str">
            <v>REGION LIMA - EDUCACION HUAROCHIRI</v>
          </cell>
          <cell r="J929">
            <v>15</v>
          </cell>
          <cell r="K929" t="str">
            <v>LIMA PROVINCIAS</v>
          </cell>
          <cell r="L929">
            <v>8</v>
          </cell>
          <cell r="M929" t="str">
            <v>HUAURA</v>
          </cell>
          <cell r="N929">
            <v>1</v>
          </cell>
          <cell r="O929" t="str">
            <v>HUACHO</v>
          </cell>
          <cell r="P929" t="str">
            <v>Vilma Celestino Villafana</v>
          </cell>
          <cell r="Q929"/>
          <cell r="R929" t="str">
            <v>Lionel Jaime Anccasi</v>
          </cell>
          <cell r="S929" t="str">
            <v>AGI</v>
          </cell>
          <cell r="T929">
            <v>941611741</v>
          </cell>
          <cell r="U929" t="str">
            <v>lioneljaimea@gmail.com, ljaime@ugel15.gob.pe</v>
          </cell>
        </row>
        <row r="930">
          <cell r="H930">
            <v>1188</v>
          </cell>
          <cell r="I930" t="str">
            <v>REGION LIMA - EDUCACION HUAROCHIRI</v>
          </cell>
          <cell r="J930">
            <v>15</v>
          </cell>
          <cell r="K930" t="str">
            <v>LIMA PROVINCIAS</v>
          </cell>
          <cell r="L930">
            <v>8</v>
          </cell>
          <cell r="M930" t="str">
            <v>HUAURA</v>
          </cell>
          <cell r="N930">
            <v>1</v>
          </cell>
          <cell r="O930" t="str">
            <v>HUACHO</v>
          </cell>
          <cell r="P930" t="str">
            <v>Vilma Celestino Villafana</v>
          </cell>
          <cell r="Q930"/>
          <cell r="R930" t="str">
            <v>Martin Gustavo Vilcapoma Huaman</v>
          </cell>
          <cell r="S930" t="str">
            <v>Especialista en Finanzas</v>
          </cell>
          <cell r="T930">
            <v>980552827</v>
          </cell>
          <cell r="U930" t="str">
            <v>martinvilcapoma888@hotmail.com</v>
          </cell>
        </row>
        <row r="931">
          <cell r="H931">
            <v>1188</v>
          </cell>
          <cell r="I931" t="str">
            <v>REGION LIMA - EDUCACION HUAROCHIRI</v>
          </cell>
          <cell r="J931">
            <v>15</v>
          </cell>
          <cell r="K931" t="str">
            <v>LIMA PROVINCIAS</v>
          </cell>
          <cell r="L931">
            <v>8</v>
          </cell>
          <cell r="M931" t="str">
            <v>HUAURA</v>
          </cell>
          <cell r="N931">
            <v>1</v>
          </cell>
          <cell r="O931" t="str">
            <v>HUACHO</v>
          </cell>
          <cell r="P931" t="str">
            <v>Vilma Celestino Villafana</v>
          </cell>
          <cell r="Q931"/>
          <cell r="R931" t="str">
            <v>Pedro Luis Maximiliano Salas</v>
          </cell>
          <cell r="S931" t="str">
            <v>Planificador</v>
          </cell>
          <cell r="T931">
            <v>918840339</v>
          </cell>
          <cell r="U931" t="str">
            <v>pedromaxisa@gmail.com</v>
          </cell>
        </row>
        <row r="932">
          <cell r="H932">
            <v>1404</v>
          </cell>
          <cell r="I932" t="str">
            <v>GOB. REG. DE LIMA- RED DE SALUD DE HUAROCHIRÍ</v>
          </cell>
          <cell r="J932">
            <v>15</v>
          </cell>
          <cell r="K932" t="str">
            <v>LIMA PROVINCIAS</v>
          </cell>
          <cell r="L932">
            <v>8</v>
          </cell>
          <cell r="M932" t="str">
            <v>HUAURA</v>
          </cell>
          <cell r="N932">
            <v>1</v>
          </cell>
          <cell r="O932" t="str">
            <v>HUACHO</v>
          </cell>
          <cell r="P932" t="str">
            <v>Vilma Celestino Villafana</v>
          </cell>
          <cell r="Q932"/>
          <cell r="R932" t="str">
            <v>Carlos Guillermo Sanchez Castillo</v>
          </cell>
          <cell r="S932" t="str">
            <v>Director Ejecutivo</v>
          </cell>
          <cell r="T932" t="str">
            <v>988 586 942</v>
          </cell>
          <cell r="U932" t="str">
            <v>cgsc16@hotmail.com</v>
          </cell>
        </row>
        <row r="933">
          <cell r="H933">
            <v>1404</v>
          </cell>
          <cell r="I933" t="str">
            <v>GOB. REG. DE LIMA- RED DE SALUD DE HUAROCHIRÍ</v>
          </cell>
          <cell r="J933">
            <v>15</v>
          </cell>
          <cell r="K933" t="str">
            <v>LIMA PROVINCIAS</v>
          </cell>
          <cell r="L933">
            <v>8</v>
          </cell>
          <cell r="M933" t="str">
            <v>HUAURA</v>
          </cell>
          <cell r="N933">
            <v>1</v>
          </cell>
          <cell r="O933" t="str">
            <v>HUACHO</v>
          </cell>
          <cell r="P933" t="str">
            <v>Vilma Celestino Villafana</v>
          </cell>
          <cell r="Q933"/>
          <cell r="R933" t="str">
            <v>Carmen Alicia Jimenez Garcia</v>
          </cell>
          <cell r="S933" t="str">
            <v>Directora Planeamiento y Presupuesto</v>
          </cell>
          <cell r="T933" t="str">
            <v>997 494 188</v>
          </cell>
          <cell r="U933" t="str">
            <v>cjimenezg1@yahoo.com</v>
          </cell>
        </row>
        <row r="934">
          <cell r="H934">
            <v>1404</v>
          </cell>
          <cell r="I934" t="str">
            <v>GOB. REG. DE LIMA- RED DE SALUD DE HUAROCHIRÍ</v>
          </cell>
          <cell r="J934">
            <v>15</v>
          </cell>
          <cell r="K934" t="str">
            <v>LIMA PROVINCIAS</v>
          </cell>
          <cell r="L934">
            <v>8</v>
          </cell>
          <cell r="M934" t="str">
            <v>HUAURA</v>
          </cell>
          <cell r="N934">
            <v>1</v>
          </cell>
          <cell r="O934" t="str">
            <v>HUACHO</v>
          </cell>
          <cell r="P934" t="str">
            <v>Vilma Celestino Villafana</v>
          </cell>
          <cell r="Q934"/>
          <cell r="R934" t="str">
            <v>Felix Jaime Ruiz Socla</v>
          </cell>
          <cell r="S934" t="str">
            <v>Encargado de Planeamiento</v>
          </cell>
          <cell r="T934" t="str">
            <v>981 604 978</v>
          </cell>
          <cell r="U934" t="str">
            <v>felixruiz28@gmail.com</v>
          </cell>
        </row>
        <row r="935">
          <cell r="H935">
            <v>1027</v>
          </cell>
          <cell r="I935" t="str">
            <v>REGION LIMA</v>
          </cell>
          <cell r="J935">
            <v>15</v>
          </cell>
          <cell r="K935" t="str">
            <v>LIMA PROVINCIAS</v>
          </cell>
          <cell r="L935">
            <v>8</v>
          </cell>
          <cell r="M935" t="str">
            <v>HUAURA</v>
          </cell>
          <cell r="N935">
            <v>1</v>
          </cell>
          <cell r="O935" t="str">
            <v>HUACHO</v>
          </cell>
          <cell r="P935" t="str">
            <v>Vilma Celestino Villafana</v>
          </cell>
          <cell r="Q935"/>
          <cell r="R935" t="str">
            <v>Yanet Liliana Lunarejo Luna</v>
          </cell>
          <cell r="S935" t="str">
            <v>Gerente Regional de Planeamiento, Presupuesto y Acondicionamiento Territorial</v>
          </cell>
          <cell r="T935" t="str">
            <v>945 137 764</v>
          </cell>
          <cell r="U935" t="str">
            <v>ylunarejo@regionlima.gob.pe; ylunarejol@gmail.com</v>
          </cell>
        </row>
        <row r="936">
          <cell r="H936">
            <v>1027</v>
          </cell>
          <cell r="I936" t="str">
            <v>REGION LIMA</v>
          </cell>
          <cell r="J936">
            <v>15</v>
          </cell>
          <cell r="K936" t="str">
            <v>LIMA PROVINCIAS</v>
          </cell>
          <cell r="L936">
            <v>8</v>
          </cell>
          <cell r="M936" t="str">
            <v>HUAURA</v>
          </cell>
          <cell r="N936">
            <v>1</v>
          </cell>
          <cell r="O936" t="str">
            <v>HUACHO</v>
          </cell>
          <cell r="P936" t="str">
            <v>Vilma Celestino Villafana</v>
          </cell>
          <cell r="Q936"/>
          <cell r="R936" t="str">
            <v>Shirley Liliana Portilla Cárdenas</v>
          </cell>
          <cell r="S936" t="str">
            <v>Jefe de la Oficina de Planeamiento Estrategico y Modernizacion</v>
          </cell>
          <cell r="T936" t="str">
            <v>948 923 822</v>
          </cell>
          <cell r="U936" t="str">
            <v>sportilla@regionlima.gob.pe</v>
          </cell>
        </row>
        <row r="937">
          <cell r="H937">
            <v>1027</v>
          </cell>
          <cell r="I937" t="str">
            <v>REGION LIMA</v>
          </cell>
          <cell r="J937">
            <v>15</v>
          </cell>
          <cell r="K937" t="str">
            <v>LIMA PROVINCIAS</v>
          </cell>
          <cell r="L937">
            <v>8</v>
          </cell>
          <cell r="M937" t="str">
            <v>HUAURA</v>
          </cell>
          <cell r="N937">
            <v>1</v>
          </cell>
          <cell r="O937" t="str">
            <v>HUACHO</v>
          </cell>
          <cell r="P937" t="str">
            <v>Vilma Celestino Villafana</v>
          </cell>
          <cell r="Q937"/>
          <cell r="R937" t="str">
            <v>Franco Oviedo Anguis</v>
          </cell>
          <cell r="S937" t="str">
            <v>Subgerente Regional De Planeamiento Y Presupuesto</v>
          </cell>
          <cell r="T937">
            <v>952319634</v>
          </cell>
          <cell r="U937" t="str">
            <v>Franco.Oviedo@Pgrlm.Gob.Pe</v>
          </cell>
        </row>
        <row r="938">
          <cell r="H938">
            <v>1027</v>
          </cell>
          <cell r="I938" t="str">
            <v>REGION LIMA</v>
          </cell>
          <cell r="J938">
            <v>15</v>
          </cell>
          <cell r="K938" t="str">
            <v>LIMA PROVINCIAS</v>
          </cell>
          <cell r="L938">
            <v>8</v>
          </cell>
          <cell r="M938" t="str">
            <v>HUAURA</v>
          </cell>
          <cell r="N938">
            <v>1</v>
          </cell>
          <cell r="O938" t="str">
            <v>HUACHO</v>
          </cell>
          <cell r="P938" t="str">
            <v>Vilma Celestino Villafana</v>
          </cell>
          <cell r="Q938"/>
          <cell r="R938" t="str">
            <v>Luis Enrique Panana Ramos</v>
          </cell>
          <cell r="S938" t="str">
            <v>Especialista En Planeamiento</v>
          </cell>
          <cell r="T938">
            <v>997051727</v>
          </cell>
          <cell r="U938" t="str">
            <v>srpp1@pgrlm.gob.pe</v>
          </cell>
        </row>
        <row r="939">
          <cell r="H939">
            <v>1027</v>
          </cell>
          <cell r="I939" t="str">
            <v>REGION LIMA</v>
          </cell>
          <cell r="J939">
            <v>15</v>
          </cell>
          <cell r="K939" t="str">
            <v>LIMA PROVINCIAS</v>
          </cell>
          <cell r="L939">
            <v>8</v>
          </cell>
          <cell r="M939" t="str">
            <v>HUAURA</v>
          </cell>
          <cell r="N939">
            <v>1</v>
          </cell>
          <cell r="O939" t="str">
            <v>HUACHO</v>
          </cell>
          <cell r="P939" t="str">
            <v>Vilma Celestino Villafana</v>
          </cell>
          <cell r="Q939"/>
          <cell r="R939" t="str">
            <v>Sibory Depaz Dolores</v>
          </cell>
          <cell r="S939" t="str">
            <v>Especialista</v>
          </cell>
          <cell r="T939" t="str">
            <v>989 123 251</v>
          </cell>
          <cell r="U939" t="str">
            <v>sdepazd@gmail.com</v>
          </cell>
        </row>
        <row r="940">
          <cell r="H940">
            <v>1027</v>
          </cell>
          <cell r="I940" t="str">
            <v>REGION LIMA</v>
          </cell>
          <cell r="J940">
            <v>15</v>
          </cell>
          <cell r="K940" t="str">
            <v>LIMA PROVINCIAS</v>
          </cell>
          <cell r="L940">
            <v>8</v>
          </cell>
          <cell r="M940" t="str">
            <v>HUAURA</v>
          </cell>
          <cell r="N940">
            <v>1</v>
          </cell>
          <cell r="O940" t="str">
            <v>HUACHO</v>
          </cell>
          <cell r="P940" t="str">
            <v>Vilma Celestino Villafana</v>
          </cell>
          <cell r="Q940"/>
          <cell r="R940" t="str">
            <v>Luis Aguilar Ramos</v>
          </cell>
          <cell r="S940" t="str">
            <v>Especialista</v>
          </cell>
          <cell r="T940" t="str">
            <v>999 072 107</v>
          </cell>
          <cell r="U940" t="str">
            <v>laguilar@regionlima.gob.pe; laguilaramos@hotmail.com</v>
          </cell>
        </row>
        <row r="941">
          <cell r="H941">
            <v>1027</v>
          </cell>
          <cell r="I941" t="str">
            <v>REGION LIMA</v>
          </cell>
          <cell r="J941">
            <v>15</v>
          </cell>
          <cell r="K941" t="str">
            <v>LIMA PROVINCIAS</v>
          </cell>
          <cell r="L941">
            <v>8</v>
          </cell>
          <cell r="M941" t="str">
            <v>HUAURA</v>
          </cell>
          <cell r="N941">
            <v>1</v>
          </cell>
          <cell r="O941" t="str">
            <v>HUACHO</v>
          </cell>
          <cell r="P941" t="str">
            <v>Vilma Celestino Villafana</v>
          </cell>
          <cell r="Q941"/>
          <cell r="R941" t="str">
            <v>Félix Martín Pérez Huertas</v>
          </cell>
          <cell r="S941" t="str">
            <v>Especialista</v>
          </cell>
          <cell r="T941" t="str">
            <v>991 988 874</v>
          </cell>
          <cell r="U941" t="str">
            <v>felixmartinperez@gmail.com;martinperezhuertas@gmail.com</v>
          </cell>
        </row>
        <row r="942">
          <cell r="H942">
            <v>1027</v>
          </cell>
          <cell r="I942" t="str">
            <v>REGION LIMA</v>
          </cell>
          <cell r="J942">
            <v>15</v>
          </cell>
          <cell r="K942" t="str">
            <v>LIMA PROVINCIAS</v>
          </cell>
          <cell r="L942">
            <v>8</v>
          </cell>
          <cell r="M942" t="str">
            <v>HUAURA</v>
          </cell>
          <cell r="N942">
            <v>1</v>
          </cell>
          <cell r="O942" t="str">
            <v>HUACHO</v>
          </cell>
          <cell r="P942" t="str">
            <v>Vilma Celestino Villafana</v>
          </cell>
          <cell r="Q942"/>
          <cell r="R942" t="str">
            <v>Heriberto Quispe Lifonso</v>
          </cell>
          <cell r="S942" t="str">
            <v>Especialista</v>
          </cell>
          <cell r="T942">
            <v>978479672</v>
          </cell>
          <cell r="U942" t="str">
            <v>hquispe16@hotmail.com; hquispelifonzo@gmail.com</v>
          </cell>
        </row>
        <row r="943">
          <cell r="H943">
            <v>1182</v>
          </cell>
          <cell r="I943" t="str">
            <v>REGION LIMA - EDUCACION HUAURA</v>
          </cell>
          <cell r="J943">
            <v>15</v>
          </cell>
          <cell r="K943" t="str">
            <v>LIMA PROVINCIAS</v>
          </cell>
          <cell r="L943">
            <v>8</v>
          </cell>
          <cell r="M943" t="str">
            <v>HUAURA</v>
          </cell>
          <cell r="N943">
            <v>1</v>
          </cell>
          <cell r="O943" t="str">
            <v>HUACHO</v>
          </cell>
          <cell r="P943" t="str">
            <v>Vilma Celestino Villafana</v>
          </cell>
          <cell r="Q943"/>
          <cell r="R943" t="str">
            <v>Luis Angel Parcco Quispe</v>
          </cell>
          <cell r="S943" t="str">
            <v>Director</v>
          </cell>
          <cell r="T943" t="str">
            <v>969 708 244</v>
          </cell>
          <cell r="U943" t="str">
            <v>dirugelhuaura@gmail.com</v>
          </cell>
        </row>
        <row r="944">
          <cell r="H944">
            <v>1182</v>
          </cell>
          <cell r="I944" t="str">
            <v>REGION LIMA - EDUCACION HUAURA</v>
          </cell>
          <cell r="J944">
            <v>15</v>
          </cell>
          <cell r="K944" t="str">
            <v>LIMA PROVINCIAS</v>
          </cell>
          <cell r="L944">
            <v>8</v>
          </cell>
          <cell r="M944" t="str">
            <v>HUAURA</v>
          </cell>
          <cell r="N944">
            <v>1</v>
          </cell>
          <cell r="O944" t="str">
            <v>HUACHO</v>
          </cell>
          <cell r="P944" t="str">
            <v>Vilma Celestino Villafana</v>
          </cell>
          <cell r="Q944"/>
          <cell r="R944" t="str">
            <v>Gerardo Mallqui Morales</v>
          </cell>
          <cell r="S944" t="str">
            <v>Jefe Área de Gestión Institucional</v>
          </cell>
          <cell r="T944" t="str">
            <v>977 521 358</v>
          </cell>
          <cell r="U944" t="str">
            <v>gmallqui@ugel09huaura.gob.pe</v>
          </cell>
        </row>
        <row r="945">
          <cell r="H945">
            <v>1182</v>
          </cell>
          <cell r="I945" t="str">
            <v>REGION LIMA - EDUCACION HUAURA</v>
          </cell>
          <cell r="J945">
            <v>15</v>
          </cell>
          <cell r="K945" t="str">
            <v>LIMA PROVINCIAS</v>
          </cell>
          <cell r="L945">
            <v>8</v>
          </cell>
          <cell r="M945" t="str">
            <v>HUAURA</v>
          </cell>
          <cell r="N945">
            <v>1</v>
          </cell>
          <cell r="O945" t="str">
            <v>HUACHO</v>
          </cell>
          <cell r="P945" t="str">
            <v>Vilma Celestino Villafana</v>
          </cell>
          <cell r="Q945"/>
          <cell r="R945" t="str">
            <v>Kimberly Vásquez Ventocilla</v>
          </cell>
          <cell r="S945" t="str">
            <v>Planificador</v>
          </cell>
          <cell r="T945" t="str">
            <v>968 843 291</v>
          </cell>
          <cell r="U945" t="str">
            <v>kimberly_12_3@hotmail.com</v>
          </cell>
        </row>
        <row r="946">
          <cell r="H946">
            <v>1190</v>
          </cell>
          <cell r="I946" t="str">
            <v>REGION LIMA - EDUCACION LIMA PROVINCIAS</v>
          </cell>
          <cell r="J946">
            <v>15</v>
          </cell>
          <cell r="K946" t="str">
            <v>LIMA PROVINCIAS</v>
          </cell>
          <cell r="L946">
            <v>8</v>
          </cell>
          <cell r="M946" t="str">
            <v>HUAURA</v>
          </cell>
          <cell r="N946">
            <v>1</v>
          </cell>
          <cell r="O946" t="str">
            <v>HUACHO</v>
          </cell>
          <cell r="P946" t="str">
            <v>Vilma Celestino Villafana</v>
          </cell>
          <cell r="Q946"/>
          <cell r="R946" t="str">
            <v>Aristida Rufina Cisneros Flores</v>
          </cell>
          <cell r="S946" t="str">
            <v>Director</v>
          </cell>
          <cell r="T946">
            <v>933969804</v>
          </cell>
          <cell r="U946" t="str">
            <v>acisnerosf@drelp.gob.pe</v>
          </cell>
        </row>
        <row r="947">
          <cell r="H947">
            <v>1190</v>
          </cell>
          <cell r="I947" t="str">
            <v>REGION LIMA - EDUCACION LIMA PROVINCIAS</v>
          </cell>
          <cell r="J947">
            <v>15</v>
          </cell>
          <cell r="K947" t="str">
            <v>LIMA PROVINCIAS</v>
          </cell>
          <cell r="L947">
            <v>8</v>
          </cell>
          <cell r="M947" t="str">
            <v>HUAURA</v>
          </cell>
          <cell r="N947">
            <v>1</v>
          </cell>
          <cell r="O947" t="str">
            <v>HUACHO</v>
          </cell>
          <cell r="P947" t="str">
            <v>Vilma Celestino Villafana</v>
          </cell>
          <cell r="Q947"/>
          <cell r="R947" t="str">
            <v>Diacomo Remigio Vergara</v>
          </cell>
          <cell r="S947" t="str">
            <v>Director de Gestión Institucional</v>
          </cell>
          <cell r="T947">
            <v>954434748</v>
          </cell>
          <cell r="U947" t="str">
            <v>dremigiov@drelp.gob.pe</v>
          </cell>
        </row>
        <row r="948">
          <cell r="H948">
            <v>1190</v>
          </cell>
          <cell r="I948" t="str">
            <v>REGION LIMA - EDUCACION LIMA PROVINCIAS</v>
          </cell>
          <cell r="J948">
            <v>15</v>
          </cell>
          <cell r="K948" t="str">
            <v>LIMA PROVINCIAS</v>
          </cell>
          <cell r="L948">
            <v>8</v>
          </cell>
          <cell r="M948" t="str">
            <v>HUAURA</v>
          </cell>
          <cell r="N948">
            <v>1</v>
          </cell>
          <cell r="O948" t="str">
            <v>HUACHO</v>
          </cell>
          <cell r="P948" t="str">
            <v>Vilma Celestino Villafana</v>
          </cell>
          <cell r="Q948"/>
          <cell r="R948" t="str">
            <v>Betty del Carmen Ascencio Quiche</v>
          </cell>
          <cell r="S948" t="str">
            <v>Planificador</v>
          </cell>
          <cell r="T948">
            <v>987659000</v>
          </cell>
          <cell r="U948" t="str">
            <v>beticar_2902@hotmail.com</v>
          </cell>
        </row>
        <row r="949">
          <cell r="H949">
            <v>1228</v>
          </cell>
          <cell r="I949" t="str">
            <v>REGION LIMA - AGRICULTURA LIMA PROVINCIAS</v>
          </cell>
          <cell r="J949">
            <v>15</v>
          </cell>
          <cell r="K949" t="str">
            <v>LIMA PROVINCIAS</v>
          </cell>
          <cell r="L949">
            <v>8</v>
          </cell>
          <cell r="M949" t="str">
            <v>HUAURA</v>
          </cell>
          <cell r="N949">
            <v>1</v>
          </cell>
          <cell r="O949" t="str">
            <v>HUACHO</v>
          </cell>
          <cell r="P949" t="str">
            <v>Vilma Celestino Villafana</v>
          </cell>
          <cell r="Q949"/>
          <cell r="R949" t="str">
            <v>José Zamudio Morales</v>
          </cell>
          <cell r="S949" t="str">
            <v>Director</v>
          </cell>
          <cell r="T949">
            <v>986693112</v>
          </cell>
          <cell r="U949" t="str">
            <v>jzamudio@dral.regionlima.gob.pe</v>
          </cell>
        </row>
        <row r="950">
          <cell r="H950">
            <v>1228</v>
          </cell>
          <cell r="I950" t="str">
            <v>REGION LIMA - AGRICULTURA LIMA PROVINCIAS</v>
          </cell>
          <cell r="J950">
            <v>15</v>
          </cell>
          <cell r="K950" t="str">
            <v>LIMA PROVINCIAS</v>
          </cell>
          <cell r="L950">
            <v>8</v>
          </cell>
          <cell r="M950" t="str">
            <v>HUAURA</v>
          </cell>
          <cell r="N950">
            <v>1</v>
          </cell>
          <cell r="O950" t="str">
            <v>HUACHO</v>
          </cell>
          <cell r="P950" t="str">
            <v>Vilma Celestino Villafana</v>
          </cell>
          <cell r="Q950"/>
          <cell r="R950" t="str">
            <v>Cesar Augusto Bellido Cubas</v>
          </cell>
          <cell r="S950" t="str">
            <v>Administrador</v>
          </cell>
          <cell r="T950">
            <v>999442402</v>
          </cell>
          <cell r="U950" t="str">
            <v>cbellido@dral.regionlima.gob.pe</v>
          </cell>
        </row>
        <row r="951">
          <cell r="H951">
            <v>1228</v>
          </cell>
          <cell r="I951" t="str">
            <v>REGION LIMA - AGRICULTURA LIMA PROVINCIAS</v>
          </cell>
          <cell r="J951">
            <v>15</v>
          </cell>
          <cell r="K951" t="str">
            <v>LIMA PROVINCIAS</v>
          </cell>
          <cell r="L951">
            <v>8</v>
          </cell>
          <cell r="M951" t="str">
            <v>HUAURA</v>
          </cell>
          <cell r="N951">
            <v>1</v>
          </cell>
          <cell r="O951" t="str">
            <v>HUACHO</v>
          </cell>
          <cell r="P951" t="str">
            <v>Vilma Celestino Villafana</v>
          </cell>
          <cell r="Q951"/>
          <cell r="R951" t="str">
            <v>Paul Roman Diaz Bernal</v>
          </cell>
          <cell r="S951" t="str">
            <v>Planificador</v>
          </cell>
          <cell r="T951">
            <v>987401322</v>
          </cell>
          <cell r="U951" t="str">
            <v>ing_paulrdb@hotmail.com</v>
          </cell>
        </row>
        <row r="952">
          <cell r="H952">
            <v>1285</v>
          </cell>
          <cell r="I952" t="str">
            <v>REGION LIMA - DIRECCION DE SALUD III LIMA NORTE</v>
          </cell>
          <cell r="J952">
            <v>15</v>
          </cell>
          <cell r="K952" t="str">
            <v>LIMA PROVINCIAS</v>
          </cell>
          <cell r="L952">
            <v>8</v>
          </cell>
          <cell r="M952" t="str">
            <v>HUAURA</v>
          </cell>
          <cell r="N952">
            <v>1</v>
          </cell>
          <cell r="O952" t="str">
            <v>HUACHO</v>
          </cell>
          <cell r="P952" t="str">
            <v>Vilma Celestino Villafana</v>
          </cell>
          <cell r="Q952"/>
          <cell r="R952" t="str">
            <v>Roberto Fernando Peña Cruz</v>
          </cell>
          <cell r="S952" t="str">
            <v>Director General</v>
          </cell>
          <cell r="T952" t="str">
            <v>999 706 679</v>
          </cell>
          <cell r="U952" t="str">
            <v>rpena@diresalima.gob.pe</v>
          </cell>
        </row>
        <row r="953">
          <cell r="H953">
            <v>1285</v>
          </cell>
          <cell r="I953" t="str">
            <v>REGION LIMA - DIRECCION DE SALUD III LIMA NORTE</v>
          </cell>
          <cell r="J953">
            <v>15</v>
          </cell>
          <cell r="K953" t="str">
            <v>LIMA PROVINCIAS</v>
          </cell>
          <cell r="L953">
            <v>8</v>
          </cell>
          <cell r="M953" t="str">
            <v>HUAURA</v>
          </cell>
          <cell r="N953">
            <v>1</v>
          </cell>
          <cell r="O953" t="str">
            <v>HUACHO</v>
          </cell>
          <cell r="P953" t="str">
            <v>Vilma Celestino Villafana</v>
          </cell>
          <cell r="Q953"/>
          <cell r="R953" t="str">
            <v>Edith Fernandez Montalvo</v>
          </cell>
          <cell r="S953" t="str">
            <v>Director de Planeamiento y Presupuesto</v>
          </cell>
          <cell r="T953" t="str">
            <v>995 764 777</v>
          </cell>
          <cell r="U953" t="str">
            <v>libertad1_82@hotmail.com</v>
          </cell>
        </row>
        <row r="954">
          <cell r="H954">
            <v>1285</v>
          </cell>
          <cell r="I954" t="str">
            <v>REGION LIMA - DIRECCION DE SALUD III LIMA NORTE</v>
          </cell>
          <cell r="J954">
            <v>15</v>
          </cell>
          <cell r="K954" t="str">
            <v>LIMA PROVINCIAS</v>
          </cell>
          <cell r="L954">
            <v>8</v>
          </cell>
          <cell r="M954" t="str">
            <v>HUAURA</v>
          </cell>
          <cell r="N954">
            <v>1</v>
          </cell>
          <cell r="O954" t="str">
            <v>HUACHO</v>
          </cell>
          <cell r="P954" t="str">
            <v>Vilma Celestino Villafana</v>
          </cell>
          <cell r="Q954"/>
          <cell r="R954" t="str">
            <v>Paola Quesada Runco</v>
          </cell>
          <cell r="S954" t="str">
            <v>Directora de Planeamiento, Presupuesto e Inversiones</v>
          </cell>
          <cell r="T954" t="str">
            <v>902 416 758</v>
          </cell>
          <cell r="U954" t="str">
            <v>pquesada2000@yahoo.es</v>
          </cell>
        </row>
        <row r="955">
          <cell r="H955">
            <v>1285</v>
          </cell>
          <cell r="I955" t="str">
            <v>REGION LIMA - DIRECCION DE SALUD III LIMA NORTE</v>
          </cell>
          <cell r="J955">
            <v>15</v>
          </cell>
          <cell r="K955" t="str">
            <v>LIMA PROVINCIAS</v>
          </cell>
          <cell r="L955">
            <v>8</v>
          </cell>
          <cell r="M955" t="str">
            <v>HUAURA</v>
          </cell>
          <cell r="N955">
            <v>1</v>
          </cell>
          <cell r="O955" t="str">
            <v>HUACHO</v>
          </cell>
          <cell r="P955" t="str">
            <v>Vilma Celestino Villafana</v>
          </cell>
          <cell r="Q955"/>
          <cell r="R955" t="str">
            <v>Janeth Guerrero Torres</v>
          </cell>
          <cell r="S955" t="str">
            <v>Planificador</v>
          </cell>
          <cell r="T955" t="str">
            <v>987 818 925</v>
          </cell>
          <cell r="U955" t="str">
            <v>planeamientodiresalima@gmail.com</v>
          </cell>
        </row>
        <row r="956">
          <cell r="H956">
            <v>1286</v>
          </cell>
          <cell r="I956" t="str">
            <v>REGION LIMA - HOSP. HUACHO-HUAURA-OYON Y SERV. BASICOS DE SALUD</v>
          </cell>
          <cell r="J956">
            <v>15</v>
          </cell>
          <cell r="K956" t="str">
            <v>LIMA PROVINCIAS</v>
          </cell>
          <cell r="L956">
            <v>8</v>
          </cell>
          <cell r="M956" t="str">
            <v>HUAURA</v>
          </cell>
          <cell r="N956">
            <v>1</v>
          </cell>
          <cell r="O956" t="str">
            <v>HUACHO</v>
          </cell>
          <cell r="P956" t="str">
            <v>Vilma Celestino Villafana</v>
          </cell>
          <cell r="Q956"/>
          <cell r="R956" t="str">
            <v>Terrores Mayta Flor</v>
          </cell>
          <cell r="S956" t="str">
            <v>Directora Ejecutiva</v>
          </cell>
          <cell r="T956" t="str">
            <v>932 985 893</v>
          </cell>
          <cell r="U956" t="str">
            <v>kiarakarinatm@hotmail.com</v>
          </cell>
        </row>
        <row r="957">
          <cell r="H957">
            <v>1286</v>
          </cell>
          <cell r="I957" t="str">
            <v>REGION LIMA - HOSP. HUACHO-HUAURA-OYON Y SERV. BASICOS DE SALUD</v>
          </cell>
          <cell r="J957">
            <v>15</v>
          </cell>
          <cell r="K957" t="str">
            <v>LIMA PROVINCIAS</v>
          </cell>
          <cell r="L957">
            <v>8</v>
          </cell>
          <cell r="M957" t="str">
            <v>HUAURA</v>
          </cell>
          <cell r="N957">
            <v>1</v>
          </cell>
          <cell r="O957" t="str">
            <v>HUACHO</v>
          </cell>
          <cell r="P957" t="str">
            <v>Vilma Celestino Villafana</v>
          </cell>
          <cell r="Q957"/>
          <cell r="R957" t="str">
            <v>Ausejo Galiano Gabriela</v>
          </cell>
          <cell r="S957" t="str">
            <v>Directora Planeamiento y Presupuesto</v>
          </cell>
          <cell r="T957" t="str">
            <v>949 892 485</v>
          </cell>
          <cell r="U957" t="str">
            <v>gabyausejo@gmail.com</v>
          </cell>
        </row>
        <row r="958">
          <cell r="H958">
            <v>1286</v>
          </cell>
          <cell r="I958" t="str">
            <v>REGION LIMA - HOSP. HUACHO-HUAURA-OYON Y SERV. BASICOS DE SALUD</v>
          </cell>
          <cell r="J958">
            <v>15</v>
          </cell>
          <cell r="K958" t="str">
            <v>LIMA PROVINCIAS</v>
          </cell>
          <cell r="L958">
            <v>8</v>
          </cell>
          <cell r="M958" t="str">
            <v>HUAURA</v>
          </cell>
          <cell r="N958">
            <v>1</v>
          </cell>
          <cell r="O958" t="str">
            <v>HUACHO</v>
          </cell>
          <cell r="P958" t="str">
            <v>Vilma Celestino Villafana</v>
          </cell>
          <cell r="Q958"/>
          <cell r="R958" t="str">
            <v>Ross Mery Vega Gonzales</v>
          </cell>
          <cell r="S958" t="str">
            <v>Responsable de Planeamiento</v>
          </cell>
          <cell r="T958" t="str">
            <v>942 474 122</v>
          </cell>
          <cell r="U958" t="str">
            <v>rossmeryv@yahoo.com</v>
          </cell>
        </row>
        <row r="959">
          <cell r="H959">
            <v>1187</v>
          </cell>
          <cell r="I959" t="str">
            <v>REGION LIMA - EDUCACION OYON</v>
          </cell>
          <cell r="J959">
            <v>15</v>
          </cell>
          <cell r="K959" t="str">
            <v>LIMA PROVINCIAS</v>
          </cell>
          <cell r="L959">
            <v>8</v>
          </cell>
          <cell r="M959" t="str">
            <v>HUAURA</v>
          </cell>
          <cell r="N959">
            <v>1</v>
          </cell>
          <cell r="O959" t="str">
            <v>HUACHO</v>
          </cell>
          <cell r="P959" t="str">
            <v>Vilma Celestino Villafana</v>
          </cell>
          <cell r="Q959"/>
          <cell r="R959" t="str">
            <v>Delsy Teodora Reyes Jimenez</v>
          </cell>
          <cell r="S959" t="str">
            <v>Director</v>
          </cell>
          <cell r="T959" t="str">
            <v>914 731 959</v>
          </cell>
          <cell r="U959" t="str">
            <v>delsy.reyes@ugel14oyon.gob.pe</v>
          </cell>
        </row>
        <row r="960">
          <cell r="H960">
            <v>1187</v>
          </cell>
          <cell r="I960" t="str">
            <v>REGION LIMA - EDUCACION OYON</v>
          </cell>
          <cell r="J960">
            <v>15</v>
          </cell>
          <cell r="K960" t="str">
            <v>LIMA PROVINCIAS</v>
          </cell>
          <cell r="L960">
            <v>8</v>
          </cell>
          <cell r="M960" t="str">
            <v>HUAURA</v>
          </cell>
          <cell r="N960">
            <v>1</v>
          </cell>
          <cell r="O960" t="str">
            <v>HUACHO</v>
          </cell>
          <cell r="P960" t="str">
            <v>Vilma Celestino Villafana</v>
          </cell>
          <cell r="Q960"/>
          <cell r="R960" t="str">
            <v>Picoy Almerco Sussy Clara</v>
          </cell>
          <cell r="S960" t="str">
            <v>Administrador</v>
          </cell>
          <cell r="T960">
            <v>975414402</v>
          </cell>
          <cell r="U960" t="str">
            <v>sussycpa@hotmail.com</v>
          </cell>
        </row>
        <row r="961">
          <cell r="H961">
            <v>1187</v>
          </cell>
          <cell r="I961" t="str">
            <v>REGION LIMA - EDUCACION OYON</v>
          </cell>
          <cell r="J961">
            <v>15</v>
          </cell>
          <cell r="K961" t="str">
            <v>LIMA PROVINCIAS</v>
          </cell>
          <cell r="L961">
            <v>8</v>
          </cell>
          <cell r="M961" t="str">
            <v>HUAURA</v>
          </cell>
          <cell r="N961">
            <v>1</v>
          </cell>
          <cell r="O961" t="str">
            <v>HUACHO</v>
          </cell>
          <cell r="P961" t="str">
            <v>Vilma Celestino Villafana</v>
          </cell>
          <cell r="Q961"/>
          <cell r="R961" t="str">
            <v>Nomberto Bernales Sonia Edith</v>
          </cell>
          <cell r="S961" t="str">
            <v>Jefe AGP</v>
          </cell>
          <cell r="T961">
            <v>973938149</v>
          </cell>
          <cell r="U961" t="str">
            <v>soedith16@gmail.com</v>
          </cell>
        </row>
        <row r="962">
          <cell r="H962">
            <v>1187</v>
          </cell>
          <cell r="I962" t="str">
            <v>REGION LIMA - EDUCACION OYON</v>
          </cell>
          <cell r="J962">
            <v>15</v>
          </cell>
          <cell r="K962" t="str">
            <v>LIMA PROVINCIAS</v>
          </cell>
          <cell r="L962">
            <v>8</v>
          </cell>
          <cell r="M962" t="str">
            <v>HUAURA</v>
          </cell>
          <cell r="N962">
            <v>1</v>
          </cell>
          <cell r="O962" t="str">
            <v>HUACHO</v>
          </cell>
          <cell r="P962" t="str">
            <v>Vilma Celestino Villafana</v>
          </cell>
          <cell r="Q962"/>
          <cell r="R962" t="str">
            <v>Fermin Esquerre Castañeda</v>
          </cell>
          <cell r="S962" t="str">
            <v>Jefe AGI</v>
          </cell>
          <cell r="T962">
            <v>975976929</v>
          </cell>
          <cell r="U962" t="str">
            <v>jfesquerre7@hotmail.com</v>
          </cell>
        </row>
        <row r="963">
          <cell r="H963">
            <v>1187</v>
          </cell>
          <cell r="I963" t="str">
            <v>REGION LIMA - EDUCACION OYON</v>
          </cell>
          <cell r="J963">
            <v>15</v>
          </cell>
          <cell r="K963" t="str">
            <v>LIMA PROVINCIAS</v>
          </cell>
          <cell r="L963">
            <v>8</v>
          </cell>
          <cell r="M963" t="str">
            <v>HUAURA</v>
          </cell>
          <cell r="N963">
            <v>1</v>
          </cell>
          <cell r="O963" t="str">
            <v>HUACHO</v>
          </cell>
          <cell r="P963" t="str">
            <v>Vilma Celestino Villafana</v>
          </cell>
          <cell r="Q963"/>
          <cell r="R963" t="str">
            <v>Walter Elvis Ugarte Valentin</v>
          </cell>
          <cell r="S963" t="str">
            <v>Planificador</v>
          </cell>
          <cell r="T963">
            <v>991869620</v>
          </cell>
          <cell r="U963" t="str">
            <v>wugarte@gmail.com</v>
          </cell>
        </row>
        <row r="964">
          <cell r="H964">
            <v>1186</v>
          </cell>
          <cell r="I964" t="str">
            <v>REGION LIMA - EDUCACION YAUYOS</v>
          </cell>
          <cell r="J964">
            <v>15</v>
          </cell>
          <cell r="K964" t="str">
            <v>LIMA PROVINCIAS</v>
          </cell>
          <cell r="L964">
            <v>8</v>
          </cell>
          <cell r="M964" t="str">
            <v>HUAURA</v>
          </cell>
          <cell r="N964">
            <v>1</v>
          </cell>
          <cell r="O964" t="str">
            <v>HUACHO</v>
          </cell>
          <cell r="P964" t="str">
            <v>Vilma Celestino Villafana</v>
          </cell>
          <cell r="Q964"/>
          <cell r="R964" t="str">
            <v>Margarita Julia Obispo Taipe</v>
          </cell>
          <cell r="S964" t="str">
            <v>Director</v>
          </cell>
          <cell r="T964">
            <v>955877772</v>
          </cell>
          <cell r="U964" t="str">
            <v>marga_zeyla@hotmail.com</v>
          </cell>
        </row>
        <row r="965">
          <cell r="H965">
            <v>1186</v>
          </cell>
          <cell r="I965" t="str">
            <v>REGION LIMA - EDUCACION YAUYOS</v>
          </cell>
          <cell r="J965">
            <v>15</v>
          </cell>
          <cell r="K965" t="str">
            <v>LIMA PROVINCIAS</v>
          </cell>
          <cell r="L965">
            <v>8</v>
          </cell>
          <cell r="M965" t="str">
            <v>HUAURA</v>
          </cell>
          <cell r="N965">
            <v>1</v>
          </cell>
          <cell r="O965" t="str">
            <v>HUACHO</v>
          </cell>
          <cell r="P965" t="str">
            <v>Vilma Celestino Villafana</v>
          </cell>
          <cell r="Q965"/>
          <cell r="R965" t="str">
            <v>Never Jhony Becerra Medina</v>
          </cell>
          <cell r="S965" t="str">
            <v>Administrador</v>
          </cell>
          <cell r="T965">
            <v>917512973</v>
          </cell>
          <cell r="U965" t="str">
            <v>never_jb@hotmail.com</v>
          </cell>
        </row>
        <row r="966">
          <cell r="H966">
            <v>1186</v>
          </cell>
          <cell r="I966" t="str">
            <v>REGION LIMA - EDUCACION YAUYOS</v>
          </cell>
          <cell r="J966">
            <v>15</v>
          </cell>
          <cell r="K966" t="str">
            <v>LIMA PROVINCIAS</v>
          </cell>
          <cell r="L966">
            <v>8</v>
          </cell>
          <cell r="M966" t="str">
            <v>HUAURA</v>
          </cell>
          <cell r="N966">
            <v>1</v>
          </cell>
          <cell r="O966" t="str">
            <v>HUACHO</v>
          </cell>
          <cell r="P966" t="str">
            <v>Vilma Celestino Villafana</v>
          </cell>
          <cell r="Q966"/>
          <cell r="R966" t="str">
            <v>Juan Orlando Hervacio Venturo</v>
          </cell>
          <cell r="S966" t="str">
            <v>Jefe Área de Gestión Institucional</v>
          </cell>
          <cell r="T966">
            <v>986101271</v>
          </cell>
          <cell r="U966" t="str">
            <v>johv82@gmail.com</v>
          </cell>
        </row>
        <row r="967">
          <cell r="H967">
            <v>1186</v>
          </cell>
          <cell r="I967" t="str">
            <v>REGION LIMA - EDUCACION YAUYOS</v>
          </cell>
          <cell r="J967">
            <v>15</v>
          </cell>
          <cell r="K967" t="str">
            <v>LIMA PROVINCIAS</v>
          </cell>
          <cell r="L967">
            <v>8</v>
          </cell>
          <cell r="M967" t="str">
            <v>HUAURA</v>
          </cell>
          <cell r="N967">
            <v>1</v>
          </cell>
          <cell r="O967" t="str">
            <v>HUACHO</v>
          </cell>
          <cell r="P967" t="str">
            <v>Vilma Celestino Villafana</v>
          </cell>
          <cell r="Q967"/>
          <cell r="R967" t="str">
            <v>Judith Milagros Rodriguez Benites</v>
          </cell>
          <cell r="S967" t="str">
            <v>Planificador</v>
          </cell>
          <cell r="T967">
            <v>997289501</v>
          </cell>
          <cell r="U967" t="str">
            <v>jmilagrosr@gmail.com/ yumilagritosbe@gmail.com</v>
          </cell>
        </row>
        <row r="968">
          <cell r="H968">
            <v>865</v>
          </cell>
          <cell r="I968" t="str">
            <v>REGION LORETO-AGRICULTURA</v>
          </cell>
          <cell r="J968">
            <v>16</v>
          </cell>
          <cell r="K968" t="str">
            <v>LORETO</v>
          </cell>
          <cell r="L968">
            <v>1</v>
          </cell>
          <cell r="M968" t="str">
            <v>MAYNAS</v>
          </cell>
          <cell r="N968">
            <v>12</v>
          </cell>
          <cell r="O968" t="str">
            <v>BELEN</v>
          </cell>
          <cell r="P968" t="str">
            <v>Noe Kiyak Pujupat</v>
          </cell>
          <cell r="Q968"/>
          <cell r="R968" t="str">
            <v>Llaqueli Apuela Guerra</v>
          </cell>
          <cell r="S968" t="str">
            <v>Planificador</v>
          </cell>
          <cell r="T968" t="str">
            <v>930 422 183</v>
          </cell>
          <cell r="U968" t="str">
            <v>llaqueli@gmail.com</v>
          </cell>
        </row>
        <row r="969">
          <cell r="H969">
            <v>867</v>
          </cell>
          <cell r="I969" t="str">
            <v>REGION LORETO-EDUCACION</v>
          </cell>
          <cell r="J969">
            <v>16</v>
          </cell>
          <cell r="K969" t="str">
            <v>LORETO</v>
          </cell>
          <cell r="L969">
            <v>1</v>
          </cell>
          <cell r="M969" t="str">
            <v>MAYNAS</v>
          </cell>
          <cell r="N969">
            <v>12</v>
          </cell>
          <cell r="O969" t="str">
            <v>BELEN</v>
          </cell>
          <cell r="P969" t="str">
            <v>Noe Kiyak Pujupat</v>
          </cell>
          <cell r="Q969"/>
          <cell r="R969" t="str">
            <v>Marco Antonio Tong Ríos</v>
          </cell>
          <cell r="S969" t="str">
            <v>Planificador</v>
          </cell>
          <cell r="T969" t="str">
            <v>956 321 344</v>
          </cell>
          <cell r="U969" t="str">
            <v>marco.tong75@gmail.com</v>
          </cell>
        </row>
        <row r="970">
          <cell r="H970">
            <v>870</v>
          </cell>
          <cell r="I970" t="str">
            <v>REGION LORETO-SALUD LORETO</v>
          </cell>
          <cell r="J970">
            <v>16</v>
          </cell>
          <cell r="K970" t="str">
            <v>LORETO</v>
          </cell>
          <cell r="L970">
            <v>1</v>
          </cell>
          <cell r="M970" t="str">
            <v>MAYNAS</v>
          </cell>
          <cell r="N970">
            <v>12</v>
          </cell>
          <cell r="O970" t="str">
            <v>BELEN</v>
          </cell>
          <cell r="P970" t="str">
            <v>Noe Kiyak Pujupat</v>
          </cell>
          <cell r="Q970"/>
          <cell r="R970" t="str">
            <v>Martin Flores Reategui</v>
          </cell>
          <cell r="S970" t="str">
            <v>Planificador</v>
          </cell>
          <cell r="T970" t="str">
            <v>964 874 532</v>
          </cell>
          <cell r="U970" t="str">
            <v>zemartin41@hotmail.com</v>
          </cell>
        </row>
        <row r="971">
          <cell r="H971">
            <v>872</v>
          </cell>
          <cell r="I971" t="str">
            <v>REGION LORETO-SALUD HOSPITAL DE APOYO IQUITOS</v>
          </cell>
          <cell r="J971">
            <v>16</v>
          </cell>
          <cell r="K971" t="str">
            <v>LORETO</v>
          </cell>
          <cell r="L971">
            <v>1</v>
          </cell>
          <cell r="M971" t="str">
            <v>MAYNAS</v>
          </cell>
          <cell r="N971">
            <v>12</v>
          </cell>
          <cell r="O971" t="str">
            <v>BELEN</v>
          </cell>
          <cell r="P971" t="str">
            <v>Noe Kiyak Pujupat</v>
          </cell>
          <cell r="Q971"/>
          <cell r="R971" t="str">
            <v>Walter Andrade Mozombite</v>
          </cell>
          <cell r="S971" t="str">
            <v>Planificador</v>
          </cell>
          <cell r="T971" t="str">
            <v>965 957 312</v>
          </cell>
          <cell r="U971" t="str">
            <v>walterandrade345@gmail.com</v>
          </cell>
        </row>
        <row r="972">
          <cell r="H972">
            <v>1326</v>
          </cell>
          <cell r="I972" t="str">
            <v>REG. LORETO- ORGANISMO PUBLICO INFRAEST. PARA LA PRODUCTIVIDAD</v>
          </cell>
          <cell r="J972">
            <v>16</v>
          </cell>
          <cell r="K972" t="str">
            <v>LORETO</v>
          </cell>
          <cell r="L972">
            <v>1</v>
          </cell>
          <cell r="M972" t="str">
            <v>MAYNAS</v>
          </cell>
          <cell r="N972">
            <v>12</v>
          </cell>
          <cell r="O972" t="str">
            <v>BELEN</v>
          </cell>
          <cell r="P972" t="str">
            <v>Noe Kiyak Pujupat</v>
          </cell>
          <cell r="Q972"/>
          <cell r="R972" t="str">
            <v>Mario Hugo Wu Vega</v>
          </cell>
          <cell r="S972" t="str">
            <v>Planificador</v>
          </cell>
          <cell r="T972" t="str">
            <v>924 443 579</v>
          </cell>
          <cell r="U972" t="str">
            <v>mariowuvega@gmail.com</v>
          </cell>
        </row>
        <row r="973">
          <cell r="H973">
            <v>874</v>
          </cell>
          <cell r="I973" t="str">
            <v>REGION LORETO- HOSPITAL REGIONAL DE LORETO</v>
          </cell>
          <cell r="J973">
            <v>16</v>
          </cell>
          <cell r="K973" t="str">
            <v>LORETO</v>
          </cell>
          <cell r="L973">
            <v>1</v>
          </cell>
          <cell r="M973" t="str">
            <v>MAYNAS</v>
          </cell>
          <cell r="N973">
            <v>12</v>
          </cell>
          <cell r="O973" t="str">
            <v>BELEN</v>
          </cell>
          <cell r="P973" t="str">
            <v>Noe Kiyak Pujupat</v>
          </cell>
          <cell r="Q973"/>
          <cell r="R973" t="str">
            <v>Milagros Nogueira Ávila</v>
          </cell>
          <cell r="S973" t="str">
            <v>Planificador</v>
          </cell>
          <cell r="T973" t="str">
            <v>945 148 737</v>
          </cell>
          <cell r="U973" t="str">
            <v>miminogueira75@gmail.com</v>
          </cell>
        </row>
        <row r="974">
          <cell r="H974">
            <v>861</v>
          </cell>
          <cell r="I974" t="str">
            <v>REGION LORETO-SEDE CENTRAL</v>
          </cell>
          <cell r="J974">
            <v>16</v>
          </cell>
          <cell r="K974" t="str">
            <v>LORETO</v>
          </cell>
          <cell r="L974">
            <v>1</v>
          </cell>
          <cell r="M974" t="str">
            <v>MAYNAS</v>
          </cell>
          <cell r="N974">
            <v>12</v>
          </cell>
          <cell r="O974" t="str">
            <v>BELEN</v>
          </cell>
          <cell r="P974" t="str">
            <v>Noe Kiyak Pujupat</v>
          </cell>
          <cell r="Q974"/>
          <cell r="R974" t="str">
            <v>Jimmy Jonathan Caceres Rios</v>
          </cell>
          <cell r="S974" t="str">
            <v>Gerente Regional de Planeamiento, Presupuesto e Inversión Pública</v>
          </cell>
          <cell r="T974" t="str">
            <v>065-266969</v>
          </cell>
          <cell r="U974" t="str">
            <v>jcaceres@regionloreto.gob.pe</v>
          </cell>
        </row>
        <row r="975">
          <cell r="H975">
            <v>861</v>
          </cell>
          <cell r="I975" t="str">
            <v>REGION LORETO-SEDE CENTRAL</v>
          </cell>
          <cell r="J975">
            <v>16</v>
          </cell>
          <cell r="K975" t="str">
            <v>LORETO</v>
          </cell>
          <cell r="L975">
            <v>1</v>
          </cell>
          <cell r="M975" t="str">
            <v>MAYNAS</v>
          </cell>
          <cell r="N975">
            <v>12</v>
          </cell>
          <cell r="O975" t="str">
            <v>BELEN</v>
          </cell>
          <cell r="P975" t="str">
            <v>Noe Kiyak Pujupat</v>
          </cell>
          <cell r="Q975"/>
          <cell r="R975" t="str">
            <v>Casilda Rengifo Arevalo</v>
          </cell>
          <cell r="S975" t="str">
            <v>Jefe de la Oficina Ejecutiva de Planeamiento y Estadistica</v>
          </cell>
          <cell r="T975">
            <v>965936708</v>
          </cell>
          <cell r="U975" t="str">
            <v>crengifoa@regionloreto.gob.pe; crengifoa@gmail.com</v>
          </cell>
        </row>
        <row r="976">
          <cell r="H976">
            <v>866</v>
          </cell>
          <cell r="I976" t="str">
            <v>REGION LORETO-TRANSPORTES</v>
          </cell>
          <cell r="J976">
            <v>16</v>
          </cell>
          <cell r="K976" t="str">
            <v>LORETO</v>
          </cell>
          <cell r="L976">
            <v>1</v>
          </cell>
          <cell r="M976" t="str">
            <v>MAYNAS</v>
          </cell>
          <cell r="N976">
            <v>12</v>
          </cell>
          <cell r="O976" t="str">
            <v>BELEN</v>
          </cell>
          <cell r="P976" t="str">
            <v>Noe Kiyak Pujupat</v>
          </cell>
          <cell r="Q976"/>
          <cell r="R976" t="str">
            <v>Rolfer Artidoro Vela García</v>
          </cell>
          <cell r="S976" t="str">
            <v>Planificador</v>
          </cell>
          <cell r="T976" t="str">
            <v>963 534 555</v>
          </cell>
          <cell r="U976" t="str">
            <v>rolfervela84@hotmail.com</v>
          </cell>
        </row>
        <row r="977">
          <cell r="H977">
            <v>863</v>
          </cell>
          <cell r="I977" t="str">
            <v>REGION LORETO-ALTO AMAZONAS-YURIMAGUAS</v>
          </cell>
          <cell r="J977">
            <v>16</v>
          </cell>
          <cell r="K977" t="str">
            <v>LORETO</v>
          </cell>
          <cell r="L977">
            <v>1</v>
          </cell>
          <cell r="M977" t="str">
            <v>MAYNAS</v>
          </cell>
          <cell r="N977">
            <v>12</v>
          </cell>
          <cell r="O977" t="str">
            <v>BELEN</v>
          </cell>
          <cell r="P977" t="str">
            <v>Noe Kiyak Pujupat</v>
          </cell>
          <cell r="Q977"/>
          <cell r="R977" t="str">
            <v>Sonia Elizabeth Sánchez Culqui</v>
          </cell>
          <cell r="S977" t="str">
            <v>Planificador</v>
          </cell>
          <cell r="T977" t="str">
            <v>943 852 682</v>
          </cell>
          <cell r="U977" t="str">
            <v>soniaelizabethsc517@hotmail.com</v>
          </cell>
        </row>
        <row r="978">
          <cell r="H978">
            <v>868</v>
          </cell>
          <cell r="I978" t="str">
            <v>REGION LORETO-EDUCACION ALTO AMAZONAS</v>
          </cell>
          <cell r="J978">
            <v>16</v>
          </cell>
          <cell r="K978" t="str">
            <v>LORETO</v>
          </cell>
          <cell r="L978">
            <v>1</v>
          </cell>
          <cell r="M978" t="str">
            <v>MAYNAS</v>
          </cell>
          <cell r="N978">
            <v>12</v>
          </cell>
          <cell r="O978" t="str">
            <v>BELEN</v>
          </cell>
          <cell r="P978" t="str">
            <v>Noe Kiyak Pujupat</v>
          </cell>
          <cell r="Q978"/>
          <cell r="R978" t="str">
            <v>Jervis Paredes Pezo</v>
          </cell>
          <cell r="S978" t="str">
            <v>Planificador</v>
          </cell>
          <cell r="T978" t="str">
            <v>993 702 332</v>
          </cell>
          <cell r="U978" t="str">
            <v>jervisparedes@gmail.com</v>
          </cell>
        </row>
        <row r="979">
          <cell r="H979">
            <v>871</v>
          </cell>
          <cell r="I979" t="str">
            <v>REGION LORETO-SALUD YURIMAGUAS</v>
          </cell>
          <cell r="J979">
            <v>16</v>
          </cell>
          <cell r="K979" t="str">
            <v>LORETO</v>
          </cell>
          <cell r="L979">
            <v>1</v>
          </cell>
          <cell r="M979" t="str">
            <v>MAYNAS</v>
          </cell>
          <cell r="N979">
            <v>12</v>
          </cell>
          <cell r="O979" t="str">
            <v>BELEN</v>
          </cell>
          <cell r="P979" t="str">
            <v>Noe Kiyak Pujupat</v>
          </cell>
          <cell r="Q979"/>
          <cell r="R979" t="str">
            <v>Manuel Leopoldo Torres Rodriguez</v>
          </cell>
          <cell r="S979" t="str">
            <v>Planificador</v>
          </cell>
          <cell r="T979" t="str">
            <v>938 995 206</v>
          </cell>
          <cell r="U979" t="str">
            <v>manuelleotorres@yahoo.com</v>
          </cell>
        </row>
        <row r="980">
          <cell r="H980">
            <v>1125</v>
          </cell>
          <cell r="I980" t="str">
            <v>REGION LORETO-EDUCACION MARISCAL RAMON CASTILLA</v>
          </cell>
          <cell r="J980">
            <v>16</v>
          </cell>
          <cell r="K980" t="str">
            <v>LORETO</v>
          </cell>
          <cell r="L980">
            <v>1</v>
          </cell>
          <cell r="M980" t="str">
            <v>MAYNAS</v>
          </cell>
          <cell r="N980">
            <v>12</v>
          </cell>
          <cell r="O980" t="str">
            <v>BELEN</v>
          </cell>
          <cell r="P980" t="str">
            <v>Noe Kiyak Pujupat</v>
          </cell>
          <cell r="Q980"/>
          <cell r="R980" t="str">
            <v>Cesar Agusto Vargas Ramírez</v>
          </cell>
          <cell r="S980" t="str">
            <v>Planificador</v>
          </cell>
          <cell r="T980" t="str">
            <v>944 466 438</v>
          </cell>
          <cell r="U980" t="str">
            <v>cvargas_54@hotmail.com</v>
          </cell>
        </row>
        <row r="981">
          <cell r="H981">
            <v>1407</v>
          </cell>
          <cell r="I981" t="str">
            <v>GOB. REG. DE LORETO- HOSPITAL SANTA GEMA DE YURIMAGUAS</v>
          </cell>
          <cell r="J981">
            <v>16</v>
          </cell>
          <cell r="K981" t="str">
            <v>LORETO</v>
          </cell>
          <cell r="L981">
            <v>1</v>
          </cell>
          <cell r="M981" t="str">
            <v>MAYNAS</v>
          </cell>
          <cell r="N981">
            <v>12</v>
          </cell>
          <cell r="O981" t="str">
            <v>BELEN</v>
          </cell>
          <cell r="P981" t="str">
            <v>Noe Kiyak Pujupat</v>
          </cell>
          <cell r="Q981"/>
          <cell r="R981" t="str">
            <v>Franklin Inga Saavedra</v>
          </cell>
          <cell r="S981" t="str">
            <v>Planificador</v>
          </cell>
          <cell r="T981" t="str">
            <v>956 152 148</v>
          </cell>
          <cell r="U981" t="str">
            <v>franklin.inga.saavedra@gmail.com</v>
          </cell>
        </row>
        <row r="982">
          <cell r="H982">
            <v>1714</v>
          </cell>
          <cell r="I982" t="str">
            <v>RED DE SALUD LORETO - NAUTA</v>
          </cell>
          <cell r="J982">
            <v>16</v>
          </cell>
          <cell r="K982" t="str">
            <v>LORETO</v>
          </cell>
          <cell r="L982">
            <v>1</v>
          </cell>
          <cell r="M982" t="str">
            <v>MAYNAS</v>
          </cell>
          <cell r="N982">
            <v>12</v>
          </cell>
          <cell r="O982" t="str">
            <v>BELEN</v>
          </cell>
          <cell r="P982" t="str">
            <v>Noe Kiyak Pujupat</v>
          </cell>
          <cell r="Q982"/>
          <cell r="R982" t="str">
            <v>Mary Vásquez López</v>
          </cell>
          <cell r="S982" t="str">
            <v>Planificador</v>
          </cell>
          <cell r="T982" t="str">
            <v>945 286 215</v>
          </cell>
          <cell r="U982" t="str">
            <v>marivasquezlopez229@gmail.com</v>
          </cell>
        </row>
        <row r="983">
          <cell r="H983">
            <v>1179</v>
          </cell>
          <cell r="I983" t="str">
            <v>REGION LORETO-EDUCACION NAUTA</v>
          </cell>
          <cell r="J983">
            <v>16</v>
          </cell>
          <cell r="K983" t="str">
            <v>LORETO</v>
          </cell>
          <cell r="L983">
            <v>1</v>
          </cell>
          <cell r="M983" t="str">
            <v>MAYNAS</v>
          </cell>
          <cell r="N983">
            <v>12</v>
          </cell>
          <cell r="O983" t="str">
            <v>BELEN</v>
          </cell>
          <cell r="P983" t="str">
            <v>Noe Kiyak Pujupat</v>
          </cell>
          <cell r="Q983"/>
          <cell r="R983" t="str">
            <v>Alexander Orlando Paima Guerra</v>
          </cell>
          <cell r="S983" t="str">
            <v>Planificador</v>
          </cell>
          <cell r="T983" t="str">
            <v>901 952 654</v>
          </cell>
          <cell r="U983" t="str">
            <v>paima79@hotmail.com</v>
          </cell>
        </row>
        <row r="984">
          <cell r="H984">
            <v>1178</v>
          </cell>
          <cell r="I984" t="str">
            <v>REGION LORETO-EDUCACION REQUENA</v>
          </cell>
          <cell r="J984">
            <v>16</v>
          </cell>
          <cell r="K984" t="str">
            <v>LORETO</v>
          </cell>
          <cell r="L984">
            <v>1</v>
          </cell>
          <cell r="M984" t="str">
            <v>MAYNAS</v>
          </cell>
          <cell r="N984">
            <v>12</v>
          </cell>
          <cell r="O984" t="str">
            <v>BELEN</v>
          </cell>
          <cell r="P984" t="str">
            <v>Noe Kiyak Pujupat</v>
          </cell>
          <cell r="Q984"/>
          <cell r="R984" t="str">
            <v>Aldo Vargas Alado</v>
          </cell>
          <cell r="S984" t="str">
            <v>Planificador</v>
          </cell>
          <cell r="T984" t="str">
            <v>956 045 989</v>
          </cell>
          <cell r="U984" t="str">
            <v>afvargas_a@hotmail.com</v>
          </cell>
        </row>
        <row r="985">
          <cell r="H985">
            <v>1672</v>
          </cell>
          <cell r="I985" t="str">
            <v>GOB. REG. DE LORETO - SALUD UCAYALI-CONTAMANA</v>
          </cell>
          <cell r="J985">
            <v>16</v>
          </cell>
          <cell r="K985" t="str">
            <v>LORETO</v>
          </cell>
          <cell r="L985">
            <v>1</v>
          </cell>
          <cell r="M985" t="str">
            <v>MAYNAS</v>
          </cell>
          <cell r="N985">
            <v>12</v>
          </cell>
          <cell r="O985" t="str">
            <v>BELEN</v>
          </cell>
          <cell r="P985" t="str">
            <v>Noe Kiyak Pujupat</v>
          </cell>
          <cell r="Q985"/>
          <cell r="R985" t="str">
            <v>Elenn Elizabeth Salles Lozano</v>
          </cell>
          <cell r="S985" t="str">
            <v>Planificador</v>
          </cell>
          <cell r="T985" t="str">
            <v>939 576 571</v>
          </cell>
          <cell r="U985" t="str">
            <v>salleslozanoe@gmail.com</v>
          </cell>
        </row>
        <row r="986">
          <cell r="H986">
            <v>864</v>
          </cell>
          <cell r="I986" t="str">
            <v>REGION LORETO-UCAYALI-CONTAMANA</v>
          </cell>
          <cell r="J986">
            <v>16</v>
          </cell>
          <cell r="K986" t="str">
            <v>LORETO</v>
          </cell>
          <cell r="L986">
            <v>1</v>
          </cell>
          <cell r="M986" t="str">
            <v>MAYNAS</v>
          </cell>
          <cell r="N986">
            <v>12</v>
          </cell>
          <cell r="O986" t="str">
            <v>BELEN</v>
          </cell>
          <cell r="P986" t="str">
            <v>Noe Kiyak Pujupat</v>
          </cell>
          <cell r="Q986"/>
          <cell r="R986" t="str">
            <v>Carmen Rosario Torres Bartra</v>
          </cell>
          <cell r="S986" t="str">
            <v>Planificador</v>
          </cell>
          <cell r="T986" t="str">
            <v>951 985 502</v>
          </cell>
          <cell r="U986" t="str">
            <v>carotorres65@hotmail.com</v>
          </cell>
        </row>
        <row r="987">
          <cell r="H987">
            <v>869</v>
          </cell>
          <cell r="I987" t="str">
            <v>REGION LORETO-EDUCACION UCAYALI-CONTAMANA LORETO</v>
          </cell>
          <cell r="J987">
            <v>16</v>
          </cell>
          <cell r="K987" t="str">
            <v>LORETO</v>
          </cell>
          <cell r="L987">
            <v>1</v>
          </cell>
          <cell r="M987" t="str">
            <v>MAYNAS</v>
          </cell>
          <cell r="N987">
            <v>12</v>
          </cell>
          <cell r="O987" t="str">
            <v>BELEN</v>
          </cell>
          <cell r="P987" t="str">
            <v>Noe Kiyak Pujupat</v>
          </cell>
          <cell r="Q987"/>
          <cell r="R987" t="str">
            <v>Julio Cesar Saenz Ávila</v>
          </cell>
          <cell r="S987" t="str">
            <v>Planificador</v>
          </cell>
          <cell r="T987" t="str">
            <v>961 842 336</v>
          </cell>
          <cell r="U987" t="str">
            <v>jcsa_04@hotmail.com</v>
          </cell>
        </row>
        <row r="988">
          <cell r="H988">
            <v>1248</v>
          </cell>
          <cell r="I988" t="str">
            <v>REGION LORETO - EDUCACION DATEM DEL MARAÑON</v>
          </cell>
          <cell r="J988">
            <v>16</v>
          </cell>
          <cell r="K988" t="str">
            <v>LORETO</v>
          </cell>
          <cell r="L988">
            <v>1</v>
          </cell>
          <cell r="M988" t="str">
            <v>MAYNAS</v>
          </cell>
          <cell r="N988">
            <v>12</v>
          </cell>
          <cell r="O988" t="str">
            <v>BELEN</v>
          </cell>
          <cell r="P988" t="str">
            <v>Noe Kiyak Pujupat</v>
          </cell>
          <cell r="Q988"/>
          <cell r="R988" t="str">
            <v>Kennedy Rodriguez Rios</v>
          </cell>
          <cell r="S988" t="str">
            <v>Planificador</v>
          </cell>
          <cell r="T988">
            <v>940030005</v>
          </cell>
          <cell r="U988" t="str">
            <v>kerori141287@hotmail.com</v>
          </cell>
        </row>
        <row r="989">
          <cell r="H989">
            <v>1391</v>
          </cell>
          <cell r="I989" t="str">
            <v>GOB. REG. LORETO - RED DE SALUD DATEM DEL MARAÑON</v>
          </cell>
          <cell r="J989">
            <v>16</v>
          </cell>
          <cell r="K989" t="str">
            <v>LORETO</v>
          </cell>
          <cell r="L989">
            <v>1</v>
          </cell>
          <cell r="M989" t="str">
            <v>MAYNAS</v>
          </cell>
          <cell r="N989">
            <v>12</v>
          </cell>
          <cell r="O989" t="str">
            <v>BELEN</v>
          </cell>
          <cell r="P989" t="str">
            <v>Noe Kiyak Pujupat</v>
          </cell>
          <cell r="Q989"/>
          <cell r="R989" t="str">
            <v>Miguel Angel Dávila Magalhaes</v>
          </cell>
          <cell r="S989" t="str">
            <v>Planificador</v>
          </cell>
          <cell r="T989" t="str">
            <v>987 388 291</v>
          </cell>
          <cell r="U989" t="str">
            <v>migueldavila0284@gmail.com</v>
          </cell>
        </row>
        <row r="990">
          <cell r="H990">
            <v>1676</v>
          </cell>
          <cell r="I990" t="str">
            <v>GOB. REG. DE LORETO - EDUCACION - UNIDAD DE GESTION EDUCATIVA LOCAL DEL PUTUMAYO</v>
          </cell>
          <cell r="J990">
            <v>16</v>
          </cell>
          <cell r="K990" t="str">
            <v>LORETO</v>
          </cell>
          <cell r="L990">
            <v>1</v>
          </cell>
          <cell r="M990" t="str">
            <v>MAYNAS</v>
          </cell>
          <cell r="N990">
            <v>12</v>
          </cell>
          <cell r="O990" t="str">
            <v>BELEN</v>
          </cell>
          <cell r="P990" t="str">
            <v>Noe Kiyak Pujupat</v>
          </cell>
          <cell r="Q990"/>
          <cell r="R990" t="str">
            <v>Cesar Agusto García Del Castillo</v>
          </cell>
          <cell r="S990" t="str">
            <v>Planificador</v>
          </cell>
          <cell r="T990" t="str">
            <v>953 434788</v>
          </cell>
          <cell r="U990" t="str">
            <v>cesarcpcc@hotmail.com</v>
          </cell>
        </row>
        <row r="991">
          <cell r="H991">
            <v>875</v>
          </cell>
          <cell r="I991" t="str">
            <v>REGION MADRE DE DIOS-SEDE CENTRAL</v>
          </cell>
          <cell r="J991">
            <v>17</v>
          </cell>
          <cell r="K991" t="str">
            <v>MADRE DE DIOS</v>
          </cell>
          <cell r="L991">
            <v>1</v>
          </cell>
          <cell r="M991" t="str">
            <v>TAMBOPATA</v>
          </cell>
          <cell r="N991">
            <v>1</v>
          </cell>
          <cell r="O991" t="str">
            <v>TAMBOPATA</v>
          </cell>
          <cell r="P991" t="str">
            <v>Marco Condori Lozano</v>
          </cell>
          <cell r="Q991"/>
          <cell r="R991" t="str">
            <v>María Angélica Odar Yábar</v>
          </cell>
          <cell r="S991" t="str">
            <v>Gerente Regional de Planeamiento, Presupuesto y Acondicionamiento Territorial (e).</v>
          </cell>
          <cell r="T991">
            <v>973231945</v>
          </cell>
          <cell r="U991" t="str">
            <v>mangelicaodar@gmail.com</v>
          </cell>
        </row>
        <row r="992">
          <cell r="H992">
            <v>875</v>
          </cell>
          <cell r="I992" t="str">
            <v>REGION MADRE DE DIOS-SEDE CENTRAL</v>
          </cell>
          <cell r="J992">
            <v>17</v>
          </cell>
          <cell r="K992" t="str">
            <v>MADRE DE DIOS</v>
          </cell>
          <cell r="L992">
            <v>1</v>
          </cell>
          <cell r="M992" t="str">
            <v>TAMBOPATA</v>
          </cell>
          <cell r="N992">
            <v>1</v>
          </cell>
          <cell r="O992" t="str">
            <v>TAMBOPATA</v>
          </cell>
          <cell r="P992" t="str">
            <v>Marco Condori Lozano</v>
          </cell>
          <cell r="Q992"/>
          <cell r="R992" t="str">
            <v>Robinson Ore Rengifo</v>
          </cell>
          <cell r="S992" t="str">
            <v>Sub Gerente de Planeamiento</v>
          </cell>
          <cell r="T992">
            <v>953275653</v>
          </cell>
          <cell r="U992" t="str">
            <v>robinsonore@hotmail.com</v>
          </cell>
        </row>
        <row r="993">
          <cell r="H993">
            <v>876</v>
          </cell>
          <cell r="I993" t="str">
            <v>REGION MADRE DE DIOS-AGRICULTURA</v>
          </cell>
          <cell r="J993">
            <v>17</v>
          </cell>
          <cell r="K993" t="str">
            <v>MADRE DE DIOS</v>
          </cell>
          <cell r="L993">
            <v>1</v>
          </cell>
          <cell r="M993" t="str">
            <v>TAMBOPATA</v>
          </cell>
          <cell r="N993">
            <v>1</v>
          </cell>
          <cell r="O993" t="str">
            <v>TAMBOPATA</v>
          </cell>
          <cell r="P993" t="str">
            <v>Marco Condori Lozano</v>
          </cell>
          <cell r="Q993"/>
          <cell r="R993" t="str">
            <v>Nelly Tarazona</v>
          </cell>
          <cell r="S993" t="str">
            <v>Planificador</v>
          </cell>
          <cell r="T993" t="str">
            <v>991 074 446</v>
          </cell>
          <cell r="U993" t="str">
            <v>nptarazona@gmail.com</v>
          </cell>
        </row>
        <row r="994">
          <cell r="H994">
            <v>877</v>
          </cell>
          <cell r="I994" t="str">
            <v>REGION MADRE DE DIOS-TRANSPORTES</v>
          </cell>
          <cell r="J994">
            <v>17</v>
          </cell>
          <cell r="K994" t="str">
            <v>MADRE DE DIOS</v>
          </cell>
          <cell r="L994">
            <v>1</v>
          </cell>
          <cell r="M994" t="str">
            <v>TAMBOPATA</v>
          </cell>
          <cell r="N994">
            <v>1</v>
          </cell>
          <cell r="O994" t="str">
            <v>TAMBOPATA</v>
          </cell>
          <cell r="P994" t="str">
            <v>Marco Condori Lozano</v>
          </cell>
          <cell r="Q994"/>
          <cell r="R994" t="str">
            <v>Sheyla Diane Jeri Nieves</v>
          </cell>
          <cell r="S994" t="str">
            <v>Esp. Planeamiento</v>
          </cell>
          <cell r="T994">
            <v>982704174</v>
          </cell>
          <cell r="U994" t="str">
            <v>sheylajeri@yahoo.es</v>
          </cell>
        </row>
        <row r="995">
          <cell r="H995">
            <v>878</v>
          </cell>
          <cell r="I995" t="str">
            <v>REGION MADRE DE DIOS-EDUCACION</v>
          </cell>
          <cell r="J995">
            <v>17</v>
          </cell>
          <cell r="K995" t="str">
            <v>MADRE DE DIOS</v>
          </cell>
          <cell r="L995">
            <v>1</v>
          </cell>
          <cell r="M995" t="str">
            <v>TAMBOPATA</v>
          </cell>
          <cell r="N995">
            <v>1</v>
          </cell>
          <cell r="O995" t="str">
            <v>TAMBOPATA</v>
          </cell>
          <cell r="P995" t="str">
            <v>Marco Condori Lozano</v>
          </cell>
          <cell r="Q995"/>
          <cell r="R995" t="str">
            <v>Cesar Augusto Vigil Benavides</v>
          </cell>
          <cell r="S995" t="str">
            <v>Responsable de acceso a la información</v>
          </cell>
          <cell r="T995">
            <v>982604200</v>
          </cell>
          <cell r="U995" t="str">
            <v>rrpp@dredmdd.gob.pe</v>
          </cell>
        </row>
        <row r="996">
          <cell r="H996">
            <v>879</v>
          </cell>
          <cell r="I996" t="str">
            <v>REGION MADRE DE DIOS-SALUD</v>
          </cell>
          <cell r="J996">
            <v>17</v>
          </cell>
          <cell r="K996" t="str">
            <v>MADRE DE DIOS</v>
          </cell>
          <cell r="L996">
            <v>1</v>
          </cell>
          <cell r="M996" t="str">
            <v>TAMBOPATA</v>
          </cell>
          <cell r="N996">
            <v>1</v>
          </cell>
          <cell r="O996" t="str">
            <v>TAMBOPATA</v>
          </cell>
          <cell r="P996" t="str">
            <v>Marco Condori Lozano</v>
          </cell>
          <cell r="Q996"/>
          <cell r="R996" t="str">
            <v>David Dalhi Davila Goicochea</v>
          </cell>
          <cell r="S996" t="str">
            <v>Director informatica</v>
          </cell>
          <cell r="T996">
            <v>982320721</v>
          </cell>
          <cell r="U996" t="str">
            <v>ddavilag@diresamadrededios.gob.pe</v>
          </cell>
        </row>
        <row r="997">
          <cell r="H997">
            <v>1003</v>
          </cell>
          <cell r="I997" t="str">
            <v>REGION MADRE DE DIOS-HOSPITAL SANTA ROSA DE PUERTO MALDONADO</v>
          </cell>
          <cell r="J997">
            <v>17</v>
          </cell>
          <cell r="K997" t="str">
            <v>MADRE DE DIOS</v>
          </cell>
          <cell r="L997">
            <v>1</v>
          </cell>
          <cell r="M997" t="str">
            <v>TAMBOPATA</v>
          </cell>
          <cell r="N997">
            <v>1</v>
          </cell>
          <cell r="O997" t="str">
            <v>TAMBOPATA</v>
          </cell>
          <cell r="P997" t="str">
            <v>Marco Condori Lozano</v>
          </cell>
          <cell r="Q997"/>
          <cell r="R997" t="str">
            <v>Agob. Nelcy Magaly Luna Antas</v>
          </cell>
          <cell r="S997" t="str">
            <v>Jefe de la Unidad de Personal</v>
          </cell>
          <cell r="T997" t="str">
            <v>974 944 752</v>
          </cell>
          <cell r="U997" t="str">
            <v>nluna@hospitalsantarosa.gob.pe</v>
          </cell>
        </row>
        <row r="998">
          <cell r="H998">
            <v>1294</v>
          </cell>
          <cell r="I998" t="str">
            <v>REGION MADRE DE DIOS-PROY. ESP. MADRE DE DIOS</v>
          </cell>
          <cell r="J998">
            <v>17</v>
          </cell>
          <cell r="K998" t="str">
            <v>MADRE DE DIOS</v>
          </cell>
          <cell r="L998">
            <v>1</v>
          </cell>
          <cell r="M998" t="str">
            <v>TAMBOPATA</v>
          </cell>
          <cell r="N998">
            <v>1</v>
          </cell>
          <cell r="O998" t="str">
            <v>TAMBOPATA</v>
          </cell>
          <cell r="P998" t="str">
            <v>Marco Condori Lozano</v>
          </cell>
          <cell r="Q998"/>
          <cell r="R998" t="str">
            <v>Claudio Frisancho, River Jess</v>
          </cell>
          <cell r="S998" t="str">
            <v>Encargado de la oficina de computo</v>
          </cell>
          <cell r="T998">
            <v>982718470</v>
          </cell>
          <cell r="U998" t="str">
            <v>proyectoespecial@pemdd.gob.pe</v>
          </cell>
        </row>
        <row r="999">
          <cell r="H999">
            <v>1392</v>
          </cell>
          <cell r="I999" t="str">
            <v>GOB.REG. MADRE DEDIOS - SUB REGION MANU</v>
          </cell>
          <cell r="J999">
            <v>17</v>
          </cell>
          <cell r="K999" t="str">
            <v>MADRE DE DIOS</v>
          </cell>
          <cell r="L999">
            <v>1</v>
          </cell>
          <cell r="M999" t="str">
            <v>TAMBOPATA</v>
          </cell>
          <cell r="N999">
            <v>1</v>
          </cell>
          <cell r="O999" t="str">
            <v>TAMBOPATA</v>
          </cell>
          <cell r="P999" t="str">
            <v>Marco Condori Lozano</v>
          </cell>
          <cell r="Q999"/>
          <cell r="R999" t="str">
            <v>Jorge nicasio camala barreto</v>
          </cell>
          <cell r="S999" t="str">
            <v>jefe de oficina planificación</v>
          </cell>
          <cell r="T999">
            <v>918353536</v>
          </cell>
          <cell r="U999" t="str">
            <v>JCB_2014-05-06@hotmail.com</v>
          </cell>
        </row>
        <row r="1000">
          <cell r="H1000">
            <v>880</v>
          </cell>
          <cell r="I1000" t="str">
            <v>REGION MOQUEGUA-SEDE CENTRAL</v>
          </cell>
          <cell r="J1000">
            <v>18</v>
          </cell>
          <cell r="K1000" t="str">
            <v>MOQUEGUA</v>
          </cell>
          <cell r="L1000">
            <v>1</v>
          </cell>
          <cell r="M1000" t="str">
            <v>MARISCAL NIETO</v>
          </cell>
          <cell r="N1000">
            <v>1</v>
          </cell>
          <cell r="O1000" t="str">
            <v>MOQUEGUA</v>
          </cell>
          <cell r="P1000" t="str">
            <v>Vilma Celestino Villafana</v>
          </cell>
          <cell r="Q1000"/>
          <cell r="R1000" t="str">
            <v>Cesar David Ferrer Carlin</v>
          </cell>
          <cell r="S1000" t="str">
            <v>Gerente Regional de Planeamiento, Presupuesto y Acondicionamiento Territorial</v>
          </cell>
          <cell r="T1000" t="str">
            <v>953 640 313</v>
          </cell>
          <cell r="U1000" t="str">
            <v>cferrer30@hotmail.com;grppat.2023.grm@gmail.com</v>
          </cell>
        </row>
        <row r="1001">
          <cell r="H1001">
            <v>880</v>
          </cell>
          <cell r="I1001" t="str">
            <v>REGION MOQUEGUA-SEDE CENTRAL</v>
          </cell>
          <cell r="J1001">
            <v>18</v>
          </cell>
          <cell r="K1001" t="str">
            <v>MOQUEGUA</v>
          </cell>
          <cell r="L1001">
            <v>1</v>
          </cell>
          <cell r="M1001" t="str">
            <v>MARISCAL NIETO</v>
          </cell>
          <cell r="N1001">
            <v>1</v>
          </cell>
          <cell r="O1001" t="str">
            <v>MOQUEGUA</v>
          </cell>
          <cell r="P1001" t="str">
            <v>Vilma Celestino Villafana</v>
          </cell>
          <cell r="Q1001"/>
          <cell r="R1001" t="str">
            <v>MARTIN SANTIAGO PAIS LÉCTOR</v>
          </cell>
          <cell r="S1001" t="str">
            <v>Sub Gerente de Planeamiento</v>
          </cell>
          <cell r="T1001" t="str">
            <v>956 087 973</v>
          </cell>
          <cell r="U1001" t="str">
            <v>martinspaisL@hotmail.com</v>
          </cell>
        </row>
        <row r="1002">
          <cell r="H1002">
            <v>881</v>
          </cell>
          <cell r="I1002" t="str">
            <v>REGION MOQUEGUA-AGRICULTURA</v>
          </cell>
          <cell r="J1002">
            <v>18</v>
          </cell>
          <cell r="K1002" t="str">
            <v>MOQUEGUA</v>
          </cell>
          <cell r="L1002">
            <v>1</v>
          </cell>
          <cell r="M1002" t="str">
            <v>MARISCAL NIETO</v>
          </cell>
          <cell r="N1002">
            <v>1</v>
          </cell>
          <cell r="O1002" t="str">
            <v>MOQUEGUA</v>
          </cell>
          <cell r="P1002" t="str">
            <v>Vilma Celestino Villafana</v>
          </cell>
          <cell r="Q1002"/>
          <cell r="R1002" t="str">
            <v>Oswaldo Anibal Olmos Cuello</v>
          </cell>
          <cell r="S1002" t="str">
            <v>Jefe de la Oficina de Planificación Agraria</v>
          </cell>
          <cell r="T1002" t="str">
            <v>968 176 685</v>
          </cell>
          <cell r="U1002" t="str">
            <v>oswaldoolmosc@gmail.com</v>
          </cell>
        </row>
        <row r="1003">
          <cell r="H1003">
            <v>882</v>
          </cell>
          <cell r="I1003" t="str">
            <v>REGION MOQUEGUA-TRANSPORTES</v>
          </cell>
          <cell r="J1003">
            <v>18</v>
          </cell>
          <cell r="K1003" t="str">
            <v>MOQUEGUA</v>
          </cell>
          <cell r="L1003">
            <v>1</v>
          </cell>
          <cell r="M1003" t="str">
            <v>MARISCAL NIETO</v>
          </cell>
          <cell r="N1003">
            <v>1</v>
          </cell>
          <cell r="O1003" t="str">
            <v>MOQUEGUA</v>
          </cell>
          <cell r="P1003" t="str">
            <v>Vilma Celestino Villafana</v>
          </cell>
          <cell r="Q1003"/>
          <cell r="R1003" t="str">
            <v>Arleth Verónica Quispitupac Velasquez</v>
          </cell>
          <cell r="S1003" t="str">
            <v>Director de la Oficina de Planificación y Presupuesto</v>
          </cell>
          <cell r="T1003" t="str">
            <v>958 371 144</v>
          </cell>
          <cell r="U1003" t="str">
            <v>scar.arleth@gmail.com</v>
          </cell>
        </row>
        <row r="1004">
          <cell r="H1004">
            <v>883</v>
          </cell>
          <cell r="I1004" t="str">
            <v>REGION MOQUEGUA-EDUCACION</v>
          </cell>
          <cell r="J1004">
            <v>18</v>
          </cell>
          <cell r="K1004" t="str">
            <v>MOQUEGUA</v>
          </cell>
          <cell r="L1004">
            <v>1</v>
          </cell>
          <cell r="M1004" t="str">
            <v>MARISCAL NIETO</v>
          </cell>
          <cell r="N1004">
            <v>1</v>
          </cell>
          <cell r="O1004" t="str">
            <v>MOQUEGUA</v>
          </cell>
          <cell r="P1004" t="str">
            <v>Vilma Celestino Villafana</v>
          </cell>
          <cell r="Q1004"/>
          <cell r="R1004" t="str">
            <v>Edward Vidal Zea Jara</v>
          </cell>
          <cell r="S1004" t="str">
            <v>Jefe de la Oficina de Planeamiento</v>
          </cell>
          <cell r="T1004" t="str">
            <v>952 636 557</v>
          </cell>
          <cell r="U1004" t="str">
            <v>evzea25@gmail.com</v>
          </cell>
        </row>
        <row r="1005">
          <cell r="H1005">
            <v>884</v>
          </cell>
          <cell r="I1005" t="str">
            <v>REGION MOQUEGUA-SALUD</v>
          </cell>
          <cell r="J1005">
            <v>18</v>
          </cell>
          <cell r="K1005" t="str">
            <v>MOQUEGUA</v>
          </cell>
          <cell r="L1005">
            <v>1</v>
          </cell>
          <cell r="M1005" t="str">
            <v>MARISCAL NIETO</v>
          </cell>
          <cell r="N1005">
            <v>1</v>
          </cell>
          <cell r="O1005" t="str">
            <v>MOQUEGUA</v>
          </cell>
          <cell r="P1005" t="str">
            <v>Vilma Celestino Villafana</v>
          </cell>
          <cell r="Q1005"/>
          <cell r="R1005" t="str">
            <v>Joel Jacinto Flores Maquera</v>
          </cell>
          <cell r="S1005" t="str">
            <v>Jefe de la Oficina de Planeamiento</v>
          </cell>
          <cell r="T1005" t="str">
            <v>996 550 496</v>
          </cell>
          <cell r="U1005" t="str">
            <v>jjflorm@hotmail.com</v>
          </cell>
        </row>
        <row r="1006">
          <cell r="H1006">
            <v>1144</v>
          </cell>
          <cell r="I1006" t="str">
            <v>REGION MOQUEGUA - PROYECTO ESPECIAL PASTO GRANDE</v>
          </cell>
          <cell r="J1006">
            <v>18</v>
          </cell>
          <cell r="K1006" t="str">
            <v>MOQUEGUA</v>
          </cell>
          <cell r="L1006">
            <v>1</v>
          </cell>
          <cell r="M1006" t="str">
            <v>MARISCAL NIETO</v>
          </cell>
          <cell r="N1006">
            <v>1</v>
          </cell>
          <cell r="O1006" t="str">
            <v>MOQUEGUA</v>
          </cell>
          <cell r="P1006" t="str">
            <v>Vilma Celestino Villafana</v>
          </cell>
          <cell r="Q1006"/>
          <cell r="R1006" t="str">
            <v>Oswaldo Orlando Mamani Flores</v>
          </cell>
          <cell r="S1006" t="str">
            <v>Jefe de Planificación y Presupuesto</v>
          </cell>
          <cell r="T1006" t="str">
            <v>982 275 109</v>
          </cell>
          <cell r="U1006" t="str">
            <v>dewaldo@hotmail.com</v>
          </cell>
        </row>
        <row r="1007">
          <cell r="H1007">
            <v>1207</v>
          </cell>
          <cell r="I1007" t="str">
            <v>REGION MOQUEGUA - EDUCACION MARISCAL NIETO</v>
          </cell>
          <cell r="J1007">
            <v>18</v>
          </cell>
          <cell r="K1007" t="str">
            <v>MOQUEGUA</v>
          </cell>
          <cell r="L1007">
            <v>1</v>
          </cell>
          <cell r="M1007" t="str">
            <v>MARISCAL NIETO</v>
          </cell>
          <cell r="N1007">
            <v>1</v>
          </cell>
          <cell r="O1007" t="str">
            <v>MOQUEGUA</v>
          </cell>
          <cell r="P1007" t="str">
            <v>Vilma Celestino Villafana</v>
          </cell>
          <cell r="Q1007"/>
          <cell r="R1007" t="str">
            <v>Hindalicio Yucra Estuco</v>
          </cell>
          <cell r="S1007" t="str">
            <v>(e) Oficina de Planeamiento</v>
          </cell>
          <cell r="T1007" t="str">
            <v>953 542 255</v>
          </cell>
          <cell r="U1007" t="str">
            <v>hyestuco27@hotmail.com</v>
          </cell>
        </row>
        <row r="1008">
          <cell r="H1008">
            <v>1394</v>
          </cell>
          <cell r="I1008" t="str">
            <v>GOB. REG. MOQUEGUA - HOSPITAL REGIONAL DE MOQUEGUA</v>
          </cell>
          <cell r="J1008">
            <v>18</v>
          </cell>
          <cell r="K1008" t="str">
            <v>MOQUEGUA</v>
          </cell>
          <cell r="L1008">
            <v>1</v>
          </cell>
          <cell r="M1008" t="str">
            <v>MARISCAL NIETO</v>
          </cell>
          <cell r="N1008">
            <v>1</v>
          </cell>
          <cell r="O1008" t="str">
            <v>MOQUEGUA</v>
          </cell>
          <cell r="P1008" t="str">
            <v>Vilma Celestino Villafana</v>
          </cell>
          <cell r="Q1008"/>
          <cell r="R1008" t="str">
            <v>Reynado Asencio Yura Flores</v>
          </cell>
          <cell r="S1008" t="str">
            <v>Jefe del Oficina de Planeamiento Estratégico</v>
          </cell>
          <cell r="T1008" t="str">
            <v>969 728 368</v>
          </cell>
          <cell r="U1008" t="str">
            <v>reyyura@hotmail.com</v>
          </cell>
        </row>
        <row r="1009">
          <cell r="H1009">
            <v>1394</v>
          </cell>
          <cell r="I1009" t="str">
            <v>GOB. REG. MOQUEGUA - HOSPITAL REGIONAL DE MOQUEGUA</v>
          </cell>
          <cell r="J1009">
            <v>18</v>
          </cell>
          <cell r="K1009" t="str">
            <v>MOQUEGUA</v>
          </cell>
          <cell r="L1009">
            <v>1</v>
          </cell>
          <cell r="M1009" t="str">
            <v>MARISCAL NIETO</v>
          </cell>
          <cell r="N1009">
            <v>1</v>
          </cell>
          <cell r="O1009" t="str">
            <v>MOQUEGUA</v>
          </cell>
          <cell r="P1009" t="str">
            <v>Vilma Celestino Villafana</v>
          </cell>
          <cell r="Q1009"/>
          <cell r="R1009" t="str">
            <v>David Fernando Cuellar Salas</v>
          </cell>
          <cell r="S1009" t="str">
            <v>Jefe De Oficina De Planeamiento Estrategico</v>
          </cell>
          <cell r="T1009" t="str">
            <v>953 977 897</v>
          </cell>
          <cell r="U1009" t="str">
            <v>Dfercus@Hotmail.Com / Planestrategico@Hospitalmoquegua.Gob.Pe</v>
          </cell>
        </row>
        <row r="1010">
          <cell r="H1010">
            <v>1394</v>
          </cell>
          <cell r="I1010" t="str">
            <v>GOB. REG. MOQUEGUA - HOSPITAL REGIONAL DE MOQUEGUA</v>
          </cell>
          <cell r="J1010">
            <v>18</v>
          </cell>
          <cell r="K1010" t="str">
            <v>MOQUEGUA</v>
          </cell>
          <cell r="L1010">
            <v>1</v>
          </cell>
          <cell r="M1010" t="str">
            <v>MARISCAL NIETO</v>
          </cell>
          <cell r="N1010">
            <v>1</v>
          </cell>
          <cell r="O1010" t="str">
            <v>MOQUEGUA</v>
          </cell>
          <cell r="P1010" t="str">
            <v>Vilma Celestino Villafana</v>
          </cell>
          <cell r="Q1010"/>
          <cell r="R1010" t="str">
            <v>Galia Dalila Toledo Ramos</v>
          </cell>
          <cell r="S1010" t="str">
            <v>Jefe de la Oficina de Planeamiento Estratégico</v>
          </cell>
          <cell r="T1010" t="str">
            <v>995 050 077</v>
          </cell>
          <cell r="U1010" t="str">
            <v>galia.toledo.r@gmail.com</v>
          </cell>
        </row>
        <row r="1011">
          <cell r="H1011">
            <v>1393</v>
          </cell>
          <cell r="I1011" t="str">
            <v>GOB. REG. MOQUEGUA - SUB REG. DE DESARROLLO GENERAL SANCHEZ CERRO</v>
          </cell>
          <cell r="J1011">
            <v>18</v>
          </cell>
          <cell r="K1011" t="str">
            <v>MOQUEGUA</v>
          </cell>
          <cell r="L1011">
            <v>1</v>
          </cell>
          <cell r="M1011" t="str">
            <v>MARISCAL NIETO</v>
          </cell>
          <cell r="N1011">
            <v>1</v>
          </cell>
          <cell r="O1011" t="str">
            <v>MOQUEGUA</v>
          </cell>
          <cell r="P1011" t="str">
            <v>Vilma Celestino Villafana</v>
          </cell>
          <cell r="Q1011"/>
          <cell r="R1011" t="str">
            <v>Glisset Norka Colque Alfaro</v>
          </cell>
          <cell r="S1011" t="str">
            <v>Encargada de Presupuesto y Planeamiento</v>
          </cell>
          <cell r="T1011" t="str">
            <v>959 159 716</v>
          </cell>
          <cell r="U1011" t="str">
            <v>glissetca@hotmail.com</v>
          </cell>
        </row>
        <row r="1012">
          <cell r="H1012">
            <v>1208</v>
          </cell>
          <cell r="I1012" t="str">
            <v>REGION MOQUEGUA - EDUCACION SANCHEZ CERRO</v>
          </cell>
          <cell r="J1012">
            <v>18</v>
          </cell>
          <cell r="K1012" t="str">
            <v>MOQUEGUA</v>
          </cell>
          <cell r="L1012">
            <v>1</v>
          </cell>
          <cell r="M1012" t="str">
            <v>MARISCAL NIETO</v>
          </cell>
          <cell r="N1012">
            <v>1</v>
          </cell>
          <cell r="O1012" t="str">
            <v>MOQUEGUA</v>
          </cell>
          <cell r="P1012" t="str">
            <v>Vilma Celestino Villafana</v>
          </cell>
          <cell r="Q1012"/>
          <cell r="R1012" t="str">
            <v>Daniel Enzo Rosales Porras</v>
          </cell>
          <cell r="S1012" t="str">
            <v>Planificador</v>
          </cell>
          <cell r="T1012" t="str">
            <v>946 661 398</v>
          </cell>
          <cell r="U1012" t="str">
            <v>torrot444.derp@gmail.com; drosales@ugelgsc.gob.pe</v>
          </cell>
        </row>
        <row r="1013">
          <cell r="H1013">
            <v>1208</v>
          </cell>
          <cell r="I1013" t="str">
            <v>REGION MOQUEGUA - EDUCACION SANCHEZ CERRO</v>
          </cell>
          <cell r="J1013">
            <v>18</v>
          </cell>
          <cell r="K1013" t="str">
            <v>MOQUEGUA</v>
          </cell>
          <cell r="L1013">
            <v>1</v>
          </cell>
          <cell r="M1013" t="str">
            <v>MARISCAL NIETO</v>
          </cell>
          <cell r="N1013">
            <v>1</v>
          </cell>
          <cell r="O1013" t="str">
            <v>MOQUEGUA</v>
          </cell>
          <cell r="P1013" t="str">
            <v>Vilma Celestino Villafana</v>
          </cell>
          <cell r="Q1013"/>
          <cell r="R1013" t="str">
            <v>Ruben Catari Ccuno</v>
          </cell>
          <cell r="S1013" t="str">
            <v>Planificador</v>
          </cell>
          <cell r="T1013">
            <v>9556060667</v>
          </cell>
          <cell r="U1013" t="str">
            <v>Rubencatari@Ugelgsc.Gob.Pe</v>
          </cell>
        </row>
        <row r="1014">
          <cell r="H1014">
            <v>1171</v>
          </cell>
          <cell r="I1014" t="str">
            <v>REGION MOQUEGUA - EDUCACION ILO</v>
          </cell>
          <cell r="J1014">
            <v>18</v>
          </cell>
          <cell r="K1014" t="str">
            <v>MOQUEGUA</v>
          </cell>
          <cell r="L1014">
            <v>1</v>
          </cell>
          <cell r="M1014" t="str">
            <v>MARISCAL NIETO</v>
          </cell>
          <cell r="N1014">
            <v>1</v>
          </cell>
          <cell r="O1014" t="str">
            <v>MOQUEGUA</v>
          </cell>
          <cell r="P1014" t="str">
            <v>Vilma Celestino Villafana</v>
          </cell>
          <cell r="Q1014"/>
          <cell r="R1014" t="str">
            <v>Yobita Elena Zúñiga Dávila</v>
          </cell>
          <cell r="S1014" t="str">
            <v>Especialista en Planificación del Área de Gestión Institucional</v>
          </cell>
          <cell r="T1014" t="str">
            <v>931 226 715</v>
          </cell>
          <cell r="U1014" t="str">
            <v>yobitazuniga3@gmail.com</v>
          </cell>
        </row>
        <row r="1015">
          <cell r="H1015">
            <v>1172</v>
          </cell>
          <cell r="I1015" t="str">
            <v>REGION MOQUEGUA - SALUD ILO</v>
          </cell>
          <cell r="J1015">
            <v>18</v>
          </cell>
          <cell r="K1015" t="str">
            <v>MOQUEGUA</v>
          </cell>
          <cell r="L1015">
            <v>1</v>
          </cell>
          <cell r="M1015" t="str">
            <v>MARISCAL NIETO</v>
          </cell>
          <cell r="N1015">
            <v>1</v>
          </cell>
          <cell r="O1015" t="str">
            <v>MOQUEGUA</v>
          </cell>
          <cell r="P1015" t="str">
            <v>Vilma Celestino Villafana</v>
          </cell>
          <cell r="Q1015"/>
          <cell r="R1015" t="str">
            <v>Walter Estuco Mamani</v>
          </cell>
          <cell r="S1015" t="str">
            <v>Jefe de la Oficina de Desarrollo Institucional</v>
          </cell>
          <cell r="T1015" t="str">
            <v>982 252 960</v>
          </cell>
          <cell r="U1015" t="str">
            <v>wecsa_conta@hotmail.com</v>
          </cell>
        </row>
        <row r="1016">
          <cell r="H1016">
            <v>1337</v>
          </cell>
          <cell r="I1016" t="str">
            <v>REGION MOQUEGUA - SUB REGION DE DESARROLLO ILO</v>
          </cell>
          <cell r="J1016">
            <v>18</v>
          </cell>
          <cell r="K1016" t="str">
            <v>MOQUEGUA</v>
          </cell>
          <cell r="L1016">
            <v>1</v>
          </cell>
          <cell r="M1016" t="str">
            <v>MARISCAL NIETO</v>
          </cell>
          <cell r="N1016">
            <v>1</v>
          </cell>
          <cell r="O1016" t="str">
            <v>MOQUEGUA</v>
          </cell>
          <cell r="P1016" t="str">
            <v>Vilma Celestino Villafana</v>
          </cell>
          <cell r="Q1016"/>
          <cell r="R1016" t="str">
            <v>Juvenal Humberto Calizaya Chata</v>
          </cell>
          <cell r="S1016" t="str">
            <v>Subgerente de Planeamiento y Presupuesto</v>
          </cell>
          <cell r="T1016" t="str">
            <v>953 950 798</v>
          </cell>
          <cell r="U1016" t="str">
            <v>juvenal_jh@hotmail.com</v>
          </cell>
        </row>
        <row r="1017">
          <cell r="H1017">
            <v>885</v>
          </cell>
          <cell r="I1017" t="str">
            <v>REGION PASCO-SEDE CENTRAL</v>
          </cell>
          <cell r="J1017">
            <v>19</v>
          </cell>
          <cell r="K1017" t="str">
            <v>PASCO</v>
          </cell>
          <cell r="L1017">
            <v>1</v>
          </cell>
          <cell r="M1017" t="str">
            <v>PASCO</v>
          </cell>
          <cell r="N1017">
            <v>13</v>
          </cell>
          <cell r="O1017" t="str">
            <v>YANACANCHA</v>
          </cell>
          <cell r="P1017" t="str">
            <v>Fatima Amoretti Arteaga</v>
          </cell>
          <cell r="Q1017"/>
          <cell r="R1017" t="str">
            <v>Econ.Clodoaldo López Espiritu</v>
          </cell>
          <cell r="S1017" t="str">
            <v>Gerente Regional de Planeamiento, Presupuesto y Acondicionamiento Territorial</v>
          </cell>
          <cell r="T1017">
            <v>963922123</v>
          </cell>
          <cell r="U1017" t="str">
            <v>cclodo55@yahoo.es</v>
          </cell>
        </row>
        <row r="1018">
          <cell r="H1018">
            <v>885</v>
          </cell>
          <cell r="I1018" t="str">
            <v>REGION PASCO-SEDE CENTRAL</v>
          </cell>
          <cell r="J1018">
            <v>19</v>
          </cell>
          <cell r="K1018" t="str">
            <v>PASCO</v>
          </cell>
          <cell r="L1018">
            <v>1</v>
          </cell>
          <cell r="M1018" t="str">
            <v>PASCO</v>
          </cell>
          <cell r="N1018">
            <v>13</v>
          </cell>
          <cell r="O1018" t="str">
            <v>YANACANCHA</v>
          </cell>
          <cell r="P1018" t="str">
            <v>Fatima Amoretti Arteaga</v>
          </cell>
          <cell r="Q1018"/>
          <cell r="R1018" t="str">
            <v>Andres Avelino Valer</v>
          </cell>
          <cell r="S1018" t="str">
            <v>Sub Gerente de Planificación Estratégica y Demarcación Territorial</v>
          </cell>
          <cell r="T1018">
            <v>963915274</v>
          </cell>
          <cell r="U1018" t="str">
            <v>andres.avelinova@gmail.com</v>
          </cell>
        </row>
        <row r="1019">
          <cell r="H1019">
            <v>886</v>
          </cell>
          <cell r="I1019" t="str">
            <v>REGION PASCO-AGRICULTURA</v>
          </cell>
          <cell r="J1019">
            <v>19</v>
          </cell>
          <cell r="K1019" t="str">
            <v>PASCO</v>
          </cell>
          <cell r="L1019">
            <v>1</v>
          </cell>
          <cell r="M1019" t="str">
            <v>PASCO</v>
          </cell>
          <cell r="N1019">
            <v>13</v>
          </cell>
          <cell r="O1019" t="str">
            <v>YANACANCHA</v>
          </cell>
          <cell r="P1019" t="str">
            <v>Fatima Amoretti Arteaga</v>
          </cell>
          <cell r="Q1019"/>
          <cell r="R1019" t="str">
            <v>Arias Dávila Manuel Pablo</v>
          </cell>
          <cell r="S1019" t="str">
            <v>Resp. unidad de informática</v>
          </cell>
          <cell r="T1019" t="str">
            <v>(063)421899 / (063)422375</v>
          </cell>
          <cell r="U1019" t="str">
            <v>mpad_34@hotmail.com</v>
          </cell>
        </row>
        <row r="1020">
          <cell r="H1020">
            <v>887</v>
          </cell>
          <cell r="I1020" t="str">
            <v>REGION PASCO-TRANSPORTES</v>
          </cell>
          <cell r="J1020">
            <v>19</v>
          </cell>
          <cell r="K1020" t="str">
            <v>PASCO</v>
          </cell>
          <cell r="L1020">
            <v>1</v>
          </cell>
          <cell r="M1020" t="str">
            <v>PASCO</v>
          </cell>
          <cell r="N1020">
            <v>13</v>
          </cell>
          <cell r="O1020" t="str">
            <v>YANACANCHA</v>
          </cell>
          <cell r="P1020" t="str">
            <v>Fatima Amoretti Arteaga</v>
          </cell>
          <cell r="Q1020"/>
          <cell r="R1020" t="str">
            <v>Elvin Danilo, CARHUAZ LOYOLA</v>
          </cell>
          <cell r="S1020" t="str">
            <v>Direccion Regional</v>
          </cell>
          <cell r="T1020">
            <v>952601131</v>
          </cell>
          <cell r="U1020" t="str">
            <v>dcarhuaz@drtc.regionpasco.gob.pe</v>
          </cell>
        </row>
        <row r="1021">
          <cell r="H1021">
            <v>888</v>
          </cell>
          <cell r="I1021" t="str">
            <v>REGION PASCO-EDUCACION</v>
          </cell>
          <cell r="J1021">
            <v>19</v>
          </cell>
          <cell r="K1021" t="str">
            <v>PASCO</v>
          </cell>
          <cell r="L1021">
            <v>1</v>
          </cell>
          <cell r="M1021" t="str">
            <v>PASCO</v>
          </cell>
          <cell r="N1021">
            <v>13</v>
          </cell>
          <cell r="O1021" t="str">
            <v>YANACANCHA</v>
          </cell>
          <cell r="P1021" t="str">
            <v>Fatima Amoretti Arteaga</v>
          </cell>
          <cell r="Q1021"/>
          <cell r="R1021" t="str">
            <v>Dionisio Torres Hermitaño</v>
          </cell>
          <cell r="S1021" t="str">
            <v>Director de Gestión Institucional</v>
          </cell>
          <cell r="T1021" t="str">
            <v>(063) 422042 | 421019 | anexo 49009</v>
          </cell>
          <cell r="U1021" t="str">
            <v>dtorres@drepasco.gob.pe / dionisiotorresh@hotmail.com (Personal)</v>
          </cell>
        </row>
        <row r="1022">
          <cell r="H1022">
            <v>889</v>
          </cell>
          <cell r="I1022" t="str">
            <v>REGION PASCO-SALUD</v>
          </cell>
          <cell r="J1022">
            <v>19</v>
          </cell>
          <cell r="K1022" t="str">
            <v>PASCO</v>
          </cell>
          <cell r="L1022">
            <v>1</v>
          </cell>
          <cell r="M1022" t="str">
            <v>PASCO</v>
          </cell>
          <cell r="N1022">
            <v>13</v>
          </cell>
          <cell r="O1022" t="str">
            <v>YANACANCHA</v>
          </cell>
          <cell r="P1022" t="str">
            <v>Fatima Amoretti Arteaga</v>
          </cell>
          <cell r="Q1022"/>
          <cell r="R1022" t="str">
            <v>Miguel Travezaño Valenzuela</v>
          </cell>
          <cell r="S1022" t="str">
            <v>Director de Planeamiento</v>
          </cell>
          <cell r="T1022">
            <v>963905003</v>
          </cell>
          <cell r="U1022" t="str">
            <v>mtravezano@diresapasco.gob.pe</v>
          </cell>
        </row>
        <row r="1023">
          <cell r="H1023">
            <v>890</v>
          </cell>
          <cell r="I1023" t="str">
            <v>REGION PASCO-SALUD HOSPITAL DANIEL A.CARRION</v>
          </cell>
          <cell r="J1023">
            <v>19</v>
          </cell>
          <cell r="K1023" t="str">
            <v>PASCO</v>
          </cell>
          <cell r="L1023">
            <v>1</v>
          </cell>
          <cell r="M1023" t="str">
            <v>PASCO</v>
          </cell>
          <cell r="N1023">
            <v>13</v>
          </cell>
          <cell r="O1023" t="str">
            <v>YANACANCHA</v>
          </cell>
          <cell r="P1023" t="str">
            <v>Fatima Amoretti Arteaga</v>
          </cell>
          <cell r="Q1023"/>
          <cell r="R1023" t="str">
            <v>Barzola Rivera Wilfredo Rober</v>
          </cell>
          <cell r="S1023" t="str">
            <v>Encargado de almacen</v>
          </cell>
          <cell r="T1023">
            <v>969021251</v>
          </cell>
          <cell r="U1023" t="str">
            <v>colou2610@hotmail.es</v>
          </cell>
        </row>
        <row r="1024">
          <cell r="H1024">
            <v>1461</v>
          </cell>
          <cell r="I1024" t="str">
            <v>GOB. REG. DE PASCO - UGEL PASCO</v>
          </cell>
          <cell r="J1024">
            <v>19</v>
          </cell>
          <cell r="K1024" t="str">
            <v>PASCO</v>
          </cell>
          <cell r="L1024">
            <v>1</v>
          </cell>
          <cell r="M1024" t="str">
            <v>PASCO</v>
          </cell>
          <cell r="N1024">
            <v>13</v>
          </cell>
          <cell r="O1024" t="str">
            <v>YANACANCHA</v>
          </cell>
          <cell r="P1024" t="str">
            <v>Fatima Amoretti Arteaga</v>
          </cell>
          <cell r="Q1024"/>
          <cell r="R1024" t="str">
            <v>Patricia Grijalva Berrocal</v>
          </cell>
          <cell r="S1024" t="str">
            <v>Equipo De Planeamiento</v>
          </cell>
          <cell r="T1024">
            <v>950511269</v>
          </cell>
          <cell r="U1024" t="str">
            <v>noeliagribe@gmail.com</v>
          </cell>
        </row>
        <row r="1025">
          <cell r="H1025">
            <v>1227</v>
          </cell>
          <cell r="I1025" t="str">
            <v>REGION PASCO - EDUCACION DANIEL A. CARRION</v>
          </cell>
          <cell r="J1025">
            <v>19</v>
          </cell>
          <cell r="K1025" t="str">
            <v>PASCO</v>
          </cell>
          <cell r="L1025">
            <v>1</v>
          </cell>
          <cell r="M1025" t="str">
            <v>PASCO</v>
          </cell>
          <cell r="N1025">
            <v>13</v>
          </cell>
          <cell r="O1025" t="str">
            <v>YANACANCHA</v>
          </cell>
          <cell r="P1025" t="str">
            <v>Fatima Amoretti Arteaga</v>
          </cell>
          <cell r="Q1025"/>
          <cell r="R1025" t="str">
            <v>Artemio Josue Espinoza Romero</v>
          </cell>
          <cell r="S1025" t="str">
            <v>Planificador I</v>
          </cell>
          <cell r="T1025">
            <v>963122429</v>
          </cell>
          <cell r="U1025" t="str">
            <v>josue2_43s@hotmail.com</v>
          </cell>
        </row>
        <row r="1026">
          <cell r="H1026">
            <v>1620</v>
          </cell>
          <cell r="I1026" t="str">
            <v>GOB. REG. DE PASCO - SUB REGION DANIEL ALCIDES CARRION</v>
          </cell>
          <cell r="J1026">
            <v>19</v>
          </cell>
          <cell r="K1026" t="str">
            <v>PASCO</v>
          </cell>
          <cell r="L1026">
            <v>1</v>
          </cell>
          <cell r="M1026" t="str">
            <v>PASCO</v>
          </cell>
          <cell r="N1026">
            <v>13</v>
          </cell>
          <cell r="O1026" t="str">
            <v>YANACANCHA</v>
          </cell>
          <cell r="P1026" t="str">
            <v>Fatima Amoretti Arteaga</v>
          </cell>
          <cell r="Q1026"/>
          <cell r="R1026" t="str">
            <v>Joel Walter Inche Uscuchagua</v>
          </cell>
          <cell r="S1026" t="str">
            <v>Director Subregional De Administración</v>
          </cell>
          <cell r="T1026">
            <v>987989055</v>
          </cell>
          <cell r="U1026" t="str">
            <v>publiscape@gmail.com</v>
          </cell>
        </row>
        <row r="1027">
          <cell r="H1027">
            <v>1725</v>
          </cell>
          <cell r="I1027" t="str">
            <v>GOB. REG. DE PASCO - EDUCACION PUERTO BERMUDEZ</v>
          </cell>
          <cell r="J1027">
            <v>19</v>
          </cell>
          <cell r="K1027" t="str">
            <v>PASCO</v>
          </cell>
          <cell r="L1027">
            <v>1</v>
          </cell>
          <cell r="M1027" t="str">
            <v>PASCO</v>
          </cell>
          <cell r="N1027">
            <v>13</v>
          </cell>
          <cell r="O1027" t="str">
            <v>YANACANCHA</v>
          </cell>
          <cell r="P1027" t="str">
            <v>Fatima Amoretti Arteaga</v>
          </cell>
          <cell r="Q1027"/>
          <cell r="R1027" t="str">
            <v>Econ. Marco Antonio Mucha Sierra</v>
          </cell>
          <cell r="S1027" t="str">
            <v>Jefe de Planificación y Presupuesto</v>
          </cell>
          <cell r="T1027">
            <v>917271255</v>
          </cell>
          <cell r="U1027" t="str">
            <v>marcko.mucha@gmail.com</v>
          </cell>
        </row>
        <row r="1028">
          <cell r="H1028">
            <v>891</v>
          </cell>
          <cell r="I1028" t="str">
            <v>REGION PASCO-SALUD UTES OXAPAMPA</v>
          </cell>
          <cell r="J1028">
            <v>19</v>
          </cell>
          <cell r="K1028" t="str">
            <v>PASCO</v>
          </cell>
          <cell r="L1028">
            <v>1</v>
          </cell>
          <cell r="M1028" t="str">
            <v>PASCO</v>
          </cell>
          <cell r="N1028">
            <v>13</v>
          </cell>
          <cell r="O1028" t="str">
            <v>YANACANCHA</v>
          </cell>
          <cell r="P1028" t="str">
            <v>Fatima Amoretti Arteaga</v>
          </cell>
          <cell r="Q1028"/>
          <cell r="R1028" t="str">
            <v>Madi Lucy Ortega Alarcón</v>
          </cell>
          <cell r="S1028" t="str">
            <v>Responsable Del Area De Planificacion</v>
          </cell>
          <cell r="T1028">
            <v>941077941</v>
          </cell>
          <cell r="U1028" t="str">
            <v>planificacionue891@gmail.com</v>
          </cell>
        </row>
        <row r="1029">
          <cell r="H1029">
            <v>1113</v>
          </cell>
          <cell r="I1029" t="str">
            <v>REGION PASCO - EDUCACION OXAPAMPA</v>
          </cell>
          <cell r="J1029">
            <v>19</v>
          </cell>
          <cell r="K1029" t="str">
            <v>PASCO</v>
          </cell>
          <cell r="L1029">
            <v>1</v>
          </cell>
          <cell r="M1029" t="str">
            <v>PASCO</v>
          </cell>
          <cell r="N1029">
            <v>13</v>
          </cell>
          <cell r="O1029" t="str">
            <v>YANACANCHA</v>
          </cell>
          <cell r="P1029" t="str">
            <v>Fatima Amoretti Arteaga</v>
          </cell>
          <cell r="Q1029"/>
          <cell r="R1029" t="str">
            <v>Haraceli Mejía Vásquez</v>
          </cell>
          <cell r="S1029" t="str">
            <v>Director de Gestión Institucional</v>
          </cell>
          <cell r="T1029" t="str">
            <v>(063) 283422 │ 462328 │ 462515</v>
          </cell>
          <cell r="U1029" t="str">
            <v>tramitesugeloxa@ugeloxapampa.edu.pe</v>
          </cell>
        </row>
        <row r="1030">
          <cell r="H1030">
            <v>1460</v>
          </cell>
          <cell r="I1030" t="str">
            <v>GOB. REG. DE PASCO - PASCO SELVA CENTRAL</v>
          </cell>
          <cell r="J1030">
            <v>19</v>
          </cell>
          <cell r="K1030" t="str">
            <v>PASCO</v>
          </cell>
          <cell r="L1030">
            <v>1</v>
          </cell>
          <cell r="M1030" t="str">
            <v>PASCO</v>
          </cell>
          <cell r="N1030">
            <v>13</v>
          </cell>
          <cell r="O1030" t="str">
            <v>YANACANCHA</v>
          </cell>
          <cell r="P1030" t="str">
            <v>Fatima Amoretti Arteaga</v>
          </cell>
          <cell r="Q1030"/>
          <cell r="R1030" t="str">
            <v>Cristian Joseph Matos Arellano</v>
          </cell>
          <cell r="S1030" t="str">
            <v>Jefe de la Oficina de Planificación y Presupuesto</v>
          </cell>
          <cell r="T1030" t="str">
            <v>(063) 281408 / (063) 281270</v>
          </cell>
          <cell r="U1030" t="str">
            <v>cjmatosa@gmail.com</v>
          </cell>
        </row>
        <row r="1031">
          <cell r="H1031">
            <v>892</v>
          </cell>
          <cell r="I1031" t="str">
            <v>REGION PIURA-SEDE CENTRAL</v>
          </cell>
          <cell r="J1031">
            <v>20</v>
          </cell>
          <cell r="K1031" t="str">
            <v>PIURA</v>
          </cell>
          <cell r="L1031">
            <v>1</v>
          </cell>
          <cell r="M1031" t="str">
            <v>PIURA</v>
          </cell>
          <cell r="N1031">
            <v>1</v>
          </cell>
          <cell r="O1031" t="str">
            <v>PIURA</v>
          </cell>
          <cell r="P1031" t="str">
            <v>Claudia Melendez Mauricio</v>
          </cell>
          <cell r="Q1031"/>
          <cell r="R1031" t="str">
            <v>Diana Elizabeth Lopez Sanchez</v>
          </cell>
          <cell r="S1031" t="str">
            <v>Gerente Regional De Planeamiento, Presupuesto Y Acondicionamiento Territorial</v>
          </cell>
          <cell r="T1031" t="str">
            <v>073-284600</v>
          </cell>
          <cell r="U1031" t="str">
            <v>dlopez@regionpiura.gob.pe</v>
          </cell>
        </row>
        <row r="1032">
          <cell r="H1032">
            <v>892</v>
          </cell>
          <cell r="I1032" t="str">
            <v>REGION PIURA-SEDE CENTRAL</v>
          </cell>
          <cell r="J1032">
            <v>20</v>
          </cell>
          <cell r="K1032" t="str">
            <v>PIURA</v>
          </cell>
          <cell r="L1032">
            <v>1</v>
          </cell>
          <cell r="M1032" t="str">
            <v>PIURA</v>
          </cell>
          <cell r="N1032">
            <v>1</v>
          </cell>
          <cell r="O1032" t="str">
            <v>PIURA</v>
          </cell>
          <cell r="P1032" t="str">
            <v>Claudia Melendez Mauricio</v>
          </cell>
          <cell r="Q1032"/>
          <cell r="R1032" t="str">
            <v>Luis Felipe Alama Alzamora</v>
          </cell>
          <cell r="S1032" t="str">
            <v>Sub Gerente de Planeamiento Programación e Inversión</v>
          </cell>
          <cell r="T1032" t="str">
            <v>073-284600</v>
          </cell>
          <cell r="U1032" t="str">
            <v>lalama@regionpiura.gob.pe</v>
          </cell>
        </row>
        <row r="1033">
          <cell r="H1033">
            <v>895</v>
          </cell>
          <cell r="I1033" t="str">
            <v>REGION PIURA-TRANSPORTES</v>
          </cell>
          <cell r="J1033">
            <v>20</v>
          </cell>
          <cell r="K1033" t="str">
            <v>PIURA</v>
          </cell>
          <cell r="L1033">
            <v>1</v>
          </cell>
          <cell r="M1033" t="str">
            <v>PIURA</v>
          </cell>
          <cell r="N1033">
            <v>1</v>
          </cell>
          <cell r="O1033" t="str">
            <v>PIURA</v>
          </cell>
          <cell r="P1033" t="str">
            <v>Claudia Melendez Mauricio</v>
          </cell>
          <cell r="Q1033"/>
          <cell r="R1033" t="str">
            <v>Jorge Luis Jimenez Sandoval</v>
          </cell>
          <cell r="S1033" t="str">
            <v>Jefe de la Oficina de Planificación y Presupuesto</v>
          </cell>
          <cell r="T1033" t="str">
            <v>073-309515</v>
          </cell>
          <cell r="U1033" t="str">
            <v>jjimenez@drtcp.gob.pe</v>
          </cell>
        </row>
        <row r="1034">
          <cell r="H1034">
            <v>896</v>
          </cell>
          <cell r="I1034" t="str">
            <v>REGION PIURA-EDUCACION</v>
          </cell>
          <cell r="J1034">
            <v>20</v>
          </cell>
          <cell r="K1034" t="str">
            <v>PIURA</v>
          </cell>
          <cell r="L1034">
            <v>1</v>
          </cell>
          <cell r="M1034" t="str">
            <v>PIURA</v>
          </cell>
          <cell r="N1034">
            <v>1</v>
          </cell>
          <cell r="O1034" t="str">
            <v>PIURA</v>
          </cell>
          <cell r="P1034" t="str">
            <v>Claudia Melendez Mauricio</v>
          </cell>
          <cell r="Q1034"/>
          <cell r="R1034" t="str">
            <v>Carlos Alberto Azabache Monzon</v>
          </cell>
          <cell r="S1034" t="str">
            <v>Responsable de planeamiento</v>
          </cell>
          <cell r="T1034">
            <v>968156545</v>
          </cell>
          <cell r="U1034" t="str">
            <v>cazabache@regionpiura.gob.pe</v>
          </cell>
        </row>
        <row r="1035">
          <cell r="H1035">
            <v>899</v>
          </cell>
          <cell r="I1035" t="str">
            <v>REGION PIURA-SALUD</v>
          </cell>
          <cell r="J1035">
            <v>20</v>
          </cell>
          <cell r="K1035" t="str">
            <v>PIURA</v>
          </cell>
          <cell r="L1035">
            <v>1</v>
          </cell>
          <cell r="M1035" t="str">
            <v>PIURA</v>
          </cell>
          <cell r="N1035">
            <v>1</v>
          </cell>
          <cell r="O1035" t="str">
            <v>PIURA</v>
          </cell>
          <cell r="P1035" t="str">
            <v>Claudia Melendez Mauricio</v>
          </cell>
          <cell r="Q1035"/>
          <cell r="R1035" t="str">
            <v>Edwar Jose Pozo Sucluple</v>
          </cell>
          <cell r="S1035" t="str">
            <v>Director ejecutivo oficina ejecutiva de inteligencia sanitaria</v>
          </cell>
          <cell r="T1035">
            <v>969163074</v>
          </cell>
          <cell r="U1035" t="str">
            <v>epozos@diresapiura.gob.pe</v>
          </cell>
        </row>
        <row r="1036">
          <cell r="H1036">
            <v>1141</v>
          </cell>
          <cell r="I1036" t="str">
            <v>REGION PIURA - PROYECTO ESP. CHIRA PIURA</v>
          </cell>
          <cell r="J1036">
            <v>20</v>
          </cell>
          <cell r="K1036" t="str">
            <v>PIURA</v>
          </cell>
          <cell r="L1036">
            <v>1</v>
          </cell>
          <cell r="M1036" t="str">
            <v>PIURA</v>
          </cell>
          <cell r="N1036">
            <v>1</v>
          </cell>
          <cell r="O1036" t="str">
            <v>PIURA</v>
          </cell>
          <cell r="P1036" t="str">
            <v>Claudia Melendez Mauricio</v>
          </cell>
          <cell r="Q1036"/>
          <cell r="R1036" t="str">
            <v>Eduardo Martin Merino Chunga</v>
          </cell>
          <cell r="S1036" t="str">
            <v>Jefe De Planificación Y Presupuesto</v>
          </cell>
          <cell r="T1036" t="str">
            <v>458004/ Anexo 126</v>
          </cell>
          <cell r="U1036" t="str">
            <v>emerino@chirapiura.gob.pe</v>
          </cell>
        </row>
        <row r="1037">
          <cell r="H1037">
            <v>1306</v>
          </cell>
          <cell r="I1037" t="str">
            <v>REGION PIURA-HOSPITAL DE APOYO I SANTA ROSA</v>
          </cell>
          <cell r="J1037">
            <v>20</v>
          </cell>
          <cell r="K1037" t="str">
            <v>PIURA</v>
          </cell>
          <cell r="L1037">
            <v>1</v>
          </cell>
          <cell r="M1037" t="str">
            <v>PIURA</v>
          </cell>
          <cell r="N1037">
            <v>1</v>
          </cell>
          <cell r="O1037" t="str">
            <v>PIURA</v>
          </cell>
          <cell r="P1037" t="str">
            <v>Claudia Melendez Mauricio</v>
          </cell>
          <cell r="Q1037"/>
          <cell r="R1037" t="str">
            <v>Jennifer López Paz</v>
          </cell>
          <cell r="S1037" t="str">
            <v>Responsable de planeamiento</v>
          </cell>
          <cell r="T1037">
            <v>979241949</v>
          </cell>
          <cell r="U1037" t="str">
            <v>jenniferlopezpaz2014@gmail.com</v>
          </cell>
        </row>
        <row r="1038">
          <cell r="H1038">
            <v>894</v>
          </cell>
          <cell r="I1038" t="str">
            <v>REGION PIURA-AGRICULTURA</v>
          </cell>
          <cell r="J1038">
            <v>20</v>
          </cell>
          <cell r="K1038" t="str">
            <v>PIURA</v>
          </cell>
          <cell r="L1038">
            <v>1</v>
          </cell>
          <cell r="M1038" t="str">
            <v>PIURA</v>
          </cell>
          <cell r="N1038">
            <v>1</v>
          </cell>
          <cell r="O1038" t="str">
            <v>PIURA</v>
          </cell>
          <cell r="P1038" t="str">
            <v>Claudia Melendez Mauricio</v>
          </cell>
          <cell r="Q1038"/>
          <cell r="R1038" t="str">
            <v>Arturo Sol Córdova Correa</v>
          </cell>
          <cell r="S1038" t="str">
            <v>Responsable de planeamiento</v>
          </cell>
          <cell r="T1038">
            <v>969994265</v>
          </cell>
          <cell r="U1038" t="str">
            <v>acordova@regionpiura.gob.pe</v>
          </cell>
        </row>
        <row r="1039">
          <cell r="H1039">
            <v>897</v>
          </cell>
          <cell r="I1039" t="str">
            <v>REGION PIURA-COLEGIO MILITAR PEDRO RUIZ GALLO</v>
          </cell>
          <cell r="J1039">
            <v>20</v>
          </cell>
          <cell r="K1039" t="str">
            <v>PIURA</v>
          </cell>
          <cell r="L1039">
            <v>1</v>
          </cell>
          <cell r="M1039" t="str">
            <v>PIURA</v>
          </cell>
          <cell r="N1039">
            <v>1</v>
          </cell>
          <cell r="O1039" t="str">
            <v>PIURA</v>
          </cell>
          <cell r="P1039" t="str">
            <v>Claudia Melendez Mauricio</v>
          </cell>
          <cell r="Q1039"/>
          <cell r="R1039" t="str">
            <v>CPC Mafalda Zevallos León</v>
          </cell>
          <cell r="S1039" t="str">
            <v>Responsable de planeamiento</v>
          </cell>
          <cell r="T1039">
            <v>937579126</v>
          </cell>
          <cell r="U1039" t="str">
            <v>planeamiento@colegiomilitarprg.edu.pe</v>
          </cell>
        </row>
        <row r="1040">
          <cell r="H1040">
            <v>1398</v>
          </cell>
          <cell r="I1040" t="str">
            <v>GOB. REG. DE PIURA - EDUCACION UGEL AYABACA</v>
          </cell>
          <cell r="J1040">
            <v>20</v>
          </cell>
          <cell r="K1040" t="str">
            <v>PIURA</v>
          </cell>
          <cell r="L1040">
            <v>1</v>
          </cell>
          <cell r="M1040" t="str">
            <v>PIURA</v>
          </cell>
          <cell r="N1040">
            <v>1</v>
          </cell>
          <cell r="O1040" t="str">
            <v>PIURA</v>
          </cell>
          <cell r="P1040" t="str">
            <v>Claudia Melendez Mauricio</v>
          </cell>
          <cell r="Q1040"/>
          <cell r="R1040" t="str">
            <v>Guido Morocho Troncos</v>
          </cell>
          <cell r="S1040" t="str">
            <v>Encargado de Informacion</v>
          </cell>
          <cell r="T1040">
            <v>985416568</v>
          </cell>
          <cell r="U1040" t="str">
            <v>gmorochot@hotmail.com</v>
          </cell>
        </row>
        <row r="1041">
          <cell r="H1041">
            <v>1513</v>
          </cell>
          <cell r="I1041" t="str">
            <v>GOB.REGIONAL DPTO.PIURA- UNIDAD DE GESTION EDUCATIVA LOCAL-UGEL HUANCABAMBA</v>
          </cell>
          <cell r="J1041">
            <v>20</v>
          </cell>
          <cell r="K1041" t="str">
            <v>PIURA</v>
          </cell>
          <cell r="L1041">
            <v>1</v>
          </cell>
          <cell r="M1041" t="str">
            <v>PIURA</v>
          </cell>
          <cell r="N1041">
            <v>1</v>
          </cell>
          <cell r="O1041" t="str">
            <v>PIURA</v>
          </cell>
          <cell r="P1041" t="str">
            <v>Claudia Melendez Mauricio</v>
          </cell>
          <cell r="Q1041"/>
          <cell r="R1041" t="str">
            <v>Ramirez Ortiz Liliana Catherine</v>
          </cell>
          <cell r="S1041" t="str">
            <v>Jefa De La Unidad De Planeamiento Y Desarrollo Institucional</v>
          </cell>
          <cell r="T1041">
            <v>949786397</v>
          </cell>
          <cell r="U1041" t="str">
            <v>ugelhbba2022@gmail.com</v>
          </cell>
        </row>
        <row r="1042">
          <cell r="H1042">
            <v>1532</v>
          </cell>
          <cell r="I1042" t="str">
            <v>GOB.REG. DPTO. PIURA- EDUCACION UGEL HUARMACA</v>
          </cell>
          <cell r="J1042">
            <v>20</v>
          </cell>
          <cell r="K1042" t="str">
            <v>PIURA</v>
          </cell>
          <cell r="L1042">
            <v>1</v>
          </cell>
          <cell r="M1042" t="str">
            <v>PIURA</v>
          </cell>
          <cell r="N1042">
            <v>1</v>
          </cell>
          <cell r="O1042" t="str">
            <v>PIURA</v>
          </cell>
          <cell r="P1042" t="str">
            <v>Claudia Melendez Mauricio</v>
          </cell>
          <cell r="Q1042"/>
          <cell r="R1042" t="str">
            <v>Maximo Simon Zavaleta Ibañez</v>
          </cell>
          <cell r="S1042" t="str">
            <v>Responsable de planeamiento</v>
          </cell>
          <cell r="T1042">
            <v>944612387</v>
          </cell>
          <cell r="U1042" t="str">
            <v>mzavaletai@hotmail.com</v>
          </cell>
        </row>
        <row r="1043">
          <cell r="H1043">
            <v>1026</v>
          </cell>
          <cell r="I1043" t="str">
            <v>REGION PIURA-SALUD MORROPON-CHULUCANAS</v>
          </cell>
          <cell r="J1043">
            <v>20</v>
          </cell>
          <cell r="K1043" t="str">
            <v>PIURA</v>
          </cell>
          <cell r="L1043">
            <v>1</v>
          </cell>
          <cell r="M1043" t="str">
            <v>PIURA</v>
          </cell>
          <cell r="N1043">
            <v>1</v>
          </cell>
          <cell r="O1043" t="str">
            <v>PIURA</v>
          </cell>
          <cell r="P1043" t="str">
            <v>Claudia Melendez Mauricio</v>
          </cell>
          <cell r="Q1043"/>
          <cell r="R1043" t="str">
            <v>Roxana Milagros Reyes Benites</v>
          </cell>
          <cell r="S1043" t="str">
            <v>Jefe De Oficina , Planeamiento Estrategio</v>
          </cell>
          <cell r="T1043">
            <v>930423075</v>
          </cell>
          <cell r="U1043" t="str">
            <v>mapolo@redsaludmch.gob.pe</v>
          </cell>
        </row>
        <row r="1044">
          <cell r="H1044">
            <v>1114</v>
          </cell>
          <cell r="I1044" t="str">
            <v>REGION PIURA-GERENCIA SUBREG.MORROPON HUANCABAMBA</v>
          </cell>
          <cell r="J1044">
            <v>20</v>
          </cell>
          <cell r="K1044" t="str">
            <v>PIURA</v>
          </cell>
          <cell r="L1044">
            <v>1</v>
          </cell>
          <cell r="M1044" t="str">
            <v>PIURA</v>
          </cell>
          <cell r="N1044">
            <v>1</v>
          </cell>
          <cell r="O1044" t="str">
            <v>PIURA</v>
          </cell>
          <cell r="P1044" t="str">
            <v>Claudia Melendez Mauricio</v>
          </cell>
          <cell r="Q1044"/>
          <cell r="R1044" t="str">
            <v>Juan Carlos Hinsbe Ubillus</v>
          </cell>
          <cell r="S1044" t="str">
            <v>Sub Director De La Division De Estudios</v>
          </cell>
          <cell r="T1044" t="str">
            <v>073-378539</v>
          </cell>
          <cell r="U1044" t="str">
            <v>jhinsbe@regionpiura.gob.pe</v>
          </cell>
        </row>
        <row r="1045">
          <cell r="H1045">
            <v>1115</v>
          </cell>
          <cell r="I1045" t="str">
            <v>REGION PIURA - EDUCACION ALTO PIURA</v>
          </cell>
          <cell r="J1045">
            <v>20</v>
          </cell>
          <cell r="K1045" t="str">
            <v>PIURA</v>
          </cell>
          <cell r="L1045">
            <v>1</v>
          </cell>
          <cell r="M1045" t="str">
            <v>PIURA</v>
          </cell>
          <cell r="N1045">
            <v>1</v>
          </cell>
          <cell r="O1045" t="str">
            <v>PIURA</v>
          </cell>
          <cell r="P1045" t="str">
            <v>Claudia Melendez Mauricio</v>
          </cell>
          <cell r="Q1045"/>
          <cell r="R1045" t="str">
            <v>Karina Janet Cisneros Chero</v>
          </cell>
          <cell r="S1045" t="str">
            <v>Responsable de planeamiento</v>
          </cell>
          <cell r="T1045">
            <v>992512160</v>
          </cell>
          <cell r="U1045" t="str">
            <v>karinajanetcisneros@gmail.com</v>
          </cell>
        </row>
        <row r="1046">
          <cell r="H1046">
            <v>1116</v>
          </cell>
          <cell r="I1046" t="str">
            <v>REGION PIURA-HOSPITAL DE APOYO I CHULUCANAS</v>
          </cell>
          <cell r="J1046">
            <v>20</v>
          </cell>
          <cell r="K1046" t="str">
            <v>PIURA</v>
          </cell>
          <cell r="L1046">
            <v>1</v>
          </cell>
          <cell r="M1046" t="str">
            <v>PIURA</v>
          </cell>
          <cell r="N1046">
            <v>1</v>
          </cell>
          <cell r="O1046" t="str">
            <v>PIURA</v>
          </cell>
          <cell r="P1046" t="str">
            <v>Claudia Melendez Mauricio</v>
          </cell>
          <cell r="Q1046"/>
          <cell r="R1046" t="str">
            <v>Luis Andre Diaz Abanto</v>
          </cell>
          <cell r="S1046" t="str">
            <v>Jefe De Oficina , Planeamiento Estrategio</v>
          </cell>
          <cell r="T1046">
            <v>972982767</v>
          </cell>
          <cell r="U1046" t="str">
            <v>luan_dav@hotmail.com</v>
          </cell>
        </row>
        <row r="1047">
          <cell r="H1047">
            <v>1283</v>
          </cell>
          <cell r="I1047" t="str">
            <v>REG. PIURA- PROY. ESP. DE IRRIGACION E HIDROENERGETICO DEL ALTO PIURA</v>
          </cell>
          <cell r="J1047">
            <v>20</v>
          </cell>
          <cell r="K1047" t="str">
            <v>PIURA</v>
          </cell>
          <cell r="L1047">
            <v>1</v>
          </cell>
          <cell r="M1047" t="str">
            <v>PIURA</v>
          </cell>
          <cell r="N1047">
            <v>1</v>
          </cell>
          <cell r="O1047" t="str">
            <v>PIURA</v>
          </cell>
          <cell r="P1047" t="str">
            <v>Claudia Melendez Mauricio</v>
          </cell>
          <cell r="Q1047"/>
          <cell r="R1047" t="str">
            <v>David Augusto Reyes Leon</v>
          </cell>
          <cell r="S1047" t="str">
            <v>Gerente De Planeamiento Y Presupuesto</v>
          </cell>
          <cell r="T1047">
            <v>956475644</v>
          </cell>
          <cell r="U1047" t="str">
            <v>Dreyesl@Peihap.Gob.Pe</v>
          </cell>
        </row>
        <row r="1048">
          <cell r="H1048">
            <v>1283</v>
          </cell>
          <cell r="I1048" t="str">
            <v>REG. PIURA- PROY. ESP. DE IRRIGACION E HIDROENERGETICO DEL ALTO PIURA</v>
          </cell>
          <cell r="J1048">
            <v>20</v>
          </cell>
          <cell r="K1048" t="str">
            <v>PIURA</v>
          </cell>
          <cell r="L1048">
            <v>1</v>
          </cell>
          <cell r="M1048" t="str">
            <v>PIURA</v>
          </cell>
          <cell r="N1048">
            <v>1</v>
          </cell>
          <cell r="O1048" t="str">
            <v>PIURA</v>
          </cell>
          <cell r="P1048" t="str">
            <v>Claudia Melendez Mauricio</v>
          </cell>
          <cell r="Q1048"/>
          <cell r="R1048" t="str">
            <v>Ana Yessenia Tume Querevalu</v>
          </cell>
          <cell r="S1048" t="str">
            <v>Especialista De Presupuesto</v>
          </cell>
          <cell r="T1048">
            <v>973997207</v>
          </cell>
          <cell r="U1048" t="str">
            <v>atumeq@peihap.gob.pe</v>
          </cell>
        </row>
        <row r="1049">
          <cell r="H1049">
            <v>1397</v>
          </cell>
          <cell r="I1049" t="str">
            <v>GOB. REG. DE PIURA - EDUCACION UGEL MORROPON</v>
          </cell>
          <cell r="J1049">
            <v>20</v>
          </cell>
          <cell r="K1049" t="str">
            <v>PIURA</v>
          </cell>
          <cell r="L1049">
            <v>1</v>
          </cell>
          <cell r="M1049" t="str">
            <v>PIURA</v>
          </cell>
          <cell r="N1049">
            <v>1</v>
          </cell>
          <cell r="O1049" t="str">
            <v>PIURA</v>
          </cell>
          <cell r="P1049" t="str">
            <v>Claudia Melendez Mauricio</v>
          </cell>
          <cell r="Q1049"/>
          <cell r="R1049" t="str">
            <v>Rosas Baca Helber Eddison</v>
          </cell>
          <cell r="S1049" t="str">
            <v>Informatico</v>
          </cell>
          <cell r="T1049">
            <v>969135615</v>
          </cell>
          <cell r="U1049" t="str">
            <v>hrosas1010@gmail.com</v>
          </cell>
        </row>
        <row r="1050">
          <cell r="H1050">
            <v>1117</v>
          </cell>
          <cell r="I1050" t="str">
            <v>REGION PIURA-HOSP.APOYO I NTRA.SRA.DE LAS MERCEDES DE PAI</v>
          </cell>
          <cell r="J1050">
            <v>20</v>
          </cell>
          <cell r="K1050" t="str">
            <v>PIURA</v>
          </cell>
          <cell r="L1050">
            <v>1</v>
          </cell>
          <cell r="M1050" t="str">
            <v>PIURA</v>
          </cell>
          <cell r="N1050">
            <v>1</v>
          </cell>
          <cell r="O1050" t="str">
            <v>PIURA</v>
          </cell>
          <cell r="P1050" t="str">
            <v>Claudia Melendez Mauricio</v>
          </cell>
          <cell r="Q1050"/>
          <cell r="R1050" t="str">
            <v>Lozada Romero Jaime Enrique</v>
          </cell>
          <cell r="S1050" t="str">
            <v>Jefe de la unidad de estadistica e informatica</v>
          </cell>
          <cell r="T1050">
            <v>945359904</v>
          </cell>
          <cell r="U1050" t="str">
            <v>jaimelozadaromero@gmail.com</v>
          </cell>
        </row>
        <row r="1051">
          <cell r="H1051">
            <v>1395</v>
          </cell>
          <cell r="I1051" t="str">
            <v>GOB. REG. DE PIURA- EDUCACION UGEL DE PAITA</v>
          </cell>
          <cell r="J1051">
            <v>20</v>
          </cell>
          <cell r="K1051" t="str">
            <v>PIURA</v>
          </cell>
          <cell r="L1051">
            <v>1</v>
          </cell>
          <cell r="M1051" t="str">
            <v>PIURA</v>
          </cell>
          <cell r="N1051">
            <v>1</v>
          </cell>
          <cell r="O1051" t="str">
            <v>PIURA</v>
          </cell>
          <cell r="P1051" t="str">
            <v>Claudia Melendez Mauricio</v>
          </cell>
          <cell r="Q1051"/>
          <cell r="R1051" t="str">
            <v>Luis Rolando Bracamonte Casariego</v>
          </cell>
          <cell r="S1051" t="str">
            <v>Encargado de Asesoria Juridica</v>
          </cell>
          <cell r="T1051">
            <v>96956052</v>
          </cell>
          <cell r="U1051" t="str">
            <v>abogadosbracamonte@gmail.com</v>
          </cell>
        </row>
        <row r="1052">
          <cell r="H1052">
            <v>893</v>
          </cell>
          <cell r="I1052" t="str">
            <v>REGION PIURA-GERENCIA LUCIANO CASTILLO COLONNA</v>
          </cell>
          <cell r="J1052">
            <v>20</v>
          </cell>
          <cell r="K1052" t="str">
            <v>PIURA</v>
          </cell>
          <cell r="L1052">
            <v>1</v>
          </cell>
          <cell r="M1052" t="str">
            <v>PIURA</v>
          </cell>
          <cell r="N1052">
            <v>1</v>
          </cell>
          <cell r="O1052" t="str">
            <v>PIURA</v>
          </cell>
          <cell r="P1052" t="str">
            <v>Claudia Melendez Mauricio</v>
          </cell>
          <cell r="Q1052"/>
          <cell r="R1052" t="str">
            <v>Cesar Augusto Ordinola Camacho</v>
          </cell>
          <cell r="S1052" t="str">
            <v>Director De Sistemas Administ Ii. -Director Updi (E)</v>
          </cell>
          <cell r="T1052">
            <v>952886508</v>
          </cell>
          <cell r="U1052" t="str">
            <v>Updiordinola1415@Gmail.Com</v>
          </cell>
        </row>
        <row r="1053">
          <cell r="H1053">
            <v>893</v>
          </cell>
          <cell r="I1053" t="str">
            <v>REGION PIURA-GERENCIA LUCIANO CASTILLO COLONNA</v>
          </cell>
          <cell r="J1053">
            <v>20</v>
          </cell>
          <cell r="K1053" t="str">
            <v>PIURA</v>
          </cell>
          <cell r="L1053">
            <v>1</v>
          </cell>
          <cell r="M1053" t="str">
            <v>PIURA</v>
          </cell>
          <cell r="N1053">
            <v>1</v>
          </cell>
          <cell r="O1053" t="str">
            <v>PIURA</v>
          </cell>
          <cell r="P1053" t="str">
            <v>Claudia Melendez Mauricio</v>
          </cell>
          <cell r="Q1053"/>
          <cell r="R1053" t="str">
            <v>Edinson Cunya Alberca</v>
          </cell>
          <cell r="S1053" t="str">
            <v>Planificador</v>
          </cell>
          <cell r="T1053">
            <v>910266510</v>
          </cell>
          <cell r="U1053" t="str">
            <v>planificacionugelsullanaue898@gmail.com</v>
          </cell>
        </row>
        <row r="1054">
          <cell r="H1054">
            <v>898</v>
          </cell>
          <cell r="I1054" t="str">
            <v>REGION PIURA-EDUCACION LUCIANO CASTILLO COLONNA</v>
          </cell>
          <cell r="J1054">
            <v>20</v>
          </cell>
          <cell r="K1054" t="str">
            <v>PIURA</v>
          </cell>
          <cell r="L1054">
            <v>1</v>
          </cell>
          <cell r="M1054" t="str">
            <v>PIURA</v>
          </cell>
          <cell r="N1054">
            <v>1</v>
          </cell>
          <cell r="O1054" t="str">
            <v>PIURA</v>
          </cell>
          <cell r="P1054" t="str">
            <v>Claudia Melendez Mauricio</v>
          </cell>
          <cell r="Q1054"/>
          <cell r="R1054" t="str">
            <v>Leydi Lisbet Orosco Yaguana</v>
          </cell>
          <cell r="S1054" t="str">
            <v>Jefe de Presuspuesto</v>
          </cell>
          <cell r="T1054">
            <v>73504123</v>
          </cell>
          <cell r="U1054" t="str">
            <v>lorosco@regionpiura.gob.pe</v>
          </cell>
        </row>
        <row r="1055">
          <cell r="H1055">
            <v>900</v>
          </cell>
          <cell r="I1055" t="str">
            <v>REGION PIURA-SALUD LUCIANO CASTILLO COLONNA</v>
          </cell>
          <cell r="J1055">
            <v>20</v>
          </cell>
          <cell r="K1055" t="str">
            <v>PIURA</v>
          </cell>
          <cell r="L1055">
            <v>1</v>
          </cell>
          <cell r="M1055" t="str">
            <v>PIURA</v>
          </cell>
          <cell r="N1055">
            <v>1</v>
          </cell>
          <cell r="O1055" t="str">
            <v>PIURA</v>
          </cell>
          <cell r="P1055" t="str">
            <v>Claudia Melendez Mauricio</v>
          </cell>
          <cell r="Q1055"/>
          <cell r="R1055" t="str">
            <v>Maria De Lourdes Anton Chunga</v>
          </cell>
          <cell r="S1055" t="str">
            <v>Directora de Planeamiento Estratégico</v>
          </cell>
          <cell r="T1055" t="str">
            <v>073 - 509822</v>
          </cell>
          <cell r="U1055" t="str">
            <v>mesadepartes@dsrslcc.gob.pe</v>
          </cell>
        </row>
        <row r="1056">
          <cell r="H1056">
            <v>901</v>
          </cell>
          <cell r="I1056" t="str">
            <v>REGION PIURA-HOSPITAL DE APOYO III SULLANA</v>
          </cell>
          <cell r="J1056">
            <v>20</v>
          </cell>
          <cell r="K1056" t="str">
            <v>PIURA</v>
          </cell>
          <cell r="L1056">
            <v>1</v>
          </cell>
          <cell r="M1056" t="str">
            <v>PIURA</v>
          </cell>
          <cell r="N1056">
            <v>1</v>
          </cell>
          <cell r="O1056" t="str">
            <v>PIURA</v>
          </cell>
          <cell r="P1056" t="str">
            <v>Claudia Melendez Mauricio</v>
          </cell>
          <cell r="Q1056"/>
          <cell r="R1056" t="str">
            <v>Fredy Armando Rivera Monter</v>
          </cell>
          <cell r="S1056" t="str">
            <v>Jefe De La Unidad De Estadistica E Informatica</v>
          </cell>
          <cell r="T1056">
            <v>970320925</v>
          </cell>
          <cell r="U1056" t="str">
            <v>friveramon@hospitalsullana.gob.pe</v>
          </cell>
        </row>
        <row r="1057">
          <cell r="H1057">
            <v>1356</v>
          </cell>
          <cell r="I1057" t="str">
            <v>GOB.REG. DE PIURA- INSTITUTOS SUP. DE EDUC. PUBL. REGIONAL DE PIURA</v>
          </cell>
          <cell r="J1057">
            <v>20</v>
          </cell>
          <cell r="K1057" t="str">
            <v>PIURA</v>
          </cell>
          <cell r="L1057">
            <v>1</v>
          </cell>
          <cell r="M1057" t="str">
            <v>PIURA</v>
          </cell>
          <cell r="N1057">
            <v>1</v>
          </cell>
          <cell r="O1057" t="str">
            <v>PIURA</v>
          </cell>
          <cell r="P1057" t="str">
            <v>Claudia Melendez Mauricio</v>
          </cell>
          <cell r="Q1057"/>
          <cell r="R1057" t="str">
            <v>Patricia Maricela Zeña Tineo</v>
          </cell>
          <cell r="S1057" t="str">
            <v>Jefe de Presuspuesto</v>
          </cell>
          <cell r="T1057" t="str">
            <v>990 146 956</v>
          </cell>
          <cell r="U1057" t="str">
            <v>informatica_ue304@regionpiura.gob.pe</v>
          </cell>
        </row>
        <row r="1058">
          <cell r="H1058">
            <v>1396</v>
          </cell>
          <cell r="I1058" t="str">
            <v>GOB. REG. DE PIURA - EDUCACION UGEL DE TALARA</v>
          </cell>
          <cell r="J1058">
            <v>20</v>
          </cell>
          <cell r="K1058" t="str">
            <v>PIURA</v>
          </cell>
          <cell r="L1058">
            <v>1</v>
          </cell>
          <cell r="M1058" t="str">
            <v>PIURA</v>
          </cell>
          <cell r="N1058">
            <v>1</v>
          </cell>
          <cell r="O1058" t="str">
            <v>PIURA</v>
          </cell>
          <cell r="P1058" t="str">
            <v>Claudia Melendez Mauricio</v>
          </cell>
          <cell r="Q1058"/>
          <cell r="R1058" t="str">
            <v>Luis Mario Alegre Cotos</v>
          </cell>
          <cell r="S1058" t="str">
            <v>Secretario Técnico De Procesos Administrativos Disciplinarios</v>
          </cell>
          <cell r="T1058" t="str">
            <v>073-554416</v>
          </cell>
          <cell r="U1058" t="str">
            <v>coproa@ugeltalara.gob.pe</v>
          </cell>
        </row>
        <row r="1059">
          <cell r="H1059">
            <v>902</v>
          </cell>
          <cell r="I1059" t="str">
            <v>REGION PUNO-SEDE CENTRAL</v>
          </cell>
          <cell r="J1059">
            <v>21</v>
          </cell>
          <cell r="K1059" t="str">
            <v>PUNO</v>
          </cell>
          <cell r="L1059">
            <v>1</v>
          </cell>
          <cell r="M1059" t="str">
            <v>PUNO</v>
          </cell>
          <cell r="N1059">
            <v>1</v>
          </cell>
          <cell r="O1059" t="str">
            <v>PUNO</v>
          </cell>
          <cell r="P1059" t="str">
            <v>Lourdes Gutierrez Aguado</v>
          </cell>
          <cell r="Q1059"/>
          <cell r="R1059" t="str">
            <v>Ing. Rudy Shernell, Albarracin Machicado</v>
          </cell>
          <cell r="S1059" t="str">
            <v>Gerente Regional de Planeamiento y Presupuesto</v>
          </cell>
          <cell r="T1059">
            <v>951764447</v>
          </cell>
          <cell r="U1059" t="str">
            <v>grplaneamiento@regionpuno.gob.pe</v>
          </cell>
        </row>
        <row r="1060">
          <cell r="H1060">
            <v>902</v>
          </cell>
          <cell r="I1060" t="str">
            <v>REGION PUNO-SEDE CENTRAL</v>
          </cell>
          <cell r="J1060">
            <v>21</v>
          </cell>
          <cell r="K1060" t="str">
            <v>PUNO</v>
          </cell>
          <cell r="L1060">
            <v>1</v>
          </cell>
          <cell r="M1060" t="str">
            <v>PUNO</v>
          </cell>
          <cell r="N1060">
            <v>1</v>
          </cell>
          <cell r="O1060" t="str">
            <v>PUNO</v>
          </cell>
          <cell r="P1060" t="str">
            <v>Lourdes Gutierrez Aguado</v>
          </cell>
          <cell r="Q1060"/>
          <cell r="R1060" t="str">
            <v>Antonio Mamani Arias</v>
          </cell>
          <cell r="S1060" t="str">
            <v>Sub Gerente de Planeamiento e Informatica</v>
          </cell>
          <cell r="T1060" t="str">
            <v>951033478/ 051 352828</v>
          </cell>
          <cell r="U1060" t="str">
            <v>amamani92@hotmail.com 
  sgplaneamiento@regionpuno.gob.pe</v>
          </cell>
        </row>
        <row r="1061">
          <cell r="H1061">
            <v>903</v>
          </cell>
          <cell r="I1061" t="str">
            <v>REGION PUNO-PESQUERIA</v>
          </cell>
          <cell r="J1061">
            <v>21</v>
          </cell>
          <cell r="K1061" t="str">
            <v>PUNO</v>
          </cell>
          <cell r="L1061">
            <v>1</v>
          </cell>
          <cell r="M1061" t="str">
            <v>PUNO</v>
          </cell>
          <cell r="N1061">
            <v>1</v>
          </cell>
          <cell r="O1061" t="str">
            <v>PUNO</v>
          </cell>
          <cell r="P1061" t="str">
            <v>Lourdes Gutierrez Aguado</v>
          </cell>
          <cell r="Q1061"/>
          <cell r="R1061" t="str">
            <v>Roxana Quise Turpo</v>
          </cell>
          <cell r="S1061" t="str">
            <v>Asistente OPP</v>
          </cell>
          <cell r="T1061">
            <v>938856660</v>
          </cell>
          <cell r="U1061" t="str">
            <v>roxiqt@hotmail.com</v>
          </cell>
        </row>
        <row r="1062">
          <cell r="H1062">
            <v>904</v>
          </cell>
          <cell r="I1062" t="str">
            <v>REGION PUNO-PROGRAMA REGIONAL DE RIEGO Y DRENAJE</v>
          </cell>
          <cell r="J1062">
            <v>21</v>
          </cell>
          <cell r="K1062" t="str">
            <v>PUNO</v>
          </cell>
          <cell r="L1062">
            <v>1</v>
          </cell>
          <cell r="M1062" t="str">
            <v>PUNO</v>
          </cell>
          <cell r="N1062">
            <v>1</v>
          </cell>
          <cell r="O1062" t="str">
            <v>PUNO</v>
          </cell>
          <cell r="P1062" t="str">
            <v>Lourdes Gutierrez Aguado</v>
          </cell>
          <cell r="Q1062"/>
          <cell r="R1062" t="str">
            <v>Wifredo Vilca Chumpi</v>
          </cell>
          <cell r="S1062" t="str">
            <v>Director de Planeamiento y presupuesto</v>
          </cell>
          <cell r="T1062">
            <v>930914159</v>
          </cell>
          <cell r="U1062" t="str">
            <v>wilivilca@hotmail.com</v>
          </cell>
        </row>
        <row r="1063">
          <cell r="H1063">
            <v>908</v>
          </cell>
          <cell r="I1063" t="str">
            <v>REGION PUNO-AGRICULTURA</v>
          </cell>
          <cell r="J1063">
            <v>21</v>
          </cell>
          <cell r="K1063" t="str">
            <v>PUNO</v>
          </cell>
          <cell r="L1063">
            <v>1</v>
          </cell>
          <cell r="M1063" t="str">
            <v>PUNO</v>
          </cell>
          <cell r="N1063">
            <v>1</v>
          </cell>
          <cell r="O1063" t="str">
            <v>PUNO</v>
          </cell>
          <cell r="P1063" t="str">
            <v>Lourdes Gutierrez Aguado</v>
          </cell>
          <cell r="Q1063"/>
          <cell r="R1063" t="str">
            <v>Erick Morales Sacaca</v>
          </cell>
          <cell r="S1063" t="str">
            <v>Responsable OPP</v>
          </cell>
          <cell r="T1063">
            <v>927196691</v>
          </cell>
          <cell r="U1063" t="str">
            <v>ericmosac@gmail.com</v>
          </cell>
        </row>
        <row r="1064">
          <cell r="H1064">
            <v>909</v>
          </cell>
          <cell r="I1064" t="str">
            <v>REGION PUNO-TRANSPORTES</v>
          </cell>
          <cell r="J1064">
            <v>21</v>
          </cell>
          <cell r="K1064" t="str">
            <v>PUNO</v>
          </cell>
          <cell r="L1064">
            <v>1</v>
          </cell>
          <cell r="M1064" t="str">
            <v>PUNO</v>
          </cell>
          <cell r="N1064">
            <v>1</v>
          </cell>
          <cell r="O1064" t="str">
            <v>PUNO</v>
          </cell>
          <cell r="P1064" t="str">
            <v>Lourdes Gutierrez Aguado</v>
          </cell>
          <cell r="Q1064"/>
          <cell r="R1064" t="str">
            <v>Bernarfino Ramos Quispe</v>
          </cell>
          <cell r="S1064" t="str">
            <v>Jefe de la Oficina de palneamiento y presupuesto</v>
          </cell>
          <cell r="T1064">
            <v>942049381</v>
          </cell>
          <cell r="U1064" t="str">
            <v>beraquiramos@gmail.com</v>
          </cell>
        </row>
        <row r="1065">
          <cell r="H1065">
            <v>910</v>
          </cell>
          <cell r="I1065" t="str">
            <v>REGION PUNO-EDUCACION PUNO</v>
          </cell>
          <cell r="J1065">
            <v>21</v>
          </cell>
          <cell r="K1065" t="str">
            <v>PUNO</v>
          </cell>
          <cell r="L1065">
            <v>1</v>
          </cell>
          <cell r="M1065" t="str">
            <v>PUNO</v>
          </cell>
          <cell r="N1065">
            <v>1</v>
          </cell>
          <cell r="O1065" t="str">
            <v>PUNO</v>
          </cell>
          <cell r="P1065" t="str">
            <v>Lourdes Gutierrez Aguado</v>
          </cell>
          <cell r="Q1065"/>
          <cell r="R1065" t="str">
            <v>Juan Galindo Mendoza</v>
          </cell>
          <cell r="S1065" t="str">
            <v>Planificador</v>
          </cell>
          <cell r="T1065">
            <v>951861549</v>
          </cell>
          <cell r="U1065" t="str">
            <v>galindo1601@yahoo.es</v>
          </cell>
        </row>
        <row r="1066">
          <cell r="H1066">
            <v>914</v>
          </cell>
          <cell r="I1066" t="str">
            <v>REGION PUNO-SALUD PUNO-LAMPA</v>
          </cell>
          <cell r="J1066">
            <v>21</v>
          </cell>
          <cell r="K1066" t="str">
            <v>PUNO</v>
          </cell>
          <cell r="L1066">
            <v>1</v>
          </cell>
          <cell r="M1066" t="str">
            <v>PUNO</v>
          </cell>
          <cell r="N1066">
            <v>1</v>
          </cell>
          <cell r="O1066" t="str">
            <v>PUNO</v>
          </cell>
          <cell r="P1066" t="str">
            <v>Lourdes Gutierrez Aguado</v>
          </cell>
          <cell r="Q1066"/>
          <cell r="R1066" t="str">
            <v>Jesus Choque Sarmieno</v>
          </cell>
          <cell r="S1066" t="str">
            <v>Planeamiento</v>
          </cell>
          <cell r="T1066">
            <v>951840162</v>
          </cell>
          <cell r="U1066" t="str">
            <v>jechsar_62@hotmail.com</v>
          </cell>
        </row>
        <row r="1067">
          <cell r="H1067">
            <v>919</v>
          </cell>
          <cell r="I1067" t="str">
            <v>REGION PUNO-SALUD PUNO</v>
          </cell>
          <cell r="J1067">
            <v>21</v>
          </cell>
          <cell r="K1067" t="str">
            <v>PUNO</v>
          </cell>
          <cell r="L1067">
            <v>1</v>
          </cell>
          <cell r="M1067" t="str">
            <v>PUNO</v>
          </cell>
          <cell r="N1067">
            <v>1</v>
          </cell>
          <cell r="O1067" t="str">
            <v>PUNO</v>
          </cell>
          <cell r="P1067" t="str">
            <v>Lourdes Gutierrez Aguado</v>
          </cell>
          <cell r="Q1067"/>
          <cell r="R1067" t="str">
            <v>Beatriz Coasaca Aguilar</v>
          </cell>
          <cell r="S1067" t="str">
            <v>Planeamiento</v>
          </cell>
          <cell r="T1067">
            <v>934649233</v>
          </cell>
          <cell r="U1067" t="str">
            <v>beatrizcoasaca22@gmail.com</v>
          </cell>
        </row>
        <row r="1068">
          <cell r="H1068">
            <v>1434</v>
          </cell>
          <cell r="I1068" t="str">
            <v>GOB. REG. DE PUNO- UGEL PUNO</v>
          </cell>
          <cell r="J1068">
            <v>21</v>
          </cell>
          <cell r="K1068" t="str">
            <v>PUNO</v>
          </cell>
          <cell r="L1068">
            <v>1</v>
          </cell>
          <cell r="M1068" t="str">
            <v>PUNO</v>
          </cell>
          <cell r="N1068">
            <v>1</v>
          </cell>
          <cell r="O1068" t="str">
            <v>PUNO</v>
          </cell>
          <cell r="P1068" t="str">
            <v>Lourdes Gutierrez Aguado</v>
          </cell>
          <cell r="Q1068"/>
          <cell r="R1068" t="str">
            <v>Ing. Celedonio Nazario Cáceres Mamani</v>
          </cell>
          <cell r="S1068" t="str">
            <v>Planificador</v>
          </cell>
          <cell r="T1068">
            <v>951851950</v>
          </cell>
          <cell r="U1068" t="str">
            <v>celedono_29@hotmail.com</v>
          </cell>
        </row>
        <row r="1069">
          <cell r="H1069">
            <v>1435</v>
          </cell>
          <cell r="I1069" t="str">
            <v>GOB.REG. PUNO - HOSPITAL REGIONAL MANUEL NUÑEZ BUTRON</v>
          </cell>
          <cell r="J1069">
            <v>21</v>
          </cell>
          <cell r="K1069" t="str">
            <v>PUNO</v>
          </cell>
          <cell r="L1069">
            <v>1</v>
          </cell>
          <cell r="M1069" t="str">
            <v>PUNO</v>
          </cell>
          <cell r="N1069">
            <v>1</v>
          </cell>
          <cell r="O1069" t="str">
            <v>PUNO</v>
          </cell>
          <cell r="P1069" t="str">
            <v>Lourdes Gutierrez Aguado</v>
          </cell>
          <cell r="Q1069"/>
          <cell r="R1069" t="str">
            <v>Med. Martin, Velazco Cardenas</v>
          </cell>
          <cell r="S1069" t="str">
            <v>Director Del Hospital Regional «MNB» Puno</v>
          </cell>
          <cell r="T1069" t="str">
            <v>051-367128</v>
          </cell>
          <cell r="U1069" t="str">
            <v>hrmnbpuno@diresapuno.gob.pe</v>
          </cell>
        </row>
        <row r="1070">
          <cell r="H1070">
            <v>913</v>
          </cell>
          <cell r="I1070" t="str">
            <v>REGION PUNO-EDUCACION AZANGARO</v>
          </cell>
          <cell r="J1070">
            <v>21</v>
          </cell>
          <cell r="K1070" t="str">
            <v>PUNO</v>
          </cell>
          <cell r="L1070">
            <v>1</v>
          </cell>
          <cell r="M1070" t="str">
            <v>PUNO</v>
          </cell>
          <cell r="N1070">
            <v>1</v>
          </cell>
          <cell r="O1070" t="str">
            <v>PUNO</v>
          </cell>
          <cell r="P1070" t="str">
            <v>Lourdes Gutierrez Aguado</v>
          </cell>
          <cell r="Q1070"/>
          <cell r="R1070" t="str">
            <v>Hualpa Chipana Raul Alberto</v>
          </cell>
          <cell r="S1070" t="str">
            <v>Especialista en informatica</v>
          </cell>
          <cell r="T1070">
            <v>951680132</v>
          </cell>
          <cell r="U1070" t="str">
            <v>hualpa198282@gmail.com</v>
          </cell>
        </row>
        <row r="1071">
          <cell r="H1071">
            <v>916</v>
          </cell>
          <cell r="I1071" t="str">
            <v>REGION PUNO-SALUD AZANGARO</v>
          </cell>
          <cell r="J1071">
            <v>21</v>
          </cell>
          <cell r="K1071" t="str">
            <v>PUNO</v>
          </cell>
          <cell r="L1071">
            <v>1</v>
          </cell>
          <cell r="M1071" t="str">
            <v>PUNO</v>
          </cell>
          <cell r="N1071">
            <v>1</v>
          </cell>
          <cell r="O1071" t="str">
            <v>PUNO</v>
          </cell>
          <cell r="P1071" t="str">
            <v>Lourdes Gutierrez Aguado</v>
          </cell>
          <cell r="Q1071"/>
          <cell r="R1071" t="str">
            <v>Med. Dante, Abarca Mamani</v>
          </cell>
          <cell r="S1071" t="str">
            <v>Director De La Redess Azangaro</v>
          </cell>
          <cell r="T1071" t="str">
            <v>051-562013</v>
          </cell>
          <cell r="U1071" t="str">
            <v>redazangaro@diresapuno.gob.pe</v>
          </cell>
        </row>
        <row r="1072">
          <cell r="H1072">
            <v>1006</v>
          </cell>
          <cell r="I1072" t="str">
            <v>REGION PUNO-SALUD MACUSANI</v>
          </cell>
          <cell r="J1072">
            <v>21</v>
          </cell>
          <cell r="K1072" t="str">
            <v>PUNO</v>
          </cell>
          <cell r="L1072">
            <v>1</v>
          </cell>
          <cell r="M1072" t="str">
            <v>PUNO</v>
          </cell>
          <cell r="N1072">
            <v>1</v>
          </cell>
          <cell r="O1072" t="str">
            <v>PUNO</v>
          </cell>
          <cell r="P1072" t="str">
            <v>Lourdes Gutierrez Aguado</v>
          </cell>
          <cell r="Q1072"/>
          <cell r="R1072" t="str">
            <v>Med. Uriel, Vilca Lopez</v>
          </cell>
          <cell r="S1072" t="str">
            <v>Director De La Redess Carabaya</v>
          </cell>
          <cell r="T1072" t="str">
            <v>051-816155</v>
          </cell>
          <cell r="U1072" t="str">
            <v>redcarabaya@diresapuno.gob.pe</v>
          </cell>
        </row>
        <row r="1073">
          <cell r="H1073">
            <v>1056</v>
          </cell>
          <cell r="I1073" t="str">
            <v>REGION PUNO-EDUCACION CARABAYA-MACUSANI</v>
          </cell>
          <cell r="J1073">
            <v>21</v>
          </cell>
          <cell r="K1073" t="str">
            <v>PUNO</v>
          </cell>
          <cell r="L1073">
            <v>1</v>
          </cell>
          <cell r="M1073" t="str">
            <v>PUNO</v>
          </cell>
          <cell r="N1073">
            <v>1</v>
          </cell>
          <cell r="O1073" t="str">
            <v>PUNO</v>
          </cell>
          <cell r="P1073" t="str">
            <v>Lourdes Gutierrez Aguado</v>
          </cell>
          <cell r="Q1073"/>
          <cell r="R1073" t="str">
            <v>Mendoza Castellanos, Richard Abdón</v>
          </cell>
          <cell r="S1073" t="str">
            <v>Jefe de AGI – Planificador / Estadístico</v>
          </cell>
          <cell r="T1073">
            <v>973164229</v>
          </cell>
          <cell r="U1073" t="str">
            <v>rmendoza@ugelcarabaya.edu.pe</v>
          </cell>
        </row>
        <row r="1074">
          <cell r="H1074">
            <v>1514</v>
          </cell>
          <cell r="I1074" t="str">
            <v>GOB. REG. DPTO. DE PUNO- EDUCACION CRUCERO</v>
          </cell>
          <cell r="J1074">
            <v>21</v>
          </cell>
          <cell r="K1074" t="str">
            <v>PUNO</v>
          </cell>
          <cell r="L1074">
            <v>1</v>
          </cell>
          <cell r="M1074" t="str">
            <v>PUNO</v>
          </cell>
          <cell r="N1074">
            <v>1</v>
          </cell>
          <cell r="O1074" t="str">
            <v>PUNO</v>
          </cell>
          <cell r="P1074" t="str">
            <v>Lourdes Gutierrez Aguado</v>
          </cell>
          <cell r="Q1074"/>
          <cell r="R1074" t="str">
            <v>Lic. Yudy Maraza Yanapa</v>
          </cell>
          <cell r="S1074" t="str">
            <v>Jefe Del Área De Gestión Administrativa</v>
          </cell>
          <cell r="T1074">
            <v>954122592</v>
          </cell>
          <cell r="U1074" t="str">
            <v>yudimaraza@gmail.com</v>
          </cell>
        </row>
        <row r="1075">
          <cell r="H1075">
            <v>920</v>
          </cell>
          <cell r="I1075" t="str">
            <v>REGION PUNO-SALUD CHUCUITO</v>
          </cell>
          <cell r="J1075">
            <v>21</v>
          </cell>
          <cell r="K1075" t="str">
            <v>PUNO</v>
          </cell>
          <cell r="L1075">
            <v>1</v>
          </cell>
          <cell r="M1075" t="str">
            <v>PUNO</v>
          </cell>
          <cell r="N1075">
            <v>1</v>
          </cell>
          <cell r="O1075" t="str">
            <v>PUNO</v>
          </cell>
          <cell r="P1075" t="str">
            <v>Lourdes Gutierrez Aguado</v>
          </cell>
          <cell r="Q1075"/>
          <cell r="R1075" t="str">
            <v>Med. Juan Carlos, Talavera Rojas</v>
          </cell>
          <cell r="S1075" t="str">
            <v>Director De La Redess Chucuito</v>
          </cell>
          <cell r="T1075" t="str">
            <v>051-554008</v>
          </cell>
          <cell r="U1075" t="str">
            <v>redchucuito@diresapuno.gob.pe</v>
          </cell>
        </row>
        <row r="1076">
          <cell r="H1076">
            <v>1054</v>
          </cell>
          <cell r="I1076" t="str">
            <v>REGION PUNO-EDUCACION CHUCUITO-JULI</v>
          </cell>
          <cell r="J1076">
            <v>21</v>
          </cell>
          <cell r="K1076" t="str">
            <v>PUNO</v>
          </cell>
          <cell r="L1076">
            <v>1</v>
          </cell>
          <cell r="M1076" t="str">
            <v>PUNO</v>
          </cell>
          <cell r="N1076">
            <v>1</v>
          </cell>
          <cell r="O1076" t="str">
            <v>PUNO</v>
          </cell>
          <cell r="P1076" t="str">
            <v>Lourdes Gutierrez Aguado</v>
          </cell>
          <cell r="Q1076"/>
          <cell r="R1076" t="str">
            <v>Mg. Jose Gabriel Vizcarra Fajardo</v>
          </cell>
          <cell r="S1076" t="str">
            <v>Director</v>
          </cell>
          <cell r="T1076" t="str">
            <v>(051) 554003</v>
          </cell>
          <cell r="U1076" t="str">
            <v>eflores@ugelchucuito.edu.pe</v>
          </cell>
        </row>
        <row r="1077">
          <cell r="H1077">
            <v>968</v>
          </cell>
          <cell r="I1077" t="str">
            <v>REGION PUNO-SALUD COLLAO</v>
          </cell>
          <cell r="J1077">
            <v>21</v>
          </cell>
          <cell r="K1077" t="str">
            <v>PUNO</v>
          </cell>
          <cell r="L1077">
            <v>1</v>
          </cell>
          <cell r="M1077" t="str">
            <v>PUNO</v>
          </cell>
          <cell r="N1077">
            <v>1</v>
          </cell>
          <cell r="O1077" t="str">
            <v>PUNO</v>
          </cell>
          <cell r="P1077" t="str">
            <v>Lourdes Gutierrez Aguado</v>
          </cell>
          <cell r="Q1077"/>
          <cell r="R1077" t="str">
            <v>Med. Ronald, Chata Condori</v>
          </cell>
          <cell r="S1077" t="str">
            <v>Director De La Redess Collao</v>
          </cell>
          <cell r="T1077" t="str">
            <v>051-552041</v>
          </cell>
          <cell r="U1077" t="str">
            <v>redcollao@diresapuno.gob.pe</v>
          </cell>
        </row>
        <row r="1078">
          <cell r="H1078">
            <v>1053</v>
          </cell>
          <cell r="I1078" t="str">
            <v>REGION PUNO-EDUCACION COLLAO</v>
          </cell>
          <cell r="J1078">
            <v>21</v>
          </cell>
          <cell r="K1078" t="str">
            <v>PUNO</v>
          </cell>
          <cell r="L1078">
            <v>1</v>
          </cell>
          <cell r="M1078" t="str">
            <v>PUNO</v>
          </cell>
          <cell r="N1078">
            <v>1</v>
          </cell>
          <cell r="O1078" t="str">
            <v>PUNO</v>
          </cell>
          <cell r="P1078" t="str">
            <v>Lourdes Gutierrez Aguado</v>
          </cell>
          <cell r="Q1078"/>
          <cell r="R1078" t="str">
            <v>Quispe Mendoza, Carina</v>
          </cell>
          <cell r="S1078" t="str">
            <v>Planificador</v>
          </cell>
          <cell r="T1078">
            <v>980866525</v>
          </cell>
          <cell r="U1078" t="str">
            <v>planificador@ugelelcollao.edu.pe</v>
          </cell>
        </row>
        <row r="1079">
          <cell r="H1079">
            <v>918</v>
          </cell>
          <cell r="I1079" t="str">
            <v>REGION PUNO-SALUD HUANCANE</v>
          </cell>
          <cell r="J1079">
            <v>21</v>
          </cell>
          <cell r="K1079" t="str">
            <v>PUNO</v>
          </cell>
          <cell r="L1079">
            <v>1</v>
          </cell>
          <cell r="M1079" t="str">
            <v>PUNO</v>
          </cell>
          <cell r="N1079">
            <v>1</v>
          </cell>
          <cell r="O1079" t="str">
            <v>PUNO</v>
          </cell>
          <cell r="P1079" t="str">
            <v>Lourdes Gutierrez Aguado</v>
          </cell>
          <cell r="Q1079"/>
          <cell r="R1079" t="str">
            <v>C.D. Teofilo Apolinar, Mendoza Quispe</v>
          </cell>
          <cell r="S1079" t="str">
            <v>Director(E) De La Redess Huancane</v>
          </cell>
          <cell r="T1079" t="str">
            <v>051-566131</v>
          </cell>
          <cell r="U1079" t="str">
            <v>redhuancane@diresapuno.gob.pe</v>
          </cell>
        </row>
        <row r="1080">
          <cell r="H1080">
            <v>1004</v>
          </cell>
          <cell r="I1080" t="str">
            <v>REGION PUNO-EDUCACION HUANCANE</v>
          </cell>
          <cell r="J1080">
            <v>21</v>
          </cell>
          <cell r="K1080" t="str">
            <v>PUNO</v>
          </cell>
          <cell r="L1080">
            <v>1</v>
          </cell>
          <cell r="M1080" t="str">
            <v>PUNO</v>
          </cell>
          <cell r="N1080">
            <v>1</v>
          </cell>
          <cell r="O1080" t="str">
            <v>PUNO</v>
          </cell>
          <cell r="P1080" t="str">
            <v>Lourdes Gutierrez Aguado</v>
          </cell>
          <cell r="Q1080"/>
          <cell r="R1080" t="str">
            <v>Amelia, Ruelas Enriquez</v>
          </cell>
          <cell r="S1080" t="str">
            <v>Planificador</v>
          </cell>
          <cell r="T1080">
            <v>951973997</v>
          </cell>
          <cell r="U1080" t="str">
            <v>amerue@hotmail.com</v>
          </cell>
        </row>
        <row r="1081">
          <cell r="H1081">
            <v>1504</v>
          </cell>
          <cell r="I1081" t="str">
            <v>GOB. REG. DPTO. DE PUNO - EDUCACION LAMPA</v>
          </cell>
          <cell r="J1081">
            <v>21</v>
          </cell>
          <cell r="K1081" t="str">
            <v>PUNO</v>
          </cell>
          <cell r="L1081">
            <v>1</v>
          </cell>
          <cell r="M1081" t="str">
            <v>PUNO</v>
          </cell>
          <cell r="N1081">
            <v>1</v>
          </cell>
          <cell r="O1081" t="str">
            <v>PUNO</v>
          </cell>
          <cell r="P1081" t="str">
            <v>Lourdes Gutierrez Aguado</v>
          </cell>
          <cell r="Q1081"/>
          <cell r="R1081" t="str">
            <v>Ccapa Zapana, Mauro Cecilio</v>
          </cell>
          <cell r="S1081" t="str">
            <v>Administrativo</v>
          </cell>
          <cell r="T1081">
            <v>951649861</v>
          </cell>
          <cell r="U1081" t="str">
            <v>mccapa@iespplampa.edu.pe</v>
          </cell>
        </row>
        <row r="1082">
          <cell r="H1082">
            <v>1621</v>
          </cell>
          <cell r="I1082" t="str">
            <v>GOB. REG. DPTO. DE PUNO - SALUD LAMPA</v>
          </cell>
          <cell r="J1082">
            <v>21</v>
          </cell>
          <cell r="K1082" t="str">
            <v>PUNO</v>
          </cell>
          <cell r="L1082">
            <v>1</v>
          </cell>
          <cell r="M1082" t="str">
            <v>PUNO</v>
          </cell>
          <cell r="N1082">
            <v>1</v>
          </cell>
          <cell r="O1082" t="str">
            <v>PUNO</v>
          </cell>
          <cell r="P1082" t="str">
            <v>Lourdes Gutierrez Aguado</v>
          </cell>
          <cell r="Q1082"/>
          <cell r="R1082" t="str">
            <v>C.D. Sandra Fabiola, Loza Pari</v>
          </cell>
          <cell r="S1082" t="str">
            <v>Director De La Redess Lampa</v>
          </cell>
          <cell r="T1082" t="str">
            <v>051-328440</v>
          </cell>
          <cell r="U1082" t="str">
            <v>redlampa@diresapuno.gob.pe</v>
          </cell>
        </row>
        <row r="1083">
          <cell r="H1083">
            <v>912</v>
          </cell>
          <cell r="I1083" t="str">
            <v>REGION PUNO-EDUCACION MELGAR</v>
          </cell>
          <cell r="J1083">
            <v>21</v>
          </cell>
          <cell r="K1083" t="str">
            <v>PUNO</v>
          </cell>
          <cell r="L1083">
            <v>1</v>
          </cell>
          <cell r="M1083" t="str">
            <v>PUNO</v>
          </cell>
          <cell r="N1083">
            <v>1</v>
          </cell>
          <cell r="O1083" t="str">
            <v>PUNO</v>
          </cell>
          <cell r="P1083" t="str">
            <v>Lourdes Gutierrez Aguado</v>
          </cell>
          <cell r="Q1083"/>
          <cell r="R1083" t="str">
            <v>Elizabet Quise Jaen</v>
          </cell>
          <cell r="S1083" t="str">
            <v>Planificador</v>
          </cell>
          <cell r="T1083">
            <v>985436031</v>
          </cell>
          <cell r="U1083" t="str">
            <v>elijaen@hotmail.com</v>
          </cell>
        </row>
        <row r="1084">
          <cell r="H1084">
            <v>915</v>
          </cell>
          <cell r="I1084" t="str">
            <v>REGION PUNO-SALUD MELGAR</v>
          </cell>
          <cell r="J1084">
            <v>21</v>
          </cell>
          <cell r="K1084" t="str">
            <v>PUNO</v>
          </cell>
          <cell r="L1084">
            <v>1</v>
          </cell>
          <cell r="M1084" t="str">
            <v>PUNO</v>
          </cell>
          <cell r="N1084">
            <v>1</v>
          </cell>
          <cell r="O1084" t="str">
            <v>PUNO</v>
          </cell>
          <cell r="P1084" t="str">
            <v>Lourdes Gutierrez Aguado</v>
          </cell>
          <cell r="Q1084"/>
          <cell r="R1084" t="str">
            <v>Med. Fray Martin, Huaracallo Tacuri</v>
          </cell>
          <cell r="S1084" t="str">
            <v>Director De La Redess Melgar</v>
          </cell>
          <cell r="T1084" t="str">
            <v>051-563147</v>
          </cell>
          <cell r="U1084" t="str">
            <v>redmelgar@diresapuno.gob.pe</v>
          </cell>
        </row>
        <row r="1085">
          <cell r="H1085">
            <v>1505</v>
          </cell>
          <cell r="I1085" t="str">
            <v>GOB. REG. DPTO. DE PUNO - EDUCACION MOHO</v>
          </cell>
          <cell r="J1085">
            <v>21</v>
          </cell>
          <cell r="K1085" t="str">
            <v>PUNO</v>
          </cell>
          <cell r="L1085">
            <v>1</v>
          </cell>
          <cell r="M1085" t="str">
            <v>PUNO</v>
          </cell>
          <cell r="N1085">
            <v>1</v>
          </cell>
          <cell r="O1085" t="str">
            <v>PUNO</v>
          </cell>
          <cell r="P1085" t="str">
            <v>Lourdes Gutierrez Aguado</v>
          </cell>
          <cell r="Q1085"/>
          <cell r="R1085" t="str">
            <v>Edward Jaime Montañez Agramonte</v>
          </cell>
          <cell r="S1085" t="str">
            <v>Director</v>
          </cell>
          <cell r="T1085">
            <v>980859694</v>
          </cell>
          <cell r="U1085" t="str">
            <v>tramite@ugemoho.edu.pe</v>
          </cell>
        </row>
        <row r="1086">
          <cell r="H1086">
            <v>1005</v>
          </cell>
          <cell r="I1086" t="str">
            <v>REGION PUNO-EDUCACION PUTINA</v>
          </cell>
          <cell r="J1086">
            <v>21</v>
          </cell>
          <cell r="K1086" t="str">
            <v>PUNO</v>
          </cell>
          <cell r="L1086">
            <v>1</v>
          </cell>
          <cell r="M1086" t="str">
            <v>PUNO</v>
          </cell>
          <cell r="N1086">
            <v>1</v>
          </cell>
          <cell r="O1086" t="str">
            <v>PUNO</v>
          </cell>
          <cell r="P1086" t="str">
            <v>Lourdes Gutierrez Aguado</v>
          </cell>
          <cell r="Q1086"/>
          <cell r="R1086" t="str">
            <v>Divan Yuri Cari Condori</v>
          </cell>
          <cell r="S1086" t="str">
            <v>Planificador</v>
          </cell>
          <cell r="T1086">
            <v>990333035</v>
          </cell>
          <cell r="U1086" t="str">
            <v>divancari@hotmail.com</v>
          </cell>
        </row>
        <row r="1087">
          <cell r="H1087">
            <v>906</v>
          </cell>
          <cell r="I1087" t="str">
            <v>REGION PUNO-PROGRAMA DE APOYO AL DESARROLLO RURAL ANDINO</v>
          </cell>
          <cell r="J1087">
            <v>21</v>
          </cell>
          <cell r="K1087" t="str">
            <v>PUNO</v>
          </cell>
          <cell r="L1087">
            <v>1</v>
          </cell>
          <cell r="M1087" t="str">
            <v>PUNO</v>
          </cell>
          <cell r="N1087">
            <v>1</v>
          </cell>
          <cell r="O1087" t="str">
            <v>PUNO</v>
          </cell>
          <cell r="P1087" t="str">
            <v>Lourdes Gutierrez Aguado</v>
          </cell>
          <cell r="Q1087"/>
          <cell r="R1087" t="str">
            <v>CelioTicona Maquera</v>
          </cell>
          <cell r="S1087" t="str">
            <v>Responsable OPP</v>
          </cell>
          <cell r="T1087">
            <v>951068695</v>
          </cell>
          <cell r="U1087" t="str">
            <v>cwtima@hotmail.com</v>
          </cell>
        </row>
        <row r="1088">
          <cell r="H1088">
            <v>911</v>
          </cell>
          <cell r="I1088" t="str">
            <v>REGION PUNO-EDUCACION SAN ROMAN</v>
          </cell>
          <cell r="J1088">
            <v>21</v>
          </cell>
          <cell r="K1088" t="str">
            <v>PUNO</v>
          </cell>
          <cell r="L1088">
            <v>1</v>
          </cell>
          <cell r="M1088" t="str">
            <v>PUNO</v>
          </cell>
          <cell r="N1088">
            <v>1</v>
          </cell>
          <cell r="O1088" t="str">
            <v>PUNO</v>
          </cell>
          <cell r="P1088" t="str">
            <v>Lourdes Gutierrez Aguado</v>
          </cell>
          <cell r="Q1088"/>
          <cell r="R1088" t="str">
            <v>Huayhua Ccalla, Lucio Adan</v>
          </cell>
          <cell r="S1088" t="str">
            <v>Planificador I</v>
          </cell>
          <cell r="T1088">
            <v>951305802</v>
          </cell>
          <cell r="U1088" t="str">
            <v>alhuayhua1@gmail.com</v>
          </cell>
        </row>
        <row r="1089">
          <cell r="H1089">
            <v>917</v>
          </cell>
          <cell r="I1089" t="str">
            <v>REGION PUNO-SALUD SAN ROMAN</v>
          </cell>
          <cell r="J1089">
            <v>21</v>
          </cell>
          <cell r="K1089" t="str">
            <v>PUNO</v>
          </cell>
          <cell r="L1089">
            <v>1</v>
          </cell>
          <cell r="M1089" t="str">
            <v>PUNO</v>
          </cell>
          <cell r="N1089">
            <v>1</v>
          </cell>
          <cell r="O1089" t="str">
            <v>PUNO</v>
          </cell>
          <cell r="P1089" t="str">
            <v>Lourdes Gutierrez Aguado</v>
          </cell>
          <cell r="Q1089"/>
          <cell r="R1089" t="str">
            <v>Med. Rumy Abel, Quispe Quispe</v>
          </cell>
          <cell r="S1089" t="str">
            <v>Director De La Redess San Roman</v>
          </cell>
          <cell r="T1089" t="str">
            <v>051-324967</v>
          </cell>
          <cell r="U1089" t="str">
            <v>redsanroman@diresapuno.gob.pe</v>
          </cell>
        </row>
        <row r="1090">
          <cell r="H1090">
            <v>1007</v>
          </cell>
          <cell r="I1090" t="str">
            <v>REGION PUNO-SALUD SANDIA</v>
          </cell>
          <cell r="J1090">
            <v>21</v>
          </cell>
          <cell r="K1090" t="str">
            <v>PUNO</v>
          </cell>
          <cell r="L1090">
            <v>1</v>
          </cell>
          <cell r="M1090" t="str">
            <v>PUNO</v>
          </cell>
          <cell r="N1090">
            <v>1</v>
          </cell>
          <cell r="O1090" t="str">
            <v>PUNO</v>
          </cell>
          <cell r="P1090" t="str">
            <v>Lourdes Gutierrez Aguado</v>
          </cell>
          <cell r="Q1090"/>
          <cell r="R1090" t="str">
            <v>Med. Edgar Hugo, Blanco Chino</v>
          </cell>
          <cell r="S1090" t="str">
            <v>Director De La Redess Sandia</v>
          </cell>
          <cell r="T1090" t="str">
            <v>051-816153</v>
          </cell>
          <cell r="U1090" t="str">
            <v>redsandia@diresapuno.gob.pe</v>
          </cell>
        </row>
        <row r="1091">
          <cell r="H1091">
            <v>1339</v>
          </cell>
          <cell r="I1091" t="str">
            <v>REGION PUNO- EDUCACION SANDIA</v>
          </cell>
          <cell r="J1091">
            <v>21</v>
          </cell>
          <cell r="K1091" t="str">
            <v>PUNO</v>
          </cell>
          <cell r="L1091">
            <v>1</v>
          </cell>
          <cell r="M1091" t="str">
            <v>PUNO</v>
          </cell>
          <cell r="N1091">
            <v>1</v>
          </cell>
          <cell r="O1091" t="str">
            <v>PUNO</v>
          </cell>
          <cell r="P1091" t="str">
            <v>Lourdes Gutierrez Aguado</v>
          </cell>
          <cell r="Q1091"/>
          <cell r="R1091" t="str">
            <v>Luz Marina Mamani Pacheco</v>
          </cell>
          <cell r="S1091" t="str">
            <v>Planificador</v>
          </cell>
          <cell r="T1091" t="str">
            <v>951808732, 979399517</v>
          </cell>
          <cell r="U1091" t="str">
            <v>lumary1_8@hotmail.com</v>
          </cell>
        </row>
        <row r="1092">
          <cell r="H1092">
            <v>967</v>
          </cell>
          <cell r="I1092" t="str">
            <v>REGION PUNO-SALUD YUNGUYO</v>
          </cell>
          <cell r="J1092">
            <v>21</v>
          </cell>
          <cell r="K1092" t="str">
            <v>PUNO</v>
          </cell>
          <cell r="L1092">
            <v>1</v>
          </cell>
          <cell r="M1092" t="str">
            <v>PUNO</v>
          </cell>
          <cell r="N1092">
            <v>1</v>
          </cell>
          <cell r="O1092" t="str">
            <v>PUNO</v>
          </cell>
          <cell r="P1092" t="str">
            <v>Lourdes Gutierrez Aguado</v>
          </cell>
          <cell r="Q1092"/>
          <cell r="R1092" t="str">
            <v>C.D. Jorge Washington, Eyzaguirre Delgado</v>
          </cell>
          <cell r="S1092" t="str">
            <v>Director De La Redess Yunguyo</v>
          </cell>
          <cell r="T1092" t="str">
            <v>051-556057</v>
          </cell>
          <cell r="U1092" t="str">
            <v>redyunguyo@diresapuno.gob.pe</v>
          </cell>
        </row>
        <row r="1093">
          <cell r="H1093">
            <v>1055</v>
          </cell>
          <cell r="I1093" t="str">
            <v>REGION PUNO-EDUCACION YUNGUYO</v>
          </cell>
          <cell r="J1093">
            <v>21</v>
          </cell>
          <cell r="K1093" t="str">
            <v>PUNO</v>
          </cell>
          <cell r="L1093">
            <v>1</v>
          </cell>
          <cell r="M1093" t="str">
            <v>PUNO</v>
          </cell>
          <cell r="N1093">
            <v>1</v>
          </cell>
          <cell r="O1093" t="str">
            <v>PUNO</v>
          </cell>
          <cell r="P1093" t="str">
            <v>Lourdes Gutierrez Aguado</v>
          </cell>
          <cell r="Q1093"/>
          <cell r="R1093" t="str">
            <v>Lic. Efraín Condori Rivera</v>
          </cell>
          <cell r="S1093" t="str">
            <v>Director de la UGEL Yunguyo</v>
          </cell>
          <cell r="T1093" t="str">
            <v>(051) 556143</v>
          </cell>
          <cell r="U1093" t="str">
            <v>info@ugelyunguyo.edu.pe</v>
          </cell>
        </row>
        <row r="1094">
          <cell r="H1094">
            <v>921</v>
          </cell>
          <cell r="I1094" t="str">
            <v>REGION SAN MARTIN-SEDE CENTRAL</v>
          </cell>
          <cell r="J1094">
            <v>22</v>
          </cell>
          <cell r="K1094" t="str">
            <v>SAN MARTIN</v>
          </cell>
          <cell r="L1094">
            <v>1</v>
          </cell>
          <cell r="M1094" t="str">
            <v>MOYOBAMBA</v>
          </cell>
          <cell r="N1094">
            <v>1</v>
          </cell>
          <cell r="O1094" t="str">
            <v>MOYOBAMBA</v>
          </cell>
          <cell r="P1094" t="str">
            <v>Magdalena Carranza Lozano</v>
          </cell>
          <cell r="Q1094"/>
          <cell r="R1094" t="str">
            <v>Ronald Richard Pérez Rojas</v>
          </cell>
          <cell r="S1094" t="str">
            <v>Gerente Regional De Planeamiento y Presupuesto</v>
          </cell>
          <cell r="T1094" t="str">
            <v>(042) 563990</v>
          </cell>
          <cell r="U1094" t="str">
            <v>rperez@regionsanmartin.gob.pe</v>
          </cell>
        </row>
        <row r="1095">
          <cell r="H1095">
            <v>921</v>
          </cell>
          <cell r="I1095" t="str">
            <v>REGION SAN MARTIN-SEDE CENTRAL</v>
          </cell>
          <cell r="J1095">
            <v>22</v>
          </cell>
          <cell r="K1095" t="str">
            <v>SAN MARTIN</v>
          </cell>
          <cell r="L1095">
            <v>1</v>
          </cell>
          <cell r="M1095" t="str">
            <v>MOYOBAMBA</v>
          </cell>
          <cell r="N1095">
            <v>1</v>
          </cell>
          <cell r="O1095" t="str">
            <v>MOYOBAMBA</v>
          </cell>
          <cell r="P1095" t="str">
            <v>Magdalena Carranza Lozano</v>
          </cell>
          <cell r="Q1095"/>
          <cell r="R1095" t="str">
            <v>Inmer Lin Leiva Vasquez</v>
          </cell>
          <cell r="S1095" t="str">
            <v>Sub Gerente Dde Planeamiento Estrategico y Estadistica Regional</v>
          </cell>
          <cell r="T1095">
            <v>951729333</v>
          </cell>
          <cell r="U1095" t="str">
            <v>ileiva@regionsanmartin.gob.pe</v>
          </cell>
        </row>
        <row r="1096">
          <cell r="H1096">
            <v>923</v>
          </cell>
          <cell r="I1096" t="str">
            <v>REGION SAN MARTIN-PESQUERIA</v>
          </cell>
          <cell r="J1096">
            <v>22</v>
          </cell>
          <cell r="K1096" t="str">
            <v>SAN MARTIN</v>
          </cell>
          <cell r="L1096">
            <v>1</v>
          </cell>
          <cell r="M1096" t="str">
            <v>MOYOBAMBA</v>
          </cell>
          <cell r="N1096">
            <v>1</v>
          </cell>
          <cell r="O1096" t="str">
            <v>MOYOBAMBA</v>
          </cell>
          <cell r="P1096" t="str">
            <v>Magdalena Carranza Lozano</v>
          </cell>
          <cell r="Q1096"/>
          <cell r="R1096" t="str">
            <v>Lic.Adm. Kevin Panduro Chavez</v>
          </cell>
          <cell r="S1096" t="str">
            <v>Jefe de la Oficina de Planeamiento Sectorial</v>
          </cell>
          <cell r="T1096" t="str">
            <v>942 995 326</v>
          </cell>
          <cell r="U1096" t="str">
            <v>kpanduro@direprosanmartin.gob.pe</v>
          </cell>
        </row>
        <row r="1097">
          <cell r="H1097">
            <v>926</v>
          </cell>
          <cell r="I1097" t="str">
            <v>REGION SAN MARTIN-EDUCACION</v>
          </cell>
          <cell r="J1097">
            <v>22</v>
          </cell>
          <cell r="K1097" t="str">
            <v>SAN MARTIN</v>
          </cell>
          <cell r="L1097">
            <v>1</v>
          </cell>
          <cell r="M1097" t="str">
            <v>MOYOBAMBA</v>
          </cell>
          <cell r="N1097">
            <v>1</v>
          </cell>
          <cell r="O1097" t="str">
            <v>MOYOBAMBA</v>
          </cell>
          <cell r="P1097" t="str">
            <v>Magdalena Carranza Lozano</v>
          </cell>
          <cell r="Q1097"/>
          <cell r="R1097" t="str">
            <v>PINTADO MONTALVÁN MARIA CELESTE</v>
          </cell>
          <cell r="S1097" t="str">
            <v>Director de Gestión Institucional</v>
          </cell>
          <cell r="T1097" t="str">
            <v>970 022 590</v>
          </cell>
          <cell r="U1097" t="str">
            <v>mariacelestepintado@gmail.com</v>
          </cell>
        </row>
        <row r="1098">
          <cell r="H1098">
            <v>930</v>
          </cell>
          <cell r="I1098" t="str">
            <v>REGION SAN MARTIN-SALUD</v>
          </cell>
          <cell r="J1098">
            <v>22</v>
          </cell>
          <cell r="K1098" t="str">
            <v>SAN MARTIN</v>
          </cell>
          <cell r="L1098">
            <v>1</v>
          </cell>
          <cell r="M1098" t="str">
            <v>MOYOBAMBA</v>
          </cell>
          <cell r="N1098">
            <v>1</v>
          </cell>
          <cell r="O1098" t="str">
            <v>MOYOBAMBA</v>
          </cell>
          <cell r="P1098" t="str">
            <v>Magdalena Carranza Lozano</v>
          </cell>
          <cell r="Q1098"/>
          <cell r="R1098" t="str">
            <v>Felipe Santiago Vela Orihuela</v>
          </cell>
          <cell r="S1098" t="str">
            <v>JEFE DE LA UNIDAD ESPECIALIZADA DE PLANIFICACION Y GESTION FINANCIERA</v>
          </cell>
          <cell r="T1098">
            <v>985846503</v>
          </cell>
          <cell r="U1098" t="str">
            <v>fsvelao120364@gmail.com</v>
          </cell>
        </row>
        <row r="1099">
          <cell r="H1099">
            <v>1058</v>
          </cell>
          <cell r="I1099" t="str">
            <v>REGION SAN MARTIN-SALUD ALTO MAYO</v>
          </cell>
          <cell r="J1099">
            <v>22</v>
          </cell>
          <cell r="K1099" t="str">
            <v>SAN MARTIN</v>
          </cell>
          <cell r="L1099">
            <v>1</v>
          </cell>
          <cell r="M1099" t="str">
            <v>MOYOBAMBA</v>
          </cell>
          <cell r="N1099">
            <v>1</v>
          </cell>
          <cell r="O1099" t="str">
            <v>MOYOBAMBA</v>
          </cell>
          <cell r="P1099" t="str">
            <v>Magdalena Carranza Lozano</v>
          </cell>
          <cell r="Q1099"/>
          <cell r="R1099" t="str">
            <v>Econ. Wagner Rojas Marrufo</v>
          </cell>
          <cell r="S1099" t="str">
            <v>Jefe de la UEPyGF</v>
          </cell>
          <cell r="T1099">
            <v>945112674</v>
          </cell>
          <cell r="U1099" t="str">
            <v>romaw24@gmailcom</v>
          </cell>
        </row>
        <row r="1100">
          <cell r="H1100">
            <v>1140</v>
          </cell>
          <cell r="I1100" t="str">
            <v>REGION SAN MARTIN - PROYECTO ESPECIAL ALTO MAYO</v>
          </cell>
          <cell r="J1100">
            <v>22</v>
          </cell>
          <cell r="K1100" t="str">
            <v>SAN MARTIN</v>
          </cell>
          <cell r="L1100">
            <v>1</v>
          </cell>
          <cell r="M1100" t="str">
            <v>MOYOBAMBA</v>
          </cell>
          <cell r="N1100">
            <v>1</v>
          </cell>
          <cell r="O1100" t="str">
            <v>MOYOBAMBA</v>
          </cell>
          <cell r="P1100" t="str">
            <v>Magdalena Carranza Lozano</v>
          </cell>
          <cell r="Q1100"/>
          <cell r="R1100" t="str">
            <v>Rigoberto Chumacero</v>
          </cell>
          <cell r="S1100" t="str">
            <v>Jefe de Planificación y Presupuesto</v>
          </cell>
          <cell r="T1100">
            <v>985169959</v>
          </cell>
          <cell r="U1100" t="str">
            <v>rigochc@gmail.com</v>
          </cell>
        </row>
        <row r="1101">
          <cell r="H1101">
            <v>1527</v>
          </cell>
          <cell r="I1101" t="str">
            <v>GOB.REG. DPTO. SAN MARTIN- EDUCACION BELLAVISTA</v>
          </cell>
          <cell r="J1101">
            <v>22</v>
          </cell>
          <cell r="K1101" t="str">
            <v>SAN MARTIN</v>
          </cell>
          <cell r="L1101">
            <v>1</v>
          </cell>
          <cell r="M1101" t="str">
            <v>MOYOBAMBA</v>
          </cell>
          <cell r="N1101">
            <v>1</v>
          </cell>
          <cell r="O1101" t="str">
            <v>MOYOBAMBA</v>
          </cell>
          <cell r="P1101" t="str">
            <v>Magdalena Carranza Lozano</v>
          </cell>
          <cell r="Q1101"/>
          <cell r="R1101" t="str">
            <v>Miguel Angel Rojas Casique</v>
          </cell>
          <cell r="S1101" t="str">
            <v>Resp pportal transparencia</v>
          </cell>
          <cell r="T1101">
            <v>988938939</v>
          </cell>
          <cell r="U1101" t="str">
            <v>unicomp2001@hotmail.com</v>
          </cell>
        </row>
        <row r="1102">
          <cell r="H1102">
            <v>1517</v>
          </cell>
          <cell r="I1102" t="str">
            <v>GOB.REG.DPTO. SAN MARTIN- EDUCACION LAMAS</v>
          </cell>
          <cell r="J1102">
            <v>22</v>
          </cell>
          <cell r="K1102" t="str">
            <v>SAN MARTIN</v>
          </cell>
          <cell r="L1102">
            <v>1</v>
          </cell>
          <cell r="M1102" t="str">
            <v>MOYOBAMBA</v>
          </cell>
          <cell r="N1102">
            <v>1</v>
          </cell>
          <cell r="O1102" t="str">
            <v>MOYOBAMBA</v>
          </cell>
          <cell r="P1102" t="str">
            <v>Magdalena Carranza Lozano</v>
          </cell>
          <cell r="Q1102"/>
          <cell r="R1102" t="str">
            <v>Másquez Vela Cecilia Elizabeth</v>
          </cell>
          <cell r="S1102" t="str">
            <v>Área de Gestión Institucional</v>
          </cell>
          <cell r="T1102" t="str">
            <v>969 718 592</v>
          </cell>
          <cell r="U1102" t="str">
            <v>cemasquezv@ugellamas.edu.pe</v>
          </cell>
        </row>
        <row r="1103">
          <cell r="H1103">
            <v>928</v>
          </cell>
          <cell r="I1103" t="str">
            <v>REGION SAN MARTIN-EDUCACION HUALLAGA CENTRAL</v>
          </cell>
          <cell r="J1103">
            <v>22</v>
          </cell>
          <cell r="K1103" t="str">
            <v>SAN MARTIN</v>
          </cell>
          <cell r="L1103">
            <v>1</v>
          </cell>
          <cell r="M1103" t="str">
            <v>MOYOBAMBA</v>
          </cell>
          <cell r="N1103">
            <v>1</v>
          </cell>
          <cell r="O1103" t="str">
            <v>MOYOBAMBA</v>
          </cell>
          <cell r="P1103" t="str">
            <v>Magdalena Carranza Lozano</v>
          </cell>
          <cell r="Q1103"/>
          <cell r="R1103" t="str">
            <v>Yolanda Arevalo Velasquez</v>
          </cell>
          <cell r="S1103" t="str">
            <v>Jefe de Gestión Institucional</v>
          </cell>
          <cell r="T1103">
            <v>955863640</v>
          </cell>
          <cell r="U1103" t="str">
            <v>yolandita_mpt@yahoo.es</v>
          </cell>
        </row>
        <row r="1104">
          <cell r="H1104">
            <v>1057</v>
          </cell>
          <cell r="I1104" t="str">
            <v>REGION SAN MARTIN-SUB REGION HUALLAGA CENTRAL - JUANJUI</v>
          </cell>
          <cell r="J1104">
            <v>22</v>
          </cell>
          <cell r="K1104" t="str">
            <v>SAN MARTIN</v>
          </cell>
          <cell r="L1104">
            <v>1</v>
          </cell>
          <cell r="M1104" t="str">
            <v>MOYOBAMBA</v>
          </cell>
          <cell r="N1104">
            <v>1</v>
          </cell>
          <cell r="O1104" t="str">
            <v>MOYOBAMBA</v>
          </cell>
          <cell r="P1104" t="str">
            <v>Magdalena Carranza Lozano</v>
          </cell>
          <cell r="Q1104"/>
          <cell r="R1104" t="str">
            <v>Alex Ander Saboya Salcedo</v>
          </cell>
          <cell r="S1104" t="str">
            <v>Responsable de la Oficina de
  Planeamiento y Presupuesto</v>
          </cell>
          <cell r="T1104">
            <v>947849373</v>
          </cell>
          <cell r="U1104" t="str">
            <v>alansasa6@hotmail.com</v>
          </cell>
        </row>
        <row r="1105">
          <cell r="H1105">
            <v>1059</v>
          </cell>
          <cell r="I1105" t="str">
            <v>REGION SAN MARTIN-SALUD HUALLAGA CENTRAL</v>
          </cell>
          <cell r="J1105">
            <v>22</v>
          </cell>
          <cell r="K1105" t="str">
            <v>SAN MARTIN</v>
          </cell>
          <cell r="L1105">
            <v>1</v>
          </cell>
          <cell r="M1105" t="str">
            <v>MOYOBAMBA</v>
          </cell>
          <cell r="N1105">
            <v>1</v>
          </cell>
          <cell r="O1105" t="str">
            <v>MOYOBAMBA</v>
          </cell>
          <cell r="P1105" t="str">
            <v>Magdalena Carranza Lozano</v>
          </cell>
          <cell r="Q1105"/>
          <cell r="R1105" t="str">
            <v>IVIS ROXANA VÁSQUEZ CÁRDENAS</v>
          </cell>
          <cell r="S1105" t="str">
            <v>RESPONSABLE DE LA UNIDAD ESPECIALIZADA DE PLANIFICACIÓN Y GESTIÓN FINANCIERA</v>
          </cell>
          <cell r="T1105">
            <v>947058653</v>
          </cell>
          <cell r="U1105" t="str">
            <v>roxy_1804@hotmail.com</v>
          </cell>
        </row>
        <row r="1106">
          <cell r="H1106">
            <v>1523</v>
          </cell>
          <cell r="I1106" t="str">
            <v>GOB.REG. DPTO. SAN MARTIN - EDUCACION RIOJA</v>
          </cell>
          <cell r="J1106">
            <v>22</v>
          </cell>
          <cell r="K1106" t="str">
            <v>SAN MARTIN</v>
          </cell>
          <cell r="L1106">
            <v>1</v>
          </cell>
          <cell r="M1106" t="str">
            <v>MOYOBAMBA</v>
          </cell>
          <cell r="N1106">
            <v>1</v>
          </cell>
          <cell r="O1106" t="str">
            <v>MOYOBAMBA</v>
          </cell>
          <cell r="P1106" t="str">
            <v>Magdalena Carranza Lozano</v>
          </cell>
          <cell r="Q1106"/>
          <cell r="R1106" t="str">
            <v>PINEDO FLORES GINA AURORA</v>
          </cell>
          <cell r="S1106" t="str">
            <v>Área de Gestión Institucional</v>
          </cell>
          <cell r="T1106">
            <v>957675769</v>
          </cell>
          <cell r="U1106" t="str">
            <v>ginaapflores@gmail.com</v>
          </cell>
        </row>
        <row r="1107">
          <cell r="H1107">
            <v>924</v>
          </cell>
          <cell r="I1107" t="str">
            <v>REGION SAN MARTIN-AGRICULTURA</v>
          </cell>
          <cell r="J1107">
            <v>22</v>
          </cell>
          <cell r="K1107" t="str">
            <v>SAN MARTIN</v>
          </cell>
          <cell r="L1107">
            <v>1</v>
          </cell>
          <cell r="M1107" t="str">
            <v>MOYOBAMBA</v>
          </cell>
          <cell r="N1107">
            <v>1</v>
          </cell>
          <cell r="O1107" t="str">
            <v>MOYOBAMBA</v>
          </cell>
          <cell r="P1107" t="str">
            <v>Magdalena Carranza Lozano</v>
          </cell>
          <cell r="Q1107"/>
          <cell r="R1107" t="str">
            <v>Roger Rengifo Rodríguez</v>
          </cell>
          <cell r="S1107" t="str">
            <v>Responsable del Área de Estrategias y Políticas Agrarias</v>
          </cell>
          <cell r="T1107">
            <v>925178273</v>
          </cell>
          <cell r="U1107" t="str">
            <v>rengiforroger.econ229@gmail.com</v>
          </cell>
        </row>
        <row r="1108">
          <cell r="H1108">
            <v>925</v>
          </cell>
          <cell r="I1108" t="str">
            <v>REGION SAN MARTIN-TRANSPORTES</v>
          </cell>
          <cell r="J1108">
            <v>22</v>
          </cell>
          <cell r="K1108" t="str">
            <v>SAN MARTIN</v>
          </cell>
          <cell r="L1108">
            <v>1</v>
          </cell>
          <cell r="M1108" t="str">
            <v>MOYOBAMBA</v>
          </cell>
          <cell r="N1108">
            <v>1</v>
          </cell>
          <cell r="O1108" t="str">
            <v>MOYOBAMBA</v>
          </cell>
          <cell r="P1108" t="str">
            <v>Magdalena Carranza Lozano</v>
          </cell>
          <cell r="Q1108"/>
          <cell r="R1108" t="str">
            <v>Rosmeli Ruíz Peña</v>
          </cell>
          <cell r="S1108" t="str">
            <v>Jefa de la Oficina de Gestión Presupuestal</v>
          </cell>
          <cell r="T1108">
            <v>942409025</v>
          </cell>
          <cell r="U1108" t="str">
            <v>rruizp@regionsanmartin.gob.pe</v>
          </cell>
        </row>
        <row r="1109">
          <cell r="H1109">
            <v>927</v>
          </cell>
          <cell r="I1109" t="str">
            <v>REGION SAN MARTIN-EDUCACION BAJO MAYO</v>
          </cell>
          <cell r="J1109">
            <v>22</v>
          </cell>
          <cell r="K1109" t="str">
            <v>SAN MARTIN</v>
          </cell>
          <cell r="L1109">
            <v>1</v>
          </cell>
          <cell r="M1109" t="str">
            <v>MOYOBAMBA</v>
          </cell>
          <cell r="N1109">
            <v>1</v>
          </cell>
          <cell r="O1109" t="str">
            <v>MOYOBAMBA</v>
          </cell>
          <cell r="P1109" t="str">
            <v>Magdalena Carranza Lozano</v>
          </cell>
          <cell r="Q1109"/>
          <cell r="R1109" t="str">
            <v>Ruben Mirko Del Aguila Paredes</v>
          </cell>
          <cell r="S1109" t="str">
            <v>Jefe de Gestión Institucional</v>
          </cell>
          <cell r="T1109">
            <v>906070310</v>
          </cell>
          <cell r="U1109" t="str">
            <v>rubenmirko.daprumi@gmail.com</v>
          </cell>
        </row>
        <row r="1110">
          <cell r="H1110">
            <v>989</v>
          </cell>
          <cell r="I1110" t="str">
            <v>REGION SAN MARTIN-SUB REGION BAJO MAYO-TARAPOTO</v>
          </cell>
          <cell r="J1110">
            <v>22</v>
          </cell>
          <cell r="K1110" t="str">
            <v>SAN MARTIN</v>
          </cell>
          <cell r="L1110">
            <v>1</v>
          </cell>
          <cell r="M1110" t="str">
            <v>MOYOBAMBA</v>
          </cell>
          <cell r="N1110">
            <v>1</v>
          </cell>
          <cell r="O1110" t="str">
            <v>MOYOBAMBA</v>
          </cell>
          <cell r="P1110" t="str">
            <v>Magdalena Carranza Lozano</v>
          </cell>
          <cell r="Q1110"/>
          <cell r="R1110" t="str">
            <v>Denis Bismark Rojas Utia</v>
          </cell>
          <cell r="S1110" t="str">
            <v>Jefa de la Oficina de Planeamiento</v>
          </cell>
          <cell r="T1110">
            <v>906635751</v>
          </cell>
          <cell r="U1110" t="str">
            <v>denisrojas1403@gmail.com</v>
          </cell>
        </row>
        <row r="1111">
          <cell r="H1111">
            <v>1263</v>
          </cell>
          <cell r="I1111" t="str">
            <v>REGION SAN MARTIN - HUALLAGA CENTRAL Y BAJO MAYO</v>
          </cell>
          <cell r="J1111">
            <v>22</v>
          </cell>
          <cell r="K1111" t="str">
            <v>SAN MARTIN</v>
          </cell>
          <cell r="L1111">
            <v>1</v>
          </cell>
          <cell r="M1111" t="str">
            <v>MOYOBAMBA</v>
          </cell>
          <cell r="N1111">
            <v>1</v>
          </cell>
          <cell r="O1111" t="str">
            <v>MOYOBAMBA</v>
          </cell>
          <cell r="P1111" t="str">
            <v>Magdalena Carranza Lozano</v>
          </cell>
          <cell r="Q1111"/>
          <cell r="R1111" t="str">
            <v>César Augusto Coral Rengifo</v>
          </cell>
          <cell r="S1111" t="str">
            <v>Jefe de Planificación y Presupuesto</v>
          </cell>
          <cell r="T1111">
            <v>942092144</v>
          </cell>
          <cell r="U1111" t="str">
            <v>ccoral@pehcbm.gob.pe</v>
          </cell>
        </row>
        <row r="1112">
          <cell r="H1112">
            <v>1400</v>
          </cell>
          <cell r="I1112" t="str">
            <v>GOB. REG. SAN MARTIN - HOSPITAL II - TARAPOTO</v>
          </cell>
          <cell r="J1112">
            <v>22</v>
          </cell>
          <cell r="K1112" t="str">
            <v>SAN MARTIN</v>
          </cell>
          <cell r="L1112">
            <v>1</v>
          </cell>
          <cell r="M1112" t="str">
            <v>MOYOBAMBA</v>
          </cell>
          <cell r="N1112">
            <v>1</v>
          </cell>
          <cell r="O1112" t="str">
            <v>MOYOBAMBA</v>
          </cell>
          <cell r="P1112" t="str">
            <v>Magdalena Carranza Lozano</v>
          </cell>
          <cell r="Q1112"/>
          <cell r="R1112" t="str">
            <v>LUZ DERLI MONTALVO PARDO</v>
          </cell>
          <cell r="S1112" t="str">
            <v>JEFE DE LA UNIDAD ESPECIALIZADA 
  DE PLANIFICACION 
  Y GESTION FINANCIERA</v>
          </cell>
          <cell r="T1112" t="str">
            <v>939 573 165</v>
          </cell>
          <cell r="U1112" t="str">
            <v>luzmontalvo20172020@gmail.com</v>
          </cell>
        </row>
        <row r="1113">
          <cell r="H1113">
            <v>922</v>
          </cell>
          <cell r="I1113" t="str">
            <v>REGION SAN MARTIN-ALTO HUALLAGA TOCACHE</v>
          </cell>
          <cell r="J1113">
            <v>22</v>
          </cell>
          <cell r="K1113" t="str">
            <v>SAN MARTIN</v>
          </cell>
          <cell r="L1113">
            <v>1</v>
          </cell>
          <cell r="M1113" t="str">
            <v>MOYOBAMBA</v>
          </cell>
          <cell r="N1113">
            <v>1</v>
          </cell>
          <cell r="O1113" t="str">
            <v>MOYOBAMBA</v>
          </cell>
          <cell r="P1113" t="str">
            <v>Magdalena Carranza Lozano</v>
          </cell>
          <cell r="Q1113"/>
          <cell r="R1113" t="str">
            <v>Paul Martin Angulo Soto</v>
          </cell>
          <cell r="S1113" t="str">
            <v>Jefe de Planificación y Presupuesto (e)</v>
          </cell>
          <cell r="T1113">
            <v>945527815</v>
          </cell>
          <cell r="U1113" t="str">
            <v>drodriguezv@regionsanmartin.gob.pe</v>
          </cell>
        </row>
        <row r="1114">
          <cell r="H1114">
            <v>929</v>
          </cell>
          <cell r="I1114" t="str">
            <v>REGION SAN MARTIN-EDUCACION ALTO HUALLAGA</v>
          </cell>
          <cell r="J1114">
            <v>22</v>
          </cell>
          <cell r="K1114" t="str">
            <v>SAN MARTIN</v>
          </cell>
          <cell r="L1114">
            <v>1</v>
          </cell>
          <cell r="M1114" t="str">
            <v>MOYOBAMBA</v>
          </cell>
          <cell r="N1114">
            <v>1</v>
          </cell>
          <cell r="O1114" t="str">
            <v>MOYOBAMBA</v>
          </cell>
          <cell r="P1114" t="str">
            <v>Magdalena Carranza Lozano</v>
          </cell>
          <cell r="Q1114"/>
          <cell r="R1114" t="str">
            <v>Ruben Mirko Del Aguila Paredes</v>
          </cell>
          <cell r="S1114" t="str">
            <v>Jefe de Gestión Institucional</v>
          </cell>
          <cell r="T1114">
            <v>906070310</v>
          </cell>
          <cell r="U1114" t="str">
            <v>rubenmirko.daprumi@gmail.com</v>
          </cell>
        </row>
        <row r="1115">
          <cell r="H1115">
            <v>1060</v>
          </cell>
          <cell r="I1115" t="str">
            <v>REGION SAN MARTIN-SALUD ALTO HUALLAGA</v>
          </cell>
          <cell r="J1115">
            <v>22</v>
          </cell>
          <cell r="K1115" t="str">
            <v>SAN MARTIN</v>
          </cell>
          <cell r="L1115">
            <v>1</v>
          </cell>
          <cell r="M1115" t="str">
            <v>MOYOBAMBA</v>
          </cell>
          <cell r="N1115">
            <v>1</v>
          </cell>
          <cell r="O1115" t="str">
            <v>MOYOBAMBA</v>
          </cell>
          <cell r="P1115" t="str">
            <v>Magdalena Carranza Lozano</v>
          </cell>
          <cell r="Q1115"/>
          <cell r="R1115" t="str">
            <v>ROYER CACHIQUE UPIACHIHUA</v>
          </cell>
          <cell r="S1115" t="str">
            <v>JEFE DE LA UEPyGF</v>
          </cell>
          <cell r="T1115" t="str">
            <v>978-455542</v>
          </cell>
          <cell r="U1115" t="str">
            <v>royercachique@hotmail.com</v>
          </cell>
        </row>
        <row r="1116">
          <cell r="H1116">
            <v>931</v>
          </cell>
          <cell r="I1116" t="str">
            <v>REGION TACNA-SEDE CENTRAL</v>
          </cell>
          <cell r="J1116">
            <v>23</v>
          </cell>
          <cell r="K1116" t="str">
            <v>TACNA</v>
          </cell>
          <cell r="L1116">
            <v>1</v>
          </cell>
          <cell r="M1116" t="str">
            <v>TACNA</v>
          </cell>
          <cell r="N1116">
            <v>1</v>
          </cell>
          <cell r="O1116" t="str">
            <v>TACNA</v>
          </cell>
          <cell r="P1116" t="str">
            <v>Leidy Cayotopa Mesones</v>
          </cell>
          <cell r="Q1116"/>
          <cell r="R1116" t="str">
            <v>Ing. Reynaldo Aduviri Castillo</v>
          </cell>
          <cell r="S1116" t="str">
            <v>Gerente de Planeamiento y Acondicionamiento Territorial</v>
          </cell>
          <cell r="T1116">
            <v>998717191</v>
          </cell>
          <cell r="U1116" t="str">
            <v>raduviri@regiontacna.gob.pe</v>
          </cell>
        </row>
        <row r="1117">
          <cell r="H1117">
            <v>931</v>
          </cell>
          <cell r="I1117" t="str">
            <v>REGION TACNA-SEDE CENTRAL</v>
          </cell>
          <cell r="J1117">
            <v>23</v>
          </cell>
          <cell r="K1117" t="str">
            <v>TACNA</v>
          </cell>
          <cell r="L1117">
            <v>1</v>
          </cell>
          <cell r="M1117" t="str">
            <v>TACNA</v>
          </cell>
          <cell r="N1117">
            <v>1</v>
          </cell>
          <cell r="O1117" t="str">
            <v>TACNA</v>
          </cell>
          <cell r="P1117" t="str">
            <v>Leidy Cayotopa Mesones</v>
          </cell>
          <cell r="Q1117"/>
          <cell r="R1117" t="str">
            <v>Freddy fernando ramos zavala</v>
          </cell>
          <cell r="S1117" t="str">
            <v>Sub Gerente de Planeamiento</v>
          </cell>
          <cell r="T1117" t="str">
            <v>950 976 829</v>
          </cell>
          <cell r="U1117" t="str">
            <v>grppat@regiontacna.gob.pe</v>
          </cell>
        </row>
        <row r="1118">
          <cell r="H1118">
            <v>931</v>
          </cell>
          <cell r="I1118" t="str">
            <v>REGION TACNA-SEDE CENTRAL</v>
          </cell>
          <cell r="J1118">
            <v>23</v>
          </cell>
          <cell r="K1118" t="str">
            <v>TACNA</v>
          </cell>
          <cell r="L1118">
            <v>1</v>
          </cell>
          <cell r="M1118" t="str">
            <v>TACNA</v>
          </cell>
          <cell r="N1118">
            <v>1</v>
          </cell>
          <cell r="O1118" t="str">
            <v>TACNA</v>
          </cell>
          <cell r="P1118" t="str">
            <v>Leidy Cayotopa Mesones</v>
          </cell>
          <cell r="Q1118"/>
          <cell r="R1118" t="str">
            <v>Cpc. Michel Elvis Tejada Güiza</v>
          </cell>
          <cell r="S1118" t="str">
            <v>Responsable de Planeamiento y Prespuesto</v>
          </cell>
          <cell r="T1118">
            <v>952841106</v>
          </cell>
          <cell r="U1118" t="str">
            <v>mtejadag@gmail.com</v>
          </cell>
        </row>
        <row r="1119">
          <cell r="H1119">
            <v>931</v>
          </cell>
          <cell r="I1119" t="str">
            <v>REGION TACNA-SEDE CENTRAL</v>
          </cell>
          <cell r="J1119">
            <v>23</v>
          </cell>
          <cell r="K1119" t="str">
            <v>TACNA</v>
          </cell>
          <cell r="L1119">
            <v>1</v>
          </cell>
          <cell r="M1119" t="str">
            <v>TACNA</v>
          </cell>
          <cell r="N1119">
            <v>1</v>
          </cell>
          <cell r="O1119" t="str">
            <v>TACNA</v>
          </cell>
          <cell r="P1119" t="str">
            <v>Leidy Cayotopa Mesones</v>
          </cell>
          <cell r="Q1119"/>
          <cell r="R1119" t="str">
            <v>Lic. Adm. Yery A. Ynostroza De La Peña</v>
          </cell>
          <cell r="S1119" t="str">
            <v>Especialista en Planeamiento y Prespuesto</v>
          </cell>
          <cell r="T1119">
            <v>975539915</v>
          </cell>
          <cell r="U1119" t="str">
            <v>yaypold@yahoo.com</v>
          </cell>
        </row>
        <row r="1120">
          <cell r="H1120">
            <v>932</v>
          </cell>
          <cell r="I1120" t="str">
            <v>REGION TACNA-AGRICULTURA</v>
          </cell>
          <cell r="J1120">
            <v>23</v>
          </cell>
          <cell r="K1120" t="str">
            <v>TACNA</v>
          </cell>
          <cell r="L1120">
            <v>1</v>
          </cell>
          <cell r="M1120" t="str">
            <v>TACNA</v>
          </cell>
          <cell r="N1120">
            <v>1</v>
          </cell>
          <cell r="O1120" t="str">
            <v>TACNA</v>
          </cell>
          <cell r="P1120" t="str">
            <v>Leidy Cayotopa Mesones</v>
          </cell>
          <cell r="Q1120"/>
          <cell r="R1120" t="str">
            <v>Ing. Luis Omar Calderón Luyo</v>
          </cell>
          <cell r="S1120" t="str">
            <v>Gerente / Director / Jefe</v>
          </cell>
          <cell r="T1120">
            <v>944627720</v>
          </cell>
          <cell r="U1120" t="str">
            <v>lcalderon@agritacna.gob.pe</v>
          </cell>
        </row>
        <row r="1121">
          <cell r="H1121">
            <v>932</v>
          </cell>
          <cell r="I1121" t="str">
            <v>REGION TACNA-AGRICULTURA</v>
          </cell>
          <cell r="J1121">
            <v>23</v>
          </cell>
          <cell r="K1121" t="str">
            <v>TACNA</v>
          </cell>
          <cell r="L1121">
            <v>1</v>
          </cell>
          <cell r="M1121" t="str">
            <v>TACNA</v>
          </cell>
          <cell r="N1121">
            <v>1</v>
          </cell>
          <cell r="O1121" t="str">
            <v>TACNA</v>
          </cell>
          <cell r="P1121" t="str">
            <v>Leidy Cayotopa Mesones</v>
          </cell>
          <cell r="Q1121"/>
          <cell r="R1121" t="str">
            <v>Ing. Fernando Arturo Cassana Torres</v>
          </cell>
          <cell r="S1121" t="str">
            <v>Responsable de Planeamiento y Prespuesto</v>
          </cell>
          <cell r="T1121" t="str">
            <v>052-427927 Anexo: 113</v>
          </cell>
          <cell r="U1121" t="str">
            <v>fcassana@agritacna.gob.pe</v>
          </cell>
        </row>
        <row r="1122">
          <cell r="H1122">
            <v>933</v>
          </cell>
          <cell r="I1122" t="str">
            <v>REGION TACNA-TRANSPORTES</v>
          </cell>
          <cell r="J1122">
            <v>23</v>
          </cell>
          <cell r="K1122" t="str">
            <v>TACNA</v>
          </cell>
          <cell r="L1122">
            <v>1</v>
          </cell>
          <cell r="M1122" t="str">
            <v>TACNA</v>
          </cell>
          <cell r="N1122">
            <v>1</v>
          </cell>
          <cell r="O1122" t="str">
            <v>TACNA</v>
          </cell>
          <cell r="P1122" t="str">
            <v>Leidy Cayotopa Mesones</v>
          </cell>
          <cell r="Q1122"/>
          <cell r="R1122" t="str">
            <v>Abog. Rosario Del Carmen Garcia Andia</v>
          </cell>
          <cell r="S1122" t="str">
            <v>Gerente / Director / Jefe</v>
          </cell>
          <cell r="T1122">
            <v>930101046</v>
          </cell>
          <cell r="U1122" t="str">
            <v>rosario.garciaandia1@gmail.com</v>
          </cell>
        </row>
        <row r="1123">
          <cell r="H1123">
            <v>933</v>
          </cell>
          <cell r="I1123" t="str">
            <v>REGION TACNA-TRANSPORTES</v>
          </cell>
          <cell r="J1123">
            <v>23</v>
          </cell>
          <cell r="K1123" t="str">
            <v>TACNA</v>
          </cell>
          <cell r="L1123">
            <v>1</v>
          </cell>
          <cell r="M1123" t="str">
            <v>TACNA</v>
          </cell>
          <cell r="N1123">
            <v>1</v>
          </cell>
          <cell r="O1123" t="str">
            <v>TACNA</v>
          </cell>
          <cell r="P1123" t="str">
            <v>Leidy Cayotopa Mesones</v>
          </cell>
          <cell r="Q1123"/>
          <cell r="R1123" t="str">
            <v>Cpc. Ana Maria Calizaya Gutierrez</v>
          </cell>
          <cell r="S1123" t="str">
            <v>Responsable de Planeamiento y Prespuesto</v>
          </cell>
          <cell r="T1123">
            <v>918086834</v>
          </cell>
          <cell r="U1123" t="str">
            <v>cpcanacg70@gmail.com</v>
          </cell>
        </row>
        <row r="1124">
          <cell r="H1124">
            <v>933</v>
          </cell>
          <cell r="I1124" t="str">
            <v>REGION TACNA-TRANSPORTES</v>
          </cell>
          <cell r="J1124">
            <v>23</v>
          </cell>
          <cell r="K1124" t="str">
            <v>TACNA</v>
          </cell>
          <cell r="L1124">
            <v>1</v>
          </cell>
          <cell r="M1124" t="str">
            <v>TACNA</v>
          </cell>
          <cell r="N1124">
            <v>1</v>
          </cell>
          <cell r="O1124" t="str">
            <v>TACNA</v>
          </cell>
          <cell r="P1124" t="str">
            <v>Leidy Cayotopa Mesones</v>
          </cell>
          <cell r="Q1124"/>
          <cell r="R1124" t="str">
            <v>Abog. Luis Arturo Galdos Condori</v>
          </cell>
          <cell r="S1124" t="str">
            <v>Responsable de Recursos Humanos</v>
          </cell>
          <cell r="T1124">
            <v>996663364</v>
          </cell>
          <cell r="U1124" t="str">
            <v>galdos421@hotmail.com</v>
          </cell>
        </row>
        <row r="1125">
          <cell r="H1125">
            <v>1622</v>
          </cell>
          <cell r="I1125" t="str">
            <v>GOB. REG. DE TACNA - RED DE SALUD TACNA</v>
          </cell>
          <cell r="J1125">
            <v>23</v>
          </cell>
          <cell r="K1125" t="str">
            <v>TACNA</v>
          </cell>
          <cell r="L1125">
            <v>1</v>
          </cell>
          <cell r="M1125" t="str">
            <v>TACNA</v>
          </cell>
          <cell r="N1125">
            <v>1</v>
          </cell>
          <cell r="O1125" t="str">
            <v>TACNA</v>
          </cell>
          <cell r="P1125" t="str">
            <v>Leidy Cayotopa Mesones</v>
          </cell>
          <cell r="Q1125"/>
          <cell r="R1125" t="str">
            <v>Med. Edgar Rogelio Concori Coaquira</v>
          </cell>
          <cell r="S1125" t="str">
            <v>Gerente / Director / Jefe</v>
          </cell>
          <cell r="T1125">
            <v>978726467</v>
          </cell>
          <cell r="U1125" t="str">
            <v>dejecutiva@hospitaltacna.gob.pe</v>
          </cell>
        </row>
        <row r="1126">
          <cell r="H1126">
            <v>1622</v>
          </cell>
          <cell r="I1126" t="str">
            <v>GOB. REG. DE TACNA - RED DE SALUD TACNA</v>
          </cell>
          <cell r="J1126">
            <v>23</v>
          </cell>
          <cell r="K1126" t="str">
            <v>TACNA</v>
          </cell>
          <cell r="L1126">
            <v>1</v>
          </cell>
          <cell r="M1126" t="str">
            <v>TACNA</v>
          </cell>
          <cell r="N1126">
            <v>1</v>
          </cell>
          <cell r="O1126" t="str">
            <v>TACNA</v>
          </cell>
          <cell r="P1126" t="str">
            <v>Leidy Cayotopa Mesones</v>
          </cell>
          <cell r="Q1126"/>
          <cell r="R1126" t="str">
            <v>Ing. Ever Sanchez Alejos</v>
          </cell>
          <cell r="S1126" t="str">
            <v>Responsable de Planeamiento y Prespuesto</v>
          </cell>
          <cell r="T1126">
            <v>978726467</v>
          </cell>
          <cell r="U1126" t="str">
            <v>ope@hospitaltacna.gob.pe</v>
          </cell>
        </row>
        <row r="1127">
          <cell r="H1127">
            <v>935</v>
          </cell>
          <cell r="I1127" t="str">
            <v>REGION TACNA-SALUD</v>
          </cell>
          <cell r="J1127">
            <v>23</v>
          </cell>
          <cell r="K1127" t="str">
            <v>TACNA</v>
          </cell>
          <cell r="L1127">
            <v>1</v>
          </cell>
          <cell r="M1127" t="str">
            <v>TACNA</v>
          </cell>
          <cell r="N1127">
            <v>1</v>
          </cell>
          <cell r="O1127" t="str">
            <v>TACNA</v>
          </cell>
          <cell r="P1127" t="str">
            <v>Leidy Cayotopa Mesones</v>
          </cell>
          <cell r="Q1127"/>
          <cell r="R1127" t="str">
            <v>Med. Óscar Gáldos Rodríguez</v>
          </cell>
          <cell r="S1127" t="str">
            <v>Gerente / Director / Jefe</v>
          </cell>
          <cell r="T1127">
            <v>932850223</v>
          </cell>
          <cell r="U1127" t="str">
            <v>dg@diresatacna.edu.pe</v>
          </cell>
        </row>
        <row r="1128">
          <cell r="H1128">
            <v>935</v>
          </cell>
          <cell r="I1128" t="str">
            <v>REGION TACNA-SALUD</v>
          </cell>
          <cell r="J1128">
            <v>23</v>
          </cell>
          <cell r="K1128" t="str">
            <v>TACNA</v>
          </cell>
          <cell r="L1128">
            <v>1</v>
          </cell>
          <cell r="M1128" t="str">
            <v>TACNA</v>
          </cell>
          <cell r="N1128">
            <v>1</v>
          </cell>
          <cell r="O1128" t="str">
            <v>TACNA</v>
          </cell>
          <cell r="P1128" t="str">
            <v>Leidy Cayotopa Mesones</v>
          </cell>
          <cell r="Q1128"/>
          <cell r="R1128" t="str">
            <v>Lic. Adm. Giovanna Frida Rodríguez Vilca</v>
          </cell>
          <cell r="S1128" t="str">
            <v>Responsable de Planeamiento y Prespuesto</v>
          </cell>
          <cell r="T1128" t="str">
            <v>052-285862</v>
          </cell>
          <cell r="U1128" t="str">
            <v>depe@diresatacna.gob.pe</v>
          </cell>
        </row>
        <row r="1129">
          <cell r="H1129">
            <v>970</v>
          </cell>
          <cell r="I1129" t="str">
            <v>REGION TACNA-HOSPITAL DE APOYO HIPOLITO UNANUE</v>
          </cell>
          <cell r="J1129">
            <v>23</v>
          </cell>
          <cell r="K1129" t="str">
            <v>TACNA</v>
          </cell>
          <cell r="L1129">
            <v>1</v>
          </cell>
          <cell r="M1129" t="str">
            <v>TACNA</v>
          </cell>
          <cell r="N1129">
            <v>1</v>
          </cell>
          <cell r="O1129" t="str">
            <v>TACNA</v>
          </cell>
          <cell r="P1129" t="str">
            <v>Leidy Cayotopa Mesones</v>
          </cell>
          <cell r="Q1129"/>
          <cell r="R1129" t="str">
            <v>Med. Marco Antonio Aduvire Tahuaya.</v>
          </cell>
          <cell r="S1129" t="str">
            <v>Gerente / Director / Jefe</v>
          </cell>
          <cell r="T1129">
            <v>989620432</v>
          </cell>
          <cell r="U1129" t="str">
            <v>marcomed23@hotmail.com</v>
          </cell>
        </row>
        <row r="1130">
          <cell r="H1130">
            <v>970</v>
          </cell>
          <cell r="I1130" t="str">
            <v>REGION TACNA-HOSPITAL DE APOYO HIPOLITO UNANUE</v>
          </cell>
          <cell r="J1130">
            <v>23</v>
          </cell>
          <cell r="K1130" t="str">
            <v>TACNA</v>
          </cell>
          <cell r="L1130">
            <v>1</v>
          </cell>
          <cell r="M1130" t="str">
            <v>TACNA</v>
          </cell>
          <cell r="N1130">
            <v>1</v>
          </cell>
          <cell r="O1130" t="str">
            <v>TACNA</v>
          </cell>
          <cell r="P1130" t="str">
            <v>Leidy Cayotopa Mesones</v>
          </cell>
          <cell r="Q1130"/>
          <cell r="R1130" t="str">
            <v>Ing. Econ. Genaro Mamani Quispe</v>
          </cell>
          <cell r="S1130" t="str">
            <v>Responsable de Planeamiento y Prespuesto</v>
          </cell>
          <cell r="T1130">
            <v>931719829</v>
          </cell>
          <cell r="U1130" t="str">
            <v>opp@redsaludtacna.gob.pe</v>
          </cell>
        </row>
        <row r="1131">
          <cell r="H1131">
            <v>1210</v>
          </cell>
          <cell r="I1131" t="str">
            <v>REGION TACNA - PROY. ESP. RECURSOS HIDRICOS TACNA</v>
          </cell>
          <cell r="J1131">
            <v>23</v>
          </cell>
          <cell r="K1131" t="str">
            <v>TACNA</v>
          </cell>
          <cell r="L1131">
            <v>1</v>
          </cell>
          <cell r="M1131" t="str">
            <v>TACNA</v>
          </cell>
          <cell r="N1131">
            <v>1</v>
          </cell>
          <cell r="O1131" t="str">
            <v>TACNA</v>
          </cell>
          <cell r="P1131" t="str">
            <v>Leidy Cayotopa Mesones</v>
          </cell>
          <cell r="Q1131"/>
          <cell r="R1131" t="str">
            <v>Cpc. Antonio Luis Chacon Tamo</v>
          </cell>
          <cell r="S1131" t="str">
            <v>Jefe de la Oficina de Planeamiento y Gestión Estratégica</v>
          </cell>
          <cell r="T1131">
            <v>952009277</v>
          </cell>
          <cell r="U1131" t="str">
            <v>pet@pet.gob.pe</v>
          </cell>
        </row>
        <row r="1132">
          <cell r="H1132">
            <v>1464</v>
          </cell>
          <cell r="I1132" t="str">
            <v>GOB. REG. DE TACNA - UGEL TACNA</v>
          </cell>
          <cell r="J1132">
            <v>23</v>
          </cell>
          <cell r="K1132" t="str">
            <v>TACNA</v>
          </cell>
          <cell r="L1132">
            <v>1</v>
          </cell>
          <cell r="M1132" t="str">
            <v>TACNA</v>
          </cell>
          <cell r="N1132">
            <v>1</v>
          </cell>
          <cell r="O1132" t="str">
            <v>TACNA</v>
          </cell>
          <cell r="P1132" t="str">
            <v>Leidy Cayotopa Mesones</v>
          </cell>
          <cell r="Q1132"/>
          <cell r="R1132" t="str">
            <v>Dr. Javier Antonio García Rondón</v>
          </cell>
          <cell r="S1132" t="str">
            <v>Gerente / Director / Jefe</v>
          </cell>
          <cell r="T1132">
            <v>979207750</v>
          </cell>
          <cell r="U1132" t="str">
            <v>jgarcia@ugeltacna.edu.pe</v>
          </cell>
        </row>
        <row r="1133">
          <cell r="H1133">
            <v>1464</v>
          </cell>
          <cell r="I1133" t="str">
            <v>GOB. REG. DE TACNA - UGEL TACNA</v>
          </cell>
          <cell r="J1133">
            <v>23</v>
          </cell>
          <cell r="K1133" t="str">
            <v>TACNA</v>
          </cell>
          <cell r="L1133">
            <v>1</v>
          </cell>
          <cell r="M1133" t="str">
            <v>TACNA</v>
          </cell>
          <cell r="N1133">
            <v>1</v>
          </cell>
          <cell r="O1133" t="str">
            <v>TACNA</v>
          </cell>
          <cell r="P1133" t="str">
            <v>Leidy Cayotopa Mesones</v>
          </cell>
          <cell r="Q1133"/>
          <cell r="R1133" t="str">
            <v>Dra. Rosa Elvira Avalos Cuela Centeno</v>
          </cell>
          <cell r="S1133" t="str">
            <v>Responsable de Planeamiento y Prespuesto</v>
          </cell>
          <cell r="T1133">
            <v>952661160</v>
          </cell>
          <cell r="U1133" t="str">
            <v>ravalos@ugeltacna.edu.pe</v>
          </cell>
        </row>
        <row r="1134">
          <cell r="H1134">
            <v>934</v>
          </cell>
          <cell r="I1134" t="str">
            <v>REGION TACNA-EDUCACION</v>
          </cell>
          <cell r="J1134">
            <v>23</v>
          </cell>
          <cell r="K1134" t="str">
            <v>TACNA</v>
          </cell>
          <cell r="L1134">
            <v>1</v>
          </cell>
          <cell r="M1134" t="str">
            <v>TACNA</v>
          </cell>
          <cell r="N1134">
            <v>1</v>
          </cell>
          <cell r="O1134" t="str">
            <v>TACNA</v>
          </cell>
          <cell r="P1134" t="str">
            <v>Leidy Cayotopa Mesones</v>
          </cell>
          <cell r="Q1134"/>
          <cell r="R1134" t="str">
            <v>Lic. Aldo Espinoza Rodríguez</v>
          </cell>
          <cell r="S1134" t="str">
            <v>Gerente / Director / Jefe</v>
          </cell>
          <cell r="T1134">
            <v>952859527</v>
          </cell>
          <cell r="U1134" t="str">
            <v>aldoer@educaciontacna.gob.pe</v>
          </cell>
        </row>
        <row r="1135">
          <cell r="H1135">
            <v>934</v>
          </cell>
          <cell r="I1135" t="str">
            <v>REGION TACNA-EDUCACION</v>
          </cell>
          <cell r="J1135">
            <v>23</v>
          </cell>
          <cell r="K1135" t="str">
            <v>TACNA</v>
          </cell>
          <cell r="L1135">
            <v>1</v>
          </cell>
          <cell r="M1135" t="str">
            <v>TACNA</v>
          </cell>
          <cell r="N1135">
            <v>1</v>
          </cell>
          <cell r="O1135" t="str">
            <v>TACNA</v>
          </cell>
          <cell r="P1135" t="str">
            <v>Leidy Cayotopa Mesones</v>
          </cell>
          <cell r="Q1135"/>
          <cell r="R1135" t="str">
            <v>C.P.C. Richar Quispe Gutiérrez</v>
          </cell>
          <cell r="S1135" t="str">
            <v>Responsable de Planeamiento y Prespuesto</v>
          </cell>
          <cell r="T1135">
            <v>935300758</v>
          </cell>
          <cell r="U1135" t="str">
            <v>planificacion@educaciontacna.edu.pe</v>
          </cell>
        </row>
        <row r="1136">
          <cell r="H1136">
            <v>936</v>
          </cell>
          <cell r="I1136" t="str">
            <v>REGION TUMBES-SEDE CENTRAL</v>
          </cell>
          <cell r="J1136">
            <v>24</v>
          </cell>
          <cell r="K1136" t="str">
            <v>TUMBES</v>
          </cell>
          <cell r="L1136">
            <v>1</v>
          </cell>
          <cell r="M1136" t="str">
            <v>TUMBES</v>
          </cell>
          <cell r="N1136">
            <v>1</v>
          </cell>
          <cell r="O1136" t="str">
            <v>TUMBES</v>
          </cell>
          <cell r="P1136" t="str">
            <v>Claudia Melendez Mauricio</v>
          </cell>
          <cell r="Q1136"/>
          <cell r="R1136" t="str">
            <v>Luis Alberto Herrera Sanjinez</v>
          </cell>
          <cell r="S1136" t="str">
            <v>Gerente Regional de Planeamiento Presupuesto y Acondicionamiento Territorial</v>
          </cell>
          <cell r="T1136">
            <v>969440761</v>
          </cell>
          <cell r="U1136" t="str">
            <v>lherreras@regiontumbes.gob.pe; subgerenciadeplaneamiento@hotmail.com</v>
          </cell>
        </row>
        <row r="1137">
          <cell r="H1137">
            <v>936</v>
          </cell>
          <cell r="I1137" t="str">
            <v>REGION TUMBES-SEDE CENTRAL</v>
          </cell>
          <cell r="J1137">
            <v>24</v>
          </cell>
          <cell r="K1137" t="str">
            <v>TUMBES</v>
          </cell>
          <cell r="L1137">
            <v>1</v>
          </cell>
          <cell r="M1137" t="str">
            <v>TUMBES</v>
          </cell>
          <cell r="N1137">
            <v>1</v>
          </cell>
          <cell r="O1137" t="str">
            <v>TUMBES</v>
          </cell>
          <cell r="P1137" t="str">
            <v>Claudia Melendez Mauricio</v>
          </cell>
          <cell r="Q1137"/>
          <cell r="R1137" t="str">
            <v>Alipio Cabrera Valdez</v>
          </cell>
          <cell r="S1137" t="str">
            <v>Sub Gerente de Planeamiento</v>
          </cell>
          <cell r="T1137">
            <v>967194461</v>
          </cell>
          <cell r="U1137" t="str">
            <v>allpiocava21@gmail.com; alipio.cabrera@regiontumbes.gob.pe
  saavedrasosajunior20@gmail.com</v>
          </cell>
        </row>
        <row r="1138">
          <cell r="H1138">
            <v>937</v>
          </cell>
          <cell r="I1138" t="str">
            <v>REGION TUMBES-AGRICULTURA</v>
          </cell>
          <cell r="J1138">
            <v>24</v>
          </cell>
          <cell r="K1138" t="str">
            <v>TUMBES</v>
          </cell>
          <cell r="L1138">
            <v>1</v>
          </cell>
          <cell r="M1138" t="str">
            <v>TUMBES</v>
          </cell>
          <cell r="N1138">
            <v>1</v>
          </cell>
          <cell r="O1138" t="str">
            <v>TUMBES</v>
          </cell>
          <cell r="P1138" t="str">
            <v>Claudia Melendez Mauricio</v>
          </cell>
          <cell r="Q1138"/>
          <cell r="R1138" t="str">
            <v>Cpc. Juan Luis Sinche Osorio</v>
          </cell>
          <cell r="S1138" t="str">
            <v>Gerente Regional de Planeamiento Presupuesto y Acondicionamiento Territorial</v>
          </cell>
          <cell r="T1138" t="str">
            <v>072 - 524390 / 072 523352</v>
          </cell>
          <cell r="U1138" t="str">
            <v>jsinche@regiontumbes.gob.pe</v>
          </cell>
        </row>
        <row r="1139">
          <cell r="H1139">
            <v>938</v>
          </cell>
          <cell r="I1139" t="str">
            <v>REGION TUMBES-TRANSPORTES</v>
          </cell>
          <cell r="J1139">
            <v>24</v>
          </cell>
          <cell r="K1139" t="str">
            <v>TUMBES</v>
          </cell>
          <cell r="L1139">
            <v>1</v>
          </cell>
          <cell r="M1139" t="str">
            <v>TUMBES</v>
          </cell>
          <cell r="N1139">
            <v>1</v>
          </cell>
          <cell r="O1139" t="str">
            <v>TUMBES</v>
          </cell>
          <cell r="P1139" t="str">
            <v>Claudia Melendez Mauricio</v>
          </cell>
          <cell r="Q1139"/>
          <cell r="R1139" t="str">
            <v>Oscar Masias Carrillo</v>
          </cell>
          <cell r="S1139" t="str">
            <v>Direccion Ejecutiva Telecomunicaciones</v>
          </cell>
          <cell r="T1139">
            <v>972958720</v>
          </cell>
          <cell r="U1139" t="str">
            <v>omasiac@gmail.com</v>
          </cell>
        </row>
        <row r="1140">
          <cell r="H1140">
            <v>939</v>
          </cell>
          <cell r="I1140" t="str">
            <v>REGION TUMBES-EDUCACION</v>
          </cell>
          <cell r="J1140">
            <v>24</v>
          </cell>
          <cell r="K1140" t="str">
            <v>TUMBES</v>
          </cell>
          <cell r="L1140">
            <v>1</v>
          </cell>
          <cell r="M1140" t="str">
            <v>TUMBES</v>
          </cell>
          <cell r="N1140">
            <v>1</v>
          </cell>
          <cell r="O1140" t="str">
            <v>TUMBES</v>
          </cell>
          <cell r="P1140" t="str">
            <v>Claudia Melendez Mauricio</v>
          </cell>
          <cell r="Q1140"/>
          <cell r="R1140" t="str">
            <v>Yoli Vizcarra Tinedo</v>
          </cell>
          <cell r="S1140" t="str">
            <v>Directora</v>
          </cell>
          <cell r="T1140" t="str">
            <v>01 (72) 63 4879</v>
          </cell>
          <cell r="U1140" t="str">
            <v>direccion@dret.edu.pe</v>
          </cell>
        </row>
        <row r="1141">
          <cell r="H1141">
            <v>940</v>
          </cell>
          <cell r="I1141" t="str">
            <v>REGION TUMBES-SALUD</v>
          </cell>
          <cell r="J1141">
            <v>24</v>
          </cell>
          <cell r="K1141" t="str">
            <v>TUMBES</v>
          </cell>
          <cell r="L1141">
            <v>1</v>
          </cell>
          <cell r="M1141" t="str">
            <v>TUMBES</v>
          </cell>
          <cell r="N1141">
            <v>1</v>
          </cell>
          <cell r="O1141" t="str">
            <v>TUMBES</v>
          </cell>
          <cell r="P1141" t="str">
            <v>Claudia Melendez Mauricio</v>
          </cell>
          <cell r="Q1141"/>
          <cell r="R1141" t="str">
            <v>Villarreal Pinillos Richard Fernando</v>
          </cell>
          <cell r="S1141" t="str">
            <v>Jefe de oficina tecnologias de la informacion</v>
          </cell>
          <cell r="T1141">
            <v>956964221</v>
          </cell>
          <cell r="U1141" t="str">
            <v>richard.villarreal@regiontumbes.gob.pe</v>
          </cell>
        </row>
        <row r="1142">
          <cell r="H1142">
            <v>1401</v>
          </cell>
          <cell r="I1142" t="str">
            <v>GOB. REG. DE TUMBES - EDUCACION UGEL TUMBES</v>
          </cell>
          <cell r="J1142">
            <v>24</v>
          </cell>
          <cell r="K1142" t="str">
            <v>TUMBES</v>
          </cell>
          <cell r="L1142">
            <v>1</v>
          </cell>
          <cell r="M1142" t="str">
            <v>TUMBES</v>
          </cell>
          <cell r="N1142">
            <v>1</v>
          </cell>
          <cell r="O1142" t="str">
            <v>TUMBES</v>
          </cell>
          <cell r="P1142" t="str">
            <v>Claudia Melendez Mauricio</v>
          </cell>
          <cell r="Q1142"/>
          <cell r="R1142" t="str">
            <v>Yoli Vizcarra Tinedo</v>
          </cell>
          <cell r="S1142" t="str">
            <v>Directora</v>
          </cell>
          <cell r="T1142" t="str">
            <v>01 (72) 63 4879</v>
          </cell>
          <cell r="U1142" t="str">
            <v>mesadepartesvirtual@ugeltumbes.edu.pe</v>
          </cell>
        </row>
        <row r="1143">
          <cell r="H1143">
            <v>1436</v>
          </cell>
          <cell r="I1143" t="str">
            <v>GOB.REG.TUMBES-HOSP.REGIONAL JOSE ALFREDO MENDOZA OLAVARRIA-JAMO II-2 TUMBES</v>
          </cell>
          <cell r="J1143">
            <v>24</v>
          </cell>
          <cell r="K1143" t="str">
            <v>TUMBES</v>
          </cell>
          <cell r="L1143">
            <v>1</v>
          </cell>
          <cell r="M1143" t="str">
            <v>TUMBES</v>
          </cell>
          <cell r="N1143">
            <v>1</v>
          </cell>
          <cell r="O1143" t="str">
            <v>TUMBES</v>
          </cell>
          <cell r="P1143" t="str">
            <v>Claudia Melendez Mauricio</v>
          </cell>
          <cell r="Q1143"/>
          <cell r="R1143" t="str">
            <v>Cesar Augusto Rosales Feijoo</v>
          </cell>
          <cell r="S1143" t="str">
            <v>Jefe (e) del area de informatica</v>
          </cell>
          <cell r="T1143">
            <v>972601629</v>
          </cell>
          <cell r="U1143" t="str">
            <v>crosales@hrjt.gob.pe</v>
          </cell>
        </row>
        <row r="1144">
          <cell r="H1144">
            <v>1402</v>
          </cell>
          <cell r="I1144" t="str">
            <v>GOB. REG. DE TUMBES - EDUCACION UGEL CONTRMNTE. VILLAR- ZORRITOS</v>
          </cell>
          <cell r="J1144">
            <v>24</v>
          </cell>
          <cell r="K1144" t="str">
            <v>TUMBES</v>
          </cell>
          <cell r="L1144">
            <v>1</v>
          </cell>
          <cell r="M1144" t="str">
            <v>TUMBES</v>
          </cell>
          <cell r="N1144">
            <v>1</v>
          </cell>
          <cell r="O1144" t="str">
            <v>TUMBES</v>
          </cell>
          <cell r="P1144" t="str">
            <v>Claudia Melendez Mauricio</v>
          </cell>
          <cell r="Q1144"/>
          <cell r="R1144" t="str">
            <v>Mg. Benjamín Zapata Mendoza</v>
          </cell>
          <cell r="S1144" t="str">
            <v>Director</v>
          </cell>
          <cell r="T1144" t="str">
            <v>072) 500749</v>
          </cell>
          <cell r="U1144" t="str">
            <v>contacto@ugelcvillar.gob.pe</v>
          </cell>
        </row>
        <row r="1145">
          <cell r="H1145">
            <v>1403</v>
          </cell>
          <cell r="I1145" t="str">
            <v>GOB. REG. DE TUMBES - EDUCACION UGEL ZARUMILLA</v>
          </cell>
          <cell r="J1145">
            <v>24</v>
          </cell>
          <cell r="K1145" t="str">
            <v>TUMBES</v>
          </cell>
          <cell r="L1145">
            <v>1</v>
          </cell>
          <cell r="M1145" t="str">
            <v>TUMBES</v>
          </cell>
          <cell r="N1145">
            <v>1</v>
          </cell>
          <cell r="O1145" t="str">
            <v>TUMBES</v>
          </cell>
          <cell r="P1145" t="str">
            <v>Claudia Melendez Mauricio</v>
          </cell>
          <cell r="Q1145"/>
          <cell r="R1145" t="str">
            <v>Angello Segundo Garcia Mendoza</v>
          </cell>
          <cell r="S1145" t="str">
            <v>Analista en planificacion y presupuesto</v>
          </cell>
          <cell r="T1145">
            <v>961573252</v>
          </cell>
          <cell r="U1145" t="str">
            <v>angello_1484@hotmail.com</v>
          </cell>
        </row>
        <row r="1146">
          <cell r="H1146">
            <v>942</v>
          </cell>
          <cell r="I1146" t="str">
            <v>REGION UCAYALI-SEDE CENTRAL</v>
          </cell>
          <cell r="J1146">
            <v>25</v>
          </cell>
          <cell r="K1146" t="str">
            <v>UCAYALI</v>
          </cell>
          <cell r="L1146">
            <v>1</v>
          </cell>
          <cell r="M1146" t="str">
            <v>CORONEL PORTILLO</v>
          </cell>
          <cell r="N1146">
            <v>1</v>
          </cell>
          <cell r="O1146" t="str">
            <v>CALLERIA</v>
          </cell>
          <cell r="P1146" t="str">
            <v>Lourdes Gutierrez Aguado</v>
          </cell>
          <cell r="Q1146"/>
          <cell r="R1146" t="str">
            <v>CPC Peter Matos Chino</v>
          </cell>
          <cell r="S1146" t="str">
            <v>Gerente Regional de Planeamiento y Presupuesto</v>
          </cell>
          <cell r="T1146">
            <v>937548550</v>
          </cell>
          <cell r="U1146" t="str">
            <v>petermatos_7@hotmail.com</v>
          </cell>
        </row>
        <row r="1147">
          <cell r="H1147">
            <v>942</v>
          </cell>
          <cell r="I1147" t="str">
            <v>REGION UCAYALI-SEDE CENTRAL</v>
          </cell>
          <cell r="J1147">
            <v>25</v>
          </cell>
          <cell r="K1147" t="str">
            <v>UCAYALI</v>
          </cell>
          <cell r="L1147">
            <v>1</v>
          </cell>
          <cell r="M1147" t="str">
            <v>CORONEL PORTILLO</v>
          </cell>
          <cell r="N1147">
            <v>1</v>
          </cell>
          <cell r="O1147" t="str">
            <v>CALLERIA</v>
          </cell>
          <cell r="P1147" t="str">
            <v>Lourdes Gutierrez Aguado</v>
          </cell>
          <cell r="Q1147"/>
          <cell r="R1147" t="str">
            <v>Lisette Rengifo Rojas</v>
          </cell>
          <cell r="S1147" t="str">
            <v>Subgerente De Planificación Y Estadística</v>
          </cell>
          <cell r="T1147">
            <v>951453578</v>
          </cell>
          <cell r="U1147" t="str">
            <v>Lrengifo@Regionucayali.Gob.Pe</v>
          </cell>
        </row>
        <row r="1148">
          <cell r="H1148">
            <v>942</v>
          </cell>
          <cell r="I1148" t="str">
            <v>REGION UCAYALI-SEDE CENTRAL</v>
          </cell>
          <cell r="J1148">
            <v>25</v>
          </cell>
          <cell r="K1148" t="str">
            <v>UCAYALI</v>
          </cell>
          <cell r="L1148">
            <v>1</v>
          </cell>
          <cell r="M1148" t="str">
            <v>CORONEL PORTILLO</v>
          </cell>
          <cell r="N1148">
            <v>1</v>
          </cell>
          <cell r="O1148" t="str">
            <v>CALLERIA</v>
          </cell>
          <cell r="P1148" t="str">
            <v>Lourdes Gutierrez Aguado</v>
          </cell>
          <cell r="Q1148"/>
          <cell r="R1148" t="str">
            <v>Mg. Julia Carmen Oré Lino</v>
          </cell>
          <cell r="S1148" t="str">
            <v>Especialista en Planeamiento</v>
          </cell>
          <cell r="T1148">
            <v>943883277</v>
          </cell>
          <cell r="U1148" t="str">
            <v>julita1509@gmail.com</v>
          </cell>
        </row>
        <row r="1149">
          <cell r="H1149">
            <v>942</v>
          </cell>
          <cell r="I1149" t="str">
            <v>REGION UCAYALI-SEDE CENTRAL</v>
          </cell>
          <cell r="J1149">
            <v>25</v>
          </cell>
          <cell r="K1149" t="str">
            <v>UCAYALI</v>
          </cell>
          <cell r="L1149">
            <v>1</v>
          </cell>
          <cell r="M1149" t="str">
            <v>CORONEL PORTILLO</v>
          </cell>
          <cell r="N1149">
            <v>1</v>
          </cell>
          <cell r="O1149" t="str">
            <v>CALLERIA</v>
          </cell>
          <cell r="P1149" t="str">
            <v>Lourdes Gutierrez Aguado</v>
          </cell>
          <cell r="Q1149"/>
          <cell r="R1149" t="str">
            <v>Econ. Neysiluz Alyson Vela Macedo</v>
          </cell>
          <cell r="S1149" t="str">
            <v>Profesional en Planeamiento</v>
          </cell>
          <cell r="T1149">
            <v>976531865</v>
          </cell>
          <cell r="U1149" t="str">
            <v>neysiluz_11@hotmail.com</v>
          </cell>
        </row>
        <row r="1150">
          <cell r="H1150">
            <v>942</v>
          </cell>
          <cell r="I1150" t="str">
            <v>REGION UCAYALI-SEDE CENTRAL</v>
          </cell>
          <cell r="J1150">
            <v>25</v>
          </cell>
          <cell r="K1150" t="str">
            <v>UCAYALI</v>
          </cell>
          <cell r="L1150">
            <v>1</v>
          </cell>
          <cell r="M1150" t="str">
            <v>CORONEL PORTILLO</v>
          </cell>
          <cell r="N1150">
            <v>1</v>
          </cell>
          <cell r="O1150" t="str">
            <v>CALLERIA</v>
          </cell>
          <cell r="P1150" t="str">
            <v>Lourdes Gutierrez Aguado</v>
          </cell>
          <cell r="Q1150"/>
          <cell r="R1150" t="str">
            <v>CPC. Ryan Renzo Vicente Cabrera</v>
          </cell>
          <cell r="S1150" t="str">
            <v>Analista en Planeamiento</v>
          </cell>
          <cell r="T1150">
            <v>955984010</v>
          </cell>
          <cell r="U1150" t="str">
            <v>ryanvicentegr@gmail.com</v>
          </cell>
        </row>
        <row r="1151">
          <cell r="H1151">
            <v>942</v>
          </cell>
          <cell r="I1151" t="str">
            <v>REGION UCAYALI-SEDE CENTRAL</v>
          </cell>
          <cell r="J1151">
            <v>25</v>
          </cell>
          <cell r="K1151" t="str">
            <v>UCAYALI</v>
          </cell>
          <cell r="L1151">
            <v>1</v>
          </cell>
          <cell r="M1151" t="str">
            <v>CORONEL PORTILLO</v>
          </cell>
          <cell r="N1151">
            <v>1</v>
          </cell>
          <cell r="O1151" t="str">
            <v>CALLERIA</v>
          </cell>
          <cell r="P1151" t="str">
            <v>Lourdes Gutierrez Aguado</v>
          </cell>
          <cell r="Q1151"/>
          <cell r="R1151" t="str">
            <v>Bach. Cont. Aurora Consuelo Figueroa Chota</v>
          </cell>
          <cell r="S1151" t="str">
            <v>Especialista en Estadística</v>
          </cell>
          <cell r="T1151">
            <v>996636696</v>
          </cell>
          <cell r="U1151" t="str">
            <v>cfigueroach02@gmail.com</v>
          </cell>
        </row>
        <row r="1152">
          <cell r="H1152">
            <v>946</v>
          </cell>
          <cell r="I1152" t="str">
            <v>REGION UCAYALI-CARRETERA FEDERICO BASADRE</v>
          </cell>
          <cell r="J1152">
            <v>25</v>
          </cell>
          <cell r="K1152" t="str">
            <v>UCAYALI</v>
          </cell>
          <cell r="L1152">
            <v>1</v>
          </cell>
          <cell r="M1152" t="str">
            <v>CORONEL PORTILLO</v>
          </cell>
          <cell r="N1152">
            <v>1</v>
          </cell>
          <cell r="O1152" t="str">
            <v>CALLERIA</v>
          </cell>
          <cell r="P1152" t="str">
            <v>Lourdes Gutierrez Aguado</v>
          </cell>
          <cell r="Q1152"/>
          <cell r="R1152" t="str">
            <v>Lic. Adm. Hernando Tejada Iberico</v>
          </cell>
          <cell r="S1152" t="str">
            <v>Jefe</v>
          </cell>
          <cell r="T1152">
            <v>961558984</v>
          </cell>
          <cell r="U1152" t="str">
            <v>tucucard@hotmail.com</v>
          </cell>
        </row>
        <row r="1153">
          <cell r="H1153">
            <v>947</v>
          </cell>
          <cell r="I1153" t="str">
            <v>REGION UCAYALI-AGRICULTURA</v>
          </cell>
          <cell r="J1153">
            <v>25</v>
          </cell>
          <cell r="K1153" t="str">
            <v>UCAYALI</v>
          </cell>
          <cell r="L1153">
            <v>1</v>
          </cell>
          <cell r="M1153" t="str">
            <v>CORONEL PORTILLO</v>
          </cell>
          <cell r="N1153">
            <v>1</v>
          </cell>
          <cell r="O1153" t="str">
            <v>CALLERIA</v>
          </cell>
          <cell r="P1153" t="str">
            <v>Lourdes Gutierrez Aguado</v>
          </cell>
          <cell r="Q1153"/>
          <cell r="R1153" t="str">
            <v>Lic. Adm. Juan Nicolas Vela Vasquez</v>
          </cell>
          <cell r="S1153" t="str">
            <v>Jefe</v>
          </cell>
          <cell r="T1153">
            <v>951838839</v>
          </cell>
          <cell r="U1153" t="str">
            <v>juveva_2@hotmail.com</v>
          </cell>
        </row>
        <row r="1154">
          <cell r="H1154">
            <v>948</v>
          </cell>
          <cell r="I1154" t="str">
            <v>REGION UCAYALI-TRANSPORTES</v>
          </cell>
          <cell r="J1154">
            <v>25</v>
          </cell>
          <cell r="K1154" t="str">
            <v>UCAYALI</v>
          </cell>
          <cell r="L1154">
            <v>1</v>
          </cell>
          <cell r="M1154" t="str">
            <v>CORONEL PORTILLO</v>
          </cell>
          <cell r="N1154">
            <v>1</v>
          </cell>
          <cell r="O1154" t="str">
            <v>CALLERIA</v>
          </cell>
          <cell r="P1154" t="str">
            <v>Lourdes Gutierrez Aguado</v>
          </cell>
          <cell r="Q1154"/>
          <cell r="R1154" t="str">
            <v>Econ. Emigdio Jayme Romero Hernandez</v>
          </cell>
          <cell r="S1154" t="str">
            <v>Jefe</v>
          </cell>
          <cell r="T1154">
            <v>949594479</v>
          </cell>
          <cell r="U1154" t="str">
            <v>abdalonromero12@gmail.com</v>
          </cell>
        </row>
        <row r="1155">
          <cell r="H1155">
            <v>949</v>
          </cell>
          <cell r="I1155" t="str">
            <v>REGION UCAYALI-EDUCACION</v>
          </cell>
          <cell r="J1155">
            <v>25</v>
          </cell>
          <cell r="K1155" t="str">
            <v>UCAYALI</v>
          </cell>
          <cell r="L1155">
            <v>1</v>
          </cell>
          <cell r="M1155" t="str">
            <v>CORONEL PORTILLO</v>
          </cell>
          <cell r="N1155">
            <v>1</v>
          </cell>
          <cell r="O1155" t="str">
            <v>CALLERIA</v>
          </cell>
          <cell r="P1155" t="str">
            <v>Lourdes Gutierrez Aguado</v>
          </cell>
          <cell r="Q1155"/>
          <cell r="R1155" t="str">
            <v>Mg. Victor George Garcia Lopez</v>
          </cell>
          <cell r="S1155" t="str">
            <v>Jefe</v>
          </cell>
          <cell r="T1155">
            <v>961903408</v>
          </cell>
          <cell r="U1155" t="str">
            <v>vg1559@hotmail.com</v>
          </cell>
        </row>
        <row r="1156">
          <cell r="H1156">
            <v>950</v>
          </cell>
          <cell r="I1156" t="str">
            <v>REGION UCAYALI-SALUD</v>
          </cell>
          <cell r="J1156">
            <v>25</v>
          </cell>
          <cell r="K1156" t="str">
            <v>UCAYALI</v>
          </cell>
          <cell r="L1156">
            <v>1</v>
          </cell>
          <cell r="M1156" t="str">
            <v>CORONEL PORTILLO</v>
          </cell>
          <cell r="N1156">
            <v>1</v>
          </cell>
          <cell r="O1156" t="str">
            <v>CALLERIA</v>
          </cell>
          <cell r="P1156" t="str">
            <v>Lourdes Gutierrez Aguado</v>
          </cell>
          <cell r="Q1156"/>
          <cell r="R1156" t="str">
            <v>CPCC. Percy Miguel Bardales Perez</v>
          </cell>
          <cell r="S1156" t="str">
            <v>Jefe (encargado)</v>
          </cell>
          <cell r="T1156">
            <v>944578016</v>
          </cell>
          <cell r="U1156" t="str">
            <v>pbardales01@hotmail.com</v>
          </cell>
        </row>
        <row r="1157">
          <cell r="H1157">
            <v>951</v>
          </cell>
          <cell r="I1157" t="str">
            <v>REGION UCAYALI-HOSPITAL REGIONAL DE PUCALLPA</v>
          </cell>
          <cell r="J1157">
            <v>25</v>
          </cell>
          <cell r="K1157" t="str">
            <v>UCAYALI</v>
          </cell>
          <cell r="L1157">
            <v>1</v>
          </cell>
          <cell r="M1157" t="str">
            <v>CORONEL PORTILLO</v>
          </cell>
          <cell r="N1157">
            <v>1</v>
          </cell>
          <cell r="O1157" t="str">
            <v>CALLERIA</v>
          </cell>
          <cell r="P1157" t="str">
            <v>Lourdes Gutierrez Aguado</v>
          </cell>
          <cell r="Q1157"/>
          <cell r="R1157" t="str">
            <v>Lic. Adm. Marilin Vargas Melendez</v>
          </cell>
          <cell r="S1157" t="str">
            <v>Jefe</v>
          </cell>
          <cell r="T1157">
            <v>999322684</v>
          </cell>
          <cell r="U1157" t="str">
            <v>vargashrp@hotmail.com</v>
          </cell>
        </row>
        <row r="1158">
          <cell r="H1158">
            <v>1173</v>
          </cell>
          <cell r="I1158" t="str">
            <v>REGION UCAYALI -DIREC. REG. SECTORIAL COMERCIO EXTERIOR Y TURISMO UCAYALI</v>
          </cell>
          <cell r="J1158">
            <v>25</v>
          </cell>
          <cell r="K1158" t="str">
            <v>UCAYALI</v>
          </cell>
          <cell r="L1158">
            <v>1</v>
          </cell>
          <cell r="M1158" t="str">
            <v>CORONEL PORTILLO</v>
          </cell>
          <cell r="N1158">
            <v>1</v>
          </cell>
          <cell r="O1158" t="str">
            <v>CALLERIA</v>
          </cell>
          <cell r="P1158" t="str">
            <v>Lourdes Gutierrez Aguado</v>
          </cell>
          <cell r="Q1158"/>
          <cell r="R1158" t="str">
            <v>Lic. Adm. Robert Jhamyl Marin Gonzales</v>
          </cell>
          <cell r="S1158" t="str">
            <v>Jefe</v>
          </cell>
          <cell r="T1158">
            <v>922052350</v>
          </cell>
          <cell r="U1158" t="str">
            <v>obertdrstcu@gmail.com</v>
          </cell>
        </row>
        <row r="1159">
          <cell r="H1159">
            <v>1174</v>
          </cell>
          <cell r="I1159" t="str">
            <v>REGION UCAYALI -DIREC. REG. SECTORIAL DE LA PRODUCCION</v>
          </cell>
          <cell r="J1159">
            <v>25</v>
          </cell>
          <cell r="K1159" t="str">
            <v>UCAYALI</v>
          </cell>
          <cell r="L1159">
            <v>1</v>
          </cell>
          <cell r="M1159" t="str">
            <v>CORONEL PORTILLO</v>
          </cell>
          <cell r="N1159">
            <v>1</v>
          </cell>
          <cell r="O1159" t="str">
            <v>CALLERIA</v>
          </cell>
          <cell r="P1159" t="str">
            <v>Lourdes Gutierrez Aguado</v>
          </cell>
          <cell r="Q1159"/>
          <cell r="R1159" t="str">
            <v>Lic. Adm. Jose Valderrama Torres</v>
          </cell>
          <cell r="S1159" t="str">
            <v>Jefe</v>
          </cell>
          <cell r="T1159">
            <v>963158814</v>
          </cell>
          <cell r="U1159" t="str">
            <v>jvalderrama_t_68@hotmail.com</v>
          </cell>
        </row>
        <row r="1160">
          <cell r="H1160">
            <v>1508</v>
          </cell>
          <cell r="I1160" t="str">
            <v>GOB. REG. DE UCAYALI - EDUCACION CORONEL PORTILLO</v>
          </cell>
          <cell r="J1160">
            <v>25</v>
          </cell>
          <cell r="K1160" t="str">
            <v>UCAYALI</v>
          </cell>
          <cell r="L1160">
            <v>1</v>
          </cell>
          <cell r="M1160" t="str">
            <v>CORONEL PORTILLO</v>
          </cell>
          <cell r="N1160">
            <v>1</v>
          </cell>
          <cell r="O1160" t="str">
            <v>CALLERIA</v>
          </cell>
          <cell r="P1160" t="str">
            <v>Lourdes Gutierrez Aguado</v>
          </cell>
          <cell r="Q1160"/>
          <cell r="R1160" t="str">
            <v>CPC. Clark Angulo Cumapa</v>
          </cell>
          <cell r="S1160" t="str">
            <v>Jefe</v>
          </cell>
          <cell r="T1160">
            <v>929148056</v>
          </cell>
          <cell r="U1160" t="str">
            <v>clarkangulo66@hotmail.</v>
          </cell>
        </row>
        <row r="1161">
          <cell r="H1161">
            <v>952</v>
          </cell>
          <cell r="I1161" t="str">
            <v>REGION UCAYALI-HOSPITAL AMAZONICO</v>
          </cell>
          <cell r="J1161">
            <v>25</v>
          </cell>
          <cell r="K1161" t="str">
            <v>UCAYALI</v>
          </cell>
          <cell r="L1161">
            <v>1</v>
          </cell>
          <cell r="M1161" t="str">
            <v>CORONEL PORTILLO</v>
          </cell>
          <cell r="N1161">
            <v>1</v>
          </cell>
          <cell r="O1161" t="str">
            <v>CALLERIA</v>
          </cell>
          <cell r="P1161" t="str">
            <v>Lourdes Gutierrez Aguado</v>
          </cell>
          <cell r="Q1161"/>
          <cell r="R1161" t="str">
            <v>Luis Alberto Urrea La Torre</v>
          </cell>
          <cell r="S1161" t="str">
            <v>Jefe de planeamiento</v>
          </cell>
          <cell r="T1161">
            <v>952116666</v>
          </cell>
          <cell r="U1161" t="str">
            <v>joseu785@hotmail.com</v>
          </cell>
        </row>
        <row r="1162">
          <cell r="H1162">
            <v>1660</v>
          </cell>
          <cell r="I1162" t="str">
            <v>GOB. REG. DE UCAYALI - RED DE SALUD N° 01 CORONEL PORTILLO</v>
          </cell>
          <cell r="J1162">
            <v>25</v>
          </cell>
          <cell r="K1162" t="str">
            <v>UCAYALI</v>
          </cell>
          <cell r="L1162">
            <v>1</v>
          </cell>
          <cell r="M1162" t="str">
            <v>CORONEL PORTILLO</v>
          </cell>
          <cell r="N1162">
            <v>1</v>
          </cell>
          <cell r="O1162" t="str">
            <v>CALLERIA</v>
          </cell>
          <cell r="P1162" t="str">
            <v>Lourdes Gutierrez Aguado</v>
          </cell>
          <cell r="Q1162"/>
          <cell r="R1162" t="str">
            <v>Econ. Janina Carhuaricra Maylle</v>
          </cell>
          <cell r="S1162" t="str">
            <v>Jefe</v>
          </cell>
          <cell r="T1162">
            <v>948878240</v>
          </cell>
          <cell r="U1162" t="str">
            <v>janina.cm@gmail.com</v>
          </cell>
        </row>
        <row r="1163">
          <cell r="H1163">
            <v>944</v>
          </cell>
          <cell r="I1163" t="str">
            <v>REGION UCAYALI-RAYMONDI</v>
          </cell>
          <cell r="J1163">
            <v>25</v>
          </cell>
          <cell r="K1163" t="str">
            <v>UCAYALI</v>
          </cell>
          <cell r="L1163">
            <v>1</v>
          </cell>
          <cell r="M1163" t="str">
            <v>CORONEL PORTILLO</v>
          </cell>
          <cell r="N1163">
            <v>1</v>
          </cell>
          <cell r="O1163" t="str">
            <v>CALLERIA</v>
          </cell>
          <cell r="P1163" t="str">
            <v>Lourdes Gutierrez Aguado</v>
          </cell>
          <cell r="Q1163"/>
          <cell r="R1163" t="str">
            <v>Econ. Otto Rodrigo Asencios Gonzales</v>
          </cell>
          <cell r="S1163" t="str">
            <v>Jefe</v>
          </cell>
          <cell r="T1163">
            <v>981952855</v>
          </cell>
          <cell r="U1163" t="str">
            <v>otto_rodrigo7@hotmail.com</v>
          </cell>
        </row>
        <row r="1164">
          <cell r="H1164">
            <v>1175</v>
          </cell>
          <cell r="I1164" t="str">
            <v>REGION UCAYALI -DIRECCION DE RED. DE SALUD Nº 3 ATALAYA</v>
          </cell>
          <cell r="J1164">
            <v>25</v>
          </cell>
          <cell r="K1164" t="str">
            <v>UCAYALI</v>
          </cell>
          <cell r="L1164">
            <v>1</v>
          </cell>
          <cell r="M1164" t="str">
            <v>CORONEL PORTILLO</v>
          </cell>
          <cell r="N1164">
            <v>1</v>
          </cell>
          <cell r="O1164" t="str">
            <v>CALLERIA</v>
          </cell>
          <cell r="P1164" t="str">
            <v>Lourdes Gutierrez Aguado</v>
          </cell>
          <cell r="Q1164"/>
          <cell r="R1164" t="str">
            <v>CPC. Chirstian Américo Aguite Reategui</v>
          </cell>
          <cell r="S1164" t="str">
            <v>Jefe</v>
          </cell>
          <cell r="T1164">
            <v>990412748</v>
          </cell>
          <cell r="U1164" t="str">
            <v>acuariano_0302@hotmail.com</v>
          </cell>
        </row>
        <row r="1165">
          <cell r="H1165">
            <v>1507</v>
          </cell>
          <cell r="I1165" t="str">
            <v>GOB. REG. DE UCAYALI - EDUCACION ATALAYA</v>
          </cell>
          <cell r="J1165">
            <v>25</v>
          </cell>
          <cell r="K1165" t="str">
            <v>UCAYALI</v>
          </cell>
          <cell r="L1165">
            <v>1</v>
          </cell>
          <cell r="M1165" t="str">
            <v>CORONEL PORTILLO</v>
          </cell>
          <cell r="N1165">
            <v>1</v>
          </cell>
          <cell r="O1165" t="str">
            <v>CALLERIA</v>
          </cell>
          <cell r="P1165" t="str">
            <v>Lourdes Gutierrez Aguado</v>
          </cell>
          <cell r="Q1165"/>
          <cell r="R1165" t="str">
            <v>Econ. Juan Carlos Perez Maldonado</v>
          </cell>
          <cell r="S1165" t="str">
            <v>Jefe</v>
          </cell>
          <cell r="T1165">
            <v>950936686</v>
          </cell>
          <cell r="U1165" t="str">
            <v>chorri10pm@hotmail.com</v>
          </cell>
        </row>
        <row r="1166">
          <cell r="H1166">
            <v>945</v>
          </cell>
          <cell r="I1166" t="str">
            <v>REGION UCAYALI-AGUAYTIA</v>
          </cell>
          <cell r="J1166">
            <v>25</v>
          </cell>
          <cell r="K1166" t="str">
            <v>UCAYALI</v>
          </cell>
          <cell r="L1166">
            <v>1</v>
          </cell>
          <cell r="M1166" t="str">
            <v>CORONEL PORTILLO</v>
          </cell>
          <cell r="N1166">
            <v>1</v>
          </cell>
          <cell r="O1166" t="str">
            <v>CALLERIA</v>
          </cell>
          <cell r="P1166" t="str">
            <v>Lourdes Gutierrez Aguado</v>
          </cell>
          <cell r="Q1166"/>
          <cell r="R1166" t="str">
            <v>CPC Carlos Junior Armas Grandez</v>
          </cell>
          <cell r="S1166" t="str">
            <v>Jefe</v>
          </cell>
          <cell r="T1166">
            <v>965444570</v>
          </cell>
          <cell r="U1166" t="str">
            <v>armasgc@hotmail.com</v>
          </cell>
        </row>
        <row r="1167">
          <cell r="H1167">
            <v>1341</v>
          </cell>
          <cell r="I1167" t="str">
            <v>REGION UCAYALI- DIREC. DE RED. DE SALUD N° 04 AGUAYTIA- SAN ALEJANDRO</v>
          </cell>
          <cell r="J1167">
            <v>25</v>
          </cell>
          <cell r="K1167" t="str">
            <v>UCAYALI</v>
          </cell>
          <cell r="L1167">
            <v>1</v>
          </cell>
          <cell r="M1167" t="str">
            <v>CORONEL PORTILLO</v>
          </cell>
          <cell r="N1167">
            <v>1</v>
          </cell>
          <cell r="O1167" t="str">
            <v>CALLERIA</v>
          </cell>
          <cell r="P1167" t="str">
            <v>Lourdes Gutierrez Aguado</v>
          </cell>
          <cell r="Q1167"/>
          <cell r="R1167" t="str">
            <v>Oscar Díaz Orbe</v>
          </cell>
          <cell r="S1167" t="str">
            <v>Jefe de planeamiento</v>
          </cell>
          <cell r="T1167">
            <v>964914038</v>
          </cell>
          <cell r="U1167" t="str">
            <v>rason23@hotmail.com</v>
          </cell>
        </row>
        <row r="1168">
          <cell r="H1168">
            <v>1509</v>
          </cell>
          <cell r="I1168" t="str">
            <v>GOB. REG. DE UCAYALI - EDUCACION PADRE ABAD</v>
          </cell>
          <cell r="J1168">
            <v>25</v>
          </cell>
          <cell r="K1168" t="str">
            <v>UCAYALI</v>
          </cell>
          <cell r="L1168">
            <v>1</v>
          </cell>
          <cell r="M1168" t="str">
            <v>CORONEL PORTILLO</v>
          </cell>
          <cell r="N1168">
            <v>1</v>
          </cell>
          <cell r="O1168" t="str">
            <v>CALLERIA</v>
          </cell>
          <cell r="P1168" t="str">
            <v>Lourdes Gutierrez Aguado</v>
          </cell>
          <cell r="Q1168"/>
          <cell r="R1168" t="str">
            <v>Econ. Pedro Luis Pardave Brancacho</v>
          </cell>
          <cell r="S1168" t="str">
            <v>Jefe</v>
          </cell>
          <cell r="T1168">
            <v>901300651</v>
          </cell>
          <cell r="U1168" t="str">
            <v>ppardaveb@gmail.com</v>
          </cell>
        </row>
        <row r="1169">
          <cell r="H1169">
            <v>943</v>
          </cell>
          <cell r="I1169" t="str">
            <v>REGION UCAYALI-PURUS</v>
          </cell>
          <cell r="J1169">
            <v>25</v>
          </cell>
          <cell r="K1169" t="str">
            <v>UCAYALI</v>
          </cell>
          <cell r="L1169">
            <v>1</v>
          </cell>
          <cell r="M1169" t="str">
            <v>CORONEL PORTILLO</v>
          </cell>
          <cell r="N1169">
            <v>1</v>
          </cell>
          <cell r="O1169" t="str">
            <v>CALLERIA</v>
          </cell>
          <cell r="P1169" t="str">
            <v>Lourdes Gutierrez Aguado</v>
          </cell>
          <cell r="Q1169"/>
          <cell r="R1169" t="str">
            <v>Lic. Adm. Edwin Paúl Alvarado Montero</v>
          </cell>
          <cell r="S1169" t="str">
            <v>Jefe</v>
          </cell>
          <cell r="T1169">
            <v>920600288</v>
          </cell>
          <cell r="U1169" t="str">
            <v>edwinpurus@hotmail.com</v>
          </cell>
        </row>
        <row r="1170">
          <cell r="H1170">
            <v>1506</v>
          </cell>
          <cell r="I1170" t="str">
            <v>GOB. REG. DE UCAYALI - EDUCACION PURUS</v>
          </cell>
          <cell r="J1170">
            <v>25</v>
          </cell>
          <cell r="K1170" t="str">
            <v>UCAYALI</v>
          </cell>
          <cell r="L1170">
            <v>1</v>
          </cell>
          <cell r="M1170" t="str">
            <v>CORONEL PORTILLO</v>
          </cell>
          <cell r="N1170">
            <v>1</v>
          </cell>
          <cell r="O1170" t="str">
            <v>CALLERIA</v>
          </cell>
          <cell r="P1170" t="str">
            <v>Lourdes Gutierrez Aguado</v>
          </cell>
          <cell r="Q1170"/>
          <cell r="R1170" t="str">
            <v>Econ. Marianela Panduro Cardozo</v>
          </cell>
          <cell r="S1170" t="str">
            <v>Jefe</v>
          </cell>
          <cell r="T1170">
            <v>952991067</v>
          </cell>
          <cell r="U1170" t="str">
            <v>marianelapandurocar@hotmail.es</v>
          </cell>
        </row>
        <row r="1171">
          <cell r="H1171">
            <v>300001</v>
          </cell>
          <cell r="I1171" t="str">
            <v>MUNICIPALIDAD PROVINCIAL DE CHACHAPOYAS</v>
          </cell>
          <cell r="J1171">
            <v>1</v>
          </cell>
          <cell r="K1171" t="str">
            <v>AMAZONAS</v>
          </cell>
          <cell r="L1171">
            <v>1</v>
          </cell>
          <cell r="M1171" t="str">
            <v>CHACHAPOYAS</v>
          </cell>
          <cell r="N1171">
            <v>1</v>
          </cell>
          <cell r="O1171" t="str">
            <v>CHACHAPOYAS</v>
          </cell>
          <cell r="P1171" t="str">
            <v>Marco Condori Lozano</v>
          </cell>
          <cell r="Q1171"/>
          <cell r="R1171" t="str">
            <v>Franz Escobedo</v>
          </cell>
          <cell r="S1171"/>
          <cell r="T1171">
            <v>931289407</v>
          </cell>
          <cell r="U1171" t="str">
            <v>franzjave071992@gmail.com</v>
          </cell>
        </row>
        <row r="1172">
          <cell r="H1172">
            <v>300022</v>
          </cell>
          <cell r="I1172" t="str">
            <v>MUNICIPALIDAD PROVINCIAL DE BAGUA</v>
          </cell>
          <cell r="J1172">
            <v>1</v>
          </cell>
          <cell r="K1172" t="str">
            <v>AMAZONAS</v>
          </cell>
          <cell r="L1172">
            <v>2</v>
          </cell>
          <cell r="M1172" t="str">
            <v>BAGUA</v>
          </cell>
          <cell r="N1172">
            <v>1</v>
          </cell>
          <cell r="O1172" t="str">
            <v>BAGUA</v>
          </cell>
          <cell r="P1172" t="str">
            <v>Marco Condori Lozano</v>
          </cell>
          <cell r="Q1172"/>
          <cell r="R1172" t="str">
            <v>John Darwin Gupioc Ventura</v>
          </cell>
          <cell r="S1172"/>
          <cell r="T1172">
            <v>997371177</v>
          </cell>
          <cell r="U1172" t="str">
            <v>johnda_GX90@hotmail.com</v>
          </cell>
        </row>
        <row r="1173">
          <cell r="H1173">
            <v>300028</v>
          </cell>
          <cell r="I1173" t="str">
            <v>MUNICIPALIDAD PROVINCIAL DE BONGARA - JUMBILLA</v>
          </cell>
          <cell r="J1173">
            <v>1</v>
          </cell>
          <cell r="K1173" t="str">
            <v>AMAZONAS</v>
          </cell>
          <cell r="L1173">
            <v>3</v>
          </cell>
          <cell r="M1173" t="str">
            <v>BONGARA</v>
          </cell>
          <cell r="N1173">
            <v>1</v>
          </cell>
          <cell r="O1173" t="str">
            <v>JUMBILLA</v>
          </cell>
          <cell r="P1173" t="str">
            <v>Marco Condori Lozano</v>
          </cell>
          <cell r="Q1173"/>
          <cell r="R1173" t="str">
            <v>Jorge Fernandez Requejo</v>
          </cell>
          <cell r="S1173"/>
          <cell r="T1173">
            <v>917035152</v>
          </cell>
          <cell r="U1173" t="str">
            <v>jorgefer_81@hotmail.com.</v>
          </cell>
        </row>
        <row r="1174">
          <cell r="H1174">
            <v>300040</v>
          </cell>
          <cell r="I1174" t="str">
            <v>MUNICIPALIDAD PROVINCIAL DE CONDORCANQUI - NIEVA</v>
          </cell>
          <cell r="J1174">
            <v>1</v>
          </cell>
          <cell r="K1174" t="str">
            <v>AMAZONAS</v>
          </cell>
          <cell r="L1174">
            <v>4</v>
          </cell>
          <cell r="M1174" t="str">
            <v>CONDORCANQUI</v>
          </cell>
          <cell r="N1174">
            <v>1</v>
          </cell>
          <cell r="O1174" t="str">
            <v>NIEVA</v>
          </cell>
          <cell r="P1174" t="str">
            <v>Marco Condori Lozano</v>
          </cell>
          <cell r="Q1174"/>
          <cell r="R1174" t="str">
            <v>Franz Ramirez</v>
          </cell>
          <cell r="S1174"/>
          <cell r="T1174">
            <v>910159990</v>
          </cell>
          <cell r="U1174" t="str">
            <v>leninramirezw@gmail.com</v>
          </cell>
        </row>
        <row r="1175">
          <cell r="H1175">
            <v>300043</v>
          </cell>
          <cell r="I1175" t="str">
            <v>MUNICIPALIDAD PROVINCIAL DE LUYA - LAMUD</v>
          </cell>
          <cell r="J1175">
            <v>1</v>
          </cell>
          <cell r="K1175" t="str">
            <v>AMAZONAS</v>
          </cell>
          <cell r="L1175">
            <v>5</v>
          </cell>
          <cell r="M1175" t="str">
            <v>LUYA</v>
          </cell>
          <cell r="N1175">
            <v>1</v>
          </cell>
          <cell r="O1175" t="str">
            <v>LAMUD</v>
          </cell>
          <cell r="P1175" t="str">
            <v>Marco Condori Lozano</v>
          </cell>
          <cell r="Q1175"/>
          <cell r="R1175" t="str">
            <v>Diego Alexander Sandoval Zabarburu</v>
          </cell>
          <cell r="S1175"/>
          <cell r="T1175">
            <v>945709692</v>
          </cell>
          <cell r="U1175" t="str">
            <v>sandovalszdiego@gmail.com.</v>
          </cell>
        </row>
        <row r="1176">
          <cell r="H1176">
            <v>300066</v>
          </cell>
          <cell r="I1176" t="str">
            <v>MUNICIPALIDAD PROVINCIAL DE RODRIGUEZ DE MENDOZA - SAN NICOLAS</v>
          </cell>
          <cell r="J1176">
            <v>1</v>
          </cell>
          <cell r="K1176" t="str">
            <v>AMAZONAS</v>
          </cell>
          <cell r="L1176">
            <v>6</v>
          </cell>
          <cell r="M1176" t="str">
            <v>RODRIGUEZ DE MENDOZA</v>
          </cell>
          <cell r="N1176">
            <v>1</v>
          </cell>
          <cell r="O1176" t="str">
            <v>SAN NICOLAS</v>
          </cell>
          <cell r="P1176" t="str">
            <v>Marco Condori Lozano</v>
          </cell>
          <cell r="Q1176"/>
          <cell r="R1176" t="str">
            <v>Tania Magdela Tafur Huaman</v>
          </cell>
          <cell r="S1176"/>
          <cell r="T1176">
            <v>964012362</v>
          </cell>
          <cell r="U1176" t="str">
            <v>magdela1988@hotmail.com</v>
          </cell>
        </row>
        <row r="1177">
          <cell r="H1177">
            <v>300078</v>
          </cell>
          <cell r="I1177" t="str">
            <v>MUNICIPALIDAD PROVINCIAL DE UTCUBAMBA - BAGUA GRANDE</v>
          </cell>
          <cell r="J1177">
            <v>1</v>
          </cell>
          <cell r="K1177" t="str">
            <v>AMAZONAS</v>
          </cell>
          <cell r="L1177">
            <v>7</v>
          </cell>
          <cell r="M1177" t="str">
            <v>UCTUBAMBA</v>
          </cell>
          <cell r="N1177">
            <v>1</v>
          </cell>
          <cell r="O1177" t="str">
            <v>BAGUA GRANDE</v>
          </cell>
          <cell r="P1177" t="str">
            <v>Marco Condori Lozano</v>
          </cell>
          <cell r="Q1177"/>
          <cell r="R1177" t="str">
            <v xml:space="preserve"> Jessenia Iveth Briceño Aspajo</v>
          </cell>
          <cell r="S1177" t="str">
            <v xml:space="preserve"> Oficina de Planeamiento,Modernización e Inversiones</v>
          </cell>
          <cell r="T1177">
            <v>937342612</v>
          </cell>
          <cell r="U1177" t="str">
            <v xml:space="preserve"> jeshii.aspajo@gmail.com </v>
          </cell>
        </row>
        <row r="1178">
          <cell r="H1178">
            <v>300085</v>
          </cell>
          <cell r="I1178" t="str">
            <v>MUNICIPALIDAD PROVINCIAL DE HUARAZ</v>
          </cell>
          <cell r="J1178">
            <v>2</v>
          </cell>
          <cell r="K1178" t="str">
            <v>ANCASH</v>
          </cell>
          <cell r="L1178">
            <v>1</v>
          </cell>
          <cell r="M1178" t="str">
            <v>HUARAZ</v>
          </cell>
          <cell r="N1178">
            <v>1</v>
          </cell>
          <cell r="O1178" t="str">
            <v>HUARAZ</v>
          </cell>
          <cell r="P1178" t="str">
            <v>Yordan Aranda Diaz</v>
          </cell>
          <cell r="Q1178"/>
          <cell r="R1178" t="str">
            <v>Gilma Pilar Alvarado Huerta</v>
          </cell>
          <cell r="S1178"/>
          <cell r="T1178" t="str">
            <v>943 543 066</v>
          </cell>
          <cell r="U1178" t="str">
            <v>gilmah921@gmail.com</v>
          </cell>
        </row>
        <row r="1179">
          <cell r="H1179">
            <v>300097</v>
          </cell>
          <cell r="I1179" t="str">
            <v>MUNICIPALIDAD PROVINCIAL DE AIJA</v>
          </cell>
          <cell r="J1179">
            <v>2</v>
          </cell>
          <cell r="K1179" t="str">
            <v>ANCASH</v>
          </cell>
          <cell r="L1179">
            <v>2</v>
          </cell>
          <cell r="M1179" t="str">
            <v>AIJA</v>
          </cell>
          <cell r="N1179">
            <v>1</v>
          </cell>
          <cell r="O1179" t="str">
            <v>AIJA</v>
          </cell>
          <cell r="P1179" t="str">
            <v>Yordan Aranda Diaz</v>
          </cell>
          <cell r="Q1179"/>
          <cell r="R1179" t="str">
            <v>CARLOS MANOLO HUAMAN ASIS</v>
          </cell>
          <cell r="S1179"/>
          <cell r="T1179">
            <v>957449066</v>
          </cell>
          <cell r="U1179" t="str">
            <v>carlos_fec22@hotmail.com</v>
          </cell>
        </row>
        <row r="1180">
          <cell r="H1180">
            <v>300102</v>
          </cell>
          <cell r="I1180" t="str">
            <v>MUNICIPALIDAD PROVINCIAL DE ANTONIO RAYMONDI - LLAMELLIN</v>
          </cell>
          <cell r="J1180">
            <v>2</v>
          </cell>
          <cell r="K1180" t="str">
            <v>ANCASH</v>
          </cell>
          <cell r="L1180">
            <v>3</v>
          </cell>
          <cell r="M1180" t="str">
            <v>ANTONIO RAIMONDI</v>
          </cell>
          <cell r="N1180">
            <v>1</v>
          </cell>
          <cell r="O1180" t="str">
            <v>LLAMELLIN</v>
          </cell>
          <cell r="P1180" t="str">
            <v>Yordan Aranda Diaz</v>
          </cell>
          <cell r="Q1180"/>
          <cell r="R1180" t="str">
            <v>NODWAN FERNANDO ROJAS SALVADOR</v>
          </cell>
          <cell r="S1180"/>
          <cell r="T1180">
            <v>943455585</v>
          </cell>
          <cell r="U1180" t="str">
            <v>fernando_10_70@hotmail.com</v>
          </cell>
        </row>
        <row r="1181">
          <cell r="H1181">
            <v>300108</v>
          </cell>
          <cell r="I1181" t="str">
            <v>MUNICIPALIDAD PROVINCIAL DE ASUNCION - CHACAS</v>
          </cell>
          <cell r="J1181">
            <v>2</v>
          </cell>
          <cell r="K1181" t="str">
            <v>ANCASH</v>
          </cell>
          <cell r="L1181">
            <v>4</v>
          </cell>
          <cell r="M1181" t="str">
            <v>ASUNCION</v>
          </cell>
          <cell r="N1181">
            <v>1</v>
          </cell>
          <cell r="O1181" t="str">
            <v>CHACAS</v>
          </cell>
          <cell r="P1181" t="str">
            <v>Yordan Aranda Diaz</v>
          </cell>
          <cell r="Q1181"/>
          <cell r="R1181" t="str">
            <v>MARCO ESPINOZA RECUAY</v>
          </cell>
          <cell r="S1181"/>
          <cell r="T1181">
            <v>943605556</v>
          </cell>
          <cell r="U1181" t="str">
            <v>marco_aner@hotmail.com</v>
          </cell>
        </row>
        <row r="1182">
          <cell r="H1182">
            <v>300110</v>
          </cell>
          <cell r="I1182" t="str">
            <v>MUNICIPALIDAD PROVINCIAL DE BOLOGNESI - CHIQUIAN</v>
          </cell>
          <cell r="J1182">
            <v>2</v>
          </cell>
          <cell r="K1182" t="str">
            <v>ANCASH</v>
          </cell>
          <cell r="L1182">
            <v>5</v>
          </cell>
          <cell r="M1182" t="str">
            <v>BOLOGNESI</v>
          </cell>
          <cell r="N1182">
            <v>1</v>
          </cell>
          <cell r="O1182" t="str">
            <v>CHIQUIAN</v>
          </cell>
          <cell r="P1182" t="str">
            <v>Yordan Aranda Diaz</v>
          </cell>
          <cell r="Q1182"/>
          <cell r="R1182" t="str">
            <v>HELMUT NICOLAS PEREZ NUÑEZ</v>
          </cell>
          <cell r="S1182"/>
          <cell r="T1182">
            <v>976297023</v>
          </cell>
          <cell r="U1182" t="str">
            <v>nicopereznr7@gmail.com</v>
          </cell>
        </row>
        <row r="1183">
          <cell r="H1183">
            <v>300125</v>
          </cell>
          <cell r="I1183" t="str">
            <v>MUNICIPALIDAD PROVINCIAL DE CARHUAZ</v>
          </cell>
          <cell r="J1183">
            <v>2</v>
          </cell>
          <cell r="K1183" t="str">
            <v>ANCASH</v>
          </cell>
          <cell r="L1183">
            <v>6</v>
          </cell>
          <cell r="M1183" t="str">
            <v>CARHUAZ</v>
          </cell>
          <cell r="N1183">
            <v>1</v>
          </cell>
          <cell r="O1183" t="str">
            <v>CARHUAZ</v>
          </cell>
          <cell r="P1183" t="str">
            <v>Yordan Aranda Diaz</v>
          </cell>
          <cell r="Q1183"/>
          <cell r="R1183" t="str">
            <v>KELY JACQUELINE VILLAFAN POPAYAN</v>
          </cell>
          <cell r="S1183" t="str">
            <v>JEFE DE LA OFICINA GENERAL DE PLANEAMIENTO Y PRESUPUESTO</v>
          </cell>
          <cell r="T1183">
            <v>941883986</v>
          </cell>
          <cell r="U1183" t="str">
            <v>kelyvillafanp@gmail.com</v>
          </cell>
        </row>
        <row r="1184">
          <cell r="H1184">
            <v>300136</v>
          </cell>
          <cell r="I1184" t="str">
            <v>MUNICIPALIDAD PROVINCIAL DE CARLOS FERMIN FITZCARRALD</v>
          </cell>
          <cell r="J1184">
            <v>2</v>
          </cell>
          <cell r="K1184" t="str">
            <v>ANCASH</v>
          </cell>
          <cell r="L1184">
            <v>7</v>
          </cell>
          <cell r="M1184" t="str">
            <v>CARLOS FERMIN FITZCARRALD</v>
          </cell>
          <cell r="N1184">
            <v>1</v>
          </cell>
          <cell r="O1184" t="str">
            <v>SAN LUIS</v>
          </cell>
          <cell r="P1184" t="str">
            <v>Yordan Aranda Diaz</v>
          </cell>
          <cell r="Q1184"/>
          <cell r="R1184" t="str">
            <v>GIOVANI NESTOR VARGAS LEON</v>
          </cell>
          <cell r="S1184"/>
          <cell r="T1184">
            <v>900897600</v>
          </cell>
          <cell r="U1184" t="str">
            <v>gnvl_30@hotmail.com; gnvl300@gmail.com</v>
          </cell>
        </row>
        <row r="1185">
          <cell r="H1185">
            <v>300139</v>
          </cell>
          <cell r="I1185" t="str">
            <v>MUNICIPALIDAD PROVINCIAL DE CASMA</v>
          </cell>
          <cell r="J1185">
            <v>2</v>
          </cell>
          <cell r="K1185" t="str">
            <v>ANCASH</v>
          </cell>
          <cell r="L1185">
            <v>8</v>
          </cell>
          <cell r="M1185" t="str">
            <v>CASMA</v>
          </cell>
          <cell r="N1185">
            <v>1</v>
          </cell>
          <cell r="O1185" t="str">
            <v>CASMA</v>
          </cell>
          <cell r="P1185" t="str">
            <v>Yordan Aranda Diaz</v>
          </cell>
          <cell r="Q1185"/>
          <cell r="R1185" t="str">
            <v>JUAN MANUEL SANCHEZ HUERTAS</v>
          </cell>
          <cell r="S1185"/>
          <cell r="T1185">
            <v>960492142</v>
          </cell>
          <cell r="U1185" t="str">
            <v>j_sanchez06@hotmail.com</v>
          </cell>
        </row>
        <row r="1186">
          <cell r="H1186">
            <v>300143</v>
          </cell>
          <cell r="I1186" t="str">
            <v>MUNICIPALIDAD PROVINCIAL DE CORONGO</v>
          </cell>
          <cell r="J1186">
            <v>2</v>
          </cell>
          <cell r="K1186" t="str">
            <v>ANCASH</v>
          </cell>
          <cell r="L1186">
            <v>9</v>
          </cell>
          <cell r="M1186" t="str">
            <v>CORONGO</v>
          </cell>
          <cell r="N1186">
            <v>1</v>
          </cell>
          <cell r="O1186" t="str">
            <v>CORONGO</v>
          </cell>
          <cell r="P1186" t="str">
            <v>Yordan Aranda Diaz</v>
          </cell>
          <cell r="Q1186"/>
          <cell r="R1186" t="str">
            <v>GABINO TIMOTEO SANTA MARIA</v>
          </cell>
          <cell r="S1186"/>
          <cell r="T1186">
            <v>962207798</v>
          </cell>
          <cell r="U1186" t="str">
            <v>timoteomsmg@gmail.com</v>
          </cell>
        </row>
        <row r="1187">
          <cell r="H1187">
            <v>300150</v>
          </cell>
          <cell r="I1187" t="str">
            <v>MUNICIPALIDAD PROVINCIAL DE HUARI</v>
          </cell>
          <cell r="J1187">
            <v>2</v>
          </cell>
          <cell r="K1187" t="str">
            <v>ANCASH</v>
          </cell>
          <cell r="L1187">
            <v>10</v>
          </cell>
          <cell r="M1187" t="str">
            <v>HUARI</v>
          </cell>
          <cell r="N1187">
            <v>1</v>
          </cell>
          <cell r="O1187" t="str">
            <v>HUARI</v>
          </cell>
          <cell r="P1187" t="str">
            <v>Yordan Aranda Diaz</v>
          </cell>
          <cell r="Q1187"/>
          <cell r="R1187" t="str">
            <v>Cadillo Pimentel Ronal Alejandro</v>
          </cell>
          <cell r="S1187" t="str">
            <v>Gerente de Planeamiento y presupuesto</v>
          </cell>
          <cell r="T1187">
            <v>974769987</v>
          </cell>
          <cell r="U1187" t="str">
            <v>ronalcp10@hotmail.com</v>
          </cell>
        </row>
        <row r="1188">
          <cell r="H1188">
            <v>300150</v>
          </cell>
          <cell r="I1188" t="str">
            <v>MUNICIPALIDAD PROVINCIAL DE HUARI</v>
          </cell>
          <cell r="J1188">
            <v>2</v>
          </cell>
          <cell r="K1188" t="str">
            <v>ANCASH</v>
          </cell>
          <cell r="L1188">
            <v>10</v>
          </cell>
          <cell r="M1188" t="str">
            <v>HUARI</v>
          </cell>
          <cell r="N1188">
            <v>1</v>
          </cell>
          <cell r="O1188" t="str">
            <v>HUARI</v>
          </cell>
          <cell r="P1188" t="str">
            <v>Yordan Aranda Diaz</v>
          </cell>
          <cell r="Q1188"/>
          <cell r="R1188" t="str">
            <v>Limas Lopez Antonio Jesus</v>
          </cell>
          <cell r="S1188" t="str">
            <v>Sub Gerente de Planeamiento racionalización</v>
          </cell>
          <cell r="T1188">
            <v>986733733</v>
          </cell>
          <cell r="U1188" t="str">
            <v>jeamlio@hotmail.com</v>
          </cell>
        </row>
        <row r="1189">
          <cell r="H1189">
            <v>300166</v>
          </cell>
          <cell r="I1189" t="str">
            <v>MUNICIPALIDAD PROVINCIAL DE HUARMEY</v>
          </cell>
          <cell r="J1189">
            <v>2</v>
          </cell>
          <cell r="K1189" t="str">
            <v>ANCASH</v>
          </cell>
          <cell r="L1189">
            <v>11</v>
          </cell>
          <cell r="M1189" t="str">
            <v>HUARMEY</v>
          </cell>
          <cell r="N1189">
            <v>1</v>
          </cell>
          <cell r="O1189" t="str">
            <v>HUARMEY</v>
          </cell>
          <cell r="P1189" t="str">
            <v>Yordan Aranda Diaz</v>
          </cell>
          <cell r="Q1189"/>
          <cell r="R1189" t="str">
            <v>Keylly briggette Villegas CHUYUS</v>
          </cell>
          <cell r="S1189"/>
          <cell r="T1189">
            <v>923610363</v>
          </cell>
          <cell r="U1189" t="str">
            <v>Keylly.Villegas.18@hotmail.com</v>
          </cell>
        </row>
        <row r="1190">
          <cell r="H1190">
            <v>300171</v>
          </cell>
          <cell r="I1190" t="str">
            <v>MUNICIPALIDAD PROVINCIAL DE HUAYLAS - CARAZ</v>
          </cell>
          <cell r="J1190">
            <v>2</v>
          </cell>
          <cell r="K1190" t="str">
            <v>ANCASH</v>
          </cell>
          <cell r="L1190">
            <v>12</v>
          </cell>
          <cell r="M1190" t="str">
            <v>HUAYLAS</v>
          </cell>
          <cell r="N1190">
            <v>1</v>
          </cell>
          <cell r="O1190" t="str">
            <v>CARAZ</v>
          </cell>
          <cell r="P1190" t="str">
            <v>Yordan Aranda Diaz</v>
          </cell>
          <cell r="Q1190"/>
          <cell r="R1190" t="str">
            <v>GLADIS HAYDEE ZELAYA AGUAS</v>
          </cell>
          <cell r="S1190"/>
          <cell r="T1190">
            <v>944392627</v>
          </cell>
          <cell r="U1190" t="str">
            <v>gzelayaaguas@gmail.com</v>
          </cell>
        </row>
        <row r="1191">
          <cell r="H1191">
            <v>300181</v>
          </cell>
          <cell r="I1191" t="str">
            <v>MUNICIPALIDAD PROVINCIAL DE MARISCAL LUZURIAGA - PISCOBAMBA</v>
          </cell>
          <cell r="J1191">
            <v>2</v>
          </cell>
          <cell r="K1191" t="str">
            <v>ANCASH</v>
          </cell>
          <cell r="L1191">
            <v>13</v>
          </cell>
          <cell r="M1191" t="str">
            <v>MARISCAL LUZURIAGA</v>
          </cell>
          <cell r="N1191">
            <v>1</v>
          </cell>
          <cell r="O1191" t="str">
            <v>PISCOBAMBA</v>
          </cell>
          <cell r="P1191" t="str">
            <v>Yordan Aranda Diaz</v>
          </cell>
          <cell r="Q1191"/>
          <cell r="R1191" t="str">
            <v>ANTONIO OCAÑA VALENTIN</v>
          </cell>
          <cell r="S1191"/>
          <cell r="T1191">
            <v>943293531</v>
          </cell>
          <cell r="U1191" t="str">
            <v>antony20041@hotmail.com</v>
          </cell>
        </row>
        <row r="1192">
          <cell r="H1192">
            <v>300189</v>
          </cell>
          <cell r="I1192" t="str">
            <v>MUNICIPALIDAD PROVINCIAL DE OCROS</v>
          </cell>
          <cell r="J1192">
            <v>2</v>
          </cell>
          <cell r="K1192" t="str">
            <v>ANCASH</v>
          </cell>
          <cell r="L1192">
            <v>14</v>
          </cell>
          <cell r="M1192" t="str">
            <v>OCROS</v>
          </cell>
          <cell r="N1192">
            <v>1</v>
          </cell>
          <cell r="O1192" t="str">
            <v>OCROS</v>
          </cell>
          <cell r="P1192" t="str">
            <v>Yordan Aranda Diaz</v>
          </cell>
          <cell r="Q1192"/>
          <cell r="R1192" t="str">
            <v>JUAN BERNARDO ZORRILLA VILLANUEVA</v>
          </cell>
          <cell r="S1192"/>
          <cell r="T1192">
            <v>950854992</v>
          </cell>
          <cell r="U1192" t="str">
            <v>juanzorrillavillanueva@hotmail.com</v>
          </cell>
        </row>
        <row r="1193">
          <cell r="H1193">
            <v>300199</v>
          </cell>
          <cell r="I1193" t="str">
            <v>MUNICIPALIDAD PROVINCIAL DE PALLASCA - CABANA</v>
          </cell>
          <cell r="J1193">
            <v>2</v>
          </cell>
          <cell r="K1193" t="str">
            <v>ANCASH</v>
          </cell>
          <cell r="L1193">
            <v>15</v>
          </cell>
          <cell r="M1193" t="str">
            <v>PALLASCA</v>
          </cell>
          <cell r="N1193">
            <v>1</v>
          </cell>
          <cell r="O1193" t="str">
            <v>CABANA</v>
          </cell>
          <cell r="P1193" t="str">
            <v>Yordan Aranda Diaz</v>
          </cell>
          <cell r="Q1193"/>
          <cell r="R1193" t="str">
            <v>Juan Roman Ponce Matta</v>
          </cell>
          <cell r="S1193" t="str">
            <v>Gerente General</v>
          </cell>
          <cell r="T1193"/>
          <cell r="U1193" t="str">
            <v>jrponcem@gmail.com</v>
          </cell>
        </row>
        <row r="1194">
          <cell r="H1194">
            <v>300210</v>
          </cell>
          <cell r="I1194" t="str">
            <v>MUNICIPALIDAD PROVINCIAL DE POMABAMBA</v>
          </cell>
          <cell r="J1194">
            <v>2</v>
          </cell>
          <cell r="K1194" t="str">
            <v>ANCASH</v>
          </cell>
          <cell r="L1194">
            <v>16</v>
          </cell>
          <cell r="M1194" t="str">
            <v>POMABAMBA</v>
          </cell>
          <cell r="N1194">
            <v>1</v>
          </cell>
          <cell r="O1194" t="str">
            <v>POMABAMBA</v>
          </cell>
          <cell r="P1194" t="str">
            <v>Yordan Aranda Diaz</v>
          </cell>
          <cell r="Q1194"/>
          <cell r="R1194" t="str">
            <v>CARLOS CRUZ</v>
          </cell>
          <cell r="S1194"/>
          <cell r="T1194">
            <v>950787157</v>
          </cell>
          <cell r="U1194" t="str">
            <v>carloscruz.s@hotmail.com</v>
          </cell>
        </row>
        <row r="1195">
          <cell r="H1195">
            <v>300214</v>
          </cell>
          <cell r="I1195" t="str">
            <v>MUNICIPALIDAD PROVINCIAL DE RECUAY</v>
          </cell>
          <cell r="J1195">
            <v>2</v>
          </cell>
          <cell r="K1195" t="str">
            <v>ANCASH</v>
          </cell>
          <cell r="L1195">
            <v>17</v>
          </cell>
          <cell r="M1195" t="str">
            <v>RECUAY</v>
          </cell>
          <cell r="N1195">
            <v>1</v>
          </cell>
          <cell r="O1195" t="str">
            <v>RECUAY</v>
          </cell>
          <cell r="P1195" t="str">
            <v>Yordan Aranda Diaz</v>
          </cell>
          <cell r="Q1195"/>
          <cell r="R1195" t="str">
            <v>DEYSI VICTORIA AGUILAR DEXTRE</v>
          </cell>
          <cell r="S1195"/>
          <cell r="T1195">
            <v>931806400</v>
          </cell>
          <cell r="U1195" t="str">
            <v>deysi.dextre23@gmail.com</v>
          </cell>
        </row>
        <row r="1196">
          <cell r="H1196">
            <v>300224</v>
          </cell>
          <cell r="I1196" t="str">
            <v>MUNICIPALIDAD PROVINCIAL DEL SANTA - CHIMBOTE</v>
          </cell>
          <cell r="J1196">
            <v>2</v>
          </cell>
          <cell r="K1196" t="str">
            <v>ANCASH</v>
          </cell>
          <cell r="L1196">
            <v>18</v>
          </cell>
          <cell r="M1196" t="str">
            <v>SANTA</v>
          </cell>
          <cell r="N1196">
            <v>1</v>
          </cell>
          <cell r="O1196" t="str">
            <v>CHIMBOTE</v>
          </cell>
          <cell r="P1196" t="str">
            <v>Yordan Aranda Diaz</v>
          </cell>
          <cell r="Q1196"/>
          <cell r="R1196" t="str">
            <v>JACINTO EMILIANO CANTARO APOLINARIO</v>
          </cell>
          <cell r="S1196"/>
          <cell r="T1196">
            <v>943798234</v>
          </cell>
          <cell r="U1196" t="str">
            <v>jcantaroap@gmail.com</v>
          </cell>
        </row>
        <row r="1197">
          <cell r="H1197">
            <v>300224</v>
          </cell>
          <cell r="I1197" t="str">
            <v>MUNICIPALIDAD PROVINCIAL DEL SANTA - CHIMBOTE</v>
          </cell>
          <cell r="J1197">
            <v>2</v>
          </cell>
          <cell r="K1197" t="str">
            <v>ANCASH</v>
          </cell>
          <cell r="L1197">
            <v>18</v>
          </cell>
          <cell r="M1197" t="str">
            <v>SANTA</v>
          </cell>
          <cell r="N1197">
            <v>1</v>
          </cell>
          <cell r="O1197" t="str">
            <v>CHIMBOTE</v>
          </cell>
          <cell r="P1197" t="str">
            <v>Yordan Aranda Diaz</v>
          </cell>
          <cell r="Q1197"/>
          <cell r="R1197" t="str">
            <v>JACINTO EMILIANO CANTARO APOLINARIO</v>
          </cell>
          <cell r="S1197"/>
          <cell r="T1197">
            <v>943798234</v>
          </cell>
          <cell r="U1197" t="str">
            <v>jcantaroap@gmail.com</v>
          </cell>
        </row>
        <row r="1198">
          <cell r="H1198">
            <v>300233</v>
          </cell>
          <cell r="I1198" t="str">
            <v>MUNICIPALIDAD PROVINCIAL DE SIHUAS</v>
          </cell>
          <cell r="J1198">
            <v>2</v>
          </cell>
          <cell r="K1198" t="str">
            <v>ANCASH</v>
          </cell>
          <cell r="L1198">
            <v>19</v>
          </cell>
          <cell r="M1198" t="str">
            <v>SIHUAS</v>
          </cell>
          <cell r="N1198">
            <v>1</v>
          </cell>
          <cell r="O1198" t="str">
            <v>SIHUAS</v>
          </cell>
          <cell r="P1198" t="str">
            <v>Yordan Aranda Diaz</v>
          </cell>
          <cell r="Q1198"/>
          <cell r="R1198" t="str">
            <v>ROJAS GONZALES DAVID</v>
          </cell>
          <cell r="S1198"/>
          <cell r="T1198">
            <v>997456858</v>
          </cell>
          <cell r="U1198" t="str">
            <v>Davish_10_4@hotmail.com</v>
          </cell>
        </row>
        <row r="1199">
          <cell r="H1199">
            <v>300233</v>
          </cell>
          <cell r="I1199" t="str">
            <v>MUNICIPALIDAD PROVINCIAL DE SIHUAS</v>
          </cell>
          <cell r="J1199">
            <v>2</v>
          </cell>
          <cell r="K1199" t="str">
            <v>ANCASH</v>
          </cell>
          <cell r="L1199">
            <v>19</v>
          </cell>
          <cell r="M1199" t="str">
            <v>SIHUAS</v>
          </cell>
          <cell r="N1199">
            <v>1</v>
          </cell>
          <cell r="O1199" t="str">
            <v>SIHUAS</v>
          </cell>
          <cell r="P1199" t="str">
            <v>Yordan Aranda Diaz</v>
          </cell>
          <cell r="Q1199"/>
          <cell r="R1199" t="str">
            <v>ROJAS GONZALES DAVID</v>
          </cell>
          <cell r="S1199"/>
          <cell r="T1199">
            <v>997456858</v>
          </cell>
          <cell r="U1199" t="str">
            <v>Davish_10_4@hotmail.com</v>
          </cell>
        </row>
        <row r="1200">
          <cell r="H1200">
            <v>300243</v>
          </cell>
          <cell r="I1200" t="str">
            <v>MUNICIPALIDAD PROVINCIAL DE YUNGAY</v>
          </cell>
          <cell r="J1200">
            <v>2</v>
          </cell>
          <cell r="K1200" t="str">
            <v>ANCASH</v>
          </cell>
          <cell r="L1200">
            <v>20</v>
          </cell>
          <cell r="M1200" t="str">
            <v>YUNGAY</v>
          </cell>
          <cell r="N1200">
            <v>1</v>
          </cell>
          <cell r="O1200" t="str">
            <v>YUNGAY</v>
          </cell>
          <cell r="P1200" t="str">
            <v>Yordan Aranda Diaz</v>
          </cell>
          <cell r="Q1200"/>
          <cell r="R1200" t="str">
            <v>RICARDO CHINCHAY SANCHEZ</v>
          </cell>
          <cell r="S1200"/>
          <cell r="T1200">
            <v>995069853</v>
          </cell>
          <cell r="U1200" t="str">
            <v>jrchinchays@gmail.com</v>
          </cell>
        </row>
        <row r="1201">
          <cell r="H1201">
            <v>300251</v>
          </cell>
          <cell r="I1201" t="str">
            <v>MUNICIPALIDAD PROVINCIAL DE ABANCAY</v>
          </cell>
          <cell r="J1201">
            <v>3</v>
          </cell>
          <cell r="K1201" t="str">
            <v>APURIMAC</v>
          </cell>
          <cell r="L1201">
            <v>1</v>
          </cell>
          <cell r="M1201" t="str">
            <v>ABANCAY</v>
          </cell>
          <cell r="N1201">
            <v>1</v>
          </cell>
          <cell r="O1201" t="str">
            <v>ABANCAY</v>
          </cell>
          <cell r="P1201" t="str">
            <v>Leidy Cayotopa Mesones</v>
          </cell>
          <cell r="Q1201"/>
          <cell r="R1201" t="str">
            <v>Guillermo Castañeda Layseca</v>
          </cell>
          <cell r="S1201"/>
          <cell r="T1201">
            <v>950331533</v>
          </cell>
          <cell r="U1201" t="str">
            <v>G_Cas_Lay@Hotmail.Com</v>
          </cell>
        </row>
        <row r="1202">
          <cell r="H1202">
            <v>300260</v>
          </cell>
          <cell r="I1202" t="str">
            <v>MUNICIPALIDAD PROVINCIAL DE ANDAHUAYLAS</v>
          </cell>
          <cell r="J1202">
            <v>3</v>
          </cell>
          <cell r="K1202" t="str">
            <v>APURIMAC</v>
          </cell>
          <cell r="L1202">
            <v>2</v>
          </cell>
          <cell r="M1202" t="str">
            <v>ANDAHUAYLAS</v>
          </cell>
          <cell r="N1202">
            <v>1</v>
          </cell>
          <cell r="O1202" t="str">
            <v>ANDAHUAYLAS</v>
          </cell>
          <cell r="P1202" t="str">
            <v>Leidy Cayotopa Mesones</v>
          </cell>
          <cell r="Q1202"/>
          <cell r="R1202" t="str">
            <v>Cabezas Rivas Rocio Del Pilar</v>
          </cell>
          <cell r="S1202"/>
          <cell r="T1202" t="str">
            <v>900 408 766</v>
          </cell>
          <cell r="U1202" t="str">
            <v>rocio.cabezasr@gmail.com</v>
          </cell>
        </row>
        <row r="1203">
          <cell r="H1203">
            <v>300279</v>
          </cell>
          <cell r="I1203" t="str">
            <v>MUNICIPALIDAD PROVINCIAL DE ANTABAMBA</v>
          </cell>
          <cell r="J1203">
            <v>3</v>
          </cell>
          <cell r="K1203" t="str">
            <v>APURIMAC</v>
          </cell>
          <cell r="L1203">
            <v>3</v>
          </cell>
          <cell r="M1203" t="str">
            <v>ANTABAMBA</v>
          </cell>
          <cell r="N1203">
            <v>1</v>
          </cell>
          <cell r="O1203" t="str">
            <v>ANTABAMBA</v>
          </cell>
          <cell r="P1203" t="str">
            <v>Leidy Cayotopa Mesones</v>
          </cell>
          <cell r="Q1203"/>
          <cell r="R1203" t="str">
            <v>Javier Luna Loayza</v>
          </cell>
          <cell r="S1203"/>
          <cell r="T1203" t="str">
            <v>916 592 861</v>
          </cell>
          <cell r="U1203" t="str">
            <v>javilunaloayza4@gmail.com</v>
          </cell>
        </row>
        <row r="1204">
          <cell r="H1204">
            <v>300286</v>
          </cell>
          <cell r="I1204" t="str">
            <v>MUNICIPALIDAD PROVINCIAL DE AYMARAES - CHALHUANCA</v>
          </cell>
          <cell r="J1204">
            <v>3</v>
          </cell>
          <cell r="K1204" t="str">
            <v>APURIMAC</v>
          </cell>
          <cell r="L1204">
            <v>4</v>
          </cell>
          <cell r="M1204" t="str">
            <v>AYMARAES</v>
          </cell>
          <cell r="N1204">
            <v>1</v>
          </cell>
          <cell r="O1204" t="str">
            <v>CHALHUANCA</v>
          </cell>
          <cell r="P1204" t="str">
            <v>Leidy Cayotopa Mesones</v>
          </cell>
          <cell r="Q1204"/>
          <cell r="R1204" t="str">
            <v>Hugo Naventa Quispe</v>
          </cell>
          <cell r="S1204"/>
          <cell r="T1204">
            <v>983956777</v>
          </cell>
          <cell r="U1204" t="str">
            <v>hunaquis@hotmail.com</v>
          </cell>
        </row>
        <row r="1205">
          <cell r="H1205">
            <v>300303</v>
          </cell>
          <cell r="I1205" t="str">
            <v>MUNICIPALIDAD PROVINCIAL DE COTABAMBAS - TAMBOBAMBA</v>
          </cell>
          <cell r="J1205">
            <v>3</v>
          </cell>
          <cell r="K1205" t="str">
            <v>APURIMAC</v>
          </cell>
          <cell r="L1205">
            <v>5</v>
          </cell>
          <cell r="M1205" t="str">
            <v>COTABAMBA</v>
          </cell>
          <cell r="N1205">
            <v>1</v>
          </cell>
          <cell r="O1205" t="str">
            <v>TAMBOBAMBA</v>
          </cell>
          <cell r="P1205" t="str">
            <v>Leidy Cayotopa Mesones</v>
          </cell>
          <cell r="Q1205"/>
          <cell r="R1205" t="str">
            <v>Heiner Rhaner Vargas Ortega</v>
          </cell>
          <cell r="S1205"/>
          <cell r="T1205">
            <v>973675536</v>
          </cell>
          <cell r="U1205" t="str">
            <v>heiner.vargas.ortega@gmail.com</v>
          </cell>
        </row>
        <row r="1206">
          <cell r="H1206">
            <v>300309</v>
          </cell>
          <cell r="I1206" t="str">
            <v>MUNICIPALIDAD PROVINCIAL DE CHINCHEROS</v>
          </cell>
          <cell r="J1206">
            <v>3</v>
          </cell>
          <cell r="K1206" t="str">
            <v>APURIMAC</v>
          </cell>
          <cell r="L1206">
            <v>6</v>
          </cell>
          <cell r="M1206" t="str">
            <v>CHINCHEROS</v>
          </cell>
          <cell r="N1206">
            <v>1</v>
          </cell>
          <cell r="O1206" t="str">
            <v>CHINCHEROS</v>
          </cell>
          <cell r="P1206" t="str">
            <v>Leidy Cayotopa Mesones</v>
          </cell>
          <cell r="Q1206"/>
          <cell r="R1206" t="str">
            <v>Jhonathan Ccayhuari Chipa</v>
          </cell>
          <cell r="S1206"/>
          <cell r="T1206" t="str">
            <v>941 087 088</v>
          </cell>
          <cell r="U1206" t="str">
            <v>jonathanccayhuari@gmail.com</v>
          </cell>
        </row>
        <row r="1207">
          <cell r="H1207">
            <v>300317</v>
          </cell>
          <cell r="I1207" t="str">
            <v>MUNICIPALIDAD PROVINCIAL DE GRAU - CHUQUIBAMBILLA</v>
          </cell>
          <cell r="J1207">
            <v>3</v>
          </cell>
          <cell r="K1207" t="str">
            <v>APURIMAC</v>
          </cell>
          <cell r="L1207">
            <v>7</v>
          </cell>
          <cell r="M1207" t="str">
            <v>GRAU</v>
          </cell>
          <cell r="N1207">
            <v>1</v>
          </cell>
          <cell r="O1207" t="str">
            <v>CHUQUIBAMBILLA</v>
          </cell>
          <cell r="P1207" t="str">
            <v>Leidy Cayotopa Mesones</v>
          </cell>
          <cell r="Q1207"/>
          <cell r="R1207" t="str">
            <v>Silvia Quispe Loayza</v>
          </cell>
          <cell r="S1207"/>
          <cell r="T1207">
            <v>973784860</v>
          </cell>
          <cell r="U1207" t="str">
            <v>silvialoayza_7@hotmail.com</v>
          </cell>
        </row>
        <row r="1208">
          <cell r="H1208">
            <v>300331</v>
          </cell>
          <cell r="I1208" t="str">
            <v>MUNICIPALIDAD PROVINCIAL DE AREQUIPA</v>
          </cell>
          <cell r="J1208">
            <v>4</v>
          </cell>
          <cell r="K1208" t="str">
            <v>AREQUIPA</v>
          </cell>
          <cell r="L1208">
            <v>1</v>
          </cell>
          <cell r="M1208" t="str">
            <v>AREQUIPA</v>
          </cell>
          <cell r="N1208">
            <v>1</v>
          </cell>
          <cell r="O1208" t="str">
            <v>AREQUIPA</v>
          </cell>
          <cell r="P1208" t="str">
            <v>Fatima Amoretti Arteaga</v>
          </cell>
          <cell r="Q1208"/>
          <cell r="R1208" t="str">
            <v>MARIO BURGA TIPO</v>
          </cell>
          <cell r="S1208" t="str">
            <v>Jefe Oficina de Planeamiento y Programacion Multianual de inversiones</v>
          </cell>
          <cell r="T1208"/>
          <cell r="U1208" t="str">
            <v>planificacionmpa@gmail.com</v>
          </cell>
        </row>
        <row r="1209">
          <cell r="H1209">
            <v>300360</v>
          </cell>
          <cell r="I1209" t="str">
            <v>MUNICIPALIDAD PROVINCIAL DE CAMANA</v>
          </cell>
          <cell r="J1209">
            <v>4</v>
          </cell>
          <cell r="K1209" t="str">
            <v>AREQUIPA</v>
          </cell>
          <cell r="L1209">
            <v>2</v>
          </cell>
          <cell r="M1209" t="str">
            <v>CAMANA</v>
          </cell>
          <cell r="N1209">
            <v>1</v>
          </cell>
          <cell r="O1209" t="str">
            <v>CAMANA</v>
          </cell>
          <cell r="P1209" t="str">
            <v>Fatima Amoretti Arteaga</v>
          </cell>
          <cell r="Q1209"/>
          <cell r="R1209" t="str">
            <v>Sandra Pinto Lopez</v>
          </cell>
          <cell r="S1209"/>
          <cell r="T1209">
            <v>951648136</v>
          </cell>
          <cell r="U1209" t="str">
            <v>saomizpl@hotmail.com</v>
          </cell>
        </row>
        <row r="1210">
          <cell r="H1210">
            <v>300368</v>
          </cell>
          <cell r="I1210" t="str">
            <v>MUNICIPALIDAD PROVINCIAL DE CARAVELI</v>
          </cell>
          <cell r="J1210">
            <v>4</v>
          </cell>
          <cell r="K1210" t="str">
            <v>AREQUIPA</v>
          </cell>
          <cell r="L1210">
            <v>3</v>
          </cell>
          <cell r="M1210" t="str">
            <v>CARAVELI</v>
          </cell>
          <cell r="N1210">
            <v>1</v>
          </cell>
          <cell r="O1210" t="str">
            <v>CARAVELI</v>
          </cell>
          <cell r="P1210" t="str">
            <v>Fatima Amoretti Arteaga</v>
          </cell>
          <cell r="Q1210"/>
          <cell r="R1210" t="str">
            <v>Leyda Bautista Rodriguez</v>
          </cell>
          <cell r="S1210"/>
          <cell r="T1210">
            <v>960504556</v>
          </cell>
          <cell r="U1210" t="str">
            <v>leyda.bautista17@gmail.com</v>
          </cell>
        </row>
        <row r="1211">
          <cell r="H1211">
            <v>300381</v>
          </cell>
          <cell r="I1211" t="str">
            <v>MUNICIPALIDAD PROVINCIAL DE CASTILLA - APLAO</v>
          </cell>
          <cell r="J1211">
            <v>4</v>
          </cell>
          <cell r="K1211" t="str">
            <v>AREQUIPA</v>
          </cell>
          <cell r="L1211">
            <v>4</v>
          </cell>
          <cell r="M1211" t="str">
            <v>CASTILLA</v>
          </cell>
          <cell r="N1211">
            <v>1</v>
          </cell>
          <cell r="O1211" t="str">
            <v>APLAO</v>
          </cell>
          <cell r="P1211" t="str">
            <v>Fatima Amoretti Arteaga</v>
          </cell>
          <cell r="Q1211"/>
          <cell r="R1211" t="str">
            <v>Alex Lorenzo Melendrez Arias</v>
          </cell>
          <cell r="S1211"/>
          <cell r="T1211">
            <v>946891039</v>
          </cell>
          <cell r="U1211" t="str">
            <v>amelendreza@gmail.com</v>
          </cell>
        </row>
        <row r="1212">
          <cell r="H1212">
            <v>300395</v>
          </cell>
          <cell r="I1212" t="str">
            <v>MUNICIPALIDAD PROVINCIAL DE CAYLLOMA - CHIVAY</v>
          </cell>
          <cell r="J1212">
            <v>4</v>
          </cell>
          <cell r="K1212" t="str">
            <v>AREQUIPA</v>
          </cell>
          <cell r="L1212">
            <v>5</v>
          </cell>
          <cell r="M1212" t="str">
            <v>CAYLLOMA</v>
          </cell>
          <cell r="N1212">
            <v>1</v>
          </cell>
          <cell r="O1212" t="str">
            <v>CHIVAY</v>
          </cell>
          <cell r="P1212" t="str">
            <v>Fatima Amoretti Arteaga</v>
          </cell>
          <cell r="Q1212"/>
          <cell r="R1212" t="str">
            <v>Edgar Casani Noa</v>
          </cell>
          <cell r="S1212"/>
          <cell r="T1212">
            <v>989598936</v>
          </cell>
          <cell r="U1212" t="str">
            <v>gppmpcaylloma@gmail.com</v>
          </cell>
        </row>
        <row r="1213">
          <cell r="H1213">
            <v>300415</v>
          </cell>
          <cell r="I1213" t="str">
            <v>MUNICIPALIDAD PROVINCIAL DE CONDESUYOS - CHUQUIBAMBA</v>
          </cell>
          <cell r="J1213">
            <v>4</v>
          </cell>
          <cell r="K1213" t="str">
            <v>AREQUIPA</v>
          </cell>
          <cell r="L1213">
            <v>6</v>
          </cell>
          <cell r="M1213" t="str">
            <v>CONDESUYOS</v>
          </cell>
          <cell r="N1213">
            <v>1</v>
          </cell>
          <cell r="O1213" t="str">
            <v>CHUQUIBAMBA</v>
          </cell>
          <cell r="P1213" t="str">
            <v>Fatima Amoretti Arteaga</v>
          </cell>
          <cell r="Q1213"/>
          <cell r="R1213" t="str">
            <v>Alex Lorenzo Melendrez Arias</v>
          </cell>
          <cell r="S1213" t="str">
            <v>Subgerente de Planificación y Presupuesto</v>
          </cell>
          <cell r="T1213">
            <v>929980653</v>
          </cell>
          <cell r="U1213" t="str">
            <v>amelendreza@gmail.com</v>
          </cell>
        </row>
        <row r="1214">
          <cell r="H1214">
            <v>300423</v>
          </cell>
          <cell r="I1214" t="str">
            <v>MUNICIPALIDAD PROVINCIAL DE ISLAY - MOLLENDO</v>
          </cell>
          <cell r="J1214">
            <v>4</v>
          </cell>
          <cell r="K1214" t="str">
            <v>AREQUIPA</v>
          </cell>
          <cell r="L1214">
            <v>7</v>
          </cell>
          <cell r="M1214" t="str">
            <v>ISLAY</v>
          </cell>
          <cell r="N1214">
            <v>1</v>
          </cell>
          <cell r="O1214" t="str">
            <v>MOLLENDO</v>
          </cell>
          <cell r="P1214" t="str">
            <v>Fatima Amoretti Arteaga</v>
          </cell>
          <cell r="Q1214"/>
          <cell r="R1214" t="str">
            <v>Edwar Morales Castillo</v>
          </cell>
          <cell r="S1214" t="str">
            <v>planeamiento</v>
          </cell>
          <cell r="T1214"/>
          <cell r="U1214" t="str">
            <v>emorales@munimollendo.gob.pe</v>
          </cell>
        </row>
        <row r="1215">
          <cell r="H1215">
            <v>300429</v>
          </cell>
          <cell r="I1215" t="str">
            <v>MUNICIPALIDAD PROVINCIAL DE LA UNION - COTAHUASI</v>
          </cell>
          <cell r="J1215">
            <v>4</v>
          </cell>
          <cell r="K1215" t="str">
            <v>AREQUIPA</v>
          </cell>
          <cell r="L1215">
            <v>8</v>
          </cell>
          <cell r="M1215" t="str">
            <v>LA UNION</v>
          </cell>
          <cell r="N1215">
            <v>1</v>
          </cell>
          <cell r="O1215" t="str">
            <v>COTAHUASI</v>
          </cell>
          <cell r="P1215" t="str">
            <v>Fatima Amoretti Arteaga</v>
          </cell>
          <cell r="Q1215"/>
          <cell r="R1215" t="str">
            <v>Hugo Tarqui Carpio</v>
          </cell>
          <cell r="S1215"/>
          <cell r="T1215">
            <v>945405150</v>
          </cell>
          <cell r="U1215" t="str">
            <v>htarqui@hotmail.com</v>
          </cell>
        </row>
        <row r="1216">
          <cell r="H1216">
            <v>300440</v>
          </cell>
          <cell r="I1216" t="str">
            <v>MUNICIPALIDAD PROVINCIAL DE HUAMANGA</v>
          </cell>
          <cell r="J1216">
            <v>5</v>
          </cell>
          <cell r="K1216" t="str">
            <v>AYACUCHO</v>
          </cell>
          <cell r="L1216">
            <v>1</v>
          </cell>
          <cell r="M1216" t="str">
            <v>HUAMANGA</v>
          </cell>
          <cell r="N1216">
            <v>1</v>
          </cell>
          <cell r="O1216" t="str">
            <v>AYACUCHO</v>
          </cell>
          <cell r="P1216" t="str">
            <v>Noe Kiyak Pujupat</v>
          </cell>
          <cell r="Q1216"/>
          <cell r="R1216" t="str">
            <v>Marcelino Huamani Perez</v>
          </cell>
          <cell r="S1216" t="str">
            <v>Director de Planeamiento y Presupuesto</v>
          </cell>
          <cell r="T1216" t="str">
            <v>966-800-739</v>
          </cell>
          <cell r="U1216" t="str">
            <v>marcelino.huamani@munihuamanga.gob.pe/marcelino.huamani.pe@gmail.com</v>
          </cell>
        </row>
        <row r="1217">
          <cell r="H1217">
            <v>300454</v>
          </cell>
          <cell r="I1217" t="str">
            <v>MUNICIPALIDAD PROVINCIAL DE CANGALLO</v>
          </cell>
          <cell r="J1217">
            <v>5</v>
          </cell>
          <cell r="K1217" t="str">
            <v>AYACUCHO</v>
          </cell>
          <cell r="L1217">
            <v>2</v>
          </cell>
          <cell r="M1217" t="str">
            <v>CANGALLO</v>
          </cell>
          <cell r="N1217">
            <v>1</v>
          </cell>
          <cell r="O1217" t="str">
            <v>CANGALLO</v>
          </cell>
          <cell r="P1217" t="str">
            <v>Noe Kiyak Pujupat</v>
          </cell>
          <cell r="Q1217"/>
          <cell r="R1217" t="str">
            <v>Edgar Pomasoncco Rodriguez</v>
          </cell>
          <cell r="S1217" t="str">
            <v>Responsable de Presupuesto</v>
          </cell>
          <cell r="T1217">
            <v>957196496</v>
          </cell>
          <cell r="U1217" t="str">
            <v>contaperu1_73@hotmail.com</v>
          </cell>
        </row>
        <row r="1218">
          <cell r="H1218">
            <v>300460</v>
          </cell>
          <cell r="I1218" t="str">
            <v>MUNICIPALIDAD PROVINCIAL DE HUANCA SANCOS - SANCOS</v>
          </cell>
          <cell r="J1218">
            <v>5</v>
          </cell>
          <cell r="K1218" t="str">
            <v>AYACUCHO</v>
          </cell>
          <cell r="L1218">
            <v>3</v>
          </cell>
          <cell r="M1218" t="str">
            <v>HUANCA SANCOS</v>
          </cell>
          <cell r="N1218">
            <v>1</v>
          </cell>
          <cell r="O1218" t="str">
            <v>SANCOS</v>
          </cell>
          <cell r="P1218" t="str">
            <v>Noe Kiyak Pujupat</v>
          </cell>
          <cell r="Q1218"/>
          <cell r="R1218" t="str">
            <v>Marcelino Sulca Coronel</v>
          </cell>
          <cell r="S1218" t="str">
            <v>Responsable de planeamiento</v>
          </cell>
          <cell r="T1218">
            <v>990331340</v>
          </cell>
          <cell r="U1218" t="str">
            <v>marcial_0510@hotmail.com</v>
          </cell>
        </row>
        <row r="1219">
          <cell r="H1219">
            <v>300464</v>
          </cell>
          <cell r="I1219" t="str">
            <v>MUNICIPALIDAD PROVINCIAL DE HUANTA</v>
          </cell>
          <cell r="J1219">
            <v>5</v>
          </cell>
          <cell r="K1219" t="str">
            <v>AYACUCHO</v>
          </cell>
          <cell r="L1219">
            <v>4</v>
          </cell>
          <cell r="M1219" t="str">
            <v>HUANTA</v>
          </cell>
          <cell r="N1219">
            <v>1</v>
          </cell>
          <cell r="O1219" t="str">
            <v>HUANTA</v>
          </cell>
          <cell r="P1219" t="str">
            <v>Noe Kiyak Pujupat</v>
          </cell>
          <cell r="Q1219"/>
          <cell r="R1219" t="str">
            <v>Yudiht Salinas</v>
          </cell>
          <cell r="S1219" t="str">
            <v>Responsable de planeamiento</v>
          </cell>
          <cell r="T1219">
            <v>960156990</v>
          </cell>
          <cell r="U1219" t="str">
            <v>planeamiento.opp@munihuanta.gob.pe; yudihtsalinas@hotmail.com</v>
          </cell>
        </row>
        <row r="1220">
          <cell r="H1220">
            <v>300471</v>
          </cell>
          <cell r="I1220" t="str">
            <v>MUNICIPALIDAD PROVINCIAL DE LA MAR - SAN MIGUEL</v>
          </cell>
          <cell r="J1220">
            <v>5</v>
          </cell>
          <cell r="K1220" t="str">
            <v>AYACUCHO</v>
          </cell>
          <cell r="L1220">
            <v>5</v>
          </cell>
          <cell r="M1220" t="str">
            <v>LA MAR</v>
          </cell>
          <cell r="N1220">
            <v>1</v>
          </cell>
          <cell r="O1220" t="str">
            <v>SAN MIGUEL</v>
          </cell>
          <cell r="P1220" t="str">
            <v>Noe Kiyak Pujupat</v>
          </cell>
          <cell r="Q1220"/>
          <cell r="R1220" t="str">
            <v>Cristian York Quispe Palomino</v>
          </cell>
          <cell r="S1220" t="str">
            <v>Responsable de planeamiento</v>
          </cell>
          <cell r="T1220" t="str">
            <v>#ERROR!</v>
          </cell>
          <cell r="U1220" t="str">
            <v>yorkcristian.qp@gmail.com</v>
          </cell>
        </row>
        <row r="1221">
          <cell r="H1221">
            <v>300479</v>
          </cell>
          <cell r="I1221" t="str">
            <v>MUNICIPALIDAD PROVINCIAL DE LUCANAS - PUQUIO</v>
          </cell>
          <cell r="J1221">
            <v>5</v>
          </cell>
          <cell r="K1221" t="str">
            <v>AYACUCHO</v>
          </cell>
          <cell r="L1221">
            <v>6</v>
          </cell>
          <cell r="M1221" t="str">
            <v>LUCANAS</v>
          </cell>
          <cell r="N1221">
            <v>1</v>
          </cell>
          <cell r="O1221" t="str">
            <v>PUQUIO</v>
          </cell>
          <cell r="P1221" t="str">
            <v>Noe Kiyak Pujupat</v>
          </cell>
          <cell r="Q1221"/>
          <cell r="R1221" t="str">
            <v>Magna Flores Huamaní</v>
          </cell>
          <cell r="S1221" t="str">
            <v>Responsable de planeamiento</v>
          </cell>
          <cell r="T1221">
            <v>942537391</v>
          </cell>
          <cell r="U1221" t="str">
            <v>magnafh@hotmail.com</v>
          </cell>
        </row>
        <row r="1222">
          <cell r="H1222">
            <v>300500</v>
          </cell>
          <cell r="I1222" t="str">
            <v>MUNICIPALIDAD PROVINCIAL DE PARINACOCHAS - CORACORA</v>
          </cell>
          <cell r="J1222">
            <v>5</v>
          </cell>
          <cell r="K1222" t="str">
            <v>AYACUCHO</v>
          </cell>
          <cell r="L1222">
            <v>7</v>
          </cell>
          <cell r="M1222" t="str">
            <v>PARINACOCHAS</v>
          </cell>
          <cell r="N1222">
            <v>1</v>
          </cell>
          <cell r="O1222" t="str">
            <v>CORACORA</v>
          </cell>
          <cell r="P1222" t="str">
            <v>Noe Kiyak Pujupat</v>
          </cell>
          <cell r="Q1222"/>
          <cell r="R1222" t="str">
            <v>Liliana Panuera Puquio</v>
          </cell>
          <cell r="S1222" t="str">
            <v>Jefe de la Oficina de Planeamiento y Presupuesto</v>
          </cell>
          <cell r="T1222" t="str">
            <v>987 901 846</v>
          </cell>
          <cell r="U1222" t="str">
            <v>mesadepartesmppc@gmail.com</v>
          </cell>
        </row>
        <row r="1223">
          <cell r="H1223">
            <v>300508</v>
          </cell>
          <cell r="I1223" t="str">
            <v>MUNICIPALIDAD PROVINCIAL DE PAUCAR DEL SARA SARA - PAUSA</v>
          </cell>
          <cell r="J1223">
            <v>5</v>
          </cell>
          <cell r="K1223" t="str">
            <v>AYACUCHO</v>
          </cell>
          <cell r="L1223">
            <v>8</v>
          </cell>
          <cell r="M1223" t="str">
            <v>PAUCAR DEL SARA SARA</v>
          </cell>
          <cell r="N1223">
            <v>1</v>
          </cell>
          <cell r="O1223" t="str">
            <v>PAUSA</v>
          </cell>
          <cell r="P1223" t="str">
            <v>Noe Kiyak Pujupat</v>
          </cell>
          <cell r="Q1223"/>
          <cell r="R1223" t="str">
            <v>Tomas Cutisaca Sucari</v>
          </cell>
          <cell r="S1223" t="str">
            <v>Responsable de planeamiento</v>
          </cell>
          <cell r="T1223">
            <v>966643183</v>
          </cell>
          <cell r="U1223" t="str">
            <v>munipaucardelsarasara@gmail.com; manantialdevidafm@gmail.com</v>
          </cell>
        </row>
        <row r="1224">
          <cell r="H1224">
            <v>300518</v>
          </cell>
          <cell r="I1224" t="str">
            <v>MUNICIPALIDAD PROVINCIAL DE SUCRE - QUEROBAMBA</v>
          </cell>
          <cell r="J1224">
            <v>5</v>
          </cell>
          <cell r="K1224" t="str">
            <v>AYACUCHO</v>
          </cell>
          <cell r="L1224">
            <v>9</v>
          </cell>
          <cell r="M1224" t="str">
            <v>SUCRE</v>
          </cell>
          <cell r="N1224">
            <v>1</v>
          </cell>
          <cell r="O1224" t="str">
            <v>QUEROBAMBA</v>
          </cell>
          <cell r="P1224" t="str">
            <v>Noe Kiyak Pujupat</v>
          </cell>
          <cell r="Q1224"/>
          <cell r="R1224" t="str">
            <v>Edith García Maartínez</v>
          </cell>
          <cell r="S1224" t="str">
            <v>Jefe de la Oficina de Planificación y Presupuesto</v>
          </cell>
          <cell r="T1224">
            <v>999704047</v>
          </cell>
          <cell r="U1224" t="str">
            <v>garcimar1407@gmail.com</v>
          </cell>
        </row>
        <row r="1225">
          <cell r="H1225">
            <v>300529</v>
          </cell>
          <cell r="I1225" t="str">
            <v>MUNICIPALIDAD PROVINCIAL DE VICTOR FAJARDO - HUANCAPI</v>
          </cell>
          <cell r="J1225">
            <v>5</v>
          </cell>
          <cell r="K1225" t="str">
            <v>AYACUCHO</v>
          </cell>
          <cell r="L1225">
            <v>10</v>
          </cell>
          <cell r="M1225" t="str">
            <v>VICTOR FAJARDO</v>
          </cell>
          <cell r="N1225">
            <v>1</v>
          </cell>
          <cell r="O1225" t="str">
            <v>HUANCAPI</v>
          </cell>
          <cell r="P1225" t="str">
            <v>Noe Kiyak Pujupat</v>
          </cell>
          <cell r="Q1225"/>
          <cell r="R1225" t="str">
            <v>Li Jhanet Palomino López</v>
          </cell>
          <cell r="S1225" t="str">
            <v>Responsable de planeamiento</v>
          </cell>
          <cell r="T1225">
            <v>957454490</v>
          </cell>
          <cell r="U1225" t="str">
            <v>lijpalomino7@gmail.com</v>
          </cell>
        </row>
        <row r="1226">
          <cell r="H1226">
            <v>300541</v>
          </cell>
          <cell r="I1226" t="str">
            <v>MUNICIPALIDAD PROVINCIAL DE VILCAS HUAMAN</v>
          </cell>
          <cell r="J1226">
            <v>5</v>
          </cell>
          <cell r="K1226" t="str">
            <v>AYACUCHO</v>
          </cell>
          <cell r="L1226">
            <v>11</v>
          </cell>
          <cell r="M1226" t="str">
            <v>VILCASHUAMAN</v>
          </cell>
          <cell r="N1226">
            <v>1</v>
          </cell>
          <cell r="O1226" t="str">
            <v>VILCAS HUAMAN</v>
          </cell>
          <cell r="P1226" t="str">
            <v>Noe Kiyak Pujupat</v>
          </cell>
          <cell r="Q1226"/>
          <cell r="R1226" t="str">
            <v>Ronald Tenorio Campos</v>
          </cell>
          <cell r="S1226" t="str">
            <v>Responsable de planeamiento</v>
          </cell>
          <cell r="T1226" t="str">
            <v>#ERROR!</v>
          </cell>
          <cell r="U1226" t="str">
            <v>ronaldtcdr@gmail.com</v>
          </cell>
        </row>
        <row r="1227">
          <cell r="H1227">
            <v>300549</v>
          </cell>
          <cell r="I1227" t="str">
            <v>MUNICIPALIDAD PROVINCIAL DE CAJAMARCA</v>
          </cell>
          <cell r="J1227">
            <v>6</v>
          </cell>
          <cell r="K1227" t="str">
            <v>CAJAMARCA</v>
          </cell>
          <cell r="L1227">
            <v>1</v>
          </cell>
          <cell r="M1227" t="str">
            <v>CAJAMARCA</v>
          </cell>
          <cell r="N1227">
            <v>1</v>
          </cell>
          <cell r="O1227" t="str">
            <v>CAJAMARCA</v>
          </cell>
          <cell r="P1227" t="str">
            <v>Circa Castillo Palomino</v>
          </cell>
          <cell r="Q1227"/>
          <cell r="R1227" t="str">
            <v>Karen Estefany Gil Vargas</v>
          </cell>
          <cell r="S1227" t="str">
            <v>Responsable de planeamiento</v>
          </cell>
          <cell r="T1227">
            <v>931544984</v>
          </cell>
          <cell r="U1227" t="str">
            <v>kgil@municaj.gob.pe</v>
          </cell>
        </row>
        <row r="1228">
          <cell r="H1228">
            <v>300562</v>
          </cell>
          <cell r="I1228" t="str">
            <v>MUNICIPALIDAD PROVINCIAL DE CAJABAMBA</v>
          </cell>
          <cell r="J1228">
            <v>6</v>
          </cell>
          <cell r="K1228" t="str">
            <v>CAJAMARCA</v>
          </cell>
          <cell r="L1228">
            <v>2</v>
          </cell>
          <cell r="M1228" t="str">
            <v>CAJABAMBA</v>
          </cell>
          <cell r="N1228">
            <v>1</v>
          </cell>
          <cell r="O1228" t="str">
            <v>CAJABAMBA</v>
          </cell>
          <cell r="P1228" t="str">
            <v>Circa Castillo Palomino</v>
          </cell>
          <cell r="Q1228"/>
          <cell r="R1228" t="str">
            <v>Angulo Saona Gisela Mariela</v>
          </cell>
          <cell r="S1228" t="str">
            <v>Responsable de planeamiento</v>
          </cell>
          <cell r="T1228"/>
          <cell r="U1228" t="str">
            <v>sg.planificacionyracionalizacion@municajabamba.gob.pe;gangulos@hotmail.com;angulo.gisela@municajabamba.gob.pe</v>
          </cell>
        </row>
        <row r="1229">
          <cell r="H1229">
            <v>300566</v>
          </cell>
          <cell r="I1229" t="str">
            <v>MUNICIPALIDAD PROVINCIAL DE CELENDIN</v>
          </cell>
          <cell r="J1229">
            <v>6</v>
          </cell>
          <cell r="K1229" t="str">
            <v>CAJAMARCA</v>
          </cell>
          <cell r="L1229">
            <v>3</v>
          </cell>
          <cell r="M1229" t="str">
            <v>CELENDIN</v>
          </cell>
          <cell r="N1229">
            <v>1</v>
          </cell>
          <cell r="O1229" t="str">
            <v>CELENDIN</v>
          </cell>
          <cell r="P1229" t="str">
            <v>Circa Castillo Palomino</v>
          </cell>
          <cell r="Q1229"/>
          <cell r="R1229" t="str">
            <v>Angel Américo Moreno Silva</v>
          </cell>
          <cell r="S1229" t="str">
            <v>Responsable de planeamiento</v>
          </cell>
          <cell r="T1229" t="str">
            <v>989 925 936</v>
          </cell>
          <cell r="U1229" t="str">
            <v>angelmorenosilva@gmail.com</v>
          </cell>
        </row>
        <row r="1230">
          <cell r="H1230">
            <v>300578</v>
          </cell>
          <cell r="I1230" t="str">
            <v>MUNICIPALIDAD PROVINCIAL DE CHOTA</v>
          </cell>
          <cell r="J1230">
            <v>6</v>
          </cell>
          <cell r="K1230" t="str">
            <v>CAJAMARCA</v>
          </cell>
          <cell r="L1230">
            <v>4</v>
          </cell>
          <cell r="M1230" t="str">
            <v>CHOTA</v>
          </cell>
          <cell r="N1230">
            <v>1</v>
          </cell>
          <cell r="O1230" t="str">
            <v>CHOTA</v>
          </cell>
          <cell r="P1230" t="str">
            <v>Circa Castillo Palomino</v>
          </cell>
          <cell r="Q1230"/>
          <cell r="R1230" t="str">
            <v>Carlos Iván Sánchez Arrascue</v>
          </cell>
          <cell r="S1230" t="str">
            <v>Responsable de planeamiento</v>
          </cell>
          <cell r="T1230">
            <v>931927148</v>
          </cell>
          <cell r="U1230" t="str">
            <v>carlos.s.arrascue@gmail.com</v>
          </cell>
        </row>
        <row r="1231">
          <cell r="H1231">
            <v>300597</v>
          </cell>
          <cell r="I1231" t="str">
            <v>MUNICIPALIDAD PROVINCIAL DE CONTUMAZA</v>
          </cell>
          <cell r="J1231">
            <v>6</v>
          </cell>
          <cell r="K1231" t="str">
            <v>CAJAMARCA</v>
          </cell>
          <cell r="L1231">
            <v>5</v>
          </cell>
          <cell r="M1231" t="str">
            <v>CONTUMAZA</v>
          </cell>
          <cell r="N1231">
            <v>1</v>
          </cell>
          <cell r="O1231" t="str">
            <v>CONTUMAZA</v>
          </cell>
          <cell r="P1231" t="str">
            <v>Circa Castillo Palomino</v>
          </cell>
          <cell r="Q1231"/>
          <cell r="R1231" t="str">
            <v>Víctor Eduardo Alarcón Cabanillas</v>
          </cell>
          <cell r="S1231" t="str">
            <v>Responsable de planeamiento</v>
          </cell>
          <cell r="T1231">
            <v>951943435</v>
          </cell>
          <cell r="U1231" t="str">
            <v>veac291@hotmail.com</v>
          </cell>
        </row>
        <row r="1232">
          <cell r="H1232">
            <v>300605</v>
          </cell>
          <cell r="I1232" t="str">
            <v>MUNICIPALIDAD PROVINCIAL DE CUTERVO</v>
          </cell>
          <cell r="J1232">
            <v>6</v>
          </cell>
          <cell r="K1232" t="str">
            <v>CAJAMARCA</v>
          </cell>
          <cell r="L1232">
            <v>6</v>
          </cell>
          <cell r="M1232" t="str">
            <v>CUTERVO</v>
          </cell>
          <cell r="N1232">
            <v>1</v>
          </cell>
          <cell r="O1232" t="str">
            <v>CUTERVO</v>
          </cell>
          <cell r="P1232" t="str">
            <v>Circa Castillo Palomino</v>
          </cell>
          <cell r="Q1232"/>
          <cell r="R1232" t="str">
            <v>William Calderon Segura</v>
          </cell>
          <cell r="S1232" t="str">
            <v>Responsable de planeamiento</v>
          </cell>
          <cell r="T1232" t="str">
            <v>989 463 644</v>
          </cell>
          <cell r="U1232" t="str">
            <v>www.calderons@gmail.com</v>
          </cell>
        </row>
        <row r="1233">
          <cell r="H1233">
            <v>300620</v>
          </cell>
          <cell r="I1233" t="str">
            <v>MUNICIPALIDAD PROVINCIAL DE HUALGAYOC - BAMBAMARCA</v>
          </cell>
          <cell r="J1233">
            <v>6</v>
          </cell>
          <cell r="K1233" t="str">
            <v>CAJAMARCA</v>
          </cell>
          <cell r="L1233">
            <v>7</v>
          </cell>
          <cell r="M1233" t="str">
            <v>HUALGAYOC</v>
          </cell>
          <cell r="N1233">
            <v>1</v>
          </cell>
          <cell r="O1233" t="str">
            <v>BAMBAMARCA</v>
          </cell>
          <cell r="P1233" t="str">
            <v>Circa Castillo Palomino</v>
          </cell>
          <cell r="Q1233"/>
          <cell r="R1233" t="str">
            <v>Luzdeni Haidé Carranza Vásquez</v>
          </cell>
          <cell r="S1233" t="str">
            <v>Responsable de planeamiento</v>
          </cell>
          <cell r="T1233">
            <v>976609747</v>
          </cell>
          <cell r="U1233" t="str">
            <v>planificacion@munibambamarca.gob.pe</v>
          </cell>
        </row>
        <row r="1234">
          <cell r="H1234">
            <v>300623</v>
          </cell>
          <cell r="I1234" t="str">
            <v>MUNICIPALIDAD PROVINCIAL DE JAEN</v>
          </cell>
          <cell r="J1234">
            <v>6</v>
          </cell>
          <cell r="K1234" t="str">
            <v>CAJAMARCA</v>
          </cell>
          <cell r="L1234">
            <v>8</v>
          </cell>
          <cell r="M1234" t="str">
            <v>JAEN</v>
          </cell>
          <cell r="N1234">
            <v>1</v>
          </cell>
          <cell r="O1234" t="str">
            <v>JAEN</v>
          </cell>
          <cell r="P1234" t="str">
            <v>Circa Castillo Palomino</v>
          </cell>
          <cell r="Q1234"/>
          <cell r="R1234" t="str">
            <v>Maria Carolina Mego Coronel</v>
          </cell>
          <cell r="S1234"/>
          <cell r="T1234">
            <v>952963481</v>
          </cell>
          <cell r="U1234" t="str">
            <v>carolmego@hotmaiil.com;of.planeamiento.estrategico@munijaen.gob.pe</v>
          </cell>
        </row>
        <row r="1235">
          <cell r="H1235">
            <v>300635</v>
          </cell>
          <cell r="I1235" t="str">
            <v>MUNICIPALIDAD PROVINCIAL DE SAN IGNACIO</v>
          </cell>
          <cell r="J1235">
            <v>6</v>
          </cell>
          <cell r="K1235" t="str">
            <v>CAJAMARCA</v>
          </cell>
          <cell r="L1235">
            <v>9</v>
          </cell>
          <cell r="M1235" t="str">
            <v>SAN IGNACIO</v>
          </cell>
          <cell r="N1235">
            <v>1</v>
          </cell>
          <cell r="O1235" t="str">
            <v>SAN IGNACIO</v>
          </cell>
          <cell r="P1235" t="str">
            <v>Circa Castillo Palomino</v>
          </cell>
          <cell r="Q1235"/>
          <cell r="R1235" t="str">
            <v>Roel Aldana Picón</v>
          </cell>
          <cell r="S1235"/>
          <cell r="T1235">
            <v>912796421</v>
          </cell>
          <cell r="U1235" t="str">
            <v>aldanapiconroel@gmail.com</v>
          </cell>
        </row>
        <row r="1236">
          <cell r="H1236">
            <v>300642</v>
          </cell>
          <cell r="I1236" t="str">
            <v>MUNICIPALIDAD PROVINCIAL DE SAN MARCOS - PEDRO GALVEZ</v>
          </cell>
          <cell r="J1236">
            <v>6</v>
          </cell>
          <cell r="K1236" t="str">
            <v>CAJAMARCA</v>
          </cell>
          <cell r="L1236">
            <v>10</v>
          </cell>
          <cell r="M1236" t="str">
            <v>SAN MARCOS</v>
          </cell>
          <cell r="N1236">
            <v>1</v>
          </cell>
          <cell r="O1236" t="str">
            <v>PEDRO GALVEZ</v>
          </cell>
          <cell r="P1236" t="str">
            <v>Circa Castillo Palomino</v>
          </cell>
          <cell r="Q1236"/>
          <cell r="R1236" t="str">
            <v>Kelvin Marvin Mendoza Díaz</v>
          </cell>
          <cell r="S1236"/>
          <cell r="T1236">
            <v>932551622</v>
          </cell>
          <cell r="U1236" t="str">
            <v>kelvin_mendoza_diaz@hotmail.com</v>
          </cell>
        </row>
        <row r="1237">
          <cell r="H1237">
            <v>300649</v>
          </cell>
          <cell r="I1237" t="str">
            <v>MUNICIPALIDAD PROVINCIAL DE SAN MIGUEL</v>
          </cell>
          <cell r="J1237">
            <v>6</v>
          </cell>
          <cell r="K1237" t="str">
            <v>CAJAMARCA</v>
          </cell>
          <cell r="L1237">
            <v>11</v>
          </cell>
          <cell r="M1237" t="str">
            <v>SAN MIGUEL</v>
          </cell>
          <cell r="N1237">
            <v>1</v>
          </cell>
          <cell r="O1237" t="str">
            <v>SAN MIGUEL</v>
          </cell>
          <cell r="P1237" t="str">
            <v>Circa Castillo Palomino</v>
          </cell>
          <cell r="Q1237"/>
          <cell r="R1237" t="str">
            <v>Pablo Romero Cortez</v>
          </cell>
          <cell r="S1237" t="str">
            <v>Responsble de planeamiento</v>
          </cell>
          <cell r="T1237">
            <v>976586201</v>
          </cell>
          <cell r="U1237" t="str">
            <v>paroco_72@hotmail.com</v>
          </cell>
        </row>
        <row r="1238">
          <cell r="H1238">
            <v>300662</v>
          </cell>
          <cell r="I1238" t="str">
            <v>MUNICIPALIDAD PROVINCIAL DE SAN PABLO</v>
          </cell>
          <cell r="J1238">
            <v>6</v>
          </cell>
          <cell r="K1238" t="str">
            <v>CAJAMARCA</v>
          </cell>
          <cell r="L1238">
            <v>12</v>
          </cell>
          <cell r="M1238" t="str">
            <v>SAN PABLO</v>
          </cell>
          <cell r="N1238">
            <v>1</v>
          </cell>
          <cell r="O1238" t="str">
            <v>SAN PABLO</v>
          </cell>
          <cell r="P1238" t="str">
            <v>Circa Castillo Palomino</v>
          </cell>
          <cell r="Q1238"/>
          <cell r="R1238" t="str">
            <v>Nohely Quiroz Vargas</v>
          </cell>
          <cell r="S1238" t="str">
            <v>Responsble de planeamiento</v>
          </cell>
          <cell r="T1238">
            <v>969845080</v>
          </cell>
          <cell r="U1238" t="str">
            <v>nohelyquiroz1992@hotmail.com</v>
          </cell>
        </row>
        <row r="1239">
          <cell r="H1239">
            <v>300666</v>
          </cell>
          <cell r="I1239" t="str">
            <v>MUNICIPALIDAD PROVINCIAL DE SANTA CRUZ</v>
          </cell>
          <cell r="J1239">
            <v>6</v>
          </cell>
          <cell r="K1239" t="str">
            <v>CAJAMARCA</v>
          </cell>
          <cell r="L1239">
            <v>13</v>
          </cell>
          <cell r="M1239" t="str">
            <v>SANTA CRUZ</v>
          </cell>
          <cell r="N1239">
            <v>1</v>
          </cell>
          <cell r="O1239" t="str">
            <v>SANTA CRUZ</v>
          </cell>
          <cell r="P1239" t="str">
            <v>Circa Castillo Palomino</v>
          </cell>
          <cell r="Q1239"/>
          <cell r="R1239" t="str">
            <v>Romero Aguinaga N. Ivan Alejandro</v>
          </cell>
          <cell r="S1239" t="str">
            <v>Subgerente de Planificación y Presupuesto</v>
          </cell>
          <cell r="T1239">
            <v>965487092</v>
          </cell>
          <cell r="U1239" t="str">
            <v>romero.aguinaga@gmail.com</v>
          </cell>
        </row>
        <row r="1240">
          <cell r="H1240">
            <v>300677</v>
          </cell>
          <cell r="I1240" t="str">
            <v>MUNICIPALIDAD PROVINCIAL DEL CALLAO</v>
          </cell>
          <cell r="J1240">
            <v>7</v>
          </cell>
          <cell r="K1240" t="str">
            <v>PROVINCIA CONSTITUCIONAL DEL CALLAO</v>
          </cell>
          <cell r="L1240">
            <v>1</v>
          </cell>
          <cell r="M1240" t="str">
            <v>PROV. CALLAO</v>
          </cell>
          <cell r="N1240">
            <v>1</v>
          </cell>
          <cell r="O1240" t="str">
            <v>CALLAO</v>
          </cell>
          <cell r="P1240" t="str">
            <v>Marco Condori Lozano</v>
          </cell>
          <cell r="Q1240"/>
          <cell r="R1240" t="str">
            <v>Sonia Saldaña Tavara</v>
          </cell>
          <cell r="S1240"/>
          <cell r="T1240">
            <v>972607969</v>
          </cell>
          <cell r="U1240" t="str">
            <v>s.saldana@municallao.gob.pe</v>
          </cell>
        </row>
        <row r="1241">
          <cell r="H1241">
            <v>300684</v>
          </cell>
          <cell r="I1241" t="str">
            <v>MUNICIPALIDAD PROVINCIAL DEL CUZCO</v>
          </cell>
          <cell r="J1241">
            <v>8</v>
          </cell>
          <cell r="K1241" t="str">
            <v>CUSCO</v>
          </cell>
          <cell r="L1241">
            <v>1</v>
          </cell>
          <cell r="M1241" t="str">
            <v>CUSCO</v>
          </cell>
          <cell r="N1241">
            <v>1</v>
          </cell>
          <cell r="O1241" t="str">
            <v>CUSCO</v>
          </cell>
          <cell r="P1241" t="str">
            <v>Magdalena Carranza Lozano</v>
          </cell>
          <cell r="Q1241"/>
          <cell r="R1241" t="str">
            <v>Nancy Rosario Yucra Mendoza</v>
          </cell>
          <cell r="S1241" t="str">
            <v>Jefe de planeamiento</v>
          </cell>
          <cell r="T1241">
            <v>914287713</v>
          </cell>
          <cell r="U1241" t="str">
            <v>nancy.yucra@cusco.gob.pe</v>
          </cell>
        </row>
        <row r="1242">
          <cell r="H1242">
            <v>300692</v>
          </cell>
          <cell r="I1242" t="str">
            <v>MUNICIPALIDAD PROVINCIAL DE ACOMAYO</v>
          </cell>
          <cell r="J1242">
            <v>8</v>
          </cell>
          <cell r="K1242" t="str">
            <v>CUSCO</v>
          </cell>
          <cell r="L1242">
            <v>2</v>
          </cell>
          <cell r="M1242" t="str">
            <v>ACOMAYO</v>
          </cell>
          <cell r="N1242">
            <v>1</v>
          </cell>
          <cell r="O1242" t="str">
            <v>ACOMAYO</v>
          </cell>
          <cell r="P1242" t="str">
            <v>Magdalena Carranza Lozano</v>
          </cell>
          <cell r="Q1242"/>
          <cell r="R1242" t="str">
            <v>Yuly Aida Fuentes Valle</v>
          </cell>
          <cell r="S1242" t="str">
            <v>Jefe de planeamiento</v>
          </cell>
          <cell r="T1242">
            <v>993028654</v>
          </cell>
          <cell r="U1242" t="str">
            <v>yulyafuentesvalle21@gmail.com</v>
          </cell>
        </row>
        <row r="1243">
          <cell r="H1243">
            <v>300699</v>
          </cell>
          <cell r="I1243" t="str">
            <v>MUNICIPALIDAD PROVINCIAL DE ANTA</v>
          </cell>
          <cell r="J1243">
            <v>8</v>
          </cell>
          <cell r="K1243" t="str">
            <v>CUSCO</v>
          </cell>
          <cell r="L1243">
            <v>3</v>
          </cell>
          <cell r="M1243" t="str">
            <v>ANTA</v>
          </cell>
          <cell r="N1243">
            <v>1</v>
          </cell>
          <cell r="O1243" t="str">
            <v>ANTA</v>
          </cell>
          <cell r="P1243" t="str">
            <v>Magdalena Carranza Lozano</v>
          </cell>
          <cell r="Q1243"/>
          <cell r="R1243" t="str">
            <v>Henry Armas Alzamora</v>
          </cell>
          <cell r="S1243" t="str">
            <v>Gerente de Planeamiento, Racionalización y Planeamiento</v>
          </cell>
          <cell r="T1243">
            <v>981777712</v>
          </cell>
          <cell r="U1243" t="str">
            <v>HENRY.ARMAS@pucp.pe</v>
          </cell>
        </row>
        <row r="1244">
          <cell r="H1244">
            <v>300708</v>
          </cell>
          <cell r="I1244" t="str">
            <v>MUNICIPALIDAD PROVINCIAL DE CALCA</v>
          </cell>
          <cell r="J1244">
            <v>8</v>
          </cell>
          <cell r="K1244" t="str">
            <v>CUSCO</v>
          </cell>
          <cell r="L1244">
            <v>4</v>
          </cell>
          <cell r="M1244" t="str">
            <v>CALCA</v>
          </cell>
          <cell r="N1244">
            <v>1</v>
          </cell>
          <cell r="O1244" t="str">
            <v>CALCA</v>
          </cell>
          <cell r="P1244" t="str">
            <v>Magdalena Carranza Lozano</v>
          </cell>
          <cell r="Q1244"/>
          <cell r="R1244" t="str">
            <v>Edder J. Warthon Gamarra</v>
          </cell>
          <cell r="S1244" t="str">
            <v>Gerente de Planeamiento y Presupuesto</v>
          </cell>
          <cell r="T1244">
            <v>973252637</v>
          </cell>
          <cell r="U1244" t="str">
            <v>edderjoshimarwarthon@gmail.com</v>
          </cell>
        </row>
        <row r="1245">
          <cell r="H1245">
            <v>300716</v>
          </cell>
          <cell r="I1245" t="str">
            <v>MUNICIPALIDAD PROVINCIAL DE CANAS - YANAOCA</v>
          </cell>
          <cell r="J1245">
            <v>8</v>
          </cell>
          <cell r="K1245" t="str">
            <v>CUSCO</v>
          </cell>
          <cell r="L1245">
            <v>5</v>
          </cell>
          <cell r="M1245" t="str">
            <v>CANAS</v>
          </cell>
          <cell r="N1245">
            <v>1</v>
          </cell>
          <cell r="O1245" t="str">
            <v>YANAOCA</v>
          </cell>
          <cell r="P1245" t="str">
            <v>Magdalena Carranza Lozano</v>
          </cell>
          <cell r="Q1245"/>
          <cell r="R1245" t="str">
            <v>Herminia Pilares Gamarra</v>
          </cell>
          <cell r="S1245" t="str">
            <v>Jefe de Planificación y Presupuesto</v>
          </cell>
          <cell r="T1245">
            <v>984660404</v>
          </cell>
          <cell r="U1245" t="str">
            <v xml:space="preserve"> irmahpg19@gmail.com</v>
          </cell>
        </row>
        <row r="1246">
          <cell r="H1246">
            <v>300724</v>
          </cell>
          <cell r="I1246" t="str">
            <v>MUNICIPALIDAD PROVINCIAL DE CANCHIS - SICUANI</v>
          </cell>
          <cell r="J1246">
            <v>8</v>
          </cell>
          <cell r="K1246" t="str">
            <v>CUSCO</v>
          </cell>
          <cell r="L1246">
            <v>6</v>
          </cell>
          <cell r="M1246" t="str">
            <v>CANCHIS</v>
          </cell>
          <cell r="N1246">
            <v>1</v>
          </cell>
          <cell r="O1246" t="str">
            <v>SICUANI</v>
          </cell>
          <cell r="P1246" t="str">
            <v>Magdalena Carranza Lozano</v>
          </cell>
          <cell r="Q1246"/>
          <cell r="R1246" t="str">
            <v>Víctor Raúl Maquera Maquera</v>
          </cell>
          <cell r="S1246" t="str">
            <v>Sub Gerente de la Subgerencia de Planeamiento, Racionalización y cooperación técnica (e)</v>
          </cell>
          <cell r="T1246">
            <v>935843948</v>
          </cell>
          <cell r="U1246" t="str">
            <v>vico.rmaquera@gmail.com</v>
          </cell>
        </row>
        <row r="1247">
          <cell r="H1247">
            <v>300732</v>
          </cell>
          <cell r="I1247" t="str">
            <v>MUNICIPALIDAD PROVINCIAL DE CHUMBIVILCAS - SANTO TOMAS</v>
          </cell>
          <cell r="J1247">
            <v>8</v>
          </cell>
          <cell r="K1247" t="str">
            <v>CUSCO</v>
          </cell>
          <cell r="L1247">
            <v>7</v>
          </cell>
          <cell r="M1247" t="str">
            <v>CHUMBIVILCAS</v>
          </cell>
          <cell r="N1247">
            <v>1</v>
          </cell>
          <cell r="O1247" t="str">
            <v>SANTO TOMAS</v>
          </cell>
          <cell r="P1247" t="str">
            <v>Magdalena Carranza Lozano</v>
          </cell>
          <cell r="Q1247"/>
          <cell r="R1247" t="str">
            <v>Walter Alberto Aroquipa Quispecondori</v>
          </cell>
          <cell r="S1247"/>
          <cell r="T1247">
            <v>974777518</v>
          </cell>
          <cell r="U1247" t="str">
            <v>aroquipa2000@gmail.com</v>
          </cell>
        </row>
        <row r="1248">
          <cell r="H1248">
            <v>300740</v>
          </cell>
          <cell r="I1248" t="str">
            <v>MUNICIPALIDAD PROVINCIAL DE ESPINAR</v>
          </cell>
          <cell r="J1248">
            <v>8</v>
          </cell>
          <cell r="K1248" t="str">
            <v>CUSCO</v>
          </cell>
          <cell r="L1248">
            <v>8</v>
          </cell>
          <cell r="M1248" t="str">
            <v>ESPINAR</v>
          </cell>
          <cell r="N1248">
            <v>1</v>
          </cell>
          <cell r="O1248" t="str">
            <v>ESPINAR</v>
          </cell>
          <cell r="P1248" t="str">
            <v>Magdalena Carranza Lozano</v>
          </cell>
          <cell r="Q1248"/>
          <cell r="R1248" t="str">
            <v>ROLANDO KANA CCAMA</v>
          </cell>
          <cell r="S1248" t="str">
            <v>ESPECIALISTA</v>
          </cell>
          <cell r="T1248">
            <v>986885838</v>
          </cell>
          <cell r="U1248" t="str">
            <v>kana.yachac@gmail.com</v>
          </cell>
        </row>
        <row r="1249">
          <cell r="H1249">
            <v>300748</v>
          </cell>
          <cell r="I1249" t="str">
            <v>MUNICIPALIDAD PROVINCIAL DE LA CONVENCION - SANTA ANA</v>
          </cell>
          <cell r="J1249">
            <v>8</v>
          </cell>
          <cell r="K1249" t="str">
            <v>CUSCO</v>
          </cell>
          <cell r="L1249">
            <v>9</v>
          </cell>
          <cell r="M1249" t="str">
            <v>LA CONVENCION</v>
          </cell>
          <cell r="N1249">
            <v>1</v>
          </cell>
          <cell r="O1249" t="str">
            <v>SANTA ANA</v>
          </cell>
          <cell r="P1249" t="str">
            <v>Magdalena Carranza Lozano</v>
          </cell>
          <cell r="Q1249"/>
          <cell r="R1249" t="str">
            <v>WASHINGTON URQUIZO CARRASCO</v>
          </cell>
          <cell r="S1249" t="str">
            <v>JEFE DE LA OFICINA DE PLANEAMIENTO Y MODERNIZACIÓN.</v>
          </cell>
          <cell r="T1249" t="str">
            <v>956 194 405</v>
          </cell>
          <cell r="U1249" t="str">
            <v>wurquizo@gmail.com</v>
          </cell>
        </row>
        <row r="1250">
          <cell r="H1250">
            <v>300758</v>
          </cell>
          <cell r="I1250" t="str">
            <v>MUNICIPALIDAD PROVINCIAL DE PARURO</v>
          </cell>
          <cell r="J1250">
            <v>8</v>
          </cell>
          <cell r="K1250" t="str">
            <v>CUSCO</v>
          </cell>
          <cell r="L1250">
            <v>10</v>
          </cell>
          <cell r="M1250" t="str">
            <v>PARURO</v>
          </cell>
          <cell r="N1250">
            <v>1</v>
          </cell>
          <cell r="O1250" t="str">
            <v>PARURO</v>
          </cell>
          <cell r="P1250" t="str">
            <v>Magdalena Carranza Lozano</v>
          </cell>
          <cell r="Q1250"/>
          <cell r="R1250" t="str">
            <v>Hilario Mamani Halanocca</v>
          </cell>
          <cell r="S1250" t="str">
            <v>Gerente de presupuesto y modernizacion</v>
          </cell>
          <cell r="T1250">
            <v>927841078</v>
          </cell>
          <cell r="U1250" t="str">
            <v>dhilario27@gmail.com</v>
          </cell>
        </row>
        <row r="1251">
          <cell r="H1251">
            <v>300767</v>
          </cell>
          <cell r="I1251" t="str">
            <v>MUNICIPALIDAD PROVINCIAL DE PAUCARTAMBO</v>
          </cell>
          <cell r="J1251">
            <v>8</v>
          </cell>
          <cell r="K1251" t="str">
            <v>CUSCO</v>
          </cell>
          <cell r="L1251">
            <v>11</v>
          </cell>
          <cell r="M1251" t="str">
            <v>PAUCARTAMBO</v>
          </cell>
          <cell r="N1251">
            <v>1</v>
          </cell>
          <cell r="O1251" t="str">
            <v>PAUCARTAMBO</v>
          </cell>
          <cell r="P1251" t="str">
            <v>Magdalena Carranza Lozano</v>
          </cell>
          <cell r="Q1251"/>
          <cell r="R1251" t="str">
            <v>Ronal B. Pari Mamani</v>
          </cell>
          <cell r="S1251" t="str">
            <v>DIRECTOR DE PLANEAMIENTO Y PRESUPUESTO</v>
          </cell>
          <cell r="T1251">
            <v>918284512</v>
          </cell>
          <cell r="U1251" t="str">
            <v>ronal_pari@hotmail.com</v>
          </cell>
        </row>
        <row r="1252">
          <cell r="H1252">
            <v>300773</v>
          </cell>
          <cell r="I1252" t="str">
            <v>MUNICIPALIDAD PROVINCIAL DE QUISPICANCHIS - URCOS</v>
          </cell>
          <cell r="J1252">
            <v>8</v>
          </cell>
          <cell r="K1252" t="str">
            <v>CUSCO</v>
          </cell>
          <cell r="L1252">
            <v>12</v>
          </cell>
          <cell r="M1252" t="str">
            <v>QUISPICANCHIS</v>
          </cell>
          <cell r="N1252">
            <v>1</v>
          </cell>
          <cell r="O1252" t="str">
            <v>URCOS</v>
          </cell>
          <cell r="P1252" t="str">
            <v>Magdalena Carranza Lozano</v>
          </cell>
          <cell r="Q1252"/>
          <cell r="R1252" t="str">
            <v>Carlos Francisco Castañeda Villafuerte</v>
          </cell>
          <cell r="S1252" t="str">
            <v>Gerente de Planificación y Presupuesto</v>
          </cell>
          <cell r="T1252">
            <v>997477518</v>
          </cell>
          <cell r="U1252" t="str">
            <v>carcalitos@gmail.com</v>
          </cell>
        </row>
        <row r="1253">
          <cell r="H1253">
            <v>300785</v>
          </cell>
          <cell r="I1253" t="str">
            <v>MUNICIPALIDAD PROVINCIAL DE URUBAMBA</v>
          </cell>
          <cell r="J1253">
            <v>8</v>
          </cell>
          <cell r="K1253" t="str">
            <v>CUSCO</v>
          </cell>
          <cell r="L1253">
            <v>13</v>
          </cell>
          <cell r="M1253" t="str">
            <v>URUBAMBA</v>
          </cell>
          <cell r="N1253">
            <v>1</v>
          </cell>
          <cell r="O1253" t="str">
            <v>URUBAMBA</v>
          </cell>
          <cell r="P1253" t="str">
            <v>Magdalena Carranza Lozano</v>
          </cell>
          <cell r="Q1253"/>
          <cell r="R1253" t="str">
            <v>Evelin Victoria Valle</v>
          </cell>
          <cell r="S1253" t="str">
            <v>Jefe de la Oficina de Planeamiento Estratégico y Operativo</v>
          </cell>
          <cell r="T1253">
            <v>974303007</v>
          </cell>
          <cell r="U1253" t="str">
            <v>evelincvv@hotmail.com</v>
          </cell>
        </row>
        <row r="1254">
          <cell r="H1254">
            <v>300792</v>
          </cell>
          <cell r="I1254" t="str">
            <v>MUNICIPALIDAD PROVINCIAL DE HUANCAVELICA</v>
          </cell>
          <cell r="J1254">
            <v>9</v>
          </cell>
          <cell r="K1254" t="str">
            <v>HUANCAVELICA</v>
          </cell>
          <cell r="L1254">
            <v>1</v>
          </cell>
          <cell r="M1254" t="str">
            <v>HUANCAVELICA</v>
          </cell>
          <cell r="N1254">
            <v>1</v>
          </cell>
          <cell r="O1254" t="str">
            <v>HUANCAVELICA</v>
          </cell>
          <cell r="P1254" t="str">
            <v>Claudia Melendez Mauricio</v>
          </cell>
          <cell r="Q1254"/>
          <cell r="R1254" t="str">
            <v>Alfredo Quispe Condor</v>
          </cell>
          <cell r="S1254"/>
          <cell r="T1254">
            <v>920735508</v>
          </cell>
          <cell r="U1254" t="str">
            <v>alfredo0709@hotmail.com</v>
          </cell>
        </row>
        <row r="1255">
          <cell r="H1255">
            <v>300809</v>
          </cell>
          <cell r="I1255" t="str">
            <v>MUNICIPALIDAD PROVINCIAL DE ACOBAMBA</v>
          </cell>
          <cell r="J1255">
            <v>9</v>
          </cell>
          <cell r="K1255" t="str">
            <v>HUANCAVELICA</v>
          </cell>
          <cell r="L1255">
            <v>2</v>
          </cell>
          <cell r="M1255" t="str">
            <v>ACOBAMBA</v>
          </cell>
          <cell r="N1255">
            <v>1</v>
          </cell>
          <cell r="O1255" t="str">
            <v>ACOBAMBA</v>
          </cell>
          <cell r="P1255" t="str">
            <v>Claudia Melendez Mauricio</v>
          </cell>
          <cell r="Q1255"/>
          <cell r="R1255" t="str">
            <v>Dario Rodil Espinoza De La Cruz</v>
          </cell>
          <cell r="S1255"/>
          <cell r="T1255">
            <v>964336142</v>
          </cell>
          <cell r="U1255" t="str">
            <v>dario20_cruz@hotmail.com; Dariorodil.2019@gmail.com</v>
          </cell>
        </row>
        <row r="1256">
          <cell r="H1256">
            <v>300817</v>
          </cell>
          <cell r="I1256" t="str">
            <v>MUNICIPALIDAD PROVINCIAL DE ANGARAES - LIRCAY</v>
          </cell>
          <cell r="J1256">
            <v>9</v>
          </cell>
          <cell r="K1256" t="str">
            <v>HUANCAVELICA</v>
          </cell>
          <cell r="L1256">
            <v>3</v>
          </cell>
          <cell r="M1256" t="str">
            <v>ANGARAES</v>
          </cell>
          <cell r="N1256">
            <v>1</v>
          </cell>
          <cell r="O1256" t="str">
            <v>LIRCAY</v>
          </cell>
          <cell r="P1256" t="str">
            <v>Claudia Melendez Mauricio</v>
          </cell>
          <cell r="Q1256"/>
          <cell r="R1256" t="str">
            <v>Alfredo Quispe Condor</v>
          </cell>
          <cell r="S1256"/>
          <cell r="T1256">
            <v>945974776</v>
          </cell>
          <cell r="U1256" t="str">
            <v>alfredo0709@hotmail.com; pcarhuaricra@gmail.com; 46669640@continental.edu.pe; ddaysi_79@hotmail.com;</v>
          </cell>
        </row>
        <row r="1257">
          <cell r="H1257">
            <v>300829</v>
          </cell>
          <cell r="I1257" t="str">
            <v>MUNICIPALIDAD PROVINCIAL DE CASTROVIRREYNA</v>
          </cell>
          <cell r="J1257">
            <v>9</v>
          </cell>
          <cell r="K1257" t="str">
            <v>HUANCAVELICA</v>
          </cell>
          <cell r="L1257">
            <v>4</v>
          </cell>
          <cell r="M1257" t="str">
            <v>CASTROVIRREYNA</v>
          </cell>
          <cell r="N1257">
            <v>1</v>
          </cell>
          <cell r="O1257" t="str">
            <v>CASTROVIRREYNA</v>
          </cell>
          <cell r="P1257" t="str">
            <v>Claudia Melendez Mauricio</v>
          </cell>
          <cell r="Q1257"/>
          <cell r="R1257" t="str">
            <v>Vilma Olarte Ccente</v>
          </cell>
          <cell r="S1257"/>
          <cell r="T1257">
            <v>941874575</v>
          </cell>
          <cell r="U1257" t="str">
            <v>vilmaoccadm@gmail.com; roque22_sae@hotmail.com</v>
          </cell>
        </row>
        <row r="1258">
          <cell r="H1258">
            <v>300842</v>
          </cell>
          <cell r="I1258" t="str">
            <v>MUNICIPALIDAD PROVINCIAL DE CHURCAMPA</v>
          </cell>
          <cell r="J1258">
            <v>9</v>
          </cell>
          <cell r="K1258" t="str">
            <v>HUANCAVELICA</v>
          </cell>
          <cell r="L1258">
            <v>5</v>
          </cell>
          <cell r="M1258" t="str">
            <v>CHURCAMPA</v>
          </cell>
          <cell r="N1258">
            <v>1</v>
          </cell>
          <cell r="O1258" t="str">
            <v>CHURCAMPA</v>
          </cell>
          <cell r="P1258" t="str">
            <v>Claudia Melendez Mauricio</v>
          </cell>
          <cell r="Q1258"/>
          <cell r="R1258" t="str">
            <v>Daniel Quinto Huamantica</v>
          </cell>
          <cell r="S1258"/>
          <cell r="T1258">
            <v>957986408</v>
          </cell>
          <cell r="U1258" t="str">
            <v>danielquintohuamantica@gmail.com</v>
          </cell>
        </row>
        <row r="1259">
          <cell r="H1259">
            <v>300852</v>
          </cell>
          <cell r="I1259" t="str">
            <v>MUNICIPALIDAD PROVINCIAL DE HUAYTARA</v>
          </cell>
          <cell r="J1259">
            <v>9</v>
          </cell>
          <cell r="K1259" t="str">
            <v>HUANCAVELICA</v>
          </cell>
          <cell r="L1259">
            <v>6</v>
          </cell>
          <cell r="M1259" t="str">
            <v>HUAYTARA</v>
          </cell>
          <cell r="N1259">
            <v>1</v>
          </cell>
          <cell r="O1259" t="str">
            <v>HUAYTARA</v>
          </cell>
          <cell r="P1259" t="str">
            <v>Claudia Melendez Mauricio</v>
          </cell>
          <cell r="Q1259"/>
          <cell r="R1259" t="str">
            <v>Jose Carlos Escobar Gutierrez</v>
          </cell>
          <cell r="S1259"/>
          <cell r="T1259">
            <v>985707791</v>
          </cell>
          <cell r="U1259" t="str">
            <v>nohay@correo</v>
          </cell>
        </row>
        <row r="1260">
          <cell r="H1260">
            <v>300868</v>
          </cell>
          <cell r="I1260" t="str">
            <v>MUNICIPALIDAD PROVINCIAL DE TAYACAJA - PAMPAS</v>
          </cell>
          <cell r="J1260">
            <v>9</v>
          </cell>
          <cell r="K1260" t="str">
            <v>HUANCAVELICA</v>
          </cell>
          <cell r="L1260">
            <v>7</v>
          </cell>
          <cell r="M1260" t="str">
            <v>TAYACAJA</v>
          </cell>
          <cell r="N1260">
            <v>1</v>
          </cell>
          <cell r="O1260" t="str">
            <v>PAMPAS</v>
          </cell>
          <cell r="P1260" t="str">
            <v>Claudia Melendez Mauricio</v>
          </cell>
          <cell r="Q1260"/>
          <cell r="R1260" t="str">
            <v>Jhonatan Vilcarano Castellanos</v>
          </cell>
          <cell r="S1260"/>
          <cell r="T1260">
            <v>944636519</v>
          </cell>
          <cell r="U1260" t="str">
            <v>nayda.asto@gmail.com; jhntn.vc@gmail.com</v>
          </cell>
        </row>
        <row r="1261">
          <cell r="H1261">
            <v>300885</v>
          </cell>
          <cell r="I1261" t="str">
            <v>MUNICIPALIDAD PROVINCIAL DE HUANUCO</v>
          </cell>
          <cell r="J1261">
            <v>10</v>
          </cell>
          <cell r="K1261" t="str">
            <v>HUANUCO</v>
          </cell>
          <cell r="L1261">
            <v>1</v>
          </cell>
          <cell r="M1261" t="str">
            <v>HUANUCO</v>
          </cell>
          <cell r="N1261">
            <v>1</v>
          </cell>
          <cell r="O1261" t="str">
            <v>HUANUCO</v>
          </cell>
          <cell r="P1261" t="str">
            <v>Lourdes Gutierrez Aguado</v>
          </cell>
          <cell r="Q1261"/>
          <cell r="R1261" t="str">
            <v>Franco Liyanage Alva</v>
          </cell>
          <cell r="S1261" t="str">
            <v>Jefe de la Oficina de Planificación y Estadística</v>
          </cell>
          <cell r="T1261" t="str">
            <v>968 856 642</v>
          </cell>
          <cell r="U1261" t="str">
            <v>frankli20041@hotmail.com</v>
          </cell>
        </row>
        <row r="1262">
          <cell r="H1262">
            <v>300895</v>
          </cell>
          <cell r="I1262" t="str">
            <v>MUNICIPALIDAD PROVINCIAL DE AMBO</v>
          </cell>
          <cell r="J1262">
            <v>10</v>
          </cell>
          <cell r="K1262" t="str">
            <v>HUANUCO</v>
          </cell>
          <cell r="L1262">
            <v>2</v>
          </cell>
          <cell r="M1262" t="str">
            <v>AMBO</v>
          </cell>
          <cell r="N1262">
            <v>1</v>
          </cell>
          <cell r="O1262" t="str">
            <v>AMBO</v>
          </cell>
          <cell r="P1262" t="str">
            <v>Lourdes Gutierrez Aguado</v>
          </cell>
          <cell r="Q1262"/>
          <cell r="R1262" t="str">
            <v>Wilgen Sabino Ventura</v>
          </cell>
          <cell r="S1262"/>
          <cell r="T1262">
            <v>962962006</v>
          </cell>
          <cell r="U1262" t="str">
            <v>wisabe_1108@hotmail.com</v>
          </cell>
        </row>
        <row r="1263">
          <cell r="H1263">
            <v>300903</v>
          </cell>
          <cell r="I1263" t="str">
            <v>MUNICIPALIDAD PROVINCIAL DE DOS DE MAYO - LA UNION</v>
          </cell>
          <cell r="J1263">
            <v>10</v>
          </cell>
          <cell r="K1263" t="str">
            <v>HUANUCO</v>
          </cell>
          <cell r="L1263">
            <v>3</v>
          </cell>
          <cell r="M1263" t="str">
            <v>DOS DE MAYO</v>
          </cell>
          <cell r="N1263">
            <v>1</v>
          </cell>
          <cell r="O1263" t="str">
            <v>LA UNION</v>
          </cell>
          <cell r="P1263" t="str">
            <v>Lourdes Gutierrez Aguado</v>
          </cell>
          <cell r="Q1263"/>
          <cell r="R1263" t="str">
            <v>Celia Jacinto</v>
          </cell>
          <cell r="S1263"/>
          <cell r="T1263">
            <v>927832100</v>
          </cell>
          <cell r="U1263" t="str">
            <v>celiaandres.j22@gmail.com</v>
          </cell>
        </row>
        <row r="1264">
          <cell r="H1264">
            <v>300912</v>
          </cell>
          <cell r="I1264" t="str">
            <v>MUNICIPALIDAD PROVINCIAL DE HUACAYBAMBA</v>
          </cell>
          <cell r="J1264">
            <v>10</v>
          </cell>
          <cell r="K1264" t="str">
            <v>HUANUCO</v>
          </cell>
          <cell r="L1264">
            <v>4</v>
          </cell>
          <cell r="M1264" t="str">
            <v>HUACAYBAMBA</v>
          </cell>
          <cell r="N1264">
            <v>1</v>
          </cell>
          <cell r="O1264" t="str">
            <v>HUACAYBAMBA</v>
          </cell>
          <cell r="P1264" t="str">
            <v>Lourdes Gutierrez Aguado</v>
          </cell>
          <cell r="Q1264"/>
          <cell r="R1264" t="str">
            <v xml:space="preserve">Jose Victor Zavaleta Saldaña </v>
          </cell>
          <cell r="S1264" t="str">
            <v xml:space="preserve">Jefe de la Oficina de Planeamiento y Presupuesto </v>
          </cell>
          <cell r="T1264">
            <v>920475452</v>
          </cell>
          <cell r="U1264" t="str">
            <v>josezavaletasaldana95@gmail.com</v>
          </cell>
        </row>
        <row r="1265">
          <cell r="H1265">
            <v>300916</v>
          </cell>
          <cell r="I1265" t="str">
            <v>MUNICIPALIDAD PROVINCIAL DE HUAMALIES - LLATA</v>
          </cell>
          <cell r="J1265">
            <v>10</v>
          </cell>
          <cell r="K1265" t="str">
            <v>HUANUCO</v>
          </cell>
          <cell r="L1265">
            <v>5</v>
          </cell>
          <cell r="M1265" t="str">
            <v>HUAMALIES</v>
          </cell>
          <cell r="N1265">
            <v>1</v>
          </cell>
          <cell r="O1265" t="str">
            <v>LLATA</v>
          </cell>
          <cell r="P1265" t="str">
            <v>Lourdes Gutierrez Aguado</v>
          </cell>
          <cell r="Q1265"/>
          <cell r="R1265" t="str">
            <v>Joel Ortiz Mendoza</v>
          </cell>
          <cell r="S1265"/>
          <cell r="T1265">
            <v>926583042</v>
          </cell>
          <cell r="U1265" t="str">
            <v>joalanya70@gmail.com</v>
          </cell>
        </row>
        <row r="1266">
          <cell r="H1266">
            <v>300927</v>
          </cell>
          <cell r="I1266" t="str">
            <v>MUNICIPALIDAD PROVINCIAL DE LEONCIO PRADO - RUPA RUPA</v>
          </cell>
          <cell r="J1266">
            <v>10</v>
          </cell>
          <cell r="K1266" t="str">
            <v>HUANUCO</v>
          </cell>
          <cell r="L1266">
            <v>6</v>
          </cell>
          <cell r="M1266" t="str">
            <v>LEONCIO PRADO</v>
          </cell>
          <cell r="N1266">
            <v>1</v>
          </cell>
          <cell r="O1266" t="str">
            <v>RUPA-RUPA</v>
          </cell>
          <cell r="P1266" t="str">
            <v>Lourdes Gutierrez Aguado</v>
          </cell>
          <cell r="Q1266"/>
          <cell r="R1266" t="str">
            <v>Bush Yelsin Ventura Masgo</v>
          </cell>
          <cell r="S1266" t="str">
            <v>Jefe de la Oficina General de Planeamiento y Presupuesto</v>
          </cell>
          <cell r="T1266"/>
          <cell r="U1266" t="str">
            <v>bventuramasgo@gmail.com</v>
          </cell>
        </row>
        <row r="1267">
          <cell r="H1267">
            <v>300934</v>
          </cell>
          <cell r="I1267" t="str">
            <v>MUNICIPALIDAD PROVINCIAL DE MARAÑON - HUACRACHUCO</v>
          </cell>
          <cell r="J1267">
            <v>10</v>
          </cell>
          <cell r="K1267" t="str">
            <v>HUANUCO</v>
          </cell>
          <cell r="L1267">
            <v>7</v>
          </cell>
          <cell r="M1267" t="str">
            <v>MARANON</v>
          </cell>
          <cell r="N1267">
            <v>1</v>
          </cell>
          <cell r="O1267" t="str">
            <v>HUACRACHUCO</v>
          </cell>
          <cell r="P1267" t="str">
            <v>Lourdes Gutierrez Aguado</v>
          </cell>
          <cell r="Q1267"/>
          <cell r="R1267" t="str">
            <v>Manuel Teodosio Jara Atero</v>
          </cell>
          <cell r="S1267"/>
          <cell r="T1267" t="str">
            <v>951767418 / 935998364</v>
          </cell>
          <cell r="U1267" t="str">
            <v>iimanuel2017@gmail.com</v>
          </cell>
        </row>
        <row r="1268">
          <cell r="H1268">
            <v>300937</v>
          </cell>
          <cell r="I1268" t="str">
            <v>MUNICIPALIDAD PROVINCIAL DE PACHITEA - PANAO</v>
          </cell>
          <cell r="J1268">
            <v>10</v>
          </cell>
          <cell r="K1268" t="str">
            <v>HUANUCO</v>
          </cell>
          <cell r="L1268">
            <v>8</v>
          </cell>
          <cell r="M1268" t="str">
            <v>PACHITEA</v>
          </cell>
          <cell r="N1268">
            <v>1</v>
          </cell>
          <cell r="O1268" t="str">
            <v>PANAO</v>
          </cell>
          <cell r="P1268" t="str">
            <v>Lourdes Gutierrez Aguado</v>
          </cell>
          <cell r="Q1268"/>
          <cell r="R1268" t="str">
            <v>Fredy Mendoza Alvarez</v>
          </cell>
          <cell r="S1268" t="str">
            <v xml:space="preserve">Gerente de Planeamiento, Presupuesto y Racionalización </v>
          </cell>
          <cell r="T1268">
            <v>935182815</v>
          </cell>
          <cell r="U1268" t="str">
            <v>fredymeal2011@hotmail.com</v>
          </cell>
        </row>
        <row r="1269">
          <cell r="H1269">
            <v>300941</v>
          </cell>
          <cell r="I1269" t="str">
            <v>MUNICIPALIDAD PROVINCIAL DE PUERTO INCA</v>
          </cell>
          <cell r="J1269">
            <v>10</v>
          </cell>
          <cell r="K1269" t="str">
            <v>HUANUCO</v>
          </cell>
          <cell r="L1269">
            <v>9</v>
          </cell>
          <cell r="M1269" t="str">
            <v>PUERTO INCA</v>
          </cell>
          <cell r="N1269">
            <v>1</v>
          </cell>
          <cell r="O1269" t="str">
            <v>PUERTO INCA</v>
          </cell>
          <cell r="P1269" t="str">
            <v>Lourdes Gutierrez Aguado</v>
          </cell>
          <cell r="Q1269"/>
          <cell r="R1269" t="str">
            <v>Kinner Sánchez</v>
          </cell>
          <cell r="S1269" t="str">
            <v>Gerente de la Oficina General de Planeamiento y Presupuesto</v>
          </cell>
          <cell r="T1269"/>
          <cell r="U1269" t="str">
            <v xml:space="preserve">
gpp@munipuertoinca.gob.pe</v>
          </cell>
        </row>
        <row r="1270">
          <cell r="H1270">
            <v>300946</v>
          </cell>
          <cell r="I1270" t="str">
            <v>MUNICIPALIDAD PROVINCIAL DE LAURICOCHA - JESUS</v>
          </cell>
          <cell r="J1270">
            <v>10</v>
          </cell>
          <cell r="K1270" t="str">
            <v>HUANUCO</v>
          </cell>
          <cell r="L1270">
            <v>10</v>
          </cell>
          <cell r="M1270" t="str">
            <v>LAURICOCHA</v>
          </cell>
          <cell r="N1270">
            <v>1</v>
          </cell>
          <cell r="O1270" t="str">
            <v>JESUS</v>
          </cell>
          <cell r="P1270" t="str">
            <v>Lourdes Gutierrez Aguado</v>
          </cell>
          <cell r="Q1270"/>
          <cell r="R1270" t="str">
            <v>MAGNO ROMERO PEÑA</v>
          </cell>
          <cell r="S1270" t="str">
            <v>Directora de Planeamiento y Presupuesto</v>
          </cell>
          <cell r="T1270">
            <v>996073754</v>
          </cell>
          <cell r="U1270" t="str">
            <v>rubime20@hotmail.com</v>
          </cell>
        </row>
        <row r="1271">
          <cell r="H1271">
            <v>300953</v>
          </cell>
          <cell r="I1271" t="str">
            <v>MUNICIPALIDAD PROVINCIAL DE YAROWILCA - CHAVINILLO</v>
          </cell>
          <cell r="J1271">
            <v>10</v>
          </cell>
          <cell r="K1271" t="str">
            <v>HUANUCO</v>
          </cell>
          <cell r="L1271">
            <v>11</v>
          </cell>
          <cell r="M1271" t="str">
            <v>YAROWILCA</v>
          </cell>
          <cell r="N1271">
            <v>1</v>
          </cell>
          <cell r="O1271" t="str">
            <v>CHAVINILLO</v>
          </cell>
          <cell r="P1271" t="str">
            <v>Lourdes Gutierrez Aguado</v>
          </cell>
          <cell r="Q1271"/>
          <cell r="R1271" t="str">
            <v>Alberto Ponciano Poma</v>
          </cell>
          <cell r="S1271"/>
          <cell r="T1271">
            <v>941044516</v>
          </cell>
          <cell r="U1271" t="str">
            <v>betopp2012@hotmail.com</v>
          </cell>
        </row>
        <row r="1272">
          <cell r="H1272">
            <v>300960</v>
          </cell>
          <cell r="I1272" t="str">
            <v>MUNICIPALIDAD PROVINCIAL DE ICA</v>
          </cell>
          <cell r="J1272">
            <v>11</v>
          </cell>
          <cell r="K1272" t="str">
            <v>ICA</v>
          </cell>
          <cell r="L1272">
            <v>1</v>
          </cell>
          <cell r="M1272" t="str">
            <v>ICA</v>
          </cell>
          <cell r="N1272">
            <v>1</v>
          </cell>
          <cell r="O1272" t="str">
            <v>ICA</v>
          </cell>
          <cell r="P1272" t="str">
            <v>Vilma Celestino Villafana</v>
          </cell>
          <cell r="Q1272"/>
          <cell r="R1272" t="str">
            <v>Cesar Augusto Uchuya Uribe</v>
          </cell>
          <cell r="S1272" t="str">
            <v>Responsable de Planeamiento</v>
          </cell>
          <cell r="T1272">
            <v>956062513</v>
          </cell>
          <cell r="U1272" t="str">
            <v>cuchuya69@hotmail.com</v>
          </cell>
        </row>
        <row r="1273">
          <cell r="H1273">
            <v>300974</v>
          </cell>
          <cell r="I1273" t="str">
            <v>MUNICIPALIDAD PROVINCIAL DE CHINCHA - CHINCHA ALTA</v>
          </cell>
          <cell r="J1273">
            <v>11</v>
          </cell>
          <cell r="K1273" t="str">
            <v>ICA</v>
          </cell>
          <cell r="L1273">
            <v>2</v>
          </cell>
          <cell r="M1273" t="str">
            <v>CHINCHA</v>
          </cell>
          <cell r="N1273">
            <v>1</v>
          </cell>
          <cell r="O1273" t="str">
            <v>CHINCHA ALTA</v>
          </cell>
          <cell r="P1273" t="str">
            <v>Vilma Celestino Villafana</v>
          </cell>
          <cell r="Q1273"/>
          <cell r="R1273" t="str">
            <v>Fabiola Malpica Fernandez</v>
          </cell>
          <cell r="S1273" t="str">
            <v>Jefe de Planeamiento</v>
          </cell>
          <cell r="T1273" t="str">
            <v>949 913 636</v>
          </cell>
          <cell r="U1273" t="str">
            <v>fm_malpicaf@hotmail.com; famalfer5@gmail.com</v>
          </cell>
        </row>
        <row r="1274">
          <cell r="H1274">
            <v>300974</v>
          </cell>
          <cell r="I1274" t="str">
            <v>MUNICIPALIDAD PROVINCIAL DE CHINCHA - CHINCHA ALTA</v>
          </cell>
          <cell r="J1274">
            <v>11</v>
          </cell>
          <cell r="K1274" t="str">
            <v>ICA</v>
          </cell>
          <cell r="L1274">
            <v>2</v>
          </cell>
          <cell r="M1274" t="str">
            <v>CHINCHA</v>
          </cell>
          <cell r="N1274">
            <v>1</v>
          </cell>
          <cell r="O1274" t="str">
            <v>CHINCHA ALTA</v>
          </cell>
          <cell r="P1274" t="str">
            <v>Vilma Celestino Villafana</v>
          </cell>
          <cell r="Q1274"/>
          <cell r="R1274" t="str">
            <v>Ana Flores Velarde</v>
          </cell>
          <cell r="S1274" t="str">
            <v>Jefe de Planeamiento</v>
          </cell>
          <cell r="T1274" t="str">
            <v>987 070 740</v>
          </cell>
          <cell r="U1274" t="str">
            <v>annita31_5@hotmail.com</v>
          </cell>
        </row>
        <row r="1275">
          <cell r="H1275">
            <v>300985</v>
          </cell>
          <cell r="I1275" t="str">
            <v>MUNICIPALIDAD PROVINCIAL DE NASCA</v>
          </cell>
          <cell r="J1275">
            <v>11</v>
          </cell>
          <cell r="K1275" t="str">
            <v>ICA</v>
          </cell>
          <cell r="L1275">
            <v>3</v>
          </cell>
          <cell r="M1275" t="str">
            <v>NAZCA</v>
          </cell>
          <cell r="N1275">
            <v>1</v>
          </cell>
          <cell r="O1275" t="str">
            <v>NASCA</v>
          </cell>
          <cell r="P1275" t="str">
            <v>Vilma Celestino Villafana</v>
          </cell>
          <cell r="Q1275"/>
          <cell r="R1275" t="str">
            <v>Marita Consuelo García Huaman</v>
          </cell>
          <cell r="S1275" t="str">
            <v>Jefe de Planeamiento</v>
          </cell>
          <cell r="T1275">
            <v>985616905</v>
          </cell>
          <cell r="U1275" t="str">
            <v>mara2124@gmail.com</v>
          </cell>
        </row>
        <row r="1276">
          <cell r="H1276">
            <v>300990</v>
          </cell>
          <cell r="I1276" t="str">
            <v>MUNICIPALIDAD PROVINCIAL DE PALPA</v>
          </cell>
          <cell r="J1276">
            <v>11</v>
          </cell>
          <cell r="K1276" t="str">
            <v>ICA</v>
          </cell>
          <cell r="L1276">
            <v>4</v>
          </cell>
          <cell r="M1276" t="str">
            <v>PALPA</v>
          </cell>
          <cell r="N1276">
            <v>1</v>
          </cell>
          <cell r="O1276" t="str">
            <v>PALPA</v>
          </cell>
          <cell r="P1276" t="str">
            <v>Vilma Celestino Villafana</v>
          </cell>
          <cell r="Q1276"/>
          <cell r="R1276" t="str">
            <v>Dheyvi Roman Cruz Conislla</v>
          </cell>
          <cell r="S1276" t="str">
            <v>Jefe de Planeamiento</v>
          </cell>
          <cell r="T1276">
            <v>944622842</v>
          </cell>
          <cell r="U1276" t="str">
            <v>ccdheyvi_libra@hotmail.com</v>
          </cell>
        </row>
        <row r="1277">
          <cell r="H1277">
            <v>300995</v>
          </cell>
          <cell r="I1277" t="str">
            <v>MUNICIPALIDAD PROVINCIAL DE PISCO</v>
          </cell>
          <cell r="J1277">
            <v>11</v>
          </cell>
          <cell r="K1277" t="str">
            <v>ICA</v>
          </cell>
          <cell r="L1277">
            <v>5</v>
          </cell>
          <cell r="M1277" t="str">
            <v>PISCO</v>
          </cell>
          <cell r="N1277">
            <v>1</v>
          </cell>
          <cell r="O1277" t="str">
            <v>PISCO</v>
          </cell>
          <cell r="P1277" t="str">
            <v>Vilma Celestino Villafana</v>
          </cell>
          <cell r="Q1277"/>
          <cell r="R1277" t="str">
            <v>Varbara Miriam Palomino Manturrano</v>
          </cell>
          <cell r="S1277" t="str">
            <v>Jefe de Planeamiento</v>
          </cell>
          <cell r="T1277">
            <v>948994286</v>
          </cell>
          <cell r="U1277" t="str">
            <v>bar.mi_1993@hotmail.com</v>
          </cell>
        </row>
        <row r="1278">
          <cell r="H1278">
            <v>301003</v>
          </cell>
          <cell r="I1278" t="str">
            <v>MUNICIPALIDAD PROVINCIAL DE HUANCAYO</v>
          </cell>
          <cell r="J1278">
            <v>12</v>
          </cell>
          <cell r="K1278" t="str">
            <v>JUNIN</v>
          </cell>
          <cell r="L1278">
            <v>1</v>
          </cell>
          <cell r="M1278" t="str">
            <v>HUANCAYO</v>
          </cell>
          <cell r="N1278">
            <v>1</v>
          </cell>
          <cell r="O1278" t="str">
            <v>HUANCAYO</v>
          </cell>
          <cell r="P1278" t="str">
            <v>Yordan Aranda Diaz</v>
          </cell>
          <cell r="Q1278"/>
          <cell r="R1278" t="str">
            <v>Edgar Anccasi Jurado</v>
          </cell>
          <cell r="S1278"/>
          <cell r="T1278">
            <v>976766909</v>
          </cell>
          <cell r="U1278" t="str">
            <v>edgaraj2017@hotmail.com</v>
          </cell>
        </row>
        <row r="1279">
          <cell r="H1279">
            <v>301031</v>
          </cell>
          <cell r="I1279" t="str">
            <v>MUNICIPALIDAD PROVINCIAL DE CONCEPCION</v>
          </cell>
          <cell r="J1279">
            <v>12</v>
          </cell>
          <cell r="K1279" t="str">
            <v>JUNIN</v>
          </cell>
          <cell r="L1279">
            <v>2</v>
          </cell>
          <cell r="M1279" t="str">
            <v>CONCEPCION</v>
          </cell>
          <cell r="N1279">
            <v>1</v>
          </cell>
          <cell r="O1279" t="str">
            <v>CONCEPCION</v>
          </cell>
          <cell r="P1279" t="str">
            <v>Yordan Aranda Diaz</v>
          </cell>
          <cell r="Q1279"/>
          <cell r="R1279" t="str">
            <v>DANIEL QUINTO HUAMANTICA</v>
          </cell>
          <cell r="S1279"/>
          <cell r="T1279">
            <v>957986408</v>
          </cell>
          <cell r="U1279" t="str">
            <v>Danielquintohuamantica@gmail.com</v>
          </cell>
        </row>
        <row r="1280">
          <cell r="H1280">
            <v>301046</v>
          </cell>
          <cell r="I1280" t="str">
            <v>MUNICIPALIDAD PROVINCIAL DE CHANCHAMAYO</v>
          </cell>
          <cell r="J1280">
            <v>12</v>
          </cell>
          <cell r="K1280" t="str">
            <v>JUNIN</v>
          </cell>
          <cell r="L1280">
            <v>3</v>
          </cell>
          <cell r="M1280" t="str">
            <v>CHANCHAMAYO</v>
          </cell>
          <cell r="N1280">
            <v>1</v>
          </cell>
          <cell r="O1280" t="str">
            <v>CHANCHAMAYO</v>
          </cell>
          <cell r="P1280" t="str">
            <v>Yordan Aranda Diaz</v>
          </cell>
          <cell r="Q1280"/>
          <cell r="R1280" t="str">
            <v>Gabina Eleuteria Carhuaz Rodriguez</v>
          </cell>
          <cell r="S1280"/>
          <cell r="T1280">
            <v>983254697</v>
          </cell>
          <cell r="U1280" t="str">
            <v>gabycarhuazrodriguez@gmail.com</v>
          </cell>
        </row>
        <row r="1281">
          <cell r="H1281">
            <v>301052</v>
          </cell>
          <cell r="I1281" t="str">
            <v>MUNICIPALIDAD PROVINCIAL DE JAUJA</v>
          </cell>
          <cell r="J1281">
            <v>12</v>
          </cell>
          <cell r="K1281" t="str">
            <v>JUNIN</v>
          </cell>
          <cell r="L1281">
            <v>4</v>
          </cell>
          <cell r="M1281" t="str">
            <v>JAUJA</v>
          </cell>
          <cell r="N1281">
            <v>1</v>
          </cell>
          <cell r="O1281" t="str">
            <v>JAUJA</v>
          </cell>
          <cell r="P1281" t="str">
            <v>Yordan Aranda Diaz</v>
          </cell>
          <cell r="Q1281"/>
          <cell r="R1281" t="str">
            <v>JIMMY AGUSTIN TENICELA CORTEZ</v>
          </cell>
          <cell r="S1281"/>
          <cell r="T1281">
            <v>985444449</v>
          </cell>
          <cell r="U1281" t="str">
            <v>jimmytenicelacortez@gmail.com</v>
          </cell>
        </row>
        <row r="1282">
          <cell r="H1282">
            <v>301086</v>
          </cell>
          <cell r="I1282" t="str">
            <v>MUNICIPALIDAD PROVINCIAL DE JUNIN</v>
          </cell>
          <cell r="J1282">
            <v>12</v>
          </cell>
          <cell r="K1282" t="str">
            <v>JUNIN</v>
          </cell>
          <cell r="L1282">
            <v>5</v>
          </cell>
          <cell r="M1282" t="str">
            <v>JUNIN</v>
          </cell>
          <cell r="N1282">
            <v>1</v>
          </cell>
          <cell r="O1282" t="str">
            <v>JUNIN</v>
          </cell>
          <cell r="P1282" t="str">
            <v>Yordan Aranda Diaz</v>
          </cell>
          <cell r="Q1282"/>
          <cell r="R1282" t="str">
            <v>CARMEN ROSA CAJA PASTRANA</v>
          </cell>
          <cell r="S1282"/>
          <cell r="T1282">
            <v>945986103</v>
          </cell>
          <cell r="U1282" t="str">
            <v>rosapastrana0507@gmail.com</v>
          </cell>
        </row>
        <row r="1283">
          <cell r="H1283">
            <v>301090</v>
          </cell>
          <cell r="I1283" t="str">
            <v>MUNICIPALIDAD PROVINCIAL DE SATIPO</v>
          </cell>
          <cell r="J1283">
            <v>12</v>
          </cell>
          <cell r="K1283" t="str">
            <v>JUNIN</v>
          </cell>
          <cell r="L1283">
            <v>6</v>
          </cell>
          <cell r="M1283" t="str">
            <v>SATIPO</v>
          </cell>
          <cell r="N1283">
            <v>1</v>
          </cell>
          <cell r="O1283" t="str">
            <v>SATIPO</v>
          </cell>
          <cell r="P1283" t="str">
            <v>Yordan Aranda Diaz</v>
          </cell>
          <cell r="Q1283"/>
          <cell r="R1283" t="str">
            <v>Ludy R. Vilchez Casas</v>
          </cell>
          <cell r="S1283" t="str">
            <v>Oficina de Planeamiento, Modernización e Inversiones</v>
          </cell>
          <cell r="T1283">
            <v>999311484</v>
          </cell>
          <cell r="U1283" t="str">
            <v>ludyvilchez@hotmail.com</v>
          </cell>
        </row>
        <row r="1284">
          <cell r="H1284">
            <v>301098</v>
          </cell>
          <cell r="I1284" t="str">
            <v>MUNICIPALIDAD PROVINCIAL DE TARMA</v>
          </cell>
          <cell r="J1284">
            <v>12</v>
          </cell>
          <cell r="K1284" t="str">
            <v>JUNIN</v>
          </cell>
          <cell r="L1284">
            <v>7</v>
          </cell>
          <cell r="M1284" t="str">
            <v>TARMA</v>
          </cell>
          <cell r="N1284">
            <v>1</v>
          </cell>
          <cell r="O1284" t="str">
            <v>TARMA</v>
          </cell>
          <cell r="P1284" t="str">
            <v>Yordan Aranda Diaz</v>
          </cell>
          <cell r="Q1284"/>
          <cell r="R1284" t="str">
            <v>Franklin H. Garcia Roque</v>
          </cell>
          <cell r="S1284"/>
          <cell r="T1284">
            <v>945436030</v>
          </cell>
          <cell r="U1284" t="str">
            <v>presupuestofgr@gmail.com</v>
          </cell>
        </row>
        <row r="1285">
          <cell r="H1285">
            <v>301108</v>
          </cell>
          <cell r="I1285" t="str">
            <v>MUNICIPALIDAD PROVINCIAL DE YAULI - LA OROYA</v>
          </cell>
          <cell r="J1285">
            <v>12</v>
          </cell>
          <cell r="K1285" t="str">
            <v>JUNIN</v>
          </cell>
          <cell r="L1285">
            <v>8</v>
          </cell>
          <cell r="M1285" t="str">
            <v>YAULI</v>
          </cell>
          <cell r="N1285">
            <v>1</v>
          </cell>
          <cell r="O1285" t="str">
            <v>LA OROYA</v>
          </cell>
          <cell r="P1285" t="str">
            <v>Yordan Aranda Diaz</v>
          </cell>
          <cell r="Q1285"/>
          <cell r="R1285" t="str">
            <v>ALAN IVAN CÓRDOVA APOLINARIO</v>
          </cell>
          <cell r="S1285"/>
          <cell r="T1285">
            <v>943864179</v>
          </cell>
          <cell r="U1285" t="str">
            <v>alancor14@hotmail.com</v>
          </cell>
        </row>
        <row r="1286">
          <cell r="H1286">
            <v>301118</v>
          </cell>
          <cell r="I1286" t="str">
            <v>MUNICIPALIDAD PROVINCIAL DE CHUPACA</v>
          </cell>
          <cell r="J1286">
            <v>12</v>
          </cell>
          <cell r="K1286" t="str">
            <v>JUNIN</v>
          </cell>
          <cell r="L1286">
            <v>9</v>
          </cell>
          <cell r="M1286" t="str">
            <v>CHUPACA</v>
          </cell>
          <cell r="N1286">
            <v>1</v>
          </cell>
          <cell r="O1286" t="str">
            <v>CHUPACA</v>
          </cell>
          <cell r="P1286" t="str">
            <v>Yordan Aranda Diaz</v>
          </cell>
          <cell r="Q1286"/>
          <cell r="R1286" t="str">
            <v>SHUBER CHUQUILLANQUI NAVARRO</v>
          </cell>
          <cell r="S1286"/>
          <cell r="T1286">
            <v>945031983</v>
          </cell>
          <cell r="U1286" t="str">
            <v>BERSHU10@HOTMAIL.COM</v>
          </cell>
        </row>
        <row r="1287">
          <cell r="H1287">
            <v>301127</v>
          </cell>
          <cell r="I1287" t="str">
            <v>MUNICIPALIDAD PROVINCIAL DE TRUJILLO</v>
          </cell>
          <cell r="J1287">
            <v>13</v>
          </cell>
          <cell r="K1287" t="str">
            <v>LA LIBERTAD</v>
          </cell>
          <cell r="L1287">
            <v>1</v>
          </cell>
          <cell r="M1287" t="str">
            <v>TRUJILLO</v>
          </cell>
          <cell r="N1287">
            <v>1</v>
          </cell>
          <cell r="O1287" t="str">
            <v>TRUJILLO</v>
          </cell>
          <cell r="P1287" t="str">
            <v>Circa Castillo Palomino</v>
          </cell>
          <cell r="Q1287"/>
          <cell r="R1287" t="str">
            <v>Milagritos Vexabet Mego Saavedra</v>
          </cell>
          <cell r="S1287" t="str">
            <v>Jefe de la Oficina de Planeamiento y Modernizacion</v>
          </cell>
          <cell r="T1287" t="str">
            <v>933 765 252</v>
          </cell>
          <cell r="U1287" t="str">
            <v>mmego@munitrujillo.gob.pe</v>
          </cell>
        </row>
        <row r="1288">
          <cell r="H1288">
            <v>301140</v>
          </cell>
          <cell r="I1288" t="str">
            <v>MUNICIPALIDAD PROVINCIAL DE ASCOPE</v>
          </cell>
          <cell r="J1288">
            <v>13</v>
          </cell>
          <cell r="K1288" t="str">
            <v>LA LIBERTAD</v>
          </cell>
          <cell r="L1288">
            <v>2</v>
          </cell>
          <cell r="M1288" t="str">
            <v>ASCOPE</v>
          </cell>
          <cell r="N1288">
            <v>1</v>
          </cell>
          <cell r="O1288" t="str">
            <v>ASCOPE</v>
          </cell>
          <cell r="P1288" t="str">
            <v>Circa Castillo Palomino</v>
          </cell>
          <cell r="Q1288"/>
          <cell r="R1288" t="str">
            <v>Jhon Franklin Grados Isla</v>
          </cell>
          <cell r="S1288" t="str">
            <v>Responsable de planeamiento</v>
          </cell>
          <cell r="T1288">
            <v>952097994</v>
          </cell>
          <cell r="U1288" t="str">
            <v>jgrados1993@gmail.com</v>
          </cell>
        </row>
        <row r="1289">
          <cell r="H1289">
            <v>301148</v>
          </cell>
          <cell r="I1289" t="str">
            <v>MUNICIPALIDAD PROVINCIAL DE BOLIVAR</v>
          </cell>
          <cell r="J1289">
            <v>13</v>
          </cell>
          <cell r="K1289" t="str">
            <v>LA LIBERTAD</v>
          </cell>
          <cell r="L1289">
            <v>3</v>
          </cell>
          <cell r="M1289" t="str">
            <v>BOLIVAR</v>
          </cell>
          <cell r="N1289">
            <v>1</v>
          </cell>
          <cell r="O1289" t="str">
            <v>BOLIVAR</v>
          </cell>
          <cell r="P1289" t="str">
            <v>Circa Castillo Palomino</v>
          </cell>
          <cell r="Q1289"/>
          <cell r="R1289" t="str">
            <v>Jhony Omar Chávez Bazán</v>
          </cell>
          <cell r="S1289" t="str">
            <v>Responsable de planeamiento</v>
          </cell>
          <cell r="T1289">
            <v>930862130</v>
          </cell>
          <cell r="U1289" t="str">
            <v>jchavez@munibolivar.gob.pe;omarcito1712j@gmail.com</v>
          </cell>
        </row>
        <row r="1290">
          <cell r="H1290">
            <v>301154</v>
          </cell>
          <cell r="I1290" t="str">
            <v>MUNICIPALIDAD PROVINCIAL DE CHEPEN</v>
          </cell>
          <cell r="J1290">
            <v>13</v>
          </cell>
          <cell r="K1290" t="str">
            <v>LA LIBERTAD</v>
          </cell>
          <cell r="L1290">
            <v>4</v>
          </cell>
          <cell r="M1290" t="str">
            <v>CHEPEN</v>
          </cell>
          <cell r="N1290">
            <v>1</v>
          </cell>
          <cell r="O1290" t="str">
            <v>CHEPEN</v>
          </cell>
          <cell r="P1290" t="str">
            <v>Circa Castillo Palomino</v>
          </cell>
          <cell r="Q1290"/>
          <cell r="R1290" t="str">
            <v>Victor David Arias Mendoza</v>
          </cell>
          <cell r="S1290" t="str">
            <v>Responsable de planeamiento</v>
          </cell>
          <cell r="T1290" t="str">
            <v>992 309 777</v>
          </cell>
          <cell r="U1290" t="str">
            <v>davidarias2@hotmail.com</v>
          </cell>
        </row>
        <row r="1291">
          <cell r="H1291">
            <v>301157</v>
          </cell>
          <cell r="I1291" t="str">
            <v>MUNICIPALIDAD PROVINCIAL DE JULCAN</v>
          </cell>
          <cell r="J1291">
            <v>13</v>
          </cell>
          <cell r="K1291" t="str">
            <v>LA LIBERTAD</v>
          </cell>
          <cell r="L1291">
            <v>5</v>
          </cell>
          <cell r="M1291" t="str">
            <v>JULCAN</v>
          </cell>
          <cell r="N1291">
            <v>1</v>
          </cell>
          <cell r="O1291" t="str">
            <v>JULCAN</v>
          </cell>
          <cell r="P1291" t="str">
            <v>Circa Castillo Palomino</v>
          </cell>
          <cell r="Q1291"/>
          <cell r="R1291" t="str">
            <v>Gesmer Biuler Reyes Eustaquio</v>
          </cell>
          <cell r="S1291" t="str">
            <v>Responsable de planeamiento</v>
          </cell>
          <cell r="T1291">
            <v>915900473</v>
          </cell>
          <cell r="U1291" t="str">
            <v>nelvick24@gmail.com</v>
          </cell>
        </row>
        <row r="1292">
          <cell r="H1292">
            <v>301161</v>
          </cell>
          <cell r="I1292" t="str">
            <v>MUNICIPALIDAD PROVINCIAL DE OTUZCO</v>
          </cell>
          <cell r="J1292">
            <v>13</v>
          </cell>
          <cell r="K1292" t="str">
            <v>LA LIBERTAD</v>
          </cell>
          <cell r="L1292">
            <v>6</v>
          </cell>
          <cell r="M1292" t="str">
            <v>OTUZCO</v>
          </cell>
          <cell r="N1292">
            <v>1</v>
          </cell>
          <cell r="O1292" t="str">
            <v>OTUZCO</v>
          </cell>
          <cell r="P1292" t="str">
            <v>Circa Castillo Palomino</v>
          </cell>
          <cell r="Q1292"/>
          <cell r="R1292" t="str">
            <v>Marco Fiestas Vásquez</v>
          </cell>
          <cell r="S1292" t="str">
            <v>Responsable de planeamiento</v>
          </cell>
          <cell r="T1292" t="str">
            <v>949 965 750</v>
          </cell>
          <cell r="U1292" t="str">
            <v>marcofrefv@gmail.com</v>
          </cell>
        </row>
        <row r="1293">
          <cell r="H1293">
            <v>301171</v>
          </cell>
          <cell r="I1293" t="str">
            <v>MUNICIPALIDAD PROVINCIAL DE PACASMAYO - SAN PEDRO DE LLOC</v>
          </cell>
          <cell r="J1293">
            <v>13</v>
          </cell>
          <cell r="K1293" t="str">
            <v>LA LIBERTAD</v>
          </cell>
          <cell r="L1293">
            <v>7</v>
          </cell>
          <cell r="M1293" t="str">
            <v>PACASMAYO</v>
          </cell>
          <cell r="N1293">
            <v>1</v>
          </cell>
          <cell r="O1293" t="str">
            <v>SAN PEDRO DE LLOC</v>
          </cell>
          <cell r="P1293" t="str">
            <v>Circa Castillo Palomino</v>
          </cell>
          <cell r="Q1293"/>
          <cell r="R1293" t="str">
            <v>Luis Noriega Castañeda</v>
          </cell>
          <cell r="S1293" t="str">
            <v>Responsable de planeamiento</v>
          </cell>
          <cell r="T1293" t="str">
            <v>954 618 444</v>
          </cell>
          <cell r="U1293" t="str">
            <v>subgerenciaplaneamiento@munisanpedrodelloc.gob.pe</v>
          </cell>
        </row>
        <row r="1294">
          <cell r="H1294">
            <v>301176</v>
          </cell>
          <cell r="I1294" t="str">
            <v>MUNICIPALIDAD PROVINCIAL DE PATAZ - TAYABAMBA</v>
          </cell>
          <cell r="J1294">
            <v>13</v>
          </cell>
          <cell r="K1294" t="str">
            <v>LA LIBERTAD</v>
          </cell>
          <cell r="L1294">
            <v>8</v>
          </cell>
          <cell r="M1294" t="str">
            <v>PATAZ</v>
          </cell>
          <cell r="N1294">
            <v>1</v>
          </cell>
          <cell r="O1294" t="str">
            <v>TAYABAMBA</v>
          </cell>
          <cell r="P1294" t="str">
            <v>Circa Castillo Palomino</v>
          </cell>
          <cell r="Q1294"/>
          <cell r="R1294" t="str">
            <v>Carlos Armando Bohuytron Solano</v>
          </cell>
          <cell r="S1294" t="str">
            <v>Responsable de planeamiento</v>
          </cell>
          <cell r="T1294" t="str">
            <v>944 034 230</v>
          </cell>
          <cell r="U1294" t="str">
            <v>cabs_24@hotmail.com</v>
          </cell>
        </row>
        <row r="1295">
          <cell r="H1295">
            <v>301189</v>
          </cell>
          <cell r="I1295" t="str">
            <v>MUNICIPALIDAD PROVINCIAL DE SANCHEZ CARRION - HUAMACHUCO</v>
          </cell>
          <cell r="J1295">
            <v>13</v>
          </cell>
          <cell r="K1295" t="str">
            <v>LA LIBERTAD</v>
          </cell>
          <cell r="L1295">
            <v>9</v>
          </cell>
          <cell r="M1295" t="str">
            <v>SANCHEZ CARRION</v>
          </cell>
          <cell r="N1295">
            <v>1</v>
          </cell>
          <cell r="O1295" t="str">
            <v>HUAMACHUCO</v>
          </cell>
          <cell r="P1295" t="str">
            <v>Circa Castillo Palomino</v>
          </cell>
          <cell r="Q1295"/>
          <cell r="R1295" t="str">
            <v>Manuel Eulogio Luperdi Paredes</v>
          </cell>
          <cell r="S1295" t="str">
            <v>Responsable de planeamiento</v>
          </cell>
          <cell r="T1295">
            <v>949494235</v>
          </cell>
          <cell r="U1295" t="str">
            <v>gpdpi@munihuamachuco.gob.pe</v>
          </cell>
        </row>
        <row r="1296">
          <cell r="H1296">
            <v>301197</v>
          </cell>
          <cell r="I1296" t="str">
            <v>MUNICIPALIDAD PROVINCIAL DE SANTIAGO DE CHUCO</v>
          </cell>
          <cell r="J1296">
            <v>13</v>
          </cell>
          <cell r="K1296" t="str">
            <v>LA LIBERTAD</v>
          </cell>
          <cell r="L1296">
            <v>10</v>
          </cell>
          <cell r="M1296" t="str">
            <v>SANTIAGO DE CHUCO</v>
          </cell>
          <cell r="N1296">
            <v>1</v>
          </cell>
          <cell r="O1296" t="str">
            <v>SANTIAGO DE CHUCO</v>
          </cell>
          <cell r="P1296" t="str">
            <v>Circa Castillo Palomino</v>
          </cell>
          <cell r="Q1296"/>
          <cell r="R1296" t="str">
            <v>Zenaida Pereda Sanchez</v>
          </cell>
          <cell r="S1296" t="str">
            <v>Jefe de la Oficina General de Planeamiento y Presupuesto</v>
          </cell>
          <cell r="T1296" t="str">
            <v>948 070 503</v>
          </cell>
          <cell r="U1296" t="str">
            <v>sheny0809@hotmail.com</v>
          </cell>
        </row>
        <row r="1297">
          <cell r="H1297">
            <v>301205</v>
          </cell>
          <cell r="I1297" t="str">
            <v>MUNICIPALIDAD PROVINCIAL GRAN CHIMU - CASCAS</v>
          </cell>
          <cell r="J1297">
            <v>13</v>
          </cell>
          <cell r="K1297" t="str">
            <v>LA LIBERTAD</v>
          </cell>
          <cell r="L1297">
            <v>11</v>
          </cell>
          <cell r="M1297" t="str">
            <v>GRAN CHIMU</v>
          </cell>
          <cell r="N1297">
            <v>1</v>
          </cell>
          <cell r="O1297" t="str">
            <v>CASCAS</v>
          </cell>
          <cell r="P1297" t="str">
            <v>Circa Castillo Palomino</v>
          </cell>
          <cell r="Q1297"/>
          <cell r="R1297" t="str">
            <v>Katia Fiorella Deza Villalobos</v>
          </cell>
          <cell r="S1297" t="str">
            <v>Responsable de planeamiento</v>
          </cell>
          <cell r="T1297">
            <v>993305472</v>
          </cell>
          <cell r="U1297" t="str">
            <v>katia_fiorella5@hotmail.com; presupuesto@munigranchimu.gob.pe</v>
          </cell>
        </row>
        <row r="1298">
          <cell r="H1298">
            <v>301209</v>
          </cell>
          <cell r="I1298" t="str">
            <v>MUNICIPALIDAD PROVINCIAL DE VIRU</v>
          </cell>
          <cell r="J1298">
            <v>13</v>
          </cell>
          <cell r="K1298" t="str">
            <v>LA LIBERTAD</v>
          </cell>
          <cell r="L1298">
            <v>12</v>
          </cell>
          <cell r="M1298" t="str">
            <v>VIRU</v>
          </cell>
          <cell r="N1298">
            <v>1</v>
          </cell>
          <cell r="O1298" t="str">
            <v>VIRU</v>
          </cell>
          <cell r="P1298" t="str">
            <v>Circa Castillo Palomino</v>
          </cell>
          <cell r="Q1298"/>
          <cell r="R1298" t="str">
            <v>Percy Perez Bermejo</v>
          </cell>
          <cell r="S1298" t="str">
            <v>Responsable de planeamiento</v>
          </cell>
          <cell r="T1298">
            <v>948963660</v>
          </cell>
          <cell r="U1298" t="str">
            <v>ppb_2@hotmail.com; pperez@muniviru.gob.pe</v>
          </cell>
        </row>
        <row r="1299">
          <cell r="H1299">
            <v>301212</v>
          </cell>
          <cell r="I1299" t="str">
            <v>MUNICIPALIDAD PROVINCIAL DE CHICLAYO</v>
          </cell>
          <cell r="J1299">
            <v>14</v>
          </cell>
          <cell r="K1299" t="str">
            <v>LAMBAYEQUE</v>
          </cell>
          <cell r="L1299">
            <v>1</v>
          </cell>
          <cell r="M1299" t="str">
            <v>CHICLAYO</v>
          </cell>
          <cell r="N1299">
            <v>1</v>
          </cell>
          <cell r="O1299" t="str">
            <v>CHICLAYO</v>
          </cell>
          <cell r="P1299" t="str">
            <v>Addy López Peña</v>
          </cell>
          <cell r="Q1299"/>
          <cell r="R1299" t="str">
            <v>MIRIAN JESSENIA VARGAS SAAVEDRA</v>
          </cell>
          <cell r="S1299" t="str">
            <v>Subgerente de planeamiento y modernización</v>
          </cell>
          <cell r="T1299">
            <v>980253537</v>
          </cell>
          <cell r="U1299" t="str">
            <v>planeamiento@munichiclayo.gob.pe</v>
          </cell>
        </row>
        <row r="1300">
          <cell r="H1300">
            <v>301232</v>
          </cell>
          <cell r="I1300" t="str">
            <v>MUNICIPALIDAD PROVINCIAL DE FERREÑAFE</v>
          </cell>
          <cell r="J1300">
            <v>14</v>
          </cell>
          <cell r="K1300" t="str">
            <v>LAMBAYEQUE</v>
          </cell>
          <cell r="L1300">
            <v>2</v>
          </cell>
          <cell r="M1300" t="str">
            <v>FERRENAFE</v>
          </cell>
          <cell r="N1300">
            <v>1</v>
          </cell>
          <cell r="O1300" t="str">
            <v>FERREÑAFE</v>
          </cell>
          <cell r="P1300" t="str">
            <v>Addy López Peña</v>
          </cell>
          <cell r="Q1300"/>
          <cell r="R1300" t="str">
            <v>Julio Ismael Piscoya Carrillo</v>
          </cell>
          <cell r="S1300" t="str">
            <v>Jefe de la Oficina de Planeamiento y Presupuesto</v>
          </cell>
          <cell r="T1300">
            <v>951044022</v>
          </cell>
          <cell r="U1300" t="str">
            <v>jpiscoyac@muniferrenafe.gob.pe</v>
          </cell>
        </row>
        <row r="1301">
          <cell r="H1301">
            <v>301238</v>
          </cell>
          <cell r="I1301" t="str">
            <v>MUNICIPALIDAD PROVINCIAL DE LAMBAYEQUE</v>
          </cell>
          <cell r="J1301">
            <v>14</v>
          </cell>
          <cell r="K1301" t="str">
            <v>LAMBAYEQUE</v>
          </cell>
          <cell r="L1301">
            <v>3</v>
          </cell>
          <cell r="M1301" t="str">
            <v>LAMBAYEQUE</v>
          </cell>
          <cell r="N1301">
            <v>1</v>
          </cell>
          <cell r="O1301" t="str">
            <v>LAMBAYEQUE</v>
          </cell>
          <cell r="P1301" t="str">
            <v>Addy López Peña</v>
          </cell>
          <cell r="Q1301"/>
          <cell r="R1301" t="str">
            <v>Giancarlo Giannini Sanchez Flores</v>
          </cell>
          <cell r="S1301" t="str">
            <v>Jefe de la oficina general de planeamiento y presupuesto</v>
          </cell>
          <cell r="T1301">
            <v>925205236</v>
          </cell>
          <cell r="U1301" t="str">
            <v>yocadelmar2@hotmail.com</v>
          </cell>
        </row>
        <row r="1302">
          <cell r="H1302">
            <v>301250</v>
          </cell>
          <cell r="I1302" t="str">
            <v>MUNICIPALIDAD PROVINCIAL DE LIMA</v>
          </cell>
          <cell r="J1302">
            <v>15</v>
          </cell>
          <cell r="K1302" t="str">
            <v>LIMA METROPOLITANA</v>
          </cell>
          <cell r="L1302">
            <v>1</v>
          </cell>
          <cell r="M1302" t="str">
            <v>LIMA</v>
          </cell>
          <cell r="N1302">
            <v>1</v>
          </cell>
          <cell r="O1302" t="str">
            <v>LIMA</v>
          </cell>
          <cell r="P1302" t="str">
            <v>Emerson Paucar Cuipal</v>
          </cell>
          <cell r="Q1302"/>
          <cell r="R1302" t="str">
            <v>Urbano Charapaqui Anccasi</v>
          </cell>
          <cell r="S1302" t="str">
            <v>Especialista</v>
          </cell>
          <cell r="T1302">
            <v>923288664</v>
          </cell>
          <cell r="U1302"/>
        </row>
        <row r="1303">
          <cell r="H1303">
            <v>301294</v>
          </cell>
          <cell r="I1303" t="str">
            <v>MUNICIPALIDAD PROVINCIAL DE BARRANCA</v>
          </cell>
          <cell r="J1303">
            <v>15</v>
          </cell>
          <cell r="K1303" t="str">
            <v>LIMA PROVINCIAS</v>
          </cell>
          <cell r="L1303">
            <v>2</v>
          </cell>
          <cell r="M1303" t="str">
            <v>BARRANCA</v>
          </cell>
          <cell r="N1303">
            <v>1</v>
          </cell>
          <cell r="O1303" t="str">
            <v>BARRANCA</v>
          </cell>
          <cell r="P1303" t="str">
            <v>Vilma Celestino Villafana</v>
          </cell>
          <cell r="Q1303"/>
          <cell r="R1303" t="str">
            <v>Jenner Jhoel Bailon Riega</v>
          </cell>
          <cell r="S1303" t="str">
            <v>Gerente Municipal</v>
          </cell>
          <cell r="T1303" t="str">
            <v>943 096 173</v>
          </cell>
          <cell r="U1303" t="str">
            <v>gerencia@munibarranca.gob.pe</v>
          </cell>
        </row>
        <row r="1304">
          <cell r="H1304">
            <v>301294</v>
          </cell>
          <cell r="I1304" t="str">
            <v>MUNICIPALIDAD PROVINCIAL DE BARRANCA</v>
          </cell>
          <cell r="J1304">
            <v>15</v>
          </cell>
          <cell r="K1304" t="str">
            <v>LIMA PROVINCIAS</v>
          </cell>
          <cell r="L1304">
            <v>2</v>
          </cell>
          <cell r="M1304" t="str">
            <v>BARRANCA</v>
          </cell>
          <cell r="N1304">
            <v>1</v>
          </cell>
          <cell r="O1304" t="str">
            <v>BARRANCA</v>
          </cell>
          <cell r="P1304" t="str">
            <v>Vilma Celestino Villafana</v>
          </cell>
          <cell r="Q1304"/>
          <cell r="R1304" t="str">
            <v>Gabriela Mabel Valdivia Melendez</v>
          </cell>
          <cell r="S1304" t="str">
            <v>Gerente de Planeamiento y Presupuesto</v>
          </cell>
          <cell r="T1304" t="str">
            <v>923 226 265</v>
          </cell>
          <cell r="U1304" t="str">
            <v>planeamiento@munibarranca.gob.pe</v>
          </cell>
        </row>
        <row r="1305">
          <cell r="H1305">
            <v>301294</v>
          </cell>
          <cell r="I1305" t="str">
            <v>MUNICIPALIDAD PROVINCIAL DE BARRANCA</v>
          </cell>
          <cell r="J1305">
            <v>15</v>
          </cell>
          <cell r="K1305" t="str">
            <v>LIMA PROVINCIAS</v>
          </cell>
          <cell r="L1305">
            <v>2</v>
          </cell>
          <cell r="M1305" t="str">
            <v>BARRANCA</v>
          </cell>
          <cell r="N1305">
            <v>1</v>
          </cell>
          <cell r="O1305" t="str">
            <v>BARRANCA</v>
          </cell>
          <cell r="P1305" t="str">
            <v>Vilma Celestino Villafana</v>
          </cell>
          <cell r="Q1305"/>
          <cell r="R1305" t="str">
            <v>Miguel Alberto Castillo Rodríguez</v>
          </cell>
          <cell r="S1305" t="str">
            <v>Jefe de la Oficina de Planeamiento y Métodos</v>
          </cell>
          <cell r="T1305" t="str">
            <v>969 893 491</v>
          </cell>
          <cell r="U1305" t="str">
            <v>organizacion@munibarranca.gob.pe; emilianogcruz@yahoo.es</v>
          </cell>
        </row>
        <row r="1306">
          <cell r="H1306">
            <v>301294</v>
          </cell>
          <cell r="I1306" t="str">
            <v>MUNICIPALIDAD PROVINCIAL DE BARRANCA</v>
          </cell>
          <cell r="J1306">
            <v>15</v>
          </cell>
          <cell r="K1306" t="str">
            <v>LIMA PROVINCIAS</v>
          </cell>
          <cell r="L1306">
            <v>2</v>
          </cell>
          <cell r="M1306" t="str">
            <v>BARRANCA</v>
          </cell>
          <cell r="N1306">
            <v>1</v>
          </cell>
          <cell r="O1306" t="str">
            <v>BARRANCA</v>
          </cell>
          <cell r="P1306" t="str">
            <v>Vilma Celestino Villafana</v>
          </cell>
          <cell r="Q1306"/>
          <cell r="R1306" t="str">
            <v>Eliminar fila vacia</v>
          </cell>
          <cell r="S1306"/>
          <cell r="T1306"/>
          <cell r="U1306"/>
        </row>
        <row r="1307">
          <cell r="H1307">
            <v>301299</v>
          </cell>
          <cell r="I1307" t="str">
            <v>MUNICIPALIDAD PROVINCIAL DE CAJATAMBO</v>
          </cell>
          <cell r="J1307">
            <v>15</v>
          </cell>
          <cell r="K1307" t="str">
            <v>LIMA PROVINCIAS</v>
          </cell>
          <cell r="L1307">
            <v>3</v>
          </cell>
          <cell r="M1307" t="str">
            <v>CAJATAMBO</v>
          </cell>
          <cell r="N1307">
            <v>1</v>
          </cell>
          <cell r="O1307" t="str">
            <v>CAJATAMBO</v>
          </cell>
          <cell r="P1307" t="str">
            <v>Vilma Celestino Villafana</v>
          </cell>
          <cell r="Q1307"/>
          <cell r="R1307" t="str">
            <v>Enrique Cesar Rodriguez Rodriguez</v>
          </cell>
          <cell r="S1307" t="str">
            <v>Responsable de Planeneamiento y Presupuesto</v>
          </cell>
          <cell r="T1307" t="str">
            <v>945 723 550</v>
          </cell>
          <cell r="U1307" t="str">
            <v>enrique140156@hotmail.com</v>
          </cell>
        </row>
        <row r="1308">
          <cell r="H1308">
            <v>301304</v>
          </cell>
          <cell r="I1308" t="str">
            <v>MUNICIPALIDAD PROVINCIAL DE CANTA</v>
          </cell>
          <cell r="J1308">
            <v>15</v>
          </cell>
          <cell r="K1308" t="str">
            <v>LIMA PROVINCIAS</v>
          </cell>
          <cell r="L1308">
            <v>4</v>
          </cell>
          <cell r="M1308" t="str">
            <v>CANTA</v>
          </cell>
          <cell r="N1308">
            <v>1</v>
          </cell>
          <cell r="O1308" t="str">
            <v>CANTA</v>
          </cell>
          <cell r="P1308" t="str">
            <v>Vilma Celestino Villafana</v>
          </cell>
          <cell r="Q1308"/>
          <cell r="R1308" t="str">
            <v>Robinson Yoel Roque Llacsa</v>
          </cell>
          <cell r="S1308" t="str">
            <v>Gerente Municipal</v>
          </cell>
          <cell r="T1308" t="str">
            <v>942 748 272</v>
          </cell>
          <cell r="U1308" t="str">
            <v>robinsonyoel28@gmail.com</v>
          </cell>
        </row>
        <row r="1309">
          <cell r="H1309">
            <v>301304</v>
          </cell>
          <cell r="I1309" t="str">
            <v>MUNICIPALIDAD PROVINCIAL DE CANTA</v>
          </cell>
          <cell r="J1309">
            <v>15</v>
          </cell>
          <cell r="K1309" t="str">
            <v>LIMA PROVINCIAS</v>
          </cell>
          <cell r="L1309">
            <v>4</v>
          </cell>
          <cell r="M1309" t="str">
            <v>CANTA</v>
          </cell>
          <cell r="N1309">
            <v>1</v>
          </cell>
          <cell r="O1309" t="str">
            <v>CANTA</v>
          </cell>
          <cell r="P1309" t="str">
            <v>Vilma Celestino Villafana</v>
          </cell>
          <cell r="Q1309"/>
          <cell r="R1309" t="str">
            <v>William Ramos Pariasca</v>
          </cell>
          <cell r="S1309" t="str">
            <v>Gerente de Administración y Finanzas</v>
          </cell>
          <cell r="T1309" t="str">
            <v>990 328 511</v>
          </cell>
          <cell r="U1309" t="str">
            <v>presupuestos@municanta.gob.pe</v>
          </cell>
        </row>
        <row r="1310">
          <cell r="H1310">
            <v>301304</v>
          </cell>
          <cell r="I1310" t="str">
            <v>MUNICIPALIDAD PROVINCIAL DE CANTA</v>
          </cell>
          <cell r="J1310">
            <v>15</v>
          </cell>
          <cell r="K1310" t="str">
            <v>LIMA PROVINCIAS</v>
          </cell>
          <cell r="L1310">
            <v>4</v>
          </cell>
          <cell r="M1310" t="str">
            <v>CANTA</v>
          </cell>
          <cell r="N1310">
            <v>1</v>
          </cell>
          <cell r="O1310" t="str">
            <v>CANTA</v>
          </cell>
          <cell r="P1310" t="str">
            <v>Vilma Celestino Villafana</v>
          </cell>
          <cell r="Q1310"/>
          <cell r="R1310" t="str">
            <v>Rony Galindo Diaz</v>
          </cell>
          <cell r="S1310" t="str">
            <v>Sub Gerente de Planeamiento, Presupuesto y Racionalización</v>
          </cell>
          <cell r="T1310" t="str">
            <v>955 742 495</v>
          </cell>
          <cell r="U1310" t="str">
            <v>ronyleonel.g@gmail.com</v>
          </cell>
        </row>
        <row r="1311">
          <cell r="H1311">
            <v>301304</v>
          </cell>
          <cell r="I1311" t="str">
            <v>MUNICIPALIDAD PROVINCIAL DE CANTA</v>
          </cell>
          <cell r="J1311">
            <v>15</v>
          </cell>
          <cell r="K1311" t="str">
            <v>LIMA PROVINCIAS</v>
          </cell>
          <cell r="L1311">
            <v>4</v>
          </cell>
          <cell r="M1311" t="str">
            <v>CANTA</v>
          </cell>
          <cell r="N1311">
            <v>1</v>
          </cell>
          <cell r="O1311" t="str">
            <v>CANTA</v>
          </cell>
          <cell r="P1311" t="str">
            <v>Vilma Celestino Villafana</v>
          </cell>
          <cell r="Q1311"/>
          <cell r="R1311" t="str">
            <v>Miguel Castillo Rodríguez</v>
          </cell>
          <cell r="S1311" t="str">
            <v>Sub Gerente de Planeamiento</v>
          </cell>
          <cell r="T1311" t="str">
            <v>969 893 491</v>
          </cell>
          <cell r="U1311" t="str">
            <v>miguelcas98@hotmail.com</v>
          </cell>
        </row>
        <row r="1312">
          <cell r="H1312">
            <v>301311</v>
          </cell>
          <cell r="I1312" t="str">
            <v>MUNICIPALIDAD PROVINCIAL DE CAÑETE - SAN VICENTE DE CAÑETE</v>
          </cell>
          <cell r="J1312">
            <v>15</v>
          </cell>
          <cell r="K1312" t="str">
            <v>LIMA PROVINCIAS</v>
          </cell>
          <cell r="L1312">
            <v>5</v>
          </cell>
          <cell r="M1312" t="str">
            <v>CANETE</v>
          </cell>
          <cell r="N1312">
            <v>1</v>
          </cell>
          <cell r="O1312" t="str">
            <v>SAN VICENTE DE CAÑETE</v>
          </cell>
          <cell r="P1312" t="str">
            <v>Vilma Celestino Villafana</v>
          </cell>
          <cell r="Q1312"/>
          <cell r="R1312" t="str">
            <v>Richard Edu Lara Rojas</v>
          </cell>
          <cell r="S1312" t="str">
            <v>Gerente de Planeamiento y Presupuesto</v>
          </cell>
          <cell r="T1312">
            <v>922132470</v>
          </cell>
          <cell r="U1312" t="str">
            <v>richardlara34@outlook.com.pe; cruzperez7824@gmail.com; presupuesto@municanete.gob.pe</v>
          </cell>
        </row>
        <row r="1313">
          <cell r="H1313">
            <v>301327</v>
          </cell>
          <cell r="I1313" t="str">
            <v>MUNICIPALIDAD PROVINCIAL DE HUARAL</v>
          </cell>
          <cell r="J1313">
            <v>15</v>
          </cell>
          <cell r="K1313" t="str">
            <v>LIMA PROVINCIAS</v>
          </cell>
          <cell r="L1313">
            <v>6</v>
          </cell>
          <cell r="M1313" t="str">
            <v>HUARAL</v>
          </cell>
          <cell r="N1313">
            <v>1</v>
          </cell>
          <cell r="O1313" t="str">
            <v>HUARAL</v>
          </cell>
          <cell r="P1313" t="str">
            <v>Vilma Celestino Villafana</v>
          </cell>
          <cell r="Q1313"/>
          <cell r="R1313" t="str">
            <v>Claudia Milagros Romero Grados</v>
          </cell>
          <cell r="S1313" t="str">
            <v>Gerente de Planeamiento y presupuesto</v>
          </cell>
          <cell r="T1313" t="str">
            <v>946 643 684</v>
          </cell>
          <cell r="U1313" t="str">
            <v>claudia_rg19@hotmail.com</v>
          </cell>
        </row>
        <row r="1314">
          <cell r="H1314">
            <v>301327</v>
          </cell>
          <cell r="I1314" t="str">
            <v>MUNICIPALIDAD PROVINCIAL DE HUARAL</v>
          </cell>
          <cell r="J1314">
            <v>15</v>
          </cell>
          <cell r="K1314" t="str">
            <v>LIMA PROVINCIAS</v>
          </cell>
          <cell r="L1314">
            <v>6</v>
          </cell>
          <cell r="M1314" t="str">
            <v>HUARAL</v>
          </cell>
          <cell r="N1314">
            <v>1</v>
          </cell>
          <cell r="O1314" t="str">
            <v>HUARAL</v>
          </cell>
          <cell r="P1314" t="str">
            <v>Vilma Celestino Villafana</v>
          </cell>
          <cell r="Q1314"/>
          <cell r="R1314" t="str">
            <v>John Noel Camilo Ramírez</v>
          </cell>
          <cell r="S1314" t="str">
            <v>Jefe de la Oficina de Planeamiento y Modernización</v>
          </cell>
          <cell r="T1314" t="str">
            <v>986 090 488</v>
          </cell>
          <cell r="U1314" t="str">
            <v>john.camilo@munihuaral.gob.pe</v>
          </cell>
        </row>
        <row r="1315">
          <cell r="H1315">
            <v>301327</v>
          </cell>
          <cell r="I1315" t="str">
            <v>MUNICIPALIDAD PROVINCIAL DE HUARAL</v>
          </cell>
          <cell r="J1315">
            <v>15</v>
          </cell>
          <cell r="K1315" t="str">
            <v>LIMA PROVINCIAS</v>
          </cell>
          <cell r="L1315">
            <v>6</v>
          </cell>
          <cell r="M1315" t="str">
            <v>HUARAL</v>
          </cell>
          <cell r="N1315">
            <v>1</v>
          </cell>
          <cell r="O1315" t="str">
            <v>HUARAL</v>
          </cell>
          <cell r="P1315" t="str">
            <v>Vilma Celestino Villafana</v>
          </cell>
          <cell r="Q1315"/>
          <cell r="R1315" t="str">
            <v>Jeinson Luis Rodriguez Arellan</v>
          </cell>
          <cell r="S1315" t="str">
            <v>Sub Gerente de Presupuesto</v>
          </cell>
          <cell r="T1315" t="str">
            <v>987 688 926</v>
          </cell>
          <cell r="U1315" t="str">
            <v>jrodriguezarellan@gmail.com</v>
          </cell>
        </row>
        <row r="1316">
          <cell r="H1316">
            <v>301327</v>
          </cell>
          <cell r="I1316" t="str">
            <v>MUNICIPALIDAD PROVINCIAL DE HUARAL</v>
          </cell>
          <cell r="J1316">
            <v>15</v>
          </cell>
          <cell r="K1316" t="str">
            <v>LIMA PROVINCIAS</v>
          </cell>
          <cell r="L1316">
            <v>6</v>
          </cell>
          <cell r="M1316" t="str">
            <v>HUARAL</v>
          </cell>
          <cell r="N1316">
            <v>1</v>
          </cell>
          <cell r="O1316" t="str">
            <v>HUARAL</v>
          </cell>
          <cell r="P1316" t="str">
            <v>Vilma Celestino Villafana</v>
          </cell>
          <cell r="Q1316"/>
          <cell r="R1316" t="str">
            <v>Eliminar fila vacia</v>
          </cell>
          <cell r="S1316"/>
          <cell r="T1316"/>
          <cell r="U1316"/>
        </row>
        <row r="1317">
          <cell r="H1317">
            <v>301339</v>
          </cell>
          <cell r="I1317" t="str">
            <v>MUNICIPALIDAD PROVINCIAL DE HUAROCHIRI - MATUCANA</v>
          </cell>
          <cell r="J1317">
            <v>15</v>
          </cell>
          <cell r="K1317" t="str">
            <v>LIMA PROVINCIAS</v>
          </cell>
          <cell r="L1317">
            <v>7</v>
          </cell>
          <cell r="M1317" t="str">
            <v>HUAROCHIRI</v>
          </cell>
          <cell r="N1317">
            <v>1</v>
          </cell>
          <cell r="O1317" t="str">
            <v>MATUCANA</v>
          </cell>
          <cell r="P1317" t="str">
            <v>Vilma Celestino Villafana</v>
          </cell>
          <cell r="Q1317"/>
          <cell r="R1317" t="str">
            <v>David De La cruz Gutierrez</v>
          </cell>
          <cell r="S1317" t="str">
            <v>Gerente de Planeamiento y Presupuesto</v>
          </cell>
          <cell r="T1317" t="str">
            <v>927 383 072</v>
          </cell>
          <cell r="U1317" t="str">
            <v>taiwa_chang@hotmail.com</v>
          </cell>
        </row>
        <row r="1318">
          <cell r="H1318">
            <v>301371</v>
          </cell>
          <cell r="I1318" t="str">
            <v>MUNICIPALIDAD PROVINCIAL DE HUAURA</v>
          </cell>
          <cell r="J1318">
            <v>15</v>
          </cell>
          <cell r="K1318" t="str">
            <v>LIMA PROVINCIAS</v>
          </cell>
          <cell r="L1318">
            <v>8</v>
          </cell>
          <cell r="M1318" t="str">
            <v>HUAURA</v>
          </cell>
          <cell r="N1318">
            <v>1</v>
          </cell>
          <cell r="O1318" t="str">
            <v>HUACHO</v>
          </cell>
          <cell r="P1318" t="str">
            <v>Vilma Celestino Villafana</v>
          </cell>
          <cell r="Q1318"/>
          <cell r="R1318" t="str">
            <v>Flor Marleny Saenz Huaman</v>
          </cell>
          <cell r="S1318" t="str">
            <v>Jefe de la Oficina de Planeamiento Estratégico y Modernización</v>
          </cell>
          <cell r="T1318" t="str">
            <v>941 809 572</v>
          </cell>
          <cell r="U1318" t="str">
            <v>fsaenz@munihuacho.gob.pe</v>
          </cell>
        </row>
        <row r="1319">
          <cell r="H1319">
            <v>301371</v>
          </cell>
          <cell r="I1319" t="str">
            <v>MUNICIPALIDAD PROVINCIAL DE HUAURA</v>
          </cell>
          <cell r="J1319">
            <v>15</v>
          </cell>
          <cell r="K1319" t="str">
            <v>LIMA PROVINCIAS</v>
          </cell>
          <cell r="L1319">
            <v>8</v>
          </cell>
          <cell r="M1319" t="str">
            <v>HUAURA</v>
          </cell>
          <cell r="N1319">
            <v>1</v>
          </cell>
          <cell r="O1319" t="str">
            <v>HUACHO</v>
          </cell>
          <cell r="P1319" t="str">
            <v>Vilma Celestino Villafana</v>
          </cell>
          <cell r="Q1319"/>
          <cell r="R1319" t="str">
            <v>Cristhian Alexander Obispo Andahua</v>
          </cell>
          <cell r="S1319" t="str">
            <v>Sub Gerente de Planeamiento</v>
          </cell>
          <cell r="T1319" t="str">
            <v>954 176 816</v>
          </cell>
          <cell r="U1319" t="str">
            <v>cristhiandcj@hotmail.com</v>
          </cell>
        </row>
        <row r="1320">
          <cell r="H1320">
            <v>301371</v>
          </cell>
          <cell r="I1320" t="str">
            <v>MUNICIPALIDAD PROVINCIAL DE HUAURA</v>
          </cell>
          <cell r="J1320">
            <v>15</v>
          </cell>
          <cell r="K1320" t="str">
            <v>LIMA PROVINCIAS</v>
          </cell>
          <cell r="L1320">
            <v>8</v>
          </cell>
          <cell r="M1320" t="str">
            <v>HUAURA</v>
          </cell>
          <cell r="N1320">
            <v>1</v>
          </cell>
          <cell r="O1320" t="str">
            <v>HUACHO</v>
          </cell>
          <cell r="P1320" t="str">
            <v>Vilma Celestino Villafana</v>
          </cell>
          <cell r="Q1320"/>
          <cell r="R1320" t="str">
            <v>Jesús Alberto Talavera Romani</v>
          </cell>
          <cell r="S1320" t="str">
            <v>Sub Gerente de Planeamiento</v>
          </cell>
          <cell r="T1320" t="str">
            <v>992 146 665</v>
          </cell>
          <cell r="U1320" t="str">
            <v>albejesu0707@gmail.com</v>
          </cell>
        </row>
        <row r="1321">
          <cell r="H1321">
            <v>301383</v>
          </cell>
          <cell r="I1321" t="str">
            <v>MUNICIPALIDAD PROVINCIAL DE OYON</v>
          </cell>
          <cell r="J1321">
            <v>15</v>
          </cell>
          <cell r="K1321" t="str">
            <v>LIMA PROVINCIAS</v>
          </cell>
          <cell r="L1321">
            <v>9</v>
          </cell>
          <cell r="M1321" t="str">
            <v>OYON</v>
          </cell>
          <cell r="N1321">
            <v>1</v>
          </cell>
          <cell r="O1321" t="str">
            <v>OYON</v>
          </cell>
          <cell r="P1321" t="str">
            <v>Vilma Celestino Villafana</v>
          </cell>
          <cell r="Q1321"/>
          <cell r="R1321" t="str">
            <v>Dilmer Esteban Eugenio</v>
          </cell>
          <cell r="S1321" t="str">
            <v>Jefe de Planificación y Presupuesto</v>
          </cell>
          <cell r="T1321" t="str">
            <v>989 512 970</v>
          </cell>
          <cell r="U1321" t="str">
            <v>dilmer_1094@hotmail.com</v>
          </cell>
        </row>
        <row r="1322">
          <cell r="H1322">
            <v>301389</v>
          </cell>
          <cell r="I1322" t="str">
            <v>MUNICIPALIDAD PROVINCIAL DE YAUYOS</v>
          </cell>
          <cell r="J1322">
            <v>15</v>
          </cell>
          <cell r="K1322" t="str">
            <v>LIMA PROVINCIAS</v>
          </cell>
          <cell r="L1322">
            <v>10</v>
          </cell>
          <cell r="M1322" t="str">
            <v>YAUYOS</v>
          </cell>
          <cell r="N1322">
            <v>1</v>
          </cell>
          <cell r="O1322" t="str">
            <v>YAUYOS</v>
          </cell>
          <cell r="P1322" t="str">
            <v>Vilma Celestino Villafana</v>
          </cell>
          <cell r="Q1322"/>
          <cell r="R1322" t="str">
            <v>Julio César Rolando Sánchez</v>
          </cell>
          <cell r="S1322" t="str">
            <v>Gerente de Planificacion y Presupuesto</v>
          </cell>
          <cell r="T1322" t="str">
            <v>987 763 609</v>
          </cell>
          <cell r="U1322" t="str">
            <v>Juliocesarrolando@gmail.com</v>
          </cell>
        </row>
        <row r="1323">
          <cell r="H1323">
            <v>301422</v>
          </cell>
          <cell r="I1323" t="str">
            <v>MUNICIPALIDAD PROVINCIAL DE MAYNAS - IQUITOS</v>
          </cell>
          <cell r="J1323">
            <v>16</v>
          </cell>
          <cell r="K1323" t="str">
            <v>LORETO</v>
          </cell>
          <cell r="L1323">
            <v>1</v>
          </cell>
          <cell r="M1323" t="str">
            <v>MAYNAS</v>
          </cell>
          <cell r="N1323">
            <v>1</v>
          </cell>
          <cell r="O1323" t="str">
            <v>IQUITOS</v>
          </cell>
          <cell r="P1323" t="str">
            <v>Noe Kiyak Pujupat</v>
          </cell>
          <cell r="Q1323"/>
          <cell r="R1323" t="str">
            <v>Percyjoe Lopez Santillan</v>
          </cell>
          <cell r="S1323" t="str">
            <v xml:space="preserve">Responable de planeamiento </v>
          </cell>
          <cell r="T1323">
            <v>918778108</v>
          </cell>
          <cell r="U1323" t="str">
            <v>pejolosa71@hotmail.com</v>
          </cell>
        </row>
        <row r="1324">
          <cell r="H1324">
            <v>301434</v>
          </cell>
          <cell r="I1324" t="str">
            <v>MUNICIPALIDAD PROVINCIAL DEL ALTO AMAZONAS - YURIMAGUAS</v>
          </cell>
          <cell r="J1324">
            <v>16</v>
          </cell>
          <cell r="K1324" t="str">
            <v>LORETO</v>
          </cell>
          <cell r="L1324">
            <v>2</v>
          </cell>
          <cell r="M1324" t="str">
            <v>ALTO AMAZONAS</v>
          </cell>
          <cell r="N1324">
            <v>1</v>
          </cell>
          <cell r="O1324" t="str">
            <v>YURIMAGUAS</v>
          </cell>
          <cell r="P1324" t="str">
            <v>Noe Kiyak Pujupat</v>
          </cell>
          <cell r="Q1324"/>
          <cell r="R1324" t="str">
            <v>Ronal Atilio Arevalo Montalvan</v>
          </cell>
          <cell r="S1324" t="str">
            <v xml:space="preserve">Responable de planeamiento </v>
          </cell>
          <cell r="T1324">
            <v>973154698</v>
          </cell>
          <cell r="U1324" t="str">
            <v>Paad_26@Hotmail.Com</v>
          </cell>
        </row>
        <row r="1325">
          <cell r="H1325">
            <v>301436</v>
          </cell>
          <cell r="I1325" t="str">
            <v>MUNICIPALIDAD PROVINCIAL DE DATEM DEL MARAÑON</v>
          </cell>
          <cell r="J1325">
            <v>16</v>
          </cell>
          <cell r="K1325" t="str">
            <v>LORETO</v>
          </cell>
          <cell r="L1325">
            <v>7</v>
          </cell>
          <cell r="M1325" t="str">
            <v>DATEM DEL MARAÑON</v>
          </cell>
          <cell r="N1325">
            <v>1</v>
          </cell>
          <cell r="O1325" t="str">
            <v>BARRANCA</v>
          </cell>
          <cell r="P1325" t="str">
            <v>Noe Kiyak Pujupat</v>
          </cell>
          <cell r="Q1325"/>
          <cell r="R1325" t="str">
            <v>Limber Oliveira Fasabi</v>
          </cell>
          <cell r="S1325" t="str">
            <v xml:space="preserve">Responable de planeamiento </v>
          </cell>
          <cell r="T1325">
            <v>997060131</v>
          </cell>
          <cell r="U1325" t="str">
            <v>limber-92@hotmail.com</v>
          </cell>
        </row>
        <row r="1326">
          <cell r="H1326">
            <v>301445</v>
          </cell>
          <cell r="I1326" t="str">
            <v>MUNICIPALIDAD PROVINCIAL DE LORETO - NAUTA</v>
          </cell>
          <cell r="J1326">
            <v>16</v>
          </cell>
          <cell r="K1326" t="str">
            <v>LORETO</v>
          </cell>
          <cell r="L1326">
            <v>3</v>
          </cell>
          <cell r="M1326" t="str">
            <v>LORETO</v>
          </cell>
          <cell r="N1326">
            <v>1</v>
          </cell>
          <cell r="O1326" t="str">
            <v>NAUTA</v>
          </cell>
          <cell r="P1326" t="str">
            <v>Noe Kiyak Pujupat</v>
          </cell>
          <cell r="Q1326"/>
          <cell r="R1326" t="str">
            <v>Albert Fasabi Vásquez</v>
          </cell>
          <cell r="S1326" t="str">
            <v xml:space="preserve">Responable de planeamiento </v>
          </cell>
          <cell r="T1326">
            <v>968100986</v>
          </cell>
          <cell r="U1326" t="str">
            <v>albfav@gmail.com</v>
          </cell>
        </row>
        <row r="1327">
          <cell r="H1327">
            <v>301450</v>
          </cell>
          <cell r="I1327" t="str">
            <v>MUNICIPALIDAD PROVINCIAL DE MARISCAL RAMON CASTILLA</v>
          </cell>
          <cell r="J1327">
            <v>16</v>
          </cell>
          <cell r="K1327" t="str">
            <v>LORETO</v>
          </cell>
          <cell r="L1327">
            <v>4</v>
          </cell>
          <cell r="M1327" t="str">
            <v>RAMON CASTILLA</v>
          </cell>
          <cell r="N1327">
            <v>1</v>
          </cell>
          <cell r="O1327" t="str">
            <v>RAMON CASTILLA</v>
          </cell>
          <cell r="P1327" t="str">
            <v>Noe Kiyak Pujupat</v>
          </cell>
          <cell r="Q1327"/>
          <cell r="R1327" t="str">
            <v>Kathy Flor Herrera Panduro</v>
          </cell>
          <cell r="S1327" t="str">
            <v xml:space="preserve">Responable de planeamiento </v>
          </cell>
          <cell r="T1327">
            <v>942953153</v>
          </cell>
          <cell r="U1327" t="str">
            <v>kathyflor_hp@hotmail.com</v>
          </cell>
        </row>
        <row r="1328">
          <cell r="H1328">
            <v>301454</v>
          </cell>
          <cell r="I1328" t="str">
            <v>MUNICIPALIDAD PROVINCIAL DE REQUENA</v>
          </cell>
          <cell r="J1328">
            <v>16</v>
          </cell>
          <cell r="K1328" t="str">
            <v>LORETO</v>
          </cell>
          <cell r="L1328">
            <v>5</v>
          </cell>
          <cell r="M1328" t="str">
            <v>REQUENA</v>
          </cell>
          <cell r="N1328">
            <v>1</v>
          </cell>
          <cell r="O1328" t="str">
            <v>REQUENA</v>
          </cell>
          <cell r="P1328" t="str">
            <v>Noe Kiyak Pujupat</v>
          </cell>
          <cell r="Q1328"/>
          <cell r="R1328" t="str">
            <v>Mayte Montenegro</v>
          </cell>
          <cell r="S1328" t="str">
            <v xml:space="preserve">Responable de planeamiento </v>
          </cell>
          <cell r="T1328" t="str">
            <v>965 912 999</v>
          </cell>
          <cell r="U1328" t="str">
            <v>maytemontenegrosanchez@gmail.com</v>
          </cell>
        </row>
        <row r="1329">
          <cell r="H1329">
            <v>301465</v>
          </cell>
          <cell r="I1329" t="str">
            <v>MUNICIPALIDAD PROVINCIAL DE UCAYALI - CONTAMANA</v>
          </cell>
          <cell r="J1329">
            <v>16</v>
          </cell>
          <cell r="K1329" t="str">
            <v>LORETO</v>
          </cell>
          <cell r="L1329">
            <v>6</v>
          </cell>
          <cell r="M1329" t="str">
            <v>UCAYALI</v>
          </cell>
          <cell r="N1329">
            <v>1</v>
          </cell>
          <cell r="O1329" t="str">
            <v>CONTAMANA</v>
          </cell>
          <cell r="P1329" t="str">
            <v>Noe Kiyak Pujupat</v>
          </cell>
          <cell r="Q1329"/>
          <cell r="R1329" t="str">
            <v>Littmy Navarro Pérez</v>
          </cell>
          <cell r="S1329" t="str">
            <v xml:space="preserve">Sub Gerente de Planeamiento y Organización </v>
          </cell>
          <cell r="T1329"/>
          <cell r="U1329" t="str">
            <v>linape1989@gmail.com</v>
          </cell>
        </row>
        <row r="1330">
          <cell r="H1330">
            <v>301471</v>
          </cell>
          <cell r="I1330" t="str">
            <v>MUNICIPALIDAD PROVINCIAL DE TAMBOPATA</v>
          </cell>
          <cell r="J1330">
            <v>17</v>
          </cell>
          <cell r="K1330" t="str">
            <v>MADRE DE DIOS</v>
          </cell>
          <cell r="L1330">
            <v>1</v>
          </cell>
          <cell r="M1330" t="str">
            <v>TAMBOPATA</v>
          </cell>
          <cell r="N1330">
            <v>1</v>
          </cell>
          <cell r="O1330" t="str">
            <v>TAMBOPATA</v>
          </cell>
          <cell r="P1330" t="str">
            <v>Marco Condori Lozano</v>
          </cell>
          <cell r="Q1330"/>
          <cell r="R1330" t="str">
            <v>Pablo Marcos Espejo Sanchez</v>
          </cell>
          <cell r="S1330"/>
          <cell r="T1330" t="str">
            <v>928 880 670</v>
          </cell>
          <cell r="U1330" t="str">
            <v>pablo.espejo@munimoquegua.gob.pe</v>
          </cell>
        </row>
        <row r="1331">
          <cell r="H1331">
            <v>301475</v>
          </cell>
          <cell r="I1331" t="str">
            <v>MUNICIPALIDAD PROVINCIAL DE MANU</v>
          </cell>
          <cell r="J1331">
            <v>17</v>
          </cell>
          <cell r="K1331" t="str">
            <v>MADRE DE DIOS</v>
          </cell>
          <cell r="L1331">
            <v>2</v>
          </cell>
          <cell r="M1331" t="str">
            <v>MANU</v>
          </cell>
          <cell r="N1331">
            <v>1</v>
          </cell>
          <cell r="O1331" t="str">
            <v>MANU</v>
          </cell>
          <cell r="P1331" t="str">
            <v>Marco Condori Lozano</v>
          </cell>
          <cell r="Q1331"/>
          <cell r="R1331" t="str">
            <v>Ricardo causa cervantes</v>
          </cell>
          <cell r="S1331"/>
          <cell r="T1331">
            <v>952311329</v>
          </cell>
          <cell r="U1331" t="str">
            <v>causa_ricardo@yahoo.com</v>
          </cell>
        </row>
        <row r="1332">
          <cell r="H1332">
            <v>301478</v>
          </cell>
          <cell r="I1332" t="str">
            <v>MUNICIPALIDAD PROVINCIAL DE TAHUAMANU - IÑAPARI</v>
          </cell>
          <cell r="J1332">
            <v>17</v>
          </cell>
          <cell r="K1332" t="str">
            <v>MADRE DE DIOS</v>
          </cell>
          <cell r="L1332">
            <v>3</v>
          </cell>
          <cell r="M1332" t="str">
            <v>TAHUAMANU</v>
          </cell>
          <cell r="N1332">
            <v>1</v>
          </cell>
          <cell r="O1332" t="str">
            <v>IÑAPARI</v>
          </cell>
          <cell r="P1332" t="str">
            <v>Marco Condori Lozano</v>
          </cell>
          <cell r="Q1332"/>
          <cell r="R1332" t="str">
            <v>Leyda Bautista Rodriguez</v>
          </cell>
          <cell r="S1332"/>
          <cell r="T1332" t="str">
            <v>960 504 556</v>
          </cell>
          <cell r="U1332" t="str">
            <v>leyda.bautista17@gmail.com</v>
          </cell>
        </row>
        <row r="1333">
          <cell r="H1333">
            <v>301481</v>
          </cell>
          <cell r="I1333" t="str">
            <v>MUNICIPALIDAD PROVINCIAL DE MARISCAL NIETO - MOQUEGUA</v>
          </cell>
          <cell r="J1333">
            <v>18</v>
          </cell>
          <cell r="K1333" t="str">
            <v>MOQUEGUA</v>
          </cell>
          <cell r="L1333">
            <v>1</v>
          </cell>
          <cell r="M1333" t="str">
            <v>MARISCAL NIETO</v>
          </cell>
          <cell r="N1333">
            <v>1</v>
          </cell>
          <cell r="O1333" t="str">
            <v>MOQUEGUA</v>
          </cell>
          <cell r="P1333" t="str">
            <v>Vilma Celestino Villafana</v>
          </cell>
          <cell r="Q1333"/>
          <cell r="R1333" t="str">
            <v>Omar Alexis Pamo Roldán</v>
          </cell>
          <cell r="S1333" t="str">
            <v>Sub Gerente de Planeamiento</v>
          </cell>
          <cell r="T1333">
            <v>958313352</v>
          </cell>
          <cell r="U1333" t="str">
            <v>oapr_18@hotmail.com</v>
          </cell>
        </row>
        <row r="1334">
          <cell r="H1334">
            <v>301487</v>
          </cell>
          <cell r="I1334" t="str">
            <v>MUNICIPALIDAD PROVINCIAL DE SANCHEZ CERRO - OMATE</v>
          </cell>
          <cell r="J1334">
            <v>18</v>
          </cell>
          <cell r="K1334" t="str">
            <v>MOQUEGUA</v>
          </cell>
          <cell r="L1334">
            <v>2</v>
          </cell>
          <cell r="M1334" t="str">
            <v>GENERAL SANCHEZ CERRO</v>
          </cell>
          <cell r="N1334">
            <v>1</v>
          </cell>
          <cell r="O1334" t="str">
            <v>OMATE</v>
          </cell>
          <cell r="P1334" t="str">
            <v>Vilma Celestino Villafana</v>
          </cell>
          <cell r="Q1334"/>
          <cell r="R1334" t="str">
            <v>Erick Paolo Hilasaca Torres</v>
          </cell>
          <cell r="S1334" t="str">
            <v>Sub Gerente de Planeamiento</v>
          </cell>
          <cell r="T1334">
            <v>997518057</v>
          </cell>
          <cell r="U1334" t="str">
            <v>erickpool33@hotmail.com</v>
          </cell>
        </row>
        <row r="1335">
          <cell r="H1335">
            <v>301487</v>
          </cell>
          <cell r="I1335" t="str">
            <v>MUNICIPALIDAD PROVINCIAL DE SANCHEZ CERRO - OMATE</v>
          </cell>
          <cell r="J1335">
            <v>18</v>
          </cell>
          <cell r="K1335" t="str">
            <v>MOQUEGUA</v>
          </cell>
          <cell r="L1335">
            <v>2</v>
          </cell>
          <cell r="M1335" t="str">
            <v>GENERAL SANCHEZ CERRO</v>
          </cell>
          <cell r="N1335">
            <v>1</v>
          </cell>
          <cell r="O1335" t="str">
            <v>OMATE</v>
          </cell>
          <cell r="P1335" t="str">
            <v>Vilma Celestino Villafana</v>
          </cell>
          <cell r="Q1335"/>
          <cell r="R1335" t="str">
            <v>Alex Kevin Tapia Lima</v>
          </cell>
          <cell r="S1335" t="str">
            <v>Sub Gerente de Planeamiento</v>
          </cell>
          <cell r="T1335">
            <v>926529647</v>
          </cell>
          <cell r="U1335" t="str">
            <v>alimaunap@gmail.com</v>
          </cell>
        </row>
        <row r="1336">
          <cell r="H1336">
            <v>301487</v>
          </cell>
          <cell r="I1336" t="str">
            <v>MUNICIPALIDAD PROVINCIAL DE SANCHEZ CERRO - OMATE</v>
          </cell>
          <cell r="J1336">
            <v>18</v>
          </cell>
          <cell r="K1336" t="str">
            <v>MOQUEGUA</v>
          </cell>
          <cell r="L1336">
            <v>2</v>
          </cell>
          <cell r="M1336" t="str">
            <v>GENERAL SANCHEZ CERRO</v>
          </cell>
          <cell r="N1336">
            <v>1</v>
          </cell>
          <cell r="O1336" t="str">
            <v>OMATE</v>
          </cell>
          <cell r="P1336" t="str">
            <v>Vilma Celestino Villafana</v>
          </cell>
          <cell r="Q1336"/>
          <cell r="R1336" t="str">
            <v>Maribel Yaneth Velasquez Ramos</v>
          </cell>
          <cell r="S1336" t="str">
            <v>Sub Gerente de Planeamiento</v>
          </cell>
          <cell r="T1336" t="str">
            <v>950 959 283</v>
          </cell>
          <cell r="U1336" t="str">
            <v>yvelasquez801@gmail.com</v>
          </cell>
        </row>
        <row r="1337">
          <cell r="H1337">
            <v>301498</v>
          </cell>
          <cell r="I1337" t="str">
            <v>MUNICIPALIDAD PROVINCIAL DE ILO</v>
          </cell>
          <cell r="J1337">
            <v>18</v>
          </cell>
          <cell r="K1337" t="str">
            <v>MOQUEGUA</v>
          </cell>
          <cell r="L1337">
            <v>3</v>
          </cell>
          <cell r="M1337" t="str">
            <v>ILO</v>
          </cell>
          <cell r="N1337">
            <v>1</v>
          </cell>
          <cell r="O1337" t="str">
            <v>ILO</v>
          </cell>
          <cell r="P1337" t="str">
            <v>Vilma Celestino Villafana</v>
          </cell>
          <cell r="Q1337"/>
          <cell r="R1337" t="str">
            <v>Rosana Nuñez Chamorro</v>
          </cell>
          <cell r="S1337" t="str">
            <v>Sub Gerente de Planeamiento</v>
          </cell>
          <cell r="T1337">
            <v>999797167</v>
          </cell>
          <cell r="U1337" t="str">
            <v>roxana_168@hotmail.com</v>
          </cell>
        </row>
        <row r="1338">
          <cell r="H1338">
            <v>301498</v>
          </cell>
          <cell r="I1338" t="str">
            <v>MUNICIPALIDAD PROVINCIAL DE ILO</v>
          </cell>
          <cell r="J1338">
            <v>18</v>
          </cell>
          <cell r="K1338" t="str">
            <v>MOQUEGUA</v>
          </cell>
          <cell r="L1338">
            <v>3</v>
          </cell>
          <cell r="M1338" t="str">
            <v>ILO</v>
          </cell>
          <cell r="N1338">
            <v>1</v>
          </cell>
          <cell r="O1338" t="str">
            <v>ILO</v>
          </cell>
          <cell r="P1338" t="str">
            <v>Vilma Celestino Villafana</v>
          </cell>
          <cell r="Q1338"/>
          <cell r="R1338" t="str">
            <v>Olivas Arrieta Bruner</v>
          </cell>
          <cell r="S1338" t="str">
            <v>Sub Gerente de Planeamiento</v>
          </cell>
          <cell r="T1338">
            <v>929804957</v>
          </cell>
          <cell r="U1338" t="str">
            <v>olivasbruner@gmail.com</v>
          </cell>
        </row>
        <row r="1339">
          <cell r="H1339">
            <v>301501</v>
          </cell>
          <cell r="I1339" t="str">
            <v>MUNICIPALIDAD PROVINCIAL DE PASCO - CHAUPIMARCA</v>
          </cell>
          <cell r="J1339">
            <v>19</v>
          </cell>
          <cell r="K1339" t="str">
            <v>PASCO</v>
          </cell>
          <cell r="L1339">
            <v>1</v>
          </cell>
          <cell r="M1339" t="str">
            <v>PASCO</v>
          </cell>
          <cell r="N1339">
            <v>1</v>
          </cell>
          <cell r="O1339" t="str">
            <v>CHAUPIMARCA</v>
          </cell>
          <cell r="P1339" t="str">
            <v>Fatima Amoretti Arteaga</v>
          </cell>
          <cell r="Q1339"/>
          <cell r="R1339" t="str">
            <v>Nelsy Giovana Chavez Rivera</v>
          </cell>
          <cell r="S1339"/>
          <cell r="T1339">
            <v>990647308</v>
          </cell>
          <cell r="U1339" t="str">
            <v>nelsycr_10@hotmail.com</v>
          </cell>
        </row>
        <row r="1340">
          <cell r="H1340">
            <v>301514</v>
          </cell>
          <cell r="I1340" t="str">
            <v>MUNICIPALIDAD PROVINCIAL DE DANIEL A. CARRION - YANAHUANCA</v>
          </cell>
          <cell r="J1340">
            <v>19</v>
          </cell>
          <cell r="K1340" t="str">
            <v>PASCO</v>
          </cell>
          <cell r="L1340">
            <v>2</v>
          </cell>
          <cell r="M1340" t="str">
            <v>DANIEL A. CARRION</v>
          </cell>
          <cell r="N1340">
            <v>1</v>
          </cell>
          <cell r="O1340" t="str">
            <v>YANAHUANCA</v>
          </cell>
          <cell r="P1340" t="str">
            <v>Fatima Amoretti Arteaga</v>
          </cell>
          <cell r="Q1340"/>
          <cell r="R1340" t="str">
            <v>Muñoz Asto, Ketty</v>
          </cell>
          <cell r="S1340"/>
          <cell r="T1340">
            <v>972339154</v>
          </cell>
          <cell r="U1340" t="str">
            <v>kettyma_22@hotmail.com</v>
          </cell>
        </row>
        <row r="1341">
          <cell r="H1341">
            <v>301522</v>
          </cell>
          <cell r="I1341" t="str">
            <v>MUNICIPALIDAD PROVINCIAL DE OXAPAMPA</v>
          </cell>
          <cell r="J1341">
            <v>19</v>
          </cell>
          <cell r="K1341" t="str">
            <v>PASCO</v>
          </cell>
          <cell r="L1341">
            <v>3</v>
          </cell>
          <cell r="M1341" t="str">
            <v>OXAPAMPA</v>
          </cell>
          <cell r="N1341">
            <v>1</v>
          </cell>
          <cell r="O1341" t="str">
            <v>OXAPAMPA</v>
          </cell>
          <cell r="P1341" t="str">
            <v>Fatima Amoretti Arteaga</v>
          </cell>
          <cell r="Q1341"/>
          <cell r="R1341" t="str">
            <v>Lyn Nelly Verde Centenaro</v>
          </cell>
          <cell r="S1341"/>
          <cell r="T1341">
            <v>963790376</v>
          </cell>
          <cell r="U1341" t="str">
            <v>cooperacion@munioxapampa.com</v>
          </cell>
        </row>
        <row r="1342">
          <cell r="H1342">
            <v>301529</v>
          </cell>
          <cell r="I1342" t="str">
            <v>MUNICIPALIDAD PROVINCIAL DE PIURA</v>
          </cell>
          <cell r="J1342">
            <v>20</v>
          </cell>
          <cell r="K1342" t="str">
            <v>PIURA</v>
          </cell>
          <cell r="L1342">
            <v>1</v>
          </cell>
          <cell r="M1342" t="str">
            <v>PIURA</v>
          </cell>
          <cell r="N1342">
            <v>1</v>
          </cell>
          <cell r="O1342" t="str">
            <v>PIURA</v>
          </cell>
          <cell r="P1342" t="str">
            <v>Claudia Melendez Mauricio</v>
          </cell>
          <cell r="Q1342"/>
          <cell r="R1342" t="str">
            <v>Grease Rodriquez Sernaqué</v>
          </cell>
          <cell r="S1342"/>
          <cell r="T1342">
            <v>952276539</v>
          </cell>
          <cell r="U1342" t="str">
            <v>grodriguez@munipiura.gob.pe</v>
          </cell>
        </row>
        <row r="1343">
          <cell r="H1343">
            <v>301538</v>
          </cell>
          <cell r="I1343" t="str">
            <v>MUNICIPALIDAD PROVINCIAL DE AYABACA</v>
          </cell>
          <cell r="J1343">
            <v>20</v>
          </cell>
          <cell r="K1343" t="str">
            <v>PIURA</v>
          </cell>
          <cell r="L1343">
            <v>2</v>
          </cell>
          <cell r="M1343" t="str">
            <v>AYABACA</v>
          </cell>
          <cell r="N1343">
            <v>1</v>
          </cell>
          <cell r="O1343" t="str">
            <v>AYABACA</v>
          </cell>
          <cell r="P1343" t="str">
            <v>Claudia Melendez Mauricio</v>
          </cell>
          <cell r="Q1343"/>
          <cell r="R1343" t="str">
            <v>Pamela Benitez Mendoza</v>
          </cell>
          <cell r="S1343"/>
          <cell r="T1343">
            <v>960777800</v>
          </cell>
          <cell r="U1343" t="str">
            <v>alcaldiamunipayabaca@gmail.com; pybenites@gmail.com; presupuesto@muniayabaca.gob.pe; e.david.cv@gmail.com; pybenites@gmail.com;</v>
          </cell>
        </row>
        <row r="1344">
          <cell r="H1344">
            <v>301548</v>
          </cell>
          <cell r="I1344" t="str">
            <v>MUNICIPALIDAD PROVINCIAL DE HUANCABAMBA</v>
          </cell>
          <cell r="J1344">
            <v>20</v>
          </cell>
          <cell r="K1344" t="str">
            <v>PIURA</v>
          </cell>
          <cell r="L1344">
            <v>3</v>
          </cell>
          <cell r="M1344" t="str">
            <v>HUANCABAMBA</v>
          </cell>
          <cell r="N1344">
            <v>1</v>
          </cell>
          <cell r="O1344" t="str">
            <v>HUANCABAMBA</v>
          </cell>
          <cell r="P1344" t="str">
            <v>Claudia Melendez Mauricio</v>
          </cell>
          <cell r="Q1344"/>
          <cell r="R1344" t="str">
            <v>Olga Neira Suarez</v>
          </cell>
          <cell r="S1344"/>
          <cell r="T1344">
            <v>981768024</v>
          </cell>
          <cell r="U1344" t="str">
            <v>neisua_25@hotmail.com</v>
          </cell>
        </row>
        <row r="1345">
          <cell r="H1345">
            <v>301556</v>
          </cell>
          <cell r="I1345" t="str">
            <v>MUNICIPALIDAD PROVINCIAL DE MORROPON - CHULUCANAS</v>
          </cell>
          <cell r="J1345">
            <v>20</v>
          </cell>
          <cell r="K1345" t="str">
            <v>PIURA</v>
          </cell>
          <cell r="L1345">
            <v>4</v>
          </cell>
          <cell r="M1345" t="str">
            <v>MORROPON</v>
          </cell>
          <cell r="N1345">
            <v>1</v>
          </cell>
          <cell r="O1345" t="str">
            <v>CHULUCANAS</v>
          </cell>
          <cell r="P1345" t="str">
            <v>Claudia Melendez Mauricio</v>
          </cell>
          <cell r="Q1345"/>
          <cell r="R1345" t="str">
            <v>Fidel Gomez Cango</v>
          </cell>
          <cell r="S1345" t="str">
            <v>Jefe de la Oficina de Planeamiento,  Modernización y Estadística</v>
          </cell>
          <cell r="T1345">
            <v>939111105</v>
          </cell>
          <cell r="U1345" t="str">
            <v>hernandocango10@hotmail.com</v>
          </cell>
        </row>
        <row r="1346">
          <cell r="H1346">
            <v>301566</v>
          </cell>
          <cell r="I1346" t="str">
            <v>MUNICIPALIDAD PROVINCIAL DE PAITA</v>
          </cell>
          <cell r="J1346">
            <v>20</v>
          </cell>
          <cell r="K1346" t="str">
            <v>PIURA</v>
          </cell>
          <cell r="L1346">
            <v>5</v>
          </cell>
          <cell r="M1346" t="str">
            <v>PAITA</v>
          </cell>
          <cell r="N1346">
            <v>1</v>
          </cell>
          <cell r="O1346" t="str">
            <v>PAITA</v>
          </cell>
          <cell r="P1346" t="str">
            <v>Claudia Melendez Mauricio</v>
          </cell>
          <cell r="Q1346"/>
          <cell r="R1346" t="str">
            <v>José Luis Lache Pérez</v>
          </cell>
          <cell r="S1346"/>
          <cell r="T1346">
            <v>941007925</v>
          </cell>
          <cell r="U1346" t="str">
            <v>jolulape21@hotmail.com</v>
          </cell>
        </row>
        <row r="1347">
          <cell r="H1347">
            <v>301573</v>
          </cell>
          <cell r="I1347" t="str">
            <v>MUNICIPALIDAD PROVINCIAL DE SULLANA</v>
          </cell>
          <cell r="J1347">
            <v>20</v>
          </cell>
          <cell r="K1347" t="str">
            <v>PIURA</v>
          </cell>
          <cell r="L1347">
            <v>6</v>
          </cell>
          <cell r="M1347" t="str">
            <v>SULLANA</v>
          </cell>
          <cell r="N1347">
            <v>1</v>
          </cell>
          <cell r="O1347" t="str">
            <v>SULLANA</v>
          </cell>
          <cell r="P1347" t="str">
            <v>Claudia Melendez Mauricio</v>
          </cell>
          <cell r="Q1347"/>
          <cell r="R1347" t="str">
            <v>Lucio Crzado Chumacero</v>
          </cell>
          <cell r="S1347"/>
          <cell r="T1347">
            <v>969883370</v>
          </cell>
          <cell r="U1347" t="str">
            <v>jramos_05@hotmail.com; lcruzadoc12@gmail.com</v>
          </cell>
        </row>
        <row r="1348">
          <cell r="H1348">
            <v>301581</v>
          </cell>
          <cell r="I1348" t="str">
            <v>MUNICIPALIDAD PROVINCIAL DE TALARA - PARIÑAS</v>
          </cell>
          <cell r="J1348">
            <v>20</v>
          </cell>
          <cell r="K1348" t="str">
            <v>PIURA</v>
          </cell>
          <cell r="L1348">
            <v>7</v>
          </cell>
          <cell r="M1348" t="str">
            <v>TALARA</v>
          </cell>
          <cell r="N1348">
            <v>1</v>
          </cell>
          <cell r="O1348" t="str">
            <v>PARIÑAS</v>
          </cell>
          <cell r="P1348" t="str">
            <v>Claudia Melendez Mauricio</v>
          </cell>
          <cell r="Q1348"/>
          <cell r="R1348" t="str">
            <v>José Claudio Palacios Olaya</v>
          </cell>
          <cell r="S1348"/>
          <cell r="T1348">
            <v>969245949</v>
          </cell>
          <cell r="U1348" t="str">
            <v>claudiopalaciosolaya@gmail.com</v>
          </cell>
        </row>
        <row r="1349">
          <cell r="H1349">
            <v>301587</v>
          </cell>
          <cell r="I1349" t="str">
            <v>MUNICIPALIDAD PROVINCIAL DE SECHURA</v>
          </cell>
          <cell r="J1349">
            <v>20</v>
          </cell>
          <cell r="K1349" t="str">
            <v>PIURA</v>
          </cell>
          <cell r="L1349">
            <v>8</v>
          </cell>
          <cell r="M1349" t="str">
            <v>SECHURA</v>
          </cell>
          <cell r="N1349">
            <v>1</v>
          </cell>
          <cell r="O1349" t="str">
            <v>SECHURA</v>
          </cell>
          <cell r="P1349" t="str">
            <v>Claudia Melendez Mauricio</v>
          </cell>
          <cell r="Q1349"/>
          <cell r="R1349" t="str">
            <v>Alejandro Ausberto Zavaleta Chunga</v>
          </cell>
          <cell r="S1349"/>
          <cell r="T1349">
            <v>943997422</v>
          </cell>
          <cell r="U1349" t="str">
            <v>zavaletach@hotmail.com</v>
          </cell>
        </row>
        <row r="1350">
          <cell r="H1350">
            <v>301593</v>
          </cell>
          <cell r="I1350" t="str">
            <v>MUNICIPALIDAD PROVINCIAL DE PUNO</v>
          </cell>
          <cell r="J1350">
            <v>21</v>
          </cell>
          <cell r="K1350" t="str">
            <v>PUNO</v>
          </cell>
          <cell r="L1350">
            <v>1</v>
          </cell>
          <cell r="M1350" t="str">
            <v>PUNO</v>
          </cell>
          <cell r="N1350">
            <v>1</v>
          </cell>
          <cell r="O1350" t="str">
            <v>PUNO</v>
          </cell>
          <cell r="P1350" t="str">
            <v>Lourdes Gutierrez Aguado</v>
          </cell>
          <cell r="Q1350"/>
          <cell r="R1350" t="str">
            <v>Eric Alain Morales Sacaca</v>
          </cell>
          <cell r="S1350"/>
          <cell r="T1350">
            <v>955977000</v>
          </cell>
          <cell r="U1350" t="str">
            <v>sgplanificacion@munipuno.gob.pe</v>
          </cell>
        </row>
        <row r="1351">
          <cell r="H1351">
            <v>301608</v>
          </cell>
          <cell r="I1351" t="str">
            <v>MUNICIPALIDAD PROVINCIAL DE AZANGARO</v>
          </cell>
          <cell r="J1351">
            <v>21</v>
          </cell>
          <cell r="K1351" t="str">
            <v>PUNO</v>
          </cell>
          <cell r="L1351">
            <v>2</v>
          </cell>
          <cell r="M1351" t="str">
            <v>AZANGARO</v>
          </cell>
          <cell r="N1351">
            <v>1</v>
          </cell>
          <cell r="O1351" t="str">
            <v>AZANGARO</v>
          </cell>
          <cell r="P1351" t="str">
            <v>Lourdes Gutierrez Aguado</v>
          </cell>
          <cell r="Q1351"/>
          <cell r="R1351" t="str">
            <v>Henry Eloy Gutierrez Calcina</v>
          </cell>
          <cell r="S1351"/>
          <cell r="T1351">
            <v>930676974</v>
          </cell>
          <cell r="U1351" t="str">
            <v>gchenry@gmail.com</v>
          </cell>
        </row>
        <row r="1352">
          <cell r="H1352">
            <v>301623</v>
          </cell>
          <cell r="I1352" t="str">
            <v>MUNICIPALIDAD PROVINCIAL DE CARABAYA - MACUSANI</v>
          </cell>
          <cell r="J1352">
            <v>21</v>
          </cell>
          <cell r="K1352" t="str">
            <v>PUNO</v>
          </cell>
          <cell r="L1352">
            <v>3</v>
          </cell>
          <cell r="M1352" t="str">
            <v>CARABAYA</v>
          </cell>
          <cell r="N1352">
            <v>1</v>
          </cell>
          <cell r="O1352" t="str">
            <v>MACUSANI</v>
          </cell>
          <cell r="P1352" t="str">
            <v>Lourdes Gutierrez Aguado</v>
          </cell>
          <cell r="Q1352"/>
          <cell r="R1352" t="str">
            <v>Wilber Castro Castro</v>
          </cell>
          <cell r="S1352"/>
          <cell r="T1352">
            <v>944503817</v>
          </cell>
          <cell r="U1352" t="str">
            <v>castrosww@gmail.com</v>
          </cell>
        </row>
        <row r="1353">
          <cell r="H1353">
            <v>301633</v>
          </cell>
          <cell r="I1353" t="str">
            <v>MUNICIPALIDAD PROVINCIAL DE CHUCUITO - JULI</v>
          </cell>
          <cell r="J1353">
            <v>21</v>
          </cell>
          <cell r="K1353" t="str">
            <v>PUNO</v>
          </cell>
          <cell r="L1353">
            <v>4</v>
          </cell>
          <cell r="M1353" t="str">
            <v>CHUCUITO</v>
          </cell>
          <cell r="N1353">
            <v>1</v>
          </cell>
          <cell r="O1353" t="str">
            <v>JULI</v>
          </cell>
          <cell r="P1353" t="str">
            <v>Lourdes Gutierrez Aguado</v>
          </cell>
          <cell r="Q1353"/>
          <cell r="R1353" t="str">
            <v>Saul Condori Cari</v>
          </cell>
          <cell r="S1353"/>
          <cell r="T1353">
            <v>986096588</v>
          </cell>
          <cell r="U1353" t="str">
            <v>hmm073184@hotmail.com</v>
          </cell>
        </row>
        <row r="1354">
          <cell r="H1354">
            <v>301640</v>
          </cell>
          <cell r="I1354" t="str">
            <v>MUNICIPALIDAD PROVINCIAL EL COLLAO - ILAVE</v>
          </cell>
          <cell r="J1354">
            <v>21</v>
          </cell>
          <cell r="K1354" t="str">
            <v>PUNO</v>
          </cell>
          <cell r="L1354">
            <v>5</v>
          </cell>
          <cell r="M1354" t="str">
            <v>EL COLLAO</v>
          </cell>
          <cell r="N1354">
            <v>1</v>
          </cell>
          <cell r="O1354" t="str">
            <v>ILAVE</v>
          </cell>
          <cell r="P1354" t="str">
            <v>Lourdes Gutierrez Aguado</v>
          </cell>
          <cell r="Q1354"/>
          <cell r="R1354" t="str">
            <v>Alfonso Peralta Capa</v>
          </cell>
          <cell r="S1354"/>
          <cell r="T1354">
            <v>940697068</v>
          </cell>
          <cell r="U1354" t="str">
            <v>peraltacontadores@hotmail.com</v>
          </cell>
        </row>
        <row r="1355">
          <cell r="H1355">
            <v>301645</v>
          </cell>
          <cell r="I1355" t="str">
            <v>MUNICIPALIDAD PROVINCIAL DE HUANCANE</v>
          </cell>
          <cell r="J1355">
            <v>21</v>
          </cell>
          <cell r="K1355" t="str">
            <v>PUNO</v>
          </cell>
          <cell r="L1355">
            <v>6</v>
          </cell>
          <cell r="M1355" t="str">
            <v>HUANCANE</v>
          </cell>
          <cell r="N1355">
            <v>1</v>
          </cell>
          <cell r="O1355" t="str">
            <v>HUANCANE</v>
          </cell>
          <cell r="P1355" t="str">
            <v>Lourdes Gutierrez Aguado</v>
          </cell>
          <cell r="Q1355"/>
          <cell r="R1355" t="str">
            <v>Nidia Lazarinos</v>
          </cell>
          <cell r="S1355" t="str">
            <v>Jefe de la Oficina de Planeamiento y Presupuesto</v>
          </cell>
          <cell r="T1355">
            <v>951921093</v>
          </cell>
          <cell r="U1355" t="str">
            <v>nidialazarinos@hotmail.com</v>
          </cell>
        </row>
        <row r="1356">
          <cell r="H1356">
            <v>301653</v>
          </cell>
          <cell r="I1356" t="str">
            <v>MUNICIPALIDAD PROVINCIAL DE LAMPA</v>
          </cell>
          <cell r="J1356">
            <v>21</v>
          </cell>
          <cell r="K1356" t="str">
            <v>PUNO</v>
          </cell>
          <cell r="L1356">
            <v>7</v>
          </cell>
          <cell r="M1356" t="str">
            <v>LAMPA</v>
          </cell>
          <cell r="N1356">
            <v>1</v>
          </cell>
          <cell r="O1356" t="str">
            <v>LAMPA</v>
          </cell>
          <cell r="P1356" t="str">
            <v>Lourdes Gutierrez Aguado</v>
          </cell>
          <cell r="Q1356"/>
          <cell r="R1356" t="str">
            <v>Eduardo Paricahua Mamani</v>
          </cell>
          <cell r="S1356"/>
          <cell r="T1356">
            <v>963953152</v>
          </cell>
          <cell r="U1356" t="str">
            <v>Epm.Opp200@Gmail.Com</v>
          </cell>
        </row>
        <row r="1357">
          <cell r="H1357">
            <v>301663</v>
          </cell>
          <cell r="I1357" t="str">
            <v>MUNICIPALIDAD PROVINCIAL DE MELGAR - AYAVIRI</v>
          </cell>
          <cell r="J1357">
            <v>21</v>
          </cell>
          <cell r="K1357" t="str">
            <v>PUNO</v>
          </cell>
          <cell r="L1357">
            <v>8</v>
          </cell>
          <cell r="M1357" t="str">
            <v>MELGAR</v>
          </cell>
          <cell r="N1357">
            <v>1</v>
          </cell>
          <cell r="O1357" t="str">
            <v>AYAVIRI</v>
          </cell>
          <cell r="P1357" t="str">
            <v>Lourdes Gutierrez Aguado</v>
          </cell>
          <cell r="Q1357"/>
          <cell r="R1357" t="str">
            <v>Susy Milagros Caceres Soria</v>
          </cell>
          <cell r="S1357" t="str">
            <v>Gerente de Planificacion y Presupuesto</v>
          </cell>
          <cell r="T1357">
            <v>951818627</v>
          </cell>
          <cell r="U1357" t="str">
            <v>susymilagros2@gmail.com</v>
          </cell>
        </row>
        <row r="1358">
          <cell r="H1358">
            <v>301672</v>
          </cell>
          <cell r="I1358" t="str">
            <v>MUNICIPALIDAD PROVINCIAL DE MOHO</v>
          </cell>
          <cell r="J1358">
            <v>21</v>
          </cell>
          <cell r="K1358" t="str">
            <v>PUNO</v>
          </cell>
          <cell r="L1358">
            <v>9</v>
          </cell>
          <cell r="M1358" t="str">
            <v>MOHO</v>
          </cell>
          <cell r="N1358">
            <v>1</v>
          </cell>
          <cell r="O1358" t="str">
            <v>MOHO</v>
          </cell>
          <cell r="P1358" t="str">
            <v>Lourdes Gutierrez Aguado</v>
          </cell>
          <cell r="Q1358"/>
          <cell r="R1358" t="str">
            <v>Wilber Washington Arapa Luque</v>
          </cell>
          <cell r="S1358"/>
          <cell r="T1358">
            <v>951511285</v>
          </cell>
          <cell r="U1358" t="str">
            <v>wilber.wal@gmail.com</v>
          </cell>
        </row>
        <row r="1359">
          <cell r="H1359">
            <v>301676</v>
          </cell>
          <cell r="I1359" t="str">
            <v>MUNICIPALIDAD PROVINCIAL DE SAN ANTONIO DE PUTINA</v>
          </cell>
          <cell r="J1359">
            <v>21</v>
          </cell>
          <cell r="K1359" t="str">
            <v>PUNO</v>
          </cell>
          <cell r="L1359">
            <v>10</v>
          </cell>
          <cell r="M1359" t="str">
            <v>SAN ANTONIO DE PUTINA</v>
          </cell>
          <cell r="N1359">
            <v>1</v>
          </cell>
          <cell r="O1359" t="str">
            <v>PUTINA</v>
          </cell>
          <cell r="P1359" t="str">
            <v>Lourdes Gutierrez Aguado</v>
          </cell>
          <cell r="Q1359"/>
          <cell r="R1359" t="str">
            <v>Wilson Amanqui Mendoza</v>
          </cell>
          <cell r="S1359" t="str">
            <v>GERENTE DE PLANEAMIENTO Y PRESUPUESTO</v>
          </cell>
          <cell r="T1359">
            <v>931037484</v>
          </cell>
          <cell r="U1359" t="str">
            <v>wam_cpcc@hotmail.com</v>
          </cell>
        </row>
        <row r="1360">
          <cell r="H1360">
            <v>301681</v>
          </cell>
          <cell r="I1360" t="str">
            <v>MUNICIPALIDAD PROVINCIAL DE SAN ROMAN - JULIACA</v>
          </cell>
          <cell r="J1360">
            <v>21</v>
          </cell>
          <cell r="K1360" t="str">
            <v>PUNO</v>
          </cell>
          <cell r="L1360">
            <v>11</v>
          </cell>
          <cell r="M1360" t="str">
            <v>SAN ROMAN</v>
          </cell>
          <cell r="N1360">
            <v>1</v>
          </cell>
          <cell r="O1360" t="str">
            <v>JULIACA</v>
          </cell>
          <cell r="P1360" t="str">
            <v>Lourdes Gutierrez Aguado</v>
          </cell>
          <cell r="Q1360"/>
          <cell r="R1360" t="str">
            <v>Leonidas Vntura Urquizo</v>
          </cell>
          <cell r="S1360"/>
          <cell r="T1360">
            <v>951310758</v>
          </cell>
          <cell r="U1360" t="str">
            <v>Mpsrj@Munisanroman.Gob.Pe</v>
          </cell>
        </row>
        <row r="1361">
          <cell r="H1361">
            <v>301685</v>
          </cell>
          <cell r="I1361" t="str">
            <v>MUNICIPALIDAD PROVINCIAL DE SANDIA</v>
          </cell>
          <cell r="J1361">
            <v>21</v>
          </cell>
          <cell r="K1361" t="str">
            <v>PUNO</v>
          </cell>
          <cell r="L1361">
            <v>12</v>
          </cell>
          <cell r="M1361" t="str">
            <v>SANDIA</v>
          </cell>
          <cell r="N1361">
            <v>1</v>
          </cell>
          <cell r="O1361" t="str">
            <v>SANDIA</v>
          </cell>
          <cell r="P1361" t="str">
            <v>Lourdes Gutierrez Aguado</v>
          </cell>
          <cell r="Q1361"/>
          <cell r="R1361"/>
          <cell r="S1361"/>
          <cell r="T1361"/>
          <cell r="U1361" t="str">
            <v>planeamiento-presupuesto@munisandia.gob.pe</v>
          </cell>
        </row>
        <row r="1362">
          <cell r="H1362">
            <v>301694</v>
          </cell>
          <cell r="I1362" t="str">
            <v>MUNICIPALIDAD PROVINCIAL DE YUNGUYO</v>
          </cell>
          <cell r="J1362">
            <v>21</v>
          </cell>
          <cell r="K1362" t="str">
            <v>PUNO</v>
          </cell>
          <cell r="L1362">
            <v>13</v>
          </cell>
          <cell r="M1362" t="str">
            <v>YUNGUYO</v>
          </cell>
          <cell r="N1362">
            <v>1</v>
          </cell>
          <cell r="O1362" t="str">
            <v>YUNGUYO</v>
          </cell>
          <cell r="P1362" t="str">
            <v>Lourdes Gutierrez Aguado</v>
          </cell>
          <cell r="Q1362"/>
          <cell r="R1362" t="str">
            <v>SAUL JUAN CCAMAPAZA BACA</v>
          </cell>
          <cell r="S1362" t="str">
            <v>Gerente Planeamiento y Presupuesto</v>
          </cell>
          <cell r="T1362">
            <v>938808290</v>
          </cell>
          <cell r="U1362" t="str">
            <v>saulj205@hotmail.com</v>
          </cell>
        </row>
        <row r="1363">
          <cell r="H1363">
            <v>301701</v>
          </cell>
          <cell r="I1363" t="str">
            <v>MUNICIPALIDAD PROVINCIAL DE MOYOBAMBA</v>
          </cell>
          <cell r="J1363">
            <v>22</v>
          </cell>
          <cell r="K1363" t="str">
            <v>SAN MARTIN</v>
          </cell>
          <cell r="L1363">
            <v>1</v>
          </cell>
          <cell r="M1363" t="str">
            <v>MOYOBAMBA</v>
          </cell>
          <cell r="N1363">
            <v>1</v>
          </cell>
          <cell r="O1363" t="str">
            <v>MOYOBAMBA</v>
          </cell>
          <cell r="P1363" t="str">
            <v>Magdalena Carranza Lozano</v>
          </cell>
          <cell r="Q1363"/>
          <cell r="R1363" t="str">
            <v>Lizzy Cubas Vásquez</v>
          </cell>
          <cell r="S1363" t="str">
            <v>Jefa de la Oficina General de Planeamiento y Presupuesto</v>
          </cell>
          <cell r="T1363"/>
          <cell r="U1363" t="str">
            <v>cubaslizzy@gmail.com</v>
          </cell>
        </row>
        <row r="1364">
          <cell r="H1364">
            <v>301707</v>
          </cell>
          <cell r="I1364" t="str">
            <v>MUNICIPALIDAD PROVINCIAL DE BELLAVISTA</v>
          </cell>
          <cell r="J1364">
            <v>22</v>
          </cell>
          <cell r="K1364" t="str">
            <v>SAN MARTIN</v>
          </cell>
          <cell r="L1364">
            <v>2</v>
          </cell>
          <cell r="M1364" t="str">
            <v>BELLAVISTA</v>
          </cell>
          <cell r="N1364">
            <v>1</v>
          </cell>
          <cell r="O1364" t="str">
            <v>BELLAVISTA</v>
          </cell>
          <cell r="P1364" t="str">
            <v>Magdalena Carranza Lozano</v>
          </cell>
          <cell r="Q1364"/>
          <cell r="R1364" t="str">
            <v>WILDER JERÓNIMO ROJAS MEDINA</v>
          </cell>
          <cell r="S1364" t="str">
            <v>GERENTE DE PLANEAMIENTO ESTRATÉGICO Y PRESUPUESTO</v>
          </cell>
          <cell r="T1364">
            <v>927576158</v>
          </cell>
          <cell r="U1364" t="str">
            <v>rojasmedinawilder2@gmail.com</v>
          </cell>
        </row>
        <row r="1365">
          <cell r="H1365">
            <v>301713</v>
          </cell>
          <cell r="I1365" t="str">
            <v>MUNICIPALIDAD PROVINCIAL DE EL DORADO</v>
          </cell>
          <cell r="J1365">
            <v>22</v>
          </cell>
          <cell r="K1365" t="str">
            <v>SAN MARTIN</v>
          </cell>
          <cell r="L1365">
            <v>3</v>
          </cell>
          <cell r="M1365" t="str">
            <v>EL DORADO</v>
          </cell>
          <cell r="N1365">
            <v>1</v>
          </cell>
          <cell r="O1365" t="str">
            <v>SAN JOSE DE SISA</v>
          </cell>
          <cell r="P1365" t="str">
            <v>Magdalena Carranza Lozano</v>
          </cell>
          <cell r="Q1365"/>
          <cell r="R1365" t="str">
            <v>Moisés Bueno Chávez</v>
          </cell>
          <cell r="S1365" t="str">
            <v>Jefe de la Oficina de Planificación y Presupuesto</v>
          </cell>
          <cell r="T1365">
            <v>952850465</v>
          </cell>
          <cell r="U1365" t="str">
            <v>presupuesto@munieldorado.gob.pe</v>
          </cell>
        </row>
        <row r="1366">
          <cell r="H1366">
            <v>301718</v>
          </cell>
          <cell r="I1366" t="str">
            <v>MUNICIPALIDAD PROVINCIAL DE HUALLAGA - SAPOSOA</v>
          </cell>
          <cell r="J1366">
            <v>22</v>
          </cell>
          <cell r="K1366" t="str">
            <v>SAN MARTIN</v>
          </cell>
          <cell r="L1366">
            <v>4</v>
          </cell>
          <cell r="M1366" t="str">
            <v>HUALLAGA</v>
          </cell>
          <cell r="N1366">
            <v>1</v>
          </cell>
          <cell r="O1366" t="str">
            <v>SAPOSOA</v>
          </cell>
          <cell r="P1366" t="str">
            <v>Magdalena Carranza Lozano</v>
          </cell>
          <cell r="Q1366"/>
          <cell r="R1366" t="str">
            <v>Rosa Cardenas Soto</v>
          </cell>
          <cell r="S1366"/>
          <cell r="T1366">
            <v>901016477</v>
          </cell>
          <cell r="U1366" t="str">
            <v>cancer_cs_3@hotmail.com</v>
          </cell>
        </row>
        <row r="1367">
          <cell r="H1367">
            <v>301724</v>
          </cell>
          <cell r="I1367" t="str">
            <v>MUNICIPALIDAD PROVINCIAL DE LAMAS</v>
          </cell>
          <cell r="J1367">
            <v>22</v>
          </cell>
          <cell r="K1367" t="str">
            <v>SAN MARTIN</v>
          </cell>
          <cell r="L1367">
            <v>5</v>
          </cell>
          <cell r="M1367" t="str">
            <v>LAMAS</v>
          </cell>
          <cell r="N1367">
            <v>1</v>
          </cell>
          <cell r="O1367" t="str">
            <v>LAMAS</v>
          </cell>
          <cell r="P1367" t="str">
            <v>Magdalena Carranza Lozano</v>
          </cell>
          <cell r="Q1367"/>
          <cell r="R1367" t="str">
            <v>GLADYS MILAGROS ORUE REÁTEGUI</v>
          </cell>
          <cell r="S1367" t="str">
            <v>JEFE DE LA OFICINA GENERAL DE PLANEAMIENTO Y PRESUPUESTO</v>
          </cell>
          <cell r="T1367">
            <v>949889659</v>
          </cell>
          <cell r="U1367" t="str">
            <v>cpc.gmilagrosoruer20@gmail.com</v>
          </cell>
        </row>
        <row r="1368">
          <cell r="H1368">
            <v>301735</v>
          </cell>
          <cell r="I1368" t="str">
            <v>MUNICIPALIDAD PROVINCIAL DE MARISCAL CACERES - JUANJUI</v>
          </cell>
          <cell r="J1368">
            <v>22</v>
          </cell>
          <cell r="K1368" t="str">
            <v>SAN MARTIN</v>
          </cell>
          <cell r="L1368">
            <v>6</v>
          </cell>
          <cell r="M1368" t="str">
            <v>MARISCAL CACERES</v>
          </cell>
          <cell r="N1368">
            <v>1</v>
          </cell>
          <cell r="O1368" t="str">
            <v>JUANJUI</v>
          </cell>
          <cell r="P1368" t="str">
            <v>Magdalena Carranza Lozano</v>
          </cell>
          <cell r="Q1368"/>
          <cell r="R1368" t="str">
            <v>Victor Manuel Segura Sullon</v>
          </cell>
          <cell r="S1368" t="str">
            <v>Gerente de Planificación y Presupuesto</v>
          </cell>
          <cell r="T1368">
            <v>972553849</v>
          </cell>
          <cell r="U1368" t="str">
            <v>vsegura@munijuanjui.gob.pe</v>
          </cell>
        </row>
        <row r="1369">
          <cell r="H1369">
            <v>301740</v>
          </cell>
          <cell r="I1369" t="str">
            <v>MUNICIPALIDAD PROVINCIAL DE PICOTA</v>
          </cell>
          <cell r="J1369">
            <v>22</v>
          </cell>
          <cell r="K1369" t="str">
            <v>SAN MARTIN</v>
          </cell>
          <cell r="L1369">
            <v>7</v>
          </cell>
          <cell r="M1369" t="str">
            <v>PICOTA</v>
          </cell>
          <cell r="N1369">
            <v>1</v>
          </cell>
          <cell r="O1369" t="str">
            <v>PICOTA</v>
          </cell>
          <cell r="P1369" t="str">
            <v>Magdalena Carranza Lozano</v>
          </cell>
          <cell r="Q1369"/>
          <cell r="R1369" t="str">
            <v>JORGE ALBERTO VÁSQUEZ CASTRO</v>
          </cell>
          <cell r="S1369" t="str">
            <v>GERENTE DE PLANIFICACIÓN Y PRESUPUESTO</v>
          </cell>
          <cell r="T1369">
            <v>942725695</v>
          </cell>
          <cell r="U1369" t="str">
            <v>jorgeavcecon@gmail.com</v>
          </cell>
        </row>
        <row r="1370">
          <cell r="H1370">
            <v>301750</v>
          </cell>
          <cell r="I1370" t="str">
            <v>MUNICIPALIDAD PROVINCIAL DE RIOJA</v>
          </cell>
          <cell r="J1370">
            <v>22</v>
          </cell>
          <cell r="K1370" t="str">
            <v>SAN MARTIN</v>
          </cell>
          <cell r="L1370">
            <v>8</v>
          </cell>
          <cell r="M1370" t="str">
            <v>RIOJA</v>
          </cell>
          <cell r="N1370">
            <v>1</v>
          </cell>
          <cell r="O1370" t="str">
            <v>RIOJA</v>
          </cell>
          <cell r="P1370" t="str">
            <v>Magdalena Carranza Lozano</v>
          </cell>
          <cell r="Q1370"/>
          <cell r="R1370" t="str">
            <v>BERLIN MERA TANTALEAN</v>
          </cell>
          <cell r="S1370" t="str">
            <v>Gerente (e) de Planificación y Presupuesto</v>
          </cell>
          <cell r="T1370">
            <v>945175937</v>
          </cell>
          <cell r="U1370" t="str">
            <v>contador0208@gmail.com</v>
          </cell>
        </row>
        <row r="1371">
          <cell r="H1371">
            <v>301759</v>
          </cell>
          <cell r="I1371" t="str">
            <v>MUNICIPALIDAD PROVINCIAL DE SAN MARTIN - TARAPOTO</v>
          </cell>
          <cell r="J1371">
            <v>22</v>
          </cell>
          <cell r="K1371" t="str">
            <v>SAN MARTIN</v>
          </cell>
          <cell r="L1371">
            <v>9</v>
          </cell>
          <cell r="M1371" t="str">
            <v>SAN MARTIN</v>
          </cell>
          <cell r="N1371">
            <v>1</v>
          </cell>
          <cell r="O1371" t="str">
            <v>TARAPOTO</v>
          </cell>
          <cell r="P1371" t="str">
            <v>Magdalena Carranza Lozano</v>
          </cell>
          <cell r="Q1371"/>
          <cell r="R1371" t="str">
            <v xml:space="preserve"> Victor Miguel Castillo Varona</v>
          </cell>
          <cell r="S1371" t="str">
            <v xml:space="preserve">Jefe  de la Oficina de Planeamiento y Presupuesto </v>
          </cell>
          <cell r="T1371"/>
          <cell r="U1371" t="str">
            <v>victor_castillo76@yahoo.es</v>
          </cell>
        </row>
        <row r="1372">
          <cell r="H1372">
            <v>301773</v>
          </cell>
          <cell r="I1372" t="str">
            <v>MUNICIPALIDAD PROVINCIAL DE TOCACHE</v>
          </cell>
          <cell r="J1372">
            <v>22</v>
          </cell>
          <cell r="K1372" t="str">
            <v>SAN MARTIN</v>
          </cell>
          <cell r="L1372">
            <v>10</v>
          </cell>
          <cell r="M1372" t="str">
            <v>TOCACHE</v>
          </cell>
          <cell r="N1372">
            <v>1</v>
          </cell>
          <cell r="O1372" t="str">
            <v>TOCACHE</v>
          </cell>
          <cell r="P1372" t="str">
            <v>Magdalena Carranza Lozano</v>
          </cell>
          <cell r="Q1372"/>
          <cell r="R1372" t="str">
            <v>Hannz Enrique Espinoza Jara</v>
          </cell>
          <cell r="S1372" t="str">
            <v>Director de la Oficina General de Planeamiento y Presupuesto</v>
          </cell>
          <cell r="T1372">
            <v>990175828</v>
          </cell>
          <cell r="U1372" t="str">
            <v>espinoza.enrique14@gmail.com</v>
          </cell>
        </row>
        <row r="1373">
          <cell r="H1373">
            <v>301778</v>
          </cell>
          <cell r="I1373" t="str">
            <v>MUNICIPALIDAD PROVINCIAL DE TACNA</v>
          </cell>
          <cell r="J1373">
            <v>23</v>
          </cell>
          <cell r="K1373" t="str">
            <v>TACNA</v>
          </cell>
          <cell r="L1373">
            <v>1</v>
          </cell>
          <cell r="M1373" t="str">
            <v>TACNA</v>
          </cell>
          <cell r="N1373">
            <v>1</v>
          </cell>
          <cell r="O1373" t="str">
            <v>TACNA</v>
          </cell>
          <cell r="P1373" t="str">
            <v>Leidy Cayotopa Mesones</v>
          </cell>
          <cell r="Q1373"/>
          <cell r="R1373" t="str">
            <v>Santiago Soto Condori</v>
          </cell>
          <cell r="S1373"/>
          <cell r="T1373">
            <v>946756783</v>
          </cell>
          <cell r="U1373" t="str">
            <v>jjsantiagoc@hotmail.com</v>
          </cell>
        </row>
        <row r="1374">
          <cell r="H1374">
            <v>301787</v>
          </cell>
          <cell r="I1374" t="str">
            <v>MUNICIPALIDAD PROVINCIAL DE CANDARAVE</v>
          </cell>
          <cell r="J1374">
            <v>23</v>
          </cell>
          <cell r="K1374" t="str">
            <v>TACNA</v>
          </cell>
          <cell r="L1374">
            <v>2</v>
          </cell>
          <cell r="M1374" t="str">
            <v>CANDARAVE</v>
          </cell>
          <cell r="N1374">
            <v>1</v>
          </cell>
          <cell r="O1374" t="str">
            <v>CANDARAVE</v>
          </cell>
          <cell r="P1374" t="str">
            <v>Leidy Cayotopa Mesones</v>
          </cell>
          <cell r="Q1374"/>
          <cell r="R1374" t="str">
            <v>Francisco Emilio Coaquera Escobar</v>
          </cell>
          <cell r="S1374"/>
          <cell r="T1374">
            <v>950738769</v>
          </cell>
          <cell r="U1374" t="str">
            <v>facetacna@hotmail.com</v>
          </cell>
        </row>
        <row r="1375">
          <cell r="H1375">
            <v>301793</v>
          </cell>
          <cell r="I1375" t="str">
            <v>MUNICIPALIDAD PROVINCIAL DE JORGE BASADRE - LOCUMBA</v>
          </cell>
          <cell r="J1375">
            <v>23</v>
          </cell>
          <cell r="K1375" t="str">
            <v>TACNA</v>
          </cell>
          <cell r="L1375">
            <v>3</v>
          </cell>
          <cell r="M1375" t="str">
            <v>JORGE BASADRE</v>
          </cell>
          <cell r="N1375">
            <v>1</v>
          </cell>
          <cell r="O1375" t="str">
            <v>LOCUMBA</v>
          </cell>
          <cell r="P1375" t="str">
            <v>Leidy Cayotopa Mesones</v>
          </cell>
          <cell r="Q1375"/>
          <cell r="R1375" t="str">
            <v>Rafael Lucio Flores Garcia</v>
          </cell>
          <cell r="S1375"/>
          <cell r="T1375">
            <v>969285429</v>
          </cell>
          <cell r="U1375" t="str">
            <v>rafael1980668@hotmail.com</v>
          </cell>
        </row>
        <row r="1376">
          <cell r="H1376">
            <v>301796</v>
          </cell>
          <cell r="I1376" t="str">
            <v>MUNICIPALIDAD PROVINCIAL DE TARATA</v>
          </cell>
          <cell r="J1376">
            <v>23</v>
          </cell>
          <cell r="K1376" t="str">
            <v>TACNA</v>
          </cell>
          <cell r="L1376">
            <v>4</v>
          </cell>
          <cell r="M1376" t="str">
            <v>TARATA</v>
          </cell>
          <cell r="N1376">
            <v>1</v>
          </cell>
          <cell r="O1376" t="str">
            <v>TARATA</v>
          </cell>
          <cell r="P1376" t="str">
            <v>Leidy Cayotopa Mesones</v>
          </cell>
          <cell r="Q1376"/>
          <cell r="R1376" t="str">
            <v>Maribel Rossana Conde Limache</v>
          </cell>
          <cell r="S1376"/>
          <cell r="T1376">
            <v>995065848</v>
          </cell>
          <cell r="U1376" t="str">
            <v>cpc.condelimache@gmail.com</v>
          </cell>
        </row>
        <row r="1377">
          <cell r="H1377">
            <v>301804</v>
          </cell>
          <cell r="I1377" t="str">
            <v>MUNICIPALIDAD PROVINCIAL DE TUMBES</v>
          </cell>
          <cell r="J1377">
            <v>24</v>
          </cell>
          <cell r="K1377" t="str">
            <v>TUMBES</v>
          </cell>
          <cell r="L1377">
            <v>1</v>
          </cell>
          <cell r="M1377" t="str">
            <v>TUMBES</v>
          </cell>
          <cell r="N1377">
            <v>1</v>
          </cell>
          <cell r="O1377" t="str">
            <v>TUMBES</v>
          </cell>
          <cell r="P1377" t="str">
            <v>Claudia Melendez Mauricio</v>
          </cell>
          <cell r="Q1377"/>
          <cell r="R1377" t="str">
            <v>Daril Lorenzo Escobar Tandazo</v>
          </cell>
          <cell r="S1377"/>
          <cell r="T1377">
            <v>972950920</v>
          </cell>
          <cell r="U1377" t="str">
            <v>daril_lorenzo@hotmail.com</v>
          </cell>
        </row>
        <row r="1378">
          <cell r="H1378">
            <v>301810</v>
          </cell>
          <cell r="I1378" t="str">
            <v>MUNICIPALIDAD PROVINCIAL DE CONTRALMIRANTE VILLAR</v>
          </cell>
          <cell r="J1378">
            <v>24</v>
          </cell>
          <cell r="K1378" t="str">
            <v>TUMBES</v>
          </cell>
          <cell r="L1378">
            <v>2</v>
          </cell>
          <cell r="M1378" t="str">
            <v>CONTRALMIRANTE VILLAR</v>
          </cell>
          <cell r="N1378">
            <v>1</v>
          </cell>
          <cell r="O1378" t="str">
            <v>ZORRITOS</v>
          </cell>
          <cell r="P1378" t="str">
            <v>Claudia Melendez Mauricio</v>
          </cell>
          <cell r="Q1378"/>
          <cell r="R1378" t="str">
            <v>Milagros Liseth Noriega Hidalgo</v>
          </cell>
          <cell r="S1378"/>
          <cell r="T1378">
            <v>902629495</v>
          </cell>
          <cell r="U1378" t="str">
            <v>milita_setiembre@hotmail.com</v>
          </cell>
        </row>
        <row r="1379">
          <cell r="H1379">
            <v>301812</v>
          </cell>
          <cell r="I1379" t="str">
            <v>MUNICIPALIDAD PROVINCIAL DE ZARUMILLA</v>
          </cell>
          <cell r="J1379">
            <v>24</v>
          </cell>
          <cell r="K1379" t="str">
            <v>TUMBES</v>
          </cell>
          <cell r="L1379">
            <v>3</v>
          </cell>
          <cell r="M1379" t="str">
            <v>ZARUMILLA</v>
          </cell>
          <cell r="N1379">
            <v>1</v>
          </cell>
          <cell r="O1379" t="str">
            <v>ZARUMILLA</v>
          </cell>
          <cell r="P1379" t="str">
            <v>Claudia Melendez Mauricio</v>
          </cell>
          <cell r="Q1379"/>
          <cell r="R1379" t="str">
            <v>Dennys Yovera Fox</v>
          </cell>
          <cell r="S1379"/>
          <cell r="T1379">
            <v>995206060</v>
          </cell>
          <cell r="U1379" t="str">
            <v>planeamientoypresupuesto@munizarumilla.gob.pe; ayoverafox@gmail.com; georginaam72@gmail.com</v>
          </cell>
        </row>
        <row r="1380">
          <cell r="H1380">
            <v>301816</v>
          </cell>
          <cell r="I1380" t="str">
            <v>MUNICIPALIDAD PROVINCIAL DE CORONEL PORTILLO</v>
          </cell>
          <cell r="J1380">
            <v>25</v>
          </cell>
          <cell r="K1380" t="str">
            <v>UCAYALI</v>
          </cell>
          <cell r="L1380">
            <v>1</v>
          </cell>
          <cell r="M1380" t="str">
            <v>CORONEL PORTILLO</v>
          </cell>
          <cell r="N1380">
            <v>1</v>
          </cell>
          <cell r="O1380" t="str">
            <v>CALLERIA</v>
          </cell>
          <cell r="P1380" t="str">
            <v>Lourdes Gutierrez Aguado</v>
          </cell>
          <cell r="Q1380"/>
          <cell r="R1380" t="str">
            <v>Eduardo Leonel Pezo Mey</v>
          </cell>
          <cell r="S1380" t="str">
            <v>Sub Gerente de Planeamiento</v>
          </cell>
          <cell r="T1380">
            <v>943913234</v>
          </cell>
          <cell r="U1380" t="str">
            <v>pezo_mey@hotmail.com</v>
          </cell>
        </row>
        <row r="1381">
          <cell r="H1381">
            <v>301822</v>
          </cell>
          <cell r="I1381" t="str">
            <v>MUNICIPALIDAD PROVINCIAL DE ATALAYA - RAYMONDI</v>
          </cell>
          <cell r="J1381">
            <v>25</v>
          </cell>
          <cell r="K1381" t="str">
            <v>UCAYALI</v>
          </cell>
          <cell r="L1381">
            <v>2</v>
          </cell>
          <cell r="M1381" t="str">
            <v>ATALAYA</v>
          </cell>
          <cell r="N1381">
            <v>1</v>
          </cell>
          <cell r="O1381" t="str">
            <v>RAIMONDI</v>
          </cell>
          <cell r="P1381" t="str">
            <v>Lourdes Gutierrez Aguado</v>
          </cell>
          <cell r="Q1381"/>
          <cell r="R1381" t="str">
            <v>Victor Raúl García Sandoval</v>
          </cell>
          <cell r="S1381"/>
          <cell r="T1381">
            <v>964751000</v>
          </cell>
          <cell r="U1381" t="str">
            <v>rvictor.tk@gmail.com</v>
          </cell>
        </row>
        <row r="1382">
          <cell r="H1382">
            <v>301826</v>
          </cell>
          <cell r="I1382" t="str">
            <v>MUNICIPALIDAD PROVINCIAL DE PADRE ABAD - AGUAITIA</v>
          </cell>
          <cell r="J1382">
            <v>25</v>
          </cell>
          <cell r="K1382" t="str">
            <v>UCAYALI</v>
          </cell>
          <cell r="L1382">
            <v>3</v>
          </cell>
          <cell r="M1382" t="str">
            <v>PADRE ABAD</v>
          </cell>
          <cell r="N1382">
            <v>1</v>
          </cell>
          <cell r="O1382" t="str">
            <v>PADRE ABAD</v>
          </cell>
          <cell r="P1382" t="str">
            <v>Lourdes Gutierrez Aguado</v>
          </cell>
          <cell r="Q1382"/>
          <cell r="R1382" t="str">
            <v>Rister Ivan Rios Solsol</v>
          </cell>
          <cell r="S1382"/>
          <cell r="T1382">
            <v>998602951</v>
          </cell>
          <cell r="U1382" t="str">
            <v>risterriossolsol@gmail.com</v>
          </cell>
        </row>
        <row r="1383">
          <cell r="H1383">
            <v>301829</v>
          </cell>
          <cell r="I1383" t="str">
            <v>MUNICIPALIDAD PROVINCIAL DE PURUS</v>
          </cell>
          <cell r="J1383">
            <v>25</v>
          </cell>
          <cell r="K1383" t="str">
            <v>UCAYALI</v>
          </cell>
          <cell r="L1383">
            <v>4</v>
          </cell>
          <cell r="M1383" t="str">
            <v>PURUS</v>
          </cell>
          <cell r="N1383">
            <v>1</v>
          </cell>
          <cell r="O1383" t="str">
            <v>PURUS</v>
          </cell>
          <cell r="P1383" t="str">
            <v>Lourdes Gutierrez Aguado</v>
          </cell>
          <cell r="Q1383"/>
          <cell r="R1383" t="str">
            <v>Edin Abel Villalobos Vasquez</v>
          </cell>
          <cell r="S1383" t="str">
            <v>Gerente de Planificación y Presupuesto</v>
          </cell>
          <cell r="T1383" t="str">
            <v>918 220 817</v>
          </cell>
          <cell r="U1383" t="str">
            <v>edinabel2016@gmail.com</v>
          </cell>
        </row>
        <row r="1384">
          <cell r="H1384">
            <v>301854</v>
          </cell>
          <cell r="I1384" t="str">
            <v>MUNICIPALIDAD PROVINCIAL DE PUTUMAYO</v>
          </cell>
          <cell r="J1384">
            <v>16</v>
          </cell>
          <cell r="K1384" t="str">
            <v>LORETO</v>
          </cell>
          <cell r="L1384">
            <v>8</v>
          </cell>
          <cell r="M1384" t="str">
            <v>PUTUMAYO</v>
          </cell>
          <cell r="N1384">
            <v>1</v>
          </cell>
          <cell r="O1384" t="str">
            <v>PUTUMAYO</v>
          </cell>
          <cell r="P1384" t="str">
            <v>Noe Kiyak Pujupat</v>
          </cell>
          <cell r="Q1384"/>
          <cell r="R1384" t="str">
            <v>Jorge Bardales Villacorta</v>
          </cell>
          <cell r="S1384" t="str">
            <v xml:space="preserve">Responable de planeamiento </v>
          </cell>
          <cell r="T1384">
            <v>965006240</v>
          </cell>
          <cell r="U1384" t="str">
            <v>cpc_jbardalez@hotmail.com</v>
          </cell>
        </row>
        <row r="1385">
          <cell r="H1385">
            <v>300002</v>
          </cell>
          <cell r="I1385" t="str">
            <v>MUNICIPALIDAD DISTRITAL DE ASUNCION</v>
          </cell>
          <cell r="J1385">
            <v>1</v>
          </cell>
          <cell r="K1385" t="str">
            <v>AMAZONAS</v>
          </cell>
          <cell r="L1385">
            <v>1</v>
          </cell>
          <cell r="M1385" t="str">
            <v>CHACHAPOYAS</v>
          </cell>
          <cell r="N1385">
            <v>2</v>
          </cell>
          <cell r="O1385" t="str">
            <v>ASUNCION</v>
          </cell>
          <cell r="P1385" t="str">
            <v>Marco Condori Lozano</v>
          </cell>
          <cell r="Q1385"/>
          <cell r="R1385" t="str">
            <v>Claudia Mendoza Merino</v>
          </cell>
          <cell r="S1385"/>
          <cell r="T1385"/>
          <cell r="U1385" t="str">
            <v>clauclau9394@gmail.com</v>
          </cell>
        </row>
        <row r="1386">
          <cell r="H1386">
            <v>300003</v>
          </cell>
          <cell r="I1386" t="str">
            <v>MUNICIPALIDAD DISTRITAL DE BALSAS</v>
          </cell>
          <cell r="J1386">
            <v>1</v>
          </cell>
          <cell r="K1386" t="str">
            <v>AMAZONAS</v>
          </cell>
          <cell r="L1386">
            <v>1</v>
          </cell>
          <cell r="M1386" t="str">
            <v>CHACHAPOYAS</v>
          </cell>
          <cell r="N1386">
            <v>3</v>
          </cell>
          <cell r="O1386" t="str">
            <v>BALSAS</v>
          </cell>
          <cell r="P1386" t="str">
            <v>Marco Condori Lozano</v>
          </cell>
          <cell r="Q1386"/>
          <cell r="R1386" t="str">
            <v>Chavez Diaz Francisco</v>
          </cell>
          <cell r="S1386"/>
          <cell r="T1386">
            <v>994303987</v>
          </cell>
          <cell r="U1386" t="str">
            <v>pchavez_0311@hotmail.com</v>
          </cell>
        </row>
        <row r="1387">
          <cell r="H1387">
            <v>300004</v>
          </cell>
          <cell r="I1387" t="str">
            <v>MUNICIPALIDAD DISTRITAL DE CHETO</v>
          </cell>
          <cell r="J1387">
            <v>1</v>
          </cell>
          <cell r="K1387" t="str">
            <v>AMAZONAS</v>
          </cell>
          <cell r="L1387">
            <v>1</v>
          </cell>
          <cell r="M1387" t="str">
            <v>CHACHAPOYAS</v>
          </cell>
          <cell r="N1387">
            <v>4</v>
          </cell>
          <cell r="O1387" t="str">
            <v>CHETO</v>
          </cell>
          <cell r="P1387" t="str">
            <v>Marco Condori Lozano</v>
          </cell>
          <cell r="Q1387"/>
          <cell r="R1387" t="str">
            <v>Yojani</v>
          </cell>
          <cell r="S1387"/>
          <cell r="T1387">
            <v>961092927</v>
          </cell>
          <cell r="U1387" t="str">
            <v>yojanimc@gmail.com</v>
          </cell>
        </row>
        <row r="1388">
          <cell r="H1388">
            <v>300005</v>
          </cell>
          <cell r="I1388" t="str">
            <v>MUNICIPALIDAD DISTRITAL DE CHILIQUIN</v>
          </cell>
          <cell r="J1388">
            <v>1</v>
          </cell>
          <cell r="K1388" t="str">
            <v>AMAZONAS</v>
          </cell>
          <cell r="L1388">
            <v>1</v>
          </cell>
          <cell r="M1388" t="str">
            <v>CHACHAPOYAS</v>
          </cell>
          <cell r="N1388">
            <v>5</v>
          </cell>
          <cell r="O1388" t="str">
            <v>CHILIQUIN</v>
          </cell>
          <cell r="P1388" t="str">
            <v>Marco Condori Lozano</v>
          </cell>
          <cell r="Q1388"/>
          <cell r="R1388" t="str">
            <v>DALILA MAS QUIROZ</v>
          </cell>
          <cell r="S1388" t="str">
            <v>TESORERA/:RESPONSABLE DE PLANEAMIENTO</v>
          </cell>
          <cell r="T1388">
            <v>960790130</v>
          </cell>
          <cell r="U1388" t="str">
            <v>DALMASQUI@GMAIL.COM</v>
          </cell>
        </row>
        <row r="1389">
          <cell r="H1389">
            <v>300006</v>
          </cell>
          <cell r="I1389" t="str">
            <v>MUNICIPALIDAD DISTRITAL DE CHUQUIBAMBA</v>
          </cell>
          <cell r="J1389">
            <v>1</v>
          </cell>
          <cell r="K1389" t="str">
            <v>AMAZONAS</v>
          </cell>
          <cell r="L1389">
            <v>1</v>
          </cell>
          <cell r="M1389" t="str">
            <v>CHACHAPOYAS</v>
          </cell>
          <cell r="N1389">
            <v>6</v>
          </cell>
          <cell r="O1389" t="str">
            <v>CHUQUIBAMBA</v>
          </cell>
          <cell r="P1389" t="str">
            <v>Marco Condori Lozano</v>
          </cell>
          <cell r="Q1389"/>
          <cell r="R1389" t="str">
            <v>Chavez Diaz Francisco</v>
          </cell>
          <cell r="S1389"/>
          <cell r="T1389">
            <v>941975079</v>
          </cell>
          <cell r="U1389" t="str">
            <v>wesilmo@hotmail.com</v>
          </cell>
        </row>
        <row r="1390">
          <cell r="H1390">
            <v>300007</v>
          </cell>
          <cell r="I1390" t="str">
            <v>MUNICIPALIDAD DISTRITAL DE GRANADA</v>
          </cell>
          <cell r="J1390">
            <v>1</v>
          </cell>
          <cell r="K1390" t="str">
            <v>AMAZONAS</v>
          </cell>
          <cell r="L1390">
            <v>1</v>
          </cell>
          <cell r="M1390" t="str">
            <v>CHACHAPOYAS</v>
          </cell>
          <cell r="N1390">
            <v>7</v>
          </cell>
          <cell r="O1390" t="str">
            <v>GRANADA</v>
          </cell>
          <cell r="P1390" t="str">
            <v>Marco Condori Lozano</v>
          </cell>
          <cell r="Q1390"/>
          <cell r="R1390" t="str">
            <v>Lizbeth Tauca Mori</v>
          </cell>
          <cell r="S1390" t="str">
            <v>Responsable de la oficina de planeamiento y presupuesto</v>
          </cell>
          <cell r="T1390">
            <v>945889717</v>
          </cell>
          <cell r="U1390" t="str">
            <v>taucamorilizbeth@gmail.com</v>
          </cell>
        </row>
        <row r="1391">
          <cell r="H1391">
            <v>300008</v>
          </cell>
          <cell r="I1391" t="str">
            <v>MUNICIPALIDAD DISTRITAL DE HUANCAS</v>
          </cell>
          <cell r="J1391">
            <v>1</v>
          </cell>
          <cell r="K1391" t="str">
            <v>AMAZONAS</v>
          </cell>
          <cell r="L1391">
            <v>1</v>
          </cell>
          <cell r="M1391" t="str">
            <v>CHACHAPOYAS</v>
          </cell>
          <cell r="N1391">
            <v>8</v>
          </cell>
          <cell r="O1391" t="str">
            <v>HUANCAS</v>
          </cell>
          <cell r="P1391" t="str">
            <v>Marco Condori Lozano</v>
          </cell>
          <cell r="Q1391"/>
          <cell r="R1391" t="str">
            <v>Flor Consuelo Soto Ramirez</v>
          </cell>
          <cell r="S1391"/>
          <cell r="T1391">
            <v>948931784</v>
          </cell>
          <cell r="U1391" t="str">
            <v>fsotoramirez@hotmail.com</v>
          </cell>
        </row>
        <row r="1392">
          <cell r="H1392">
            <v>300009</v>
          </cell>
          <cell r="I1392" t="str">
            <v>MUNICIPALIDAD DISTRITAL DE LA JALCA</v>
          </cell>
          <cell r="J1392">
            <v>1</v>
          </cell>
          <cell r="K1392" t="str">
            <v>AMAZONAS</v>
          </cell>
          <cell r="L1392">
            <v>1</v>
          </cell>
          <cell r="M1392" t="str">
            <v>CHACHAPOYAS</v>
          </cell>
          <cell r="N1392">
            <v>9</v>
          </cell>
          <cell r="O1392" t="str">
            <v>LA JALCA</v>
          </cell>
          <cell r="P1392" t="str">
            <v>Marco Condori Lozano</v>
          </cell>
          <cell r="Q1392"/>
          <cell r="R1392" t="str">
            <v>Katia Medina Melendez</v>
          </cell>
          <cell r="S1392"/>
          <cell r="T1392">
            <v>953928100</v>
          </cell>
          <cell r="U1392" t="str">
            <v>kame227@hotmail.com</v>
          </cell>
        </row>
        <row r="1393">
          <cell r="H1393">
            <v>300010</v>
          </cell>
          <cell r="I1393" t="str">
            <v>MUNICIPALIDAD DISTRITAL DE LEIMEBAMBA</v>
          </cell>
          <cell r="J1393">
            <v>1</v>
          </cell>
          <cell r="K1393" t="str">
            <v>AMAZONAS</v>
          </cell>
          <cell r="L1393">
            <v>1</v>
          </cell>
          <cell r="M1393" t="str">
            <v>CHACHAPOYAS</v>
          </cell>
          <cell r="N1393">
            <v>10</v>
          </cell>
          <cell r="O1393" t="str">
            <v>LEIMEBAMBA</v>
          </cell>
          <cell r="P1393" t="str">
            <v>Marco Condori Lozano</v>
          </cell>
          <cell r="Q1393"/>
          <cell r="R1393" t="str">
            <v>William Enrique Silva Morales</v>
          </cell>
          <cell r="S1393"/>
          <cell r="T1393">
            <v>941975079</v>
          </cell>
          <cell r="U1393" t="str">
            <v>wesilmo@hotmail.com</v>
          </cell>
        </row>
        <row r="1394">
          <cell r="H1394">
            <v>300011</v>
          </cell>
          <cell r="I1394" t="str">
            <v>MUNICIPALIDAD DISTRITAL DE LEVANTO</v>
          </cell>
          <cell r="J1394">
            <v>1</v>
          </cell>
          <cell r="K1394" t="str">
            <v>AMAZONAS</v>
          </cell>
          <cell r="L1394">
            <v>1</v>
          </cell>
          <cell r="M1394" t="str">
            <v>CHACHAPOYAS</v>
          </cell>
          <cell r="N1394">
            <v>11</v>
          </cell>
          <cell r="O1394" t="str">
            <v>LEVANTO</v>
          </cell>
          <cell r="P1394" t="str">
            <v>Marco Condori Lozano</v>
          </cell>
          <cell r="Q1394"/>
          <cell r="R1394" t="str">
            <v>Flor Consuelo Soto Ramirez</v>
          </cell>
          <cell r="S1394"/>
          <cell r="T1394">
            <v>912503039</v>
          </cell>
          <cell r="U1394" t="str">
            <v>fsotoramirez@hotmail.com</v>
          </cell>
        </row>
        <row r="1395">
          <cell r="H1395">
            <v>300012</v>
          </cell>
          <cell r="I1395" t="str">
            <v>MUNICIPALIDAD DISTRITAL DE MAGDALENA</v>
          </cell>
          <cell r="J1395">
            <v>1</v>
          </cell>
          <cell r="K1395" t="str">
            <v>AMAZONAS</v>
          </cell>
          <cell r="L1395">
            <v>1</v>
          </cell>
          <cell r="M1395" t="str">
            <v>CHACHAPOYAS</v>
          </cell>
          <cell r="N1395">
            <v>12</v>
          </cell>
          <cell r="O1395" t="str">
            <v>MAGDALENA</v>
          </cell>
          <cell r="P1395" t="str">
            <v>Marco Condori Lozano</v>
          </cell>
          <cell r="Q1395"/>
          <cell r="R1395" t="str">
            <v>Flor Consuelo Soto Ramirez</v>
          </cell>
          <cell r="S1395"/>
          <cell r="T1395">
            <v>948931784</v>
          </cell>
          <cell r="U1395" t="str">
            <v>fsotoramirez@hotmail.com</v>
          </cell>
        </row>
        <row r="1396">
          <cell r="H1396">
            <v>300013</v>
          </cell>
          <cell r="I1396" t="str">
            <v>MUNICIPALIDAD DISTRITAL DE MARISCAL CASTILLA</v>
          </cell>
          <cell r="J1396">
            <v>1</v>
          </cell>
          <cell r="K1396" t="str">
            <v>AMAZONAS</v>
          </cell>
          <cell r="L1396">
            <v>1</v>
          </cell>
          <cell r="M1396" t="str">
            <v>CHACHAPOYAS</v>
          </cell>
          <cell r="N1396">
            <v>13</v>
          </cell>
          <cell r="O1396" t="str">
            <v>MARISCAL CASTILLA</v>
          </cell>
          <cell r="P1396" t="str">
            <v>Marco Condori Lozano</v>
          </cell>
          <cell r="Q1396"/>
          <cell r="R1396" t="str">
            <v xml:space="preserve"> Karelin Jasmin Huilca Mio </v>
          </cell>
          <cell r="S1396" t="str">
            <v xml:space="preserve">Responsable de Presupuesto </v>
          </cell>
          <cell r="T1396">
            <v>975094951</v>
          </cell>
          <cell r="U1396" t="str">
            <v>mmariscalcastilla3@gmail.com</v>
          </cell>
        </row>
        <row r="1397">
          <cell r="H1397">
            <v>300014</v>
          </cell>
          <cell r="I1397" t="str">
            <v>MUNICIPALIDAD DISTRITAL DE MOLINOPAMPA</v>
          </cell>
          <cell r="J1397">
            <v>1</v>
          </cell>
          <cell r="K1397" t="str">
            <v>AMAZONAS</v>
          </cell>
          <cell r="L1397">
            <v>1</v>
          </cell>
          <cell r="M1397" t="str">
            <v>CHACHAPOYAS</v>
          </cell>
          <cell r="N1397">
            <v>14</v>
          </cell>
          <cell r="O1397" t="str">
            <v>MOLINOPAMPA</v>
          </cell>
          <cell r="P1397" t="str">
            <v>Marco Condori Lozano</v>
          </cell>
          <cell r="Q1397"/>
          <cell r="R1397" t="str">
            <v>Angela Collantes Pinedo</v>
          </cell>
          <cell r="S1397"/>
          <cell r="T1397">
            <v>941821900</v>
          </cell>
          <cell r="U1397" t="str">
            <v>angela_695@hotmail.com</v>
          </cell>
        </row>
        <row r="1398">
          <cell r="H1398">
            <v>300015</v>
          </cell>
          <cell r="I1398" t="str">
            <v>MUNICIPALIDAD DISTRITAL DE MONTEVIDEO</v>
          </cell>
          <cell r="J1398">
            <v>1</v>
          </cell>
          <cell r="K1398" t="str">
            <v>AMAZONAS</v>
          </cell>
          <cell r="L1398">
            <v>1</v>
          </cell>
          <cell r="M1398" t="str">
            <v>CHACHAPOYAS</v>
          </cell>
          <cell r="N1398">
            <v>15</v>
          </cell>
          <cell r="O1398" t="str">
            <v>MONTEVIDEO</v>
          </cell>
          <cell r="P1398" t="str">
            <v>Marco Condori Lozano</v>
          </cell>
          <cell r="Q1398"/>
          <cell r="R1398" t="str">
            <v>Katia Medina Melendez</v>
          </cell>
          <cell r="S1398"/>
          <cell r="T1398">
            <v>953928100</v>
          </cell>
          <cell r="U1398" t="str">
            <v>kame227@hotmail.com</v>
          </cell>
        </row>
        <row r="1399">
          <cell r="H1399">
            <v>300016</v>
          </cell>
          <cell r="I1399" t="str">
            <v>MUNICIPALIDAD DISTRITAL DE OLLEROS</v>
          </cell>
          <cell r="J1399">
            <v>1</v>
          </cell>
          <cell r="K1399" t="str">
            <v>AMAZONAS</v>
          </cell>
          <cell r="L1399">
            <v>1</v>
          </cell>
          <cell r="M1399" t="str">
            <v>CHACHAPOYAS</v>
          </cell>
          <cell r="N1399">
            <v>16</v>
          </cell>
          <cell r="O1399" t="str">
            <v>OLLEROS</v>
          </cell>
          <cell r="P1399" t="str">
            <v>Marco Condori Lozano</v>
          </cell>
          <cell r="Q1399"/>
          <cell r="R1399" t="str">
            <v>Marco Antonio Salazar Lacerna</v>
          </cell>
          <cell r="S1399"/>
          <cell r="T1399">
            <v>941929294</v>
          </cell>
          <cell r="U1399" t="str">
            <v>marcosl25@hotmail.com</v>
          </cell>
        </row>
        <row r="1400">
          <cell r="H1400">
            <v>300017</v>
          </cell>
          <cell r="I1400" t="str">
            <v>MUNICIPALIDAD DISTRITAL DE QUINJALCA</v>
          </cell>
          <cell r="J1400">
            <v>1</v>
          </cell>
          <cell r="K1400" t="str">
            <v>AMAZONAS</v>
          </cell>
          <cell r="L1400">
            <v>1</v>
          </cell>
          <cell r="M1400" t="str">
            <v>CHACHAPOYAS</v>
          </cell>
          <cell r="N1400">
            <v>17</v>
          </cell>
          <cell r="O1400" t="str">
            <v>QUINJALCA</v>
          </cell>
          <cell r="P1400" t="str">
            <v>Marco Condori Lozano</v>
          </cell>
          <cell r="Q1400"/>
          <cell r="R1400" t="str">
            <v>Elizabeth Leonor Vasquez Davila</v>
          </cell>
          <cell r="S1400"/>
          <cell r="T1400">
            <v>912503039</v>
          </cell>
          <cell r="U1400" t="str">
            <v>elii.vd10@gmail.com</v>
          </cell>
        </row>
        <row r="1401">
          <cell r="H1401">
            <v>300018</v>
          </cell>
          <cell r="I1401" t="str">
            <v>MUNICIPALIDAD DISTRITAL DE SAN FRANCISCO DE DAGUAS</v>
          </cell>
          <cell r="J1401">
            <v>1</v>
          </cell>
          <cell r="K1401" t="str">
            <v>AMAZONAS</v>
          </cell>
          <cell r="L1401">
            <v>1</v>
          </cell>
          <cell r="M1401" t="str">
            <v>CHACHAPOYAS</v>
          </cell>
          <cell r="N1401">
            <v>18</v>
          </cell>
          <cell r="O1401" t="str">
            <v>SAN FRANCISCO DE DAGUAS</v>
          </cell>
          <cell r="P1401" t="str">
            <v>Marco Condori Lozano</v>
          </cell>
          <cell r="Q1401"/>
          <cell r="R1401" t="str">
            <v>William Enrique Silva Morales</v>
          </cell>
          <cell r="S1401"/>
          <cell r="T1401">
            <v>941975079</v>
          </cell>
          <cell r="U1401" t="str">
            <v>wesilmo@hotmail.com</v>
          </cell>
        </row>
        <row r="1402">
          <cell r="H1402">
            <v>300019</v>
          </cell>
          <cell r="I1402" t="str">
            <v>MUNICIPALIDAD DISTRITAL DE SAN ISIDRO DE MAINO</v>
          </cell>
          <cell r="J1402">
            <v>1</v>
          </cell>
          <cell r="K1402" t="str">
            <v>AMAZONAS</v>
          </cell>
          <cell r="L1402">
            <v>1</v>
          </cell>
          <cell r="M1402" t="str">
            <v>CHACHAPOYAS</v>
          </cell>
          <cell r="N1402">
            <v>19</v>
          </cell>
          <cell r="O1402" t="str">
            <v>SAN ISIDRO DE MAINO</v>
          </cell>
          <cell r="P1402" t="str">
            <v>Marco Condori Lozano</v>
          </cell>
          <cell r="Q1402"/>
          <cell r="R1402" t="str">
            <v>Flor Consuelo Soto Ramirez</v>
          </cell>
          <cell r="S1402"/>
          <cell r="T1402">
            <v>948931784</v>
          </cell>
          <cell r="U1402" t="str">
            <v>fsotoramirez@hotmail.com</v>
          </cell>
        </row>
        <row r="1403">
          <cell r="H1403">
            <v>300020</v>
          </cell>
          <cell r="I1403" t="str">
            <v>MUNICIPALIDAD DISTRITAL DE SOLOCO</v>
          </cell>
          <cell r="J1403">
            <v>1</v>
          </cell>
          <cell r="K1403" t="str">
            <v>AMAZONAS</v>
          </cell>
          <cell r="L1403">
            <v>1</v>
          </cell>
          <cell r="M1403" t="str">
            <v>CHACHAPOYAS</v>
          </cell>
          <cell r="N1403">
            <v>20</v>
          </cell>
          <cell r="O1403" t="str">
            <v>SOLOCO</v>
          </cell>
          <cell r="P1403" t="str">
            <v>Marco Condori Lozano</v>
          </cell>
          <cell r="Q1403"/>
          <cell r="R1403" t="str">
            <v>Sergio Torres Castañeda</v>
          </cell>
          <cell r="S1403"/>
          <cell r="T1403">
            <v>992011199</v>
          </cell>
          <cell r="U1403" t="str">
            <v>serggtc@hotmail.com</v>
          </cell>
        </row>
        <row r="1404">
          <cell r="H1404">
            <v>300021</v>
          </cell>
          <cell r="I1404" t="str">
            <v>MUNICIPALIDAD DISTRITAL DE SONCHE</v>
          </cell>
          <cell r="J1404">
            <v>1</v>
          </cell>
          <cell r="K1404" t="str">
            <v>AMAZONAS</v>
          </cell>
          <cell r="L1404">
            <v>1</v>
          </cell>
          <cell r="M1404" t="str">
            <v>CHACHAPOYAS</v>
          </cell>
          <cell r="N1404">
            <v>21</v>
          </cell>
          <cell r="O1404" t="str">
            <v>SONCHE</v>
          </cell>
          <cell r="P1404" t="str">
            <v>Marco Condori Lozano</v>
          </cell>
          <cell r="Q1404"/>
          <cell r="R1404" t="str">
            <v>Llicela Huaman Huaman</v>
          </cell>
          <cell r="S1404"/>
          <cell r="T1404">
            <v>941998632</v>
          </cell>
          <cell r="U1404" t="str">
            <v>llise_26@hotmail.com</v>
          </cell>
        </row>
        <row r="1405">
          <cell r="H1405">
            <v>300023</v>
          </cell>
          <cell r="I1405" t="str">
            <v>MUNICIPALIDAD DISTRITAL DE ARAMANGO</v>
          </cell>
          <cell r="J1405">
            <v>1</v>
          </cell>
          <cell r="K1405" t="str">
            <v>AMAZONAS</v>
          </cell>
          <cell r="L1405">
            <v>2</v>
          </cell>
          <cell r="M1405" t="str">
            <v>BAGUA</v>
          </cell>
          <cell r="N1405">
            <v>2</v>
          </cell>
          <cell r="O1405" t="str">
            <v>ARAMANGO</v>
          </cell>
          <cell r="P1405" t="str">
            <v>Marco Condori Lozano</v>
          </cell>
          <cell r="Q1405"/>
          <cell r="R1405" t="str">
            <v>Diana Merari Perez Jara</v>
          </cell>
          <cell r="S1405"/>
          <cell r="T1405">
            <v>965794879</v>
          </cell>
          <cell r="U1405" t="str">
            <v>dayanne_pj@hotmail.com</v>
          </cell>
        </row>
        <row r="1406">
          <cell r="H1406">
            <v>300024</v>
          </cell>
          <cell r="I1406" t="str">
            <v>MUNICIPALIDAD DISTRITAL DE COPALLIN</v>
          </cell>
          <cell r="J1406">
            <v>1</v>
          </cell>
          <cell r="K1406" t="str">
            <v>AMAZONAS</v>
          </cell>
          <cell r="L1406">
            <v>2</v>
          </cell>
          <cell r="M1406" t="str">
            <v>BAGUA</v>
          </cell>
          <cell r="N1406">
            <v>3</v>
          </cell>
          <cell r="O1406" t="str">
            <v>COPALLIN</v>
          </cell>
          <cell r="P1406" t="str">
            <v>Marco Condori Lozano</v>
          </cell>
          <cell r="Q1406"/>
          <cell r="R1406" t="str">
            <v>LUIS ANTONIO DIAZ OLIVA</v>
          </cell>
          <cell r="S1406" t="str">
            <v>Jefe de la Oficina de Planeamiento y Presupuesto</v>
          </cell>
          <cell r="T1406" t="str">
            <v xml:space="preserve">	
956215498</v>
          </cell>
          <cell r="U1406" t="str">
            <v xml:space="preserve">	municopallin2023@gmail.com</v>
          </cell>
        </row>
        <row r="1407">
          <cell r="H1407">
            <v>300025</v>
          </cell>
          <cell r="I1407" t="str">
            <v>MUNICIPALIDAD DISTRITAL DE EL PARCO</v>
          </cell>
          <cell r="J1407">
            <v>1</v>
          </cell>
          <cell r="K1407" t="str">
            <v>AMAZONAS</v>
          </cell>
          <cell r="L1407">
            <v>2</v>
          </cell>
          <cell r="M1407" t="str">
            <v>BAGUA</v>
          </cell>
          <cell r="N1407">
            <v>4</v>
          </cell>
          <cell r="O1407" t="str">
            <v>EL PARCO</v>
          </cell>
          <cell r="P1407" t="str">
            <v>Marco Condori Lozano</v>
          </cell>
          <cell r="Q1407"/>
          <cell r="R1407" t="str">
            <v>Hermlin Ronald Linares Mera</v>
          </cell>
          <cell r="S1407"/>
          <cell r="T1407">
            <v>968447847</v>
          </cell>
          <cell r="U1407" t="str">
            <v>hermlin.ronald@gmail.com</v>
          </cell>
        </row>
        <row r="1408">
          <cell r="H1408">
            <v>300026</v>
          </cell>
          <cell r="I1408" t="str">
            <v>MUNICIPALIDAD DISTRITAL DE IMAZA</v>
          </cell>
          <cell r="J1408">
            <v>1</v>
          </cell>
          <cell r="K1408" t="str">
            <v>AMAZONAS</v>
          </cell>
          <cell r="L1408">
            <v>2</v>
          </cell>
          <cell r="M1408" t="str">
            <v>BAGUA</v>
          </cell>
          <cell r="N1408">
            <v>5</v>
          </cell>
          <cell r="O1408" t="str">
            <v>IMAZA</v>
          </cell>
          <cell r="P1408" t="str">
            <v>Marco Condori Lozano</v>
          </cell>
          <cell r="Q1408"/>
          <cell r="R1408" t="str">
            <v>Shilton</v>
          </cell>
          <cell r="S1408"/>
          <cell r="T1408">
            <v>914705962</v>
          </cell>
          <cell r="U1408" t="str">
            <v>presupuesto@muniimaza.gob.pe</v>
          </cell>
        </row>
        <row r="1409">
          <cell r="H1409">
            <v>300027</v>
          </cell>
          <cell r="I1409" t="str">
            <v>MUNICIPALIDAD DISTRITAL DE LA PECA</v>
          </cell>
          <cell r="J1409">
            <v>1</v>
          </cell>
          <cell r="K1409" t="str">
            <v>AMAZONAS</v>
          </cell>
          <cell r="L1409">
            <v>2</v>
          </cell>
          <cell r="M1409" t="str">
            <v>BAGUA</v>
          </cell>
          <cell r="N1409">
            <v>6</v>
          </cell>
          <cell r="O1409" t="str">
            <v>LA PECA</v>
          </cell>
          <cell r="P1409" t="str">
            <v>Marco Condori Lozano</v>
          </cell>
          <cell r="Q1409"/>
          <cell r="R1409" t="str">
            <v>Elsa Daniela Espinoza Delgado</v>
          </cell>
          <cell r="S1409"/>
          <cell r="T1409">
            <v>990524161</v>
          </cell>
          <cell r="U1409" t="str">
            <v>elsa.danielaed@gmail.com</v>
          </cell>
        </row>
        <row r="1410">
          <cell r="H1410">
            <v>300029</v>
          </cell>
          <cell r="I1410" t="str">
            <v>MUNICIPALIDAD DISTRITAL DE CHISQUILLA</v>
          </cell>
          <cell r="J1410">
            <v>1</v>
          </cell>
          <cell r="K1410" t="str">
            <v>AMAZONAS</v>
          </cell>
          <cell r="L1410">
            <v>3</v>
          </cell>
          <cell r="M1410" t="str">
            <v>BONGARA</v>
          </cell>
          <cell r="N1410">
            <v>2</v>
          </cell>
          <cell r="O1410" t="str">
            <v>CHISQUILLA</v>
          </cell>
          <cell r="P1410" t="str">
            <v>Marco Condori Lozano</v>
          </cell>
          <cell r="Q1410"/>
          <cell r="R1410" t="str">
            <v>Marco Antonio Salazar Lacerna</v>
          </cell>
          <cell r="S1410"/>
          <cell r="T1410">
            <v>941929294</v>
          </cell>
          <cell r="U1410" t="str">
            <v>marcosl25@hotmail.com</v>
          </cell>
        </row>
        <row r="1411">
          <cell r="H1411">
            <v>300030</v>
          </cell>
          <cell r="I1411" t="str">
            <v>MUNICIPALIDAD DISTRITAL DE CHURUJA</v>
          </cell>
          <cell r="J1411">
            <v>1</v>
          </cell>
          <cell r="K1411" t="str">
            <v>AMAZONAS</v>
          </cell>
          <cell r="L1411">
            <v>3</v>
          </cell>
          <cell r="M1411" t="str">
            <v>BONGARA</v>
          </cell>
          <cell r="N1411">
            <v>3</v>
          </cell>
          <cell r="O1411" t="str">
            <v>CHURUJA</v>
          </cell>
          <cell r="P1411" t="str">
            <v>Marco Condori Lozano</v>
          </cell>
          <cell r="Q1411"/>
          <cell r="R1411" t="str">
            <v>Carlos Raul Rosales Llomtop</v>
          </cell>
          <cell r="S1411"/>
          <cell r="T1411">
            <v>975954074</v>
          </cell>
          <cell r="U1411" t="str">
            <v>rosales725@hotmail.com</v>
          </cell>
        </row>
        <row r="1412">
          <cell r="H1412">
            <v>300031</v>
          </cell>
          <cell r="I1412" t="str">
            <v>MUNICIPALIDAD DISTRITAL DE COROSHA</v>
          </cell>
          <cell r="J1412">
            <v>1</v>
          </cell>
          <cell r="K1412" t="str">
            <v>AMAZONAS</v>
          </cell>
          <cell r="L1412">
            <v>3</v>
          </cell>
          <cell r="M1412" t="str">
            <v>BONGARA</v>
          </cell>
          <cell r="N1412">
            <v>4</v>
          </cell>
          <cell r="O1412" t="str">
            <v>COROSHA</v>
          </cell>
          <cell r="P1412" t="str">
            <v>Marco Condori Lozano</v>
          </cell>
          <cell r="Q1412"/>
          <cell r="R1412" t="str">
            <v>Jorge Arevalo Rojas</v>
          </cell>
          <cell r="S1412"/>
          <cell r="T1412">
            <v>941998632</v>
          </cell>
          <cell r="U1412" t="str">
            <v>serprocont_arevalo@hotmail.com</v>
          </cell>
        </row>
        <row r="1413">
          <cell r="H1413">
            <v>300032</v>
          </cell>
          <cell r="I1413" t="str">
            <v>MUNICIPALIDAD DISTRITAL DE CUISPES</v>
          </cell>
          <cell r="J1413">
            <v>1</v>
          </cell>
          <cell r="K1413" t="str">
            <v>AMAZONAS</v>
          </cell>
          <cell r="L1413">
            <v>3</v>
          </cell>
          <cell r="M1413" t="str">
            <v>BONGARA</v>
          </cell>
          <cell r="N1413">
            <v>5</v>
          </cell>
          <cell r="O1413" t="str">
            <v>CUISPES</v>
          </cell>
          <cell r="P1413" t="str">
            <v>Marco Condori Lozano</v>
          </cell>
          <cell r="Q1413"/>
          <cell r="R1413" t="str">
            <v>Elmer Fustamante Mejia</v>
          </cell>
          <cell r="S1413"/>
          <cell r="T1413">
            <v>921921895</v>
          </cell>
          <cell r="U1413" t="str">
            <v>elmerfume@hotmail.com</v>
          </cell>
        </row>
        <row r="1414">
          <cell r="H1414">
            <v>300033</v>
          </cell>
          <cell r="I1414" t="str">
            <v>MUNICIPALIDAD DISTRITAL DE FLORIDA</v>
          </cell>
          <cell r="J1414">
            <v>1</v>
          </cell>
          <cell r="K1414" t="str">
            <v>AMAZONAS</v>
          </cell>
          <cell r="L1414">
            <v>3</v>
          </cell>
          <cell r="M1414" t="str">
            <v>BONGARA</v>
          </cell>
          <cell r="N1414">
            <v>6</v>
          </cell>
          <cell r="O1414" t="str">
            <v>FLORIDA</v>
          </cell>
          <cell r="P1414" t="str">
            <v>Marco Condori Lozano</v>
          </cell>
          <cell r="Q1414"/>
          <cell r="R1414" t="str">
            <v>Carlos Raul Rosales Llontop</v>
          </cell>
          <cell r="S1414"/>
          <cell r="T1414">
            <v>975954074</v>
          </cell>
          <cell r="U1414" t="str">
            <v>rosales725@hotmail.com</v>
          </cell>
        </row>
        <row r="1415">
          <cell r="H1415">
            <v>300034</v>
          </cell>
          <cell r="I1415" t="str">
            <v>MUNICIPALIDAD DISTRITAL DE JAZAN</v>
          </cell>
          <cell r="J1415">
            <v>1</v>
          </cell>
          <cell r="K1415" t="str">
            <v>AMAZONAS</v>
          </cell>
          <cell r="L1415">
            <v>3</v>
          </cell>
          <cell r="M1415" t="str">
            <v>BONGARA</v>
          </cell>
          <cell r="N1415">
            <v>7</v>
          </cell>
          <cell r="O1415" t="str">
            <v>JAZAN</v>
          </cell>
          <cell r="P1415" t="str">
            <v>Marco Condori Lozano</v>
          </cell>
          <cell r="Q1415"/>
          <cell r="R1415" t="str">
            <v>Flor Soto Ramirez</v>
          </cell>
          <cell r="S1415"/>
          <cell r="T1415">
            <v>948931784</v>
          </cell>
          <cell r="U1415" t="str">
            <v>fsotoramirez@hotmail.com</v>
          </cell>
        </row>
        <row r="1416">
          <cell r="H1416">
            <v>300035</v>
          </cell>
          <cell r="I1416" t="str">
            <v>MUNICIPALIDAD DISTRITAL DE RECTA</v>
          </cell>
          <cell r="J1416">
            <v>1</v>
          </cell>
          <cell r="K1416" t="str">
            <v>AMAZONAS</v>
          </cell>
          <cell r="L1416">
            <v>3</v>
          </cell>
          <cell r="M1416" t="str">
            <v>BONGARA</v>
          </cell>
          <cell r="N1416">
            <v>8</v>
          </cell>
          <cell r="O1416" t="str">
            <v>RECTA</v>
          </cell>
          <cell r="P1416" t="str">
            <v>Marco Condori Lozano</v>
          </cell>
          <cell r="Q1416"/>
          <cell r="R1416" t="str">
            <v>Jorge Arevalo Rojas</v>
          </cell>
          <cell r="S1416"/>
          <cell r="T1416">
            <v>941998632</v>
          </cell>
          <cell r="U1416" t="str">
            <v>serprocont_arevalo@hotmail.com</v>
          </cell>
        </row>
        <row r="1417">
          <cell r="H1417">
            <v>300036</v>
          </cell>
          <cell r="I1417" t="str">
            <v>MUNICIPALIDAD DISTRITAL DE SAN CARLOS</v>
          </cell>
          <cell r="J1417">
            <v>1</v>
          </cell>
          <cell r="K1417" t="str">
            <v>AMAZONAS</v>
          </cell>
          <cell r="L1417">
            <v>3</v>
          </cell>
          <cell r="M1417" t="str">
            <v>BONGARA</v>
          </cell>
          <cell r="N1417">
            <v>9</v>
          </cell>
          <cell r="O1417" t="str">
            <v>SAN CARLOS</v>
          </cell>
          <cell r="P1417" t="str">
            <v>Marco Condori Lozano</v>
          </cell>
          <cell r="Q1417"/>
          <cell r="R1417" t="str">
            <v>Flor Soto Ramirez</v>
          </cell>
          <cell r="S1417"/>
          <cell r="T1417">
            <v>948931784</v>
          </cell>
          <cell r="U1417" t="str">
            <v>fsotoramirez@hotmail.com</v>
          </cell>
        </row>
        <row r="1418">
          <cell r="H1418">
            <v>300037</v>
          </cell>
          <cell r="I1418" t="str">
            <v>MUNICIPALIDAD DISTRITAL DE SHIPASBAMBA</v>
          </cell>
          <cell r="J1418">
            <v>1</v>
          </cell>
          <cell r="K1418" t="str">
            <v>AMAZONAS</v>
          </cell>
          <cell r="L1418">
            <v>3</v>
          </cell>
          <cell r="M1418" t="str">
            <v>BONGARA</v>
          </cell>
          <cell r="N1418">
            <v>10</v>
          </cell>
          <cell r="O1418" t="str">
            <v>SHIPASBAMBA</v>
          </cell>
          <cell r="P1418" t="str">
            <v>Marco Condori Lozano</v>
          </cell>
          <cell r="Q1418"/>
          <cell r="R1418" t="str">
            <v>Karelin Huilca Mio</v>
          </cell>
          <cell r="S1418" t="str">
            <v>Responsable del Área de Planeamiento y presupuesto</v>
          </cell>
          <cell r="T1418">
            <v>975094951</v>
          </cell>
          <cell r="U1418" t="str">
            <v>mdistritaldeshipasbamba@gmail.com</v>
          </cell>
        </row>
        <row r="1419">
          <cell r="H1419">
            <v>300038</v>
          </cell>
          <cell r="I1419" t="str">
            <v>MUNICIPALIDAD DISTRITAL DE VALERA</v>
          </cell>
          <cell r="J1419">
            <v>1</v>
          </cell>
          <cell r="K1419" t="str">
            <v>AMAZONAS</v>
          </cell>
          <cell r="L1419">
            <v>3</v>
          </cell>
          <cell r="M1419" t="str">
            <v>BONGARA</v>
          </cell>
          <cell r="N1419">
            <v>11</v>
          </cell>
          <cell r="O1419" t="str">
            <v>VALERA</v>
          </cell>
          <cell r="P1419" t="str">
            <v>Marco Condori Lozano</v>
          </cell>
          <cell r="Q1419"/>
          <cell r="R1419" t="str">
            <v>William Enrique Silva Morales</v>
          </cell>
          <cell r="S1419"/>
          <cell r="T1419">
            <v>941975079</v>
          </cell>
          <cell r="U1419" t="str">
            <v>wesilmo@hotmail.com</v>
          </cell>
        </row>
        <row r="1420">
          <cell r="H1420">
            <v>300039</v>
          </cell>
          <cell r="I1420" t="str">
            <v>MUNICIPALIDAD DISTRITAL DE YAMBRASBAMBA</v>
          </cell>
          <cell r="J1420">
            <v>1</v>
          </cell>
          <cell r="K1420" t="str">
            <v>AMAZONAS</v>
          </cell>
          <cell r="L1420">
            <v>3</v>
          </cell>
          <cell r="M1420" t="str">
            <v>BONGARA</v>
          </cell>
          <cell r="N1420">
            <v>12</v>
          </cell>
          <cell r="O1420" t="str">
            <v>YAMBRASBAMBA</v>
          </cell>
          <cell r="P1420" t="str">
            <v>Marco Condori Lozano</v>
          </cell>
          <cell r="Q1420"/>
          <cell r="R1420" t="str">
            <v xml:space="preserve">JAIRO CUBAS CHAMAYA </v>
          </cell>
          <cell r="S1420" t="str">
            <v>Responsable de la Oficina General de Planeamiento y presupuesto</v>
          </cell>
          <cell r="T1420" t="str">
            <v>984 530 254</v>
          </cell>
          <cell r="U1420" t="str">
            <v>jcubaschamaya@gmail.com</v>
          </cell>
        </row>
        <row r="1421">
          <cell r="H1421">
            <v>300041</v>
          </cell>
          <cell r="I1421" t="str">
            <v>MUNICIPALIDAD DISTRITAL DE EL CENEPA</v>
          </cell>
          <cell r="J1421">
            <v>1</v>
          </cell>
          <cell r="K1421" t="str">
            <v>AMAZONAS</v>
          </cell>
          <cell r="L1421">
            <v>4</v>
          </cell>
          <cell r="M1421" t="str">
            <v>CONDORCANQUI</v>
          </cell>
          <cell r="N1421">
            <v>2</v>
          </cell>
          <cell r="O1421" t="str">
            <v>EL CENEPA</v>
          </cell>
          <cell r="P1421" t="str">
            <v>Marco Condori Lozano</v>
          </cell>
          <cell r="Q1421"/>
          <cell r="R1421" t="str">
            <v>Robert Buelot</v>
          </cell>
          <cell r="S1421"/>
          <cell r="T1421">
            <v>917609138</v>
          </cell>
          <cell r="U1421" t="str">
            <v>municenepa2023@gmail.com</v>
          </cell>
        </row>
        <row r="1422">
          <cell r="H1422">
            <v>300042</v>
          </cell>
          <cell r="I1422" t="str">
            <v>MUNICIPALIDAD DISTRITAL DE RIO SANTIAGO</v>
          </cell>
          <cell r="J1422">
            <v>1</v>
          </cell>
          <cell r="K1422" t="str">
            <v>AMAZONAS</v>
          </cell>
          <cell r="L1422">
            <v>4</v>
          </cell>
          <cell r="M1422" t="str">
            <v>CONDORCANQUI</v>
          </cell>
          <cell r="N1422">
            <v>3</v>
          </cell>
          <cell r="O1422" t="str">
            <v>RIO SANTIAGO</v>
          </cell>
          <cell r="P1422" t="str">
            <v>Marco Condori Lozano</v>
          </cell>
          <cell r="Q1422"/>
          <cell r="R1422" t="str">
            <v>Anali Stefani Regalado Rafael</v>
          </cell>
          <cell r="S1422" t="str">
            <v>Jefa de la Oficina General de Planeamiento y Presupuesto</v>
          </cell>
          <cell r="T1422">
            <v>988974104</v>
          </cell>
          <cell r="U1422" t="str">
            <v>stefany_regaladorafael@hotmail.com</v>
          </cell>
        </row>
        <row r="1423">
          <cell r="H1423">
            <v>300044</v>
          </cell>
          <cell r="I1423" t="str">
            <v>MUNICIPALIDAD DISTRITAL DE CAMPORREDONDO</v>
          </cell>
          <cell r="J1423">
            <v>1</v>
          </cell>
          <cell r="K1423" t="str">
            <v>AMAZONAS</v>
          </cell>
          <cell r="L1423">
            <v>5</v>
          </cell>
          <cell r="M1423" t="str">
            <v>LUYA</v>
          </cell>
          <cell r="N1423">
            <v>2</v>
          </cell>
          <cell r="O1423" t="str">
            <v>CAMPORREDONDO</v>
          </cell>
          <cell r="P1423" t="str">
            <v>Marco Condori Lozano</v>
          </cell>
          <cell r="Q1423"/>
          <cell r="R1423" t="str">
            <v>William Enrique Silva Morales</v>
          </cell>
          <cell r="S1423"/>
          <cell r="T1423">
            <v>941975079</v>
          </cell>
          <cell r="U1423" t="str">
            <v>wesilmo@hotmail.com</v>
          </cell>
        </row>
        <row r="1424">
          <cell r="H1424">
            <v>300045</v>
          </cell>
          <cell r="I1424" t="str">
            <v>MUNICIPALIDAD DISTRITAL DE COCABAMBA</v>
          </cell>
          <cell r="J1424">
            <v>1</v>
          </cell>
          <cell r="K1424" t="str">
            <v>AMAZONAS</v>
          </cell>
          <cell r="L1424">
            <v>5</v>
          </cell>
          <cell r="M1424" t="str">
            <v>LUYA</v>
          </cell>
          <cell r="N1424">
            <v>3</v>
          </cell>
          <cell r="O1424" t="str">
            <v>COCABAMBA</v>
          </cell>
          <cell r="P1424" t="str">
            <v>Marco Condori Lozano</v>
          </cell>
          <cell r="Q1424"/>
          <cell r="R1424" t="str">
            <v>Homar Jimenez Valdivia</v>
          </cell>
          <cell r="S1424"/>
          <cell r="T1424">
            <v>952032457</v>
          </cell>
          <cell r="U1424" t="str">
            <v>homarjimenezvaldivia@hotmail.com</v>
          </cell>
        </row>
        <row r="1425">
          <cell r="H1425">
            <v>300046</v>
          </cell>
          <cell r="I1425" t="str">
            <v>MUNICIPALIDAD DISTRITAL DE COLCAMAR</v>
          </cell>
          <cell r="J1425">
            <v>1</v>
          </cell>
          <cell r="K1425" t="str">
            <v>AMAZONAS</v>
          </cell>
          <cell r="L1425">
            <v>5</v>
          </cell>
          <cell r="M1425" t="str">
            <v>LUYA</v>
          </cell>
          <cell r="N1425">
            <v>4</v>
          </cell>
          <cell r="O1425" t="str">
            <v>COLCAMAR</v>
          </cell>
          <cell r="P1425" t="str">
            <v>Marco Condori Lozano</v>
          </cell>
          <cell r="Q1425"/>
          <cell r="R1425" t="str">
            <v>Elizabeth Leonordo Vasquez Davila</v>
          </cell>
          <cell r="S1425"/>
          <cell r="T1425">
            <v>912503039</v>
          </cell>
          <cell r="U1425" t="str">
            <v>elii.vd10@gmail.com</v>
          </cell>
        </row>
        <row r="1426">
          <cell r="H1426">
            <v>300047</v>
          </cell>
          <cell r="I1426" t="str">
            <v>MUNICIPALIDAD DISTRITAL DE CONILA</v>
          </cell>
          <cell r="J1426">
            <v>1</v>
          </cell>
          <cell r="K1426" t="str">
            <v>AMAZONAS</v>
          </cell>
          <cell r="L1426">
            <v>5</v>
          </cell>
          <cell r="M1426" t="str">
            <v>LUYA</v>
          </cell>
          <cell r="N1426">
            <v>5</v>
          </cell>
          <cell r="O1426" t="str">
            <v>CONILA</v>
          </cell>
          <cell r="P1426" t="str">
            <v>Marco Condori Lozano</v>
          </cell>
          <cell r="Q1426"/>
          <cell r="R1426" t="str">
            <v>Flor Soto Ramirez</v>
          </cell>
          <cell r="S1426"/>
          <cell r="T1426">
            <v>948931784</v>
          </cell>
          <cell r="U1426" t="str">
            <v>fsotoramirez@hotmail.com</v>
          </cell>
        </row>
        <row r="1427">
          <cell r="H1427">
            <v>300048</v>
          </cell>
          <cell r="I1427" t="str">
            <v>MUNICIPALIDAD DISTRITAL DE INGUILPATA</v>
          </cell>
          <cell r="J1427">
            <v>1</v>
          </cell>
          <cell r="K1427" t="str">
            <v>AMAZONAS</v>
          </cell>
          <cell r="L1427">
            <v>5</v>
          </cell>
          <cell r="M1427" t="str">
            <v>LUYA</v>
          </cell>
          <cell r="N1427">
            <v>6</v>
          </cell>
          <cell r="O1427" t="str">
            <v>INGUILPATA</v>
          </cell>
          <cell r="P1427" t="str">
            <v>Marco Condori Lozano</v>
          </cell>
          <cell r="Q1427"/>
          <cell r="R1427" t="str">
            <v>Flor Soto Ramirez</v>
          </cell>
          <cell r="S1427"/>
          <cell r="T1427">
            <v>948931784</v>
          </cell>
          <cell r="U1427" t="str">
            <v>fsotoramirez@hotmail.com</v>
          </cell>
        </row>
        <row r="1428">
          <cell r="H1428">
            <v>300049</v>
          </cell>
          <cell r="I1428" t="str">
            <v>MUNICIPALIDAD DISTRITAL DE LONGUITA</v>
          </cell>
          <cell r="J1428">
            <v>1</v>
          </cell>
          <cell r="K1428" t="str">
            <v>AMAZONAS</v>
          </cell>
          <cell r="L1428">
            <v>5</v>
          </cell>
          <cell r="M1428" t="str">
            <v>LUYA</v>
          </cell>
          <cell r="N1428">
            <v>7</v>
          </cell>
          <cell r="O1428" t="str">
            <v>LONGUITA</v>
          </cell>
          <cell r="P1428" t="str">
            <v>Marco Condori Lozano</v>
          </cell>
          <cell r="Q1428"/>
          <cell r="R1428" t="str">
            <v>Flor Soto Ramirez</v>
          </cell>
          <cell r="S1428"/>
          <cell r="T1428">
            <v>948931784</v>
          </cell>
          <cell r="U1428" t="str">
            <v>fsotoramirez@hotmail.com</v>
          </cell>
        </row>
        <row r="1429">
          <cell r="H1429">
            <v>300050</v>
          </cell>
          <cell r="I1429" t="str">
            <v>MUNICIPALIDAD DISTRITAL DE LONYA CHICO</v>
          </cell>
          <cell r="J1429">
            <v>1</v>
          </cell>
          <cell r="K1429" t="str">
            <v>AMAZONAS</v>
          </cell>
          <cell r="L1429">
            <v>5</v>
          </cell>
          <cell r="M1429" t="str">
            <v>LUYA</v>
          </cell>
          <cell r="N1429">
            <v>8</v>
          </cell>
          <cell r="O1429" t="str">
            <v>LONYA CHICO</v>
          </cell>
          <cell r="P1429" t="str">
            <v>Marco Condori Lozano</v>
          </cell>
          <cell r="Q1429"/>
          <cell r="R1429" t="str">
            <v>Flor Soto Ramirez</v>
          </cell>
          <cell r="S1429"/>
          <cell r="T1429">
            <v>948931784</v>
          </cell>
          <cell r="U1429" t="str">
            <v>fsotoramirez@hotmail.com</v>
          </cell>
        </row>
        <row r="1430">
          <cell r="H1430">
            <v>300051</v>
          </cell>
          <cell r="I1430" t="str">
            <v>MUNICIPALIDAD DISTRITAL DE LUYA</v>
          </cell>
          <cell r="J1430">
            <v>1</v>
          </cell>
          <cell r="K1430" t="str">
            <v>AMAZONAS</v>
          </cell>
          <cell r="L1430">
            <v>5</v>
          </cell>
          <cell r="M1430" t="str">
            <v>LUYA</v>
          </cell>
          <cell r="N1430">
            <v>9</v>
          </cell>
          <cell r="O1430" t="str">
            <v>LUYA</v>
          </cell>
          <cell r="P1430" t="str">
            <v>Marco Condori Lozano</v>
          </cell>
          <cell r="Q1430"/>
          <cell r="R1430" t="str">
            <v>Elizabeth Leonordo Vasquez Davila</v>
          </cell>
          <cell r="S1430"/>
          <cell r="T1430">
            <v>912503039</v>
          </cell>
          <cell r="U1430" t="str">
            <v>elii.vd10@gmail.com</v>
          </cell>
        </row>
        <row r="1431">
          <cell r="H1431">
            <v>300052</v>
          </cell>
          <cell r="I1431" t="str">
            <v>MUNICIPALIDAD DISTRITAL DE LUYA VIEJO</v>
          </cell>
          <cell r="J1431">
            <v>1</v>
          </cell>
          <cell r="K1431" t="str">
            <v>AMAZONAS</v>
          </cell>
          <cell r="L1431">
            <v>5</v>
          </cell>
          <cell r="M1431" t="str">
            <v>LUYA</v>
          </cell>
          <cell r="N1431">
            <v>10</v>
          </cell>
          <cell r="O1431" t="str">
            <v>LUYA VIEJO</v>
          </cell>
          <cell r="P1431" t="str">
            <v>Marco Condori Lozano</v>
          </cell>
          <cell r="Q1431"/>
          <cell r="R1431" t="str">
            <v>Elizabet Huamán Chapa</v>
          </cell>
          <cell r="S1431"/>
          <cell r="T1431">
            <v>941956782</v>
          </cell>
          <cell r="U1431" t="str">
            <v>even_eliza@hotmail.com</v>
          </cell>
        </row>
        <row r="1432">
          <cell r="H1432">
            <v>300053</v>
          </cell>
          <cell r="I1432" t="str">
            <v>MUNICIPALIDAD DISTRITAL DE MARIA</v>
          </cell>
          <cell r="J1432">
            <v>1</v>
          </cell>
          <cell r="K1432" t="str">
            <v>AMAZONAS</v>
          </cell>
          <cell r="L1432">
            <v>5</v>
          </cell>
          <cell r="M1432" t="str">
            <v>LUYA</v>
          </cell>
          <cell r="N1432">
            <v>11</v>
          </cell>
          <cell r="O1432" t="str">
            <v>MARIA</v>
          </cell>
          <cell r="P1432" t="str">
            <v>Marco Condori Lozano</v>
          </cell>
          <cell r="Q1432"/>
          <cell r="R1432" t="str">
            <v>Wilder Maslucan Checan</v>
          </cell>
          <cell r="S1432" t="str">
            <v>Responsable de planeamiento</v>
          </cell>
          <cell r="T1432">
            <v>933997296</v>
          </cell>
          <cell r="U1432" t="str">
            <v>maslucanchw@gmail.com</v>
          </cell>
        </row>
        <row r="1433">
          <cell r="H1433">
            <v>300054</v>
          </cell>
          <cell r="I1433" t="str">
            <v>MUNICIPALIDAD DISTRITAL DE OCALLI</v>
          </cell>
          <cell r="J1433">
            <v>1</v>
          </cell>
          <cell r="K1433" t="str">
            <v>AMAZONAS</v>
          </cell>
          <cell r="L1433">
            <v>5</v>
          </cell>
          <cell r="M1433" t="str">
            <v>LUYA</v>
          </cell>
          <cell r="N1433">
            <v>12</v>
          </cell>
          <cell r="O1433" t="str">
            <v>OCALLI</v>
          </cell>
          <cell r="P1433" t="str">
            <v>Marco Condori Lozano</v>
          </cell>
          <cell r="Q1433"/>
          <cell r="R1433" t="str">
            <v>Edward Santillan Morales</v>
          </cell>
          <cell r="S1433"/>
          <cell r="T1433">
            <v>951626757</v>
          </cell>
          <cell r="U1433" t="str">
            <v>edsama92@hotmail.com</v>
          </cell>
        </row>
        <row r="1434">
          <cell r="H1434">
            <v>300055</v>
          </cell>
          <cell r="I1434" t="str">
            <v>MUNICIPALIDAD DISTRITAL DE OCUMAL</v>
          </cell>
          <cell r="J1434">
            <v>1</v>
          </cell>
          <cell r="K1434" t="str">
            <v>AMAZONAS</v>
          </cell>
          <cell r="L1434">
            <v>5</v>
          </cell>
          <cell r="M1434" t="str">
            <v>LUYA</v>
          </cell>
          <cell r="N1434">
            <v>13</v>
          </cell>
          <cell r="O1434" t="str">
            <v>OCUMAL</v>
          </cell>
          <cell r="P1434" t="str">
            <v>Marco Condori Lozano</v>
          </cell>
          <cell r="Q1434"/>
          <cell r="R1434" t="str">
            <v>Angela Collantes Pinedo</v>
          </cell>
          <cell r="S1434"/>
          <cell r="T1434">
            <v>941821900</v>
          </cell>
          <cell r="U1434" t="str">
            <v>angela_695@hotmail.com</v>
          </cell>
        </row>
        <row r="1435">
          <cell r="H1435">
            <v>300056</v>
          </cell>
          <cell r="I1435" t="str">
            <v>MUNICIPALIDAD DISTRITAL DE PISUQUIA</v>
          </cell>
          <cell r="J1435">
            <v>1</v>
          </cell>
          <cell r="K1435" t="str">
            <v>AMAZONAS</v>
          </cell>
          <cell r="L1435">
            <v>5</v>
          </cell>
          <cell r="M1435" t="str">
            <v>LUYA</v>
          </cell>
          <cell r="N1435">
            <v>14</v>
          </cell>
          <cell r="O1435" t="str">
            <v>PISUQUIA</v>
          </cell>
          <cell r="P1435" t="str">
            <v>Marco Condori Lozano</v>
          </cell>
          <cell r="Q1435"/>
          <cell r="R1435" t="str">
            <v>Víctor Santillan Huaman</v>
          </cell>
          <cell r="S1435"/>
          <cell r="T1435">
            <v>952624374</v>
          </cell>
          <cell r="U1435" t="str">
            <v>visahua@hotmail.com</v>
          </cell>
        </row>
        <row r="1436">
          <cell r="H1436">
            <v>300057</v>
          </cell>
          <cell r="I1436" t="str">
            <v>MUNICIPALIDAD DISTRITAL DE PROVIDENCIA</v>
          </cell>
          <cell r="J1436">
            <v>1</v>
          </cell>
          <cell r="K1436" t="str">
            <v>AMAZONAS</v>
          </cell>
          <cell r="L1436">
            <v>5</v>
          </cell>
          <cell r="M1436" t="str">
            <v>LUYA</v>
          </cell>
          <cell r="N1436">
            <v>15</v>
          </cell>
          <cell r="O1436" t="str">
            <v>PROVIDENCIA</v>
          </cell>
          <cell r="P1436" t="str">
            <v>Marco Condori Lozano</v>
          </cell>
          <cell r="Q1436"/>
          <cell r="R1436" t="str">
            <v>Royer Inga Detquizan</v>
          </cell>
          <cell r="S1436" t="str">
            <v>Responsable de Planeamiento y Presupuesto</v>
          </cell>
          <cell r="T1436">
            <v>941266793</v>
          </cell>
          <cell r="U1436" t="str">
            <v xml:space="preserve">ingadetquizanroyer@gmail.com </v>
          </cell>
        </row>
        <row r="1437">
          <cell r="H1437">
            <v>300058</v>
          </cell>
          <cell r="I1437" t="str">
            <v>MUNICIPALIDAD DISTRITAL DE SAN CRISTOBAL DE OLTO</v>
          </cell>
          <cell r="J1437">
            <v>1</v>
          </cell>
          <cell r="K1437" t="str">
            <v>AMAZONAS</v>
          </cell>
          <cell r="L1437">
            <v>5</v>
          </cell>
          <cell r="M1437" t="str">
            <v>LUYA</v>
          </cell>
          <cell r="N1437">
            <v>16</v>
          </cell>
          <cell r="O1437" t="str">
            <v>SAN CRISTOBAL</v>
          </cell>
          <cell r="P1437" t="str">
            <v>Marco Condori Lozano</v>
          </cell>
          <cell r="Q1437"/>
          <cell r="R1437"/>
          <cell r="S1437"/>
          <cell r="T1437" t="str">
            <v>994 223 809</v>
          </cell>
          <cell r="U1437" t="str">
            <v>wesilmo@hotmail.com</v>
          </cell>
        </row>
        <row r="1438">
          <cell r="H1438">
            <v>300059</v>
          </cell>
          <cell r="I1438" t="str">
            <v>MUNICIPALIDAD DISTRITAL DE SAN FRANCISCO DEL YESO</v>
          </cell>
          <cell r="J1438">
            <v>1</v>
          </cell>
          <cell r="K1438" t="str">
            <v>AMAZONAS</v>
          </cell>
          <cell r="L1438">
            <v>5</v>
          </cell>
          <cell r="M1438" t="str">
            <v>LUYA</v>
          </cell>
          <cell r="N1438">
            <v>17</v>
          </cell>
          <cell r="O1438" t="str">
            <v>SAN FRANCISCO DEL YESO</v>
          </cell>
          <cell r="P1438" t="str">
            <v>Marco Condori Lozano</v>
          </cell>
          <cell r="Q1438"/>
          <cell r="R1438" t="str">
            <v>Marco Salazar La Serna</v>
          </cell>
          <cell r="S1438"/>
          <cell r="T1438">
            <v>941929294</v>
          </cell>
          <cell r="U1438" t="str">
            <v>marcosl25@hotmail.com</v>
          </cell>
        </row>
        <row r="1439">
          <cell r="H1439">
            <v>300060</v>
          </cell>
          <cell r="I1439" t="str">
            <v>MUNICIPALIDAD DISTRITAL DE SAN JERONIMO DE PACLAS</v>
          </cell>
          <cell r="J1439">
            <v>1</v>
          </cell>
          <cell r="K1439" t="str">
            <v>AMAZONAS</v>
          </cell>
          <cell r="L1439">
            <v>5</v>
          </cell>
          <cell r="M1439" t="str">
            <v>LUYA</v>
          </cell>
          <cell r="N1439">
            <v>18</v>
          </cell>
          <cell r="O1439" t="str">
            <v>SAN JERONIMO</v>
          </cell>
          <cell r="P1439" t="str">
            <v>Marco Condori Lozano</v>
          </cell>
          <cell r="Q1439"/>
          <cell r="R1439" t="str">
            <v>William Enrique Silva Morales</v>
          </cell>
          <cell r="S1439"/>
          <cell r="T1439">
            <v>941975079</v>
          </cell>
          <cell r="U1439" t="str">
            <v>wesilmo@hotmail.com</v>
          </cell>
        </row>
        <row r="1440">
          <cell r="H1440">
            <v>300061</v>
          </cell>
          <cell r="I1440" t="str">
            <v>MUNICIPALIDAD DISTRITAL DE SAN JUAN DE LOPECANCHA</v>
          </cell>
          <cell r="J1440">
            <v>1</v>
          </cell>
          <cell r="K1440" t="str">
            <v>AMAZONAS</v>
          </cell>
          <cell r="L1440">
            <v>5</v>
          </cell>
          <cell r="M1440" t="str">
            <v>LUYA</v>
          </cell>
          <cell r="N1440">
            <v>19</v>
          </cell>
          <cell r="O1440" t="str">
            <v>SAN JUAN DE LOPECANCHA</v>
          </cell>
          <cell r="P1440" t="str">
            <v>Marco Condori Lozano</v>
          </cell>
          <cell r="Q1440"/>
          <cell r="R1440" t="str">
            <v>Angela Collantes Pinedo</v>
          </cell>
          <cell r="S1440"/>
          <cell r="T1440">
            <v>941821900</v>
          </cell>
          <cell r="U1440" t="str">
            <v>angela_695@hotmail.com</v>
          </cell>
        </row>
        <row r="1441">
          <cell r="H1441">
            <v>300062</v>
          </cell>
          <cell r="I1441" t="str">
            <v>MUNICIPALIDAD DISTRITAL DE SANTA CATALINA</v>
          </cell>
          <cell r="J1441">
            <v>1</v>
          </cell>
          <cell r="K1441" t="str">
            <v>AMAZONAS</v>
          </cell>
          <cell r="L1441">
            <v>5</v>
          </cell>
          <cell r="M1441" t="str">
            <v>LUYA</v>
          </cell>
          <cell r="N1441">
            <v>20</v>
          </cell>
          <cell r="O1441" t="str">
            <v>SANTA CATALINA</v>
          </cell>
          <cell r="P1441" t="str">
            <v>Marco Condori Lozano</v>
          </cell>
          <cell r="Q1441"/>
          <cell r="R1441" t="str">
            <v>GERARDO MENDOZA CRUZ</v>
          </cell>
          <cell r="S1441" t="str">
            <v xml:space="preserve">Responsable del Área de Abastecimiento </v>
          </cell>
          <cell r="T1441">
            <v>990050046</v>
          </cell>
          <cell r="U1441" t="str">
            <v>gerardo_7015@hotmail.com</v>
          </cell>
        </row>
        <row r="1442">
          <cell r="H1442">
            <v>300063</v>
          </cell>
          <cell r="I1442" t="str">
            <v>MUNICIPALIDAD DISTRITAL DE SANTO TOMAS</v>
          </cell>
          <cell r="J1442">
            <v>1</v>
          </cell>
          <cell r="K1442" t="str">
            <v>AMAZONAS</v>
          </cell>
          <cell r="L1442">
            <v>5</v>
          </cell>
          <cell r="M1442" t="str">
            <v>LUYA</v>
          </cell>
          <cell r="N1442">
            <v>21</v>
          </cell>
          <cell r="O1442" t="str">
            <v>SANTO TOMAS</v>
          </cell>
          <cell r="P1442" t="str">
            <v>Marco Condori Lozano</v>
          </cell>
          <cell r="Q1442"/>
          <cell r="R1442" t="str">
            <v>Alberto Misael Bringas Aguilar</v>
          </cell>
          <cell r="S1442"/>
          <cell r="T1442">
            <v>954160588</v>
          </cell>
          <cell r="U1442" t="str">
            <v>shemavihu@hotmail.com</v>
          </cell>
        </row>
        <row r="1443">
          <cell r="H1443">
            <v>300064</v>
          </cell>
          <cell r="I1443" t="str">
            <v>MUNICIPALIDAD DISTRITAL DE TINGO</v>
          </cell>
          <cell r="J1443">
            <v>1</v>
          </cell>
          <cell r="K1443" t="str">
            <v>AMAZONAS</v>
          </cell>
          <cell r="L1443">
            <v>5</v>
          </cell>
          <cell r="M1443" t="str">
            <v>LUYA</v>
          </cell>
          <cell r="N1443">
            <v>22</v>
          </cell>
          <cell r="O1443" t="str">
            <v>TINGO</v>
          </cell>
          <cell r="P1443" t="str">
            <v>Marco Condori Lozano</v>
          </cell>
          <cell r="Q1443"/>
          <cell r="R1443" t="str">
            <v>Yalta Meza Glinys Asunta</v>
          </cell>
          <cell r="S1443"/>
          <cell r="T1443">
            <v>982181863</v>
          </cell>
          <cell r="U1443" t="str">
            <v>glyniscsk@gamil.com</v>
          </cell>
        </row>
        <row r="1444">
          <cell r="H1444">
            <v>300065</v>
          </cell>
          <cell r="I1444" t="str">
            <v>MUNICIPALIDAD DISTRITAL DE TRITA</v>
          </cell>
          <cell r="J1444">
            <v>1</v>
          </cell>
          <cell r="K1444" t="str">
            <v>AMAZONAS</v>
          </cell>
          <cell r="L1444">
            <v>5</v>
          </cell>
          <cell r="M1444" t="str">
            <v>LUYA</v>
          </cell>
          <cell r="N1444">
            <v>23</v>
          </cell>
          <cell r="O1444" t="str">
            <v>TRITA</v>
          </cell>
          <cell r="P1444" t="str">
            <v>Marco Condori Lozano</v>
          </cell>
          <cell r="Q1444"/>
          <cell r="R1444" t="str">
            <v>William Enrique Silva Morales</v>
          </cell>
          <cell r="S1444"/>
          <cell r="T1444">
            <v>941975079</v>
          </cell>
          <cell r="U1444" t="str">
            <v>wesilmo@hotmail.com</v>
          </cell>
        </row>
        <row r="1445">
          <cell r="H1445">
            <v>300067</v>
          </cell>
          <cell r="I1445" t="str">
            <v>MUNICIPALIDAD DISTRITAL DE CHIRIMOTO</v>
          </cell>
          <cell r="J1445">
            <v>1</v>
          </cell>
          <cell r="K1445" t="str">
            <v>AMAZONAS</v>
          </cell>
          <cell r="L1445">
            <v>6</v>
          </cell>
          <cell r="M1445" t="str">
            <v>RODRIGUEZ DE MENDOZA</v>
          </cell>
          <cell r="N1445">
            <v>2</v>
          </cell>
          <cell r="O1445" t="str">
            <v>CHIRIMOTO</v>
          </cell>
          <cell r="P1445" t="str">
            <v>Marco Condori Lozano</v>
          </cell>
          <cell r="Q1445"/>
          <cell r="R1445" t="str">
            <v>Llicela Huaman Huaman</v>
          </cell>
          <cell r="S1445"/>
          <cell r="T1445">
            <v>969467419</v>
          </cell>
          <cell r="U1445" t="str">
            <v>llise_26@hotmail.com</v>
          </cell>
        </row>
        <row r="1446">
          <cell r="H1446">
            <v>300068</v>
          </cell>
          <cell r="I1446" t="str">
            <v>MUNICIPALIDAD DISTRITAL DE COCHAMAL</v>
          </cell>
          <cell r="J1446">
            <v>1</v>
          </cell>
          <cell r="K1446" t="str">
            <v>AMAZONAS</v>
          </cell>
          <cell r="L1446">
            <v>6</v>
          </cell>
          <cell r="M1446" t="str">
            <v>RODRIGUEZ DE MENDOZA</v>
          </cell>
          <cell r="N1446">
            <v>3</v>
          </cell>
          <cell r="O1446" t="str">
            <v>COCHAMAL</v>
          </cell>
          <cell r="P1446" t="str">
            <v>Marco Condori Lozano</v>
          </cell>
          <cell r="Q1446"/>
          <cell r="R1446" t="str">
            <v>Arturo Villegas Piscoya</v>
          </cell>
          <cell r="S1446"/>
          <cell r="T1446">
            <v>968005691</v>
          </cell>
          <cell r="U1446" t="str">
            <v>a_villegas@outlook.es</v>
          </cell>
        </row>
        <row r="1447">
          <cell r="H1447">
            <v>300069</v>
          </cell>
          <cell r="I1447" t="str">
            <v>MUNICIPALIDAD DISTRITAL DE HUAMBO</v>
          </cell>
          <cell r="J1447">
            <v>1</v>
          </cell>
          <cell r="K1447" t="str">
            <v>AMAZONAS</v>
          </cell>
          <cell r="L1447">
            <v>6</v>
          </cell>
          <cell r="M1447" t="str">
            <v>RODRIGUEZ DE MENDOZA</v>
          </cell>
          <cell r="N1447">
            <v>4</v>
          </cell>
          <cell r="O1447" t="str">
            <v>HUAMBO</v>
          </cell>
          <cell r="P1447" t="str">
            <v>Marco Condori Lozano</v>
          </cell>
          <cell r="Q1447"/>
          <cell r="R1447" t="str">
            <v>Ampuero Lopez Mario</v>
          </cell>
          <cell r="S1447"/>
          <cell r="T1447">
            <v>941975684</v>
          </cell>
          <cell r="U1447" t="str">
            <v>mal02141@hotmail.com</v>
          </cell>
        </row>
        <row r="1448">
          <cell r="H1448">
            <v>300070</v>
          </cell>
          <cell r="I1448" t="str">
            <v>MUNICIPALIDAD DISTRITAL DE LIMABAMBA</v>
          </cell>
          <cell r="J1448">
            <v>1</v>
          </cell>
          <cell r="K1448" t="str">
            <v>AMAZONAS</v>
          </cell>
          <cell r="L1448">
            <v>6</v>
          </cell>
          <cell r="M1448" t="str">
            <v>RODRIGUEZ DE MENDOZA</v>
          </cell>
          <cell r="N1448">
            <v>5</v>
          </cell>
          <cell r="O1448" t="str">
            <v>LIMABAMBA</v>
          </cell>
          <cell r="P1448" t="str">
            <v>Marco Condori Lozano</v>
          </cell>
          <cell r="Q1448"/>
          <cell r="R1448" t="str">
            <v>Ampuero Lopez Mario</v>
          </cell>
          <cell r="S1448"/>
          <cell r="T1448">
            <v>941975684</v>
          </cell>
          <cell r="U1448" t="str">
            <v>mal02141@hotmail.com</v>
          </cell>
        </row>
        <row r="1449">
          <cell r="H1449">
            <v>300071</v>
          </cell>
          <cell r="I1449" t="str">
            <v>MUNICIPALIDAD DISTRITAL DE LONGAR</v>
          </cell>
          <cell r="J1449">
            <v>1</v>
          </cell>
          <cell r="K1449" t="str">
            <v>AMAZONAS</v>
          </cell>
          <cell r="L1449">
            <v>6</v>
          </cell>
          <cell r="M1449" t="str">
            <v>RODRIGUEZ DE MENDOZA</v>
          </cell>
          <cell r="N1449">
            <v>6</v>
          </cell>
          <cell r="O1449" t="str">
            <v>LONGAR</v>
          </cell>
          <cell r="P1449" t="str">
            <v>Marco Condori Lozano</v>
          </cell>
          <cell r="Q1449"/>
          <cell r="R1449" t="str">
            <v>Arturo Villegas Piscoya</v>
          </cell>
          <cell r="S1449"/>
          <cell r="T1449">
            <v>968005691</v>
          </cell>
          <cell r="U1449" t="str">
            <v>a_villegas@outlook.es</v>
          </cell>
        </row>
        <row r="1450">
          <cell r="H1450">
            <v>300072</v>
          </cell>
          <cell r="I1450" t="str">
            <v>MUNICIPALIDAD DISTRITAL DE MARISCAL BENAVIDES</v>
          </cell>
          <cell r="J1450">
            <v>1</v>
          </cell>
          <cell r="K1450" t="str">
            <v>AMAZONAS</v>
          </cell>
          <cell r="L1450">
            <v>6</v>
          </cell>
          <cell r="M1450" t="str">
            <v>RODRIGUEZ DE MENDOZA</v>
          </cell>
          <cell r="N1450">
            <v>7</v>
          </cell>
          <cell r="O1450" t="str">
            <v>MARISCAL BENAVIDES</v>
          </cell>
          <cell r="P1450" t="str">
            <v>Marco Condori Lozano</v>
          </cell>
          <cell r="Q1450"/>
          <cell r="R1450" t="str">
            <v>Jorge Arevalo Rojas</v>
          </cell>
          <cell r="S1450"/>
          <cell r="T1450">
            <v>941998632</v>
          </cell>
          <cell r="U1450" t="str">
            <v>serprocont_arevalo@hotmail.com</v>
          </cell>
        </row>
        <row r="1451">
          <cell r="H1451">
            <v>300073</v>
          </cell>
          <cell r="I1451" t="str">
            <v>MUNICIPALIDAD DISTRITAL DE MILPUC</v>
          </cell>
          <cell r="J1451">
            <v>1</v>
          </cell>
          <cell r="K1451" t="str">
            <v>AMAZONAS</v>
          </cell>
          <cell r="L1451">
            <v>6</v>
          </cell>
          <cell r="M1451" t="str">
            <v>RODRIGUEZ DE MENDOZA</v>
          </cell>
          <cell r="N1451">
            <v>8</v>
          </cell>
          <cell r="O1451" t="str">
            <v>MILPUC</v>
          </cell>
          <cell r="P1451" t="str">
            <v>Marco Condori Lozano</v>
          </cell>
          <cell r="Q1451"/>
          <cell r="R1451" t="str">
            <v>Ampuero Lopez Mario</v>
          </cell>
          <cell r="S1451"/>
          <cell r="T1451">
            <v>941975684</v>
          </cell>
          <cell r="U1451" t="str">
            <v>mal02141@hotmail.com</v>
          </cell>
        </row>
        <row r="1452">
          <cell r="H1452">
            <v>300074</v>
          </cell>
          <cell r="I1452" t="str">
            <v>MUNICIPALIDAD DISTRITAL DE OMIA</v>
          </cell>
          <cell r="J1452">
            <v>1</v>
          </cell>
          <cell r="K1452" t="str">
            <v>AMAZONAS</v>
          </cell>
          <cell r="L1452">
            <v>6</v>
          </cell>
          <cell r="M1452" t="str">
            <v>RODRIGUEZ DE MENDOZA</v>
          </cell>
          <cell r="N1452">
            <v>9</v>
          </cell>
          <cell r="O1452" t="str">
            <v>OMIA</v>
          </cell>
          <cell r="P1452" t="str">
            <v>Marco Condori Lozano</v>
          </cell>
          <cell r="Q1452"/>
          <cell r="R1452" t="str">
            <v>Ampuero Lopez Mario</v>
          </cell>
          <cell r="S1452"/>
          <cell r="T1452">
            <v>941975684</v>
          </cell>
          <cell r="U1452" t="str">
            <v>mal02141@hotmail.com</v>
          </cell>
        </row>
        <row r="1453">
          <cell r="H1453">
            <v>300075</v>
          </cell>
          <cell r="I1453" t="str">
            <v>MUNICIPALIDAD DISTRITAL DE SANTA ROSA</v>
          </cell>
          <cell r="J1453">
            <v>1</v>
          </cell>
          <cell r="K1453" t="str">
            <v>AMAZONAS</v>
          </cell>
          <cell r="L1453">
            <v>6</v>
          </cell>
          <cell r="M1453" t="str">
            <v>RODRIGUEZ DE MENDOZA</v>
          </cell>
          <cell r="N1453">
            <v>10</v>
          </cell>
          <cell r="O1453" t="str">
            <v>SANTA ROSA</v>
          </cell>
          <cell r="P1453" t="str">
            <v>Marco Condori Lozano</v>
          </cell>
          <cell r="Q1453"/>
          <cell r="R1453" t="str">
            <v>Ampuero Lopez Mario</v>
          </cell>
          <cell r="S1453"/>
          <cell r="T1453">
            <v>941975684</v>
          </cell>
          <cell r="U1453" t="str">
            <v>mal02141@hotmail.com</v>
          </cell>
        </row>
        <row r="1454">
          <cell r="H1454">
            <v>300076</v>
          </cell>
          <cell r="I1454" t="str">
            <v>MUNICIPALIDAD DISTRITAL DE TOTORA</v>
          </cell>
          <cell r="J1454">
            <v>1</v>
          </cell>
          <cell r="K1454" t="str">
            <v>AMAZONAS</v>
          </cell>
          <cell r="L1454">
            <v>6</v>
          </cell>
          <cell r="M1454" t="str">
            <v>RODRIGUEZ DE MENDOZA</v>
          </cell>
          <cell r="N1454">
            <v>11</v>
          </cell>
          <cell r="O1454" t="str">
            <v>TOTORA</v>
          </cell>
          <cell r="P1454" t="str">
            <v>Marco Condori Lozano</v>
          </cell>
          <cell r="Q1454"/>
          <cell r="R1454" t="str">
            <v>Milton Magallan Mixan</v>
          </cell>
          <cell r="S1454"/>
          <cell r="T1454">
            <v>958049332</v>
          </cell>
          <cell r="U1454" t="str">
            <v>milmamix@hotmail.com</v>
          </cell>
        </row>
        <row r="1455">
          <cell r="H1455">
            <v>300077</v>
          </cell>
          <cell r="I1455" t="str">
            <v>MUNICIPALIDAD DISTRITAL DE VISTA ALEGRE</v>
          </cell>
          <cell r="J1455">
            <v>1</v>
          </cell>
          <cell r="K1455" t="str">
            <v>AMAZONAS</v>
          </cell>
          <cell r="L1455">
            <v>6</v>
          </cell>
          <cell r="M1455" t="str">
            <v>RODRIGUEZ DE MENDOZA</v>
          </cell>
          <cell r="N1455">
            <v>12</v>
          </cell>
          <cell r="O1455" t="str">
            <v>VISTA ALEGRE</v>
          </cell>
          <cell r="P1455" t="str">
            <v>Marco Condori Lozano</v>
          </cell>
          <cell r="Q1455"/>
          <cell r="R1455" t="str">
            <v>Giannina Alvarez Lozada</v>
          </cell>
          <cell r="S1455"/>
          <cell r="T1455">
            <v>985699385</v>
          </cell>
          <cell r="U1455" t="str">
            <v>giannina_al@hotmail.com</v>
          </cell>
        </row>
        <row r="1456">
          <cell r="H1456">
            <v>300079</v>
          </cell>
          <cell r="I1456" t="str">
            <v>MUNICIPALIDAD DISTRITAL DE CAJARURO</v>
          </cell>
          <cell r="J1456">
            <v>1</v>
          </cell>
          <cell r="K1456" t="str">
            <v>AMAZONAS</v>
          </cell>
          <cell r="L1456">
            <v>7</v>
          </cell>
          <cell r="M1456" t="str">
            <v>UCTUBAMBA</v>
          </cell>
          <cell r="N1456">
            <v>2</v>
          </cell>
          <cell r="O1456" t="str">
            <v>CAJARURO</v>
          </cell>
          <cell r="P1456" t="str">
            <v>Marco Condori Lozano</v>
          </cell>
          <cell r="Q1456"/>
          <cell r="R1456" t="str">
            <v>Segundo Sanchez Idrogo</v>
          </cell>
          <cell r="S1456"/>
          <cell r="T1456">
            <v>9998952474</v>
          </cell>
          <cell r="U1456" t="str">
            <v>sanchezidrogo@gmail.com</v>
          </cell>
        </row>
        <row r="1457">
          <cell r="H1457">
            <v>300080</v>
          </cell>
          <cell r="I1457" t="str">
            <v>MUNICIPALIDAD DISTRITAL DE CUMBA</v>
          </cell>
          <cell r="J1457">
            <v>1</v>
          </cell>
          <cell r="K1457" t="str">
            <v>AMAZONAS</v>
          </cell>
          <cell r="L1457">
            <v>7</v>
          </cell>
          <cell r="M1457" t="str">
            <v>UCTUBAMBA</v>
          </cell>
          <cell r="N1457">
            <v>3</v>
          </cell>
          <cell r="O1457" t="str">
            <v>CUMBA</v>
          </cell>
          <cell r="P1457" t="str">
            <v>Marco Condori Lozano</v>
          </cell>
          <cell r="Q1457"/>
          <cell r="R1457" t="str">
            <v>Marino Gasco Valderrama</v>
          </cell>
          <cell r="S1457"/>
          <cell r="T1457">
            <v>937305760</v>
          </cell>
          <cell r="U1457" t="str">
            <v>mgascovalderrama@yahoo.es</v>
          </cell>
        </row>
        <row r="1458">
          <cell r="H1458">
            <v>300081</v>
          </cell>
          <cell r="I1458" t="str">
            <v>MUNICIPALIDAD DISTRITAL DE EL MILAGRO</v>
          </cell>
          <cell r="J1458">
            <v>1</v>
          </cell>
          <cell r="K1458" t="str">
            <v>AMAZONAS</v>
          </cell>
          <cell r="L1458">
            <v>7</v>
          </cell>
          <cell r="M1458" t="str">
            <v>UCTUBAMBA</v>
          </cell>
          <cell r="N1458">
            <v>4</v>
          </cell>
          <cell r="O1458" t="str">
            <v>EL MILAGRO</v>
          </cell>
          <cell r="P1458" t="str">
            <v>Marco Condori Lozano</v>
          </cell>
          <cell r="Q1458"/>
          <cell r="R1458" t="str">
            <v>Henry Jose Frías Leyva</v>
          </cell>
          <cell r="S1458"/>
          <cell r="T1458">
            <v>957389120</v>
          </cell>
          <cell r="U1458" t="str">
            <v>cpc.henfri@hotmail.com</v>
          </cell>
        </row>
        <row r="1459">
          <cell r="H1459">
            <v>300082</v>
          </cell>
          <cell r="I1459" t="str">
            <v>MUNICIPALIDAD DISTRITAL DE JAMALCA</v>
          </cell>
          <cell r="J1459">
            <v>1</v>
          </cell>
          <cell r="K1459" t="str">
            <v>AMAZONAS</v>
          </cell>
          <cell r="L1459">
            <v>7</v>
          </cell>
          <cell r="M1459" t="str">
            <v>UCTUBAMBA</v>
          </cell>
          <cell r="N1459">
            <v>5</v>
          </cell>
          <cell r="O1459" t="str">
            <v>JAMALCA</v>
          </cell>
          <cell r="P1459" t="str">
            <v>Marco Condori Lozano</v>
          </cell>
          <cell r="Q1459"/>
          <cell r="R1459" t="str">
            <v>Nelson Eduardocastrejon Herrera</v>
          </cell>
          <cell r="S1459"/>
          <cell r="T1459">
            <v>952730220</v>
          </cell>
          <cell r="U1459" t="str">
            <v>eduar_thechampion@hotmail.com</v>
          </cell>
        </row>
        <row r="1460">
          <cell r="H1460">
            <v>300083</v>
          </cell>
          <cell r="I1460" t="str">
            <v>MUNICIPALIDAD DISTRITAL DE LONYA GRANDE</v>
          </cell>
          <cell r="J1460">
            <v>1</v>
          </cell>
          <cell r="K1460" t="str">
            <v>AMAZONAS</v>
          </cell>
          <cell r="L1460">
            <v>7</v>
          </cell>
          <cell r="M1460" t="str">
            <v>UCTUBAMBA</v>
          </cell>
          <cell r="N1460">
            <v>6</v>
          </cell>
          <cell r="O1460" t="str">
            <v>LONYA GRANDE</v>
          </cell>
          <cell r="P1460" t="str">
            <v>Marco Condori Lozano</v>
          </cell>
          <cell r="Q1460"/>
          <cell r="R1460" t="str">
            <v>Gonzalo Ademar Fernandez Santa Cruz</v>
          </cell>
          <cell r="S1460" t="str">
            <v>Jefe de la Oficina de Planeamiento y
Presupuesto</v>
          </cell>
          <cell r="T1460">
            <v>942606182</v>
          </cell>
          <cell r="U1460" t="str">
            <v>ademarperu@hotmail.com</v>
          </cell>
        </row>
        <row r="1461">
          <cell r="H1461">
            <v>300084</v>
          </cell>
          <cell r="I1461" t="str">
            <v>MUNICIPALIDAD DISTRITAL DE YAMON</v>
          </cell>
          <cell r="J1461">
            <v>1</v>
          </cell>
          <cell r="K1461" t="str">
            <v>AMAZONAS</v>
          </cell>
          <cell r="L1461">
            <v>7</v>
          </cell>
          <cell r="M1461" t="str">
            <v>UCTUBAMBA</v>
          </cell>
          <cell r="N1461">
            <v>7</v>
          </cell>
          <cell r="O1461" t="str">
            <v>YAMON</v>
          </cell>
          <cell r="P1461" t="str">
            <v>Marco Condori Lozano</v>
          </cell>
          <cell r="Q1461"/>
          <cell r="R1461" t="str">
            <v>Maribel Ticliahuanca Cruz</v>
          </cell>
          <cell r="S1461"/>
          <cell r="T1461">
            <v>942677984</v>
          </cell>
          <cell r="U1461" t="str">
            <v>ana_acuario_2006@hotmail.com</v>
          </cell>
        </row>
        <row r="1462">
          <cell r="H1462">
            <v>300086</v>
          </cell>
          <cell r="I1462" t="str">
            <v>MUNICIPALIDAD DISTRITAL DE COCHABAMBA</v>
          </cell>
          <cell r="J1462">
            <v>2</v>
          </cell>
          <cell r="K1462" t="str">
            <v>ANCASH</v>
          </cell>
          <cell r="L1462">
            <v>1</v>
          </cell>
          <cell r="M1462" t="str">
            <v>HUARAZ</v>
          </cell>
          <cell r="N1462">
            <v>2</v>
          </cell>
          <cell r="O1462" t="str">
            <v>COCHABAMBA</v>
          </cell>
          <cell r="P1462" t="str">
            <v>Yordan Aranda Diaz</v>
          </cell>
          <cell r="Q1462"/>
          <cell r="R1462" t="str">
            <v>DAVID VINO LUNA</v>
          </cell>
          <cell r="S1462" t="str">
            <v>JEFE DE LA OFICINA DE PRESUPUESTO</v>
          </cell>
          <cell r="T1462">
            <v>992549045</v>
          </cell>
          <cell r="U1462" t="str">
            <v>davidvino1502@gmail.com</v>
          </cell>
        </row>
        <row r="1463">
          <cell r="H1463">
            <v>300087</v>
          </cell>
          <cell r="I1463" t="str">
            <v>MUNICIPALIDAD DISTRITAL DE COLCABAMBA</v>
          </cell>
          <cell r="J1463">
            <v>2</v>
          </cell>
          <cell r="K1463" t="str">
            <v>ANCASH</v>
          </cell>
          <cell r="L1463">
            <v>1</v>
          </cell>
          <cell r="M1463" t="str">
            <v>HUARAZ</v>
          </cell>
          <cell r="N1463">
            <v>3</v>
          </cell>
          <cell r="O1463" t="str">
            <v>COLCABAMBA</v>
          </cell>
          <cell r="P1463" t="str">
            <v>Yordan Aranda Diaz</v>
          </cell>
          <cell r="Q1463"/>
          <cell r="R1463" t="str">
            <v>PEDRO DE LA CRUZ CHAICHA</v>
          </cell>
          <cell r="S1463" t="str">
            <v>RESPONSABLE DE PLANIFICACION Y PRESUPUESTO</v>
          </cell>
          <cell r="T1463">
            <v>984171652</v>
          </cell>
          <cell r="U1463" t="str">
            <v>pedro_pdch_1@hotmail.com</v>
          </cell>
        </row>
        <row r="1464">
          <cell r="H1464">
            <v>300088</v>
          </cell>
          <cell r="I1464" t="str">
            <v>MUNICIPALIDAD DISTRITAL DE HUANCHAY</v>
          </cell>
          <cell r="J1464">
            <v>2</v>
          </cell>
          <cell r="K1464" t="str">
            <v>ANCASH</v>
          </cell>
          <cell r="L1464">
            <v>1</v>
          </cell>
          <cell r="M1464" t="str">
            <v>HUARAZ</v>
          </cell>
          <cell r="N1464">
            <v>4</v>
          </cell>
          <cell r="O1464" t="str">
            <v>HUANCHAY</v>
          </cell>
          <cell r="P1464" t="str">
            <v>Yordan Aranda Diaz</v>
          </cell>
          <cell r="Q1464"/>
          <cell r="R1464" t="str">
            <v>LILIANA RAMIREZ DIONICIO</v>
          </cell>
          <cell r="S1464"/>
          <cell r="T1464">
            <v>973351609</v>
          </cell>
          <cell r="U1464" t="str">
            <v>lilitadionicio1994@gmail.com</v>
          </cell>
        </row>
        <row r="1465">
          <cell r="H1465">
            <v>300089</v>
          </cell>
          <cell r="I1465" t="str">
            <v>MUNICIPALIDAD DISTRITAL DE INDEPENDENCIA</v>
          </cell>
          <cell r="J1465">
            <v>2</v>
          </cell>
          <cell r="K1465" t="str">
            <v>ANCASH</v>
          </cell>
          <cell r="L1465">
            <v>1</v>
          </cell>
          <cell r="M1465" t="str">
            <v>HUARAZ</v>
          </cell>
          <cell r="N1465">
            <v>5</v>
          </cell>
          <cell r="O1465" t="str">
            <v>INDEPENDENCIA</v>
          </cell>
          <cell r="P1465" t="str">
            <v>Yordan Aranda Diaz</v>
          </cell>
          <cell r="Q1465"/>
          <cell r="R1465" t="str">
            <v>GEANCARLO JEFFERSON GAMARRA IBARRA</v>
          </cell>
          <cell r="S1465"/>
          <cell r="T1465">
            <v>975744008</v>
          </cell>
          <cell r="U1465" t="str">
            <v>gystein2503@gmail.com</v>
          </cell>
        </row>
        <row r="1466">
          <cell r="H1466">
            <v>300090</v>
          </cell>
          <cell r="I1466" t="str">
            <v>MUNICIPALIDAD DISTRITAL DE JANGAS</v>
          </cell>
          <cell r="J1466">
            <v>2</v>
          </cell>
          <cell r="K1466" t="str">
            <v>ANCASH</v>
          </cell>
          <cell r="L1466">
            <v>1</v>
          </cell>
          <cell r="M1466" t="str">
            <v>HUARAZ</v>
          </cell>
          <cell r="N1466">
            <v>6</v>
          </cell>
          <cell r="O1466" t="str">
            <v>JANGAS</v>
          </cell>
          <cell r="P1466" t="str">
            <v>Yordan Aranda Diaz</v>
          </cell>
          <cell r="Q1466"/>
          <cell r="R1466" t="str">
            <v>PABLO BENIGNO MENACHO DEPAZ</v>
          </cell>
          <cell r="S1466"/>
          <cell r="T1466">
            <v>949936955</v>
          </cell>
          <cell r="U1466" t="str">
            <v>menachopd@hotmail.com</v>
          </cell>
        </row>
        <row r="1467">
          <cell r="H1467">
            <v>300091</v>
          </cell>
          <cell r="I1467" t="str">
            <v>MUNICIPALIDAD DISTRITAL DE LA LIBERTAD</v>
          </cell>
          <cell r="J1467">
            <v>2</v>
          </cell>
          <cell r="K1467" t="str">
            <v>ANCASH</v>
          </cell>
          <cell r="L1467">
            <v>1</v>
          </cell>
          <cell r="M1467" t="str">
            <v>HUARAZ</v>
          </cell>
          <cell r="N1467">
            <v>7</v>
          </cell>
          <cell r="O1467" t="str">
            <v>LA LIBERTAD</v>
          </cell>
          <cell r="P1467" t="str">
            <v>Yordan Aranda Diaz</v>
          </cell>
          <cell r="Q1467"/>
          <cell r="R1467" t="str">
            <v>LUIS ANGEL LEON CONTRERAS</v>
          </cell>
          <cell r="S1467"/>
          <cell r="T1467">
            <v>944114129</v>
          </cell>
          <cell r="U1467" t="str">
            <v>jhalitozagaf1986@gmail.com</v>
          </cell>
        </row>
        <row r="1468">
          <cell r="H1468">
            <v>300092</v>
          </cell>
          <cell r="I1468" t="str">
            <v>MUNICIPALIDAD DISTRITAL DE OLLEROS</v>
          </cell>
          <cell r="J1468">
            <v>2</v>
          </cell>
          <cell r="K1468" t="str">
            <v>ANCASH</v>
          </cell>
          <cell r="L1468">
            <v>1</v>
          </cell>
          <cell r="M1468" t="str">
            <v>HUARAZ</v>
          </cell>
          <cell r="N1468">
            <v>8</v>
          </cell>
          <cell r="O1468" t="str">
            <v>OLLEROS</v>
          </cell>
          <cell r="P1468" t="str">
            <v>Yordan Aranda Diaz</v>
          </cell>
          <cell r="Q1468"/>
          <cell r="R1468" t="str">
            <v>ROSA RODRIGUEZ RODRIGUEZ</v>
          </cell>
          <cell r="S1468" t="str">
            <v>Responsable de Planeamiento y Presupuesto</v>
          </cell>
          <cell r="T1468">
            <v>943280271</v>
          </cell>
          <cell r="U1468" t="str">
            <v>rrrimelda@hotmail.com</v>
          </cell>
        </row>
        <row r="1469">
          <cell r="H1469">
            <v>300093</v>
          </cell>
          <cell r="I1469" t="str">
            <v>MUNICIPALIDAD DISTRITAL DE PAMPAS</v>
          </cell>
          <cell r="J1469">
            <v>2</v>
          </cell>
          <cell r="K1469" t="str">
            <v>ANCASH</v>
          </cell>
          <cell r="L1469">
            <v>1</v>
          </cell>
          <cell r="M1469" t="str">
            <v>HUARAZ</v>
          </cell>
          <cell r="N1469">
            <v>9</v>
          </cell>
          <cell r="O1469" t="str">
            <v>PAMPAS GRANDE</v>
          </cell>
          <cell r="P1469" t="str">
            <v>Yordan Aranda Diaz</v>
          </cell>
          <cell r="Q1469"/>
          <cell r="R1469" t="str">
            <v>ROBIN PALMA ZAMBRANO ‎</v>
          </cell>
          <cell r="S1469"/>
          <cell r="T1469">
            <v>935623676</v>
          </cell>
          <cell r="U1469" t="str">
            <v>robin_205_1@hotmail.com</v>
          </cell>
        </row>
        <row r="1470">
          <cell r="H1470">
            <v>300094</v>
          </cell>
          <cell r="I1470" t="str">
            <v>MUNICIPALIDAD DISTRITAL DE PARIACOTO</v>
          </cell>
          <cell r="J1470">
            <v>2</v>
          </cell>
          <cell r="K1470" t="str">
            <v>ANCASH</v>
          </cell>
          <cell r="L1470">
            <v>1</v>
          </cell>
          <cell r="M1470" t="str">
            <v>HUARAZ</v>
          </cell>
          <cell r="N1470">
            <v>10</v>
          </cell>
          <cell r="O1470" t="str">
            <v>PARIACOTO</v>
          </cell>
          <cell r="P1470" t="str">
            <v>Yordan Aranda Diaz</v>
          </cell>
          <cell r="Q1470"/>
          <cell r="R1470" t="str">
            <v>PEPE LERNER PAREDES RODRIGUEZ</v>
          </cell>
          <cell r="S1470"/>
          <cell r="T1470">
            <v>943282666</v>
          </cell>
          <cell r="U1470" t="str">
            <v>plpr24@hotmail.com</v>
          </cell>
        </row>
        <row r="1471">
          <cell r="H1471">
            <v>300095</v>
          </cell>
          <cell r="I1471" t="str">
            <v>MUNICIPALIDAD DISTRITAL DE PIRA</v>
          </cell>
          <cell r="J1471">
            <v>2</v>
          </cell>
          <cell r="K1471" t="str">
            <v>ANCASH</v>
          </cell>
          <cell r="L1471">
            <v>1</v>
          </cell>
          <cell r="M1471" t="str">
            <v>HUARAZ</v>
          </cell>
          <cell r="N1471">
            <v>11</v>
          </cell>
          <cell r="O1471" t="str">
            <v>PIRA</v>
          </cell>
          <cell r="P1471" t="str">
            <v>Yordan Aranda Diaz</v>
          </cell>
          <cell r="Q1471"/>
          <cell r="R1471" t="str">
            <v>PEPE LERNER PAREDES RODRIGUEZ</v>
          </cell>
          <cell r="S1471"/>
          <cell r="T1471">
            <v>956642671</v>
          </cell>
          <cell r="U1471" t="str">
            <v>plpr24@hotmail.com</v>
          </cell>
        </row>
        <row r="1472">
          <cell r="H1472">
            <v>300096</v>
          </cell>
          <cell r="I1472" t="str">
            <v>MUNICIPALIDAD DISTRITAL DE TARICA</v>
          </cell>
          <cell r="J1472">
            <v>2</v>
          </cell>
          <cell r="K1472" t="str">
            <v>ANCASH</v>
          </cell>
          <cell r="L1472">
            <v>1</v>
          </cell>
          <cell r="M1472" t="str">
            <v>HUARAZ</v>
          </cell>
          <cell r="N1472">
            <v>12</v>
          </cell>
          <cell r="O1472" t="str">
            <v>TARICA</v>
          </cell>
          <cell r="P1472" t="str">
            <v>Yordan Aranda Diaz</v>
          </cell>
          <cell r="Q1472"/>
          <cell r="R1472" t="str">
            <v>LUCIANO BECKER VELASQUEZ MAGUIÑA</v>
          </cell>
          <cell r="S1472"/>
          <cell r="T1472">
            <v>952589100</v>
          </cell>
          <cell r="U1472" t="str">
            <v>velasquezbecker@gmail.com</v>
          </cell>
        </row>
        <row r="1473">
          <cell r="H1473">
            <v>300098</v>
          </cell>
          <cell r="I1473" t="str">
            <v>MUNICIPALIDAD DISTRITAL DE CORIS</v>
          </cell>
          <cell r="J1473">
            <v>2</v>
          </cell>
          <cell r="K1473" t="str">
            <v>ANCASH</v>
          </cell>
          <cell r="L1473">
            <v>2</v>
          </cell>
          <cell r="M1473" t="str">
            <v>AIJA</v>
          </cell>
          <cell r="N1473">
            <v>2</v>
          </cell>
          <cell r="O1473" t="str">
            <v>CORIS</v>
          </cell>
          <cell r="P1473" t="str">
            <v>Yordan Aranda Diaz</v>
          </cell>
          <cell r="Q1473"/>
          <cell r="R1473" t="str">
            <v>GILMER MORALES SALAZAR</v>
          </cell>
          <cell r="S1473"/>
          <cell r="T1473">
            <v>945827859</v>
          </cell>
          <cell r="U1473" t="str">
            <v>cpcgilmer123@gmail.com</v>
          </cell>
        </row>
        <row r="1474">
          <cell r="H1474">
            <v>300099</v>
          </cell>
          <cell r="I1474" t="str">
            <v>MUNICIPALIDAD DISTRITAL DE HUACLLAN</v>
          </cell>
          <cell r="J1474">
            <v>2</v>
          </cell>
          <cell r="K1474" t="str">
            <v>ANCASH</v>
          </cell>
          <cell r="L1474">
            <v>2</v>
          </cell>
          <cell r="M1474" t="str">
            <v>AIJA</v>
          </cell>
          <cell r="N1474">
            <v>3</v>
          </cell>
          <cell r="O1474" t="str">
            <v>HUACLLAN</v>
          </cell>
          <cell r="P1474" t="str">
            <v>Yordan Aranda Diaz</v>
          </cell>
          <cell r="Q1474"/>
          <cell r="R1474" t="str">
            <v>PEPE LERNER PAREDES RODRIGUEZ</v>
          </cell>
          <cell r="S1474"/>
          <cell r="T1474">
            <v>943282666</v>
          </cell>
          <cell r="U1474" t="str">
            <v>plpr24@hotmail.com</v>
          </cell>
        </row>
        <row r="1475">
          <cell r="H1475">
            <v>300100</v>
          </cell>
          <cell r="I1475" t="str">
            <v>MUNICIPALIDAD DISTRITAL DE LA MERCED</v>
          </cell>
          <cell r="J1475">
            <v>2</v>
          </cell>
          <cell r="K1475" t="str">
            <v>ANCASH</v>
          </cell>
          <cell r="L1475">
            <v>2</v>
          </cell>
          <cell r="M1475" t="str">
            <v>AIJA</v>
          </cell>
          <cell r="N1475">
            <v>4</v>
          </cell>
          <cell r="O1475" t="str">
            <v>LA MERCED</v>
          </cell>
          <cell r="P1475" t="str">
            <v>Yordan Aranda Diaz</v>
          </cell>
          <cell r="Q1475"/>
          <cell r="R1475" t="str">
            <v>KAREN KATERINE MONTERO PACCHIONI</v>
          </cell>
          <cell r="S1475"/>
          <cell r="T1475">
            <v>943494748</v>
          </cell>
          <cell r="U1475" t="str">
            <v>kcmonterop@gmail.com</v>
          </cell>
        </row>
        <row r="1476">
          <cell r="H1476">
            <v>300101</v>
          </cell>
          <cell r="I1476" t="str">
            <v>MUNICIPALIDAD DISTRITAL DE SUCCHA</v>
          </cell>
          <cell r="J1476">
            <v>2</v>
          </cell>
          <cell r="K1476" t="str">
            <v>ANCASH</v>
          </cell>
          <cell r="L1476">
            <v>2</v>
          </cell>
          <cell r="M1476" t="str">
            <v>AIJA</v>
          </cell>
          <cell r="N1476">
            <v>5</v>
          </cell>
          <cell r="O1476" t="str">
            <v>SUCCHA</v>
          </cell>
          <cell r="P1476" t="str">
            <v>Yordan Aranda Diaz</v>
          </cell>
          <cell r="Q1476"/>
          <cell r="R1476" t="str">
            <v>EDWIN JESUS FLORES CHINCHAY</v>
          </cell>
          <cell r="S1476"/>
          <cell r="T1476">
            <v>943511997</v>
          </cell>
          <cell r="U1476" t="str">
            <v>Flores_21e@hotmail.com</v>
          </cell>
        </row>
        <row r="1477">
          <cell r="H1477">
            <v>300103</v>
          </cell>
          <cell r="I1477" t="str">
            <v>MUNICIPALIDAD DISTRITAL DE ACZO</v>
          </cell>
          <cell r="J1477">
            <v>2</v>
          </cell>
          <cell r="K1477" t="str">
            <v>ANCASH</v>
          </cell>
          <cell r="L1477">
            <v>3</v>
          </cell>
          <cell r="M1477" t="str">
            <v>ANTONIO RAIMONDI</v>
          </cell>
          <cell r="N1477">
            <v>2</v>
          </cell>
          <cell r="O1477" t="str">
            <v>ACZO</v>
          </cell>
          <cell r="P1477" t="str">
            <v>Yordan Aranda Diaz</v>
          </cell>
          <cell r="Q1477"/>
          <cell r="R1477" t="str">
            <v>LUCIANO FERMIN TINOCO PALACIOS</v>
          </cell>
          <cell r="S1477"/>
          <cell r="T1477">
            <v>941967016</v>
          </cell>
          <cell r="U1477" t="str">
            <v>lucianotinoco@hotmail.com</v>
          </cell>
        </row>
        <row r="1478">
          <cell r="H1478">
            <v>300104</v>
          </cell>
          <cell r="I1478" t="str">
            <v>MUNICIPALIDAD DISTRITAL DE CHACCHO</v>
          </cell>
          <cell r="J1478">
            <v>2</v>
          </cell>
          <cell r="K1478" t="str">
            <v>ANCASH</v>
          </cell>
          <cell r="L1478">
            <v>3</v>
          </cell>
          <cell r="M1478" t="str">
            <v>ANTONIO RAIMONDI</v>
          </cell>
          <cell r="N1478">
            <v>3</v>
          </cell>
          <cell r="O1478" t="str">
            <v>CHACCHO</v>
          </cell>
          <cell r="P1478" t="str">
            <v>Yordan Aranda Diaz</v>
          </cell>
          <cell r="Q1478"/>
          <cell r="R1478" t="str">
            <v>TEODOCIO LUIS CORONEL MILLA</v>
          </cell>
          <cell r="S1478"/>
          <cell r="T1478">
            <v>945581466</v>
          </cell>
          <cell r="U1478" t="str">
            <v>corolm23@gmail.com</v>
          </cell>
        </row>
        <row r="1479">
          <cell r="H1479">
            <v>300105</v>
          </cell>
          <cell r="I1479" t="str">
            <v>MUNICIPALIDAD DISTRITAL DE CHINGAS</v>
          </cell>
          <cell r="J1479">
            <v>2</v>
          </cell>
          <cell r="K1479" t="str">
            <v>ANCASH</v>
          </cell>
          <cell r="L1479">
            <v>3</v>
          </cell>
          <cell r="M1479" t="str">
            <v>ANTONIO RAIMONDI</v>
          </cell>
          <cell r="N1479">
            <v>4</v>
          </cell>
          <cell r="O1479" t="str">
            <v>CHINGAS</v>
          </cell>
          <cell r="P1479" t="str">
            <v>Yordan Aranda Diaz</v>
          </cell>
          <cell r="Q1479"/>
          <cell r="R1479" t="str">
            <v>Carlos Arturo Diaz Solis</v>
          </cell>
          <cell r="S1479" t="str">
            <v>Encargado de la Oficina de Planeamiento y Presupuesto</v>
          </cell>
          <cell r="T1479" t="str">
            <v>910 040 128</v>
          </cell>
          <cell r="U1479" t="str">
            <v>arturodiazcontable@gmail.com</v>
          </cell>
        </row>
        <row r="1480">
          <cell r="H1480">
            <v>300106</v>
          </cell>
          <cell r="I1480" t="str">
            <v>MUNICIPALIDAD DISTRITAL DE MIRGAS</v>
          </cell>
          <cell r="J1480">
            <v>2</v>
          </cell>
          <cell r="K1480" t="str">
            <v>ANCASH</v>
          </cell>
          <cell r="L1480">
            <v>3</v>
          </cell>
          <cell r="M1480" t="str">
            <v>ANTONIO RAIMONDI</v>
          </cell>
          <cell r="N1480">
            <v>5</v>
          </cell>
          <cell r="O1480" t="str">
            <v>MIRGAS</v>
          </cell>
          <cell r="P1480" t="str">
            <v>Yordan Aranda Diaz</v>
          </cell>
          <cell r="Q1480"/>
          <cell r="R1480" t="str">
            <v>NODWAN FERNANDO ROJAS SALVADOR</v>
          </cell>
          <cell r="S1480"/>
          <cell r="T1480">
            <v>943455585</v>
          </cell>
          <cell r="U1480" t="str">
            <v>fernando_10_70@hotmail.com</v>
          </cell>
        </row>
        <row r="1481">
          <cell r="H1481">
            <v>300107</v>
          </cell>
          <cell r="I1481" t="str">
            <v>MUNICIPALIDAD DISTRITAL DE SAN JUAN DE RONTOY</v>
          </cell>
          <cell r="J1481">
            <v>2</v>
          </cell>
          <cell r="K1481" t="str">
            <v>ANCASH</v>
          </cell>
          <cell r="L1481">
            <v>3</v>
          </cell>
          <cell r="M1481" t="str">
            <v>ANTONIO RAIMONDI</v>
          </cell>
          <cell r="N1481">
            <v>6</v>
          </cell>
          <cell r="O1481" t="str">
            <v>SAN JUAN DE RONTOY</v>
          </cell>
          <cell r="P1481" t="str">
            <v>Yordan Aranda Diaz</v>
          </cell>
          <cell r="Q1481"/>
          <cell r="R1481" t="str">
            <v>MARCO ANTONIO RODRIGUEZ MINAYA</v>
          </cell>
          <cell r="S1481"/>
          <cell r="T1481">
            <v>964696406</v>
          </cell>
          <cell r="U1481" t="str">
            <v>marco-conta@hotmail.com</v>
          </cell>
        </row>
        <row r="1482">
          <cell r="H1482">
            <v>300109</v>
          </cell>
          <cell r="I1482" t="str">
            <v>MUNICIPALIDAD DISTRITAL DE ACOCHACA</v>
          </cell>
          <cell r="J1482">
            <v>2</v>
          </cell>
          <cell r="K1482" t="str">
            <v>ANCASH</v>
          </cell>
          <cell r="L1482">
            <v>4</v>
          </cell>
          <cell r="M1482" t="str">
            <v>ASUNCION</v>
          </cell>
          <cell r="N1482">
            <v>2</v>
          </cell>
          <cell r="O1482" t="str">
            <v>ACOCHACA</v>
          </cell>
          <cell r="P1482" t="str">
            <v>Yordan Aranda Diaz</v>
          </cell>
          <cell r="Q1482"/>
          <cell r="R1482" t="str">
            <v>JESUS MACARIO GUERRERO BARRETO</v>
          </cell>
          <cell r="S1482"/>
          <cell r="T1482">
            <v>986755382</v>
          </cell>
          <cell r="U1482" t="str">
            <v>jesus-guerrero30@hotmail.com</v>
          </cell>
        </row>
        <row r="1483">
          <cell r="H1483">
            <v>300111</v>
          </cell>
          <cell r="I1483" t="str">
            <v>MUNICIPALIDAD DISTRITAL DE ABELARDO PARDO LAZAMETA</v>
          </cell>
          <cell r="J1483">
            <v>2</v>
          </cell>
          <cell r="K1483" t="str">
            <v>ANCASH</v>
          </cell>
          <cell r="L1483">
            <v>5</v>
          </cell>
          <cell r="M1483" t="str">
            <v>BOLOGNESI</v>
          </cell>
          <cell r="N1483">
            <v>2</v>
          </cell>
          <cell r="O1483" t="str">
            <v>ABELARDO PARDO LEZAMETA</v>
          </cell>
          <cell r="P1483" t="str">
            <v>Yordan Aranda Diaz</v>
          </cell>
          <cell r="Q1483"/>
          <cell r="R1483" t="str">
            <v>PEDRO MELGAREJO ESPINOZA</v>
          </cell>
          <cell r="S1483"/>
          <cell r="T1483">
            <v>946414794</v>
          </cell>
          <cell r="U1483" t="str">
            <v>pmelgarejoe@hotmail.com</v>
          </cell>
        </row>
        <row r="1484">
          <cell r="H1484">
            <v>300112</v>
          </cell>
          <cell r="I1484" t="str">
            <v>MUNICIPALIDAD DISTRITAL DE ANTONIO RAYMONDI</v>
          </cell>
          <cell r="J1484">
            <v>2</v>
          </cell>
          <cell r="K1484" t="str">
            <v>ANCASH</v>
          </cell>
          <cell r="L1484">
            <v>5</v>
          </cell>
          <cell r="M1484" t="str">
            <v>BOLOGNESI</v>
          </cell>
          <cell r="N1484">
            <v>3</v>
          </cell>
          <cell r="O1484" t="str">
            <v>ANTONIO RAYMONDI</v>
          </cell>
          <cell r="P1484" t="str">
            <v>Yordan Aranda Diaz</v>
          </cell>
          <cell r="Q1484"/>
          <cell r="R1484" t="str">
            <v>BERNARDO OMAR INFANTE PARIONA</v>
          </cell>
          <cell r="S1484"/>
          <cell r="T1484">
            <v>944192600</v>
          </cell>
          <cell r="U1484" t="str">
            <v>bernarinfante@hotmail.com</v>
          </cell>
        </row>
        <row r="1485">
          <cell r="H1485">
            <v>300113</v>
          </cell>
          <cell r="I1485" t="str">
            <v>MUNICIPALIDAD DISTRITAL DE AQUIA</v>
          </cell>
          <cell r="J1485">
            <v>2</v>
          </cell>
          <cell r="K1485" t="str">
            <v>ANCASH</v>
          </cell>
          <cell r="L1485">
            <v>5</v>
          </cell>
          <cell r="M1485" t="str">
            <v>BOLOGNESI</v>
          </cell>
          <cell r="N1485">
            <v>4</v>
          </cell>
          <cell r="O1485" t="str">
            <v>AQUIA</v>
          </cell>
          <cell r="P1485" t="str">
            <v>Yordan Aranda Diaz</v>
          </cell>
          <cell r="Q1485"/>
          <cell r="R1485" t="str">
            <v>PEPE EDGARDO QUIROZ GOMERO</v>
          </cell>
          <cell r="S1485"/>
          <cell r="T1485">
            <v>943893404</v>
          </cell>
          <cell r="U1485" t="str">
            <v>pequirozgomero@hotmail.com</v>
          </cell>
        </row>
        <row r="1486">
          <cell r="H1486">
            <v>300114</v>
          </cell>
          <cell r="I1486" t="str">
            <v>MUNICIPALIDAD DISTRITAL DE CAJACAY</v>
          </cell>
          <cell r="J1486">
            <v>2</v>
          </cell>
          <cell r="K1486" t="str">
            <v>ANCASH</v>
          </cell>
          <cell r="L1486">
            <v>5</v>
          </cell>
          <cell r="M1486" t="str">
            <v>BOLOGNESI</v>
          </cell>
          <cell r="N1486">
            <v>5</v>
          </cell>
          <cell r="O1486" t="str">
            <v>CAJACAY</v>
          </cell>
          <cell r="P1486" t="str">
            <v>Yordan Aranda Diaz</v>
          </cell>
          <cell r="Q1486"/>
          <cell r="R1486" t="str">
            <v>PEDRO MELGAREJO ESPINOZA</v>
          </cell>
          <cell r="S1486"/>
          <cell r="T1486">
            <v>946414794</v>
          </cell>
          <cell r="U1486" t="str">
            <v>PMELGAREJOE@HOTMAIL.COM</v>
          </cell>
        </row>
        <row r="1487">
          <cell r="H1487">
            <v>300115</v>
          </cell>
          <cell r="I1487" t="str">
            <v>MUNICIPALIDAD DISTRITAL DE CANIS</v>
          </cell>
          <cell r="J1487">
            <v>2</v>
          </cell>
          <cell r="K1487" t="str">
            <v>ANCASH</v>
          </cell>
          <cell r="L1487">
            <v>5</v>
          </cell>
          <cell r="M1487" t="str">
            <v>BOLOGNESI</v>
          </cell>
          <cell r="N1487">
            <v>6</v>
          </cell>
          <cell r="O1487" t="str">
            <v>CANIS</v>
          </cell>
          <cell r="P1487" t="str">
            <v>Yordan Aranda Diaz</v>
          </cell>
          <cell r="Q1487"/>
          <cell r="R1487" t="str">
            <v>JORGE LUIS DIAZ SAAVEDRA</v>
          </cell>
          <cell r="S1487"/>
          <cell r="T1487">
            <v>945418923</v>
          </cell>
          <cell r="U1487" t="str">
            <v>virgo13jds@hotmail.com</v>
          </cell>
        </row>
        <row r="1488">
          <cell r="H1488">
            <v>300116</v>
          </cell>
          <cell r="I1488" t="str">
            <v>MUNICIPALIDAD DISTRITAL DE COLQUIOC</v>
          </cell>
          <cell r="J1488">
            <v>2</v>
          </cell>
          <cell r="K1488" t="str">
            <v>ANCASH</v>
          </cell>
          <cell r="L1488">
            <v>5</v>
          </cell>
          <cell r="M1488" t="str">
            <v>BOLOGNESI</v>
          </cell>
          <cell r="N1488">
            <v>7</v>
          </cell>
          <cell r="O1488" t="str">
            <v>COLQUIOC</v>
          </cell>
          <cell r="P1488" t="str">
            <v>Yordan Aranda Diaz</v>
          </cell>
          <cell r="Q1488"/>
          <cell r="R1488" t="str">
            <v>CARLOS ROMERO ROSALES</v>
          </cell>
          <cell r="S1488"/>
          <cell r="T1488" t="str">
            <v>989 773 467</v>
          </cell>
          <cell r="U1488" t="str">
            <v>CARLOSALBERTO-45@HOTMAIL.COM</v>
          </cell>
        </row>
        <row r="1489">
          <cell r="H1489">
            <v>300117</v>
          </cell>
          <cell r="I1489" t="str">
            <v>MUNICIPALIDAD DISTRITAL DE HUALLANCA</v>
          </cell>
          <cell r="J1489">
            <v>2</v>
          </cell>
          <cell r="K1489" t="str">
            <v>ANCASH</v>
          </cell>
          <cell r="L1489">
            <v>5</v>
          </cell>
          <cell r="M1489" t="str">
            <v>BOLOGNESI</v>
          </cell>
          <cell r="N1489">
            <v>8</v>
          </cell>
          <cell r="O1489" t="str">
            <v>HUALLANCA</v>
          </cell>
          <cell r="P1489" t="str">
            <v>Yordan Aranda Diaz</v>
          </cell>
          <cell r="Q1489"/>
          <cell r="R1489" t="str">
            <v>JOSUE ELISEO VALDERRAMA FLORES</v>
          </cell>
          <cell r="S1489"/>
          <cell r="T1489">
            <v>900992606</v>
          </cell>
          <cell r="U1489" t="str">
            <v>valderramaflores17@gmail.com</v>
          </cell>
        </row>
        <row r="1490">
          <cell r="H1490">
            <v>300118</v>
          </cell>
          <cell r="I1490" t="str">
            <v>MUNICIPALIDAD DISTRITAL DE HUASTA</v>
          </cell>
          <cell r="J1490">
            <v>2</v>
          </cell>
          <cell r="K1490" t="str">
            <v>ANCASH</v>
          </cell>
          <cell r="L1490">
            <v>5</v>
          </cell>
          <cell r="M1490" t="str">
            <v>BOLOGNESI</v>
          </cell>
          <cell r="N1490">
            <v>9</v>
          </cell>
          <cell r="O1490" t="str">
            <v>HUASTA</v>
          </cell>
          <cell r="P1490" t="str">
            <v>Yordan Aranda Diaz</v>
          </cell>
          <cell r="Q1490"/>
          <cell r="R1490" t="str">
            <v>LUCIANO FERMIN TINOCO PALACIOS</v>
          </cell>
          <cell r="S1490"/>
          <cell r="T1490">
            <v>941967016</v>
          </cell>
          <cell r="U1490" t="str">
            <v>lucianotinoco@hotmail.com</v>
          </cell>
        </row>
        <row r="1491">
          <cell r="H1491">
            <v>300119</v>
          </cell>
          <cell r="I1491" t="str">
            <v>MUNICIPALIDAD DISTRITAL DE HUAYLLACAYAN</v>
          </cell>
          <cell r="J1491">
            <v>2</v>
          </cell>
          <cell r="K1491" t="str">
            <v>ANCASH</v>
          </cell>
          <cell r="L1491">
            <v>5</v>
          </cell>
          <cell r="M1491" t="str">
            <v>BOLOGNESI</v>
          </cell>
          <cell r="N1491">
            <v>10</v>
          </cell>
          <cell r="O1491" t="str">
            <v>HUAYLLACAYAN</v>
          </cell>
          <cell r="P1491" t="str">
            <v>Yordan Aranda Diaz</v>
          </cell>
          <cell r="Q1491"/>
          <cell r="R1491" t="str">
            <v>PEDRO MELGAREJO ESPINOZA</v>
          </cell>
          <cell r="S1491"/>
          <cell r="T1491">
            <v>946414794</v>
          </cell>
          <cell r="U1491" t="str">
            <v>pmelgarejoe@hotmail.com</v>
          </cell>
        </row>
        <row r="1492">
          <cell r="H1492">
            <v>300120</v>
          </cell>
          <cell r="I1492" t="str">
            <v>MUNICIPALIDAD DISTRITAL DE LA PRIMAVERA</v>
          </cell>
          <cell r="J1492">
            <v>2</v>
          </cell>
          <cell r="K1492" t="str">
            <v>ANCASH</v>
          </cell>
          <cell r="L1492">
            <v>5</v>
          </cell>
          <cell r="M1492" t="str">
            <v>BOLOGNESI</v>
          </cell>
          <cell r="N1492">
            <v>11</v>
          </cell>
          <cell r="O1492" t="str">
            <v>LA PRIMAVERA</v>
          </cell>
          <cell r="P1492" t="str">
            <v>Yordan Aranda Diaz</v>
          </cell>
          <cell r="Q1492"/>
          <cell r="R1492" t="str">
            <v>LUIS MIGUEL ENRIQUE MEJIA</v>
          </cell>
          <cell r="S1492"/>
          <cell r="T1492">
            <v>968447476</v>
          </cell>
          <cell r="U1492" t="str">
            <v>grupenriquezayc@gmail.com</v>
          </cell>
        </row>
        <row r="1493">
          <cell r="H1493">
            <v>300121</v>
          </cell>
          <cell r="I1493" t="str">
            <v>MUNICIPALIDAD DISTRITAL DE MANGAS</v>
          </cell>
          <cell r="J1493">
            <v>2</v>
          </cell>
          <cell r="K1493" t="str">
            <v>ANCASH</v>
          </cell>
          <cell r="L1493">
            <v>5</v>
          </cell>
          <cell r="M1493" t="str">
            <v>BOLOGNESI</v>
          </cell>
          <cell r="N1493">
            <v>12</v>
          </cell>
          <cell r="O1493" t="str">
            <v>MANGAS</v>
          </cell>
          <cell r="P1493" t="str">
            <v>Yordan Aranda Diaz</v>
          </cell>
          <cell r="Q1493"/>
          <cell r="R1493" t="str">
            <v>JULIO RAMOS LUCIO OLANO</v>
          </cell>
          <cell r="S1493"/>
          <cell r="T1493">
            <v>955876014</v>
          </cell>
          <cell r="U1493" t="str">
            <v>jlucio65@yahoo.es</v>
          </cell>
        </row>
        <row r="1494">
          <cell r="H1494">
            <v>300122</v>
          </cell>
          <cell r="I1494" t="str">
            <v>MUNICIPALIDAD DISTRITAL DE PACLLON</v>
          </cell>
          <cell r="J1494">
            <v>2</v>
          </cell>
          <cell r="K1494" t="str">
            <v>ANCASH</v>
          </cell>
          <cell r="L1494">
            <v>5</v>
          </cell>
          <cell r="M1494" t="str">
            <v>BOLOGNESI</v>
          </cell>
          <cell r="N1494">
            <v>13</v>
          </cell>
          <cell r="O1494" t="str">
            <v>PACLLON</v>
          </cell>
          <cell r="P1494" t="str">
            <v>Yordan Aranda Diaz</v>
          </cell>
          <cell r="Q1494"/>
          <cell r="R1494" t="str">
            <v>YOVINA ADELAIDA OSORIO CASTRO</v>
          </cell>
          <cell r="S1494"/>
          <cell r="T1494" t="str">
            <v>967 371 477</v>
          </cell>
          <cell r="U1494" t="str">
            <v>yovina385@gmail.com</v>
          </cell>
        </row>
        <row r="1495">
          <cell r="H1495">
            <v>300123</v>
          </cell>
          <cell r="I1495" t="str">
            <v>MUNICIPALIDAD DISTRITAL DE SAN MIGUEL DE CORPANQUI</v>
          </cell>
          <cell r="J1495">
            <v>2</v>
          </cell>
          <cell r="K1495" t="str">
            <v>ANCASH</v>
          </cell>
          <cell r="L1495">
            <v>5</v>
          </cell>
          <cell r="M1495" t="str">
            <v>BOLOGNESI</v>
          </cell>
          <cell r="N1495">
            <v>14</v>
          </cell>
          <cell r="O1495" t="str">
            <v>SAN MIGUEL DE CORPANQUI</v>
          </cell>
          <cell r="P1495" t="str">
            <v>Yordan Aranda Diaz</v>
          </cell>
          <cell r="Q1495"/>
          <cell r="R1495" t="str">
            <v>FLORCITA FLORES CHINCHAY</v>
          </cell>
          <cell r="S1495"/>
          <cell r="T1495">
            <v>951489972</v>
          </cell>
          <cell r="U1495" t="str">
            <v>floreschinchay03@gmail.com</v>
          </cell>
        </row>
        <row r="1496">
          <cell r="H1496">
            <v>300124</v>
          </cell>
          <cell r="I1496" t="str">
            <v>MUNICIPALIDAD DISTRITAL DE TICLLOS</v>
          </cell>
          <cell r="J1496">
            <v>2</v>
          </cell>
          <cell r="K1496" t="str">
            <v>ANCASH</v>
          </cell>
          <cell r="L1496">
            <v>5</v>
          </cell>
          <cell r="M1496" t="str">
            <v>BOLOGNESI</v>
          </cell>
          <cell r="N1496">
            <v>15</v>
          </cell>
          <cell r="O1496" t="str">
            <v>TICLLOS</v>
          </cell>
          <cell r="P1496" t="str">
            <v>Yordan Aranda Diaz</v>
          </cell>
          <cell r="Q1496"/>
          <cell r="R1496" t="str">
            <v>LUCIANO FERMIN TINOCO PALACIOS</v>
          </cell>
          <cell r="S1496"/>
          <cell r="T1496">
            <v>941967016</v>
          </cell>
          <cell r="U1496" t="str">
            <v>lucianotinoco@hotmail.com</v>
          </cell>
        </row>
        <row r="1497">
          <cell r="H1497">
            <v>300126</v>
          </cell>
          <cell r="I1497" t="str">
            <v>MUNICIPALIDAD DISTRITAL DE ACOPAMPA</v>
          </cell>
          <cell r="J1497">
            <v>2</v>
          </cell>
          <cell r="K1497" t="str">
            <v>ANCASH</v>
          </cell>
          <cell r="L1497">
            <v>6</v>
          </cell>
          <cell r="M1497" t="str">
            <v>CARHUAZ</v>
          </cell>
          <cell r="N1497">
            <v>2</v>
          </cell>
          <cell r="O1497" t="str">
            <v>ACOPAMPA</v>
          </cell>
          <cell r="P1497" t="str">
            <v>Yordan Aranda Diaz</v>
          </cell>
          <cell r="Q1497"/>
          <cell r="R1497" t="str">
            <v>PEDRO WILFREDO CAQUE JIMENEZ/DENISSE DANAE ROJO HUAMAN</v>
          </cell>
          <cell r="S1497"/>
          <cell r="T1497" t="str">
            <v>998925451/
  924937331</v>
          </cell>
          <cell r="U1497" t="str">
            <v>pewiliju0901@hotmail.com; denish0310@gmail.com</v>
          </cell>
        </row>
        <row r="1498">
          <cell r="H1498">
            <v>300127</v>
          </cell>
          <cell r="I1498" t="str">
            <v>MUNICIPALIDAD DISTRITAL DE AMASHCA</v>
          </cell>
          <cell r="J1498">
            <v>2</v>
          </cell>
          <cell r="K1498" t="str">
            <v>ANCASH</v>
          </cell>
          <cell r="L1498">
            <v>6</v>
          </cell>
          <cell r="M1498" t="str">
            <v>CARHUAZ</v>
          </cell>
          <cell r="N1498">
            <v>3</v>
          </cell>
          <cell r="O1498" t="str">
            <v>AMASHCA</v>
          </cell>
          <cell r="P1498" t="str">
            <v>Yordan Aranda Diaz</v>
          </cell>
          <cell r="Q1498"/>
          <cell r="R1498"/>
          <cell r="S1498"/>
          <cell r="T1498"/>
          <cell r="U1498"/>
        </row>
        <row r="1499">
          <cell r="H1499">
            <v>300128</v>
          </cell>
          <cell r="I1499" t="str">
            <v>MUNICIPALIDAD DISTRITAL DE ANTA</v>
          </cell>
          <cell r="J1499">
            <v>2</v>
          </cell>
          <cell r="K1499" t="str">
            <v>ANCASH</v>
          </cell>
          <cell r="L1499">
            <v>6</v>
          </cell>
          <cell r="M1499" t="str">
            <v>CARHUAZ</v>
          </cell>
          <cell r="N1499">
            <v>4</v>
          </cell>
          <cell r="O1499" t="str">
            <v>ANTA</v>
          </cell>
          <cell r="P1499" t="str">
            <v>Yordan Aranda Diaz</v>
          </cell>
          <cell r="Q1499"/>
          <cell r="R1499" t="str">
            <v>DENILSON RODRIGUEZ ORTIZ/CARO HARO CHARLES ERNESTO</v>
          </cell>
          <cell r="S1499"/>
          <cell r="T1499" t="str">
            <v>932056963 / 931163459</v>
          </cell>
          <cell r="U1499" t="str">
            <v>dmro1708@gmail.com; charles_2010_91@hotmail.com</v>
          </cell>
        </row>
        <row r="1500">
          <cell r="H1500">
            <v>300129</v>
          </cell>
          <cell r="I1500" t="str">
            <v>MUNICIPALIDAD DISTRITAL DE ATAQUERO</v>
          </cell>
          <cell r="J1500">
            <v>2</v>
          </cell>
          <cell r="K1500" t="str">
            <v>ANCASH</v>
          </cell>
          <cell r="L1500">
            <v>6</v>
          </cell>
          <cell r="M1500" t="str">
            <v>CARHUAZ</v>
          </cell>
          <cell r="N1500">
            <v>5</v>
          </cell>
          <cell r="O1500" t="str">
            <v>ATAQUERO</v>
          </cell>
          <cell r="P1500" t="str">
            <v>Yordan Aranda Diaz</v>
          </cell>
          <cell r="Q1500"/>
          <cell r="R1500" t="str">
            <v>NILTON JAVIER QUIÑONES TORRES</v>
          </cell>
          <cell r="S1500"/>
          <cell r="T1500">
            <v>978306000</v>
          </cell>
          <cell r="U1500" t="str">
            <v>cpcmilton@gmail.com</v>
          </cell>
        </row>
        <row r="1501">
          <cell r="H1501">
            <v>300130</v>
          </cell>
          <cell r="I1501" t="str">
            <v>MUNICIPALIDAD DISTRITAL DE MARCARA</v>
          </cell>
          <cell r="J1501">
            <v>2</v>
          </cell>
          <cell r="K1501" t="str">
            <v>ANCASH</v>
          </cell>
          <cell r="L1501">
            <v>6</v>
          </cell>
          <cell r="M1501" t="str">
            <v>CARHUAZ</v>
          </cell>
          <cell r="N1501">
            <v>6</v>
          </cell>
          <cell r="O1501" t="str">
            <v>MARCARA</v>
          </cell>
          <cell r="P1501" t="str">
            <v>Yordan Aranda Diaz</v>
          </cell>
          <cell r="Q1501"/>
          <cell r="R1501" t="str">
            <v>LUCIO VICTOR TADEO PAREDES</v>
          </cell>
          <cell r="S1501"/>
          <cell r="T1501">
            <v>918767013</v>
          </cell>
          <cell r="U1501" t="str">
            <v>luciotadeo_4@hotmail.com</v>
          </cell>
        </row>
        <row r="1502">
          <cell r="H1502">
            <v>300131</v>
          </cell>
          <cell r="I1502" t="str">
            <v>MUNICIPALIDAD DISTRITAL DE PARIAHUANCA</v>
          </cell>
          <cell r="J1502">
            <v>2</v>
          </cell>
          <cell r="K1502" t="str">
            <v>ANCASH</v>
          </cell>
          <cell r="L1502">
            <v>6</v>
          </cell>
          <cell r="M1502" t="str">
            <v>CARHUAZ</v>
          </cell>
          <cell r="N1502">
            <v>7</v>
          </cell>
          <cell r="O1502" t="str">
            <v>PARIAHUANCA</v>
          </cell>
          <cell r="P1502" t="str">
            <v>Yordan Aranda Diaz</v>
          </cell>
          <cell r="Q1502"/>
          <cell r="R1502" t="str">
            <v>HILDEGUNDA MEJIA SANCHEZ</v>
          </cell>
          <cell r="S1502"/>
          <cell r="T1502">
            <v>950877415</v>
          </cell>
          <cell r="U1502" t="str">
            <v>hilde_mejia@hotmail.com</v>
          </cell>
        </row>
        <row r="1503">
          <cell r="H1503">
            <v>300132</v>
          </cell>
          <cell r="I1503" t="str">
            <v>MUNICIPALIDAD DISTRITAL DE SAN MIGUEL DE ACO</v>
          </cell>
          <cell r="J1503">
            <v>2</v>
          </cell>
          <cell r="K1503" t="str">
            <v>ANCASH</v>
          </cell>
          <cell r="L1503">
            <v>6</v>
          </cell>
          <cell r="M1503" t="str">
            <v>CARHUAZ</v>
          </cell>
          <cell r="N1503">
            <v>8</v>
          </cell>
          <cell r="O1503" t="str">
            <v>SAN MIGUEL DE ACO</v>
          </cell>
          <cell r="P1503" t="str">
            <v>Yordan Aranda Diaz</v>
          </cell>
          <cell r="Q1503"/>
          <cell r="R1503" t="str">
            <v>MARCO ANTONIO RODRIGUEZ MINAYA</v>
          </cell>
          <cell r="S1503" t="str">
            <v>RESPONSABLE DE OFICINA DE PLANEAMIENTO Y PRESUPUESTO</v>
          </cell>
          <cell r="T1503">
            <v>964696406</v>
          </cell>
          <cell r="U1503" t="str">
            <v>cpccmarco@gmail.com</v>
          </cell>
        </row>
        <row r="1504">
          <cell r="H1504">
            <v>300133</v>
          </cell>
          <cell r="I1504" t="str">
            <v>MUNICIPALIDAD DISTRITAL DE SHILLA</v>
          </cell>
          <cell r="J1504">
            <v>2</v>
          </cell>
          <cell r="K1504" t="str">
            <v>ANCASH</v>
          </cell>
          <cell r="L1504">
            <v>6</v>
          </cell>
          <cell r="M1504" t="str">
            <v>CARHUAZ</v>
          </cell>
          <cell r="N1504">
            <v>9</v>
          </cell>
          <cell r="O1504" t="str">
            <v>SHILLA</v>
          </cell>
          <cell r="P1504" t="str">
            <v>Yordan Aranda Diaz</v>
          </cell>
          <cell r="Q1504"/>
          <cell r="R1504" t="str">
            <v>VICKY ERLINDA ROJAS BONIFACIO</v>
          </cell>
          <cell r="S1504"/>
          <cell r="T1504">
            <v>932984731</v>
          </cell>
          <cell r="U1504" t="str">
            <v>vrojasbonifacio@gmail.com</v>
          </cell>
        </row>
        <row r="1505">
          <cell r="H1505">
            <v>300134</v>
          </cell>
          <cell r="I1505" t="str">
            <v>MUNICIPALIDAD DISTRITAL DE TINCO</v>
          </cell>
          <cell r="J1505">
            <v>2</v>
          </cell>
          <cell r="K1505" t="str">
            <v>ANCASH</v>
          </cell>
          <cell r="L1505">
            <v>6</v>
          </cell>
          <cell r="M1505" t="str">
            <v>CARHUAZ</v>
          </cell>
          <cell r="N1505">
            <v>10</v>
          </cell>
          <cell r="O1505" t="str">
            <v>TINCO</v>
          </cell>
          <cell r="P1505" t="str">
            <v>Yordan Aranda Diaz</v>
          </cell>
          <cell r="Q1505"/>
          <cell r="R1505" t="str">
            <v>TORRES PRUDENCIO JESUS ANGEL</v>
          </cell>
          <cell r="S1505"/>
          <cell r="T1505">
            <v>921255488</v>
          </cell>
          <cell r="U1505" t="str">
            <v>Jangeltorrespru@gmail.com</v>
          </cell>
        </row>
        <row r="1506">
          <cell r="H1506">
            <v>300135</v>
          </cell>
          <cell r="I1506" t="str">
            <v>MUNICIPALIDAD DISTRITAL DE YUNGAR</v>
          </cell>
          <cell r="J1506">
            <v>2</v>
          </cell>
          <cell r="K1506" t="str">
            <v>ANCASH</v>
          </cell>
          <cell r="L1506">
            <v>6</v>
          </cell>
          <cell r="M1506" t="str">
            <v>CARHUAZ</v>
          </cell>
          <cell r="N1506">
            <v>11</v>
          </cell>
          <cell r="O1506" t="str">
            <v>YUNGAR</v>
          </cell>
          <cell r="P1506" t="str">
            <v>Yordan Aranda Diaz</v>
          </cell>
          <cell r="Q1506"/>
          <cell r="R1506" t="str">
            <v>MARIO SUAREZ SANCHEZ</v>
          </cell>
          <cell r="S1506"/>
          <cell r="T1506">
            <v>943831085</v>
          </cell>
          <cell r="U1506" t="str">
            <v>marioeloy2@hotmail.com</v>
          </cell>
        </row>
        <row r="1507">
          <cell r="H1507">
            <v>300137</v>
          </cell>
          <cell r="I1507" t="str">
            <v>MUNICIPALIDAD DISTRITAL DE SAN NICOLAS</v>
          </cell>
          <cell r="J1507">
            <v>2</v>
          </cell>
          <cell r="K1507" t="str">
            <v>ANCASH</v>
          </cell>
          <cell r="L1507">
            <v>7</v>
          </cell>
          <cell r="M1507" t="str">
            <v>CARLOS FERMIN FITZCARRALD</v>
          </cell>
          <cell r="N1507">
            <v>2</v>
          </cell>
          <cell r="O1507" t="str">
            <v>SAN NICOLAS</v>
          </cell>
          <cell r="P1507" t="str">
            <v>Yordan Aranda Diaz</v>
          </cell>
          <cell r="Q1507"/>
          <cell r="R1507" t="str">
            <v>WILY WILMER MELGAREJO BLAS</v>
          </cell>
          <cell r="S1507"/>
          <cell r="T1507">
            <v>978959844</v>
          </cell>
          <cell r="U1507" t="str">
            <v>wilywilmer2023@hotmail.com</v>
          </cell>
        </row>
        <row r="1508">
          <cell r="H1508">
            <v>300138</v>
          </cell>
          <cell r="I1508" t="str">
            <v>MUNICIPALIDAD DISTRITAL DE YAUYA</v>
          </cell>
          <cell r="J1508">
            <v>2</v>
          </cell>
          <cell r="K1508" t="str">
            <v>ANCASH</v>
          </cell>
          <cell r="L1508">
            <v>7</v>
          </cell>
          <cell r="M1508" t="str">
            <v>CARLOS FERMIN FITZCARRALD</v>
          </cell>
          <cell r="N1508">
            <v>3</v>
          </cell>
          <cell r="O1508" t="str">
            <v>YAUYA</v>
          </cell>
          <cell r="P1508" t="str">
            <v>Yordan Aranda Diaz</v>
          </cell>
          <cell r="Q1508"/>
          <cell r="R1508" t="str">
            <v>ALEX DEXTRE CAURURO</v>
          </cell>
          <cell r="S1508"/>
          <cell r="T1508">
            <v>921653329</v>
          </cell>
          <cell r="U1508" t="str">
            <v>alexjdextrec@gmail.com</v>
          </cell>
        </row>
        <row r="1509">
          <cell r="H1509">
            <v>300140</v>
          </cell>
          <cell r="I1509" t="str">
            <v>MUNICIPALIDAD DISTRITAL DE BUENA VISTA ALTA</v>
          </cell>
          <cell r="J1509">
            <v>2</v>
          </cell>
          <cell r="K1509" t="str">
            <v>ANCASH</v>
          </cell>
          <cell r="L1509">
            <v>8</v>
          </cell>
          <cell r="M1509" t="str">
            <v>CASMA</v>
          </cell>
          <cell r="N1509">
            <v>2</v>
          </cell>
          <cell r="O1509" t="str">
            <v>BUENA VISTA ALTA</v>
          </cell>
          <cell r="P1509" t="str">
            <v>Yordan Aranda Diaz</v>
          </cell>
          <cell r="Q1509"/>
          <cell r="R1509" t="str">
            <v>DEMETRIO JULCA CLEMENTE</v>
          </cell>
          <cell r="S1509"/>
          <cell r="T1509">
            <v>943957657</v>
          </cell>
          <cell r="U1509" t="str">
            <v>djulca417@gmail.com</v>
          </cell>
        </row>
        <row r="1510">
          <cell r="H1510">
            <v>300141</v>
          </cell>
          <cell r="I1510" t="str">
            <v>MUNICIPALIDAD DISTRITAL DE COMANDANTE NOEL</v>
          </cell>
          <cell r="J1510">
            <v>2</v>
          </cell>
          <cell r="K1510" t="str">
            <v>ANCASH</v>
          </cell>
          <cell r="L1510">
            <v>8</v>
          </cell>
          <cell r="M1510" t="str">
            <v>CASMA</v>
          </cell>
          <cell r="N1510">
            <v>3</v>
          </cell>
          <cell r="O1510" t="str">
            <v>COMANDANTE NOEL</v>
          </cell>
          <cell r="P1510" t="str">
            <v>Yordan Aranda Diaz</v>
          </cell>
          <cell r="Q1510"/>
          <cell r="R1510" t="str">
            <v>Manuel Fernando Lomparte Cabanillas</v>
          </cell>
          <cell r="S1510" t="str">
            <v>Gerente Municipal</v>
          </cell>
          <cell r="T1510"/>
          <cell r="U1510" t="str">
            <v>LOMPARTE28@GMAIL.COM</v>
          </cell>
        </row>
        <row r="1511">
          <cell r="H1511">
            <v>300142</v>
          </cell>
          <cell r="I1511" t="str">
            <v>MUNICIPALIDAD DISTRITAL DE YAUTAN</v>
          </cell>
          <cell r="J1511">
            <v>2</v>
          </cell>
          <cell r="K1511" t="str">
            <v>ANCASH</v>
          </cell>
          <cell r="L1511">
            <v>8</v>
          </cell>
          <cell r="M1511" t="str">
            <v>CASMA</v>
          </cell>
          <cell r="N1511">
            <v>4</v>
          </cell>
          <cell r="O1511" t="str">
            <v>YAUTAN</v>
          </cell>
          <cell r="P1511" t="str">
            <v>Yordan Aranda Diaz</v>
          </cell>
          <cell r="Q1511"/>
          <cell r="R1511" t="str">
            <v>OCTAVIO VERONA SANCHEZ</v>
          </cell>
          <cell r="S1511"/>
          <cell r="T1511">
            <v>941742004</v>
          </cell>
          <cell r="U1511" t="str">
            <v>octalus24@hotmail.com</v>
          </cell>
        </row>
        <row r="1512">
          <cell r="H1512">
            <v>300144</v>
          </cell>
          <cell r="I1512" t="str">
            <v>MUNICIPALIDAD DISTRITAL DE ACO</v>
          </cell>
          <cell r="J1512">
            <v>2</v>
          </cell>
          <cell r="K1512" t="str">
            <v>ANCASH</v>
          </cell>
          <cell r="L1512">
            <v>9</v>
          </cell>
          <cell r="M1512" t="str">
            <v>CORONGO</v>
          </cell>
          <cell r="N1512">
            <v>2</v>
          </cell>
          <cell r="O1512" t="str">
            <v>ACO</v>
          </cell>
          <cell r="P1512" t="str">
            <v>Yordan Aranda Diaz</v>
          </cell>
          <cell r="Q1512"/>
          <cell r="R1512" t="str">
            <v>Jorge Luis Díaz Saavedra</v>
          </cell>
          <cell r="S1512"/>
          <cell r="T1512">
            <v>945418923</v>
          </cell>
          <cell r="U1512" t="str">
            <v>VIRGO13JDS@HOTMAIL.COM</v>
          </cell>
        </row>
        <row r="1513">
          <cell r="H1513">
            <v>300145</v>
          </cell>
          <cell r="I1513" t="str">
            <v>MUNICIPALIDAD DISTRITAL DE BAMBAS</v>
          </cell>
          <cell r="J1513">
            <v>2</v>
          </cell>
          <cell r="K1513" t="str">
            <v>ANCASH</v>
          </cell>
          <cell r="L1513">
            <v>9</v>
          </cell>
          <cell r="M1513" t="str">
            <v>CORONGO</v>
          </cell>
          <cell r="N1513">
            <v>3</v>
          </cell>
          <cell r="O1513" t="str">
            <v>BAMBAS</v>
          </cell>
          <cell r="P1513" t="str">
            <v>Yordan Aranda Diaz</v>
          </cell>
          <cell r="Q1513"/>
          <cell r="R1513" t="str">
            <v>MAGALY CASTILLOP BENITES</v>
          </cell>
          <cell r="S1513"/>
          <cell r="T1513">
            <v>968076627</v>
          </cell>
          <cell r="U1513" t="str">
            <v>magaly_cbenites@hotmail.com</v>
          </cell>
        </row>
        <row r="1514">
          <cell r="H1514">
            <v>300146</v>
          </cell>
          <cell r="I1514" t="str">
            <v>MUNICIPALIDAD DISTRITAL DE CUSCA</v>
          </cell>
          <cell r="J1514">
            <v>2</v>
          </cell>
          <cell r="K1514" t="str">
            <v>ANCASH</v>
          </cell>
          <cell r="L1514">
            <v>9</v>
          </cell>
          <cell r="M1514" t="str">
            <v>CORONGO</v>
          </cell>
          <cell r="N1514">
            <v>4</v>
          </cell>
          <cell r="O1514" t="str">
            <v>CUSCA</v>
          </cell>
          <cell r="P1514" t="str">
            <v>Yordan Aranda Diaz</v>
          </cell>
          <cell r="Q1514"/>
          <cell r="R1514" t="str">
            <v>EDWIN FLORES CHINCHAY</v>
          </cell>
          <cell r="S1514"/>
          <cell r="T1514">
            <v>943511997</v>
          </cell>
          <cell r="U1514" t="str">
            <v>flores_21e@hotmail.com</v>
          </cell>
        </row>
        <row r="1515">
          <cell r="H1515">
            <v>300147</v>
          </cell>
          <cell r="I1515" t="str">
            <v>MUNICIPALIDAD DISTRITAL DE LA PAMPA</v>
          </cell>
          <cell r="J1515">
            <v>2</v>
          </cell>
          <cell r="K1515" t="str">
            <v>ANCASH</v>
          </cell>
          <cell r="L1515">
            <v>9</v>
          </cell>
          <cell r="M1515" t="str">
            <v>CORONGO</v>
          </cell>
          <cell r="N1515">
            <v>5</v>
          </cell>
          <cell r="O1515" t="str">
            <v>LA PAMPA</v>
          </cell>
          <cell r="P1515" t="str">
            <v>Yordan Aranda Diaz</v>
          </cell>
          <cell r="Q1515"/>
          <cell r="R1515" t="str">
            <v>RIVELINO BREAS CACERES</v>
          </cell>
          <cell r="S1515"/>
          <cell r="T1515">
            <v>968026191</v>
          </cell>
          <cell r="U1515" t="str">
            <v>cpcrivelino1@gmail.com</v>
          </cell>
        </row>
        <row r="1516">
          <cell r="H1516">
            <v>300148</v>
          </cell>
          <cell r="I1516" t="str">
            <v>MUNICIPALIDAD DISTRITAL DE YANAC</v>
          </cell>
          <cell r="J1516">
            <v>2</v>
          </cell>
          <cell r="K1516" t="str">
            <v>ANCASH</v>
          </cell>
          <cell r="L1516">
            <v>9</v>
          </cell>
          <cell r="M1516" t="str">
            <v>CORONGO</v>
          </cell>
          <cell r="N1516">
            <v>6</v>
          </cell>
          <cell r="O1516" t="str">
            <v>YANAC</v>
          </cell>
          <cell r="P1516" t="str">
            <v>Yordan Aranda Diaz</v>
          </cell>
          <cell r="Q1516"/>
          <cell r="R1516" t="str">
            <v>ROSSMERI HUAMAN BEDON</v>
          </cell>
          <cell r="S1516"/>
          <cell r="T1516">
            <v>977270034</v>
          </cell>
          <cell r="U1516" t="str">
            <v>rosihbedon@gmail.com</v>
          </cell>
        </row>
        <row r="1517">
          <cell r="H1517">
            <v>300149</v>
          </cell>
          <cell r="I1517" t="str">
            <v>MUNICIPALIDAD DISTRITAL DE YUPAN</v>
          </cell>
          <cell r="J1517">
            <v>2</v>
          </cell>
          <cell r="K1517" t="str">
            <v>ANCASH</v>
          </cell>
          <cell r="L1517">
            <v>9</v>
          </cell>
          <cell r="M1517" t="str">
            <v>CORONGO</v>
          </cell>
          <cell r="N1517">
            <v>7</v>
          </cell>
          <cell r="O1517" t="str">
            <v>YUPAN</v>
          </cell>
          <cell r="P1517" t="str">
            <v>Yordan Aranda Diaz</v>
          </cell>
          <cell r="Q1517"/>
          <cell r="R1517" t="str">
            <v>JENNER HUGO DURAND ROBLES</v>
          </cell>
          <cell r="S1517"/>
          <cell r="T1517">
            <v>943910902</v>
          </cell>
          <cell r="U1517" t="str">
            <v>jhugodurandr@gmail.com</v>
          </cell>
        </row>
        <row r="1518">
          <cell r="H1518">
            <v>300151</v>
          </cell>
          <cell r="I1518" t="str">
            <v>MUNICIPALIDAD DISTRITAL DE ANRA</v>
          </cell>
          <cell r="J1518">
            <v>2</v>
          </cell>
          <cell r="K1518" t="str">
            <v>ANCASH</v>
          </cell>
          <cell r="L1518">
            <v>10</v>
          </cell>
          <cell r="M1518" t="str">
            <v>HUARI</v>
          </cell>
          <cell r="N1518">
            <v>2</v>
          </cell>
          <cell r="O1518" t="str">
            <v>ANRA</v>
          </cell>
          <cell r="P1518" t="str">
            <v>Yordan Aranda Diaz</v>
          </cell>
          <cell r="Q1518"/>
          <cell r="R1518" t="str">
            <v>ROSMEL CASTILLEJO CASTILLEJO</v>
          </cell>
          <cell r="S1518"/>
          <cell r="T1518" t="str">
            <v>940241796/967701281</v>
          </cell>
          <cell r="U1518" t="str">
            <v>rosmel-axel@hotmail.com</v>
          </cell>
        </row>
        <row r="1519">
          <cell r="H1519">
            <v>300152</v>
          </cell>
          <cell r="I1519" t="str">
            <v>MUNICIPALIDAD DISTRITAL DE CAJAY</v>
          </cell>
          <cell r="J1519">
            <v>2</v>
          </cell>
          <cell r="K1519" t="str">
            <v>ANCASH</v>
          </cell>
          <cell r="L1519">
            <v>10</v>
          </cell>
          <cell r="M1519" t="str">
            <v>HUARI</v>
          </cell>
          <cell r="N1519">
            <v>3</v>
          </cell>
          <cell r="O1519" t="str">
            <v>CAJAY</v>
          </cell>
          <cell r="P1519" t="str">
            <v>Yordan Aranda Diaz</v>
          </cell>
          <cell r="Q1519"/>
          <cell r="R1519" t="str">
            <v>MARIA MASSIEL CHAVEZ CHAVEZ</v>
          </cell>
          <cell r="S1519"/>
          <cell r="T1519">
            <v>971317296</v>
          </cell>
          <cell r="U1519" t="str">
            <v>massielcc613@gmail.com</v>
          </cell>
        </row>
        <row r="1520">
          <cell r="H1520">
            <v>300153</v>
          </cell>
          <cell r="I1520" t="str">
            <v>MUNICIPALIDAD DISTRITAL DE CHAVIN DE HUANTAR</v>
          </cell>
          <cell r="J1520">
            <v>2</v>
          </cell>
          <cell r="K1520" t="str">
            <v>ANCASH</v>
          </cell>
          <cell r="L1520">
            <v>10</v>
          </cell>
          <cell r="M1520" t="str">
            <v>HUARI</v>
          </cell>
          <cell r="N1520">
            <v>4</v>
          </cell>
          <cell r="O1520" t="str">
            <v>CHAVIN DE HUANTAR</v>
          </cell>
          <cell r="P1520" t="str">
            <v>Yordan Aranda Diaz</v>
          </cell>
          <cell r="Q1520"/>
          <cell r="R1520" t="str">
            <v>HILDA MELANDRA JAMANCA VARGAS</v>
          </cell>
          <cell r="S1520"/>
          <cell r="T1520">
            <v>920104597</v>
          </cell>
          <cell r="U1520" t="str">
            <v>JAMANCAVARGASHILDA@GMAIL.COM</v>
          </cell>
        </row>
        <row r="1521">
          <cell r="H1521">
            <v>300154</v>
          </cell>
          <cell r="I1521" t="str">
            <v>MUNICIPALIDAD DISTRITAL DE HUACACHI</v>
          </cell>
          <cell r="J1521">
            <v>2</v>
          </cell>
          <cell r="K1521" t="str">
            <v>ANCASH</v>
          </cell>
          <cell r="L1521">
            <v>10</v>
          </cell>
          <cell r="M1521" t="str">
            <v>HUARI</v>
          </cell>
          <cell r="N1521">
            <v>5</v>
          </cell>
          <cell r="O1521" t="str">
            <v>HUACACHI</v>
          </cell>
          <cell r="P1521" t="str">
            <v>Yordan Aranda Diaz</v>
          </cell>
          <cell r="Q1521"/>
          <cell r="R1521" t="str">
            <v>CAMILO PINEDA ALEJOS</v>
          </cell>
          <cell r="S1521"/>
          <cell r="T1521">
            <v>900658072</v>
          </cell>
          <cell r="U1521" t="str">
            <v>kamilpinedom@gmail.com</v>
          </cell>
        </row>
        <row r="1522">
          <cell r="H1522">
            <v>300155</v>
          </cell>
          <cell r="I1522" t="str">
            <v>MUNICIPALIDAD DISTRITAL DE HUACCHIS</v>
          </cell>
          <cell r="J1522">
            <v>2</v>
          </cell>
          <cell r="K1522" t="str">
            <v>ANCASH</v>
          </cell>
          <cell r="L1522">
            <v>10</v>
          </cell>
          <cell r="M1522" t="str">
            <v>HUARI</v>
          </cell>
          <cell r="N1522">
            <v>6</v>
          </cell>
          <cell r="O1522" t="str">
            <v>HUACCHIS</v>
          </cell>
          <cell r="P1522" t="str">
            <v>Yordan Aranda Diaz</v>
          </cell>
          <cell r="Q1522"/>
          <cell r="R1522" t="str">
            <v>MARLENE MEJIA HUAMAN/HECTOR MERCEDES BAUTISTA</v>
          </cell>
          <cell r="S1522"/>
          <cell r="T1522" t="str">
            <v>920694477/949847866</v>
          </cell>
          <cell r="U1522" t="str">
            <v>idamejia_10@hotmail.com; hebautista12@hotmail.com</v>
          </cell>
        </row>
        <row r="1523">
          <cell r="H1523">
            <v>300156</v>
          </cell>
          <cell r="I1523" t="str">
            <v>MUNICIPALIDAD DISTRITAL DE HUACHIS</v>
          </cell>
          <cell r="J1523">
            <v>2</v>
          </cell>
          <cell r="K1523" t="str">
            <v>ANCASH</v>
          </cell>
          <cell r="L1523">
            <v>10</v>
          </cell>
          <cell r="M1523" t="str">
            <v>HUARI</v>
          </cell>
          <cell r="N1523">
            <v>7</v>
          </cell>
          <cell r="O1523" t="str">
            <v>HUACHIS</v>
          </cell>
          <cell r="P1523" t="str">
            <v>Yordan Aranda Diaz</v>
          </cell>
          <cell r="Q1523"/>
          <cell r="R1523" t="str">
            <v>CRIS MORALES MEJIA</v>
          </cell>
          <cell r="S1523"/>
          <cell r="T1523">
            <v>972644088</v>
          </cell>
          <cell r="U1523" t="str">
            <v>mcrismarily@gmail.com</v>
          </cell>
        </row>
        <row r="1524">
          <cell r="H1524">
            <v>300157</v>
          </cell>
          <cell r="I1524" t="str">
            <v>MUNICIPALIDAD DISTRITAL DE HUANTAR</v>
          </cell>
          <cell r="J1524">
            <v>2</v>
          </cell>
          <cell r="K1524" t="str">
            <v>ANCASH</v>
          </cell>
          <cell r="L1524">
            <v>10</v>
          </cell>
          <cell r="M1524" t="str">
            <v>HUARI</v>
          </cell>
          <cell r="N1524">
            <v>8</v>
          </cell>
          <cell r="O1524" t="str">
            <v>HUANTAR</v>
          </cell>
          <cell r="P1524" t="str">
            <v>Yordan Aranda Diaz</v>
          </cell>
          <cell r="Q1524"/>
          <cell r="R1524" t="str">
            <v>FREDY BARRETO CABRERA</v>
          </cell>
          <cell r="S1524"/>
          <cell r="T1524">
            <v>959090271</v>
          </cell>
          <cell r="U1524" t="str">
            <v>fredy065@hotmail.com</v>
          </cell>
        </row>
        <row r="1525">
          <cell r="H1525">
            <v>300158</v>
          </cell>
          <cell r="I1525" t="str">
            <v>MUNICIPALIDAD DISTRITAL DE MASIN</v>
          </cell>
          <cell r="J1525">
            <v>2</v>
          </cell>
          <cell r="K1525" t="str">
            <v>ANCASH</v>
          </cell>
          <cell r="L1525">
            <v>10</v>
          </cell>
          <cell r="M1525" t="str">
            <v>HUARI</v>
          </cell>
          <cell r="N1525">
            <v>9</v>
          </cell>
          <cell r="O1525" t="str">
            <v>MASIN</v>
          </cell>
          <cell r="P1525" t="str">
            <v>Yordan Aranda Diaz</v>
          </cell>
          <cell r="Q1525"/>
          <cell r="R1525" t="str">
            <v>DORIS IRENE AQUINO SAENZ/</v>
          </cell>
          <cell r="S1525"/>
          <cell r="T1525">
            <v>957575352</v>
          </cell>
          <cell r="U1525" t="str">
            <v>doris_1771@hotmail.com; dorisaquino5@gmail.com</v>
          </cell>
        </row>
        <row r="1526">
          <cell r="H1526">
            <v>300159</v>
          </cell>
          <cell r="I1526" t="str">
            <v>MUNICIPALIDAD DISTRITAL DE PAUCAS</v>
          </cell>
          <cell r="J1526">
            <v>2</v>
          </cell>
          <cell r="K1526" t="str">
            <v>ANCASH</v>
          </cell>
          <cell r="L1526">
            <v>10</v>
          </cell>
          <cell r="M1526" t="str">
            <v>HUARI</v>
          </cell>
          <cell r="N1526">
            <v>10</v>
          </cell>
          <cell r="O1526" t="str">
            <v>PAUCAS</v>
          </cell>
          <cell r="P1526" t="str">
            <v>Yordan Aranda Diaz</v>
          </cell>
          <cell r="Q1526"/>
          <cell r="R1526" t="str">
            <v>MILAGROS ROCIO HUERA GARRIDO</v>
          </cell>
          <cell r="S1526"/>
          <cell r="T1526">
            <v>920423116</v>
          </cell>
          <cell r="U1526" t="str">
            <v>rociohuergarri@gmail.com</v>
          </cell>
        </row>
        <row r="1527">
          <cell r="H1527">
            <v>300160</v>
          </cell>
          <cell r="I1527" t="str">
            <v>MUNICIPALIDAD DISTRITAL DE PONTO</v>
          </cell>
          <cell r="J1527">
            <v>2</v>
          </cell>
          <cell r="K1527" t="str">
            <v>ANCASH</v>
          </cell>
          <cell r="L1527">
            <v>10</v>
          </cell>
          <cell r="M1527" t="str">
            <v>HUARI</v>
          </cell>
          <cell r="N1527">
            <v>11</v>
          </cell>
          <cell r="O1527" t="str">
            <v>PONTO</v>
          </cell>
          <cell r="P1527" t="str">
            <v>Yordan Aranda Diaz</v>
          </cell>
          <cell r="Q1527"/>
          <cell r="R1527" t="str">
            <v>PEDRO MOISES ROQUE ITA</v>
          </cell>
          <cell r="S1527"/>
          <cell r="T1527">
            <v>956480013</v>
          </cell>
          <cell r="U1527" t="str">
            <v>pedroita@hotmail.com</v>
          </cell>
        </row>
        <row r="1528">
          <cell r="H1528">
            <v>300161</v>
          </cell>
          <cell r="I1528" t="str">
            <v>MUNICIPALIDAD DISTRITAL DE RAHUAPAMPA</v>
          </cell>
          <cell r="J1528">
            <v>2</v>
          </cell>
          <cell r="K1528" t="str">
            <v>ANCASH</v>
          </cell>
          <cell r="L1528">
            <v>10</v>
          </cell>
          <cell r="M1528" t="str">
            <v>HUARI</v>
          </cell>
          <cell r="N1528">
            <v>12</v>
          </cell>
          <cell r="O1528" t="str">
            <v>RAHUAPAMPA</v>
          </cell>
          <cell r="P1528" t="str">
            <v>Yordan Aranda Diaz</v>
          </cell>
          <cell r="Q1528"/>
          <cell r="R1528" t="str">
            <v>LOPEZ CABELLO ROBERT ANDY</v>
          </cell>
          <cell r="S1528"/>
          <cell r="T1528">
            <v>958874998</v>
          </cell>
          <cell r="U1528" t="str">
            <v>ROBERT_01_05@HOTMAIL.COM</v>
          </cell>
        </row>
        <row r="1529">
          <cell r="H1529">
            <v>300162</v>
          </cell>
          <cell r="I1529" t="str">
            <v>MUNICIPALIDAD DISTRITAL DE RAPAYAN</v>
          </cell>
          <cell r="J1529">
            <v>2</v>
          </cell>
          <cell r="K1529" t="str">
            <v>ANCASH</v>
          </cell>
          <cell r="L1529">
            <v>10</v>
          </cell>
          <cell r="M1529" t="str">
            <v>HUARI</v>
          </cell>
          <cell r="N1529">
            <v>13</v>
          </cell>
          <cell r="O1529" t="str">
            <v>RAPAYAN</v>
          </cell>
          <cell r="P1529" t="str">
            <v>Yordan Aranda Diaz</v>
          </cell>
          <cell r="Q1529"/>
          <cell r="R1529" t="str">
            <v>Pilar Yovana Pineda Sánchez</v>
          </cell>
          <cell r="S1529"/>
          <cell r="T1529" t="str">
            <v>961 911 612</v>
          </cell>
          <cell r="U1529" t="str">
            <v>pilar_741@hotmail.com</v>
          </cell>
        </row>
        <row r="1530">
          <cell r="H1530">
            <v>300163</v>
          </cell>
          <cell r="I1530" t="str">
            <v>MUNICIPALIDAD DISTRITAL DE SAN MARCOS</v>
          </cell>
          <cell r="J1530">
            <v>2</v>
          </cell>
          <cell r="K1530" t="str">
            <v>ANCASH</v>
          </cell>
          <cell r="L1530">
            <v>10</v>
          </cell>
          <cell r="M1530" t="str">
            <v>HUARI</v>
          </cell>
          <cell r="N1530">
            <v>14</v>
          </cell>
          <cell r="O1530" t="str">
            <v>SAN MARCOS</v>
          </cell>
          <cell r="P1530" t="str">
            <v>Yordan Aranda Diaz</v>
          </cell>
          <cell r="Q1530"/>
          <cell r="R1530" t="str">
            <v>YESICA GIULIANA CHINCHAY MENDOZA</v>
          </cell>
          <cell r="S1530"/>
          <cell r="T1530">
            <v>942153282</v>
          </cell>
          <cell r="U1530" t="str">
            <v>yesica_29_08@hotmail.com</v>
          </cell>
        </row>
        <row r="1531">
          <cell r="H1531">
            <v>300164</v>
          </cell>
          <cell r="I1531" t="str">
            <v>MUNICIPALIDAD DISTRITAL DE SAN PEDRO DE CHANA</v>
          </cell>
          <cell r="J1531">
            <v>2</v>
          </cell>
          <cell r="K1531" t="str">
            <v>ANCASH</v>
          </cell>
          <cell r="L1531">
            <v>10</v>
          </cell>
          <cell r="M1531" t="str">
            <v>HUARI</v>
          </cell>
          <cell r="N1531">
            <v>15</v>
          </cell>
          <cell r="O1531" t="str">
            <v>SAN PEDRO DE CHANA</v>
          </cell>
          <cell r="P1531" t="str">
            <v>Yordan Aranda Diaz</v>
          </cell>
          <cell r="Q1531"/>
          <cell r="R1531" t="str">
            <v>William Richard Alejandro Reyes</v>
          </cell>
          <cell r="S1531"/>
          <cell r="T1531">
            <v>934119640</v>
          </cell>
          <cell r="U1531" t="str">
            <v>abastecimientomdspch@gmail.com</v>
          </cell>
        </row>
        <row r="1532">
          <cell r="H1532">
            <v>300165</v>
          </cell>
          <cell r="I1532" t="str">
            <v>MUNICIPALIDAD DISTRITAL DE UCO</v>
          </cell>
          <cell r="J1532">
            <v>2</v>
          </cell>
          <cell r="K1532" t="str">
            <v>ANCASH</v>
          </cell>
          <cell r="L1532">
            <v>10</v>
          </cell>
          <cell r="M1532" t="str">
            <v>HUARI</v>
          </cell>
          <cell r="N1532">
            <v>16</v>
          </cell>
          <cell r="O1532" t="str">
            <v>UCO</v>
          </cell>
          <cell r="P1532" t="str">
            <v>Yordan Aranda Diaz</v>
          </cell>
          <cell r="Q1532"/>
          <cell r="R1532" t="str">
            <v>Frety sofia Romero Rosales</v>
          </cell>
          <cell r="S1532"/>
          <cell r="T1532">
            <v>956642671</v>
          </cell>
          <cell r="U1532" t="str">
            <v>Fretysofia@gmail.com</v>
          </cell>
        </row>
        <row r="1533">
          <cell r="H1533">
            <v>300167</v>
          </cell>
          <cell r="I1533" t="str">
            <v>MUNICIPALIDAD DISTRITAL DE COCHAPETI</v>
          </cell>
          <cell r="J1533">
            <v>2</v>
          </cell>
          <cell r="K1533" t="str">
            <v>ANCASH</v>
          </cell>
          <cell r="L1533">
            <v>11</v>
          </cell>
          <cell r="M1533" t="str">
            <v>HUARMEY</v>
          </cell>
          <cell r="N1533">
            <v>2</v>
          </cell>
          <cell r="O1533" t="str">
            <v>COCHAPETI</v>
          </cell>
          <cell r="P1533" t="str">
            <v>Yordan Aranda Diaz</v>
          </cell>
          <cell r="Q1533"/>
          <cell r="R1533" t="str">
            <v>ROLANDO ELMER HUANEY RODRIGUEZ</v>
          </cell>
          <cell r="S1533"/>
          <cell r="T1533">
            <v>968490465</v>
          </cell>
          <cell r="U1533" t="str">
            <v>elmerh1_946@hotmail.com</v>
          </cell>
        </row>
        <row r="1534">
          <cell r="H1534">
            <v>300168</v>
          </cell>
          <cell r="I1534" t="str">
            <v>MUNICIPALIDAD DISTRITAL DE CULEBRAS</v>
          </cell>
          <cell r="J1534">
            <v>2</v>
          </cell>
          <cell r="K1534" t="str">
            <v>ANCASH</v>
          </cell>
          <cell r="L1534">
            <v>11</v>
          </cell>
          <cell r="M1534" t="str">
            <v>HUARMEY</v>
          </cell>
          <cell r="N1534">
            <v>3</v>
          </cell>
          <cell r="O1534" t="str">
            <v>CULEBRAS</v>
          </cell>
          <cell r="P1534" t="str">
            <v>Yordan Aranda Diaz</v>
          </cell>
          <cell r="Q1534"/>
          <cell r="R1534" t="str">
            <v>EMELINA OCAÑA BLASS</v>
          </cell>
          <cell r="S1534"/>
          <cell r="T1534">
            <v>966107352</v>
          </cell>
          <cell r="U1534" t="str">
            <v>katty_cancer_23@hotmail.com</v>
          </cell>
        </row>
        <row r="1535">
          <cell r="H1535">
            <v>300169</v>
          </cell>
          <cell r="I1535" t="str">
            <v>MUNICIPALIDAD DISTRITAL DE HUAYAN</v>
          </cell>
          <cell r="J1535">
            <v>2</v>
          </cell>
          <cell r="K1535" t="str">
            <v>ANCASH</v>
          </cell>
          <cell r="L1535">
            <v>11</v>
          </cell>
          <cell r="M1535" t="str">
            <v>HUARMEY</v>
          </cell>
          <cell r="N1535">
            <v>4</v>
          </cell>
          <cell r="O1535" t="str">
            <v>HUAYAN</v>
          </cell>
          <cell r="P1535" t="str">
            <v>Yordan Aranda Diaz</v>
          </cell>
          <cell r="Q1535"/>
          <cell r="R1535" t="str">
            <v>ERNESTO LUNA QUIROZ</v>
          </cell>
          <cell r="S1535"/>
          <cell r="T1535">
            <v>956053015</v>
          </cell>
          <cell r="U1535" t="str">
            <v>erluqui@hotmail.com</v>
          </cell>
        </row>
        <row r="1536">
          <cell r="H1536">
            <v>300170</v>
          </cell>
          <cell r="I1536" t="str">
            <v>MUNICIPALIDAD DISTRITAL DE MALVAS</v>
          </cell>
          <cell r="J1536">
            <v>2</v>
          </cell>
          <cell r="K1536" t="str">
            <v>ANCASH</v>
          </cell>
          <cell r="L1536">
            <v>11</v>
          </cell>
          <cell r="M1536" t="str">
            <v>HUARMEY</v>
          </cell>
          <cell r="N1536">
            <v>5</v>
          </cell>
          <cell r="O1536" t="str">
            <v>MALVAS</v>
          </cell>
          <cell r="P1536" t="str">
            <v>Yordan Aranda Diaz</v>
          </cell>
          <cell r="Q1536"/>
          <cell r="R1536" t="str">
            <v>JOSE LUIS QUEZADA ANGELES</v>
          </cell>
          <cell r="S1536"/>
          <cell r="T1536">
            <v>918210719</v>
          </cell>
          <cell r="U1536" t="str">
            <v>cpcjlquezada@hotmail.com</v>
          </cell>
        </row>
        <row r="1537">
          <cell r="H1537">
            <v>300172</v>
          </cell>
          <cell r="I1537" t="str">
            <v>MUNICIPALIDAD DISTRITAL DE HUALLANCA</v>
          </cell>
          <cell r="J1537">
            <v>2</v>
          </cell>
          <cell r="K1537" t="str">
            <v>ANCASH</v>
          </cell>
          <cell r="L1537">
            <v>12</v>
          </cell>
          <cell r="M1537" t="str">
            <v>HUAYLAS</v>
          </cell>
          <cell r="N1537">
            <v>2</v>
          </cell>
          <cell r="O1537" t="str">
            <v>HUALLANCA</v>
          </cell>
          <cell r="P1537" t="str">
            <v>Yordan Aranda Diaz</v>
          </cell>
          <cell r="Q1537"/>
          <cell r="R1537" t="str">
            <v>JUAN ELISEO SAAVEDRA ALVAREZ</v>
          </cell>
          <cell r="S1537"/>
          <cell r="T1537">
            <v>989952884</v>
          </cell>
          <cell r="U1537" t="str">
            <v>juaneliseo4@HOTMAIL.COM</v>
          </cell>
        </row>
        <row r="1538">
          <cell r="H1538">
            <v>300173</v>
          </cell>
          <cell r="I1538" t="str">
            <v>MUNICIPALIDAD DISTRITAL DE HUATA</v>
          </cell>
          <cell r="J1538">
            <v>2</v>
          </cell>
          <cell r="K1538" t="str">
            <v>ANCASH</v>
          </cell>
          <cell r="L1538">
            <v>12</v>
          </cell>
          <cell r="M1538" t="str">
            <v>HUAYLAS</v>
          </cell>
          <cell r="N1538">
            <v>3</v>
          </cell>
          <cell r="O1538" t="str">
            <v>HUATA</v>
          </cell>
          <cell r="P1538" t="str">
            <v>Yordan Aranda Diaz</v>
          </cell>
          <cell r="Q1538"/>
          <cell r="R1538" t="str">
            <v>Tafur lliuya Marcelino Leonardo</v>
          </cell>
          <cell r="S1538"/>
          <cell r="T1538">
            <v>931278189</v>
          </cell>
          <cell r="U1538" t="str">
            <v>tafurmarcelino@gmail.com</v>
          </cell>
        </row>
        <row r="1539">
          <cell r="H1539">
            <v>300174</v>
          </cell>
          <cell r="I1539" t="str">
            <v>MUNICIPALIDAD DISTRITAL DE HUAYLAS</v>
          </cell>
          <cell r="J1539">
            <v>2</v>
          </cell>
          <cell r="K1539" t="str">
            <v>ANCASH</v>
          </cell>
          <cell r="L1539">
            <v>12</v>
          </cell>
          <cell r="M1539" t="str">
            <v>HUAYLAS</v>
          </cell>
          <cell r="N1539">
            <v>4</v>
          </cell>
          <cell r="O1539" t="str">
            <v>HUAYLAS</v>
          </cell>
          <cell r="P1539" t="str">
            <v>Yordan Aranda Diaz</v>
          </cell>
          <cell r="Q1539"/>
          <cell r="R1539" t="str">
            <v>JUAN ELISEO SAAVEDRA ALVAREZ</v>
          </cell>
          <cell r="S1539"/>
          <cell r="T1539">
            <v>989952884</v>
          </cell>
          <cell r="U1539" t="str">
            <v>juaneliseo4@HOTMAIL.COM</v>
          </cell>
        </row>
        <row r="1540">
          <cell r="H1540">
            <v>300175</v>
          </cell>
          <cell r="I1540" t="str">
            <v>MUNICIPALIDAD DISTRITAL DE MATO</v>
          </cell>
          <cell r="J1540">
            <v>2</v>
          </cell>
          <cell r="K1540" t="str">
            <v>ANCASH</v>
          </cell>
          <cell r="L1540">
            <v>12</v>
          </cell>
          <cell r="M1540" t="str">
            <v>HUAYLAS</v>
          </cell>
          <cell r="N1540">
            <v>5</v>
          </cell>
          <cell r="O1540" t="str">
            <v>MATO</v>
          </cell>
          <cell r="P1540" t="str">
            <v>Yordan Aranda Diaz</v>
          </cell>
          <cell r="Q1540"/>
          <cell r="R1540" t="str">
            <v>Javier Ronald Trillo Cochachin</v>
          </cell>
          <cell r="S1540"/>
          <cell r="T1540">
            <v>943693184</v>
          </cell>
          <cell r="U1540" t="str">
            <v>javier.trillo1004@gmail.com</v>
          </cell>
        </row>
        <row r="1541">
          <cell r="H1541">
            <v>300176</v>
          </cell>
          <cell r="I1541" t="str">
            <v>MUNICIPALIDAD DISTRITAL DE PAMPAROMAS</v>
          </cell>
          <cell r="J1541">
            <v>2</v>
          </cell>
          <cell r="K1541" t="str">
            <v>ANCASH</v>
          </cell>
          <cell r="L1541">
            <v>12</v>
          </cell>
          <cell r="M1541" t="str">
            <v>HUAYLAS</v>
          </cell>
          <cell r="N1541">
            <v>6</v>
          </cell>
          <cell r="O1541" t="str">
            <v>PAMPAROMAS</v>
          </cell>
          <cell r="P1541" t="str">
            <v>Yordan Aranda Diaz</v>
          </cell>
          <cell r="Q1541"/>
          <cell r="R1541" t="str">
            <v>HENRY MAGUIÑA PERFECTO</v>
          </cell>
          <cell r="S1541"/>
          <cell r="T1541">
            <v>995773071</v>
          </cell>
          <cell r="U1541" t="str">
            <v>cpc.henry28@gmail.com</v>
          </cell>
        </row>
        <row r="1542">
          <cell r="H1542">
            <v>300177</v>
          </cell>
          <cell r="I1542" t="str">
            <v>MUNICIPALIDAD DISTRITAL DE PUEBLO LIBRE</v>
          </cell>
          <cell r="J1542">
            <v>2</v>
          </cell>
          <cell r="K1542" t="str">
            <v>ANCASH</v>
          </cell>
          <cell r="L1542">
            <v>12</v>
          </cell>
          <cell r="M1542" t="str">
            <v>HUAYLAS</v>
          </cell>
          <cell r="N1542">
            <v>7</v>
          </cell>
          <cell r="O1542" t="str">
            <v>PUEBLO LIBRE</v>
          </cell>
          <cell r="P1542" t="str">
            <v>Yordan Aranda Diaz</v>
          </cell>
          <cell r="Q1542"/>
          <cell r="R1542" t="str">
            <v>JOSE M. DAMIAN ESPINOZA</v>
          </cell>
          <cell r="S1542"/>
          <cell r="T1542">
            <v>904503737</v>
          </cell>
          <cell r="U1542" t="str">
            <v>josemdamianespinoza@gmail.com</v>
          </cell>
        </row>
        <row r="1543">
          <cell r="H1543">
            <v>300178</v>
          </cell>
          <cell r="I1543" t="str">
            <v>MUNICIPALIDAD DISTRITAL DE SANTA CRUZ</v>
          </cell>
          <cell r="J1543">
            <v>2</v>
          </cell>
          <cell r="K1543" t="str">
            <v>ANCASH</v>
          </cell>
          <cell r="L1543">
            <v>12</v>
          </cell>
          <cell r="M1543" t="str">
            <v>HUAYLAS</v>
          </cell>
          <cell r="N1543">
            <v>8</v>
          </cell>
          <cell r="O1543" t="str">
            <v>SANTA CRUZ</v>
          </cell>
          <cell r="P1543" t="str">
            <v>Yordan Aranda Diaz</v>
          </cell>
          <cell r="Q1543"/>
          <cell r="R1543" t="str">
            <v>ERICK WILSON ALBA ROSALES</v>
          </cell>
          <cell r="S1543"/>
          <cell r="T1543">
            <v>963389995</v>
          </cell>
          <cell r="U1543" t="str">
            <v>erickalbarosales@gmail.com</v>
          </cell>
        </row>
        <row r="1544">
          <cell r="H1544">
            <v>300179</v>
          </cell>
          <cell r="I1544" t="str">
            <v>MUNICIPALIDAD DISTRITAL DE SANTO TORIBIO</v>
          </cell>
          <cell r="J1544">
            <v>2</v>
          </cell>
          <cell r="K1544" t="str">
            <v>ANCASH</v>
          </cell>
          <cell r="L1544">
            <v>12</v>
          </cell>
          <cell r="M1544" t="str">
            <v>HUAYLAS</v>
          </cell>
          <cell r="N1544">
            <v>9</v>
          </cell>
          <cell r="O1544" t="str">
            <v>SANTO TORIBIO</v>
          </cell>
          <cell r="P1544" t="str">
            <v>Yordan Aranda Diaz</v>
          </cell>
          <cell r="Q1544"/>
          <cell r="R1544" t="str">
            <v>ELVIRA GONZALES GOMEZ</v>
          </cell>
          <cell r="S1544"/>
          <cell r="T1544">
            <v>943662214</v>
          </cell>
          <cell r="U1544" t="str">
            <v>tegonzales_12@outlook.com</v>
          </cell>
        </row>
        <row r="1545">
          <cell r="H1545">
            <v>300180</v>
          </cell>
          <cell r="I1545" t="str">
            <v>MUNICIPALIDAD DISTRITAL DE YURACMARCA</v>
          </cell>
          <cell r="J1545">
            <v>2</v>
          </cell>
          <cell r="K1545" t="str">
            <v>ANCASH</v>
          </cell>
          <cell r="L1545">
            <v>12</v>
          </cell>
          <cell r="M1545" t="str">
            <v>HUAYLAS</v>
          </cell>
          <cell r="N1545">
            <v>10</v>
          </cell>
          <cell r="O1545" t="str">
            <v>YURACMARCA</v>
          </cell>
          <cell r="P1545" t="str">
            <v>Yordan Aranda Diaz</v>
          </cell>
          <cell r="Q1545"/>
          <cell r="R1545" t="str">
            <v>DAVID WILSON MARTELL MUDARRA</v>
          </cell>
          <cell r="S1545"/>
          <cell r="T1545">
            <v>994696155</v>
          </cell>
          <cell r="U1545" t="str">
            <v>cpcmartellz@gmail.com</v>
          </cell>
        </row>
        <row r="1546">
          <cell r="H1546">
            <v>300182</v>
          </cell>
          <cell r="I1546" t="str">
            <v>MUNICIPALIDAD DISTRITAL DE CASCA</v>
          </cell>
          <cell r="J1546">
            <v>2</v>
          </cell>
          <cell r="K1546" t="str">
            <v>ANCASH</v>
          </cell>
          <cell r="L1546">
            <v>13</v>
          </cell>
          <cell r="M1546" t="str">
            <v>MARISCAL LUZURIAGA</v>
          </cell>
          <cell r="N1546">
            <v>2</v>
          </cell>
          <cell r="O1546" t="str">
            <v>CASCA</v>
          </cell>
          <cell r="P1546" t="str">
            <v>Yordan Aranda Diaz</v>
          </cell>
          <cell r="Q1546"/>
          <cell r="R1546" t="str">
            <v>LUCINDA ROSA RAMIREZ CHAVEZ</v>
          </cell>
          <cell r="S1546"/>
          <cell r="T1546">
            <v>980232628</v>
          </cell>
          <cell r="U1546" t="str">
            <v>lucyram_12@hotmail.com</v>
          </cell>
        </row>
        <row r="1547">
          <cell r="H1547">
            <v>300183</v>
          </cell>
          <cell r="I1547" t="str">
            <v>MUNICIPALIDAD DISTRITAL DE ELEAZAR GUZMAN BARRON</v>
          </cell>
          <cell r="J1547">
            <v>2</v>
          </cell>
          <cell r="K1547" t="str">
            <v>ANCASH</v>
          </cell>
          <cell r="L1547">
            <v>13</v>
          </cell>
          <cell r="M1547" t="str">
            <v>MARISCAL LUZURIAGA</v>
          </cell>
          <cell r="N1547">
            <v>3</v>
          </cell>
          <cell r="O1547" t="str">
            <v>ELEAZAR GUZMAN BARRON</v>
          </cell>
          <cell r="P1547" t="str">
            <v>Yordan Aranda Diaz</v>
          </cell>
          <cell r="Q1547"/>
          <cell r="R1547" t="str">
            <v>BONIFACIO FELIPE ANDRES LUCAS</v>
          </cell>
          <cell r="S1547"/>
          <cell r="T1547">
            <v>923485038</v>
          </cell>
          <cell r="U1547" t="str">
            <v>bonifacioa605@gmail.com</v>
          </cell>
        </row>
        <row r="1548">
          <cell r="H1548">
            <v>300184</v>
          </cell>
          <cell r="I1548" t="str">
            <v>MUNICIPALIDAD DISTRITAL DE FIDEL OLIVAS ESCUDERO</v>
          </cell>
          <cell r="J1548">
            <v>2</v>
          </cell>
          <cell r="K1548" t="str">
            <v>ANCASH</v>
          </cell>
          <cell r="L1548">
            <v>13</v>
          </cell>
          <cell r="M1548" t="str">
            <v>MARISCAL LUZURIAGA</v>
          </cell>
          <cell r="N1548">
            <v>4</v>
          </cell>
          <cell r="O1548" t="str">
            <v>FIDEL OLIVAS ESCUDERO</v>
          </cell>
          <cell r="P1548" t="str">
            <v>Yordan Aranda Diaz</v>
          </cell>
          <cell r="Q1548"/>
          <cell r="R1548" t="str">
            <v>EDWAR CISNEROS PORRAS</v>
          </cell>
          <cell r="S1548"/>
          <cell r="T1548">
            <v>988471766</v>
          </cell>
          <cell r="U1548" t="str">
            <v>joseph_01c@hotmail.com</v>
          </cell>
        </row>
        <row r="1549">
          <cell r="H1549">
            <v>300185</v>
          </cell>
          <cell r="I1549" t="str">
            <v>MUNICIPALIDAD DISTRITAL DE LLAMA</v>
          </cell>
          <cell r="J1549">
            <v>2</v>
          </cell>
          <cell r="K1549" t="str">
            <v>ANCASH</v>
          </cell>
          <cell r="L1549">
            <v>13</v>
          </cell>
          <cell r="M1549" t="str">
            <v>MARISCAL LUZURIAGA</v>
          </cell>
          <cell r="N1549">
            <v>5</v>
          </cell>
          <cell r="O1549" t="str">
            <v>LLAMA</v>
          </cell>
          <cell r="P1549" t="str">
            <v>Yordan Aranda Diaz</v>
          </cell>
          <cell r="Q1549"/>
          <cell r="R1549"/>
          <cell r="S1549"/>
          <cell r="T1549"/>
          <cell r="U1549"/>
        </row>
        <row r="1550">
          <cell r="H1550">
            <v>300186</v>
          </cell>
          <cell r="I1550" t="str">
            <v>MUNICIPALIDAD DISTRITAL DE LLUMPA</v>
          </cell>
          <cell r="J1550">
            <v>2</v>
          </cell>
          <cell r="K1550" t="str">
            <v>ANCASH</v>
          </cell>
          <cell r="L1550">
            <v>13</v>
          </cell>
          <cell r="M1550" t="str">
            <v>MARISCAL LUZURIAGA</v>
          </cell>
          <cell r="N1550">
            <v>6</v>
          </cell>
          <cell r="O1550" t="str">
            <v>LLUMPA</v>
          </cell>
          <cell r="P1550" t="str">
            <v>Yordan Aranda Diaz</v>
          </cell>
          <cell r="Q1550"/>
          <cell r="R1550" t="str">
            <v>FELIX BONIFACIO FELIPE</v>
          </cell>
          <cell r="S1550"/>
          <cell r="T1550">
            <v>999099941</v>
          </cell>
          <cell r="U1550" t="str">
            <v>bonifaciofelipefelix@gmail.com</v>
          </cell>
        </row>
        <row r="1551">
          <cell r="H1551">
            <v>300187</v>
          </cell>
          <cell r="I1551" t="str">
            <v>MUNICIPALIDAD DISTRITAL DE LUCMA</v>
          </cell>
          <cell r="J1551">
            <v>2</v>
          </cell>
          <cell r="K1551" t="str">
            <v>ANCASH</v>
          </cell>
          <cell r="L1551">
            <v>13</v>
          </cell>
          <cell r="M1551" t="str">
            <v>MARISCAL LUZURIAGA</v>
          </cell>
          <cell r="N1551">
            <v>7</v>
          </cell>
          <cell r="O1551" t="str">
            <v>LUCMA</v>
          </cell>
          <cell r="P1551" t="str">
            <v>Yordan Aranda Diaz</v>
          </cell>
          <cell r="Q1551"/>
          <cell r="R1551" t="str">
            <v>JOSE LUIS QUEZADA ANGELES</v>
          </cell>
          <cell r="S1551"/>
          <cell r="T1551">
            <v>918210719</v>
          </cell>
          <cell r="U1551" t="str">
            <v>cpcjlquezada@hotmail.com</v>
          </cell>
        </row>
        <row r="1552">
          <cell r="H1552">
            <v>300188</v>
          </cell>
          <cell r="I1552" t="str">
            <v>MUNICIPALIDAD DISTRITAL DE MUSGA</v>
          </cell>
          <cell r="J1552">
            <v>2</v>
          </cell>
          <cell r="K1552" t="str">
            <v>ANCASH</v>
          </cell>
          <cell r="L1552">
            <v>13</v>
          </cell>
          <cell r="M1552" t="str">
            <v>MARISCAL LUZURIAGA</v>
          </cell>
          <cell r="N1552">
            <v>8</v>
          </cell>
          <cell r="O1552" t="str">
            <v>MUSGA</v>
          </cell>
          <cell r="P1552" t="str">
            <v>Yordan Aranda Diaz</v>
          </cell>
          <cell r="Q1552"/>
          <cell r="R1552" t="str">
            <v>RIVELINO BREAS CACERES</v>
          </cell>
          <cell r="S1552"/>
          <cell r="T1552">
            <v>968026191</v>
          </cell>
          <cell r="U1552" t="str">
            <v>cpcrivelino1@gmail.com</v>
          </cell>
        </row>
        <row r="1553">
          <cell r="H1553">
            <v>300190</v>
          </cell>
          <cell r="I1553" t="str">
            <v>MUNICIPALIDAD DISTRITAL DE ACAS</v>
          </cell>
          <cell r="J1553">
            <v>2</v>
          </cell>
          <cell r="K1553" t="str">
            <v>ANCASH</v>
          </cell>
          <cell r="L1553">
            <v>14</v>
          </cell>
          <cell r="M1553" t="str">
            <v>OCROS</v>
          </cell>
          <cell r="N1553">
            <v>2</v>
          </cell>
          <cell r="O1553" t="str">
            <v>ACAS</v>
          </cell>
          <cell r="P1553" t="str">
            <v>Yordan Aranda Diaz</v>
          </cell>
          <cell r="Q1553"/>
          <cell r="R1553" t="str">
            <v>ROVER MELGAREJO MONTAÑEZ</v>
          </cell>
          <cell r="S1553"/>
          <cell r="T1553">
            <v>969116068</v>
          </cell>
          <cell r="U1553" t="str">
            <v>arialnew@hotmail.com</v>
          </cell>
        </row>
        <row r="1554">
          <cell r="H1554">
            <v>300191</v>
          </cell>
          <cell r="I1554" t="str">
            <v>MUNICIPALIDAD DISTRITAL DE CAJAMARQUILLA</v>
          </cell>
          <cell r="J1554">
            <v>2</v>
          </cell>
          <cell r="K1554" t="str">
            <v>ANCASH</v>
          </cell>
          <cell r="L1554">
            <v>14</v>
          </cell>
          <cell r="M1554" t="str">
            <v>OCROS</v>
          </cell>
          <cell r="N1554">
            <v>3</v>
          </cell>
          <cell r="O1554" t="str">
            <v>CAJAMARQUILLA</v>
          </cell>
          <cell r="P1554" t="str">
            <v>Yordan Aranda Diaz</v>
          </cell>
          <cell r="Q1554"/>
          <cell r="R1554" t="str">
            <v>RAUL ARTURO LOPEZ MARCELO</v>
          </cell>
          <cell r="S1554"/>
          <cell r="T1554">
            <v>951078048</v>
          </cell>
          <cell r="U1554" t="str">
            <v>marcelo1912lopez@gmail.com</v>
          </cell>
        </row>
        <row r="1555">
          <cell r="H1555">
            <v>300192</v>
          </cell>
          <cell r="I1555" t="str">
            <v>MUNICIPALIDAD DISTRITAL DE CARHUAPAMPA</v>
          </cell>
          <cell r="J1555">
            <v>2</v>
          </cell>
          <cell r="K1555" t="str">
            <v>ANCASH</v>
          </cell>
          <cell r="L1555">
            <v>14</v>
          </cell>
          <cell r="M1555" t="str">
            <v>OCROS</v>
          </cell>
          <cell r="N1555">
            <v>4</v>
          </cell>
          <cell r="O1555" t="str">
            <v>CARHUAPAMPA</v>
          </cell>
          <cell r="P1555" t="str">
            <v>Yordan Aranda Diaz</v>
          </cell>
          <cell r="Q1555"/>
          <cell r="R1555" t="str">
            <v>MOISES TARAZONA GAMBINI</v>
          </cell>
          <cell r="S1555"/>
          <cell r="T1555">
            <v>995407149</v>
          </cell>
          <cell r="U1555" t="str">
            <v>jmoises2009@hotmail.com</v>
          </cell>
        </row>
        <row r="1556">
          <cell r="H1556">
            <v>300193</v>
          </cell>
          <cell r="I1556" t="str">
            <v>MUNICIPALIDAD DISTRITAL DE COCHAS</v>
          </cell>
          <cell r="J1556">
            <v>2</v>
          </cell>
          <cell r="K1556" t="str">
            <v>ANCASH</v>
          </cell>
          <cell r="L1556">
            <v>14</v>
          </cell>
          <cell r="M1556" t="str">
            <v>OCROS</v>
          </cell>
          <cell r="N1556">
            <v>5</v>
          </cell>
          <cell r="O1556" t="str">
            <v>COCHAS</v>
          </cell>
          <cell r="P1556" t="str">
            <v>Yordan Aranda Diaz</v>
          </cell>
          <cell r="Q1556"/>
          <cell r="R1556" t="str">
            <v>ELIZABETH JESUS GALARZA ORBEGOSO</v>
          </cell>
          <cell r="S1556"/>
          <cell r="T1556">
            <v>953509137</v>
          </cell>
          <cell r="U1556" t="str">
            <v>galarzao19@hotmail.com</v>
          </cell>
        </row>
        <row r="1557">
          <cell r="H1557">
            <v>300194</v>
          </cell>
          <cell r="I1557" t="str">
            <v>MUNICIPALIDAD DISTRITAL DE CONGAS</v>
          </cell>
          <cell r="J1557">
            <v>2</v>
          </cell>
          <cell r="K1557" t="str">
            <v>ANCASH</v>
          </cell>
          <cell r="L1557">
            <v>14</v>
          </cell>
          <cell r="M1557" t="str">
            <v>OCROS</v>
          </cell>
          <cell r="N1557">
            <v>6</v>
          </cell>
          <cell r="O1557" t="str">
            <v>CONGAS</v>
          </cell>
          <cell r="P1557" t="str">
            <v>Yordan Aranda Diaz</v>
          </cell>
          <cell r="Q1557"/>
          <cell r="R1557" t="str">
            <v>BENJAMIN CHAVEZ MELGAREJO</v>
          </cell>
          <cell r="S1557"/>
          <cell r="T1557">
            <v>988466898</v>
          </cell>
          <cell r="U1557" t="str">
            <v>munidistrital23@gmail.com</v>
          </cell>
        </row>
        <row r="1558">
          <cell r="H1558">
            <v>300195</v>
          </cell>
          <cell r="I1558" t="str">
            <v>MUNICIPALIDAD DISTRITAL DE LLIPA</v>
          </cell>
          <cell r="J1558">
            <v>2</v>
          </cell>
          <cell r="K1558" t="str">
            <v>ANCASH</v>
          </cell>
          <cell r="L1558">
            <v>14</v>
          </cell>
          <cell r="M1558" t="str">
            <v>OCROS</v>
          </cell>
          <cell r="N1558">
            <v>7</v>
          </cell>
          <cell r="O1558" t="str">
            <v>LLIPA</v>
          </cell>
          <cell r="P1558" t="str">
            <v>Yordan Aranda Diaz</v>
          </cell>
          <cell r="Q1558"/>
          <cell r="R1558" t="str">
            <v>HUGO VALERIO DIAZ NOEL</v>
          </cell>
          <cell r="S1558"/>
          <cell r="T1558">
            <v>986960640</v>
          </cell>
          <cell r="U1558" t="str">
            <v>hugodiazlu@gmail.com</v>
          </cell>
        </row>
        <row r="1559">
          <cell r="H1559">
            <v>300196</v>
          </cell>
          <cell r="I1559" t="str">
            <v>MUNICIPALIDAD DISTRITAL DE SAN CRISTOBAL DE RAJAN</v>
          </cell>
          <cell r="J1559">
            <v>2</v>
          </cell>
          <cell r="K1559" t="str">
            <v>ANCASH</v>
          </cell>
          <cell r="L1559">
            <v>14</v>
          </cell>
          <cell r="M1559" t="str">
            <v>OCROS</v>
          </cell>
          <cell r="N1559">
            <v>8</v>
          </cell>
          <cell r="O1559" t="str">
            <v>SAN CRISTOBAL DE RAJAN</v>
          </cell>
          <cell r="P1559" t="str">
            <v>Yordan Aranda Diaz</v>
          </cell>
          <cell r="Q1559"/>
          <cell r="R1559" t="str">
            <v>HUGO EDUARDO ALEJANDRO DIAZ LUDEÑA</v>
          </cell>
          <cell r="S1559"/>
          <cell r="T1559">
            <v>986960640</v>
          </cell>
          <cell r="U1559" t="str">
            <v>hugodiazlu@gmail.com</v>
          </cell>
        </row>
        <row r="1560">
          <cell r="H1560">
            <v>300197</v>
          </cell>
          <cell r="I1560" t="str">
            <v>MUNICIPALIDAD DISTRITAL DE SAN PEDRO</v>
          </cell>
          <cell r="J1560">
            <v>2</v>
          </cell>
          <cell r="K1560" t="str">
            <v>ANCASH</v>
          </cell>
          <cell r="L1560">
            <v>14</v>
          </cell>
          <cell r="M1560" t="str">
            <v>OCROS</v>
          </cell>
          <cell r="N1560">
            <v>9</v>
          </cell>
          <cell r="O1560" t="str">
            <v>SAN PEDRO</v>
          </cell>
          <cell r="P1560" t="str">
            <v>Yordan Aranda Diaz</v>
          </cell>
          <cell r="Q1560"/>
          <cell r="R1560" t="str">
            <v>BENJAMIN CHAVEZ MELGAREJO</v>
          </cell>
          <cell r="S1560"/>
          <cell r="T1560">
            <v>988466898</v>
          </cell>
          <cell r="U1560" t="str">
            <v>munidistrital23@gmail.com</v>
          </cell>
        </row>
        <row r="1561">
          <cell r="H1561">
            <v>300198</v>
          </cell>
          <cell r="I1561" t="str">
            <v>MUNICIPALIDAD DISTRITAL DE SANTIAGO DE CHILCAS</v>
          </cell>
          <cell r="J1561">
            <v>2</v>
          </cell>
          <cell r="K1561" t="str">
            <v>ANCASH</v>
          </cell>
          <cell r="L1561">
            <v>14</v>
          </cell>
          <cell r="M1561" t="str">
            <v>OCROS</v>
          </cell>
          <cell r="N1561">
            <v>10</v>
          </cell>
          <cell r="O1561" t="str">
            <v>SANTIAGO DE CHILCAS</v>
          </cell>
          <cell r="P1561" t="str">
            <v>Yordan Aranda Diaz</v>
          </cell>
          <cell r="Q1561"/>
          <cell r="R1561" t="str">
            <v>PEDRO MELGAREJO ESPINOZA</v>
          </cell>
          <cell r="S1561"/>
          <cell r="T1561">
            <v>946414794</v>
          </cell>
          <cell r="U1561" t="str">
            <v>pmelgarejoe@hotmail.com</v>
          </cell>
        </row>
        <row r="1562">
          <cell r="H1562">
            <v>300200</v>
          </cell>
          <cell r="I1562" t="str">
            <v>MUNICIPALIDAD DISTRITAL DE BOLOGNESI</v>
          </cell>
          <cell r="J1562">
            <v>2</v>
          </cell>
          <cell r="K1562" t="str">
            <v>ANCASH</v>
          </cell>
          <cell r="L1562">
            <v>15</v>
          </cell>
          <cell r="M1562" t="str">
            <v>PALLASCA</v>
          </cell>
          <cell r="N1562">
            <v>2</v>
          </cell>
          <cell r="O1562" t="str">
            <v>BOLOGNESI</v>
          </cell>
          <cell r="P1562" t="str">
            <v>Yordan Aranda Diaz</v>
          </cell>
          <cell r="Q1562"/>
          <cell r="R1562" t="str">
            <v>HECTOR VEJARANO SANDOVAL</v>
          </cell>
          <cell r="S1562"/>
          <cell r="T1562">
            <v>986047040</v>
          </cell>
          <cell r="U1562" t="str">
            <v>h_vejarano@yahoo.com</v>
          </cell>
        </row>
        <row r="1563">
          <cell r="H1563">
            <v>300201</v>
          </cell>
          <cell r="I1563" t="str">
            <v>MUNICIPALIDAD DISTRITAL DE CONCHUCOS</v>
          </cell>
          <cell r="J1563">
            <v>2</v>
          </cell>
          <cell r="K1563" t="str">
            <v>ANCASH</v>
          </cell>
          <cell r="L1563">
            <v>15</v>
          </cell>
          <cell r="M1563" t="str">
            <v>PALLASCA</v>
          </cell>
          <cell r="N1563">
            <v>3</v>
          </cell>
          <cell r="O1563" t="str">
            <v>CONCHUCOS</v>
          </cell>
          <cell r="P1563" t="str">
            <v>Yordan Aranda Diaz</v>
          </cell>
          <cell r="Q1563"/>
          <cell r="R1563" t="str">
            <v>MANISHA RUTH PRETEL SALDAÑA</v>
          </cell>
          <cell r="S1563"/>
          <cell r="T1563">
            <v>954444991</v>
          </cell>
          <cell r="U1563" t="str">
            <v>manishapretel@gmail.com</v>
          </cell>
        </row>
        <row r="1564">
          <cell r="H1564">
            <v>300202</v>
          </cell>
          <cell r="I1564" t="str">
            <v>MUNICIPALIDAD DISTRITAL DE HUACASCHUQUE</v>
          </cell>
          <cell r="J1564">
            <v>2</v>
          </cell>
          <cell r="K1564" t="str">
            <v>ANCASH</v>
          </cell>
          <cell r="L1564">
            <v>15</v>
          </cell>
          <cell r="M1564" t="str">
            <v>PALLASCA</v>
          </cell>
          <cell r="N1564">
            <v>4</v>
          </cell>
          <cell r="O1564" t="str">
            <v>HUACASCHUQUE</v>
          </cell>
          <cell r="P1564" t="str">
            <v>Yordan Aranda Diaz</v>
          </cell>
          <cell r="Q1564"/>
          <cell r="R1564" t="str">
            <v>JOSE LUIS VILLANUEVA GUTIERREZ</v>
          </cell>
          <cell r="S1564"/>
          <cell r="T1564">
            <v>950656573</v>
          </cell>
          <cell r="U1564" t="str">
            <v>josvi_13@hotmail.com</v>
          </cell>
        </row>
        <row r="1565">
          <cell r="H1565">
            <v>300203</v>
          </cell>
          <cell r="I1565" t="str">
            <v>MUNICIPALIDAD DISTRITAL DE HUANDOVAL</v>
          </cell>
          <cell r="J1565">
            <v>2</v>
          </cell>
          <cell r="K1565" t="str">
            <v>ANCASH</v>
          </cell>
          <cell r="L1565">
            <v>15</v>
          </cell>
          <cell r="M1565" t="str">
            <v>PALLASCA</v>
          </cell>
          <cell r="N1565">
            <v>5</v>
          </cell>
          <cell r="O1565" t="str">
            <v>HUANDOVAL</v>
          </cell>
          <cell r="P1565" t="str">
            <v>Yordan Aranda Diaz</v>
          </cell>
          <cell r="Q1565"/>
          <cell r="R1565" t="str">
            <v>David Nicolas Vargas Vargas</v>
          </cell>
          <cell r="S1565"/>
          <cell r="T1565">
            <v>924569560</v>
          </cell>
          <cell r="U1565" t="str">
            <v>vargas_0910@hotmail.com</v>
          </cell>
        </row>
        <row r="1566">
          <cell r="H1566">
            <v>300204</v>
          </cell>
          <cell r="I1566" t="str">
            <v>MUNICIPALIDAD DISTRITAL DE LACABAMBA</v>
          </cell>
          <cell r="J1566">
            <v>2</v>
          </cell>
          <cell r="K1566" t="str">
            <v>ANCASH</v>
          </cell>
          <cell r="L1566">
            <v>15</v>
          </cell>
          <cell r="M1566" t="str">
            <v>PALLASCA</v>
          </cell>
          <cell r="N1566">
            <v>6</v>
          </cell>
          <cell r="O1566" t="str">
            <v>LACABAMBA</v>
          </cell>
          <cell r="P1566" t="str">
            <v>Yordan Aranda Diaz</v>
          </cell>
          <cell r="Q1566"/>
          <cell r="R1566" t="str">
            <v>CARLOS RAMIREZ CHALA</v>
          </cell>
          <cell r="S1566"/>
          <cell r="T1566">
            <v>924569560</v>
          </cell>
          <cell r="U1566" t="str">
            <v>calurachaa@gmail.com</v>
          </cell>
        </row>
        <row r="1567">
          <cell r="H1567">
            <v>300205</v>
          </cell>
          <cell r="I1567" t="str">
            <v>MUNICIPALIDAD DISTRITAL DE LLAPO</v>
          </cell>
          <cell r="J1567">
            <v>2</v>
          </cell>
          <cell r="K1567" t="str">
            <v>ANCASH</v>
          </cell>
          <cell r="L1567">
            <v>15</v>
          </cell>
          <cell r="M1567" t="str">
            <v>PALLASCA</v>
          </cell>
          <cell r="N1567">
            <v>7</v>
          </cell>
          <cell r="O1567" t="str">
            <v>LLAPO</v>
          </cell>
          <cell r="P1567" t="str">
            <v>Yordan Aranda Diaz</v>
          </cell>
          <cell r="Q1567"/>
          <cell r="R1567" t="str">
            <v>CARLOS RAMIREZ CHALA</v>
          </cell>
          <cell r="S1567"/>
          <cell r="T1567">
            <v>924569560</v>
          </cell>
          <cell r="U1567" t="str">
            <v>calurachaa@gmail.com</v>
          </cell>
        </row>
        <row r="1568">
          <cell r="H1568">
            <v>300206</v>
          </cell>
          <cell r="I1568" t="str">
            <v>MUNICIPALIDAD DISTRITAL DE PALLASCA</v>
          </cell>
          <cell r="J1568">
            <v>2</v>
          </cell>
          <cell r="K1568" t="str">
            <v>ANCASH</v>
          </cell>
          <cell r="L1568">
            <v>15</v>
          </cell>
          <cell r="M1568" t="str">
            <v>PALLASCA</v>
          </cell>
          <cell r="N1568">
            <v>8</v>
          </cell>
          <cell r="O1568" t="str">
            <v>PALLASCA</v>
          </cell>
          <cell r="P1568" t="str">
            <v>Yordan Aranda Diaz</v>
          </cell>
          <cell r="Q1568"/>
          <cell r="R1568" t="str">
            <v>ALAN CANUTO CHAUCA</v>
          </cell>
          <cell r="S1568"/>
          <cell r="T1568">
            <v>975422860</v>
          </cell>
          <cell r="U1568" t="str">
            <v>jimmy_2004_17@hotmail.com</v>
          </cell>
        </row>
        <row r="1569">
          <cell r="H1569">
            <v>300207</v>
          </cell>
          <cell r="I1569" t="str">
            <v>MUNICIPALIDAD DISTRITAL DE PAMPAS</v>
          </cell>
          <cell r="J1569">
            <v>2</v>
          </cell>
          <cell r="K1569" t="str">
            <v>ANCASH</v>
          </cell>
          <cell r="L1569">
            <v>15</v>
          </cell>
          <cell r="M1569" t="str">
            <v>PALLASCA</v>
          </cell>
          <cell r="N1569">
            <v>9</v>
          </cell>
          <cell r="O1569" t="str">
            <v>PAMPAS</v>
          </cell>
          <cell r="P1569" t="str">
            <v>Yordan Aranda Diaz</v>
          </cell>
          <cell r="Q1569"/>
          <cell r="R1569" t="str">
            <v>AUGUSTO ERMITANIO GORMAS VILLANUEVA</v>
          </cell>
          <cell r="S1569"/>
          <cell r="T1569">
            <v>987743705</v>
          </cell>
          <cell r="U1569" t="str">
            <v>august_16_m@hotmail.com</v>
          </cell>
        </row>
        <row r="1570">
          <cell r="H1570">
            <v>300208</v>
          </cell>
          <cell r="I1570" t="str">
            <v>MUNICIPALIDAD DISTRITAL DE SANTA ROSA</v>
          </cell>
          <cell r="J1570">
            <v>2</v>
          </cell>
          <cell r="K1570" t="str">
            <v>ANCASH</v>
          </cell>
          <cell r="L1570">
            <v>15</v>
          </cell>
          <cell r="M1570" t="str">
            <v>PALLASCA</v>
          </cell>
          <cell r="N1570">
            <v>10</v>
          </cell>
          <cell r="O1570" t="str">
            <v>SANTA ROSA</v>
          </cell>
          <cell r="P1570" t="str">
            <v>Yordan Aranda Diaz</v>
          </cell>
          <cell r="Q1570"/>
          <cell r="R1570" t="str">
            <v>JOSE LUIS VILLANUEVA GUTIERREZ</v>
          </cell>
          <cell r="S1570"/>
          <cell r="T1570">
            <v>950656573</v>
          </cell>
          <cell r="U1570" t="str">
            <v>josvi_13@hotmail.com</v>
          </cell>
        </row>
        <row r="1571">
          <cell r="H1571">
            <v>300209</v>
          </cell>
          <cell r="I1571" t="str">
            <v>MUNICIPALIDAD DISTRITAL DE TAUCA</v>
          </cell>
          <cell r="J1571">
            <v>2</v>
          </cell>
          <cell r="K1571" t="str">
            <v>ANCASH</v>
          </cell>
          <cell r="L1571">
            <v>15</v>
          </cell>
          <cell r="M1571" t="str">
            <v>PALLASCA</v>
          </cell>
          <cell r="N1571">
            <v>11</v>
          </cell>
          <cell r="O1571" t="str">
            <v>TAUCA</v>
          </cell>
          <cell r="P1571" t="str">
            <v>Yordan Aranda Diaz</v>
          </cell>
          <cell r="Q1571"/>
          <cell r="R1571" t="str">
            <v>ALEXANDER RUIZ MARIÑO</v>
          </cell>
          <cell r="S1571"/>
          <cell r="T1571">
            <v>929282910</v>
          </cell>
          <cell r="U1571" t="str">
            <v>alex_rm18@hotmail.com</v>
          </cell>
        </row>
        <row r="1572">
          <cell r="H1572">
            <v>300211</v>
          </cell>
          <cell r="I1572" t="str">
            <v>MUNICIPALIDAD DISTRITAL DE HUAYLLAN</v>
          </cell>
          <cell r="J1572">
            <v>2</v>
          </cell>
          <cell r="K1572" t="str">
            <v>ANCASH</v>
          </cell>
          <cell r="L1572">
            <v>16</v>
          </cell>
          <cell r="M1572" t="str">
            <v>POMABAMBA</v>
          </cell>
          <cell r="N1572">
            <v>2</v>
          </cell>
          <cell r="O1572" t="str">
            <v>HUAYLLAN</v>
          </cell>
          <cell r="P1572" t="str">
            <v>Yordan Aranda Diaz</v>
          </cell>
          <cell r="Q1572"/>
          <cell r="R1572" t="str">
            <v>HUGO DURAND ROBLES</v>
          </cell>
          <cell r="S1572"/>
          <cell r="T1572">
            <v>943910902</v>
          </cell>
          <cell r="U1572" t="str">
            <v>jhugodurandr@gmail.com</v>
          </cell>
        </row>
        <row r="1573">
          <cell r="H1573">
            <v>300212</v>
          </cell>
          <cell r="I1573" t="str">
            <v>MUNICIPALIDAD DISTRITAL DE PAROBAMBA</v>
          </cell>
          <cell r="J1573">
            <v>2</v>
          </cell>
          <cell r="K1573" t="str">
            <v>ANCASH</v>
          </cell>
          <cell r="L1573">
            <v>16</v>
          </cell>
          <cell r="M1573" t="str">
            <v>POMABAMBA</v>
          </cell>
          <cell r="N1573">
            <v>3</v>
          </cell>
          <cell r="O1573" t="str">
            <v>PAROBAMBA</v>
          </cell>
          <cell r="P1573" t="str">
            <v>Yordan Aranda Diaz</v>
          </cell>
          <cell r="Q1573"/>
          <cell r="R1573" t="str">
            <v>MARYORI JOSSELIN CASTILLO CADENILLAS</v>
          </cell>
          <cell r="S1573"/>
          <cell r="T1573">
            <v>969888585</v>
          </cell>
          <cell r="U1573" t="str">
            <v>maryoricastillocadenillas15@gmail.com</v>
          </cell>
        </row>
        <row r="1574">
          <cell r="H1574">
            <v>300213</v>
          </cell>
          <cell r="I1574" t="str">
            <v>MUNICIPALIDAD DISTRITAL DE QUINUABAMBA</v>
          </cell>
          <cell r="J1574">
            <v>2</v>
          </cell>
          <cell r="K1574" t="str">
            <v>ANCASH</v>
          </cell>
          <cell r="L1574">
            <v>16</v>
          </cell>
          <cell r="M1574" t="str">
            <v>POMABAMBA</v>
          </cell>
          <cell r="N1574">
            <v>4</v>
          </cell>
          <cell r="O1574" t="str">
            <v>QUINUABAMBA</v>
          </cell>
          <cell r="P1574" t="str">
            <v>Yordan Aranda Diaz</v>
          </cell>
          <cell r="Q1574"/>
          <cell r="R1574" t="str">
            <v>JULIO LUCIO OLANO</v>
          </cell>
          <cell r="S1574"/>
          <cell r="T1574">
            <v>955876014</v>
          </cell>
          <cell r="U1574" t="str">
            <v>jrlo120@hotmail.com</v>
          </cell>
        </row>
        <row r="1575">
          <cell r="H1575">
            <v>300215</v>
          </cell>
          <cell r="I1575" t="str">
            <v>MUNICIPALIDAD DISTRITAL DE CATAC</v>
          </cell>
          <cell r="J1575">
            <v>2</v>
          </cell>
          <cell r="K1575" t="str">
            <v>ANCASH</v>
          </cell>
          <cell r="L1575">
            <v>17</v>
          </cell>
          <cell r="M1575" t="str">
            <v>RECUAY</v>
          </cell>
          <cell r="N1575">
            <v>2</v>
          </cell>
          <cell r="O1575" t="str">
            <v>CATAC</v>
          </cell>
          <cell r="P1575" t="str">
            <v>Yordan Aranda Diaz</v>
          </cell>
          <cell r="Q1575"/>
          <cell r="R1575" t="str">
            <v>CESAR SILVA LUCIANO</v>
          </cell>
          <cell r="S1575"/>
          <cell r="T1575">
            <v>996434214</v>
          </cell>
          <cell r="U1575" t="str">
            <v>cesarmsl60@hotmail.com</v>
          </cell>
        </row>
        <row r="1576">
          <cell r="H1576">
            <v>300216</v>
          </cell>
          <cell r="I1576" t="str">
            <v>MUNICIPALIDAD DISTRITAL DE COTAPARACO</v>
          </cell>
          <cell r="J1576">
            <v>2</v>
          </cell>
          <cell r="K1576" t="str">
            <v>ANCASH</v>
          </cell>
          <cell r="L1576">
            <v>17</v>
          </cell>
          <cell r="M1576" t="str">
            <v>RECUAY</v>
          </cell>
          <cell r="N1576">
            <v>3</v>
          </cell>
          <cell r="O1576" t="str">
            <v>COTAPARACO</v>
          </cell>
          <cell r="P1576" t="str">
            <v>Yordan Aranda Diaz</v>
          </cell>
          <cell r="Q1576"/>
          <cell r="R1576" t="str">
            <v>LUCINDA ROSA RAMIREZ CHAVEZ</v>
          </cell>
          <cell r="S1576"/>
          <cell r="T1576">
            <v>980232628</v>
          </cell>
          <cell r="U1576" t="str">
            <v>lucyram_12@hotmail.com</v>
          </cell>
        </row>
        <row r="1577">
          <cell r="H1577">
            <v>300217</v>
          </cell>
          <cell r="I1577" t="str">
            <v>MUNICIPALIDAD DISTRITAL DE HUAYLLAPAMPA</v>
          </cell>
          <cell r="J1577">
            <v>2</v>
          </cell>
          <cell r="K1577" t="str">
            <v>ANCASH</v>
          </cell>
          <cell r="L1577">
            <v>17</v>
          </cell>
          <cell r="M1577" t="str">
            <v>RECUAY</v>
          </cell>
          <cell r="N1577">
            <v>4</v>
          </cell>
          <cell r="O1577" t="str">
            <v>HUAYLLAPAMPA</v>
          </cell>
          <cell r="P1577" t="str">
            <v>Yordan Aranda Diaz</v>
          </cell>
          <cell r="Q1577"/>
          <cell r="R1577" t="str">
            <v>ENRIQUE CESAR RODRIGUEZ RODRIGUEZ</v>
          </cell>
          <cell r="S1577"/>
          <cell r="T1577">
            <v>945723550</v>
          </cell>
          <cell r="U1577" t="str">
            <v>enrique140156@hotmail.com; ropelsa.contable@gmail.com</v>
          </cell>
        </row>
        <row r="1578">
          <cell r="H1578">
            <v>300218</v>
          </cell>
          <cell r="I1578" t="str">
            <v>MUNICIPALIDAD DISTRITAL DE LLACLLIN</v>
          </cell>
          <cell r="J1578">
            <v>2</v>
          </cell>
          <cell r="K1578" t="str">
            <v>ANCASH</v>
          </cell>
          <cell r="L1578">
            <v>17</v>
          </cell>
          <cell r="M1578" t="str">
            <v>RECUAY</v>
          </cell>
          <cell r="N1578">
            <v>5</v>
          </cell>
          <cell r="O1578" t="str">
            <v>LLACLLIN</v>
          </cell>
          <cell r="P1578" t="str">
            <v>Yordan Aranda Diaz</v>
          </cell>
          <cell r="Q1578"/>
          <cell r="R1578" t="str">
            <v>ENRIQUE CESAR RODRIGUEZ RODRIGUEZ</v>
          </cell>
          <cell r="S1578"/>
          <cell r="T1578">
            <v>945723550</v>
          </cell>
          <cell r="U1578" t="str">
            <v>enrique140156@hotmail.com; ropelsa.contable@gmail.com</v>
          </cell>
        </row>
        <row r="1579">
          <cell r="H1579">
            <v>300219</v>
          </cell>
          <cell r="I1579" t="str">
            <v>MUNICIPALIDAD DISTRITAL DE MARCA</v>
          </cell>
          <cell r="J1579">
            <v>2</v>
          </cell>
          <cell r="K1579" t="str">
            <v>ANCASH</v>
          </cell>
          <cell r="L1579">
            <v>17</v>
          </cell>
          <cell r="M1579" t="str">
            <v>RECUAY</v>
          </cell>
          <cell r="N1579">
            <v>6</v>
          </cell>
          <cell r="O1579" t="str">
            <v>MARCA</v>
          </cell>
          <cell r="P1579" t="str">
            <v>Yordan Aranda Diaz</v>
          </cell>
          <cell r="Q1579"/>
          <cell r="R1579" t="str">
            <v>PEPE LERNER PAREDES RODRIGUEZ</v>
          </cell>
          <cell r="S1579"/>
          <cell r="T1579">
            <v>943282666</v>
          </cell>
          <cell r="U1579" t="str">
            <v>plpr24@hotmail.com</v>
          </cell>
        </row>
        <row r="1580">
          <cell r="H1580">
            <v>300220</v>
          </cell>
          <cell r="I1580" t="str">
            <v>MUNICIPALIDAD DISTRITAL DE PAMPAS CHICO</v>
          </cell>
          <cell r="J1580">
            <v>2</v>
          </cell>
          <cell r="K1580" t="str">
            <v>ANCASH</v>
          </cell>
          <cell r="L1580">
            <v>17</v>
          </cell>
          <cell r="M1580" t="str">
            <v>RECUAY</v>
          </cell>
          <cell r="N1580">
            <v>7</v>
          </cell>
          <cell r="O1580" t="str">
            <v>PAMPAS CHICO</v>
          </cell>
          <cell r="P1580" t="str">
            <v>Yordan Aranda Diaz</v>
          </cell>
          <cell r="Q1580"/>
          <cell r="R1580" t="str">
            <v>ANGEL ASUNCION ESPIRITU CUELLAR</v>
          </cell>
          <cell r="S1580"/>
          <cell r="T1580">
            <v>980067353</v>
          </cell>
          <cell r="U1580" t="str">
            <v>aespiritu.mdt@gmail.com</v>
          </cell>
        </row>
        <row r="1581">
          <cell r="H1581">
            <v>300221</v>
          </cell>
          <cell r="I1581" t="str">
            <v>MUNICIPALIDAD DISTRITAL DE PARARIN</v>
          </cell>
          <cell r="J1581">
            <v>2</v>
          </cell>
          <cell r="K1581" t="str">
            <v>ANCASH</v>
          </cell>
          <cell r="L1581">
            <v>17</v>
          </cell>
          <cell r="M1581" t="str">
            <v>RECUAY</v>
          </cell>
          <cell r="N1581">
            <v>8</v>
          </cell>
          <cell r="O1581" t="str">
            <v>PARARIN</v>
          </cell>
          <cell r="P1581" t="str">
            <v>Yordan Aranda Diaz</v>
          </cell>
          <cell r="Q1581"/>
          <cell r="R1581" t="str">
            <v>PEDRO MELGAREJO ESPINOZA</v>
          </cell>
          <cell r="S1581"/>
          <cell r="T1581">
            <v>946414794</v>
          </cell>
          <cell r="U1581" t="str">
            <v>PMELGAREJOE@HOTMAIL.COM</v>
          </cell>
        </row>
        <row r="1582">
          <cell r="H1582">
            <v>300222</v>
          </cell>
          <cell r="I1582" t="str">
            <v>MUNICIPALIDAD DISTRITAL DE TAPACOCHA</v>
          </cell>
          <cell r="J1582">
            <v>2</v>
          </cell>
          <cell r="K1582" t="str">
            <v>ANCASH</v>
          </cell>
          <cell r="L1582">
            <v>17</v>
          </cell>
          <cell r="M1582" t="str">
            <v>RECUAY</v>
          </cell>
          <cell r="N1582">
            <v>9</v>
          </cell>
          <cell r="O1582" t="str">
            <v>TAPACOCHA</v>
          </cell>
          <cell r="P1582" t="str">
            <v>Yordan Aranda Diaz</v>
          </cell>
          <cell r="Q1582"/>
          <cell r="R1582" t="str">
            <v>CESAR SILVA LUCIANO</v>
          </cell>
          <cell r="S1582"/>
          <cell r="T1582">
            <v>996434214</v>
          </cell>
          <cell r="U1582" t="str">
            <v>cesarmsl60@hotmail.com</v>
          </cell>
        </row>
        <row r="1583">
          <cell r="H1583">
            <v>300223</v>
          </cell>
          <cell r="I1583" t="str">
            <v>MUNICIPALIDAD DISTRITAL DE TICAPAMPA</v>
          </cell>
          <cell r="J1583">
            <v>2</v>
          </cell>
          <cell r="K1583" t="str">
            <v>ANCASH</v>
          </cell>
          <cell r="L1583">
            <v>17</v>
          </cell>
          <cell r="M1583" t="str">
            <v>RECUAY</v>
          </cell>
          <cell r="N1583">
            <v>10</v>
          </cell>
          <cell r="O1583" t="str">
            <v>TICAPAMPA</v>
          </cell>
          <cell r="P1583" t="str">
            <v>Yordan Aranda Diaz</v>
          </cell>
          <cell r="Q1583"/>
          <cell r="R1583" t="str">
            <v>HON TOÑO CABELLO MONTALVO</v>
          </cell>
          <cell r="S1583"/>
          <cell r="T1583">
            <v>950851259</v>
          </cell>
          <cell r="U1583" t="str">
            <v>22.12.94.jhon@gmail.com</v>
          </cell>
        </row>
        <row r="1584">
          <cell r="H1584">
            <v>300225</v>
          </cell>
          <cell r="I1584" t="str">
            <v>MUNICIPALIDAD DISTRITAL DE CACERES DEL PERU</v>
          </cell>
          <cell r="J1584">
            <v>2</v>
          </cell>
          <cell r="K1584" t="str">
            <v>ANCASH</v>
          </cell>
          <cell r="L1584">
            <v>18</v>
          </cell>
          <cell r="M1584" t="str">
            <v>SANTA</v>
          </cell>
          <cell r="N1584">
            <v>2</v>
          </cell>
          <cell r="O1584" t="str">
            <v>CACERES DEL PERU</v>
          </cell>
          <cell r="P1584" t="str">
            <v>Yordan Aranda Diaz</v>
          </cell>
          <cell r="Q1584"/>
          <cell r="R1584" t="str">
            <v>Manuel Guillermo Vidal Leiva</v>
          </cell>
          <cell r="S1584"/>
          <cell r="T1584">
            <v>973484058</v>
          </cell>
          <cell r="U1584" t="str">
            <v>manuel.vidaleiva@hotmail.com</v>
          </cell>
        </row>
        <row r="1585">
          <cell r="H1585">
            <v>300226</v>
          </cell>
          <cell r="I1585" t="str">
            <v>MUNICIPALIDAD DISTRITAL DE COISHCO</v>
          </cell>
          <cell r="J1585">
            <v>2</v>
          </cell>
          <cell r="K1585" t="str">
            <v>ANCASH</v>
          </cell>
          <cell r="L1585">
            <v>18</v>
          </cell>
          <cell r="M1585" t="str">
            <v>SANTA</v>
          </cell>
          <cell r="N1585">
            <v>3</v>
          </cell>
          <cell r="O1585" t="str">
            <v>COISHCO</v>
          </cell>
          <cell r="P1585" t="str">
            <v>Yordan Aranda Diaz</v>
          </cell>
          <cell r="Q1585"/>
          <cell r="R1585" t="str">
            <v>MARIA CLAUDIA CAJA LOAYZA</v>
          </cell>
          <cell r="S1585"/>
          <cell r="T1585">
            <v>937149997</v>
          </cell>
          <cell r="U1585" t="str">
            <v>mcajaloayza8@gmail.com</v>
          </cell>
        </row>
        <row r="1586">
          <cell r="H1586">
            <v>300227</v>
          </cell>
          <cell r="I1586" t="str">
            <v>MUNICIPALIDAD DISTRITAL DE MACATE</v>
          </cell>
          <cell r="J1586">
            <v>2</v>
          </cell>
          <cell r="K1586" t="str">
            <v>ANCASH</v>
          </cell>
          <cell r="L1586">
            <v>18</v>
          </cell>
          <cell r="M1586" t="str">
            <v>SANTA</v>
          </cell>
          <cell r="N1586">
            <v>4</v>
          </cell>
          <cell r="O1586" t="str">
            <v>MACATE</v>
          </cell>
          <cell r="P1586" t="str">
            <v>Yordan Aranda Diaz</v>
          </cell>
          <cell r="Q1586"/>
          <cell r="R1586" t="str">
            <v>OMAR JESUS ÑIQUE ALFARO</v>
          </cell>
          <cell r="S1586" t="str">
            <v>Jefe de la Sub Gerencia de Planeamiento y Presupuesto.</v>
          </cell>
          <cell r="T1586">
            <v>949155814</v>
          </cell>
          <cell r="U1586" t="str">
            <v>carlosbc.9417@gmail.com</v>
          </cell>
        </row>
        <row r="1587">
          <cell r="H1587">
            <v>300228</v>
          </cell>
          <cell r="I1587" t="str">
            <v>MUNICIPALIDAD DISTRITAL DE MORO</v>
          </cell>
          <cell r="J1587">
            <v>2</v>
          </cell>
          <cell r="K1587" t="str">
            <v>ANCASH</v>
          </cell>
          <cell r="L1587">
            <v>18</v>
          </cell>
          <cell r="M1587" t="str">
            <v>SANTA</v>
          </cell>
          <cell r="N1587">
            <v>5</v>
          </cell>
          <cell r="O1587" t="str">
            <v>MORO</v>
          </cell>
          <cell r="P1587" t="str">
            <v>Yordan Aranda Diaz</v>
          </cell>
          <cell r="Q1587"/>
          <cell r="R1587" t="str">
            <v>KELLY COLCHADO COLONA</v>
          </cell>
          <cell r="S1587"/>
          <cell r="T1587">
            <v>945272742</v>
          </cell>
          <cell r="U1587" t="str">
            <v>kellycc22@hotmail.com</v>
          </cell>
        </row>
        <row r="1588">
          <cell r="H1588">
            <v>300229</v>
          </cell>
          <cell r="I1588" t="str">
            <v>MUNICIPALIDAD DISTRITAL DE NEPEÑA</v>
          </cell>
          <cell r="J1588">
            <v>2</v>
          </cell>
          <cell r="K1588" t="str">
            <v>ANCASH</v>
          </cell>
          <cell r="L1588">
            <v>18</v>
          </cell>
          <cell r="M1588" t="str">
            <v>SANTA</v>
          </cell>
          <cell r="N1588">
            <v>6</v>
          </cell>
          <cell r="O1588" t="str">
            <v>NEPEÑA</v>
          </cell>
          <cell r="P1588" t="str">
            <v>Yordan Aranda Diaz</v>
          </cell>
          <cell r="Q1588"/>
          <cell r="R1588" t="str">
            <v>FIORELLA CORTEZ LOPEZ</v>
          </cell>
          <cell r="S1588"/>
          <cell r="T1588">
            <v>943572797</v>
          </cell>
          <cell r="U1588" t="str">
            <v>ing_yvansanchez@hotmail.com</v>
          </cell>
        </row>
        <row r="1589">
          <cell r="H1589">
            <v>300230</v>
          </cell>
          <cell r="I1589" t="str">
            <v>MUNICIPALIDAD DISTRITAL DE SAMANCO</v>
          </cell>
          <cell r="J1589">
            <v>2</v>
          </cell>
          <cell r="K1589" t="str">
            <v>ANCASH</v>
          </cell>
          <cell r="L1589">
            <v>18</v>
          </cell>
          <cell r="M1589" t="str">
            <v>SANTA</v>
          </cell>
          <cell r="N1589">
            <v>7</v>
          </cell>
          <cell r="O1589" t="str">
            <v>SAMANCO</v>
          </cell>
          <cell r="P1589" t="str">
            <v>Yordan Aranda Diaz</v>
          </cell>
          <cell r="Q1589"/>
          <cell r="R1589" t="str">
            <v>NILTON HONORES CONTRERAS</v>
          </cell>
          <cell r="S1589"/>
          <cell r="T1589">
            <v>936816238</v>
          </cell>
          <cell r="U1589" t="str">
            <v>gpp_mds@hotmail.com</v>
          </cell>
        </row>
        <row r="1590">
          <cell r="H1590">
            <v>300231</v>
          </cell>
          <cell r="I1590" t="str">
            <v>MUNICIPALIDAD DISTRITAL DE SANTA</v>
          </cell>
          <cell r="J1590">
            <v>2</v>
          </cell>
          <cell r="K1590" t="str">
            <v>ANCASH</v>
          </cell>
          <cell r="L1590">
            <v>18</v>
          </cell>
          <cell r="M1590" t="str">
            <v>SANTA</v>
          </cell>
          <cell r="N1590">
            <v>8</v>
          </cell>
          <cell r="O1590" t="str">
            <v>SANTA</v>
          </cell>
          <cell r="P1590" t="str">
            <v>Yordan Aranda Diaz</v>
          </cell>
          <cell r="Q1590"/>
          <cell r="R1590" t="str">
            <v>JUAN ANDREI ALFARO MORENO</v>
          </cell>
          <cell r="S1590"/>
          <cell r="T1590">
            <v>977849505</v>
          </cell>
          <cell r="U1590" t="str">
            <v>andreialfaromoreno@gmail.com</v>
          </cell>
        </row>
        <row r="1591">
          <cell r="H1591">
            <v>300232</v>
          </cell>
          <cell r="I1591" t="str">
            <v>MUNICIPALIDAD DISTRITAL DE NUEVO CHIMBOTE</v>
          </cell>
          <cell r="J1591">
            <v>2</v>
          </cell>
          <cell r="K1591" t="str">
            <v>ANCASH</v>
          </cell>
          <cell r="L1591">
            <v>18</v>
          </cell>
          <cell r="M1591" t="str">
            <v>SANTA</v>
          </cell>
          <cell r="N1591">
            <v>9</v>
          </cell>
          <cell r="O1591" t="str">
            <v>NUEVO CHIMBOTE</v>
          </cell>
          <cell r="P1591" t="str">
            <v>Yordan Aranda Diaz</v>
          </cell>
          <cell r="Q1591"/>
          <cell r="R1591" t="str">
            <v>LUIS MENDOZA TAJIRI</v>
          </cell>
          <cell r="S1591"/>
          <cell r="T1591">
            <v>950511223</v>
          </cell>
          <cell r="U1591" t="str">
            <v>luis14_221@hotmail.com</v>
          </cell>
        </row>
        <row r="1592">
          <cell r="H1592">
            <v>300234</v>
          </cell>
          <cell r="I1592" t="str">
            <v>MUNICIPALIDAD DISTRITAL DE ACOBAMBA</v>
          </cell>
          <cell r="J1592">
            <v>2</v>
          </cell>
          <cell r="K1592" t="str">
            <v>ANCASH</v>
          </cell>
          <cell r="L1592">
            <v>19</v>
          </cell>
          <cell r="M1592" t="str">
            <v>SIHUAS</v>
          </cell>
          <cell r="N1592">
            <v>2</v>
          </cell>
          <cell r="O1592" t="str">
            <v>ACOBAMBA</v>
          </cell>
          <cell r="P1592" t="str">
            <v>Yordan Aranda Diaz</v>
          </cell>
          <cell r="Q1592"/>
          <cell r="R1592" t="str">
            <v>ROSBEL ROCA ARELLANO</v>
          </cell>
          <cell r="S1592"/>
          <cell r="T1592">
            <v>948628120</v>
          </cell>
          <cell r="U1592" t="str">
            <v>ecssantacruz@gmail.com</v>
          </cell>
        </row>
        <row r="1593">
          <cell r="H1593">
            <v>300235</v>
          </cell>
          <cell r="I1593" t="str">
            <v>MUNICIPALIDAD DISTRITAL DE ALFONSO UGARTE</v>
          </cell>
          <cell r="J1593">
            <v>2</v>
          </cell>
          <cell r="K1593" t="str">
            <v>ANCASH</v>
          </cell>
          <cell r="L1593">
            <v>19</v>
          </cell>
          <cell r="M1593" t="str">
            <v>SIHUAS</v>
          </cell>
          <cell r="N1593">
            <v>3</v>
          </cell>
          <cell r="O1593" t="str">
            <v>ALFONSO UGARTE</v>
          </cell>
          <cell r="P1593" t="str">
            <v>Yordan Aranda Diaz</v>
          </cell>
          <cell r="Q1593"/>
          <cell r="R1593" t="str">
            <v>MARCO ANTONIO RODRIGUEZ MINAYA</v>
          </cell>
          <cell r="S1593"/>
          <cell r="T1593">
            <v>964696406</v>
          </cell>
          <cell r="U1593" t="str">
            <v>cpccmarco@gmail.com</v>
          </cell>
        </row>
        <row r="1594">
          <cell r="H1594">
            <v>300236</v>
          </cell>
          <cell r="I1594" t="str">
            <v>MUNICIPALIDAD DISTRITAL DE CASHAPAMPA</v>
          </cell>
          <cell r="J1594">
            <v>2</v>
          </cell>
          <cell r="K1594" t="str">
            <v>ANCASH</v>
          </cell>
          <cell r="L1594">
            <v>19</v>
          </cell>
          <cell r="M1594" t="str">
            <v>SIHUAS</v>
          </cell>
          <cell r="N1594">
            <v>4</v>
          </cell>
          <cell r="O1594" t="str">
            <v>CASHAPAMPA</v>
          </cell>
          <cell r="P1594" t="str">
            <v>Yordan Aranda Diaz</v>
          </cell>
          <cell r="Q1594"/>
          <cell r="R1594" t="str">
            <v>HECTOR LOPEZ LEON</v>
          </cell>
          <cell r="S1594"/>
          <cell r="T1594">
            <v>945757608</v>
          </cell>
          <cell r="U1594" t="str">
            <v>andriylopez@gmail.com</v>
          </cell>
        </row>
        <row r="1595">
          <cell r="H1595">
            <v>300237</v>
          </cell>
          <cell r="I1595" t="str">
            <v>MUNICIPALIDAD DISTRITAL DE CHINGALPO</v>
          </cell>
          <cell r="J1595">
            <v>2</v>
          </cell>
          <cell r="K1595" t="str">
            <v>ANCASH</v>
          </cell>
          <cell r="L1595">
            <v>19</v>
          </cell>
          <cell r="M1595" t="str">
            <v>SIHUAS</v>
          </cell>
          <cell r="N1595">
            <v>5</v>
          </cell>
          <cell r="O1595" t="str">
            <v>CHINGALPO</v>
          </cell>
          <cell r="P1595" t="str">
            <v>Yordan Aranda Diaz</v>
          </cell>
          <cell r="Q1595"/>
          <cell r="R1595" t="str">
            <v>JULIO LUCIO OLANO</v>
          </cell>
          <cell r="S1595"/>
          <cell r="T1595">
            <v>955876014</v>
          </cell>
          <cell r="U1595" t="str">
            <v>jrlo120@hotmail.com</v>
          </cell>
        </row>
        <row r="1596">
          <cell r="H1596">
            <v>300238</v>
          </cell>
          <cell r="I1596" t="str">
            <v>MUNICIPALIDAD DISTRITAL DE HUAYLLABAMBA</v>
          </cell>
          <cell r="J1596">
            <v>2</v>
          </cell>
          <cell r="K1596" t="str">
            <v>ANCASH</v>
          </cell>
          <cell r="L1596">
            <v>19</v>
          </cell>
          <cell r="M1596" t="str">
            <v>SIHUAS</v>
          </cell>
          <cell r="N1596">
            <v>6</v>
          </cell>
          <cell r="O1596" t="str">
            <v>HUAYLLABAMBA</v>
          </cell>
          <cell r="P1596" t="str">
            <v>Yordan Aranda Diaz</v>
          </cell>
          <cell r="Q1596"/>
          <cell r="R1596" t="str">
            <v>YANINA MAGALI TARAZONA</v>
          </cell>
          <cell r="S1596"/>
          <cell r="T1596">
            <v>956189411</v>
          </cell>
          <cell r="U1596" t="str">
            <v>magaly_199622@hotmail.com</v>
          </cell>
        </row>
        <row r="1597">
          <cell r="H1597">
            <v>300239</v>
          </cell>
          <cell r="I1597" t="str">
            <v>MUNICIPALIDAD DISTRITAL DE QUICHES</v>
          </cell>
          <cell r="J1597">
            <v>2</v>
          </cell>
          <cell r="K1597" t="str">
            <v>ANCASH</v>
          </cell>
          <cell r="L1597">
            <v>19</v>
          </cell>
          <cell r="M1597" t="str">
            <v>SIHUAS</v>
          </cell>
          <cell r="N1597">
            <v>7</v>
          </cell>
          <cell r="O1597" t="str">
            <v>QUICHES</v>
          </cell>
          <cell r="P1597" t="str">
            <v>Yordan Aranda Diaz</v>
          </cell>
          <cell r="Q1597"/>
          <cell r="R1597" t="str">
            <v>ORESTES FERRO BARRUTIA</v>
          </cell>
          <cell r="S1597"/>
          <cell r="T1597">
            <v>945595466</v>
          </cell>
          <cell r="U1597" t="str">
            <v>ysanchezs24@gmail.com</v>
          </cell>
        </row>
        <row r="1598">
          <cell r="H1598">
            <v>300240</v>
          </cell>
          <cell r="I1598" t="str">
            <v>MUNICIPALIDAD DISTRITAL DE RAGASH</v>
          </cell>
          <cell r="J1598">
            <v>2</v>
          </cell>
          <cell r="K1598" t="str">
            <v>ANCASH</v>
          </cell>
          <cell r="L1598">
            <v>19</v>
          </cell>
          <cell r="M1598" t="str">
            <v>SIHUAS</v>
          </cell>
          <cell r="N1598">
            <v>8</v>
          </cell>
          <cell r="O1598" t="str">
            <v>RAGASH</v>
          </cell>
          <cell r="P1598" t="str">
            <v>Yordan Aranda Diaz</v>
          </cell>
          <cell r="Q1598"/>
          <cell r="R1598" t="str">
            <v>JULIO LUCIO OLANO</v>
          </cell>
          <cell r="S1598"/>
          <cell r="T1598">
            <v>955876014</v>
          </cell>
          <cell r="U1598" t="str">
            <v>jrlo120@hotmail.com</v>
          </cell>
        </row>
        <row r="1599">
          <cell r="H1599">
            <v>300241</v>
          </cell>
          <cell r="I1599" t="str">
            <v>MUNICIPALIDAD DISTRITAL DE SAN JUAN</v>
          </cell>
          <cell r="J1599">
            <v>2</v>
          </cell>
          <cell r="K1599" t="str">
            <v>ANCASH</v>
          </cell>
          <cell r="L1599">
            <v>19</v>
          </cell>
          <cell r="M1599" t="str">
            <v>SIHUAS</v>
          </cell>
          <cell r="N1599">
            <v>9</v>
          </cell>
          <cell r="O1599" t="str">
            <v>SAN JUAN</v>
          </cell>
          <cell r="P1599" t="str">
            <v>Yordan Aranda Diaz</v>
          </cell>
          <cell r="Q1599"/>
          <cell r="R1599" t="str">
            <v>JULER DAVID CAPRISTANO MINAYA</v>
          </cell>
          <cell r="S1599"/>
          <cell r="T1599">
            <v>935080459</v>
          </cell>
          <cell r="U1599" t="str">
            <v>jdcm_1096@hotmail.com</v>
          </cell>
        </row>
        <row r="1600">
          <cell r="H1600">
            <v>300242</v>
          </cell>
          <cell r="I1600" t="str">
            <v>MUNICIPALIDAD DISTRITAL DE SICSIBAMBA</v>
          </cell>
          <cell r="J1600">
            <v>2</v>
          </cell>
          <cell r="K1600" t="str">
            <v>ANCASH</v>
          </cell>
          <cell r="L1600">
            <v>19</v>
          </cell>
          <cell r="M1600" t="str">
            <v>SIHUAS</v>
          </cell>
          <cell r="N1600">
            <v>10</v>
          </cell>
          <cell r="O1600" t="str">
            <v>SICSIBAMBA</v>
          </cell>
          <cell r="P1600" t="str">
            <v>Yordan Aranda Diaz</v>
          </cell>
          <cell r="Q1600"/>
          <cell r="R1600" t="str">
            <v>CRISTOFER RONALD BARRIONUEVO ROMERO</v>
          </cell>
          <cell r="S1600"/>
          <cell r="T1600">
            <v>945103003</v>
          </cell>
          <cell r="U1600" t="str">
            <v>cristoferronald@gmail.com</v>
          </cell>
        </row>
        <row r="1601">
          <cell r="H1601">
            <v>300244</v>
          </cell>
          <cell r="I1601" t="str">
            <v>MUNICIPALIDAD DISTRITAL DE CASCAPARA</v>
          </cell>
          <cell r="J1601">
            <v>2</v>
          </cell>
          <cell r="K1601" t="str">
            <v>ANCASH</v>
          </cell>
          <cell r="L1601">
            <v>20</v>
          </cell>
          <cell r="M1601" t="str">
            <v>YUNGAY</v>
          </cell>
          <cell r="N1601">
            <v>2</v>
          </cell>
          <cell r="O1601" t="str">
            <v>CASCAPARA</v>
          </cell>
          <cell r="P1601" t="str">
            <v>Yordan Aranda Diaz</v>
          </cell>
          <cell r="Q1601"/>
          <cell r="R1601" t="str">
            <v>LUCIANO FERMIN TINOCO PALACIOS</v>
          </cell>
          <cell r="S1601"/>
          <cell r="T1601">
            <v>941967016</v>
          </cell>
          <cell r="U1601" t="str">
            <v>lucianotinoco@hotmail.com</v>
          </cell>
        </row>
        <row r="1602">
          <cell r="H1602">
            <v>300245</v>
          </cell>
          <cell r="I1602" t="str">
            <v>MUNICIPALIDAD DISTRITAL DE MANCOS</v>
          </cell>
          <cell r="J1602">
            <v>2</v>
          </cell>
          <cell r="K1602" t="str">
            <v>ANCASH</v>
          </cell>
          <cell r="L1602">
            <v>20</v>
          </cell>
          <cell r="M1602" t="str">
            <v>YUNGAY</v>
          </cell>
          <cell r="N1602">
            <v>3</v>
          </cell>
          <cell r="O1602" t="str">
            <v>MANCOS</v>
          </cell>
          <cell r="P1602" t="str">
            <v>Yordan Aranda Diaz</v>
          </cell>
          <cell r="Q1602"/>
          <cell r="R1602" t="str">
            <v>Yauri Timoteo Lin Mayume</v>
          </cell>
          <cell r="S1602" t="str">
            <v>Jefe de la oficina de planeamiento y presupuesto</v>
          </cell>
          <cell r="T1602">
            <v>929774900</v>
          </cell>
          <cell r="U1602" t="str">
            <v>limmayume@gmail.com</v>
          </cell>
        </row>
        <row r="1603">
          <cell r="H1603">
            <v>300246</v>
          </cell>
          <cell r="I1603" t="str">
            <v>MUNICIPALIDAD DISTRITAL DE MATACOTO</v>
          </cell>
          <cell r="J1603">
            <v>2</v>
          </cell>
          <cell r="K1603" t="str">
            <v>ANCASH</v>
          </cell>
          <cell r="L1603">
            <v>20</v>
          </cell>
          <cell r="M1603" t="str">
            <v>YUNGAY</v>
          </cell>
          <cell r="N1603">
            <v>4</v>
          </cell>
          <cell r="O1603" t="str">
            <v>MATACOTO</v>
          </cell>
          <cell r="P1603" t="str">
            <v>Yordan Aranda Diaz</v>
          </cell>
          <cell r="Q1603"/>
          <cell r="R1603" t="str">
            <v>LUCIANO FERMIN TINOCO PALACIOS</v>
          </cell>
          <cell r="S1603"/>
          <cell r="T1603">
            <v>941967016</v>
          </cell>
          <cell r="U1603" t="str">
            <v>lucianotinoco@hotmail.com</v>
          </cell>
        </row>
        <row r="1604">
          <cell r="H1604">
            <v>300247</v>
          </cell>
          <cell r="I1604" t="str">
            <v>MUNICIPALIDAD DISTRITAL DE QUILLO</v>
          </cell>
          <cell r="J1604">
            <v>2</v>
          </cell>
          <cell r="K1604" t="str">
            <v>ANCASH</v>
          </cell>
          <cell r="L1604">
            <v>20</v>
          </cell>
          <cell r="M1604" t="str">
            <v>YUNGAY</v>
          </cell>
          <cell r="N1604">
            <v>5</v>
          </cell>
          <cell r="O1604" t="str">
            <v>QUILLO</v>
          </cell>
          <cell r="P1604" t="str">
            <v>Yordan Aranda Diaz</v>
          </cell>
          <cell r="Q1604"/>
          <cell r="R1604" t="str">
            <v>Jhovana Bernabé Ramírez</v>
          </cell>
          <cell r="S1604"/>
          <cell r="T1604">
            <v>986542109</v>
          </cell>
          <cell r="U1604" t="str">
            <v>meliber8507@gmail.com</v>
          </cell>
        </row>
        <row r="1605">
          <cell r="H1605">
            <v>300248</v>
          </cell>
          <cell r="I1605" t="str">
            <v>MUNICIPALIDAD DISTRITAL DE RANRAHIRCA</v>
          </cell>
          <cell r="J1605">
            <v>2</v>
          </cell>
          <cell r="K1605" t="str">
            <v>ANCASH</v>
          </cell>
          <cell r="L1605">
            <v>20</v>
          </cell>
          <cell r="M1605" t="str">
            <v>YUNGAY</v>
          </cell>
          <cell r="N1605">
            <v>6</v>
          </cell>
          <cell r="O1605" t="str">
            <v>RANRAHIRCA</v>
          </cell>
          <cell r="P1605" t="str">
            <v>Yordan Aranda Diaz</v>
          </cell>
          <cell r="Q1605"/>
          <cell r="R1605" t="str">
            <v>KAREN KATERINE MONTERO PACCHIONI</v>
          </cell>
          <cell r="S1605"/>
          <cell r="T1605">
            <v>943494748</v>
          </cell>
          <cell r="U1605" t="str">
            <v>karenmonterop@hotmail.com</v>
          </cell>
        </row>
        <row r="1606">
          <cell r="H1606">
            <v>300249</v>
          </cell>
          <cell r="I1606" t="str">
            <v>MUNICIPALIDAD DISTRITAL DE SHUPLUY</v>
          </cell>
          <cell r="J1606">
            <v>2</v>
          </cell>
          <cell r="K1606" t="str">
            <v>ANCASH</v>
          </cell>
          <cell r="L1606">
            <v>20</v>
          </cell>
          <cell r="M1606" t="str">
            <v>YUNGAY</v>
          </cell>
          <cell r="N1606">
            <v>7</v>
          </cell>
          <cell r="O1606" t="str">
            <v>SHUPLUY</v>
          </cell>
          <cell r="P1606" t="str">
            <v>Yordan Aranda Diaz</v>
          </cell>
          <cell r="Q1606"/>
          <cell r="R1606" t="str">
            <v>VINO LUNA DINIER DAVIT </v>
          </cell>
          <cell r="S1606" t="str">
            <v xml:space="preserve">RESPONSABLE DE LA UNIDAD DE PLANEAMIENTO Y PRESUPUESTO </v>
          </cell>
          <cell r="T1606">
            <v>992549045</v>
          </cell>
          <cell r="U1606" t="str">
            <v>davidvino1502@gmail.com</v>
          </cell>
        </row>
        <row r="1607">
          <cell r="H1607">
            <v>300250</v>
          </cell>
          <cell r="I1607" t="str">
            <v>MUNICIPALIDAD DISTRITAL DE YANAMA</v>
          </cell>
          <cell r="J1607">
            <v>2</v>
          </cell>
          <cell r="K1607" t="str">
            <v>ANCASH</v>
          </cell>
          <cell r="L1607">
            <v>20</v>
          </cell>
          <cell r="M1607" t="str">
            <v>YUNGAY</v>
          </cell>
          <cell r="N1607">
            <v>8</v>
          </cell>
          <cell r="O1607" t="str">
            <v>YANAMA</v>
          </cell>
          <cell r="P1607" t="str">
            <v>Yordan Aranda Diaz</v>
          </cell>
          <cell r="Q1607"/>
          <cell r="R1607" t="str">
            <v>MARIO ELOY SUAREZ SANCHEZ</v>
          </cell>
          <cell r="S1607"/>
          <cell r="T1607">
            <v>943831085</v>
          </cell>
          <cell r="U1607" t="str">
            <v>marioeloy2@hotmail.com</v>
          </cell>
        </row>
        <row r="1608">
          <cell r="H1608">
            <v>300252</v>
          </cell>
          <cell r="I1608" t="str">
            <v>MUNICIPALIDAD DISTRITAL DE CHACOCHE</v>
          </cell>
          <cell r="J1608">
            <v>3</v>
          </cell>
          <cell r="K1608" t="str">
            <v>APURIMAC</v>
          </cell>
          <cell r="L1608">
            <v>1</v>
          </cell>
          <cell r="M1608" t="str">
            <v>ABANCAY</v>
          </cell>
          <cell r="N1608">
            <v>2</v>
          </cell>
          <cell r="O1608" t="str">
            <v>CHACOCHE</v>
          </cell>
          <cell r="P1608" t="str">
            <v>Leidy Cayotopa Mesones</v>
          </cell>
          <cell r="Q1608"/>
          <cell r="R1608" t="str">
            <v>Valeriano Damian Caceres</v>
          </cell>
          <cell r="S1608"/>
          <cell r="T1608">
            <v>912428148</v>
          </cell>
          <cell r="U1608" t="str">
            <v>valvic147@hotmail.com</v>
          </cell>
        </row>
        <row r="1609">
          <cell r="H1609">
            <v>300253</v>
          </cell>
          <cell r="I1609" t="str">
            <v>MUNICIPALIDAD DISTRITAL DE CIRCA</v>
          </cell>
          <cell r="J1609">
            <v>3</v>
          </cell>
          <cell r="K1609" t="str">
            <v>APURIMAC</v>
          </cell>
          <cell r="L1609">
            <v>1</v>
          </cell>
          <cell r="M1609" t="str">
            <v>ABANCAY</v>
          </cell>
          <cell r="N1609">
            <v>3</v>
          </cell>
          <cell r="O1609" t="str">
            <v>CIRCA</v>
          </cell>
          <cell r="P1609" t="str">
            <v>Leidy Cayotopa Mesones</v>
          </cell>
          <cell r="Q1609"/>
          <cell r="R1609" t="str">
            <v>Tulio Camero Mirada</v>
          </cell>
          <cell r="S1609"/>
          <cell r="T1609">
            <v>983641483</v>
          </cell>
          <cell r="U1609" t="str">
            <v>tuliocamero@hotmail.com</v>
          </cell>
        </row>
        <row r="1610">
          <cell r="H1610">
            <v>300254</v>
          </cell>
          <cell r="I1610" t="str">
            <v>MUNICIPALIDAD DISTRITAL DE CURAHUASI</v>
          </cell>
          <cell r="J1610">
            <v>3</v>
          </cell>
          <cell r="K1610" t="str">
            <v>APURIMAC</v>
          </cell>
          <cell r="L1610">
            <v>1</v>
          </cell>
          <cell r="M1610" t="str">
            <v>ABANCAY</v>
          </cell>
          <cell r="N1610">
            <v>4</v>
          </cell>
          <cell r="O1610" t="str">
            <v>CURAHUASI</v>
          </cell>
          <cell r="P1610" t="str">
            <v>Leidy Cayotopa Mesones</v>
          </cell>
          <cell r="Q1610"/>
          <cell r="R1610" t="str">
            <v>Evelia Mora Sierra</v>
          </cell>
          <cell r="S1610"/>
          <cell r="T1610">
            <v>958048464</v>
          </cell>
          <cell r="U1610" t="str">
            <v>eved_91@hotmail.com</v>
          </cell>
        </row>
        <row r="1611">
          <cell r="H1611">
            <v>300255</v>
          </cell>
          <cell r="I1611" t="str">
            <v>MUNICIPALIDAD DISTRITAL DE HUANIPACA</v>
          </cell>
          <cell r="J1611">
            <v>3</v>
          </cell>
          <cell r="K1611" t="str">
            <v>APURIMAC</v>
          </cell>
          <cell r="L1611">
            <v>1</v>
          </cell>
          <cell r="M1611" t="str">
            <v>ABANCAY</v>
          </cell>
          <cell r="N1611">
            <v>5</v>
          </cell>
          <cell r="O1611" t="str">
            <v>HUANIPACA</v>
          </cell>
          <cell r="P1611" t="str">
            <v>Leidy Cayotopa Mesones</v>
          </cell>
          <cell r="Q1611"/>
          <cell r="R1611" t="str">
            <v>Tulio Camero Mirada</v>
          </cell>
          <cell r="S1611"/>
          <cell r="T1611">
            <v>983641483</v>
          </cell>
          <cell r="U1611" t="str">
            <v>tuliocamero@hotmail.com</v>
          </cell>
        </row>
        <row r="1612">
          <cell r="H1612">
            <v>300257</v>
          </cell>
          <cell r="I1612" t="str">
            <v>MUNICIPALIDAD DISTRITAL DE PICHIRHUA</v>
          </cell>
          <cell r="J1612">
            <v>3</v>
          </cell>
          <cell r="K1612" t="str">
            <v>APURIMAC</v>
          </cell>
          <cell r="L1612">
            <v>1</v>
          </cell>
          <cell r="M1612" t="str">
            <v>ABANCAY</v>
          </cell>
          <cell r="N1612">
            <v>7</v>
          </cell>
          <cell r="O1612" t="str">
            <v>PICHIRHUA</v>
          </cell>
          <cell r="P1612" t="str">
            <v>Leidy Cayotopa Mesones</v>
          </cell>
          <cell r="Q1612"/>
          <cell r="R1612" t="str">
            <v>Bides Herencia Allauca</v>
          </cell>
          <cell r="S1612"/>
          <cell r="T1612">
            <v>961990069</v>
          </cell>
          <cell r="U1612" t="str">
            <v>bides2004@hotmail.com</v>
          </cell>
        </row>
        <row r="1613">
          <cell r="H1613">
            <v>300258</v>
          </cell>
          <cell r="I1613" t="str">
            <v>MUNICIPALIDAD DISTRITAL DE SAN PEDRO DE CACHORA</v>
          </cell>
          <cell r="J1613">
            <v>3</v>
          </cell>
          <cell r="K1613" t="str">
            <v>APURIMAC</v>
          </cell>
          <cell r="L1613">
            <v>1</v>
          </cell>
          <cell r="M1613" t="str">
            <v>ABANCAY</v>
          </cell>
          <cell r="N1613">
            <v>8</v>
          </cell>
          <cell r="O1613" t="str">
            <v>SAN PEDRO DE CACHORA</v>
          </cell>
          <cell r="P1613" t="str">
            <v>Leidy Cayotopa Mesones</v>
          </cell>
          <cell r="Q1613"/>
          <cell r="R1613" t="str">
            <v>Lourdes León Echegaray</v>
          </cell>
          <cell r="S1613"/>
          <cell r="T1613">
            <v>983955507</v>
          </cell>
          <cell r="U1613" t="str">
            <v>lulaleon3@gmail.com</v>
          </cell>
        </row>
        <row r="1614">
          <cell r="H1614">
            <v>300259</v>
          </cell>
          <cell r="I1614" t="str">
            <v>MUNICIPALIDAD DISTRITAL DE TAMBURCO</v>
          </cell>
          <cell r="J1614">
            <v>3</v>
          </cell>
          <cell r="K1614" t="str">
            <v>APURIMAC</v>
          </cell>
          <cell r="L1614">
            <v>1</v>
          </cell>
          <cell r="M1614" t="str">
            <v>ABANCAY</v>
          </cell>
          <cell r="N1614">
            <v>9</v>
          </cell>
          <cell r="O1614" t="str">
            <v>TAMBURCO</v>
          </cell>
          <cell r="P1614" t="str">
            <v>Leidy Cayotopa Mesones</v>
          </cell>
          <cell r="Q1614"/>
          <cell r="R1614" t="str">
            <v>Federico Gomez Florido</v>
          </cell>
          <cell r="S1614"/>
          <cell r="T1614">
            <v>983726104</v>
          </cell>
          <cell r="U1614" t="str">
            <v>gomezflorido@hotmail.com</v>
          </cell>
        </row>
        <row r="1615">
          <cell r="H1615">
            <v>300261</v>
          </cell>
          <cell r="I1615" t="str">
            <v>MUNICIPALIDAD DISTRITAL DE ANDARAPA</v>
          </cell>
          <cell r="J1615">
            <v>3</v>
          </cell>
          <cell r="K1615" t="str">
            <v>APURIMAC</v>
          </cell>
          <cell r="L1615">
            <v>2</v>
          </cell>
          <cell r="M1615" t="str">
            <v>ANDAHUAYLAS</v>
          </cell>
          <cell r="N1615">
            <v>2</v>
          </cell>
          <cell r="O1615" t="str">
            <v>ANDARAPA</v>
          </cell>
          <cell r="P1615" t="str">
            <v>Leidy Cayotopa Mesones</v>
          </cell>
          <cell r="Q1615"/>
          <cell r="R1615"/>
          <cell r="S1615"/>
          <cell r="T1615"/>
          <cell r="U1615"/>
        </row>
        <row r="1616">
          <cell r="H1616">
            <v>300262</v>
          </cell>
          <cell r="I1616" t="str">
            <v>MUNICIPALIDAD DISTRITAL DE CHIARA</v>
          </cell>
          <cell r="J1616">
            <v>3</v>
          </cell>
          <cell r="K1616" t="str">
            <v>APURIMAC</v>
          </cell>
          <cell r="L1616">
            <v>2</v>
          </cell>
          <cell r="M1616" t="str">
            <v>ANDAHUAYLAS</v>
          </cell>
          <cell r="N1616">
            <v>3</v>
          </cell>
          <cell r="O1616" t="str">
            <v>CHIARA</v>
          </cell>
          <cell r="P1616" t="str">
            <v>Leidy Cayotopa Mesones</v>
          </cell>
          <cell r="Q1616"/>
          <cell r="R1616" t="str">
            <v>Felipe Oscco Herhuay</v>
          </cell>
          <cell r="S1616"/>
          <cell r="T1616">
            <v>998988899</v>
          </cell>
          <cell r="U1616" t="str">
            <v>contadorfelipe@hotmail.com</v>
          </cell>
        </row>
        <row r="1617">
          <cell r="H1617">
            <v>300263</v>
          </cell>
          <cell r="I1617" t="str">
            <v>MUNICIPALIDAD DISTRITAL DE HUANCARAMA</v>
          </cell>
          <cell r="J1617">
            <v>3</v>
          </cell>
          <cell r="K1617" t="str">
            <v>APURIMAC</v>
          </cell>
          <cell r="L1617">
            <v>2</v>
          </cell>
          <cell r="M1617" t="str">
            <v>ANDAHUAYLAS</v>
          </cell>
          <cell r="N1617">
            <v>4</v>
          </cell>
          <cell r="O1617" t="str">
            <v>HUANCARAMA</v>
          </cell>
          <cell r="P1617" t="str">
            <v>Leidy Cayotopa Mesones</v>
          </cell>
          <cell r="Q1617"/>
          <cell r="R1617" t="str">
            <v>Edilberto Segovia Soto</v>
          </cell>
          <cell r="S1617"/>
          <cell r="T1617">
            <v>983609766</v>
          </cell>
          <cell r="U1617" t="str">
            <v>edilberto_15_42@hotmail.com</v>
          </cell>
        </row>
        <row r="1618">
          <cell r="H1618">
            <v>300264</v>
          </cell>
          <cell r="I1618" t="str">
            <v>MUNICIPALIDAD DISTRITAL DE HUANCARAY</v>
          </cell>
          <cell r="J1618">
            <v>3</v>
          </cell>
          <cell r="K1618" t="str">
            <v>APURIMAC</v>
          </cell>
          <cell r="L1618">
            <v>2</v>
          </cell>
          <cell r="M1618" t="str">
            <v>ANDAHUAYLAS</v>
          </cell>
          <cell r="N1618">
            <v>5</v>
          </cell>
          <cell r="O1618" t="str">
            <v>HUANCARAY</v>
          </cell>
          <cell r="P1618" t="str">
            <v>Leidy Cayotopa Mesones</v>
          </cell>
          <cell r="Q1618"/>
          <cell r="R1618" t="str">
            <v>Alcides Becerra Hurtado</v>
          </cell>
          <cell r="S1618"/>
          <cell r="T1618">
            <v>954852428</v>
          </cell>
          <cell r="U1618" t="str">
            <v>becerrahurtado123@gmail.com</v>
          </cell>
        </row>
        <row r="1619">
          <cell r="H1619">
            <v>300265</v>
          </cell>
          <cell r="I1619" t="str">
            <v>MUNICIPALIDAD DISTRITAL DE HUAYANA</v>
          </cell>
          <cell r="J1619">
            <v>3</v>
          </cell>
          <cell r="K1619" t="str">
            <v>APURIMAC</v>
          </cell>
          <cell r="L1619">
            <v>2</v>
          </cell>
          <cell r="M1619" t="str">
            <v>ANDAHUAYLAS</v>
          </cell>
          <cell r="N1619">
            <v>6</v>
          </cell>
          <cell r="O1619" t="str">
            <v>HUAYANA</v>
          </cell>
          <cell r="P1619" t="str">
            <v>Leidy Cayotopa Mesones</v>
          </cell>
          <cell r="Q1619"/>
          <cell r="R1619" t="str">
            <v>Felipe Oscco Herhuay</v>
          </cell>
          <cell r="S1619"/>
          <cell r="T1619">
            <v>998988899</v>
          </cell>
          <cell r="U1619" t="str">
            <v>contadorfelipe@hotmail.com</v>
          </cell>
        </row>
        <row r="1620">
          <cell r="H1620">
            <v>300266</v>
          </cell>
          <cell r="I1620" t="str">
            <v>MUNICIPALIDAD DISTRITAL DE KISHUARA</v>
          </cell>
          <cell r="J1620">
            <v>3</v>
          </cell>
          <cell r="K1620" t="str">
            <v>APURIMAC</v>
          </cell>
          <cell r="L1620">
            <v>2</v>
          </cell>
          <cell r="M1620" t="str">
            <v>ANDAHUAYLAS</v>
          </cell>
          <cell r="N1620">
            <v>7</v>
          </cell>
          <cell r="O1620" t="str">
            <v>KISHUARA</v>
          </cell>
          <cell r="P1620" t="str">
            <v>Leidy Cayotopa Mesones</v>
          </cell>
          <cell r="Q1620"/>
          <cell r="R1620" t="str">
            <v>Mirardo Vera Velasquez</v>
          </cell>
          <cell r="S1620"/>
          <cell r="T1620">
            <v>974300660</v>
          </cell>
          <cell r="U1620" t="str">
            <v>mirardo_vera@hotmail.com</v>
          </cell>
        </row>
        <row r="1621">
          <cell r="H1621">
            <v>300267</v>
          </cell>
          <cell r="I1621" t="str">
            <v>MUNICIPALIDAD DISTRITAL DE PACOBAMBA</v>
          </cell>
          <cell r="J1621">
            <v>3</v>
          </cell>
          <cell r="K1621" t="str">
            <v>APURIMAC</v>
          </cell>
          <cell r="L1621">
            <v>2</v>
          </cell>
          <cell r="M1621" t="str">
            <v>ANDAHUAYLAS</v>
          </cell>
          <cell r="N1621">
            <v>8</v>
          </cell>
          <cell r="O1621" t="str">
            <v>PACOBAMBA</v>
          </cell>
          <cell r="P1621" t="str">
            <v>Leidy Cayotopa Mesones</v>
          </cell>
          <cell r="Q1621"/>
          <cell r="R1621" t="str">
            <v>Fisher Nerio Orosco Palomino</v>
          </cell>
          <cell r="S1621"/>
          <cell r="T1621">
            <v>999002446</v>
          </cell>
          <cell r="U1621" t="str">
            <v>fisher_oro@hotmail.com</v>
          </cell>
        </row>
        <row r="1622">
          <cell r="H1622">
            <v>300268</v>
          </cell>
          <cell r="I1622" t="str">
            <v>MUNICIPALIDAD DISTRITAL DE PACUCHA</v>
          </cell>
          <cell r="J1622">
            <v>3</v>
          </cell>
          <cell r="K1622" t="str">
            <v>APURIMAC</v>
          </cell>
          <cell r="L1622">
            <v>2</v>
          </cell>
          <cell r="M1622" t="str">
            <v>ANDAHUAYLAS</v>
          </cell>
          <cell r="N1622">
            <v>9</v>
          </cell>
          <cell r="O1622" t="str">
            <v>PACUCHA</v>
          </cell>
          <cell r="P1622" t="str">
            <v>Leidy Cayotopa Mesones</v>
          </cell>
          <cell r="Q1622"/>
          <cell r="R1622" t="str">
            <v>Gina Maday Chavez Pacheco</v>
          </cell>
          <cell r="S1622"/>
          <cell r="T1622">
            <v>950986042</v>
          </cell>
          <cell r="U1622" t="str">
            <v>gi_05@outlook.com</v>
          </cell>
        </row>
        <row r="1623">
          <cell r="H1623">
            <v>300269</v>
          </cell>
          <cell r="I1623" t="str">
            <v>MUNICIPALIDAD DISTRITAL DE PAMPACHIRI</v>
          </cell>
          <cell r="J1623">
            <v>3</v>
          </cell>
          <cell r="K1623" t="str">
            <v>APURIMAC</v>
          </cell>
          <cell r="L1623">
            <v>2</v>
          </cell>
          <cell r="M1623" t="str">
            <v>ANDAHUAYLAS</v>
          </cell>
          <cell r="N1623">
            <v>10</v>
          </cell>
          <cell r="O1623" t="str">
            <v>PAMPACHIRI</v>
          </cell>
          <cell r="P1623" t="str">
            <v>Leidy Cayotopa Mesones</v>
          </cell>
          <cell r="Q1623"/>
          <cell r="R1623" t="str">
            <v>Jimmy Gidier López Pacheco</v>
          </cell>
          <cell r="S1623"/>
          <cell r="T1623">
            <v>949977788</v>
          </cell>
          <cell r="U1623" t="str">
            <v>jimmy_lopez87@hotmail.com</v>
          </cell>
        </row>
        <row r="1624">
          <cell r="H1624">
            <v>300270</v>
          </cell>
          <cell r="I1624" t="str">
            <v>MUNICIPALIDAD DISTRITAL DE POMACOCHA</v>
          </cell>
          <cell r="J1624">
            <v>3</v>
          </cell>
          <cell r="K1624" t="str">
            <v>APURIMAC</v>
          </cell>
          <cell r="L1624">
            <v>2</v>
          </cell>
          <cell r="M1624" t="str">
            <v>ANDAHUAYLAS</v>
          </cell>
          <cell r="N1624">
            <v>11</v>
          </cell>
          <cell r="O1624" t="str">
            <v>POMACOCHA</v>
          </cell>
          <cell r="P1624" t="str">
            <v>Leidy Cayotopa Mesones</v>
          </cell>
          <cell r="Q1624"/>
          <cell r="R1624" t="str">
            <v>Felipe Layme Bonifacio</v>
          </cell>
          <cell r="S1624"/>
          <cell r="T1624">
            <v>968837881</v>
          </cell>
          <cell r="U1624" t="str">
            <v>Flaymebonifacio@Gmail.Com</v>
          </cell>
        </row>
        <row r="1625">
          <cell r="H1625">
            <v>300271</v>
          </cell>
          <cell r="I1625" t="str">
            <v>MUNICIPALIDAD DISTRITAL DE SAN ANTONIO DE CACHI</v>
          </cell>
          <cell r="J1625">
            <v>3</v>
          </cell>
          <cell r="K1625" t="str">
            <v>APURIMAC</v>
          </cell>
          <cell r="L1625">
            <v>2</v>
          </cell>
          <cell r="M1625" t="str">
            <v>ANDAHUAYLAS</v>
          </cell>
          <cell r="N1625">
            <v>12</v>
          </cell>
          <cell r="O1625" t="str">
            <v>SAN ANTONIO DE CACHI</v>
          </cell>
          <cell r="P1625" t="str">
            <v>Leidy Cayotopa Mesones</v>
          </cell>
          <cell r="Q1625"/>
          <cell r="R1625" t="str">
            <v>Demetrio Oscco Ccarhuas</v>
          </cell>
          <cell r="S1625"/>
          <cell r="T1625">
            <v>983654388</v>
          </cell>
          <cell r="U1625" t="str">
            <v>deme.oscco@gmail.com</v>
          </cell>
        </row>
        <row r="1626">
          <cell r="H1626">
            <v>300272</v>
          </cell>
          <cell r="I1626" t="str">
            <v>MUNICIPALIDAD DISTRITAL DE SAN JERONIMO</v>
          </cell>
          <cell r="J1626">
            <v>3</v>
          </cell>
          <cell r="K1626" t="str">
            <v>APURIMAC</v>
          </cell>
          <cell r="L1626">
            <v>2</v>
          </cell>
          <cell r="M1626" t="str">
            <v>ANDAHUAYLAS</v>
          </cell>
          <cell r="N1626">
            <v>13</v>
          </cell>
          <cell r="O1626" t="str">
            <v>SAN JERONIMO</v>
          </cell>
          <cell r="P1626" t="str">
            <v>Leidy Cayotopa Mesones</v>
          </cell>
          <cell r="Q1626"/>
          <cell r="R1626" t="str">
            <v>Daniel Joel Hurtado Cordova</v>
          </cell>
          <cell r="S1626"/>
          <cell r="T1626">
            <v>956924939</v>
          </cell>
          <cell r="U1626" t="str">
            <v>danieljhc@hotmail.com</v>
          </cell>
        </row>
        <row r="1627">
          <cell r="H1627">
            <v>300273</v>
          </cell>
          <cell r="I1627" t="str">
            <v>MUNICIPALIDAD DISTRITAL DE SAN MIGUEL CHACCRAMPA</v>
          </cell>
          <cell r="J1627">
            <v>3</v>
          </cell>
          <cell r="K1627" t="str">
            <v>APURIMAC</v>
          </cell>
          <cell r="L1627">
            <v>2</v>
          </cell>
          <cell r="M1627" t="str">
            <v>ANDAHUAYLAS</v>
          </cell>
          <cell r="N1627">
            <v>14</v>
          </cell>
          <cell r="O1627" t="str">
            <v>SAN MIGUEL DE CHACCRAMPA</v>
          </cell>
          <cell r="P1627" t="str">
            <v>Leidy Cayotopa Mesones</v>
          </cell>
          <cell r="Q1627"/>
          <cell r="R1627" t="str">
            <v>Felipe Oscco Herhuay</v>
          </cell>
          <cell r="S1627"/>
          <cell r="T1627">
            <v>998988899</v>
          </cell>
          <cell r="U1627" t="str">
            <v>contadorfelipe@hotmail.com</v>
          </cell>
        </row>
        <row r="1628">
          <cell r="H1628">
            <v>300274</v>
          </cell>
          <cell r="I1628" t="str">
            <v>MUNICIPALIDAD DISTRITAL DE SANTA MARIA DE CHICMO</v>
          </cell>
          <cell r="J1628">
            <v>3</v>
          </cell>
          <cell r="K1628" t="str">
            <v>APURIMAC</v>
          </cell>
          <cell r="L1628">
            <v>2</v>
          </cell>
          <cell r="M1628" t="str">
            <v>ANDAHUAYLAS</v>
          </cell>
          <cell r="N1628">
            <v>15</v>
          </cell>
          <cell r="O1628" t="str">
            <v>SANTA MARIA DE CHICMO</v>
          </cell>
          <cell r="P1628" t="str">
            <v>Leidy Cayotopa Mesones</v>
          </cell>
          <cell r="Q1628"/>
          <cell r="R1628" t="str">
            <v>Aydee Solis Medina</v>
          </cell>
          <cell r="S1628"/>
          <cell r="T1628">
            <v>974322895</v>
          </cell>
          <cell r="U1628" t="str">
            <v>haydeesolis@hotmail.com</v>
          </cell>
        </row>
        <row r="1629">
          <cell r="H1629">
            <v>300275</v>
          </cell>
          <cell r="I1629" t="str">
            <v>MUNICIPALIDAD DISTRITAL DE TALAVERA</v>
          </cell>
          <cell r="J1629">
            <v>3</v>
          </cell>
          <cell r="K1629" t="str">
            <v>APURIMAC</v>
          </cell>
          <cell r="L1629">
            <v>2</v>
          </cell>
          <cell r="M1629" t="str">
            <v>ANDAHUAYLAS</v>
          </cell>
          <cell r="N1629">
            <v>16</v>
          </cell>
          <cell r="O1629" t="str">
            <v>TALAVERA</v>
          </cell>
          <cell r="P1629" t="str">
            <v>Leidy Cayotopa Mesones</v>
          </cell>
          <cell r="Q1629"/>
          <cell r="R1629" t="str">
            <v>Fisher Nerio Orosco Palomino</v>
          </cell>
          <cell r="S1629"/>
          <cell r="T1629">
            <v>999002446</v>
          </cell>
          <cell r="U1629" t="str">
            <v>fisher_oro@hotmail.com</v>
          </cell>
        </row>
        <row r="1630">
          <cell r="H1630">
            <v>300276</v>
          </cell>
          <cell r="I1630" t="str">
            <v>MUNICIPALIDAD DISTRITAL DE TUMAY HUARACA</v>
          </cell>
          <cell r="J1630">
            <v>3</v>
          </cell>
          <cell r="K1630" t="str">
            <v>APURIMAC</v>
          </cell>
          <cell r="L1630">
            <v>2</v>
          </cell>
          <cell r="M1630" t="str">
            <v>ANDAHUAYLAS</v>
          </cell>
          <cell r="N1630">
            <v>17</v>
          </cell>
          <cell r="O1630" t="str">
            <v>TUMAY HUARACA</v>
          </cell>
          <cell r="P1630" t="str">
            <v>Leidy Cayotopa Mesones</v>
          </cell>
          <cell r="Q1630"/>
          <cell r="R1630" t="str">
            <v>Jaime Luis Quispe Huaman</v>
          </cell>
          <cell r="S1630"/>
          <cell r="T1630">
            <v>929906321</v>
          </cell>
          <cell r="U1630" t="str">
            <v>quispe_jlk10@hotmail.com</v>
          </cell>
        </row>
        <row r="1631">
          <cell r="H1631">
            <v>300277</v>
          </cell>
          <cell r="I1631" t="str">
            <v>MUNICIPALIDAD DISTRITAL DE TURPO</v>
          </cell>
          <cell r="J1631">
            <v>3</v>
          </cell>
          <cell r="K1631" t="str">
            <v>APURIMAC</v>
          </cell>
          <cell r="L1631">
            <v>2</v>
          </cell>
          <cell r="M1631" t="str">
            <v>ANDAHUAYLAS</v>
          </cell>
          <cell r="N1631">
            <v>18</v>
          </cell>
          <cell r="O1631" t="str">
            <v>TURPO</v>
          </cell>
          <cell r="P1631" t="str">
            <v>Leidy Cayotopa Mesones</v>
          </cell>
          <cell r="Q1631"/>
          <cell r="R1631" t="str">
            <v>Felipe Oscco Herhuay</v>
          </cell>
          <cell r="S1631"/>
          <cell r="T1631">
            <v>998988899</v>
          </cell>
          <cell r="U1631" t="str">
            <v>contadorfelipe@hotmail.com</v>
          </cell>
        </row>
        <row r="1632">
          <cell r="H1632">
            <v>300278</v>
          </cell>
          <cell r="I1632" t="str">
            <v>MUNICIPALIDAD DISTRITAL DE KAQUIABAMBA</v>
          </cell>
          <cell r="J1632">
            <v>3</v>
          </cell>
          <cell r="K1632" t="str">
            <v>APURIMAC</v>
          </cell>
          <cell r="L1632">
            <v>2</v>
          </cell>
          <cell r="M1632" t="str">
            <v>ANDAHUAYLAS</v>
          </cell>
          <cell r="N1632">
            <v>19</v>
          </cell>
          <cell r="O1632" t="str">
            <v>KAQUIABAMBA</v>
          </cell>
          <cell r="P1632" t="str">
            <v>Leidy Cayotopa Mesones</v>
          </cell>
          <cell r="Q1632"/>
          <cell r="R1632" t="str">
            <v>Milagros Porras Diaz</v>
          </cell>
          <cell r="S1632"/>
          <cell r="T1632">
            <v>938140782</v>
          </cell>
          <cell r="U1632" t="str">
            <v>milagros.pd@hotmail.com</v>
          </cell>
        </row>
        <row r="1633">
          <cell r="H1633">
            <v>300280</v>
          </cell>
          <cell r="I1633" t="str">
            <v>MUNICIPALIDAD DISTRITAL DE EL ORO</v>
          </cell>
          <cell r="J1633">
            <v>3</v>
          </cell>
          <cell r="K1633" t="str">
            <v>APURIMAC</v>
          </cell>
          <cell r="L1633">
            <v>3</v>
          </cell>
          <cell r="M1633" t="str">
            <v>ANTABAMBA</v>
          </cell>
          <cell r="N1633">
            <v>2</v>
          </cell>
          <cell r="O1633" t="str">
            <v>EL ORO</v>
          </cell>
          <cell r="P1633" t="str">
            <v>Leidy Cayotopa Mesones</v>
          </cell>
          <cell r="Q1633"/>
          <cell r="R1633" t="str">
            <v>Hugo Carrasco Forton</v>
          </cell>
          <cell r="S1633"/>
          <cell r="T1633">
            <v>999524664</v>
          </cell>
          <cell r="U1633" t="str">
            <v>hugocf2109@hotmail.com</v>
          </cell>
        </row>
        <row r="1634">
          <cell r="H1634">
            <v>300281</v>
          </cell>
          <cell r="I1634" t="str">
            <v>MUNICIPALIDAD DISTRITAL DE HUAQUIRCA</v>
          </cell>
          <cell r="J1634">
            <v>3</v>
          </cell>
          <cell r="K1634" t="str">
            <v>APURIMAC</v>
          </cell>
          <cell r="L1634">
            <v>3</v>
          </cell>
          <cell r="M1634" t="str">
            <v>ANTABAMBA</v>
          </cell>
          <cell r="N1634">
            <v>3</v>
          </cell>
          <cell r="O1634" t="str">
            <v>HUAQUIRCA</v>
          </cell>
          <cell r="P1634" t="str">
            <v>Leidy Cayotopa Mesones</v>
          </cell>
          <cell r="Q1634"/>
          <cell r="R1634" t="str">
            <v>Iván Arias Huaraca</v>
          </cell>
          <cell r="S1634"/>
          <cell r="T1634">
            <v>983631448</v>
          </cell>
          <cell r="U1634" t="str">
            <v>ivan_ar28@hotmail.com</v>
          </cell>
        </row>
        <row r="1635">
          <cell r="H1635">
            <v>300282</v>
          </cell>
          <cell r="I1635" t="str">
            <v>MUNICIPALIDAD DISTRITAL DE JUAN ESPINOZA MEDRANO</v>
          </cell>
          <cell r="J1635">
            <v>3</v>
          </cell>
          <cell r="K1635" t="str">
            <v>APURIMAC</v>
          </cell>
          <cell r="L1635">
            <v>3</v>
          </cell>
          <cell r="M1635" t="str">
            <v>ANTABAMBA</v>
          </cell>
          <cell r="N1635">
            <v>4</v>
          </cell>
          <cell r="O1635" t="str">
            <v>JUAN ESPINOZA MEDRANO</v>
          </cell>
          <cell r="P1635" t="str">
            <v>Leidy Cayotopa Mesones</v>
          </cell>
          <cell r="Q1635"/>
          <cell r="R1635"/>
          <cell r="S1635"/>
          <cell r="T1635"/>
          <cell r="U1635"/>
        </row>
        <row r="1636">
          <cell r="H1636">
            <v>300283</v>
          </cell>
          <cell r="I1636" t="str">
            <v>MUNICIPALIDAD DISTRITAL DE OROPESA</v>
          </cell>
          <cell r="J1636">
            <v>3</v>
          </cell>
          <cell r="K1636" t="str">
            <v>APURIMAC</v>
          </cell>
          <cell r="L1636">
            <v>3</v>
          </cell>
          <cell r="M1636" t="str">
            <v>ANTABAMBA</v>
          </cell>
          <cell r="N1636">
            <v>5</v>
          </cell>
          <cell r="O1636" t="str">
            <v>OROPESA</v>
          </cell>
          <cell r="P1636" t="str">
            <v>Leidy Cayotopa Mesones</v>
          </cell>
          <cell r="Q1636"/>
          <cell r="R1636" t="str">
            <v>Raymundo Lopez Montes</v>
          </cell>
          <cell r="S1636"/>
          <cell r="T1636">
            <v>950846494</v>
          </cell>
          <cell r="U1636" t="str">
            <v>raylopezm2@gmail.com</v>
          </cell>
        </row>
        <row r="1637">
          <cell r="H1637">
            <v>300284</v>
          </cell>
          <cell r="I1637" t="str">
            <v>MUNICIPALIDAD DISTRITAL DE PACHACONAS</v>
          </cell>
          <cell r="J1637">
            <v>3</v>
          </cell>
          <cell r="K1637" t="str">
            <v>APURIMAC</v>
          </cell>
          <cell r="L1637">
            <v>3</v>
          </cell>
          <cell r="M1637" t="str">
            <v>ANTABAMBA</v>
          </cell>
          <cell r="N1637">
            <v>6</v>
          </cell>
          <cell r="O1637" t="str">
            <v>PACHACONAS</v>
          </cell>
          <cell r="P1637" t="str">
            <v>Leidy Cayotopa Mesones</v>
          </cell>
          <cell r="Q1637"/>
          <cell r="R1637"/>
          <cell r="S1637"/>
          <cell r="T1637"/>
          <cell r="U1637"/>
        </row>
        <row r="1638">
          <cell r="H1638">
            <v>300285</v>
          </cell>
          <cell r="I1638" t="str">
            <v>MUNICIPALIDAD DISTRITAL DE SABAINO</v>
          </cell>
          <cell r="J1638">
            <v>3</v>
          </cell>
          <cell r="K1638" t="str">
            <v>APURIMAC</v>
          </cell>
          <cell r="L1638">
            <v>3</v>
          </cell>
          <cell r="M1638" t="str">
            <v>ANTABAMBA</v>
          </cell>
          <cell r="N1638">
            <v>7</v>
          </cell>
          <cell r="O1638" t="str">
            <v>SABAINO</v>
          </cell>
          <cell r="P1638" t="str">
            <v>Leidy Cayotopa Mesones</v>
          </cell>
          <cell r="Q1638"/>
          <cell r="R1638" t="str">
            <v>Ludwing Llufire Cahuana</v>
          </cell>
          <cell r="S1638"/>
          <cell r="T1638">
            <v>983990788</v>
          </cell>
          <cell r="U1638" t="str">
            <v>llufire_z99@hotmail.com</v>
          </cell>
        </row>
        <row r="1639">
          <cell r="H1639">
            <v>300287</v>
          </cell>
          <cell r="I1639" t="str">
            <v>MUNICIPALIDAD DISTRITAL DE CAPAYA</v>
          </cell>
          <cell r="J1639">
            <v>3</v>
          </cell>
          <cell r="K1639" t="str">
            <v>APURIMAC</v>
          </cell>
          <cell r="L1639">
            <v>4</v>
          </cell>
          <cell r="M1639" t="str">
            <v>AYMARAES</v>
          </cell>
          <cell r="N1639">
            <v>2</v>
          </cell>
          <cell r="O1639" t="str">
            <v>CAPAYA</v>
          </cell>
          <cell r="P1639" t="str">
            <v>Leidy Cayotopa Mesones</v>
          </cell>
          <cell r="Q1639"/>
          <cell r="R1639" t="str">
            <v>Hugo Carrasco Forton</v>
          </cell>
          <cell r="S1639"/>
          <cell r="T1639">
            <v>999524664</v>
          </cell>
          <cell r="U1639" t="str">
            <v>hugocf2109@hotmail.com</v>
          </cell>
        </row>
        <row r="1640">
          <cell r="H1640">
            <v>300288</v>
          </cell>
          <cell r="I1640" t="str">
            <v>MUNICIPALIDAD DISTRITAL DE CARAYBAMBA</v>
          </cell>
          <cell r="J1640">
            <v>3</v>
          </cell>
          <cell r="K1640" t="str">
            <v>APURIMAC</v>
          </cell>
          <cell r="L1640">
            <v>4</v>
          </cell>
          <cell r="M1640" t="str">
            <v>AYMARAES</v>
          </cell>
          <cell r="N1640">
            <v>3</v>
          </cell>
          <cell r="O1640" t="str">
            <v>CARAYBAMBA</v>
          </cell>
          <cell r="P1640" t="str">
            <v>Leidy Cayotopa Mesones</v>
          </cell>
          <cell r="Q1640"/>
          <cell r="R1640" t="str">
            <v>Bides Herencia Allauca</v>
          </cell>
          <cell r="S1640"/>
          <cell r="T1640">
            <v>961990069</v>
          </cell>
          <cell r="U1640" t="str">
            <v>bides2004@hotmail.com</v>
          </cell>
        </row>
        <row r="1641">
          <cell r="H1641">
            <v>300289</v>
          </cell>
          <cell r="I1641" t="str">
            <v>MUNICIPALIDAD DISTRITAL DE CHAPIMARCA</v>
          </cell>
          <cell r="J1641">
            <v>3</v>
          </cell>
          <cell r="K1641" t="str">
            <v>APURIMAC</v>
          </cell>
          <cell r="L1641">
            <v>4</v>
          </cell>
          <cell r="M1641" t="str">
            <v>AYMARAES</v>
          </cell>
          <cell r="N1641">
            <v>4</v>
          </cell>
          <cell r="O1641" t="str">
            <v>CHAPIMARCA</v>
          </cell>
          <cell r="P1641" t="str">
            <v>Leidy Cayotopa Mesones</v>
          </cell>
          <cell r="Q1641"/>
          <cell r="R1641" t="str">
            <v>Rocy Ccahuana Taipe</v>
          </cell>
          <cell r="S1641"/>
          <cell r="T1641">
            <v>951180278</v>
          </cell>
          <cell r="U1641" t="str">
            <v>rocy933@gmail.com</v>
          </cell>
        </row>
        <row r="1642">
          <cell r="H1642">
            <v>300290</v>
          </cell>
          <cell r="I1642" t="str">
            <v>MUNICIPALIDAD DISTRITAL DE COLCABAMBA</v>
          </cell>
          <cell r="J1642">
            <v>3</v>
          </cell>
          <cell r="K1642" t="str">
            <v>APURIMAC</v>
          </cell>
          <cell r="L1642">
            <v>4</v>
          </cell>
          <cell r="M1642" t="str">
            <v>AYMARAES</v>
          </cell>
          <cell r="N1642">
            <v>5</v>
          </cell>
          <cell r="O1642" t="str">
            <v>COLCABAMBA</v>
          </cell>
          <cell r="P1642" t="str">
            <v>Leidy Cayotopa Mesones</v>
          </cell>
          <cell r="Q1642"/>
          <cell r="R1642" t="str">
            <v>Edilberto Segovia Soto</v>
          </cell>
          <cell r="S1642"/>
          <cell r="T1642">
            <v>983609766</v>
          </cell>
          <cell r="U1642" t="str">
            <v>edilberto_15_42@hotmail.com</v>
          </cell>
        </row>
        <row r="1643">
          <cell r="H1643">
            <v>300291</v>
          </cell>
          <cell r="I1643" t="str">
            <v>MUNICIPALIDAD DISTRITAL DE COTARUSE</v>
          </cell>
          <cell r="J1643">
            <v>3</v>
          </cell>
          <cell r="K1643" t="str">
            <v>APURIMAC</v>
          </cell>
          <cell r="L1643">
            <v>4</v>
          </cell>
          <cell r="M1643" t="str">
            <v>AYMARAES</v>
          </cell>
          <cell r="N1643">
            <v>6</v>
          </cell>
          <cell r="O1643" t="str">
            <v>COTARUSE</v>
          </cell>
          <cell r="P1643" t="str">
            <v>Leidy Cayotopa Mesones</v>
          </cell>
          <cell r="Q1643"/>
          <cell r="R1643" t="str">
            <v>Isabet Paniura Guerra</v>
          </cell>
          <cell r="S1643"/>
          <cell r="T1643">
            <v>979722738</v>
          </cell>
          <cell r="U1643" t="str">
            <v>ipg_5@hotmail.com</v>
          </cell>
        </row>
        <row r="1644">
          <cell r="H1644">
            <v>300292</v>
          </cell>
          <cell r="I1644" t="str">
            <v>MUNICIPALIDAD DISTRITAL DE IHUAYLLO</v>
          </cell>
          <cell r="J1644">
            <v>3</v>
          </cell>
          <cell r="K1644" t="str">
            <v>APURIMAC</v>
          </cell>
          <cell r="L1644">
            <v>4</v>
          </cell>
          <cell r="M1644" t="str">
            <v>AYMARAES</v>
          </cell>
          <cell r="N1644">
            <v>7</v>
          </cell>
          <cell r="O1644" t="str">
            <v>IHUAYLLO</v>
          </cell>
          <cell r="P1644" t="str">
            <v>Leidy Cayotopa Mesones</v>
          </cell>
          <cell r="Q1644"/>
          <cell r="R1644" t="str">
            <v>Edilberto Segovia Soto</v>
          </cell>
          <cell r="S1644"/>
          <cell r="T1644">
            <v>983609766</v>
          </cell>
          <cell r="U1644" t="str">
            <v>edilberto_15_42@hotmail.com</v>
          </cell>
        </row>
        <row r="1645">
          <cell r="H1645">
            <v>300293</v>
          </cell>
          <cell r="I1645" t="str">
            <v>MUNICIPALIDAD DISTRITAL DE JUSTO APU SAHUARAURA</v>
          </cell>
          <cell r="J1645">
            <v>3</v>
          </cell>
          <cell r="K1645" t="str">
            <v>APURIMAC</v>
          </cell>
          <cell r="L1645">
            <v>4</v>
          </cell>
          <cell r="M1645" t="str">
            <v>AYMARAES</v>
          </cell>
          <cell r="N1645">
            <v>8</v>
          </cell>
          <cell r="O1645" t="str">
            <v>JUSTO APU SAHUARAURA</v>
          </cell>
          <cell r="P1645" t="str">
            <v>Leidy Cayotopa Mesones</v>
          </cell>
          <cell r="Q1645"/>
          <cell r="R1645" t="str">
            <v>Zoraida Flores Ayvar</v>
          </cell>
          <cell r="S1645"/>
          <cell r="T1645">
            <v>983600097</v>
          </cell>
          <cell r="U1645" t="str">
            <v>zoraida_04@hotmail.com</v>
          </cell>
        </row>
        <row r="1646">
          <cell r="H1646">
            <v>300294</v>
          </cell>
          <cell r="I1646" t="str">
            <v>MUNICIPALIDAD DISTRITAL DE LUCRE</v>
          </cell>
          <cell r="J1646">
            <v>3</v>
          </cell>
          <cell r="K1646" t="str">
            <v>APURIMAC</v>
          </cell>
          <cell r="L1646">
            <v>4</v>
          </cell>
          <cell r="M1646" t="str">
            <v>AYMARAES</v>
          </cell>
          <cell r="N1646">
            <v>9</v>
          </cell>
          <cell r="O1646" t="str">
            <v>LUCRE</v>
          </cell>
          <cell r="P1646" t="str">
            <v>Leidy Cayotopa Mesones</v>
          </cell>
          <cell r="Q1646"/>
          <cell r="R1646"/>
          <cell r="S1646"/>
          <cell r="T1646"/>
          <cell r="U1646"/>
        </row>
        <row r="1647">
          <cell r="H1647">
            <v>300295</v>
          </cell>
          <cell r="I1647" t="str">
            <v>MUNICIPALIDAD DISTRITAL DE POCOHUANCA</v>
          </cell>
          <cell r="J1647">
            <v>3</v>
          </cell>
          <cell r="K1647" t="str">
            <v>APURIMAC</v>
          </cell>
          <cell r="L1647">
            <v>4</v>
          </cell>
          <cell r="M1647" t="str">
            <v>AYMARAES</v>
          </cell>
          <cell r="N1647">
            <v>10</v>
          </cell>
          <cell r="O1647" t="str">
            <v>POCOHUANCA</v>
          </cell>
          <cell r="P1647" t="str">
            <v>Leidy Cayotopa Mesones</v>
          </cell>
          <cell r="Q1647"/>
          <cell r="R1647" t="str">
            <v>Yoseff Serrano Monje</v>
          </cell>
          <cell r="S1647"/>
          <cell r="T1647">
            <v>917226944</v>
          </cell>
          <cell r="U1647" t="str">
            <v>yoseffsm@hotmail.com</v>
          </cell>
        </row>
        <row r="1648">
          <cell r="H1648">
            <v>300296</v>
          </cell>
          <cell r="I1648" t="str">
            <v>MUNICIPALIDAD DISTRITAL DE SAN JUAN DE CHACÑA</v>
          </cell>
          <cell r="J1648">
            <v>3</v>
          </cell>
          <cell r="K1648" t="str">
            <v>APURIMAC</v>
          </cell>
          <cell r="L1648">
            <v>4</v>
          </cell>
          <cell r="M1648" t="str">
            <v>AYMARAES</v>
          </cell>
          <cell r="N1648">
            <v>11</v>
          </cell>
          <cell r="O1648" t="str">
            <v>SAN JUAN DE CHACÑA</v>
          </cell>
          <cell r="P1648" t="str">
            <v>Leidy Cayotopa Mesones</v>
          </cell>
          <cell r="Q1648"/>
          <cell r="R1648"/>
          <cell r="S1648"/>
          <cell r="T1648"/>
          <cell r="U1648"/>
        </row>
        <row r="1649">
          <cell r="H1649">
            <v>300297</v>
          </cell>
          <cell r="I1649" t="str">
            <v>MUNICIPALIDAD DISTRITAL DE SAÑAYCA</v>
          </cell>
          <cell r="J1649">
            <v>3</v>
          </cell>
          <cell r="K1649" t="str">
            <v>APURIMAC</v>
          </cell>
          <cell r="L1649">
            <v>4</v>
          </cell>
          <cell r="M1649" t="str">
            <v>AYMARAES</v>
          </cell>
          <cell r="N1649">
            <v>12</v>
          </cell>
          <cell r="O1649" t="str">
            <v>SAÑAYCA</v>
          </cell>
          <cell r="P1649" t="str">
            <v>Leidy Cayotopa Mesones</v>
          </cell>
          <cell r="Q1649"/>
          <cell r="R1649"/>
          <cell r="S1649"/>
          <cell r="T1649"/>
          <cell r="U1649"/>
        </row>
        <row r="1650">
          <cell r="H1650">
            <v>300298</v>
          </cell>
          <cell r="I1650" t="str">
            <v>MUNICIPALIDAD DISTRITAL DE SORAYA</v>
          </cell>
          <cell r="J1650">
            <v>3</v>
          </cell>
          <cell r="K1650" t="str">
            <v>APURIMAC</v>
          </cell>
          <cell r="L1650">
            <v>4</v>
          </cell>
          <cell r="M1650" t="str">
            <v>AYMARAES</v>
          </cell>
          <cell r="N1650">
            <v>13</v>
          </cell>
          <cell r="O1650" t="str">
            <v>SORAYA</v>
          </cell>
          <cell r="P1650" t="str">
            <v>Leidy Cayotopa Mesones</v>
          </cell>
          <cell r="Q1650"/>
          <cell r="R1650" t="str">
            <v>Zoraida Flores Ayvar</v>
          </cell>
          <cell r="S1650"/>
          <cell r="T1650">
            <v>983600097</v>
          </cell>
          <cell r="U1650" t="str">
            <v>zoraida_04@hotmail.com</v>
          </cell>
        </row>
        <row r="1651">
          <cell r="H1651">
            <v>300299</v>
          </cell>
          <cell r="I1651" t="str">
            <v>MUNICIPALIDAD DISTRITAL DE TAPAIRIHUA</v>
          </cell>
          <cell r="J1651">
            <v>3</v>
          </cell>
          <cell r="K1651" t="str">
            <v>APURIMAC</v>
          </cell>
          <cell r="L1651">
            <v>4</v>
          </cell>
          <cell r="M1651" t="str">
            <v>AYMARAES</v>
          </cell>
          <cell r="N1651">
            <v>14</v>
          </cell>
          <cell r="O1651" t="str">
            <v>TAPAIRIHUA</v>
          </cell>
          <cell r="P1651" t="str">
            <v>Leidy Cayotopa Mesones</v>
          </cell>
          <cell r="Q1651"/>
          <cell r="R1651" t="str">
            <v>Kuur Velith Leon</v>
          </cell>
          <cell r="S1651"/>
          <cell r="T1651">
            <v>983605197</v>
          </cell>
          <cell r="U1651" t="str">
            <v>cpc_kuur_leon@hotmail.com</v>
          </cell>
        </row>
        <row r="1652">
          <cell r="H1652">
            <v>300300</v>
          </cell>
          <cell r="I1652" t="str">
            <v>MUNICIPALIDAD DISTRITAL DE TINTAY</v>
          </cell>
          <cell r="J1652">
            <v>3</v>
          </cell>
          <cell r="K1652" t="str">
            <v>APURIMAC</v>
          </cell>
          <cell r="L1652">
            <v>4</v>
          </cell>
          <cell r="M1652" t="str">
            <v>AYMARAES</v>
          </cell>
          <cell r="N1652">
            <v>15</v>
          </cell>
          <cell r="O1652" t="str">
            <v>TINTAY</v>
          </cell>
          <cell r="P1652" t="str">
            <v>Leidy Cayotopa Mesones</v>
          </cell>
          <cell r="Q1652"/>
          <cell r="R1652" t="str">
            <v>Yoseff Serrano Monje</v>
          </cell>
          <cell r="S1652"/>
          <cell r="T1652">
            <v>917226944</v>
          </cell>
          <cell r="U1652" t="str">
            <v>yoseffsm@hotmail.com</v>
          </cell>
        </row>
        <row r="1653">
          <cell r="H1653">
            <v>300301</v>
          </cell>
          <cell r="I1653" t="str">
            <v>MUNICIPALIDAD DISTRITAL DE TORAYA</v>
          </cell>
          <cell r="J1653">
            <v>3</v>
          </cell>
          <cell r="K1653" t="str">
            <v>APURIMAC</v>
          </cell>
          <cell r="L1653">
            <v>4</v>
          </cell>
          <cell r="M1653" t="str">
            <v>AYMARAES</v>
          </cell>
          <cell r="N1653">
            <v>16</v>
          </cell>
          <cell r="O1653" t="str">
            <v>TORAYA</v>
          </cell>
          <cell r="P1653" t="str">
            <v>Leidy Cayotopa Mesones</v>
          </cell>
          <cell r="Q1653"/>
          <cell r="R1653" t="str">
            <v>Rocy Ccahuana Taipe</v>
          </cell>
          <cell r="S1653"/>
          <cell r="T1653">
            <v>951180278</v>
          </cell>
          <cell r="U1653" t="str">
            <v>rocy933@gmail.com</v>
          </cell>
        </row>
        <row r="1654">
          <cell r="H1654">
            <v>300302</v>
          </cell>
          <cell r="I1654" t="str">
            <v>MUNICIPALIDAD DISTRITAL DE YANACA</v>
          </cell>
          <cell r="J1654">
            <v>3</v>
          </cell>
          <cell r="K1654" t="str">
            <v>APURIMAC</v>
          </cell>
          <cell r="L1654">
            <v>4</v>
          </cell>
          <cell r="M1654" t="str">
            <v>AYMARAES</v>
          </cell>
          <cell r="N1654">
            <v>17</v>
          </cell>
          <cell r="O1654" t="str">
            <v>YANACA</v>
          </cell>
          <cell r="P1654" t="str">
            <v>Leidy Cayotopa Mesones</v>
          </cell>
          <cell r="Q1654"/>
          <cell r="R1654" t="str">
            <v>Walther Sulla Cerro</v>
          </cell>
          <cell r="S1654"/>
          <cell r="T1654">
            <v>973658516</v>
          </cell>
          <cell r="U1654" t="str">
            <v>cpc_walther1@hotmail.com</v>
          </cell>
        </row>
        <row r="1655">
          <cell r="H1655">
            <v>300304</v>
          </cell>
          <cell r="I1655" t="str">
            <v>MUNICIPALIDAD DISTRITAL DE COTABAMBAS</v>
          </cell>
          <cell r="J1655">
            <v>3</v>
          </cell>
          <cell r="K1655" t="str">
            <v>APURIMAC</v>
          </cell>
          <cell r="L1655">
            <v>5</v>
          </cell>
          <cell r="M1655" t="str">
            <v>COTABAMBA</v>
          </cell>
          <cell r="N1655">
            <v>2</v>
          </cell>
          <cell r="O1655" t="str">
            <v>COTABAMBAS</v>
          </cell>
          <cell r="P1655" t="str">
            <v>Leidy Cayotopa Mesones</v>
          </cell>
          <cell r="Q1655"/>
          <cell r="R1655" t="str">
            <v>Rolando Naveros Arango</v>
          </cell>
          <cell r="S1655"/>
          <cell r="T1655">
            <v>982446446</v>
          </cell>
          <cell r="U1655" t="str">
            <v>contabilidadnaveros@gmail.com</v>
          </cell>
        </row>
        <row r="1656">
          <cell r="H1656">
            <v>300305</v>
          </cell>
          <cell r="I1656" t="str">
            <v>MUNICIPALIDAD DISTRITAL DE COYLLURQUI</v>
          </cell>
          <cell r="J1656">
            <v>3</v>
          </cell>
          <cell r="K1656" t="str">
            <v>APURIMAC</v>
          </cell>
          <cell r="L1656">
            <v>5</v>
          </cell>
          <cell r="M1656" t="str">
            <v>COTABAMBA</v>
          </cell>
          <cell r="N1656">
            <v>3</v>
          </cell>
          <cell r="O1656" t="str">
            <v>COYLLURQUI</v>
          </cell>
          <cell r="P1656" t="str">
            <v>Leidy Cayotopa Mesones</v>
          </cell>
          <cell r="Q1656"/>
          <cell r="R1656" t="str">
            <v>Percy Huamani Condori</v>
          </cell>
          <cell r="S1656"/>
          <cell r="T1656">
            <v>900897094</v>
          </cell>
          <cell r="U1656" t="str">
            <v>Sipodemos_1@Hotmail.Com</v>
          </cell>
        </row>
        <row r="1657">
          <cell r="H1657">
            <v>300305</v>
          </cell>
          <cell r="I1657" t="str">
            <v>MUNICIPALIDAD DISTRITAL DE COYLLURQUI</v>
          </cell>
          <cell r="J1657">
            <v>3</v>
          </cell>
          <cell r="K1657" t="str">
            <v>APURIMAC</v>
          </cell>
          <cell r="L1657">
            <v>5</v>
          </cell>
          <cell r="M1657" t="str">
            <v>COTABAMBA</v>
          </cell>
          <cell r="N1657">
            <v>3</v>
          </cell>
          <cell r="O1657" t="str">
            <v>COYLLURQUI</v>
          </cell>
          <cell r="P1657" t="str">
            <v>Leidy Cayotopa Mesones</v>
          </cell>
          <cell r="Q1657"/>
          <cell r="R1657" t="str">
            <v>Nadia Zulma Choquehuayta Humpiri</v>
          </cell>
          <cell r="S1657"/>
          <cell r="T1657">
            <v>949317749</v>
          </cell>
          <cell r="U1657" t="str">
            <v>Nadiazul@Hotmail.Com</v>
          </cell>
        </row>
        <row r="1658">
          <cell r="H1658">
            <v>300306</v>
          </cell>
          <cell r="I1658" t="str">
            <v>MUNICIPALIDAD DISTRITAL DE HAQUIRA</v>
          </cell>
          <cell r="J1658">
            <v>3</v>
          </cell>
          <cell r="K1658" t="str">
            <v>APURIMAC</v>
          </cell>
          <cell r="L1658">
            <v>5</v>
          </cell>
          <cell r="M1658" t="str">
            <v>COTABAMBA</v>
          </cell>
          <cell r="N1658">
            <v>4</v>
          </cell>
          <cell r="O1658" t="str">
            <v>HAQUIRA</v>
          </cell>
          <cell r="P1658" t="str">
            <v>Leidy Cayotopa Mesones</v>
          </cell>
          <cell r="Q1658"/>
          <cell r="R1658"/>
          <cell r="S1658"/>
          <cell r="T1658"/>
          <cell r="U1658"/>
        </row>
        <row r="1659">
          <cell r="H1659">
            <v>300307</v>
          </cell>
          <cell r="I1659" t="str">
            <v>MUNICIPALIDAD DISTRITAL DE MARA</v>
          </cell>
          <cell r="J1659">
            <v>3</v>
          </cell>
          <cell r="K1659" t="str">
            <v>APURIMAC</v>
          </cell>
          <cell r="L1659">
            <v>5</v>
          </cell>
          <cell r="M1659" t="str">
            <v>COTABAMBA</v>
          </cell>
          <cell r="N1659">
            <v>5</v>
          </cell>
          <cell r="O1659" t="str">
            <v>MARA</v>
          </cell>
          <cell r="P1659" t="str">
            <v>Leidy Cayotopa Mesones</v>
          </cell>
          <cell r="Q1659"/>
          <cell r="R1659" t="str">
            <v>Miguel Angel Laura Mejia</v>
          </cell>
          <cell r="S1659"/>
          <cell r="T1659">
            <v>918223971</v>
          </cell>
          <cell r="U1659" t="str">
            <v>damian330@hotmail.com</v>
          </cell>
        </row>
        <row r="1660">
          <cell r="H1660">
            <v>300308</v>
          </cell>
          <cell r="I1660" t="str">
            <v>MUNICIPALIDAD DISTRITAL DE CHALLHUAHUACHO</v>
          </cell>
          <cell r="J1660">
            <v>3</v>
          </cell>
          <cell r="K1660" t="str">
            <v>APURIMAC</v>
          </cell>
          <cell r="L1660">
            <v>5</v>
          </cell>
          <cell r="M1660" t="str">
            <v>COTABAMBA</v>
          </cell>
          <cell r="N1660">
            <v>6</v>
          </cell>
          <cell r="O1660" t="str">
            <v>CHALLHUAHUACHO</v>
          </cell>
          <cell r="P1660" t="str">
            <v>Leidy Cayotopa Mesones</v>
          </cell>
          <cell r="Q1660"/>
          <cell r="R1660" t="str">
            <v>Alfredo Silva Ccanri</v>
          </cell>
          <cell r="S1660"/>
          <cell r="T1660">
            <v>988848423</v>
          </cell>
          <cell r="U1660" t="str">
            <v>a_lfred2@hotmail.com</v>
          </cell>
        </row>
        <row r="1661">
          <cell r="H1661">
            <v>300310</v>
          </cell>
          <cell r="I1661" t="str">
            <v>MUNICIPALIDAD DISTRITAL DE ANCO HUALLO</v>
          </cell>
          <cell r="J1661">
            <v>3</v>
          </cell>
          <cell r="K1661" t="str">
            <v>APURIMAC</v>
          </cell>
          <cell r="L1661">
            <v>6</v>
          </cell>
          <cell r="M1661" t="str">
            <v>CHINCHEROS</v>
          </cell>
          <cell r="N1661">
            <v>2</v>
          </cell>
          <cell r="O1661" t="str">
            <v>ANCO_HUALLO</v>
          </cell>
          <cell r="P1661" t="str">
            <v>Leidy Cayotopa Mesones</v>
          </cell>
          <cell r="Q1661"/>
          <cell r="R1661" t="str">
            <v>Bernardo Quispe Chihuan</v>
          </cell>
          <cell r="S1661"/>
          <cell r="T1661">
            <v>993393648</v>
          </cell>
          <cell r="U1661" t="str">
            <v>chihuan22@hotmail.com</v>
          </cell>
        </row>
        <row r="1662">
          <cell r="H1662">
            <v>300311</v>
          </cell>
          <cell r="I1662" t="str">
            <v>MUNICIPALIDAD DISTRITAL DE COCHARCAS</v>
          </cell>
          <cell r="J1662">
            <v>3</v>
          </cell>
          <cell r="K1662" t="str">
            <v>APURIMAC</v>
          </cell>
          <cell r="L1662">
            <v>6</v>
          </cell>
          <cell r="M1662" t="str">
            <v>CHINCHEROS</v>
          </cell>
          <cell r="N1662">
            <v>3</v>
          </cell>
          <cell r="O1662" t="str">
            <v>COCHARCAS</v>
          </cell>
          <cell r="P1662" t="str">
            <v>Leidy Cayotopa Mesones</v>
          </cell>
          <cell r="Q1662"/>
          <cell r="R1662" t="str">
            <v>Felipe Oscco Herhuay</v>
          </cell>
          <cell r="S1662"/>
          <cell r="T1662">
            <v>998988899</v>
          </cell>
          <cell r="U1662" t="str">
            <v>contadorfelipe@hotmail.com</v>
          </cell>
        </row>
        <row r="1663">
          <cell r="H1663">
            <v>300312</v>
          </cell>
          <cell r="I1663" t="str">
            <v>MUNICIPALIDAD DISTRITAL DE HUACCANA</v>
          </cell>
          <cell r="J1663">
            <v>3</v>
          </cell>
          <cell r="K1663" t="str">
            <v>APURIMAC</v>
          </cell>
          <cell r="L1663">
            <v>6</v>
          </cell>
          <cell r="M1663" t="str">
            <v>CHINCHEROS</v>
          </cell>
          <cell r="N1663">
            <v>4</v>
          </cell>
          <cell r="O1663" t="str">
            <v>HUACCANA</v>
          </cell>
          <cell r="P1663" t="str">
            <v>Leidy Cayotopa Mesones</v>
          </cell>
          <cell r="Q1663"/>
          <cell r="R1663" t="str">
            <v>Jimmy Gidier López Pacheco</v>
          </cell>
          <cell r="S1663"/>
          <cell r="T1663">
            <v>949977788</v>
          </cell>
          <cell r="U1663" t="str">
            <v>jimmy_lopez87@hotmail.com</v>
          </cell>
        </row>
        <row r="1664">
          <cell r="H1664">
            <v>300313</v>
          </cell>
          <cell r="I1664" t="str">
            <v>MUNICIPALIDAD DISTRITAL DE OCOBAMBA</v>
          </cell>
          <cell r="J1664">
            <v>3</v>
          </cell>
          <cell r="K1664" t="str">
            <v>APURIMAC</v>
          </cell>
          <cell r="L1664">
            <v>6</v>
          </cell>
          <cell r="M1664" t="str">
            <v>CHINCHEROS</v>
          </cell>
          <cell r="N1664">
            <v>5</v>
          </cell>
          <cell r="O1664" t="str">
            <v>OCOBAMBA</v>
          </cell>
          <cell r="P1664" t="str">
            <v>Leidy Cayotopa Mesones</v>
          </cell>
          <cell r="Q1664"/>
          <cell r="R1664" t="str">
            <v>Alfredo Espinoza Quispe</v>
          </cell>
          <cell r="S1664"/>
          <cell r="T1664">
            <v>983917076</v>
          </cell>
          <cell r="U1664" t="str">
            <v>alfredoespinozaq@hotmail.com</v>
          </cell>
        </row>
        <row r="1665">
          <cell r="H1665">
            <v>300314</v>
          </cell>
          <cell r="I1665" t="str">
            <v>MUNICIPALIDAD DISTRITAL DE ONGOY</v>
          </cell>
          <cell r="J1665">
            <v>3</v>
          </cell>
          <cell r="K1665" t="str">
            <v>APURIMAC</v>
          </cell>
          <cell r="L1665">
            <v>6</v>
          </cell>
          <cell r="M1665" t="str">
            <v>CHINCHEROS</v>
          </cell>
          <cell r="N1665">
            <v>6</v>
          </cell>
          <cell r="O1665" t="str">
            <v>ONGOY</v>
          </cell>
          <cell r="P1665" t="str">
            <v>Leidy Cayotopa Mesones</v>
          </cell>
          <cell r="Q1665"/>
          <cell r="R1665" t="str">
            <v>Marco Antonio</v>
          </cell>
          <cell r="S1665"/>
          <cell r="T1665">
            <v>991155106</v>
          </cell>
          <cell r="U1665" t="str">
            <v>elinor_15_21@ hotmail.com</v>
          </cell>
        </row>
        <row r="1666">
          <cell r="H1666">
            <v>300315</v>
          </cell>
          <cell r="I1666" t="str">
            <v>MUNICIPALIDAD DISTRITAL DE URANMARCA</v>
          </cell>
          <cell r="J1666">
            <v>3</v>
          </cell>
          <cell r="K1666" t="str">
            <v>APURIMAC</v>
          </cell>
          <cell r="L1666">
            <v>6</v>
          </cell>
          <cell r="M1666" t="str">
            <v>CHINCHEROS</v>
          </cell>
          <cell r="N1666">
            <v>7</v>
          </cell>
          <cell r="O1666" t="str">
            <v>URANMARCA</v>
          </cell>
          <cell r="P1666" t="str">
            <v>Leidy Cayotopa Mesones</v>
          </cell>
          <cell r="Q1666"/>
          <cell r="R1666" t="str">
            <v xml:space="preserve"> Eti Allende Leguía</v>
          </cell>
          <cell r="S1666" t="str">
            <v>Jefa de la Unidad de Abastecimientos y Almacén</v>
          </cell>
          <cell r="T1666">
            <v>935921779</v>
          </cell>
          <cell r="U1666" t="str">
            <v>allendeleguiae@gmail.com</v>
          </cell>
        </row>
        <row r="1667">
          <cell r="H1667">
            <v>300316</v>
          </cell>
          <cell r="I1667" t="str">
            <v>MUNICIPALIDAD DISTRITAL DE RANRACANCHA</v>
          </cell>
          <cell r="J1667">
            <v>3</v>
          </cell>
          <cell r="K1667" t="str">
            <v>APURIMAC</v>
          </cell>
          <cell r="L1667">
            <v>6</v>
          </cell>
          <cell r="M1667" t="str">
            <v>CHINCHEROS</v>
          </cell>
          <cell r="N1667">
            <v>8</v>
          </cell>
          <cell r="O1667" t="str">
            <v>RANRACANCHA</v>
          </cell>
          <cell r="P1667" t="str">
            <v>Leidy Cayotopa Mesones</v>
          </cell>
          <cell r="Q1667"/>
          <cell r="R1667" t="str">
            <v>Evelyn Milagros Robles Curo</v>
          </cell>
          <cell r="S1667"/>
          <cell r="T1667">
            <v>967847739</v>
          </cell>
          <cell r="U1667" t="str">
            <v>983737017.evelyn@gmail.com</v>
          </cell>
        </row>
        <row r="1668">
          <cell r="H1668">
            <v>300318</v>
          </cell>
          <cell r="I1668" t="str">
            <v>MUNICIPALIDAD DISTRITAL DE CURPAHUASI</v>
          </cell>
          <cell r="J1668">
            <v>3</v>
          </cell>
          <cell r="K1668" t="str">
            <v>APURIMAC</v>
          </cell>
          <cell r="L1668">
            <v>7</v>
          </cell>
          <cell r="M1668" t="str">
            <v>GRAU</v>
          </cell>
          <cell r="N1668">
            <v>2</v>
          </cell>
          <cell r="O1668" t="str">
            <v>CURPAHUASI</v>
          </cell>
          <cell r="P1668" t="str">
            <v>Leidy Cayotopa Mesones</v>
          </cell>
          <cell r="Q1668"/>
          <cell r="R1668" t="str">
            <v>Ceferino Montaño Carrión</v>
          </cell>
          <cell r="S1668"/>
          <cell r="T1668">
            <v>924583154</v>
          </cell>
          <cell r="U1668" t="str">
            <v>anvasoce@gmail.com</v>
          </cell>
        </row>
        <row r="1669">
          <cell r="H1669">
            <v>300319</v>
          </cell>
          <cell r="I1669" t="str">
            <v>MUNICIPALIDAD DISTRITAL DE GAMARRA</v>
          </cell>
          <cell r="J1669">
            <v>3</v>
          </cell>
          <cell r="K1669" t="str">
            <v>APURIMAC</v>
          </cell>
          <cell r="L1669">
            <v>7</v>
          </cell>
          <cell r="M1669" t="str">
            <v>GRAU</v>
          </cell>
          <cell r="N1669">
            <v>3</v>
          </cell>
          <cell r="O1669" t="str">
            <v>GAMARRA</v>
          </cell>
          <cell r="P1669" t="str">
            <v>Leidy Cayotopa Mesones</v>
          </cell>
          <cell r="Q1669"/>
          <cell r="R1669" t="str">
            <v>Edilberto Segovia Soto</v>
          </cell>
          <cell r="S1669"/>
          <cell r="T1669">
            <v>983609766</v>
          </cell>
          <cell r="U1669" t="str">
            <v>edilberto_15_42@hotmail.com</v>
          </cell>
        </row>
        <row r="1670">
          <cell r="H1670">
            <v>300320</v>
          </cell>
          <cell r="I1670" t="str">
            <v>MUNICIPALIDAD DISTRITAL DE HUAYLLATI</v>
          </cell>
          <cell r="J1670">
            <v>3</v>
          </cell>
          <cell r="K1670" t="str">
            <v>APURIMAC</v>
          </cell>
          <cell r="L1670">
            <v>7</v>
          </cell>
          <cell r="M1670" t="str">
            <v>GRAU</v>
          </cell>
          <cell r="N1670">
            <v>4</v>
          </cell>
          <cell r="O1670" t="str">
            <v>HUAYLLATI</v>
          </cell>
          <cell r="P1670" t="str">
            <v>Leidy Cayotopa Mesones</v>
          </cell>
          <cell r="Q1670"/>
          <cell r="R1670" t="str">
            <v>Adel Camero Miranda</v>
          </cell>
          <cell r="S1670"/>
          <cell r="T1670">
            <v>983988691</v>
          </cell>
          <cell r="U1670" t="str">
            <v>adelcamero799@hotmail.com</v>
          </cell>
        </row>
        <row r="1671">
          <cell r="H1671">
            <v>300321</v>
          </cell>
          <cell r="I1671" t="str">
            <v>MUNICIPALIDAD DISTRITAL DE MAMARA</v>
          </cell>
          <cell r="J1671">
            <v>3</v>
          </cell>
          <cell r="K1671" t="str">
            <v>APURIMAC</v>
          </cell>
          <cell r="L1671">
            <v>7</v>
          </cell>
          <cell r="M1671" t="str">
            <v>GRAU</v>
          </cell>
          <cell r="N1671">
            <v>5</v>
          </cell>
          <cell r="O1671" t="str">
            <v>MAMARA</v>
          </cell>
          <cell r="P1671" t="str">
            <v>Leidy Cayotopa Mesones</v>
          </cell>
          <cell r="Q1671"/>
          <cell r="R1671" t="str">
            <v>Carlos Vidal Huanca Borda</v>
          </cell>
          <cell r="S1671"/>
          <cell r="T1671">
            <v>988504049</v>
          </cell>
          <cell r="U1671" t="str">
            <v>carlosshuan@hotmail.com</v>
          </cell>
        </row>
        <row r="1672">
          <cell r="H1672">
            <v>300322</v>
          </cell>
          <cell r="I1672" t="str">
            <v>MUNICIPALIDAD DISTRITAL DE MICAELA BASTIDAS</v>
          </cell>
          <cell r="J1672">
            <v>3</v>
          </cell>
          <cell r="K1672" t="str">
            <v>APURIMAC</v>
          </cell>
          <cell r="L1672">
            <v>7</v>
          </cell>
          <cell r="M1672" t="str">
            <v>GRAU</v>
          </cell>
          <cell r="N1672">
            <v>6</v>
          </cell>
          <cell r="O1672" t="str">
            <v>MICAELA BASTIDAS</v>
          </cell>
          <cell r="P1672" t="str">
            <v>Leidy Cayotopa Mesones</v>
          </cell>
          <cell r="Q1672"/>
          <cell r="R1672" t="str">
            <v>Tulio Camero Miranda</v>
          </cell>
          <cell r="S1672"/>
          <cell r="T1672">
            <v>983641483</v>
          </cell>
          <cell r="U1672" t="str">
            <v>tuliocamero@hotmail.com</v>
          </cell>
        </row>
        <row r="1673">
          <cell r="H1673">
            <v>300323</v>
          </cell>
          <cell r="I1673" t="str">
            <v>MUNICIPALIDAD DISTRITAL DE PATAYPAMPA</v>
          </cell>
          <cell r="J1673">
            <v>3</v>
          </cell>
          <cell r="K1673" t="str">
            <v>APURIMAC</v>
          </cell>
          <cell r="L1673">
            <v>7</v>
          </cell>
          <cell r="M1673" t="str">
            <v>GRAU</v>
          </cell>
          <cell r="N1673">
            <v>7</v>
          </cell>
          <cell r="O1673" t="str">
            <v>PATAYPAMPA</v>
          </cell>
          <cell r="P1673" t="str">
            <v>Leidy Cayotopa Mesones</v>
          </cell>
          <cell r="Q1673"/>
          <cell r="R1673" t="str">
            <v>Verónica Huamani Cáceres</v>
          </cell>
          <cell r="S1673"/>
          <cell r="T1673">
            <v>974584852</v>
          </cell>
          <cell r="U1673" t="str">
            <v>priaby_vhc@hotmail.com</v>
          </cell>
        </row>
        <row r="1674">
          <cell r="H1674">
            <v>300324</v>
          </cell>
          <cell r="I1674" t="str">
            <v>MUNICIPALIDAD DISTRITAL DE PROGRESO</v>
          </cell>
          <cell r="J1674">
            <v>3</v>
          </cell>
          <cell r="K1674" t="str">
            <v>APURIMAC</v>
          </cell>
          <cell r="L1674">
            <v>7</v>
          </cell>
          <cell r="M1674" t="str">
            <v>GRAU</v>
          </cell>
          <cell r="N1674">
            <v>8</v>
          </cell>
          <cell r="O1674" t="str">
            <v>PROGRESO</v>
          </cell>
          <cell r="P1674" t="str">
            <v>Leidy Cayotopa Mesones</v>
          </cell>
          <cell r="Q1674"/>
          <cell r="R1674" t="str">
            <v>AUGUSTO CONDORI ESCALANTE</v>
          </cell>
          <cell r="S1674" t="str">
            <v>ESPECIALISTA EN PLANEAMIENTO ESTRATÉGICO</v>
          </cell>
          <cell r="T1674"/>
          <cell r="U1674" t="str">
            <v>augustocondorie@gmail.com</v>
          </cell>
        </row>
        <row r="1675">
          <cell r="H1675">
            <v>300325</v>
          </cell>
          <cell r="I1675" t="str">
            <v>MUNICIPALIDAD DISTRITAL DE SAN ANTONIO</v>
          </cell>
          <cell r="J1675">
            <v>3</v>
          </cell>
          <cell r="K1675" t="str">
            <v>APURIMAC</v>
          </cell>
          <cell r="L1675">
            <v>7</v>
          </cell>
          <cell r="M1675" t="str">
            <v>GRAU</v>
          </cell>
          <cell r="N1675">
            <v>9</v>
          </cell>
          <cell r="O1675" t="str">
            <v>SAN ANTONIO</v>
          </cell>
          <cell r="P1675" t="str">
            <v>Leidy Cayotopa Mesones</v>
          </cell>
          <cell r="Q1675"/>
          <cell r="R1675" t="str">
            <v>Donald Huayhua Jibaja</v>
          </cell>
          <cell r="S1675"/>
          <cell r="T1675">
            <v>983749371</v>
          </cell>
          <cell r="U1675" t="str">
            <v>hadury@hotmail.com</v>
          </cell>
        </row>
        <row r="1676">
          <cell r="H1676">
            <v>300326</v>
          </cell>
          <cell r="I1676" t="str">
            <v>MUNICIPALIDAD DISTRITAL DE SANTA ROSA</v>
          </cell>
          <cell r="J1676">
            <v>3</v>
          </cell>
          <cell r="K1676" t="str">
            <v>APURIMAC</v>
          </cell>
          <cell r="L1676">
            <v>7</v>
          </cell>
          <cell r="M1676" t="str">
            <v>GRAU</v>
          </cell>
          <cell r="N1676">
            <v>10</v>
          </cell>
          <cell r="O1676" t="str">
            <v>SANTA ROSA</v>
          </cell>
          <cell r="P1676" t="str">
            <v>Leidy Cayotopa Mesones</v>
          </cell>
          <cell r="Q1676"/>
          <cell r="R1676" t="str">
            <v>Zoraida Flores Ayvar</v>
          </cell>
          <cell r="S1676"/>
          <cell r="T1676">
            <v>983600097</v>
          </cell>
          <cell r="U1676" t="str">
            <v>zoraida_04@hotmail.com</v>
          </cell>
        </row>
        <row r="1677">
          <cell r="H1677">
            <v>300327</v>
          </cell>
          <cell r="I1677" t="str">
            <v>MUNICIPALIDAD DISTRITAL DE TURPAY</v>
          </cell>
          <cell r="J1677">
            <v>3</v>
          </cell>
          <cell r="K1677" t="str">
            <v>APURIMAC</v>
          </cell>
          <cell r="L1677">
            <v>7</v>
          </cell>
          <cell r="M1677" t="str">
            <v>GRAU</v>
          </cell>
          <cell r="N1677">
            <v>11</v>
          </cell>
          <cell r="O1677" t="str">
            <v>TURPAY</v>
          </cell>
          <cell r="P1677" t="str">
            <v>Leidy Cayotopa Mesones</v>
          </cell>
          <cell r="Q1677"/>
          <cell r="R1677" t="str">
            <v>Adel Camero Miranda</v>
          </cell>
          <cell r="S1677"/>
          <cell r="T1677">
            <v>983988691</v>
          </cell>
          <cell r="U1677" t="str">
            <v>adelcamero799@hotmail.com</v>
          </cell>
        </row>
        <row r="1678">
          <cell r="H1678">
            <v>300328</v>
          </cell>
          <cell r="I1678" t="str">
            <v>MUNICIPALIDAD DISTRITAL DE VILCABAMBA</v>
          </cell>
          <cell r="J1678">
            <v>3</v>
          </cell>
          <cell r="K1678" t="str">
            <v>APURIMAC</v>
          </cell>
          <cell r="L1678">
            <v>7</v>
          </cell>
          <cell r="M1678" t="str">
            <v>GRAU</v>
          </cell>
          <cell r="N1678">
            <v>12</v>
          </cell>
          <cell r="O1678" t="str">
            <v>VILCABAMBA</v>
          </cell>
          <cell r="P1678" t="str">
            <v>Leidy Cayotopa Mesones</v>
          </cell>
          <cell r="Q1678"/>
          <cell r="R1678" t="str">
            <v>Adel Camero Miranda</v>
          </cell>
          <cell r="S1678"/>
          <cell r="T1678">
            <v>983988691</v>
          </cell>
          <cell r="U1678" t="str">
            <v>adelcamero799@hotmail.com</v>
          </cell>
        </row>
        <row r="1679">
          <cell r="H1679">
            <v>300329</v>
          </cell>
          <cell r="I1679" t="str">
            <v>MUNICIPALIDAD DISTRITAL DE VIRUNDO</v>
          </cell>
          <cell r="J1679">
            <v>3</v>
          </cell>
          <cell r="K1679" t="str">
            <v>APURIMAC</v>
          </cell>
          <cell r="L1679">
            <v>7</v>
          </cell>
          <cell r="M1679" t="str">
            <v>GRAU</v>
          </cell>
          <cell r="N1679">
            <v>13</v>
          </cell>
          <cell r="O1679" t="str">
            <v>VIRUNDO</v>
          </cell>
          <cell r="P1679" t="str">
            <v>Leidy Cayotopa Mesones</v>
          </cell>
          <cell r="Q1679"/>
          <cell r="R1679" t="str">
            <v>Carlos Vidal Huanca Borda</v>
          </cell>
          <cell r="S1679"/>
          <cell r="T1679">
            <v>988504049</v>
          </cell>
          <cell r="U1679" t="str">
            <v>carlosshuan@hotmail.com</v>
          </cell>
        </row>
        <row r="1680">
          <cell r="H1680">
            <v>300330</v>
          </cell>
          <cell r="I1680" t="str">
            <v>MUNICIPALIDAD DISTRITAL DE CURASCO</v>
          </cell>
          <cell r="J1680">
            <v>3</v>
          </cell>
          <cell r="K1680" t="str">
            <v>APURIMAC</v>
          </cell>
          <cell r="L1680">
            <v>7</v>
          </cell>
          <cell r="M1680" t="str">
            <v>GRAU</v>
          </cell>
          <cell r="N1680">
            <v>14</v>
          </cell>
          <cell r="O1680" t="str">
            <v>CURASCO</v>
          </cell>
          <cell r="P1680" t="str">
            <v>Leidy Cayotopa Mesones</v>
          </cell>
          <cell r="Q1680"/>
          <cell r="R1680" t="str">
            <v>Edilberto Segovia Soto</v>
          </cell>
          <cell r="S1680"/>
          <cell r="T1680">
            <v>983609766</v>
          </cell>
          <cell r="U1680" t="str">
            <v>edilberto_15_42@hotmail.com</v>
          </cell>
        </row>
        <row r="1681">
          <cell r="H1681">
            <v>300332</v>
          </cell>
          <cell r="I1681" t="str">
            <v>MUNICIPALIDAD DISTRITAL DE ALTO SELVA ALEGRE</v>
          </cell>
          <cell r="J1681">
            <v>4</v>
          </cell>
          <cell r="K1681" t="str">
            <v>AREQUIPA</v>
          </cell>
          <cell r="L1681">
            <v>1</v>
          </cell>
          <cell r="M1681" t="str">
            <v>AREQUIPA</v>
          </cell>
          <cell r="N1681">
            <v>2</v>
          </cell>
          <cell r="O1681" t="str">
            <v>ALTO SELVA ALEGRE</v>
          </cell>
          <cell r="P1681" t="str">
            <v>Fatima Amoretti Arteaga</v>
          </cell>
          <cell r="Q1681"/>
          <cell r="R1681" t="str">
            <v>Sandra E.Torres Medina</v>
          </cell>
          <cell r="S1681"/>
          <cell r="T1681" t="str">
            <v>985 735 448</v>
          </cell>
          <cell r="U1681" t="str">
            <v>stefy8eco@gmail.com</v>
          </cell>
        </row>
        <row r="1682">
          <cell r="H1682">
            <v>300333</v>
          </cell>
          <cell r="I1682" t="str">
            <v>MUNICIPALIDAD DISTRITAL DE CAYMA</v>
          </cell>
          <cell r="J1682">
            <v>4</v>
          </cell>
          <cell r="K1682" t="str">
            <v>AREQUIPA</v>
          </cell>
          <cell r="L1682">
            <v>1</v>
          </cell>
          <cell r="M1682" t="str">
            <v>AREQUIPA</v>
          </cell>
          <cell r="N1682">
            <v>3</v>
          </cell>
          <cell r="O1682" t="str">
            <v>CAYMA</v>
          </cell>
          <cell r="P1682" t="str">
            <v>Fatima Amoretti Arteaga</v>
          </cell>
          <cell r="Q1682"/>
          <cell r="R1682" t="str">
            <v>Julio Meza Paredes</v>
          </cell>
          <cell r="S1682"/>
          <cell r="T1682">
            <v>946633068</v>
          </cell>
          <cell r="U1682" t="str">
            <v>jmeza@municayma.gob.pe</v>
          </cell>
        </row>
        <row r="1683">
          <cell r="H1683">
            <v>300334</v>
          </cell>
          <cell r="I1683" t="str">
            <v>MUNICIPALIDAD DISTRITAL DE CERRO COLORADO</v>
          </cell>
          <cell r="J1683">
            <v>4</v>
          </cell>
          <cell r="K1683" t="str">
            <v>AREQUIPA</v>
          </cell>
          <cell r="L1683">
            <v>1</v>
          </cell>
          <cell r="M1683" t="str">
            <v>AREQUIPA</v>
          </cell>
          <cell r="N1683">
            <v>4</v>
          </cell>
          <cell r="O1683" t="str">
            <v>CERRO COLORADO</v>
          </cell>
          <cell r="P1683" t="str">
            <v>Fatima Amoretti Arteaga</v>
          </cell>
          <cell r="Q1683"/>
          <cell r="R1683" t="str">
            <v>Noemi Calapuja Corimanya</v>
          </cell>
          <cell r="S1683"/>
          <cell r="T1683">
            <v>999131283</v>
          </cell>
          <cell r="U1683" t="str">
            <v>planificacion.mdcc@gmail.com; sgplanificacion@mdcc.gob.pe; gppr@mdcc.gob.pe</v>
          </cell>
        </row>
        <row r="1684">
          <cell r="H1684">
            <v>300335</v>
          </cell>
          <cell r="I1684" t="str">
            <v>MUNICIPALIDAD DISTRITAL DE CHARACATO</v>
          </cell>
          <cell r="J1684">
            <v>4</v>
          </cell>
          <cell r="K1684" t="str">
            <v>AREQUIPA</v>
          </cell>
          <cell r="L1684">
            <v>1</v>
          </cell>
          <cell r="M1684" t="str">
            <v>AREQUIPA</v>
          </cell>
          <cell r="N1684">
            <v>5</v>
          </cell>
          <cell r="O1684" t="str">
            <v>CHARACATO</v>
          </cell>
          <cell r="P1684" t="str">
            <v>Fatima Amoretti Arteaga</v>
          </cell>
          <cell r="Q1684"/>
          <cell r="R1684" t="str">
            <v>Jose Luis Bustamante Eduardo</v>
          </cell>
          <cell r="S1684"/>
          <cell r="T1684">
            <v>958825951</v>
          </cell>
          <cell r="U1684" t="str">
            <v>jlbe@hotmail.com</v>
          </cell>
        </row>
        <row r="1685">
          <cell r="H1685">
            <v>300336</v>
          </cell>
          <cell r="I1685" t="str">
            <v>MUNICIPALIDAD DISTRITAL DE CHIGUATA</v>
          </cell>
          <cell r="J1685">
            <v>4</v>
          </cell>
          <cell r="K1685" t="str">
            <v>AREQUIPA</v>
          </cell>
          <cell r="L1685">
            <v>1</v>
          </cell>
          <cell r="M1685" t="str">
            <v>AREQUIPA</v>
          </cell>
          <cell r="N1685">
            <v>6</v>
          </cell>
          <cell r="O1685" t="str">
            <v>CHIGUATA</v>
          </cell>
          <cell r="P1685" t="str">
            <v>Fatima Amoretti Arteaga</v>
          </cell>
          <cell r="Q1685"/>
          <cell r="R1685" t="str">
            <v>Javier Alfredo Apaza Mamani</v>
          </cell>
          <cell r="S1685"/>
          <cell r="T1685">
            <v>959479597</v>
          </cell>
          <cell r="U1685" t="str">
            <v>m_jconsultoriaintegral@hotmail.com</v>
          </cell>
        </row>
        <row r="1686">
          <cell r="H1686">
            <v>300337</v>
          </cell>
          <cell r="I1686" t="str">
            <v>MUNICIPALIDAD DISTRITAL DE JACOBO HUNTER</v>
          </cell>
          <cell r="J1686">
            <v>4</v>
          </cell>
          <cell r="K1686" t="str">
            <v>AREQUIPA</v>
          </cell>
          <cell r="L1686">
            <v>1</v>
          </cell>
          <cell r="M1686" t="str">
            <v>AREQUIPA</v>
          </cell>
          <cell r="N1686">
            <v>7</v>
          </cell>
          <cell r="O1686" t="str">
            <v>JACOBO HUNTER</v>
          </cell>
          <cell r="P1686" t="str">
            <v>Fatima Amoretti Arteaga</v>
          </cell>
          <cell r="Q1686"/>
          <cell r="R1686" t="str">
            <v>Ronal Peña Aguirre</v>
          </cell>
          <cell r="S1686" t="str">
            <v>Jefe de la Oficina General de Planeamiento y Presupuesto</v>
          </cell>
          <cell r="T1686">
            <v>996444509</v>
          </cell>
          <cell r="U1686" t="str">
            <v>rpena.prosur72@gmail.com</v>
          </cell>
        </row>
        <row r="1687">
          <cell r="H1687">
            <v>300338</v>
          </cell>
          <cell r="I1687" t="str">
            <v>MUNICIPALIDAD DISTRITAL DE LA JOYA</v>
          </cell>
          <cell r="J1687">
            <v>4</v>
          </cell>
          <cell r="K1687" t="str">
            <v>AREQUIPA</v>
          </cell>
          <cell r="L1687">
            <v>1</v>
          </cell>
          <cell r="M1687" t="str">
            <v>AREQUIPA</v>
          </cell>
          <cell r="N1687">
            <v>8</v>
          </cell>
          <cell r="O1687" t="str">
            <v>LA JOYA</v>
          </cell>
          <cell r="P1687" t="str">
            <v>Fatima Amoretti Arteaga</v>
          </cell>
          <cell r="Q1687"/>
          <cell r="R1687" t="str">
            <v>Fernando Manrique Ziegner</v>
          </cell>
          <cell r="S1687"/>
          <cell r="T1687">
            <v>973072746</v>
          </cell>
          <cell r="U1687" t="str">
            <v>ziegner_fg@hotmail.com</v>
          </cell>
        </row>
        <row r="1688">
          <cell r="H1688">
            <v>300339</v>
          </cell>
          <cell r="I1688" t="str">
            <v>MUNICIPALIDAD DISTRITAL DE MARIANO MELGAR</v>
          </cell>
          <cell r="J1688">
            <v>4</v>
          </cell>
          <cell r="K1688" t="str">
            <v>AREQUIPA</v>
          </cell>
          <cell r="L1688">
            <v>1</v>
          </cell>
          <cell r="M1688" t="str">
            <v>AREQUIPA</v>
          </cell>
          <cell r="N1688">
            <v>9</v>
          </cell>
          <cell r="O1688" t="str">
            <v>MARIANO MELGAR</v>
          </cell>
          <cell r="P1688" t="str">
            <v>Fatima Amoretti Arteaga</v>
          </cell>
          <cell r="Q1688"/>
          <cell r="R1688" t="str">
            <v>Eliana Quispe Meza</v>
          </cell>
          <cell r="S1688"/>
          <cell r="T1688">
            <v>986753424</v>
          </cell>
          <cell r="U1688" t="str">
            <v>elyqm05@hotmail.com</v>
          </cell>
        </row>
        <row r="1689">
          <cell r="H1689">
            <v>300340</v>
          </cell>
          <cell r="I1689" t="str">
            <v>MUNICIPALIDAD DISTRITAL DE MIRAFLORES</v>
          </cell>
          <cell r="J1689">
            <v>4</v>
          </cell>
          <cell r="K1689" t="str">
            <v>AREQUIPA</v>
          </cell>
          <cell r="L1689">
            <v>1</v>
          </cell>
          <cell r="M1689" t="str">
            <v>AREQUIPA</v>
          </cell>
          <cell r="N1689">
            <v>10</v>
          </cell>
          <cell r="O1689" t="str">
            <v>MIRAFLORES</v>
          </cell>
          <cell r="P1689" t="str">
            <v>Fatima Amoretti Arteaga</v>
          </cell>
          <cell r="Q1689"/>
          <cell r="R1689" t="str">
            <v>Javier Nuñez Guzman</v>
          </cell>
          <cell r="S1689"/>
          <cell r="T1689" t="str">
            <v>959 965 944</v>
          </cell>
          <cell r="U1689" t="str">
            <v>janugu7@hotmail.com</v>
          </cell>
        </row>
        <row r="1690">
          <cell r="H1690">
            <v>300341</v>
          </cell>
          <cell r="I1690" t="str">
            <v>MUNICIPALIDAD DISTRITAL DE MOLLEBAYA</v>
          </cell>
          <cell r="J1690">
            <v>4</v>
          </cell>
          <cell r="K1690" t="str">
            <v>AREQUIPA</v>
          </cell>
          <cell r="L1690">
            <v>1</v>
          </cell>
          <cell r="M1690" t="str">
            <v>AREQUIPA</v>
          </cell>
          <cell r="N1690">
            <v>11</v>
          </cell>
          <cell r="O1690" t="str">
            <v>MOLLEBAYA</v>
          </cell>
          <cell r="P1690" t="str">
            <v>Fatima Amoretti Arteaga</v>
          </cell>
          <cell r="Q1690"/>
          <cell r="R1690" t="str">
            <v>Rene Santiago Paco Puma</v>
          </cell>
          <cell r="S1690"/>
          <cell r="T1690">
            <v>957223043</v>
          </cell>
          <cell r="U1690" t="str">
            <v>reni_15_24@hotmail.com</v>
          </cell>
        </row>
        <row r="1691">
          <cell r="H1691">
            <v>300342</v>
          </cell>
          <cell r="I1691" t="str">
            <v>MUNICIPALIDAD DISTRITAL DE PAUCARPATA</v>
          </cell>
          <cell r="J1691">
            <v>4</v>
          </cell>
          <cell r="K1691" t="str">
            <v>AREQUIPA</v>
          </cell>
          <cell r="L1691">
            <v>1</v>
          </cell>
          <cell r="M1691" t="str">
            <v>AREQUIPA</v>
          </cell>
          <cell r="N1691">
            <v>12</v>
          </cell>
          <cell r="O1691" t="str">
            <v>PAUCARPATA</v>
          </cell>
          <cell r="P1691" t="str">
            <v>Fatima Amoretti Arteaga</v>
          </cell>
          <cell r="Q1691"/>
          <cell r="R1691" t="str">
            <v>Rafael Elvis Laura Huaranga</v>
          </cell>
          <cell r="S1691"/>
          <cell r="T1691">
            <v>985857818</v>
          </cell>
          <cell r="U1691" t="str">
            <v>rafaellaura22@hotmail.com;</v>
          </cell>
        </row>
        <row r="1692">
          <cell r="H1692">
            <v>300343</v>
          </cell>
          <cell r="I1692" t="str">
            <v>MUNICIPALIDAD DISTRITAL DE POCSI</v>
          </cell>
          <cell r="J1692">
            <v>4</v>
          </cell>
          <cell r="K1692" t="str">
            <v>AREQUIPA</v>
          </cell>
          <cell r="L1692">
            <v>1</v>
          </cell>
          <cell r="M1692" t="str">
            <v>AREQUIPA</v>
          </cell>
          <cell r="N1692">
            <v>13</v>
          </cell>
          <cell r="O1692" t="str">
            <v>POCSI</v>
          </cell>
          <cell r="P1692" t="str">
            <v>Fatima Amoretti Arteaga</v>
          </cell>
          <cell r="Q1692"/>
          <cell r="R1692" t="str">
            <v>Jorge Luis Lopez Escobedo</v>
          </cell>
          <cell r="S1692"/>
          <cell r="T1692">
            <v>959635732</v>
          </cell>
          <cell r="U1692" t="str">
            <v>estudiocontadores2020@hotmail.com</v>
          </cell>
        </row>
        <row r="1693">
          <cell r="H1693">
            <v>300344</v>
          </cell>
          <cell r="I1693" t="str">
            <v>MUNICIPALIDAD DISTRITAL DE POLOBAYA</v>
          </cell>
          <cell r="J1693">
            <v>4</v>
          </cell>
          <cell r="K1693" t="str">
            <v>AREQUIPA</v>
          </cell>
          <cell r="L1693">
            <v>1</v>
          </cell>
          <cell r="M1693" t="str">
            <v>AREQUIPA</v>
          </cell>
          <cell r="N1693">
            <v>14</v>
          </cell>
          <cell r="O1693" t="str">
            <v>POLOBAYA</v>
          </cell>
          <cell r="P1693" t="str">
            <v>Fatima Amoretti Arteaga</v>
          </cell>
          <cell r="Q1693"/>
          <cell r="R1693" t="str">
            <v>Pablo Antonio Carazas Gomez De La Torre</v>
          </cell>
          <cell r="S1693"/>
          <cell r="T1693">
            <v>959536437</v>
          </cell>
          <cell r="U1693" t="str">
            <v>pablocarazasgdlt@hotmail.com</v>
          </cell>
        </row>
        <row r="1694">
          <cell r="H1694">
            <v>300345</v>
          </cell>
          <cell r="I1694" t="str">
            <v>MUNICIPALIDAD DISTRITAL DE QUEQUE¥A</v>
          </cell>
          <cell r="J1694">
            <v>4</v>
          </cell>
          <cell r="K1694" t="str">
            <v>AREQUIPA</v>
          </cell>
          <cell r="L1694">
            <v>1</v>
          </cell>
          <cell r="M1694" t="str">
            <v>AREQUIPA</v>
          </cell>
          <cell r="N1694">
            <v>15</v>
          </cell>
          <cell r="O1694" t="str">
            <v>QUEQUEÑA</v>
          </cell>
          <cell r="P1694" t="str">
            <v>Fatima Amoretti Arteaga</v>
          </cell>
          <cell r="Q1694"/>
          <cell r="R1694" t="str">
            <v>Josue Rodriguez Medina</v>
          </cell>
          <cell r="S1694"/>
          <cell r="T1694">
            <v>958820708</v>
          </cell>
          <cell r="U1694" t="str">
            <v>josuriver969@gmail.com</v>
          </cell>
        </row>
        <row r="1695">
          <cell r="H1695">
            <v>300346</v>
          </cell>
          <cell r="I1695" t="str">
            <v>MUNICIPALIDAD DISTRITAL DE SABANDIA</v>
          </cell>
          <cell r="J1695">
            <v>4</v>
          </cell>
          <cell r="K1695" t="str">
            <v>AREQUIPA</v>
          </cell>
          <cell r="L1695">
            <v>1</v>
          </cell>
          <cell r="M1695" t="str">
            <v>AREQUIPA</v>
          </cell>
          <cell r="N1695">
            <v>16</v>
          </cell>
          <cell r="O1695" t="str">
            <v>SABANDIA</v>
          </cell>
          <cell r="P1695" t="str">
            <v>Fatima Amoretti Arteaga</v>
          </cell>
          <cell r="Q1695"/>
          <cell r="R1695" t="str">
            <v>Alvaro Santiago Román López</v>
          </cell>
          <cell r="S1695" t="str">
            <v>Jefe de la Oficina de Planeamiento y Presupuesto</v>
          </cell>
          <cell r="T1695" t="str">
            <v xml:space="preserve"> 943 994 907</v>
          </cell>
          <cell r="U1695" t="str">
            <v>alvarosantiagoromanlopez26@gmail.com</v>
          </cell>
        </row>
        <row r="1696">
          <cell r="H1696">
            <v>300347</v>
          </cell>
          <cell r="I1696" t="str">
            <v>MUNICIPALIDAD DISTRITAL DE SACHACA</v>
          </cell>
          <cell r="J1696">
            <v>4</v>
          </cell>
          <cell r="K1696" t="str">
            <v>AREQUIPA</v>
          </cell>
          <cell r="L1696">
            <v>1</v>
          </cell>
          <cell r="M1696" t="str">
            <v>AREQUIPA</v>
          </cell>
          <cell r="N1696">
            <v>17</v>
          </cell>
          <cell r="O1696" t="str">
            <v>SACHACA</v>
          </cell>
          <cell r="P1696" t="str">
            <v>Fatima Amoretti Arteaga</v>
          </cell>
          <cell r="Q1696"/>
          <cell r="R1696" t="str">
            <v>Saulo Vilca Del Mar</v>
          </cell>
          <cell r="S1696"/>
          <cell r="T1696">
            <v>982631792</v>
          </cell>
          <cell r="U1696" t="str">
            <v>saulovdm@hotmail.com</v>
          </cell>
        </row>
        <row r="1697">
          <cell r="H1697">
            <v>300348</v>
          </cell>
          <cell r="I1697" t="str">
            <v>MUNICIPALIDAD DISTRITAL DE SAN JUAN DE SIGUAS</v>
          </cell>
          <cell r="J1697">
            <v>4</v>
          </cell>
          <cell r="K1697" t="str">
            <v>AREQUIPA</v>
          </cell>
          <cell r="L1697">
            <v>1</v>
          </cell>
          <cell r="M1697" t="str">
            <v>AREQUIPA</v>
          </cell>
          <cell r="N1697">
            <v>18</v>
          </cell>
          <cell r="O1697" t="str">
            <v>SAN JUAN DE SIGUAS</v>
          </cell>
          <cell r="P1697" t="str">
            <v>Fatima Amoretti Arteaga</v>
          </cell>
          <cell r="Q1697"/>
          <cell r="R1697" t="str">
            <v>Pablo Antonio Carazas Gomez De La Torre</v>
          </cell>
          <cell r="S1697"/>
          <cell r="T1697">
            <v>959536437</v>
          </cell>
          <cell r="U1697" t="str">
            <v>pablocarazasgdlt@hotmail.com</v>
          </cell>
        </row>
        <row r="1698">
          <cell r="H1698">
            <v>300349</v>
          </cell>
          <cell r="I1698" t="str">
            <v>MUNICIPALIDAD DISTRITAL DE SAN JUAN DE TARUCANI</v>
          </cell>
          <cell r="J1698">
            <v>4</v>
          </cell>
          <cell r="K1698" t="str">
            <v>AREQUIPA</v>
          </cell>
          <cell r="L1698">
            <v>1</v>
          </cell>
          <cell r="M1698" t="str">
            <v>AREQUIPA</v>
          </cell>
          <cell r="N1698">
            <v>19</v>
          </cell>
          <cell r="O1698" t="str">
            <v>SAN JUAN DE TARUCANI</v>
          </cell>
          <cell r="P1698" t="str">
            <v>Fatima Amoretti Arteaga</v>
          </cell>
          <cell r="Q1698"/>
          <cell r="R1698" t="str">
            <v xml:space="preserve">Ines Libertad Huarcaya Hilarion </v>
          </cell>
          <cell r="S1698"/>
          <cell r="T1698">
            <v>978360817</v>
          </cell>
          <cell r="U1698" t="str">
            <v>ineshuarcaya@outlook.com</v>
          </cell>
        </row>
        <row r="1699">
          <cell r="H1699">
            <v>300350</v>
          </cell>
          <cell r="I1699" t="str">
            <v>MUNICIPALIDAD DISTRITAL DE SANTA ISABEL DE SIGUAS</v>
          </cell>
          <cell r="J1699">
            <v>4</v>
          </cell>
          <cell r="K1699" t="str">
            <v>AREQUIPA</v>
          </cell>
          <cell r="L1699">
            <v>1</v>
          </cell>
          <cell r="M1699" t="str">
            <v>AREQUIPA</v>
          </cell>
          <cell r="N1699">
            <v>20</v>
          </cell>
          <cell r="O1699" t="str">
            <v>SANTA ISABEL DE SIGUAS</v>
          </cell>
          <cell r="P1699" t="str">
            <v>Fatima Amoretti Arteaga</v>
          </cell>
          <cell r="Q1699"/>
          <cell r="R1699" t="str">
            <v>Luis Alfredo Zegarra Feliciano</v>
          </cell>
          <cell r="S1699"/>
          <cell r="T1699">
            <v>959727091</v>
          </cell>
          <cell r="U1699" t="str">
            <v>zegarra_aqp@hotmail.com</v>
          </cell>
        </row>
        <row r="1700">
          <cell r="H1700">
            <v>300351</v>
          </cell>
          <cell r="I1700" t="str">
            <v>MUNICIPALIDAD DISTRITAL DE SANTA RITA DE SIGUAS</v>
          </cell>
          <cell r="J1700">
            <v>4</v>
          </cell>
          <cell r="K1700" t="str">
            <v>AREQUIPA</v>
          </cell>
          <cell r="L1700">
            <v>1</v>
          </cell>
          <cell r="M1700" t="str">
            <v>AREQUIPA</v>
          </cell>
          <cell r="N1700">
            <v>21</v>
          </cell>
          <cell r="O1700" t="str">
            <v>SANTA RITA DE SIGUAS</v>
          </cell>
          <cell r="P1700" t="str">
            <v>Fatima Amoretti Arteaga</v>
          </cell>
          <cell r="Q1700"/>
          <cell r="R1700" t="str">
            <v>Heiner Peralta Huamantuma</v>
          </cell>
          <cell r="S1700"/>
          <cell r="T1700">
            <v>986825287</v>
          </cell>
          <cell r="U1700" t="str">
            <v>hideri3010@gmail.com</v>
          </cell>
        </row>
        <row r="1701">
          <cell r="H1701">
            <v>300352</v>
          </cell>
          <cell r="I1701" t="str">
            <v>MUNICIPALIDAD DISTRITAL DE SOCABAYA</v>
          </cell>
          <cell r="J1701">
            <v>4</v>
          </cell>
          <cell r="K1701" t="str">
            <v>AREQUIPA</v>
          </cell>
          <cell r="L1701">
            <v>1</v>
          </cell>
          <cell r="M1701" t="str">
            <v>AREQUIPA</v>
          </cell>
          <cell r="N1701">
            <v>22</v>
          </cell>
          <cell r="O1701" t="str">
            <v>SOCABAYA</v>
          </cell>
          <cell r="P1701" t="str">
            <v>Fatima Amoretti Arteaga</v>
          </cell>
          <cell r="Q1701"/>
          <cell r="R1701" t="str">
            <v>Ruth Torres Gomez</v>
          </cell>
          <cell r="S1701"/>
          <cell r="T1701">
            <v>959291737</v>
          </cell>
          <cell r="U1701" t="str">
            <v>rsbeltorres_2@hotmail.com</v>
          </cell>
        </row>
        <row r="1702">
          <cell r="H1702">
            <v>300353</v>
          </cell>
          <cell r="I1702" t="str">
            <v>MUNICIPALIDAD DISTRITAL DE TIABAYA</v>
          </cell>
          <cell r="J1702">
            <v>4</v>
          </cell>
          <cell r="K1702" t="str">
            <v>AREQUIPA</v>
          </cell>
          <cell r="L1702">
            <v>1</v>
          </cell>
          <cell r="M1702" t="str">
            <v>AREQUIPA</v>
          </cell>
          <cell r="N1702">
            <v>23</v>
          </cell>
          <cell r="O1702" t="str">
            <v>TIABAYA</v>
          </cell>
          <cell r="P1702" t="str">
            <v>Fatima Amoretti Arteaga</v>
          </cell>
          <cell r="Q1702"/>
          <cell r="R1702" t="str">
            <v>Luis Daniel Quintazi Quenaya</v>
          </cell>
          <cell r="S1702"/>
          <cell r="T1702">
            <v>959317684</v>
          </cell>
          <cell r="U1702" t="str">
            <v>dani_qq8@hotmail.com</v>
          </cell>
        </row>
        <row r="1703">
          <cell r="H1703">
            <v>300354</v>
          </cell>
          <cell r="I1703" t="str">
            <v>MUNICIPALIDAD DISTRITAL DE UCHUMAYO</v>
          </cell>
          <cell r="J1703">
            <v>4</v>
          </cell>
          <cell r="K1703" t="str">
            <v>AREQUIPA</v>
          </cell>
          <cell r="L1703">
            <v>1</v>
          </cell>
          <cell r="M1703" t="str">
            <v>AREQUIPA</v>
          </cell>
          <cell r="N1703">
            <v>24</v>
          </cell>
          <cell r="O1703" t="str">
            <v>UCHUMAYO</v>
          </cell>
          <cell r="P1703" t="str">
            <v>Fatima Amoretti Arteaga</v>
          </cell>
          <cell r="Q1703"/>
          <cell r="R1703" t="str">
            <v>Elvio Pedro Valdivia Zevallos</v>
          </cell>
          <cell r="S1703" t="str">
            <v xml:space="preserve">Jefe de la Oficina de Planeamiento y Presupuesto
</v>
          </cell>
          <cell r="T1703" t="str">
            <v>981 956 598</v>
          </cell>
          <cell r="U1703" t="str">
            <v>planificacionypresupuesto@muniuchumayo.gob.pe</v>
          </cell>
        </row>
        <row r="1704">
          <cell r="H1704">
            <v>300355</v>
          </cell>
          <cell r="I1704" t="str">
            <v>MUNICIPALIDAD DISTRITAL DE VITOR</v>
          </cell>
          <cell r="J1704">
            <v>4</v>
          </cell>
          <cell r="K1704" t="str">
            <v>AREQUIPA</v>
          </cell>
          <cell r="L1704">
            <v>1</v>
          </cell>
          <cell r="M1704" t="str">
            <v>AREQUIPA</v>
          </cell>
          <cell r="N1704">
            <v>25</v>
          </cell>
          <cell r="O1704" t="str">
            <v>VITOR</v>
          </cell>
          <cell r="P1704" t="str">
            <v>Fatima Amoretti Arteaga</v>
          </cell>
          <cell r="Q1704"/>
          <cell r="R1704" t="str">
            <v>Anyela Maria Suca Collana</v>
          </cell>
          <cell r="S1704"/>
          <cell r="T1704">
            <v>984109892</v>
          </cell>
          <cell r="U1704" t="str">
            <v>anyelamaria01@gmail.com</v>
          </cell>
        </row>
        <row r="1705">
          <cell r="H1705">
            <v>300356</v>
          </cell>
          <cell r="I1705" t="str">
            <v>MUNICIPALIDAD DISTRITAL DE YANAHUARA</v>
          </cell>
          <cell r="J1705">
            <v>4</v>
          </cell>
          <cell r="K1705" t="str">
            <v>AREQUIPA</v>
          </cell>
          <cell r="L1705">
            <v>1</v>
          </cell>
          <cell r="M1705" t="str">
            <v>AREQUIPA</v>
          </cell>
          <cell r="N1705">
            <v>26</v>
          </cell>
          <cell r="O1705" t="str">
            <v>YANAHUARA</v>
          </cell>
          <cell r="P1705" t="str">
            <v>Fatima Amoretti Arteaga</v>
          </cell>
          <cell r="Q1705"/>
          <cell r="R1705" t="str">
            <v>Milagros Paredes Lajo</v>
          </cell>
          <cell r="S1705"/>
          <cell r="T1705">
            <v>982173237</v>
          </cell>
          <cell r="U1705" t="str">
            <v>mila_819@hotmail.com</v>
          </cell>
        </row>
        <row r="1706">
          <cell r="H1706">
            <v>300357</v>
          </cell>
          <cell r="I1706" t="str">
            <v>MUNICIPALIDAD DISTRITAL DE YARABAMBA</v>
          </cell>
          <cell r="J1706">
            <v>4</v>
          </cell>
          <cell r="K1706" t="str">
            <v>AREQUIPA</v>
          </cell>
          <cell r="L1706">
            <v>1</v>
          </cell>
          <cell r="M1706" t="str">
            <v>AREQUIPA</v>
          </cell>
          <cell r="N1706">
            <v>27</v>
          </cell>
          <cell r="O1706" t="str">
            <v>YARABAMBA</v>
          </cell>
          <cell r="P1706" t="str">
            <v>Fatima Amoretti Arteaga</v>
          </cell>
          <cell r="Q1706"/>
          <cell r="R1706" t="str">
            <v>Milagros Ortiz Torres</v>
          </cell>
          <cell r="S1706"/>
          <cell r="T1706">
            <v>959633117</v>
          </cell>
          <cell r="U1706" t="str">
            <v>susana_torresz24@hotmail.com; presupeustos@muniyarabamba.gob.pe</v>
          </cell>
        </row>
        <row r="1707">
          <cell r="H1707">
            <v>300358</v>
          </cell>
          <cell r="I1707" t="str">
            <v>MUNICIPALIDAD DISTRITAL DE YURA</v>
          </cell>
          <cell r="J1707">
            <v>4</v>
          </cell>
          <cell r="K1707" t="str">
            <v>AREQUIPA</v>
          </cell>
          <cell r="L1707">
            <v>1</v>
          </cell>
          <cell r="M1707" t="str">
            <v>AREQUIPA</v>
          </cell>
          <cell r="N1707">
            <v>28</v>
          </cell>
          <cell r="O1707" t="str">
            <v>YURA</v>
          </cell>
          <cell r="P1707" t="str">
            <v>Fatima Amoretti Arteaga</v>
          </cell>
          <cell r="Q1707"/>
          <cell r="R1707" t="str">
            <v>Luis Daniel Quintazi Quenaya</v>
          </cell>
          <cell r="S1707"/>
          <cell r="T1707">
            <v>959317684</v>
          </cell>
          <cell r="U1707" t="str">
            <v>Dani_Qq8@Hotmail.Com</v>
          </cell>
        </row>
        <row r="1708">
          <cell r="H1708">
            <v>300359</v>
          </cell>
          <cell r="I1708" t="str">
            <v>MUNICIPALIDAD DISTRITAL DE JOSE LUIS BUSTAMANTE Y RIVERO</v>
          </cell>
          <cell r="J1708">
            <v>4</v>
          </cell>
          <cell r="K1708" t="str">
            <v>AREQUIPA</v>
          </cell>
          <cell r="L1708">
            <v>1</v>
          </cell>
          <cell r="M1708" t="str">
            <v>AREQUIPA</v>
          </cell>
          <cell r="N1708">
            <v>29</v>
          </cell>
          <cell r="O1708" t="str">
            <v>JOSE LUIS BUSTAMANTE Y RIVERO</v>
          </cell>
          <cell r="P1708" t="str">
            <v>Fatima Amoretti Arteaga</v>
          </cell>
          <cell r="Q1708"/>
          <cell r="R1708" t="str">
            <v>Manuel Huamanvilca Huarca</v>
          </cell>
          <cell r="S1708"/>
          <cell r="T1708" t="str">
            <v>958 795 611</v>
          </cell>
          <cell r="U1708" t="str">
            <v>manuelnhh@gmail.com</v>
          </cell>
        </row>
        <row r="1709">
          <cell r="H1709">
            <v>300361</v>
          </cell>
          <cell r="I1709" t="str">
            <v>MUNICIPALIDAD DISTRITAL DE JOSE MARIA QUIMPER</v>
          </cell>
          <cell r="J1709">
            <v>4</v>
          </cell>
          <cell r="K1709" t="str">
            <v>AREQUIPA</v>
          </cell>
          <cell r="L1709">
            <v>2</v>
          </cell>
          <cell r="M1709" t="str">
            <v>CAMANA</v>
          </cell>
          <cell r="N1709">
            <v>2</v>
          </cell>
          <cell r="O1709" t="str">
            <v>JOSE MARIA QUIMPER</v>
          </cell>
          <cell r="P1709" t="str">
            <v>Fatima Amoretti Arteaga</v>
          </cell>
          <cell r="Q1709"/>
          <cell r="R1709" t="str">
            <v>Pablo Antonio Carazas Gomez De La Torre</v>
          </cell>
          <cell r="S1709"/>
          <cell r="T1709">
            <v>959536437</v>
          </cell>
          <cell r="U1709" t="str">
            <v>pablocarazasgdlt@hotmail.com</v>
          </cell>
        </row>
        <row r="1710">
          <cell r="H1710">
            <v>300362</v>
          </cell>
          <cell r="I1710" t="str">
            <v>MUNICIPALIDAD DISTRITAL DE MARIANO NICOLAS VALCARCEL</v>
          </cell>
          <cell r="J1710">
            <v>4</v>
          </cell>
          <cell r="K1710" t="str">
            <v>AREQUIPA</v>
          </cell>
          <cell r="L1710">
            <v>2</v>
          </cell>
          <cell r="M1710" t="str">
            <v>CAMANA</v>
          </cell>
          <cell r="N1710">
            <v>3</v>
          </cell>
          <cell r="O1710" t="str">
            <v>MARIANO NICOLAS VALCARCEL</v>
          </cell>
          <cell r="P1710" t="str">
            <v>Fatima Amoretti Arteaga</v>
          </cell>
          <cell r="Q1710"/>
          <cell r="R1710" t="str">
            <v>Anthony Robert Vasquez Miranda</v>
          </cell>
          <cell r="S1710"/>
          <cell r="T1710">
            <v>958338752</v>
          </cell>
          <cell r="U1710" t="str">
            <v>anthonyvasquezz@hotmail.com</v>
          </cell>
        </row>
        <row r="1711">
          <cell r="H1711">
            <v>300363</v>
          </cell>
          <cell r="I1711" t="str">
            <v>MUNICIPALIDAD DISTRITAL DE MARISCAL CACERES</v>
          </cell>
          <cell r="J1711">
            <v>4</v>
          </cell>
          <cell r="K1711" t="str">
            <v>AREQUIPA</v>
          </cell>
          <cell r="L1711">
            <v>2</v>
          </cell>
          <cell r="M1711" t="str">
            <v>CAMANA</v>
          </cell>
          <cell r="N1711">
            <v>4</v>
          </cell>
          <cell r="O1711" t="str">
            <v>MARISCAL CACERES</v>
          </cell>
          <cell r="P1711" t="str">
            <v>Fatima Amoretti Arteaga</v>
          </cell>
          <cell r="Q1711"/>
          <cell r="R1711" t="str">
            <v>Yamali Luz Huanca Gutiérrez</v>
          </cell>
          <cell r="S1711"/>
          <cell r="T1711">
            <v>971003385</v>
          </cell>
          <cell r="U1711" t="str">
            <v>yamilet_4_5@hotmail.com</v>
          </cell>
        </row>
        <row r="1712">
          <cell r="H1712">
            <v>300364</v>
          </cell>
          <cell r="I1712" t="str">
            <v>MUNICIPALIDAD DISTRITAL DE NICOLAS DE PIEROLA</v>
          </cell>
          <cell r="J1712">
            <v>4</v>
          </cell>
          <cell r="K1712" t="str">
            <v>AREQUIPA</v>
          </cell>
          <cell r="L1712">
            <v>2</v>
          </cell>
          <cell r="M1712" t="str">
            <v>CAMANA</v>
          </cell>
          <cell r="N1712">
            <v>5</v>
          </cell>
          <cell r="O1712" t="str">
            <v>NICOLAS DE PIEROLA</v>
          </cell>
          <cell r="P1712" t="str">
            <v>Fatima Amoretti Arteaga</v>
          </cell>
          <cell r="Q1712"/>
          <cell r="R1712" t="str">
            <v>Javier Alfredo Apaza Mamani</v>
          </cell>
          <cell r="S1712"/>
          <cell r="T1712">
            <v>959479597</v>
          </cell>
          <cell r="U1712" t="str">
            <v>m_jconsultoriaintegral@hotmail.com</v>
          </cell>
        </row>
        <row r="1713">
          <cell r="H1713">
            <v>300365</v>
          </cell>
          <cell r="I1713" t="str">
            <v>MUNICIPALIDAD DISTRITAL DE OCOÑA</v>
          </cell>
          <cell r="J1713">
            <v>4</v>
          </cell>
          <cell r="K1713" t="str">
            <v>AREQUIPA</v>
          </cell>
          <cell r="L1713">
            <v>2</v>
          </cell>
          <cell r="M1713" t="str">
            <v>CAMANA</v>
          </cell>
          <cell r="N1713">
            <v>6</v>
          </cell>
          <cell r="O1713" t="str">
            <v>OCOÑA</v>
          </cell>
          <cell r="P1713" t="str">
            <v>Fatima Amoretti Arteaga</v>
          </cell>
          <cell r="Q1713"/>
          <cell r="R1713" t="str">
            <v>José Manuel Veliz Valencia</v>
          </cell>
          <cell r="S1713"/>
          <cell r="T1713">
            <v>993778269</v>
          </cell>
          <cell r="U1713" t="str">
            <v>jose.veliz@ucsp.edu.pe</v>
          </cell>
        </row>
        <row r="1714">
          <cell r="H1714">
            <v>300366</v>
          </cell>
          <cell r="I1714" t="str">
            <v>MUNICIPALIDAD DISTRITAL DE QUILCA</v>
          </cell>
          <cell r="J1714">
            <v>4</v>
          </cell>
          <cell r="K1714" t="str">
            <v>AREQUIPA</v>
          </cell>
          <cell r="L1714">
            <v>2</v>
          </cell>
          <cell r="M1714" t="str">
            <v>CAMANA</v>
          </cell>
          <cell r="N1714">
            <v>7</v>
          </cell>
          <cell r="O1714" t="str">
            <v>QUILCA</v>
          </cell>
          <cell r="P1714" t="str">
            <v>Fatima Amoretti Arteaga</v>
          </cell>
          <cell r="Q1714"/>
          <cell r="R1714" t="str">
            <v>Pablo Antonio Carazas Gomez De La Torre</v>
          </cell>
          <cell r="S1714"/>
          <cell r="T1714">
            <v>959536437</v>
          </cell>
          <cell r="U1714" t="str">
            <v>pablocarazasgdlt@hotmail.com</v>
          </cell>
        </row>
        <row r="1715">
          <cell r="H1715">
            <v>300367</v>
          </cell>
          <cell r="I1715" t="str">
            <v>MUNICIPALIDAD DISTRITAL DE SAMUEL PASTOR</v>
          </cell>
          <cell r="J1715">
            <v>4</v>
          </cell>
          <cell r="K1715" t="str">
            <v>AREQUIPA</v>
          </cell>
          <cell r="L1715">
            <v>2</v>
          </cell>
          <cell r="M1715" t="str">
            <v>CAMANA</v>
          </cell>
          <cell r="N1715">
            <v>8</v>
          </cell>
          <cell r="O1715" t="str">
            <v>SAMUEL PASTOR</v>
          </cell>
          <cell r="P1715" t="str">
            <v>Fatima Amoretti Arteaga</v>
          </cell>
          <cell r="Q1715"/>
          <cell r="R1715" t="str">
            <v>Rudy Huber Mamani Vargas</v>
          </cell>
          <cell r="S1715"/>
          <cell r="T1715">
            <v>963001814</v>
          </cell>
          <cell r="U1715" t="str">
            <v>rudycpc49@gmail.com</v>
          </cell>
        </row>
        <row r="1716">
          <cell r="H1716">
            <v>300369</v>
          </cell>
          <cell r="I1716" t="str">
            <v>MUNICIPALIDAD DISTRITAL DE ACARI</v>
          </cell>
          <cell r="J1716">
            <v>4</v>
          </cell>
          <cell r="K1716" t="str">
            <v>AREQUIPA</v>
          </cell>
          <cell r="L1716">
            <v>3</v>
          </cell>
          <cell r="M1716" t="str">
            <v>CARAVELI</v>
          </cell>
          <cell r="N1716">
            <v>2</v>
          </cell>
          <cell r="O1716" t="str">
            <v>ACARI</v>
          </cell>
          <cell r="P1716" t="str">
            <v>Fatima Amoretti Arteaga</v>
          </cell>
          <cell r="Q1716"/>
          <cell r="R1716" t="str">
            <v>Evelin Valverde Tohalino</v>
          </cell>
          <cell r="S1716"/>
          <cell r="T1716">
            <v>952677572</v>
          </cell>
          <cell r="U1716" t="str">
            <v>evelynvalverde.t@gmail.com</v>
          </cell>
        </row>
        <row r="1717">
          <cell r="H1717">
            <v>300370</v>
          </cell>
          <cell r="I1717" t="str">
            <v>MUNICIPALIDAD DISTRITAL DE ATICO</v>
          </cell>
          <cell r="J1717">
            <v>4</v>
          </cell>
          <cell r="K1717" t="str">
            <v>AREQUIPA</v>
          </cell>
          <cell r="L1717">
            <v>3</v>
          </cell>
          <cell r="M1717" t="str">
            <v>CARAVELI</v>
          </cell>
          <cell r="N1717">
            <v>3</v>
          </cell>
          <cell r="O1717" t="str">
            <v>ATICO</v>
          </cell>
          <cell r="P1717" t="str">
            <v>Fatima Amoretti Arteaga</v>
          </cell>
          <cell r="Q1717"/>
          <cell r="R1717" t="str">
            <v>Nestor Eladio Sotomayor Huaypuna</v>
          </cell>
          <cell r="S1717"/>
          <cell r="T1717">
            <v>958024282</v>
          </cell>
          <cell r="U1717" t="str">
            <v>nesto_s@hotmail.com</v>
          </cell>
        </row>
        <row r="1718">
          <cell r="H1718">
            <v>300371</v>
          </cell>
          <cell r="I1718" t="str">
            <v>MUNICIPALIDAD DISTRITAL DE ATIQUIPA</v>
          </cell>
          <cell r="J1718">
            <v>4</v>
          </cell>
          <cell r="K1718" t="str">
            <v>AREQUIPA</v>
          </cell>
          <cell r="L1718">
            <v>3</v>
          </cell>
          <cell r="M1718" t="str">
            <v>CARAVELI</v>
          </cell>
          <cell r="N1718">
            <v>4</v>
          </cell>
          <cell r="O1718" t="str">
            <v>ATIQUIPA</v>
          </cell>
          <cell r="P1718" t="str">
            <v>Fatima Amoretti Arteaga</v>
          </cell>
          <cell r="Q1718"/>
          <cell r="R1718" t="str">
            <v>Jose Luis Bustamante Eduardo</v>
          </cell>
          <cell r="S1718"/>
          <cell r="T1718">
            <v>958825951</v>
          </cell>
          <cell r="U1718" t="str">
            <v>jlbe@hotmail.com</v>
          </cell>
        </row>
        <row r="1719">
          <cell r="H1719">
            <v>300372</v>
          </cell>
          <cell r="I1719" t="str">
            <v>MUNICIPALIDAD DISTRITAL DE BELLA UNION</v>
          </cell>
          <cell r="J1719">
            <v>4</v>
          </cell>
          <cell r="K1719" t="str">
            <v>AREQUIPA</v>
          </cell>
          <cell r="L1719">
            <v>3</v>
          </cell>
          <cell r="M1719" t="str">
            <v>CARAVELI</v>
          </cell>
          <cell r="N1719">
            <v>5</v>
          </cell>
          <cell r="O1719" t="str">
            <v>BELLA UNION</v>
          </cell>
          <cell r="P1719" t="str">
            <v>Fatima Amoretti Arteaga</v>
          </cell>
          <cell r="Q1719"/>
          <cell r="R1719" t="str">
            <v>Edson Hans Valencia Vilca</v>
          </cell>
          <cell r="S1719"/>
          <cell r="T1719">
            <v>981810085</v>
          </cell>
          <cell r="U1719" t="str">
            <v>edsonhans@hotmail.com</v>
          </cell>
        </row>
        <row r="1720">
          <cell r="H1720">
            <v>300373</v>
          </cell>
          <cell r="I1720" t="str">
            <v>MUNICIPALIDAD DISTRITAL DE CAHUACHO</v>
          </cell>
          <cell r="J1720">
            <v>4</v>
          </cell>
          <cell r="K1720" t="str">
            <v>AREQUIPA</v>
          </cell>
          <cell r="L1720">
            <v>3</v>
          </cell>
          <cell r="M1720" t="str">
            <v>CARAVELI</v>
          </cell>
          <cell r="N1720">
            <v>6</v>
          </cell>
          <cell r="O1720" t="str">
            <v>CAHUACHO</v>
          </cell>
          <cell r="P1720" t="str">
            <v>Fatima Amoretti Arteaga</v>
          </cell>
          <cell r="Q1720"/>
          <cell r="R1720" t="str">
            <v>Evelin Valverde Tohalino</v>
          </cell>
          <cell r="S1720"/>
          <cell r="T1720">
            <v>952677572</v>
          </cell>
          <cell r="U1720" t="str">
            <v>evelynvalverde.t@gmail.com</v>
          </cell>
        </row>
        <row r="1721">
          <cell r="H1721">
            <v>300374</v>
          </cell>
          <cell r="I1721" t="str">
            <v>MUNICIPALIDAD DISTRITAL DE CHALA</v>
          </cell>
          <cell r="J1721">
            <v>4</v>
          </cell>
          <cell r="K1721" t="str">
            <v>AREQUIPA</v>
          </cell>
          <cell r="L1721">
            <v>3</v>
          </cell>
          <cell r="M1721" t="str">
            <v>CARAVELI</v>
          </cell>
          <cell r="N1721">
            <v>7</v>
          </cell>
          <cell r="O1721" t="str">
            <v>CHALA</v>
          </cell>
          <cell r="P1721" t="str">
            <v>Fatima Amoretti Arteaga</v>
          </cell>
          <cell r="Q1721"/>
          <cell r="R1721" t="str">
            <v>Lucero Suarez Llantoy</v>
          </cell>
          <cell r="S1721"/>
          <cell r="T1721">
            <v>951394066</v>
          </cell>
          <cell r="U1721" t="str">
            <v>lucerosuarez02@gmail.com</v>
          </cell>
        </row>
        <row r="1722">
          <cell r="H1722">
            <v>300375</v>
          </cell>
          <cell r="I1722" t="str">
            <v>MUNICIPALIDAD DISTRITAL DE CHAPARRA</v>
          </cell>
          <cell r="J1722">
            <v>4</v>
          </cell>
          <cell r="K1722" t="str">
            <v>AREQUIPA</v>
          </cell>
          <cell r="L1722">
            <v>3</v>
          </cell>
          <cell r="M1722" t="str">
            <v>CARAVELI</v>
          </cell>
          <cell r="N1722">
            <v>8</v>
          </cell>
          <cell r="O1722" t="str">
            <v>CHAPARRA</v>
          </cell>
          <cell r="P1722" t="str">
            <v>Fatima Amoretti Arteaga</v>
          </cell>
          <cell r="Q1722"/>
          <cell r="R1722" t="str">
            <v>Victor Zegarra Palma</v>
          </cell>
          <cell r="S1722"/>
          <cell r="T1722">
            <v>974921623</v>
          </cell>
          <cell r="U1722" t="str">
            <v>victorfzp@hotmail.com</v>
          </cell>
        </row>
        <row r="1723">
          <cell r="H1723">
            <v>300376</v>
          </cell>
          <cell r="I1723" t="str">
            <v>MUNICIPALIDAD DISTRITAL DE HUANUHUANU</v>
          </cell>
          <cell r="J1723">
            <v>4</v>
          </cell>
          <cell r="K1723" t="str">
            <v>AREQUIPA</v>
          </cell>
          <cell r="L1723">
            <v>3</v>
          </cell>
          <cell r="M1723" t="str">
            <v>CARAVELI</v>
          </cell>
          <cell r="N1723">
            <v>9</v>
          </cell>
          <cell r="O1723" t="str">
            <v>HUANUHUANU</v>
          </cell>
          <cell r="P1723" t="str">
            <v>Fatima Amoretti Arteaga</v>
          </cell>
          <cell r="Q1723"/>
          <cell r="R1723" t="str">
            <v>Grover Caceres Morales</v>
          </cell>
          <cell r="S1723"/>
          <cell r="T1723">
            <v>956277094</v>
          </cell>
          <cell r="U1723" t="str">
            <v>caceresg20@gmail.com</v>
          </cell>
        </row>
        <row r="1724">
          <cell r="H1724">
            <v>300377</v>
          </cell>
          <cell r="I1724" t="str">
            <v>MUNICIPALIDAD DISTRITAL DE JAQUI</v>
          </cell>
          <cell r="J1724">
            <v>4</v>
          </cell>
          <cell r="K1724" t="str">
            <v>AREQUIPA</v>
          </cell>
          <cell r="L1724">
            <v>3</v>
          </cell>
          <cell r="M1724" t="str">
            <v>CARAVELI</v>
          </cell>
          <cell r="N1724">
            <v>10</v>
          </cell>
          <cell r="O1724" t="str">
            <v>JAQUI</v>
          </cell>
          <cell r="P1724" t="str">
            <v>Fatima Amoretti Arteaga</v>
          </cell>
          <cell r="Q1724"/>
          <cell r="R1724" t="str">
            <v>Evelin Valverde Tohalino</v>
          </cell>
          <cell r="S1724"/>
          <cell r="T1724">
            <v>952677572</v>
          </cell>
          <cell r="U1724" t="str">
            <v>evelynvalverde.t@gmail.com</v>
          </cell>
        </row>
        <row r="1725">
          <cell r="H1725">
            <v>300378</v>
          </cell>
          <cell r="I1725" t="str">
            <v>MUNICIPALIDAD DISTRITAL DE LOMAS</v>
          </cell>
          <cell r="J1725">
            <v>4</v>
          </cell>
          <cell r="K1725" t="str">
            <v>AREQUIPA</v>
          </cell>
          <cell r="L1725">
            <v>3</v>
          </cell>
          <cell r="M1725" t="str">
            <v>CARAVELI</v>
          </cell>
          <cell r="N1725">
            <v>11</v>
          </cell>
          <cell r="O1725" t="str">
            <v>LOMAS</v>
          </cell>
          <cell r="P1725" t="str">
            <v>Fatima Amoretti Arteaga</v>
          </cell>
          <cell r="Q1725"/>
          <cell r="R1725" t="str">
            <v>Javier Alfredo Apaza Mamani</v>
          </cell>
          <cell r="S1725"/>
          <cell r="T1725">
            <v>959479597</v>
          </cell>
          <cell r="U1725" t="str">
            <v>m_jconsultoriaintegral@hotmail.com</v>
          </cell>
        </row>
        <row r="1726">
          <cell r="H1726">
            <v>300379</v>
          </cell>
          <cell r="I1726" t="str">
            <v>MUNICIPALIDAD DISTRITAL DE QUICACHA</v>
          </cell>
          <cell r="J1726">
            <v>4</v>
          </cell>
          <cell r="K1726" t="str">
            <v>AREQUIPA</v>
          </cell>
          <cell r="L1726">
            <v>3</v>
          </cell>
          <cell r="M1726" t="str">
            <v>CARAVELI</v>
          </cell>
          <cell r="N1726">
            <v>12</v>
          </cell>
          <cell r="O1726" t="str">
            <v>QUICACHA</v>
          </cell>
          <cell r="P1726" t="str">
            <v>Fatima Amoretti Arteaga</v>
          </cell>
          <cell r="Q1726"/>
          <cell r="R1726" t="str">
            <v>Evelin Valverde Tohalino</v>
          </cell>
          <cell r="S1726"/>
          <cell r="T1726">
            <v>952677572</v>
          </cell>
          <cell r="U1726" t="str">
            <v>evelynvalverde.t@gmail.com</v>
          </cell>
        </row>
        <row r="1727">
          <cell r="H1727">
            <v>300380</v>
          </cell>
          <cell r="I1727" t="str">
            <v>MUNICIPALIDAD DISTRITAL DE YAUCA</v>
          </cell>
          <cell r="J1727">
            <v>4</v>
          </cell>
          <cell r="K1727" t="str">
            <v>AREQUIPA</v>
          </cell>
          <cell r="L1727">
            <v>3</v>
          </cell>
          <cell r="M1727" t="str">
            <v>CARAVELI</v>
          </cell>
          <cell r="N1727">
            <v>13</v>
          </cell>
          <cell r="O1727" t="str">
            <v>YAUCA</v>
          </cell>
          <cell r="P1727" t="str">
            <v>Fatima Amoretti Arteaga</v>
          </cell>
          <cell r="Q1727"/>
          <cell r="R1727" t="str">
            <v>Evelin Valverde Tohalino</v>
          </cell>
          <cell r="S1727"/>
          <cell r="T1727">
            <v>952677572</v>
          </cell>
          <cell r="U1727" t="str">
            <v>evelynvalverde.t@gmail.com</v>
          </cell>
        </row>
        <row r="1728">
          <cell r="H1728">
            <v>300382</v>
          </cell>
          <cell r="I1728" t="str">
            <v>MUNICIPALIDAD DISTRITAL DE ANDAGUA</v>
          </cell>
          <cell r="J1728">
            <v>4</v>
          </cell>
          <cell r="K1728" t="str">
            <v>AREQUIPA</v>
          </cell>
          <cell r="L1728">
            <v>4</v>
          </cell>
          <cell r="M1728" t="str">
            <v>CASTILLA</v>
          </cell>
          <cell r="N1728">
            <v>2</v>
          </cell>
          <cell r="O1728" t="str">
            <v>ANDAGUA</v>
          </cell>
          <cell r="P1728" t="str">
            <v>Fatima Amoretti Arteaga</v>
          </cell>
          <cell r="Q1728"/>
          <cell r="R1728" t="str">
            <v>Shirley Aguilar Llosa</v>
          </cell>
          <cell r="S1728"/>
          <cell r="T1728">
            <v>979791375</v>
          </cell>
          <cell r="U1728" t="str">
            <v>shall309@hotmail.com</v>
          </cell>
        </row>
        <row r="1729">
          <cell r="H1729">
            <v>300383</v>
          </cell>
          <cell r="I1729" t="str">
            <v>MUNICIPALIDAD DISTRITAL DE AYO</v>
          </cell>
          <cell r="J1729">
            <v>4</v>
          </cell>
          <cell r="K1729" t="str">
            <v>AREQUIPA</v>
          </cell>
          <cell r="L1729">
            <v>4</v>
          </cell>
          <cell r="M1729" t="str">
            <v>CASTILLA</v>
          </cell>
          <cell r="N1729">
            <v>3</v>
          </cell>
          <cell r="O1729" t="str">
            <v>AYO</v>
          </cell>
          <cell r="P1729" t="str">
            <v>Fatima Amoretti Arteaga</v>
          </cell>
          <cell r="Q1729"/>
          <cell r="R1729" t="str">
            <v>Karina Mamani Obregon</v>
          </cell>
          <cell r="S1729"/>
          <cell r="T1729">
            <v>952949994</v>
          </cell>
          <cell r="U1729" t="str">
            <v>karina260478@hotmail.com</v>
          </cell>
        </row>
        <row r="1730">
          <cell r="H1730">
            <v>300384</v>
          </cell>
          <cell r="I1730" t="str">
            <v>MUNICIPALIDAD DISTRITAL DE CHACHAS</v>
          </cell>
          <cell r="J1730">
            <v>4</v>
          </cell>
          <cell r="K1730" t="str">
            <v>AREQUIPA</v>
          </cell>
          <cell r="L1730">
            <v>4</v>
          </cell>
          <cell r="M1730" t="str">
            <v>CASTILLA</v>
          </cell>
          <cell r="N1730">
            <v>4</v>
          </cell>
          <cell r="O1730" t="str">
            <v>CHACHAS</v>
          </cell>
          <cell r="P1730" t="str">
            <v>Fatima Amoretti Arteaga</v>
          </cell>
          <cell r="Q1730"/>
          <cell r="R1730" t="str">
            <v>Shirley Aguilar Llosa</v>
          </cell>
          <cell r="S1730"/>
          <cell r="T1730">
            <v>979791375</v>
          </cell>
          <cell r="U1730" t="str">
            <v>shall309@hotmail.com</v>
          </cell>
        </row>
        <row r="1731">
          <cell r="H1731">
            <v>300385</v>
          </cell>
          <cell r="I1731" t="str">
            <v>MUNICIPALIDAD DISTRITAL DE CHILCAYMARCA</v>
          </cell>
          <cell r="J1731">
            <v>4</v>
          </cell>
          <cell r="K1731" t="str">
            <v>AREQUIPA</v>
          </cell>
          <cell r="L1731">
            <v>4</v>
          </cell>
          <cell r="M1731" t="str">
            <v>CASTILLA</v>
          </cell>
          <cell r="N1731">
            <v>5</v>
          </cell>
          <cell r="O1731" t="str">
            <v>CHILCAYMARCA</v>
          </cell>
          <cell r="P1731" t="str">
            <v>Fatima Amoretti Arteaga</v>
          </cell>
          <cell r="Q1731"/>
          <cell r="R1731" t="str">
            <v>Ricardina Portillo De Morales</v>
          </cell>
          <cell r="S1731"/>
          <cell r="T1731">
            <v>951792546</v>
          </cell>
          <cell r="U1731" t="str">
            <v>rinesvla@hotmail.com</v>
          </cell>
        </row>
        <row r="1732">
          <cell r="H1732">
            <v>300386</v>
          </cell>
          <cell r="I1732" t="str">
            <v>MUNICIPALIDAD DISTRITAL DE CHOCO</v>
          </cell>
          <cell r="J1732">
            <v>4</v>
          </cell>
          <cell r="K1732" t="str">
            <v>AREQUIPA</v>
          </cell>
          <cell r="L1732">
            <v>4</v>
          </cell>
          <cell r="M1732" t="str">
            <v>CASTILLA</v>
          </cell>
          <cell r="N1732">
            <v>6</v>
          </cell>
          <cell r="O1732" t="str">
            <v>CHOCO</v>
          </cell>
          <cell r="P1732" t="str">
            <v>Fatima Amoretti Arteaga</v>
          </cell>
          <cell r="Q1732"/>
          <cell r="R1732" t="str">
            <v>Pablo Antonio Carazas Gomez De La Torre</v>
          </cell>
          <cell r="S1732"/>
          <cell r="T1732">
            <v>959536437</v>
          </cell>
          <cell r="U1732" t="str">
            <v>pablocarazasgdlt@hotmail.com</v>
          </cell>
        </row>
        <row r="1733">
          <cell r="H1733">
            <v>300387</v>
          </cell>
          <cell r="I1733" t="str">
            <v>MUNICIPALIDAD DISTRITAL DE HUANCARQUI</v>
          </cell>
          <cell r="J1733">
            <v>4</v>
          </cell>
          <cell r="K1733" t="str">
            <v>AREQUIPA</v>
          </cell>
          <cell r="L1733">
            <v>4</v>
          </cell>
          <cell r="M1733" t="str">
            <v>CASTILLA</v>
          </cell>
          <cell r="N1733">
            <v>7</v>
          </cell>
          <cell r="O1733" t="str">
            <v>HUANCARQUI</v>
          </cell>
          <cell r="P1733" t="str">
            <v>Fatima Amoretti Arteaga</v>
          </cell>
          <cell r="Q1733"/>
          <cell r="R1733" t="str">
            <v>Edson Hans Valencia Vilca</v>
          </cell>
          <cell r="S1733"/>
          <cell r="T1733">
            <v>981810085</v>
          </cell>
          <cell r="U1733" t="str">
            <v>edsonhans@hotmail.com</v>
          </cell>
        </row>
        <row r="1734">
          <cell r="H1734">
            <v>300388</v>
          </cell>
          <cell r="I1734" t="str">
            <v>MUNICIPALIDAD DISTRITAL DE MACHAGUAY</v>
          </cell>
          <cell r="J1734">
            <v>4</v>
          </cell>
          <cell r="K1734" t="str">
            <v>AREQUIPA</v>
          </cell>
          <cell r="L1734">
            <v>4</v>
          </cell>
          <cell r="M1734" t="str">
            <v>CASTILLA</v>
          </cell>
          <cell r="N1734">
            <v>8</v>
          </cell>
          <cell r="O1734" t="str">
            <v>MACHAGUAY</v>
          </cell>
          <cell r="P1734" t="str">
            <v>Fatima Amoretti Arteaga</v>
          </cell>
          <cell r="Q1734"/>
          <cell r="R1734" t="str">
            <v>Andy Jorge Vasquez Barrios</v>
          </cell>
          <cell r="S1734"/>
          <cell r="T1734">
            <v>930514657</v>
          </cell>
          <cell r="U1734" t="str">
            <v>Municipalidaddemachaguay@Gmail.Com</v>
          </cell>
        </row>
        <row r="1735">
          <cell r="H1735">
            <v>300389</v>
          </cell>
          <cell r="I1735" t="str">
            <v>MUNICIPALIDAD DISTRITAL DE ORCOPAMPA</v>
          </cell>
          <cell r="J1735">
            <v>4</v>
          </cell>
          <cell r="K1735" t="str">
            <v>AREQUIPA</v>
          </cell>
          <cell r="L1735">
            <v>4</v>
          </cell>
          <cell r="M1735" t="str">
            <v>CASTILLA</v>
          </cell>
          <cell r="N1735">
            <v>9</v>
          </cell>
          <cell r="O1735" t="str">
            <v>ORCOPAMPA</v>
          </cell>
          <cell r="P1735" t="str">
            <v>Fatima Amoretti Arteaga</v>
          </cell>
          <cell r="Q1735"/>
          <cell r="R1735" t="str">
            <v>César David ccosi ccosi</v>
          </cell>
          <cell r="S1735"/>
          <cell r="T1735" t="str">
            <v>997 047 832</v>
          </cell>
          <cell r="U1735" t="str">
            <v>Cesardcc_1@hotmail.com</v>
          </cell>
        </row>
        <row r="1736">
          <cell r="H1736">
            <v>300390</v>
          </cell>
          <cell r="I1736" t="str">
            <v>MUNICIPALIDAD DISTRITAL DE PAMPACOLCA</v>
          </cell>
          <cell r="J1736">
            <v>4</v>
          </cell>
          <cell r="K1736" t="str">
            <v>AREQUIPA</v>
          </cell>
          <cell r="L1736">
            <v>4</v>
          </cell>
          <cell r="M1736" t="str">
            <v>CASTILLA</v>
          </cell>
          <cell r="N1736">
            <v>10</v>
          </cell>
          <cell r="O1736" t="str">
            <v>PAMPACOLCA</v>
          </cell>
          <cell r="P1736" t="str">
            <v>Fatima Amoretti Arteaga</v>
          </cell>
          <cell r="Q1736"/>
          <cell r="R1736" t="str">
            <v>Jose Luis Bustamante Eduardo</v>
          </cell>
          <cell r="S1736"/>
          <cell r="T1736">
            <v>958825951</v>
          </cell>
          <cell r="U1736" t="str">
            <v>jlbe@hotmail.com</v>
          </cell>
        </row>
        <row r="1737">
          <cell r="H1737">
            <v>300391</v>
          </cell>
          <cell r="I1737" t="str">
            <v>MUNICIPALIDAD DISTRITAL DE TIPAN</v>
          </cell>
          <cell r="J1737">
            <v>4</v>
          </cell>
          <cell r="K1737" t="str">
            <v>AREQUIPA</v>
          </cell>
          <cell r="L1737">
            <v>4</v>
          </cell>
          <cell r="M1737" t="str">
            <v>CASTILLA</v>
          </cell>
          <cell r="N1737">
            <v>11</v>
          </cell>
          <cell r="O1737" t="str">
            <v>TIPAN</v>
          </cell>
          <cell r="P1737" t="str">
            <v>Fatima Amoretti Arteaga</v>
          </cell>
          <cell r="Q1737"/>
          <cell r="R1737" t="str">
            <v xml:space="preserve">KATH DEYSE MAMANI CUTIPA 
</v>
          </cell>
          <cell r="S1737"/>
          <cell r="T1737" t="str">
            <v xml:space="preserve">944790550
</v>
          </cell>
          <cell r="U1737" t="str">
            <v>kath.dmc777@gmail.com / mesadepartes.munitipan@gmail.com</v>
          </cell>
        </row>
        <row r="1738">
          <cell r="H1738">
            <v>300392</v>
          </cell>
          <cell r="I1738" t="str">
            <v>MUNICIPALIDAD DISTRITAL DE UÑON</v>
          </cell>
          <cell r="J1738">
            <v>4</v>
          </cell>
          <cell r="K1738" t="str">
            <v>AREQUIPA</v>
          </cell>
          <cell r="L1738">
            <v>4</v>
          </cell>
          <cell r="M1738" t="str">
            <v>CASTILLA</v>
          </cell>
          <cell r="N1738">
            <v>12</v>
          </cell>
          <cell r="O1738" t="str">
            <v>UÑON</v>
          </cell>
          <cell r="P1738" t="str">
            <v>Fatima Amoretti Arteaga</v>
          </cell>
          <cell r="Q1738"/>
          <cell r="R1738" t="str">
            <v>Javier Alfredo Apaza Mamani</v>
          </cell>
          <cell r="S1738"/>
          <cell r="T1738">
            <v>959479597</v>
          </cell>
          <cell r="U1738" t="str">
            <v>m_jconsultoriaintegral@hotmail.com</v>
          </cell>
        </row>
        <row r="1739">
          <cell r="H1739">
            <v>300393</v>
          </cell>
          <cell r="I1739" t="str">
            <v>MUNICIPALIDAD DISTRITAL DE URACA</v>
          </cell>
          <cell r="J1739">
            <v>4</v>
          </cell>
          <cell r="K1739" t="str">
            <v>AREQUIPA</v>
          </cell>
          <cell r="L1739">
            <v>4</v>
          </cell>
          <cell r="M1739" t="str">
            <v>CASTILLA</v>
          </cell>
          <cell r="N1739">
            <v>13</v>
          </cell>
          <cell r="O1739" t="str">
            <v>URACA</v>
          </cell>
          <cell r="P1739" t="str">
            <v>Fatima Amoretti Arteaga</v>
          </cell>
          <cell r="Q1739"/>
          <cell r="R1739" t="str">
            <v>Oswaldo Jesus Gama Cuarite</v>
          </cell>
          <cell r="S1739"/>
          <cell r="T1739">
            <v>962611855</v>
          </cell>
          <cell r="U1739" t="str">
            <v>jesus_gama14@hotmail.com</v>
          </cell>
        </row>
        <row r="1740">
          <cell r="H1740">
            <v>300394</v>
          </cell>
          <cell r="I1740" t="str">
            <v>MUNICIPALIDAD DISTRITAL DE VIRACO</v>
          </cell>
          <cell r="J1740">
            <v>4</v>
          </cell>
          <cell r="K1740" t="str">
            <v>AREQUIPA</v>
          </cell>
          <cell r="L1740">
            <v>4</v>
          </cell>
          <cell r="M1740" t="str">
            <v>CASTILLA</v>
          </cell>
          <cell r="N1740">
            <v>14</v>
          </cell>
          <cell r="O1740" t="str">
            <v>VIRACO</v>
          </cell>
          <cell r="P1740" t="str">
            <v>Fatima Amoretti Arteaga</v>
          </cell>
          <cell r="Q1740"/>
          <cell r="R1740" t="str">
            <v>Bizney Marina Pare Cori</v>
          </cell>
          <cell r="S1740"/>
          <cell r="T1740">
            <v>953546161</v>
          </cell>
          <cell r="U1740" t="str">
            <v>bparec@gmail.com</v>
          </cell>
        </row>
        <row r="1741">
          <cell r="H1741">
            <v>300396</v>
          </cell>
          <cell r="I1741" t="str">
            <v>MUNICIPALIDAD DISTRITAL DE ACHOMA</v>
          </cell>
          <cell r="J1741">
            <v>4</v>
          </cell>
          <cell r="K1741" t="str">
            <v>AREQUIPA</v>
          </cell>
          <cell r="L1741">
            <v>5</v>
          </cell>
          <cell r="M1741" t="str">
            <v>CAYLLOMA</v>
          </cell>
          <cell r="N1741">
            <v>2</v>
          </cell>
          <cell r="O1741" t="str">
            <v>ACHOMA</v>
          </cell>
          <cell r="P1741" t="str">
            <v>Fatima Amoretti Arteaga</v>
          </cell>
          <cell r="Q1741"/>
          <cell r="R1741" t="str">
            <v>Ricardina Portillo De Morales</v>
          </cell>
          <cell r="S1741"/>
          <cell r="T1741">
            <v>951792546</v>
          </cell>
          <cell r="U1741" t="str">
            <v>rinesvla@hotmail.com</v>
          </cell>
        </row>
        <row r="1742">
          <cell r="H1742">
            <v>300397</v>
          </cell>
          <cell r="I1742" t="str">
            <v>MUNICIPALIDAD DISTRITAL DE CABANACONDE</v>
          </cell>
          <cell r="J1742">
            <v>4</v>
          </cell>
          <cell r="K1742" t="str">
            <v>AREQUIPA</v>
          </cell>
          <cell r="L1742">
            <v>5</v>
          </cell>
          <cell r="M1742" t="str">
            <v>CAYLLOMA</v>
          </cell>
          <cell r="N1742">
            <v>3</v>
          </cell>
          <cell r="O1742" t="str">
            <v>CABANACONDE</v>
          </cell>
          <cell r="P1742" t="str">
            <v>Fatima Amoretti Arteaga</v>
          </cell>
          <cell r="Q1742"/>
          <cell r="R1742" t="str">
            <v>Ricardina Portillo De Morales</v>
          </cell>
          <cell r="S1742"/>
          <cell r="T1742">
            <v>951792546</v>
          </cell>
          <cell r="U1742" t="str">
            <v>rinesvla@hotmail.com</v>
          </cell>
        </row>
        <row r="1743">
          <cell r="H1743">
            <v>300398</v>
          </cell>
          <cell r="I1743" t="str">
            <v>MUNICIPALIDAD DISTRITAL DE CALLALLI</v>
          </cell>
          <cell r="J1743">
            <v>4</v>
          </cell>
          <cell r="K1743" t="str">
            <v>AREQUIPA</v>
          </cell>
          <cell r="L1743">
            <v>5</v>
          </cell>
          <cell r="M1743" t="str">
            <v>CAYLLOMA</v>
          </cell>
          <cell r="N1743">
            <v>4</v>
          </cell>
          <cell r="O1743" t="str">
            <v>CALLALLI</v>
          </cell>
          <cell r="P1743" t="str">
            <v>Fatima Amoretti Arteaga</v>
          </cell>
          <cell r="Q1743"/>
          <cell r="R1743" t="str">
            <v>Juan Eloy Gonzales Arana</v>
          </cell>
          <cell r="S1743"/>
          <cell r="T1743">
            <v>959159386</v>
          </cell>
          <cell r="U1743" t="str">
            <v>jegonzalesa@hotmail.com</v>
          </cell>
        </row>
        <row r="1744">
          <cell r="H1744">
            <v>300399</v>
          </cell>
          <cell r="I1744" t="str">
            <v>MUNICIPALIDAD DISTRITAL DE CAYLLOMA</v>
          </cell>
          <cell r="J1744">
            <v>4</v>
          </cell>
          <cell r="K1744" t="str">
            <v>AREQUIPA</v>
          </cell>
          <cell r="L1744">
            <v>5</v>
          </cell>
          <cell r="M1744" t="str">
            <v>CAYLLOMA</v>
          </cell>
          <cell r="N1744">
            <v>5</v>
          </cell>
          <cell r="O1744" t="str">
            <v>CAYLLOMA</v>
          </cell>
          <cell r="P1744" t="str">
            <v>Fatima Amoretti Arteaga</v>
          </cell>
          <cell r="Q1744"/>
          <cell r="R1744" t="str">
            <v>Margiory Aviles Jove</v>
          </cell>
          <cell r="S1744"/>
          <cell r="T1744">
            <v>925217889</v>
          </cell>
          <cell r="U1744" t="str">
            <v>marshia02@gmail.com</v>
          </cell>
        </row>
        <row r="1745">
          <cell r="H1745">
            <v>300400</v>
          </cell>
          <cell r="I1745" t="str">
            <v>MUNICIPALIDAD DISTRITAL DE COPORAQUE</v>
          </cell>
          <cell r="J1745">
            <v>4</v>
          </cell>
          <cell r="K1745" t="str">
            <v>AREQUIPA</v>
          </cell>
          <cell r="L1745">
            <v>5</v>
          </cell>
          <cell r="M1745" t="str">
            <v>CAYLLOMA</v>
          </cell>
          <cell r="N1745">
            <v>6</v>
          </cell>
          <cell r="O1745" t="str">
            <v>COPORAQUE</v>
          </cell>
          <cell r="P1745" t="str">
            <v>Fatima Amoretti Arteaga</v>
          </cell>
          <cell r="Q1745"/>
          <cell r="R1745" t="str">
            <v>Olivia Espinoza Gonzales</v>
          </cell>
          <cell r="S1745"/>
          <cell r="T1745">
            <v>993220006</v>
          </cell>
          <cell r="U1745" t="str">
            <v>oliviae10@hotmail.com</v>
          </cell>
        </row>
        <row r="1746">
          <cell r="H1746">
            <v>300401</v>
          </cell>
          <cell r="I1746" t="str">
            <v>MUNICIPALIDAD DISTRITAL DE HUAMBO</v>
          </cell>
          <cell r="J1746">
            <v>4</v>
          </cell>
          <cell r="K1746" t="str">
            <v>AREQUIPA</v>
          </cell>
          <cell r="L1746">
            <v>5</v>
          </cell>
          <cell r="M1746" t="str">
            <v>CAYLLOMA</v>
          </cell>
          <cell r="N1746">
            <v>7</v>
          </cell>
          <cell r="O1746" t="str">
            <v>HUAMBO</v>
          </cell>
          <cell r="P1746" t="str">
            <v>Fatima Amoretti Arteaga</v>
          </cell>
          <cell r="Q1746"/>
          <cell r="R1746" t="str">
            <v>Edson Hans Valencia Vilca</v>
          </cell>
          <cell r="S1746"/>
          <cell r="T1746">
            <v>981810085</v>
          </cell>
          <cell r="U1746" t="str">
            <v>edsonhans@hotmail.com</v>
          </cell>
        </row>
        <row r="1747">
          <cell r="H1747">
            <v>300402</v>
          </cell>
          <cell r="I1747" t="str">
            <v>MUNICIPALIDAD DISTRITAL DE HUANCA</v>
          </cell>
          <cell r="J1747">
            <v>4</v>
          </cell>
          <cell r="K1747" t="str">
            <v>AREQUIPA</v>
          </cell>
          <cell r="L1747">
            <v>5</v>
          </cell>
          <cell r="M1747" t="str">
            <v>CAYLLOMA</v>
          </cell>
          <cell r="N1747">
            <v>8</v>
          </cell>
          <cell r="O1747" t="str">
            <v>HUANCA</v>
          </cell>
          <cell r="P1747" t="str">
            <v>Fatima Amoretti Arteaga</v>
          </cell>
          <cell r="Q1747"/>
          <cell r="R1747" t="str">
            <v>Edgar Flores Alcos</v>
          </cell>
          <cell r="S1747"/>
          <cell r="T1747">
            <v>955863450</v>
          </cell>
          <cell r="U1747" t="str">
            <v>edgflores65@hotmail.com</v>
          </cell>
        </row>
        <row r="1748">
          <cell r="H1748">
            <v>300403</v>
          </cell>
          <cell r="I1748" t="str">
            <v>MUNICIPALIDAD DISTRITAL DE ICHUPAMPA</v>
          </cell>
          <cell r="J1748">
            <v>4</v>
          </cell>
          <cell r="K1748" t="str">
            <v>AREQUIPA</v>
          </cell>
          <cell r="L1748">
            <v>5</v>
          </cell>
          <cell r="M1748" t="str">
            <v>CAYLLOMA</v>
          </cell>
          <cell r="N1748">
            <v>9</v>
          </cell>
          <cell r="O1748" t="str">
            <v>ICHUPAMPA</v>
          </cell>
          <cell r="P1748" t="str">
            <v>Fatima Amoretti Arteaga</v>
          </cell>
          <cell r="Q1748"/>
          <cell r="R1748" t="str">
            <v>Evelin Valverde Tohalino</v>
          </cell>
          <cell r="S1748"/>
          <cell r="T1748">
            <v>952677572</v>
          </cell>
          <cell r="U1748" t="str">
            <v>evelynvalverde.t@gmail.com</v>
          </cell>
        </row>
        <row r="1749">
          <cell r="H1749">
            <v>300404</v>
          </cell>
          <cell r="I1749" t="str">
            <v>MUNICIPALIDAD DISTRITAL DE LARI</v>
          </cell>
          <cell r="J1749">
            <v>4</v>
          </cell>
          <cell r="K1749" t="str">
            <v>AREQUIPA</v>
          </cell>
          <cell r="L1749">
            <v>5</v>
          </cell>
          <cell r="M1749" t="str">
            <v>CAYLLOMA</v>
          </cell>
          <cell r="N1749">
            <v>10</v>
          </cell>
          <cell r="O1749" t="str">
            <v>LARI</v>
          </cell>
          <cell r="P1749" t="str">
            <v>Fatima Amoretti Arteaga</v>
          </cell>
          <cell r="Q1749"/>
          <cell r="R1749" t="str">
            <v>Jorge Luis Lopez Escobedo</v>
          </cell>
          <cell r="S1749"/>
          <cell r="T1749">
            <v>959635732</v>
          </cell>
          <cell r="U1749" t="str">
            <v>estudiocontadores2020@hotmail.com</v>
          </cell>
        </row>
        <row r="1750">
          <cell r="H1750">
            <v>300405</v>
          </cell>
          <cell r="I1750" t="str">
            <v>MUNICIPALIDAD DISTRITAL DE LLUTA</v>
          </cell>
          <cell r="J1750">
            <v>4</v>
          </cell>
          <cell r="K1750" t="str">
            <v>AREQUIPA</v>
          </cell>
          <cell r="L1750">
            <v>5</v>
          </cell>
          <cell r="M1750" t="str">
            <v>CAYLLOMA</v>
          </cell>
          <cell r="N1750">
            <v>11</v>
          </cell>
          <cell r="O1750" t="str">
            <v>LLUTA</v>
          </cell>
          <cell r="P1750" t="str">
            <v>Fatima Amoretti Arteaga</v>
          </cell>
          <cell r="Q1750"/>
          <cell r="R1750" t="str">
            <v>Anthony Robert Vasquez Miranda</v>
          </cell>
          <cell r="S1750"/>
          <cell r="T1750">
            <v>958338752</v>
          </cell>
          <cell r="U1750" t="str">
            <v>anthonyvasquezz@hotmail.com</v>
          </cell>
        </row>
        <row r="1751">
          <cell r="H1751">
            <v>300406</v>
          </cell>
          <cell r="I1751" t="str">
            <v>MUNICIPALIDAD DISTRITAL DE MACA</v>
          </cell>
          <cell r="J1751">
            <v>4</v>
          </cell>
          <cell r="K1751" t="str">
            <v>AREQUIPA</v>
          </cell>
          <cell r="L1751">
            <v>5</v>
          </cell>
          <cell r="M1751" t="str">
            <v>CAYLLOMA</v>
          </cell>
          <cell r="N1751">
            <v>12</v>
          </cell>
          <cell r="O1751" t="str">
            <v>MACA</v>
          </cell>
          <cell r="P1751" t="str">
            <v>Fatima Amoretti Arteaga</v>
          </cell>
          <cell r="Q1751"/>
          <cell r="R1751" t="str">
            <v>Juan Eloy Gonzales Arana</v>
          </cell>
          <cell r="S1751"/>
          <cell r="T1751">
            <v>959159386</v>
          </cell>
          <cell r="U1751" t="str">
            <v>jegonzalesa@hotmail.com</v>
          </cell>
        </row>
        <row r="1752">
          <cell r="H1752">
            <v>300407</v>
          </cell>
          <cell r="I1752" t="str">
            <v>MUNICIPALIDAD DISTRITAL DE MADRIGAL</v>
          </cell>
          <cell r="J1752">
            <v>4</v>
          </cell>
          <cell r="K1752" t="str">
            <v>AREQUIPA</v>
          </cell>
          <cell r="L1752">
            <v>5</v>
          </cell>
          <cell r="M1752" t="str">
            <v>CAYLLOMA</v>
          </cell>
          <cell r="N1752">
            <v>13</v>
          </cell>
          <cell r="O1752" t="str">
            <v>MADRIGAL</v>
          </cell>
          <cell r="P1752" t="str">
            <v>Fatima Amoretti Arteaga</v>
          </cell>
          <cell r="Q1752"/>
          <cell r="R1752" t="str">
            <v>Anthony Robert Vasquez Miranda</v>
          </cell>
          <cell r="S1752"/>
          <cell r="T1752">
            <v>958338752</v>
          </cell>
          <cell r="U1752" t="str">
            <v>anthonyvasquezz@hotmail.com</v>
          </cell>
        </row>
        <row r="1753">
          <cell r="H1753">
            <v>300408</v>
          </cell>
          <cell r="I1753" t="str">
            <v>MUNICIPALIDAD DISTRITAL DE SAN ANTONIO DE CHUCA</v>
          </cell>
          <cell r="J1753">
            <v>4</v>
          </cell>
          <cell r="K1753" t="str">
            <v>AREQUIPA</v>
          </cell>
          <cell r="L1753">
            <v>5</v>
          </cell>
          <cell r="M1753" t="str">
            <v>CAYLLOMA</v>
          </cell>
          <cell r="N1753">
            <v>14</v>
          </cell>
          <cell r="O1753" t="str">
            <v>SAN ANTONIO DE CHUCA</v>
          </cell>
          <cell r="P1753" t="str">
            <v>Fatima Amoretti Arteaga</v>
          </cell>
          <cell r="Q1753"/>
          <cell r="R1753" t="str">
            <v>Edson Hans Valencia Vilca</v>
          </cell>
          <cell r="S1753"/>
          <cell r="T1753">
            <v>981810085</v>
          </cell>
          <cell r="U1753" t="str">
            <v>edsonhans@hotmail.com</v>
          </cell>
        </row>
        <row r="1754">
          <cell r="H1754">
            <v>300409</v>
          </cell>
          <cell r="I1754" t="str">
            <v>MUNICIPALIDAD DISTRITAL DE SIBAYO</v>
          </cell>
          <cell r="J1754">
            <v>4</v>
          </cell>
          <cell r="K1754" t="str">
            <v>AREQUIPA</v>
          </cell>
          <cell r="L1754">
            <v>5</v>
          </cell>
          <cell r="M1754" t="str">
            <v>CAYLLOMA</v>
          </cell>
          <cell r="N1754">
            <v>15</v>
          </cell>
          <cell r="O1754" t="str">
            <v>SIBAYO</v>
          </cell>
          <cell r="P1754" t="str">
            <v>Fatima Amoretti Arteaga</v>
          </cell>
          <cell r="Q1754"/>
          <cell r="R1754" t="str">
            <v>Anthony Robert Vasquez Miranda</v>
          </cell>
          <cell r="S1754"/>
          <cell r="T1754">
            <v>958338752</v>
          </cell>
          <cell r="U1754" t="str">
            <v>anthonyvasquezz@hotmail.com</v>
          </cell>
        </row>
        <row r="1755">
          <cell r="H1755">
            <v>300410</v>
          </cell>
          <cell r="I1755" t="str">
            <v>MUNICIPALIDAD DISTRITAL DE TAPAY</v>
          </cell>
          <cell r="J1755">
            <v>4</v>
          </cell>
          <cell r="K1755" t="str">
            <v>AREQUIPA</v>
          </cell>
          <cell r="L1755">
            <v>5</v>
          </cell>
          <cell r="M1755" t="str">
            <v>CAYLLOMA</v>
          </cell>
          <cell r="N1755">
            <v>16</v>
          </cell>
          <cell r="O1755" t="str">
            <v>TAPAY</v>
          </cell>
          <cell r="P1755" t="str">
            <v>Fatima Amoretti Arteaga</v>
          </cell>
          <cell r="Q1755"/>
          <cell r="R1755" t="str">
            <v>Karina Mamani Obregon</v>
          </cell>
          <cell r="S1755"/>
          <cell r="T1755">
            <v>952949994</v>
          </cell>
          <cell r="U1755" t="str">
            <v>karina260478@hotmail.com</v>
          </cell>
        </row>
        <row r="1756">
          <cell r="H1756">
            <v>300411</v>
          </cell>
          <cell r="I1756" t="str">
            <v>MUNICIPALIDAD DISTRITAL DE TISCO</v>
          </cell>
          <cell r="J1756">
            <v>4</v>
          </cell>
          <cell r="K1756" t="str">
            <v>AREQUIPA</v>
          </cell>
          <cell r="L1756">
            <v>5</v>
          </cell>
          <cell r="M1756" t="str">
            <v>CAYLLOMA</v>
          </cell>
          <cell r="N1756">
            <v>17</v>
          </cell>
          <cell r="O1756" t="str">
            <v>TISCO</v>
          </cell>
          <cell r="P1756" t="str">
            <v>Fatima Amoretti Arteaga</v>
          </cell>
          <cell r="Q1756"/>
          <cell r="R1756" t="str">
            <v>Karina Mamani Obregon</v>
          </cell>
          <cell r="S1756"/>
          <cell r="T1756">
            <v>952949994</v>
          </cell>
          <cell r="U1756" t="str">
            <v>karina260478@hotmail.com</v>
          </cell>
        </row>
        <row r="1757">
          <cell r="H1757">
            <v>300412</v>
          </cell>
          <cell r="I1757" t="str">
            <v>MUNICIPALIDAD DISTRITAL DE TUTI</v>
          </cell>
          <cell r="J1757">
            <v>4</v>
          </cell>
          <cell r="K1757" t="str">
            <v>AREQUIPA</v>
          </cell>
          <cell r="L1757">
            <v>5</v>
          </cell>
          <cell r="M1757" t="str">
            <v>CAYLLOMA</v>
          </cell>
          <cell r="N1757">
            <v>18</v>
          </cell>
          <cell r="O1757" t="str">
            <v>TUTI</v>
          </cell>
          <cell r="P1757" t="str">
            <v>Fatima Amoretti Arteaga</v>
          </cell>
          <cell r="Q1757"/>
          <cell r="R1757" t="str">
            <v>Maryluz Sonia Gonzales Checa</v>
          </cell>
          <cell r="S1757"/>
          <cell r="T1757">
            <v>969800875</v>
          </cell>
          <cell r="U1757" t="str">
            <v>contab_mluz1003@hotmail.com</v>
          </cell>
        </row>
        <row r="1758">
          <cell r="H1758">
            <v>300413</v>
          </cell>
          <cell r="I1758" t="str">
            <v>MUNICIPALIDAD DISTRITAL DE YANQUE</v>
          </cell>
          <cell r="J1758">
            <v>4</v>
          </cell>
          <cell r="K1758" t="str">
            <v>AREQUIPA</v>
          </cell>
          <cell r="L1758">
            <v>5</v>
          </cell>
          <cell r="M1758" t="str">
            <v>CAYLLOMA</v>
          </cell>
          <cell r="N1758">
            <v>19</v>
          </cell>
          <cell r="O1758" t="str">
            <v>YANQUE</v>
          </cell>
          <cell r="P1758" t="str">
            <v>Fatima Amoretti Arteaga</v>
          </cell>
          <cell r="Q1758"/>
          <cell r="R1758" t="str">
            <v>Maryluz Sonia Gonzales Checa</v>
          </cell>
          <cell r="S1758"/>
          <cell r="T1758">
            <v>969800875</v>
          </cell>
          <cell r="U1758" t="str">
            <v>contab_mluz1003@hotmail.com</v>
          </cell>
        </row>
        <row r="1759">
          <cell r="H1759">
            <v>300414</v>
          </cell>
          <cell r="I1759" t="str">
            <v>MUNICIPALIDAD DISTRITAL DE MAJES</v>
          </cell>
          <cell r="J1759">
            <v>4</v>
          </cell>
          <cell r="K1759" t="str">
            <v>AREQUIPA</v>
          </cell>
          <cell r="L1759">
            <v>5</v>
          </cell>
          <cell r="M1759" t="str">
            <v>CAYLLOMA</v>
          </cell>
          <cell r="N1759">
            <v>20</v>
          </cell>
          <cell r="O1759" t="str">
            <v>MAJES</v>
          </cell>
          <cell r="P1759" t="str">
            <v>Fatima Amoretti Arteaga</v>
          </cell>
          <cell r="Q1759"/>
          <cell r="R1759" t="str">
            <v>Humberto Daniel Ccahuaya Baez</v>
          </cell>
          <cell r="S1759"/>
          <cell r="T1759">
            <v>957768761</v>
          </cell>
          <cell r="U1759" t="str">
            <v>hccahuaya@munimajes.gob.pe</v>
          </cell>
        </row>
        <row r="1760">
          <cell r="H1760">
            <v>300416</v>
          </cell>
          <cell r="I1760" t="str">
            <v>MUNICIPALIDAD DISTRITAL DE ANDARAY</v>
          </cell>
          <cell r="J1760">
            <v>4</v>
          </cell>
          <cell r="K1760" t="str">
            <v>AREQUIPA</v>
          </cell>
          <cell r="L1760">
            <v>6</v>
          </cell>
          <cell r="M1760" t="str">
            <v>CONDESUYOS</v>
          </cell>
          <cell r="N1760">
            <v>2</v>
          </cell>
          <cell r="O1760" t="str">
            <v>ANDARAY</v>
          </cell>
          <cell r="P1760" t="str">
            <v>Fatima Amoretti Arteaga</v>
          </cell>
          <cell r="Q1760"/>
          <cell r="R1760" t="str">
            <v>Edgar Edilberto Valverde Gordillo</v>
          </cell>
          <cell r="S1760"/>
          <cell r="T1760">
            <v>952701814</v>
          </cell>
          <cell r="U1760" t="str">
            <v>edgar_valverde_g@hotmail.com</v>
          </cell>
        </row>
        <row r="1761">
          <cell r="H1761">
            <v>300417</v>
          </cell>
          <cell r="I1761" t="str">
            <v>MUNICIPALIDAD DISTRITAL DE CAYARANI</v>
          </cell>
          <cell r="J1761">
            <v>4</v>
          </cell>
          <cell r="K1761" t="str">
            <v>AREQUIPA</v>
          </cell>
          <cell r="L1761">
            <v>6</v>
          </cell>
          <cell r="M1761" t="str">
            <v>CONDESUYOS</v>
          </cell>
          <cell r="N1761">
            <v>3</v>
          </cell>
          <cell r="O1761" t="str">
            <v>CAYARANI</v>
          </cell>
          <cell r="P1761" t="str">
            <v>Fatima Amoretti Arteaga</v>
          </cell>
          <cell r="Q1761"/>
          <cell r="R1761" t="str">
            <v>Javier Alfredo Apaza Mamani</v>
          </cell>
          <cell r="S1761"/>
          <cell r="T1761">
            <v>959479597</v>
          </cell>
          <cell r="U1761" t="str">
            <v>m_jconsultoriaintegral@hotmail.com</v>
          </cell>
        </row>
        <row r="1762">
          <cell r="H1762">
            <v>300418</v>
          </cell>
          <cell r="I1762" t="str">
            <v>MUNICIPALIDAD DISTRITAL DE CHICHAS</v>
          </cell>
          <cell r="J1762">
            <v>4</v>
          </cell>
          <cell r="K1762" t="str">
            <v>AREQUIPA</v>
          </cell>
          <cell r="L1762">
            <v>6</v>
          </cell>
          <cell r="M1762" t="str">
            <v>CONDESUYOS</v>
          </cell>
          <cell r="N1762">
            <v>4</v>
          </cell>
          <cell r="O1762" t="str">
            <v>CHICHAS</v>
          </cell>
          <cell r="P1762" t="str">
            <v>Fatima Amoretti Arteaga</v>
          </cell>
          <cell r="Q1762"/>
          <cell r="R1762" t="str">
            <v>Edgar Edilberto Valverde Gordillo</v>
          </cell>
          <cell r="S1762"/>
          <cell r="T1762">
            <v>952701814</v>
          </cell>
          <cell r="U1762" t="str">
            <v>edgar_valverde_g@hotmail.com</v>
          </cell>
        </row>
        <row r="1763">
          <cell r="H1763">
            <v>300419</v>
          </cell>
          <cell r="I1763" t="str">
            <v>MUNICIPALIDAD DISTRITAL DE IRAY</v>
          </cell>
          <cell r="J1763">
            <v>4</v>
          </cell>
          <cell r="K1763" t="str">
            <v>AREQUIPA</v>
          </cell>
          <cell r="L1763">
            <v>6</v>
          </cell>
          <cell r="M1763" t="str">
            <v>CONDESUYOS</v>
          </cell>
          <cell r="N1763">
            <v>5</v>
          </cell>
          <cell r="O1763" t="str">
            <v>IRAY</v>
          </cell>
          <cell r="P1763" t="str">
            <v>Fatima Amoretti Arteaga</v>
          </cell>
          <cell r="Q1763"/>
          <cell r="R1763" t="str">
            <v>Pelayo James David Quispe Quispe</v>
          </cell>
          <cell r="S1763"/>
          <cell r="T1763">
            <v>990552525</v>
          </cell>
          <cell r="U1763" t="str">
            <v>james53760@yahoo.es</v>
          </cell>
        </row>
        <row r="1764">
          <cell r="H1764">
            <v>300420</v>
          </cell>
          <cell r="I1764" t="str">
            <v>MUNICIPALIDAD DISTRITAL DE RIO GRANDE</v>
          </cell>
          <cell r="J1764">
            <v>4</v>
          </cell>
          <cell r="K1764" t="str">
            <v>AREQUIPA</v>
          </cell>
          <cell r="L1764">
            <v>6</v>
          </cell>
          <cell r="M1764" t="str">
            <v>CONDESUYOS</v>
          </cell>
          <cell r="N1764">
            <v>6</v>
          </cell>
          <cell r="O1764" t="str">
            <v>RIO GRANDE</v>
          </cell>
          <cell r="P1764" t="str">
            <v>Fatima Amoretti Arteaga</v>
          </cell>
          <cell r="Q1764"/>
          <cell r="R1764" t="str">
            <v>Ana Maria Arenas De Astorga</v>
          </cell>
          <cell r="S1764"/>
          <cell r="T1764">
            <v>990211886</v>
          </cell>
          <cell r="U1764" t="str">
            <v>duveli@hotmail.com</v>
          </cell>
        </row>
        <row r="1765">
          <cell r="H1765">
            <v>300421</v>
          </cell>
          <cell r="I1765" t="str">
            <v>MUNICIPALIDAD DISTRITAL DE SALAMANCA</v>
          </cell>
          <cell r="J1765">
            <v>4</v>
          </cell>
          <cell r="K1765" t="str">
            <v>AREQUIPA</v>
          </cell>
          <cell r="L1765">
            <v>6</v>
          </cell>
          <cell r="M1765" t="str">
            <v>CONDESUYOS</v>
          </cell>
          <cell r="N1765">
            <v>7</v>
          </cell>
          <cell r="O1765" t="str">
            <v>SALAMANCA</v>
          </cell>
          <cell r="P1765" t="str">
            <v>Fatima Amoretti Arteaga</v>
          </cell>
          <cell r="Q1765"/>
          <cell r="R1765" t="str">
            <v>Edgar Edilberto Valverde Gordillo</v>
          </cell>
          <cell r="S1765"/>
          <cell r="T1765">
            <v>952701814</v>
          </cell>
          <cell r="U1765" t="str">
            <v>edgar_valverde_g@hotmail.com</v>
          </cell>
        </row>
        <row r="1766">
          <cell r="H1766">
            <v>300422</v>
          </cell>
          <cell r="I1766" t="str">
            <v>MUNICIPALIDAD DISTRITAL DE YANAQUIHUA</v>
          </cell>
          <cell r="J1766">
            <v>4</v>
          </cell>
          <cell r="K1766" t="str">
            <v>AREQUIPA</v>
          </cell>
          <cell r="L1766">
            <v>6</v>
          </cell>
          <cell r="M1766" t="str">
            <v>CONDESUYOS</v>
          </cell>
          <cell r="N1766">
            <v>8</v>
          </cell>
          <cell r="O1766" t="str">
            <v>YANAQUIHUA</v>
          </cell>
          <cell r="P1766" t="str">
            <v>Fatima Amoretti Arteaga</v>
          </cell>
          <cell r="Q1766"/>
          <cell r="R1766" t="str">
            <v>YANITZA VALCARCEL VILCA</v>
          </cell>
          <cell r="S1766" t="str">
            <v>JEFE DE LA OFICINA GENERAL DE PLANEAMIENTO Y PRESUPUESTO</v>
          </cell>
          <cell r="T1766">
            <v>921917219</v>
          </cell>
          <cell r="U1766" t="str">
            <v>mdyanaquihuapresupuesto@gmail.com</v>
          </cell>
        </row>
        <row r="1767">
          <cell r="H1767">
            <v>300424</v>
          </cell>
          <cell r="I1767" t="str">
            <v>MUNICIPALIDAD DISTRITAL DE COCACHACRA</v>
          </cell>
          <cell r="J1767">
            <v>4</v>
          </cell>
          <cell r="K1767" t="str">
            <v>AREQUIPA</v>
          </cell>
          <cell r="L1767">
            <v>7</v>
          </cell>
          <cell r="M1767" t="str">
            <v>ISLAY</v>
          </cell>
          <cell r="N1767">
            <v>2</v>
          </cell>
          <cell r="O1767" t="str">
            <v>COCACHACRA</v>
          </cell>
          <cell r="P1767" t="str">
            <v>Fatima Amoretti Arteaga</v>
          </cell>
          <cell r="Q1767"/>
          <cell r="R1767" t="str">
            <v>Hernan Andia Yanque</v>
          </cell>
          <cell r="S1767"/>
          <cell r="T1767">
            <v>932098171</v>
          </cell>
          <cell r="U1767" t="str">
            <v>hernan281989@gmail.com</v>
          </cell>
        </row>
        <row r="1768">
          <cell r="H1768">
            <v>300425</v>
          </cell>
          <cell r="I1768" t="str">
            <v>MUNICIPALIDAD DISTRITAL DE DEAN VALDIVIA</v>
          </cell>
          <cell r="J1768">
            <v>4</v>
          </cell>
          <cell r="K1768" t="str">
            <v>AREQUIPA</v>
          </cell>
          <cell r="L1768">
            <v>7</v>
          </cell>
          <cell r="M1768" t="str">
            <v>ISLAY</v>
          </cell>
          <cell r="N1768">
            <v>3</v>
          </cell>
          <cell r="O1768" t="str">
            <v>DEAN VALDIVIA</v>
          </cell>
          <cell r="P1768" t="str">
            <v>Fatima Amoretti Arteaga</v>
          </cell>
          <cell r="Q1768"/>
          <cell r="R1768" t="str">
            <v>Melania Choque Apaza</v>
          </cell>
          <cell r="S1768"/>
          <cell r="T1768">
            <v>993622087</v>
          </cell>
          <cell r="U1768" t="str">
            <v>melychoq@hotmail.com</v>
          </cell>
        </row>
        <row r="1769">
          <cell r="H1769">
            <v>300426</v>
          </cell>
          <cell r="I1769" t="str">
            <v>MUNICIPALIDAD DISTRITAL DE ISLAY</v>
          </cell>
          <cell r="J1769">
            <v>4</v>
          </cell>
          <cell r="K1769" t="str">
            <v>AREQUIPA</v>
          </cell>
          <cell r="L1769">
            <v>7</v>
          </cell>
          <cell r="M1769" t="str">
            <v>ISLAY</v>
          </cell>
          <cell r="N1769">
            <v>4</v>
          </cell>
          <cell r="O1769" t="str">
            <v>ISLAY</v>
          </cell>
          <cell r="P1769" t="str">
            <v>Fatima Amoretti Arteaga</v>
          </cell>
          <cell r="Q1769"/>
          <cell r="R1769" t="str">
            <v>Juan Fernando Salas Vargas</v>
          </cell>
          <cell r="S1769"/>
          <cell r="T1769">
            <v>931343290</v>
          </cell>
          <cell r="U1769" t="str">
            <v>juanfersalasvar@gmail.com</v>
          </cell>
        </row>
        <row r="1770">
          <cell r="H1770">
            <v>300427</v>
          </cell>
          <cell r="I1770" t="str">
            <v>MUNICIPALIDAD DISTRITAL DE MEJIA</v>
          </cell>
          <cell r="J1770">
            <v>4</v>
          </cell>
          <cell r="K1770" t="str">
            <v>AREQUIPA</v>
          </cell>
          <cell r="L1770">
            <v>7</v>
          </cell>
          <cell r="M1770" t="str">
            <v>ISLAY</v>
          </cell>
          <cell r="N1770">
            <v>5</v>
          </cell>
          <cell r="O1770" t="str">
            <v>MEJIA</v>
          </cell>
          <cell r="P1770" t="str">
            <v>Fatima Amoretti Arteaga</v>
          </cell>
          <cell r="Q1770"/>
          <cell r="R1770" t="str">
            <v>Juan Fernando Salas Vargas</v>
          </cell>
          <cell r="S1770"/>
          <cell r="T1770">
            <v>931343290</v>
          </cell>
          <cell r="U1770" t="str">
            <v>juanfersalasvar@gmail.com</v>
          </cell>
        </row>
        <row r="1771">
          <cell r="H1771">
            <v>300428</v>
          </cell>
          <cell r="I1771" t="str">
            <v>MUNICIPALIDAD DISTRITAL DE PUNTA DE BOMBON</v>
          </cell>
          <cell r="J1771">
            <v>4</v>
          </cell>
          <cell r="K1771" t="str">
            <v>AREQUIPA</v>
          </cell>
          <cell r="L1771">
            <v>7</v>
          </cell>
          <cell r="M1771" t="str">
            <v>ISLAY</v>
          </cell>
          <cell r="N1771">
            <v>6</v>
          </cell>
          <cell r="O1771" t="str">
            <v>PUNTA DE BOMBON</v>
          </cell>
          <cell r="P1771" t="str">
            <v>Fatima Amoretti Arteaga</v>
          </cell>
          <cell r="Q1771"/>
          <cell r="R1771" t="str">
            <v>Silvana Hermoza Stefano</v>
          </cell>
          <cell r="S1771"/>
          <cell r="T1771">
            <v>965716781</v>
          </cell>
          <cell r="U1771" t="str">
            <v>shermoza_10@hotmail.com</v>
          </cell>
        </row>
        <row r="1772">
          <cell r="H1772">
            <v>300430</v>
          </cell>
          <cell r="I1772" t="str">
            <v>MUNICIPALIDAD DISTRITAL DE ALCA</v>
          </cell>
          <cell r="J1772">
            <v>4</v>
          </cell>
          <cell r="K1772" t="str">
            <v>AREQUIPA</v>
          </cell>
          <cell r="L1772">
            <v>8</v>
          </cell>
          <cell r="M1772" t="str">
            <v>LA UNION</v>
          </cell>
          <cell r="N1772">
            <v>2</v>
          </cell>
          <cell r="O1772" t="str">
            <v>ALCA</v>
          </cell>
          <cell r="P1772" t="str">
            <v>Fatima Amoretti Arteaga</v>
          </cell>
          <cell r="Q1772"/>
          <cell r="R1772" t="str">
            <v>Ruben Cabana Chavez</v>
          </cell>
          <cell r="S1772"/>
          <cell r="T1772">
            <v>951394695</v>
          </cell>
          <cell r="U1772" t="str">
            <v>rcch_16@hotmail.com</v>
          </cell>
        </row>
        <row r="1773">
          <cell r="H1773">
            <v>300431</v>
          </cell>
          <cell r="I1773" t="str">
            <v>MUNICIPALIDAD DISTRITAL DE CHARCANA</v>
          </cell>
          <cell r="J1773">
            <v>4</v>
          </cell>
          <cell r="K1773" t="str">
            <v>AREQUIPA</v>
          </cell>
          <cell r="L1773">
            <v>8</v>
          </cell>
          <cell r="M1773" t="str">
            <v>LA UNION</v>
          </cell>
          <cell r="N1773">
            <v>3</v>
          </cell>
          <cell r="O1773" t="str">
            <v>CHARCANA</v>
          </cell>
          <cell r="P1773" t="str">
            <v>Fatima Amoretti Arteaga</v>
          </cell>
          <cell r="Q1773"/>
          <cell r="R1773" t="str">
            <v>Pelayo James David Quispe Quispe</v>
          </cell>
          <cell r="S1773"/>
          <cell r="T1773">
            <v>990552525</v>
          </cell>
          <cell r="U1773" t="str">
            <v>james53760@yahoo.es</v>
          </cell>
        </row>
        <row r="1774">
          <cell r="H1774">
            <v>300432</v>
          </cell>
          <cell r="I1774" t="str">
            <v>MUNICIPALIDAD DISTRITAL DE HUAYNACOTAS</v>
          </cell>
          <cell r="J1774">
            <v>4</v>
          </cell>
          <cell r="K1774" t="str">
            <v>AREQUIPA</v>
          </cell>
          <cell r="L1774">
            <v>8</v>
          </cell>
          <cell r="M1774" t="str">
            <v>LA UNION</v>
          </cell>
          <cell r="N1774">
            <v>4</v>
          </cell>
          <cell r="O1774" t="str">
            <v>HUAYNACOTAS</v>
          </cell>
          <cell r="P1774" t="str">
            <v>Fatima Amoretti Arteaga</v>
          </cell>
          <cell r="Q1774"/>
          <cell r="R1774" t="str">
            <v>Tania Jenny Cayro Tejada</v>
          </cell>
          <cell r="S1774"/>
          <cell r="T1774">
            <v>989660698</v>
          </cell>
          <cell r="U1774" t="str">
            <v>tanyct26@hotmail.com</v>
          </cell>
        </row>
        <row r="1775">
          <cell r="H1775">
            <v>300433</v>
          </cell>
          <cell r="I1775" t="str">
            <v>MUNICIPALIDAD DISTRITAL DE PAMPAMARCA</v>
          </cell>
          <cell r="J1775">
            <v>4</v>
          </cell>
          <cell r="K1775" t="str">
            <v>AREQUIPA</v>
          </cell>
          <cell r="L1775">
            <v>8</v>
          </cell>
          <cell r="M1775" t="str">
            <v>LA UNION</v>
          </cell>
          <cell r="N1775">
            <v>5</v>
          </cell>
          <cell r="O1775" t="str">
            <v>PAMPAMARCA</v>
          </cell>
          <cell r="P1775" t="str">
            <v>Fatima Amoretti Arteaga</v>
          </cell>
          <cell r="Q1775"/>
          <cell r="R1775" t="str">
            <v>Pelayo James David Quispe Quispe</v>
          </cell>
          <cell r="S1775"/>
          <cell r="T1775">
            <v>990552525</v>
          </cell>
          <cell r="U1775" t="str">
            <v>james53760@yahoo.es</v>
          </cell>
        </row>
        <row r="1776">
          <cell r="H1776">
            <v>300434</v>
          </cell>
          <cell r="I1776" t="str">
            <v>MUNICIPALIDAD DISTRITAL DE PUYCA</v>
          </cell>
          <cell r="J1776">
            <v>4</v>
          </cell>
          <cell r="K1776" t="str">
            <v>AREQUIPA</v>
          </cell>
          <cell r="L1776">
            <v>8</v>
          </cell>
          <cell r="M1776" t="str">
            <v>LA UNION</v>
          </cell>
          <cell r="N1776">
            <v>6</v>
          </cell>
          <cell r="O1776" t="str">
            <v>PUYCA</v>
          </cell>
          <cell r="P1776" t="str">
            <v>Fatima Amoretti Arteaga</v>
          </cell>
          <cell r="Q1776"/>
          <cell r="R1776" t="str">
            <v>Tania Jenny Cayro Tejada</v>
          </cell>
          <cell r="S1776"/>
          <cell r="T1776">
            <v>989660698</v>
          </cell>
          <cell r="U1776" t="str">
            <v>tanyct26@hotmail.com</v>
          </cell>
        </row>
        <row r="1777">
          <cell r="H1777">
            <v>300435</v>
          </cell>
          <cell r="I1777" t="str">
            <v>MUNICIPALIDAD DISTRITAL DE QUECHUALLA</v>
          </cell>
          <cell r="J1777">
            <v>4</v>
          </cell>
          <cell r="K1777" t="str">
            <v>AREQUIPA</v>
          </cell>
          <cell r="L1777">
            <v>8</v>
          </cell>
          <cell r="M1777" t="str">
            <v>LA UNION</v>
          </cell>
          <cell r="N1777">
            <v>7</v>
          </cell>
          <cell r="O1777" t="str">
            <v>QUECHUALLA</v>
          </cell>
          <cell r="P1777" t="str">
            <v>Fatima Amoretti Arteaga</v>
          </cell>
          <cell r="Q1777"/>
          <cell r="R1777" t="str">
            <v>Pelayo James David Quispe Quispe</v>
          </cell>
          <cell r="S1777"/>
          <cell r="T1777">
            <v>990552525</v>
          </cell>
          <cell r="U1777" t="str">
            <v>james53760@yahoo.es</v>
          </cell>
        </row>
        <row r="1778">
          <cell r="H1778">
            <v>300436</v>
          </cell>
          <cell r="I1778" t="str">
            <v>MUNICIPALIDAD DISTRITAL DE SAYLA</v>
          </cell>
          <cell r="J1778">
            <v>4</v>
          </cell>
          <cell r="K1778" t="str">
            <v>AREQUIPA</v>
          </cell>
          <cell r="L1778">
            <v>8</v>
          </cell>
          <cell r="M1778" t="str">
            <v>LA UNION</v>
          </cell>
          <cell r="N1778">
            <v>8</v>
          </cell>
          <cell r="O1778" t="str">
            <v>SAYLA</v>
          </cell>
          <cell r="P1778" t="str">
            <v>Fatima Amoretti Arteaga</v>
          </cell>
          <cell r="Q1778"/>
          <cell r="R1778" t="str">
            <v>Jorge Luis Lopez Escobedo</v>
          </cell>
          <cell r="S1778"/>
          <cell r="T1778">
            <v>959635732</v>
          </cell>
          <cell r="U1778" t="str">
            <v>estudiocontadores2020@hotmail.com</v>
          </cell>
        </row>
        <row r="1779">
          <cell r="H1779">
            <v>300437</v>
          </cell>
          <cell r="I1779" t="str">
            <v>MUNICIPALIDAD DISTRITAL DE TAURIA</v>
          </cell>
          <cell r="J1779">
            <v>4</v>
          </cell>
          <cell r="K1779" t="str">
            <v>AREQUIPA</v>
          </cell>
          <cell r="L1779">
            <v>8</v>
          </cell>
          <cell r="M1779" t="str">
            <v>LA UNION</v>
          </cell>
          <cell r="N1779">
            <v>9</v>
          </cell>
          <cell r="O1779" t="str">
            <v>TAURIA</v>
          </cell>
          <cell r="P1779" t="str">
            <v>Fatima Amoretti Arteaga</v>
          </cell>
          <cell r="Q1779"/>
          <cell r="R1779" t="str">
            <v>Pelayo James David Quispe Quispe</v>
          </cell>
          <cell r="S1779"/>
          <cell r="T1779">
            <v>990552525</v>
          </cell>
          <cell r="U1779" t="str">
            <v>james53760@yahoo.es</v>
          </cell>
        </row>
        <row r="1780">
          <cell r="H1780">
            <v>300438</v>
          </cell>
          <cell r="I1780" t="str">
            <v>MUNICIPALIDAD DISTRITAL DE TOMEPAMPA</v>
          </cell>
          <cell r="J1780">
            <v>4</v>
          </cell>
          <cell r="K1780" t="str">
            <v>AREQUIPA</v>
          </cell>
          <cell r="L1780">
            <v>8</v>
          </cell>
          <cell r="M1780" t="str">
            <v>LA UNION</v>
          </cell>
          <cell r="N1780">
            <v>10</v>
          </cell>
          <cell r="O1780" t="str">
            <v>TOMEPAMPA</v>
          </cell>
          <cell r="P1780" t="str">
            <v>Fatima Amoretti Arteaga</v>
          </cell>
          <cell r="Q1780"/>
          <cell r="R1780" t="str">
            <v>Javier Alfredo Apaza Mamani</v>
          </cell>
          <cell r="S1780"/>
          <cell r="T1780">
            <v>959479597</v>
          </cell>
          <cell r="U1780" t="str">
            <v>m_jconsultoriaintegral@hotmail.com</v>
          </cell>
        </row>
        <row r="1781">
          <cell r="H1781">
            <v>300439</v>
          </cell>
          <cell r="I1781" t="str">
            <v>MUNICIPALIDAD DISTRITAL DE TORO</v>
          </cell>
          <cell r="J1781">
            <v>4</v>
          </cell>
          <cell r="K1781" t="str">
            <v>AREQUIPA</v>
          </cell>
          <cell r="L1781">
            <v>8</v>
          </cell>
          <cell r="M1781" t="str">
            <v>LA UNION</v>
          </cell>
          <cell r="N1781">
            <v>11</v>
          </cell>
          <cell r="O1781" t="str">
            <v>TORO</v>
          </cell>
          <cell r="P1781" t="str">
            <v>Fatima Amoretti Arteaga</v>
          </cell>
          <cell r="Q1781"/>
          <cell r="R1781" t="str">
            <v>Pelayo James David Quispe Quispe</v>
          </cell>
          <cell r="S1781"/>
          <cell r="T1781">
            <v>990552525</v>
          </cell>
          <cell r="U1781" t="str">
            <v>james53760@yahoo.es</v>
          </cell>
        </row>
        <row r="1782">
          <cell r="H1782">
            <v>300441</v>
          </cell>
          <cell r="I1782" t="str">
            <v>MUNICIPALIDAD DISTRITAL DE ACOCRO</v>
          </cell>
          <cell r="J1782">
            <v>5</v>
          </cell>
          <cell r="K1782" t="str">
            <v>AYACUCHO</v>
          </cell>
          <cell r="L1782">
            <v>1</v>
          </cell>
          <cell r="M1782" t="str">
            <v>HUAMANGA</v>
          </cell>
          <cell r="N1782">
            <v>2</v>
          </cell>
          <cell r="O1782" t="str">
            <v>ACOCRO</v>
          </cell>
          <cell r="P1782" t="str">
            <v>Noe Kiyak Pujupat</v>
          </cell>
          <cell r="Q1782"/>
          <cell r="R1782" t="str">
            <v>Henry William Tueros Amao</v>
          </cell>
          <cell r="S1782" t="str">
            <v>Responsable de planeamiento</v>
          </cell>
          <cell r="T1782">
            <v>996873931</v>
          </cell>
          <cell r="U1782" t="str">
            <v>fhenryt22@hotmail.com</v>
          </cell>
        </row>
        <row r="1783">
          <cell r="H1783">
            <v>300442</v>
          </cell>
          <cell r="I1783" t="str">
            <v>MUNICIPALIDAD DISTRITAL DE ACOS VINCHOS</v>
          </cell>
          <cell r="J1783">
            <v>5</v>
          </cell>
          <cell r="K1783" t="str">
            <v>AYACUCHO</v>
          </cell>
          <cell r="L1783">
            <v>1</v>
          </cell>
          <cell r="M1783" t="str">
            <v>HUAMANGA</v>
          </cell>
          <cell r="N1783">
            <v>3</v>
          </cell>
          <cell r="O1783" t="str">
            <v>ACOS VINCHOS</v>
          </cell>
          <cell r="P1783" t="str">
            <v>Noe Kiyak Pujupat</v>
          </cell>
          <cell r="Q1783"/>
          <cell r="R1783" t="str">
            <v>Georgina Calle Atauqui</v>
          </cell>
          <cell r="S1783" t="str">
            <v>Responsable de planeamiento</v>
          </cell>
          <cell r="T1783">
            <v>917351434</v>
          </cell>
          <cell r="U1783" t="str">
            <v>gina_calle@hotmail.com</v>
          </cell>
        </row>
        <row r="1784">
          <cell r="H1784">
            <v>300443</v>
          </cell>
          <cell r="I1784" t="str">
            <v>MUNICIPALIDAD DISTRITAL DE CARMEN ALTO</v>
          </cell>
          <cell r="J1784">
            <v>5</v>
          </cell>
          <cell r="K1784" t="str">
            <v>AYACUCHO</v>
          </cell>
          <cell r="L1784">
            <v>1</v>
          </cell>
          <cell r="M1784" t="str">
            <v>HUAMANGA</v>
          </cell>
          <cell r="N1784">
            <v>4</v>
          </cell>
          <cell r="O1784" t="str">
            <v>CARMEN ALTO</v>
          </cell>
          <cell r="P1784" t="str">
            <v>Noe Kiyak Pujupat</v>
          </cell>
          <cell r="Q1784"/>
          <cell r="R1784" t="str">
            <v>Mario Inca Ucharima</v>
          </cell>
          <cell r="S1784" t="str">
            <v>Responsable de planeamiento</v>
          </cell>
          <cell r="T1784">
            <v>984307330</v>
          </cell>
          <cell r="U1784" t="str">
            <v>beto7007@hotmail.com</v>
          </cell>
        </row>
        <row r="1785">
          <cell r="H1785">
            <v>300444</v>
          </cell>
          <cell r="I1785" t="str">
            <v>MUNICIPALIDAD DISTRITAL DE CHIARA</v>
          </cell>
          <cell r="J1785">
            <v>5</v>
          </cell>
          <cell r="K1785" t="str">
            <v>AYACUCHO</v>
          </cell>
          <cell r="L1785">
            <v>1</v>
          </cell>
          <cell r="M1785" t="str">
            <v>HUAMANGA</v>
          </cell>
          <cell r="N1785">
            <v>5</v>
          </cell>
          <cell r="O1785" t="str">
            <v>CHIARA</v>
          </cell>
          <cell r="P1785" t="str">
            <v>Noe Kiyak Pujupat</v>
          </cell>
          <cell r="Q1785"/>
          <cell r="R1785" t="str">
            <v>Edita Huamani De La Cruz</v>
          </cell>
          <cell r="S1785" t="str">
            <v>Responsable de planeamiento</v>
          </cell>
          <cell r="T1785">
            <v>916141698</v>
          </cell>
          <cell r="U1785" t="str">
            <v>edith_2005_75@hotmail.com</v>
          </cell>
        </row>
        <row r="1786">
          <cell r="H1786">
            <v>300445</v>
          </cell>
          <cell r="I1786" t="str">
            <v>MUNICIPALIDAD DISTRITAL DE OCROS</v>
          </cell>
          <cell r="J1786">
            <v>5</v>
          </cell>
          <cell r="K1786" t="str">
            <v>AYACUCHO</v>
          </cell>
          <cell r="L1786">
            <v>1</v>
          </cell>
          <cell r="M1786" t="str">
            <v>HUAMANGA</v>
          </cell>
          <cell r="N1786">
            <v>6</v>
          </cell>
          <cell r="O1786" t="str">
            <v>OCROS</v>
          </cell>
          <cell r="P1786" t="str">
            <v>Noe Kiyak Pujupat</v>
          </cell>
          <cell r="Q1786"/>
          <cell r="R1786" t="str">
            <v>Alexander Rojas Tenorio</v>
          </cell>
          <cell r="S1786" t="str">
            <v>Responsable de planeamiento</v>
          </cell>
          <cell r="T1786">
            <v>921406368</v>
          </cell>
          <cell r="U1786" t="str">
            <v>arojas91291@gmail.com</v>
          </cell>
        </row>
        <row r="1787">
          <cell r="H1787">
            <v>300446</v>
          </cell>
          <cell r="I1787" t="str">
            <v>MUNICIPALIDAD DISTRITAL DE PACAICASA</v>
          </cell>
          <cell r="J1787">
            <v>5</v>
          </cell>
          <cell r="K1787" t="str">
            <v>AYACUCHO</v>
          </cell>
          <cell r="L1787">
            <v>1</v>
          </cell>
          <cell r="M1787" t="str">
            <v>HUAMANGA</v>
          </cell>
          <cell r="N1787">
            <v>7</v>
          </cell>
          <cell r="O1787" t="str">
            <v>PACAYCASA</v>
          </cell>
          <cell r="P1787" t="str">
            <v>Noe Kiyak Pujupat</v>
          </cell>
          <cell r="Q1787"/>
          <cell r="R1787" t="str">
            <v>Yeltsin Rebelino Lapa Ochoa</v>
          </cell>
          <cell r="S1787" t="str">
            <v>Responsable de planeamiento</v>
          </cell>
          <cell r="T1787">
            <v>951923431</v>
          </cell>
          <cell r="U1787" t="str">
            <v>alonsitoyel@gmail.com</v>
          </cell>
        </row>
        <row r="1788">
          <cell r="H1788">
            <v>300447</v>
          </cell>
          <cell r="I1788" t="str">
            <v>MUNICIPALIDAD DISTRITAL DE QUINUA</v>
          </cell>
          <cell r="J1788">
            <v>5</v>
          </cell>
          <cell r="K1788" t="str">
            <v>AYACUCHO</v>
          </cell>
          <cell r="L1788">
            <v>1</v>
          </cell>
          <cell r="M1788" t="str">
            <v>HUAMANGA</v>
          </cell>
          <cell r="N1788">
            <v>8</v>
          </cell>
          <cell r="O1788" t="str">
            <v>QUINUA</v>
          </cell>
          <cell r="P1788" t="str">
            <v>Noe Kiyak Pujupat</v>
          </cell>
          <cell r="Q1788"/>
          <cell r="R1788" t="str">
            <v>Edita Huamani De La Cruz</v>
          </cell>
          <cell r="S1788" t="str">
            <v>Responsable de planeamiento</v>
          </cell>
          <cell r="T1788">
            <v>916141698</v>
          </cell>
          <cell r="U1788" t="str">
            <v>edith_2005_75@hotmail.com</v>
          </cell>
        </row>
        <row r="1789">
          <cell r="H1789">
            <v>300448</v>
          </cell>
          <cell r="I1789" t="str">
            <v>MUNICIPALIDAD DISTRITAL DE SAN JOSE DE TICLLAS</v>
          </cell>
          <cell r="J1789">
            <v>5</v>
          </cell>
          <cell r="K1789" t="str">
            <v>AYACUCHO</v>
          </cell>
          <cell r="L1789">
            <v>1</v>
          </cell>
          <cell r="M1789" t="str">
            <v>HUAMANGA</v>
          </cell>
          <cell r="N1789">
            <v>9</v>
          </cell>
          <cell r="O1789" t="str">
            <v>SAN JOSE DE TICLLAS</v>
          </cell>
          <cell r="P1789" t="str">
            <v>Noe Kiyak Pujupat</v>
          </cell>
          <cell r="Q1789"/>
          <cell r="R1789" t="str">
            <v>Mariluz Levanté Confuerza</v>
          </cell>
          <cell r="S1789" t="str">
            <v>Jefa de la Oficina General de Planeamiento y presupuesto</v>
          </cell>
          <cell r="T1789"/>
          <cell r="U1789" t="str">
            <v>keynansanchezurbano@gmail.com</v>
          </cell>
        </row>
        <row r="1790">
          <cell r="H1790">
            <v>300449</v>
          </cell>
          <cell r="I1790" t="str">
            <v>MUNICIPALIDAD DISTRITAL DE SAN JUAN BAUTISTA</v>
          </cell>
          <cell r="J1790">
            <v>5</v>
          </cell>
          <cell r="K1790" t="str">
            <v>AYACUCHO</v>
          </cell>
          <cell r="L1790">
            <v>1</v>
          </cell>
          <cell r="M1790" t="str">
            <v>HUAMANGA</v>
          </cell>
          <cell r="N1790">
            <v>10</v>
          </cell>
          <cell r="O1790" t="str">
            <v>SAN JUAN BAUTISTA</v>
          </cell>
          <cell r="P1790" t="str">
            <v>Noe Kiyak Pujupat</v>
          </cell>
          <cell r="Q1790"/>
          <cell r="R1790" t="str">
            <v>Jhony Palomino Santa Cruz</v>
          </cell>
          <cell r="S1790" t="str">
            <v>Responsable de planeamiento</v>
          </cell>
          <cell r="T1790">
            <v>929922021</v>
          </cell>
          <cell r="U1790" t="str">
            <v>jhony1psc@gmail.com</v>
          </cell>
        </row>
        <row r="1791">
          <cell r="H1791">
            <v>300450</v>
          </cell>
          <cell r="I1791" t="str">
            <v>MUNICIPALIDAD DISTRITAL DE SANTIAGO DE PISCHA</v>
          </cell>
          <cell r="J1791">
            <v>5</v>
          </cell>
          <cell r="K1791" t="str">
            <v>AYACUCHO</v>
          </cell>
          <cell r="L1791">
            <v>1</v>
          </cell>
          <cell r="M1791" t="str">
            <v>HUAMANGA</v>
          </cell>
          <cell r="N1791">
            <v>11</v>
          </cell>
          <cell r="O1791" t="str">
            <v>SANTIAGO DE PISCHA</v>
          </cell>
          <cell r="P1791" t="str">
            <v>Noe Kiyak Pujupat</v>
          </cell>
          <cell r="Q1791"/>
          <cell r="R1791" t="str">
            <v>Anibal Quispe Yanqui</v>
          </cell>
          <cell r="S1791" t="str">
            <v>Responsable de planeamiento</v>
          </cell>
          <cell r="T1791">
            <v>932099353</v>
          </cell>
          <cell r="U1791" t="str">
            <v>anibalquispe3@gmail.com</v>
          </cell>
        </row>
        <row r="1792">
          <cell r="H1792">
            <v>300451</v>
          </cell>
          <cell r="I1792" t="str">
            <v>MUNICIPALIDAD DISTRITAL DE SOCOS</v>
          </cell>
          <cell r="J1792">
            <v>5</v>
          </cell>
          <cell r="K1792" t="str">
            <v>AYACUCHO</v>
          </cell>
          <cell r="L1792">
            <v>1</v>
          </cell>
          <cell r="M1792" t="str">
            <v>HUAMANGA</v>
          </cell>
          <cell r="N1792">
            <v>12</v>
          </cell>
          <cell r="O1792" t="str">
            <v>SOCOS</v>
          </cell>
          <cell r="P1792" t="str">
            <v>Noe Kiyak Pujupat</v>
          </cell>
          <cell r="Q1792"/>
          <cell r="R1792" t="str">
            <v>Deivis Ericks Enriquez Humareda</v>
          </cell>
          <cell r="S1792" t="str">
            <v>Responsable de planeamiento</v>
          </cell>
          <cell r="T1792">
            <v>990888908</v>
          </cell>
          <cell r="U1792" t="str">
            <v>ericks_691@hotmail.com</v>
          </cell>
        </row>
        <row r="1793">
          <cell r="H1793">
            <v>300452</v>
          </cell>
          <cell r="I1793" t="str">
            <v>MUNICIPALIDAD DISTRITAL DE TAMBILLO</v>
          </cell>
          <cell r="J1793">
            <v>5</v>
          </cell>
          <cell r="K1793" t="str">
            <v>AYACUCHO</v>
          </cell>
          <cell r="L1793">
            <v>1</v>
          </cell>
          <cell r="M1793" t="str">
            <v>HUAMANGA</v>
          </cell>
          <cell r="N1793">
            <v>13</v>
          </cell>
          <cell r="O1793" t="str">
            <v>TAMBILLO</v>
          </cell>
          <cell r="P1793" t="str">
            <v>Noe Kiyak Pujupat</v>
          </cell>
          <cell r="Q1793"/>
          <cell r="R1793" t="str">
            <v>Claudio Jorge Quispe</v>
          </cell>
          <cell r="S1793" t="str">
            <v>Responsable de planeamiento</v>
          </cell>
          <cell r="T1793">
            <v>966055503</v>
          </cell>
          <cell r="U1793" t="str">
            <v>claudiojo_07@hotmail.com</v>
          </cell>
        </row>
        <row r="1794">
          <cell r="H1794">
            <v>300453</v>
          </cell>
          <cell r="I1794" t="str">
            <v>MUNICIPALIDAD DISTRITAL DE VINCHOS</v>
          </cell>
          <cell r="J1794">
            <v>5</v>
          </cell>
          <cell r="K1794" t="str">
            <v>AYACUCHO</v>
          </cell>
          <cell r="L1794">
            <v>1</v>
          </cell>
          <cell r="M1794" t="str">
            <v>HUAMANGA</v>
          </cell>
          <cell r="N1794">
            <v>14</v>
          </cell>
          <cell r="O1794" t="str">
            <v>VINCHOS</v>
          </cell>
          <cell r="P1794" t="str">
            <v>Noe Kiyak Pujupat</v>
          </cell>
          <cell r="Q1794"/>
          <cell r="R1794" t="str">
            <v>Liliana Alvarado Santisteban</v>
          </cell>
          <cell r="S1794" t="str">
            <v>Responsable de planeamiento</v>
          </cell>
          <cell r="T1794">
            <v>999383802</v>
          </cell>
          <cell r="U1794" t="str">
            <v>lalvaradosantisteban@hotmail.com</v>
          </cell>
        </row>
        <row r="1795">
          <cell r="H1795">
            <v>300455</v>
          </cell>
          <cell r="I1795" t="str">
            <v>MUNICIPALIDAD DISTRITAL DE CHUSCHI</v>
          </cell>
          <cell r="J1795">
            <v>5</v>
          </cell>
          <cell r="K1795" t="str">
            <v>AYACUCHO</v>
          </cell>
          <cell r="L1795">
            <v>2</v>
          </cell>
          <cell r="M1795" t="str">
            <v>CANGALLO</v>
          </cell>
          <cell r="N1795">
            <v>2</v>
          </cell>
          <cell r="O1795" t="str">
            <v>CHUSCHI</v>
          </cell>
          <cell r="P1795" t="str">
            <v>Noe Kiyak Pujupat</v>
          </cell>
          <cell r="Q1795"/>
          <cell r="R1795" t="str">
            <v>Macedonio Galindo Nuñez</v>
          </cell>
          <cell r="S1795" t="str">
            <v>Responsable de planeamiento</v>
          </cell>
          <cell r="T1795">
            <v>966826603</v>
          </cell>
          <cell r="U1795" t="str">
            <v>macedonio_3@hotmail.com</v>
          </cell>
        </row>
        <row r="1796">
          <cell r="H1796">
            <v>300456</v>
          </cell>
          <cell r="I1796" t="str">
            <v>MUNICIPALIDAD DISTRITAL DE LOS MOROCHUCOS</v>
          </cell>
          <cell r="J1796">
            <v>5</v>
          </cell>
          <cell r="K1796" t="str">
            <v>AYACUCHO</v>
          </cell>
          <cell r="L1796">
            <v>2</v>
          </cell>
          <cell r="M1796" t="str">
            <v>CANGALLO</v>
          </cell>
          <cell r="N1796">
            <v>3</v>
          </cell>
          <cell r="O1796" t="str">
            <v>LOS MOROCHUCOS</v>
          </cell>
          <cell r="P1796" t="str">
            <v>Noe Kiyak Pujupat</v>
          </cell>
          <cell r="Q1796"/>
          <cell r="R1796" t="str">
            <v>Wilmer Ramirez Lozano</v>
          </cell>
          <cell r="S1796" t="str">
            <v>Responsable de planeamiento</v>
          </cell>
          <cell r="T1796">
            <v>947537633</v>
          </cell>
          <cell r="U1796" t="str">
            <v>wrl1421@gmail.com</v>
          </cell>
        </row>
        <row r="1797">
          <cell r="H1797">
            <v>300457</v>
          </cell>
          <cell r="I1797" t="str">
            <v>MUNICIPALIDAD DISTRITAL DE MARIA PARADO DE BELLIDO</v>
          </cell>
          <cell r="J1797">
            <v>5</v>
          </cell>
          <cell r="K1797" t="str">
            <v>AYACUCHO</v>
          </cell>
          <cell r="L1797">
            <v>2</v>
          </cell>
          <cell r="M1797" t="str">
            <v>CANGALLO</v>
          </cell>
          <cell r="N1797">
            <v>4</v>
          </cell>
          <cell r="O1797" t="str">
            <v>MARIA PARADO DE BELLIDO</v>
          </cell>
          <cell r="P1797" t="str">
            <v>Noe Kiyak Pujupat</v>
          </cell>
          <cell r="Q1797"/>
          <cell r="R1797" t="str">
            <v>Joel Jhonatan Conde Alca</v>
          </cell>
          <cell r="S1797" t="str">
            <v>Responsable de planeamiento</v>
          </cell>
          <cell r="T1797">
            <v>910406838</v>
          </cell>
          <cell r="U1797" t="str">
            <v>condealcaj@gmail.com</v>
          </cell>
        </row>
        <row r="1798">
          <cell r="H1798">
            <v>300458</v>
          </cell>
          <cell r="I1798" t="str">
            <v>MUNICIPALIDAD DISTRITAL DE PARAS</v>
          </cell>
          <cell r="J1798">
            <v>5</v>
          </cell>
          <cell r="K1798" t="str">
            <v>AYACUCHO</v>
          </cell>
          <cell r="L1798">
            <v>2</v>
          </cell>
          <cell r="M1798" t="str">
            <v>CANGALLO</v>
          </cell>
          <cell r="N1798">
            <v>5</v>
          </cell>
          <cell r="O1798" t="str">
            <v>PARAS</v>
          </cell>
          <cell r="P1798" t="str">
            <v>Noe Kiyak Pujupat</v>
          </cell>
          <cell r="Q1798"/>
          <cell r="R1798" t="str">
            <v>WILMER RAMIREZ LOZANO</v>
          </cell>
          <cell r="S1798" t="str">
            <v>JEFE DE LA OFICINA DE PLANEAMIENTO Y PRESUPUESTO</v>
          </cell>
          <cell r="T1798">
            <v>930724512</v>
          </cell>
          <cell r="U1798" t="str">
            <v>wrl1421@GMAIL.COM</v>
          </cell>
        </row>
        <row r="1799">
          <cell r="H1799">
            <v>300459</v>
          </cell>
          <cell r="I1799" t="str">
            <v>MUNICIPALIDAD DISTRITAL DE TOTOS</v>
          </cell>
          <cell r="J1799">
            <v>5</v>
          </cell>
          <cell r="K1799" t="str">
            <v>AYACUCHO</v>
          </cell>
          <cell r="L1799">
            <v>2</v>
          </cell>
          <cell r="M1799" t="str">
            <v>CANGALLO</v>
          </cell>
          <cell r="N1799">
            <v>6</v>
          </cell>
          <cell r="O1799" t="str">
            <v>TOTOS</v>
          </cell>
          <cell r="P1799" t="str">
            <v>Noe Kiyak Pujupat</v>
          </cell>
          <cell r="Q1799"/>
          <cell r="R1799" t="str">
            <v>Rosa Isabel Mitma Linares</v>
          </cell>
          <cell r="S1799" t="str">
            <v>Responsable de planeamiento</v>
          </cell>
          <cell r="T1799">
            <v>957531112</v>
          </cell>
          <cell r="U1799" t="str">
            <v>isabel_sagitario9dd@hotmail.com</v>
          </cell>
        </row>
        <row r="1800">
          <cell r="H1800">
            <v>300461</v>
          </cell>
          <cell r="I1800" t="str">
            <v>MUNICIPALIDAD DISTRITAL DE CARAPO</v>
          </cell>
          <cell r="J1800">
            <v>5</v>
          </cell>
          <cell r="K1800" t="str">
            <v>AYACUCHO</v>
          </cell>
          <cell r="L1800">
            <v>3</v>
          </cell>
          <cell r="M1800" t="str">
            <v>HUANCA SANCOS</v>
          </cell>
          <cell r="N1800">
            <v>2</v>
          </cell>
          <cell r="O1800" t="str">
            <v>CARAPO</v>
          </cell>
          <cell r="P1800" t="str">
            <v>Noe Kiyak Pujupat</v>
          </cell>
          <cell r="Q1800"/>
          <cell r="R1800" t="str">
            <v>Elsa Pablo Flores</v>
          </cell>
          <cell r="S1800" t="str">
            <v>Responsable de planeamiento</v>
          </cell>
          <cell r="T1800">
            <v>900476583</v>
          </cell>
          <cell r="U1800" t="str">
            <v>elsa_2022@hotmail.com</v>
          </cell>
        </row>
        <row r="1801">
          <cell r="H1801">
            <v>300462</v>
          </cell>
          <cell r="I1801" t="str">
            <v>MUNICIPALIDAD DISTRITAL DE SACSAMARCA</v>
          </cell>
          <cell r="J1801">
            <v>5</v>
          </cell>
          <cell r="K1801" t="str">
            <v>AYACUCHO</v>
          </cell>
          <cell r="L1801">
            <v>3</v>
          </cell>
          <cell r="M1801" t="str">
            <v>HUANCA SANCOS</v>
          </cell>
          <cell r="N1801">
            <v>3</v>
          </cell>
          <cell r="O1801" t="str">
            <v>SACSAMARCA</v>
          </cell>
          <cell r="P1801" t="str">
            <v>Noe Kiyak Pujupat</v>
          </cell>
          <cell r="Q1801"/>
          <cell r="R1801" t="str">
            <v>Wilfredo Paucar Arotoma</v>
          </cell>
          <cell r="S1801" t="str">
            <v>Responsable de planeamiento</v>
          </cell>
          <cell r="T1801">
            <v>995961444</v>
          </cell>
          <cell r="U1801" t="str">
            <v>wilfredop70@hotmail.com</v>
          </cell>
        </row>
        <row r="1802">
          <cell r="H1802">
            <v>300463</v>
          </cell>
          <cell r="I1802" t="str">
            <v>MUNICIPALIDAD DISTRITAL DE SANTIAGO DE LUCANAMARCA</v>
          </cell>
          <cell r="J1802">
            <v>5</v>
          </cell>
          <cell r="K1802" t="str">
            <v>AYACUCHO</v>
          </cell>
          <cell r="L1802">
            <v>3</v>
          </cell>
          <cell r="M1802" t="str">
            <v>HUANCA SANCOS</v>
          </cell>
          <cell r="N1802">
            <v>4</v>
          </cell>
          <cell r="O1802" t="str">
            <v>SANTIAGO DE LUCANAMARCA</v>
          </cell>
          <cell r="P1802" t="str">
            <v>Noe Kiyak Pujupat</v>
          </cell>
          <cell r="Q1802"/>
          <cell r="R1802" t="str">
            <v>Wagner Jhon Quispe Mendoza</v>
          </cell>
          <cell r="S1802" t="str">
            <v>Responsable de planeamiento</v>
          </cell>
          <cell r="T1802">
            <v>968587559</v>
          </cell>
          <cell r="U1802" t="str">
            <v>silvesterw14@hotmail.com</v>
          </cell>
        </row>
        <row r="1803">
          <cell r="H1803">
            <v>300465</v>
          </cell>
          <cell r="I1803" t="str">
            <v>MUNICIPALIDAD DISTRITAL DE AYAHUANCO</v>
          </cell>
          <cell r="J1803">
            <v>5</v>
          </cell>
          <cell r="K1803" t="str">
            <v>AYACUCHO</v>
          </cell>
          <cell r="L1803">
            <v>4</v>
          </cell>
          <cell r="M1803" t="str">
            <v>HUANTA</v>
          </cell>
          <cell r="N1803">
            <v>2</v>
          </cell>
          <cell r="O1803" t="str">
            <v>AYAHUANCO</v>
          </cell>
          <cell r="P1803" t="str">
            <v>Noe Kiyak Pujupat</v>
          </cell>
          <cell r="Q1803"/>
          <cell r="R1803" t="str">
            <v>Yeny Gomez Quispe</v>
          </cell>
          <cell r="S1803" t="str">
            <v>Responsable de planeamiento</v>
          </cell>
          <cell r="T1803">
            <v>973889853</v>
          </cell>
          <cell r="U1803" t="str">
            <v>yeny_yoselin_25@hotmail.com</v>
          </cell>
        </row>
        <row r="1804">
          <cell r="H1804">
            <v>300466</v>
          </cell>
          <cell r="I1804" t="str">
            <v>MUNICIPALIDAD DISTRITAL DE HUAMANGUILLA</v>
          </cell>
          <cell r="J1804">
            <v>5</v>
          </cell>
          <cell r="K1804" t="str">
            <v>AYACUCHO</v>
          </cell>
          <cell r="L1804">
            <v>4</v>
          </cell>
          <cell r="M1804" t="str">
            <v>HUANTA</v>
          </cell>
          <cell r="N1804">
            <v>3</v>
          </cell>
          <cell r="O1804" t="str">
            <v>HUAMANGUILLA</v>
          </cell>
          <cell r="P1804" t="str">
            <v>Noe Kiyak Pujupat</v>
          </cell>
          <cell r="Q1804"/>
          <cell r="R1804" t="str">
            <v>Yaneth Quispe Palomino</v>
          </cell>
          <cell r="S1804" t="str">
            <v>Responsable de planeamiento</v>
          </cell>
          <cell r="T1804">
            <v>932507223</v>
          </cell>
          <cell r="U1804" t="str">
            <v>thenay_04@hotmail.com</v>
          </cell>
        </row>
        <row r="1805">
          <cell r="H1805">
            <v>300467</v>
          </cell>
          <cell r="I1805" t="str">
            <v>MUNICIPALIDAD DISTRITAL DE IGUAIN</v>
          </cell>
          <cell r="J1805">
            <v>5</v>
          </cell>
          <cell r="K1805" t="str">
            <v>AYACUCHO</v>
          </cell>
          <cell r="L1805">
            <v>4</v>
          </cell>
          <cell r="M1805" t="str">
            <v>HUANTA</v>
          </cell>
          <cell r="N1805">
            <v>4</v>
          </cell>
          <cell r="O1805" t="str">
            <v>IGUAIN</v>
          </cell>
          <cell r="P1805" t="str">
            <v>Noe Kiyak Pujupat</v>
          </cell>
          <cell r="Q1805"/>
          <cell r="R1805" t="str">
            <v>Marcelina Calle Huayllahuaman</v>
          </cell>
          <cell r="S1805" t="str">
            <v>Responsable de planeamiento</v>
          </cell>
          <cell r="T1805">
            <v>989901158</v>
          </cell>
          <cell r="U1805" t="str">
            <v>machy_0403@hotmail.com</v>
          </cell>
        </row>
        <row r="1806">
          <cell r="H1806">
            <v>300468</v>
          </cell>
          <cell r="I1806" t="str">
            <v>MUNICIPALIDAD DISTRITAL DE LURICOCHA</v>
          </cell>
          <cell r="J1806">
            <v>5</v>
          </cell>
          <cell r="K1806" t="str">
            <v>AYACUCHO</v>
          </cell>
          <cell r="L1806">
            <v>4</v>
          </cell>
          <cell r="M1806" t="str">
            <v>HUANTA</v>
          </cell>
          <cell r="N1806">
            <v>5</v>
          </cell>
          <cell r="O1806" t="str">
            <v>LURICOCHA</v>
          </cell>
          <cell r="P1806" t="str">
            <v>Noe Kiyak Pujupat</v>
          </cell>
          <cell r="Q1806"/>
          <cell r="R1806" t="str">
            <v>Yudy Mendoza de la Cruz</v>
          </cell>
          <cell r="S1806" t="str">
            <v>Responsable de Oficina General de Planeamiento y Presupuesto</v>
          </cell>
          <cell r="T1806">
            <v>946858416</v>
          </cell>
          <cell r="U1806" t="str">
            <v>yudymayo161992@gmail.com</v>
          </cell>
        </row>
        <row r="1807">
          <cell r="H1807">
            <v>300469</v>
          </cell>
          <cell r="I1807" t="str">
            <v>MUNICIPALIDAD DISTRITAL DE SANTILLANA</v>
          </cell>
          <cell r="J1807">
            <v>5</v>
          </cell>
          <cell r="K1807" t="str">
            <v>AYACUCHO</v>
          </cell>
          <cell r="L1807">
            <v>4</v>
          </cell>
          <cell r="M1807" t="str">
            <v>HUANTA</v>
          </cell>
          <cell r="N1807">
            <v>6</v>
          </cell>
          <cell r="O1807" t="str">
            <v>SANTILLANA</v>
          </cell>
          <cell r="P1807" t="str">
            <v>Noe Kiyak Pujupat</v>
          </cell>
          <cell r="Q1807"/>
          <cell r="R1807" t="str">
            <v>Zoraida Rimachi Salazar</v>
          </cell>
          <cell r="S1807" t="str">
            <v>Responsable de planeamiento</v>
          </cell>
          <cell r="T1807">
            <v>944211895</v>
          </cell>
          <cell r="U1807" t="str">
            <v>zoraida2806rs@gmail.com</v>
          </cell>
        </row>
        <row r="1808">
          <cell r="H1808">
            <v>300470</v>
          </cell>
          <cell r="I1808" t="str">
            <v>MUNICIPALIDAD DISTRITAL DE SIVIA</v>
          </cell>
          <cell r="J1808">
            <v>5</v>
          </cell>
          <cell r="K1808" t="str">
            <v>AYACUCHO</v>
          </cell>
          <cell r="L1808">
            <v>4</v>
          </cell>
          <cell r="M1808" t="str">
            <v>HUANTA</v>
          </cell>
          <cell r="N1808">
            <v>7</v>
          </cell>
          <cell r="O1808" t="str">
            <v>SIVIA</v>
          </cell>
          <cell r="P1808" t="str">
            <v>Noe Kiyak Pujupat</v>
          </cell>
          <cell r="Q1808"/>
          <cell r="R1808" t="str">
            <v xml:space="preserve">MARGOTH MAYTA GUTIERREZ    </v>
          </cell>
          <cell r="S1808" t="str">
            <v xml:space="preserve">Jefa de la oficina General de planeamiento y presupuesto      </v>
          </cell>
          <cell r="T1808">
            <v>910103479</v>
          </cell>
          <cell r="U1808" t="str">
            <v>mayte27economic@gmail.com</v>
          </cell>
        </row>
        <row r="1809">
          <cell r="H1809">
            <v>300472</v>
          </cell>
          <cell r="I1809" t="str">
            <v>MUNICIPALIDAD DISTRITAL DE ANCO</v>
          </cell>
          <cell r="J1809">
            <v>5</v>
          </cell>
          <cell r="K1809" t="str">
            <v>AYACUCHO</v>
          </cell>
          <cell r="L1809">
            <v>5</v>
          </cell>
          <cell r="M1809" t="str">
            <v>LA MAR</v>
          </cell>
          <cell r="N1809">
            <v>2</v>
          </cell>
          <cell r="O1809" t="str">
            <v>ANCO</v>
          </cell>
          <cell r="P1809" t="str">
            <v>Noe Kiyak Pujupat</v>
          </cell>
          <cell r="Q1809"/>
          <cell r="R1809" t="str">
            <v>Felicitas Contreras Pareja</v>
          </cell>
          <cell r="S1809" t="str">
            <v>Responsable de planeamiento</v>
          </cell>
          <cell r="T1809">
            <v>998085511</v>
          </cell>
          <cell r="U1809" t="str">
            <v>felycpareja@gmail.com</v>
          </cell>
        </row>
        <row r="1810">
          <cell r="H1810">
            <v>300473</v>
          </cell>
          <cell r="I1810" t="str">
            <v>MUNICIPALIDAD DISTRITAL DE AYNA</v>
          </cell>
          <cell r="J1810">
            <v>5</v>
          </cell>
          <cell r="K1810" t="str">
            <v>AYACUCHO</v>
          </cell>
          <cell r="L1810">
            <v>5</v>
          </cell>
          <cell r="M1810" t="str">
            <v>LA MAR</v>
          </cell>
          <cell r="N1810">
            <v>3</v>
          </cell>
          <cell r="O1810" t="str">
            <v>AYNA</v>
          </cell>
          <cell r="P1810" t="str">
            <v>Noe Kiyak Pujupat</v>
          </cell>
          <cell r="Q1810"/>
          <cell r="R1810" t="str">
            <v xml:space="preserve">Liz Quispe </v>
          </cell>
          <cell r="S1810" t="str">
            <v xml:space="preserve">Jefa de Planeamiento </v>
          </cell>
          <cell r="T1810">
            <v>982692281</v>
          </cell>
          <cell r="U1810" t="str">
            <v>lizmayraqc26@gmail.com</v>
          </cell>
        </row>
        <row r="1811">
          <cell r="H1811">
            <v>300474</v>
          </cell>
          <cell r="I1811" t="str">
            <v>MUNICIPALIDAD DISTRITAL DE CHILCAS</v>
          </cell>
          <cell r="J1811">
            <v>5</v>
          </cell>
          <cell r="K1811" t="str">
            <v>AYACUCHO</v>
          </cell>
          <cell r="L1811">
            <v>5</v>
          </cell>
          <cell r="M1811" t="str">
            <v>LA MAR</v>
          </cell>
          <cell r="N1811">
            <v>4</v>
          </cell>
          <cell r="O1811" t="str">
            <v>CHILCAS</v>
          </cell>
          <cell r="P1811" t="str">
            <v>Noe Kiyak Pujupat</v>
          </cell>
          <cell r="Q1811"/>
          <cell r="R1811" t="str">
            <v xml:space="preserve">Carolina Sulca Illaconza </v>
          </cell>
          <cell r="S1811" t="str">
            <v>Responsable de planeamiento</v>
          </cell>
          <cell r="T1811">
            <v>946858416</v>
          </cell>
          <cell r="U1811" t="str">
            <v>yudymayo161992@gmail.com</v>
          </cell>
        </row>
        <row r="1812">
          <cell r="H1812">
            <v>300475</v>
          </cell>
          <cell r="I1812" t="str">
            <v>MUNICIPALIDAD DISTRITAL DE CHUNGUI</v>
          </cell>
          <cell r="J1812">
            <v>5</v>
          </cell>
          <cell r="K1812" t="str">
            <v>AYACUCHO</v>
          </cell>
          <cell r="L1812">
            <v>5</v>
          </cell>
          <cell r="M1812" t="str">
            <v>LA MAR</v>
          </cell>
          <cell r="N1812">
            <v>5</v>
          </cell>
          <cell r="O1812" t="str">
            <v>CHUNGUI</v>
          </cell>
          <cell r="P1812" t="str">
            <v>Noe Kiyak Pujupat</v>
          </cell>
          <cell r="Q1812"/>
          <cell r="R1812" t="str">
            <v>Wilder Chávez Jerí</v>
          </cell>
          <cell r="S1812" t="str">
            <v>Responsable de planeamiento</v>
          </cell>
          <cell r="T1812">
            <v>966302060</v>
          </cell>
          <cell r="U1812" t="str">
            <v>wilder_cha7@hotmail.com</v>
          </cell>
        </row>
        <row r="1813">
          <cell r="H1813">
            <v>300476</v>
          </cell>
          <cell r="I1813" t="str">
            <v>MUNICIPALIDAD DISTRITAL DE LUIS CARRANZA</v>
          </cell>
          <cell r="J1813">
            <v>5</v>
          </cell>
          <cell r="K1813" t="str">
            <v>AYACUCHO</v>
          </cell>
          <cell r="L1813">
            <v>5</v>
          </cell>
          <cell r="M1813" t="str">
            <v>LA MAR</v>
          </cell>
          <cell r="N1813">
            <v>6</v>
          </cell>
          <cell r="O1813" t="str">
            <v>LUIS CARRANZA</v>
          </cell>
          <cell r="P1813" t="str">
            <v>Noe Kiyak Pujupat</v>
          </cell>
          <cell r="Q1813"/>
          <cell r="R1813" t="str">
            <v>Michael Meneses Zavaleta</v>
          </cell>
          <cell r="S1813" t="str">
            <v>Responsable de planeamiento</v>
          </cell>
          <cell r="T1813">
            <v>966662604</v>
          </cell>
          <cell r="U1813" t="str">
            <v>michz_080@hotmail.com</v>
          </cell>
        </row>
        <row r="1814">
          <cell r="H1814">
            <v>300477</v>
          </cell>
          <cell r="I1814" t="str">
            <v>MUNICIPALIDAD DISTRITAL DE SANTA ROSA</v>
          </cell>
          <cell r="J1814">
            <v>5</v>
          </cell>
          <cell r="K1814" t="str">
            <v>AYACUCHO</v>
          </cell>
          <cell r="L1814">
            <v>5</v>
          </cell>
          <cell r="M1814" t="str">
            <v>LA MAR</v>
          </cell>
          <cell r="N1814">
            <v>7</v>
          </cell>
          <cell r="O1814" t="str">
            <v>SANTA ROSA</v>
          </cell>
          <cell r="P1814" t="str">
            <v>Noe Kiyak Pujupat</v>
          </cell>
          <cell r="Q1814"/>
          <cell r="R1814" t="str">
            <v>Jover Huaman Navarro</v>
          </cell>
          <cell r="S1814" t="str">
            <v>Responsable de planeamiento</v>
          </cell>
          <cell r="T1814">
            <v>990225177</v>
          </cell>
          <cell r="U1814" t="str">
            <v>huamannavarro22@gmail.com</v>
          </cell>
        </row>
        <row r="1815">
          <cell r="H1815">
            <v>300478</v>
          </cell>
          <cell r="I1815" t="str">
            <v>MUNICIPALIDAD DISTRITAL DE TAMBO</v>
          </cell>
          <cell r="J1815">
            <v>5</v>
          </cell>
          <cell r="K1815" t="str">
            <v>AYACUCHO</v>
          </cell>
          <cell r="L1815">
            <v>5</v>
          </cell>
          <cell r="M1815" t="str">
            <v>LA MAR</v>
          </cell>
          <cell r="N1815">
            <v>8</v>
          </cell>
          <cell r="O1815" t="str">
            <v>TAMBO</v>
          </cell>
          <cell r="P1815" t="str">
            <v>Noe Kiyak Pujupat</v>
          </cell>
          <cell r="Q1815"/>
          <cell r="R1815" t="str">
            <v>YOMAR BENITES AYCACHE.</v>
          </cell>
          <cell r="S1815" t="str">
            <v>Jefe de la Oficina de Planeamiento y Presupuesto</v>
          </cell>
          <cell r="T1815">
            <v>942748696</v>
          </cell>
          <cell r="U1815" t="str">
            <v xml:space="preserve">yomarbabrja@gmail.com </v>
          </cell>
        </row>
        <row r="1816">
          <cell r="H1816">
            <v>300480</v>
          </cell>
          <cell r="I1816" t="str">
            <v>MUNICIPALIDAD DISTRITAL DE AUCARA</v>
          </cell>
          <cell r="J1816">
            <v>5</v>
          </cell>
          <cell r="K1816" t="str">
            <v>AYACUCHO</v>
          </cell>
          <cell r="L1816">
            <v>6</v>
          </cell>
          <cell r="M1816" t="str">
            <v>LUCANAS</v>
          </cell>
          <cell r="N1816">
            <v>2</v>
          </cell>
          <cell r="O1816" t="str">
            <v>AUCARA</v>
          </cell>
          <cell r="P1816" t="str">
            <v>Noe Kiyak Pujupat</v>
          </cell>
          <cell r="Q1816"/>
          <cell r="R1816" t="str">
            <v>Cesar Isidoro Bravo Miranda</v>
          </cell>
          <cell r="S1816" t="str">
            <v>Responsable de planeamiento</v>
          </cell>
          <cell r="T1816">
            <v>953293130</v>
          </cell>
          <cell r="U1816" t="str">
            <v>c_bravomiranda@hotmail.com</v>
          </cell>
        </row>
        <row r="1817">
          <cell r="H1817">
            <v>300481</v>
          </cell>
          <cell r="I1817" t="str">
            <v>MUNICIPALIDAD DISTRITAL DE CABANA</v>
          </cell>
          <cell r="J1817">
            <v>5</v>
          </cell>
          <cell r="K1817" t="str">
            <v>AYACUCHO</v>
          </cell>
          <cell r="L1817">
            <v>6</v>
          </cell>
          <cell r="M1817" t="str">
            <v>LUCANAS</v>
          </cell>
          <cell r="N1817">
            <v>3</v>
          </cell>
          <cell r="O1817" t="str">
            <v>CABANA</v>
          </cell>
          <cell r="P1817" t="str">
            <v>Noe Kiyak Pujupat</v>
          </cell>
          <cell r="Q1817"/>
          <cell r="R1817" t="str">
            <v>Alfredo Gustavo Mayuri Carlos</v>
          </cell>
          <cell r="S1817" t="str">
            <v>Responsable de planeamiento</v>
          </cell>
          <cell r="T1817">
            <v>956119464</v>
          </cell>
          <cell r="U1817" t="str">
            <v>maycar_agmc@hotmail.com</v>
          </cell>
        </row>
        <row r="1818">
          <cell r="H1818">
            <v>300482</v>
          </cell>
          <cell r="I1818" t="str">
            <v>MUNICIPALIDAD DISTRITAL DE CARMEN SALCEDO</v>
          </cell>
          <cell r="J1818">
            <v>5</v>
          </cell>
          <cell r="K1818" t="str">
            <v>AYACUCHO</v>
          </cell>
          <cell r="L1818">
            <v>6</v>
          </cell>
          <cell r="M1818" t="str">
            <v>LUCANAS</v>
          </cell>
          <cell r="N1818">
            <v>4</v>
          </cell>
          <cell r="O1818" t="str">
            <v>CARMEN SALCEDO</v>
          </cell>
          <cell r="P1818" t="str">
            <v>Noe Kiyak Pujupat</v>
          </cell>
          <cell r="Q1818"/>
          <cell r="R1818" t="str">
            <v>Daniel Meregildo Cabezas Diaz</v>
          </cell>
          <cell r="S1818" t="str">
            <v>Responsable de planeamiento</v>
          </cell>
          <cell r="T1818">
            <v>996885124</v>
          </cell>
          <cell r="U1818" t="str">
            <v>cabezas1950@hotmail.com</v>
          </cell>
        </row>
        <row r="1819">
          <cell r="H1819">
            <v>300483</v>
          </cell>
          <cell r="I1819" t="str">
            <v>MUNICIPALIDAD DISTRITAL DE CHAVIÑA</v>
          </cell>
          <cell r="J1819">
            <v>5</v>
          </cell>
          <cell r="K1819" t="str">
            <v>AYACUCHO</v>
          </cell>
          <cell r="L1819">
            <v>6</v>
          </cell>
          <cell r="M1819" t="str">
            <v>LUCANAS</v>
          </cell>
          <cell r="N1819">
            <v>5</v>
          </cell>
          <cell r="O1819" t="str">
            <v>CHAVIÑA</v>
          </cell>
          <cell r="P1819" t="str">
            <v>Noe Kiyak Pujupat</v>
          </cell>
          <cell r="Q1819"/>
          <cell r="R1819" t="str">
            <v>SADOT ELEUTERIO CACERES VERA</v>
          </cell>
          <cell r="S1819" t="str">
            <v>GERENTE</v>
          </cell>
          <cell r="T1819" t="str">
            <v>945 265 965</v>
          </cell>
          <cell r="U1819" t="str">
            <v>munichavina@gmail.com</v>
          </cell>
        </row>
        <row r="1820">
          <cell r="H1820">
            <v>300484</v>
          </cell>
          <cell r="I1820" t="str">
            <v>MUNICIPALIDAD DISTRITAL DE CHIPAO</v>
          </cell>
          <cell r="J1820">
            <v>5</v>
          </cell>
          <cell r="K1820" t="str">
            <v>AYACUCHO</v>
          </cell>
          <cell r="L1820">
            <v>6</v>
          </cell>
          <cell r="M1820" t="str">
            <v>LUCANAS</v>
          </cell>
          <cell r="N1820">
            <v>6</v>
          </cell>
          <cell r="O1820" t="str">
            <v>CHIPAO</v>
          </cell>
          <cell r="P1820" t="str">
            <v>Noe Kiyak Pujupat</v>
          </cell>
          <cell r="Q1820"/>
          <cell r="R1820" t="str">
            <v>CABEZAS DIAZ DANIEL MEREGILDO</v>
          </cell>
          <cell r="S1820" t="str">
            <v>Responsable de presupuesto</v>
          </cell>
          <cell r="T1820" t="str">
            <v>cabezas1950@hotmail.com</v>
          </cell>
          <cell r="U1820" t="str">
            <v>cabezas1950@hotmail.com</v>
          </cell>
        </row>
        <row r="1821">
          <cell r="H1821">
            <v>300485</v>
          </cell>
          <cell r="I1821" t="str">
            <v>MUNICIPALIDAD DISTRITAL DE HUAC - HUAS</v>
          </cell>
          <cell r="J1821">
            <v>5</v>
          </cell>
          <cell r="K1821" t="str">
            <v>AYACUCHO</v>
          </cell>
          <cell r="L1821">
            <v>6</v>
          </cell>
          <cell r="M1821" t="str">
            <v>LUCANAS</v>
          </cell>
          <cell r="N1821">
            <v>7</v>
          </cell>
          <cell r="O1821" t="str">
            <v>HUAC-HUAS</v>
          </cell>
          <cell r="P1821" t="str">
            <v>Noe Kiyak Pujupat</v>
          </cell>
          <cell r="Q1821"/>
          <cell r="R1821" t="str">
            <v xml:space="preserve">Nayska Carolina Andrade Córdova </v>
          </cell>
          <cell r="S1821" t="str">
            <v xml:space="preserve">Subgerente de Planificación y Presupuesto </v>
          </cell>
          <cell r="T1821"/>
          <cell r="U1821" t="str">
            <v>administracion@munihuac-huas.gob.pe</v>
          </cell>
        </row>
        <row r="1822">
          <cell r="H1822">
            <v>300486</v>
          </cell>
          <cell r="I1822" t="str">
            <v>MUNICIPALIDAD DISTRITAL DE LARAMATE</v>
          </cell>
          <cell r="J1822">
            <v>5</v>
          </cell>
          <cell r="K1822" t="str">
            <v>AYACUCHO</v>
          </cell>
          <cell r="L1822">
            <v>6</v>
          </cell>
          <cell r="M1822" t="str">
            <v>LUCANAS</v>
          </cell>
          <cell r="N1822">
            <v>8</v>
          </cell>
          <cell r="O1822" t="str">
            <v>LARAMATE</v>
          </cell>
          <cell r="P1822" t="str">
            <v>Noe Kiyak Pujupat</v>
          </cell>
          <cell r="Q1822"/>
          <cell r="R1822" t="str">
            <v>Jose David Salazar Serna</v>
          </cell>
          <cell r="S1822" t="str">
            <v>Responsable de planeamiento</v>
          </cell>
          <cell r="T1822">
            <v>951920862</v>
          </cell>
          <cell r="U1822" t="str">
            <v>jose-ss1970@hotmail.com</v>
          </cell>
        </row>
        <row r="1823">
          <cell r="H1823">
            <v>300487</v>
          </cell>
          <cell r="I1823" t="str">
            <v>MUNICIPALIDAD DISTRITAL DE LEONCIO PRADO</v>
          </cell>
          <cell r="J1823">
            <v>5</v>
          </cell>
          <cell r="K1823" t="str">
            <v>AYACUCHO</v>
          </cell>
          <cell r="L1823">
            <v>6</v>
          </cell>
          <cell r="M1823" t="str">
            <v>LUCANAS</v>
          </cell>
          <cell r="N1823">
            <v>9</v>
          </cell>
          <cell r="O1823" t="str">
            <v>LEONCIO PRADO</v>
          </cell>
          <cell r="P1823" t="str">
            <v>Noe Kiyak Pujupat</v>
          </cell>
          <cell r="Q1823"/>
          <cell r="R1823" t="str">
            <v>SHIRLY BARRETO CHECCLLO</v>
          </cell>
          <cell r="S1823" t="str">
            <v>Gerente Municipal (Encargada de la OGPP)</v>
          </cell>
          <cell r="T1823">
            <v>980641209</v>
          </cell>
          <cell r="U1823"/>
        </row>
        <row r="1824">
          <cell r="H1824">
            <v>300488</v>
          </cell>
          <cell r="I1824" t="str">
            <v>MUNICIPALIDAD DISTRITAL DE LLAUTA</v>
          </cell>
          <cell r="J1824">
            <v>5</v>
          </cell>
          <cell r="K1824" t="str">
            <v>AYACUCHO</v>
          </cell>
          <cell r="L1824">
            <v>6</v>
          </cell>
          <cell r="M1824" t="str">
            <v>LUCANAS</v>
          </cell>
          <cell r="N1824">
            <v>10</v>
          </cell>
          <cell r="O1824" t="str">
            <v>LLAUTA</v>
          </cell>
          <cell r="P1824" t="str">
            <v>Noe Kiyak Pujupat</v>
          </cell>
          <cell r="Q1824"/>
          <cell r="R1824" t="str">
            <v>Jose Miguel Marcial Polo Lujan</v>
          </cell>
          <cell r="S1824" t="str">
            <v>Responsable de planeamiento</v>
          </cell>
          <cell r="T1824">
            <v>955965692</v>
          </cell>
          <cell r="U1824" t="str">
            <v>jomipl84@hotmail.com</v>
          </cell>
        </row>
        <row r="1825">
          <cell r="H1825">
            <v>300489</v>
          </cell>
          <cell r="I1825" t="str">
            <v>MUNICIPALIDAD DISTRITAL DE LUCANAS</v>
          </cell>
          <cell r="J1825">
            <v>5</v>
          </cell>
          <cell r="K1825" t="str">
            <v>AYACUCHO</v>
          </cell>
          <cell r="L1825">
            <v>6</v>
          </cell>
          <cell r="M1825" t="str">
            <v>LUCANAS</v>
          </cell>
          <cell r="N1825">
            <v>11</v>
          </cell>
          <cell r="O1825" t="str">
            <v>LUCANAS</v>
          </cell>
          <cell r="P1825" t="str">
            <v>Noe Kiyak Pujupat</v>
          </cell>
          <cell r="Q1825"/>
          <cell r="R1825" t="str">
            <v>Daisy Pariona Huamani</v>
          </cell>
          <cell r="S1825" t="str">
            <v>Responsable de planeamiento</v>
          </cell>
          <cell r="T1825">
            <v>925507879</v>
          </cell>
          <cell r="U1825" t="str">
            <v>pariona.hd@gmail.com</v>
          </cell>
        </row>
        <row r="1826">
          <cell r="H1826">
            <v>300490</v>
          </cell>
          <cell r="I1826" t="str">
            <v>MUNICIPALIDAD DISTRITAL DE OCAÑA</v>
          </cell>
          <cell r="J1826">
            <v>5</v>
          </cell>
          <cell r="K1826" t="str">
            <v>AYACUCHO</v>
          </cell>
          <cell r="L1826">
            <v>6</v>
          </cell>
          <cell r="M1826" t="str">
            <v>LUCANAS</v>
          </cell>
          <cell r="N1826">
            <v>12</v>
          </cell>
          <cell r="O1826" t="str">
            <v>OCAÑA</v>
          </cell>
          <cell r="P1826" t="str">
            <v>Noe Kiyak Pujupat</v>
          </cell>
          <cell r="Q1826"/>
          <cell r="R1826" t="str">
            <v>Jose David Salazar Serna</v>
          </cell>
          <cell r="S1826" t="str">
            <v>Responsable de planeamiento</v>
          </cell>
          <cell r="T1826">
            <v>951920862</v>
          </cell>
          <cell r="U1826" t="str">
            <v>jose-ss1970@hotmail.com</v>
          </cell>
        </row>
        <row r="1827">
          <cell r="H1827">
            <v>300491</v>
          </cell>
          <cell r="I1827" t="str">
            <v>MUNICIPALIDAD DISTRITAL DE OTOCA</v>
          </cell>
          <cell r="J1827">
            <v>5</v>
          </cell>
          <cell r="K1827" t="str">
            <v>AYACUCHO</v>
          </cell>
          <cell r="L1827">
            <v>6</v>
          </cell>
          <cell r="M1827" t="str">
            <v>LUCANAS</v>
          </cell>
          <cell r="N1827">
            <v>13</v>
          </cell>
          <cell r="O1827" t="str">
            <v>OTOCA</v>
          </cell>
          <cell r="P1827" t="str">
            <v>Noe Kiyak Pujupat</v>
          </cell>
          <cell r="Q1827"/>
          <cell r="R1827" t="str">
            <v>Milena Garcia Alarcon</v>
          </cell>
          <cell r="S1827" t="str">
            <v>Responsable de planeamiento</v>
          </cell>
          <cell r="T1827">
            <v>973990857</v>
          </cell>
          <cell r="U1827" t="str">
            <v>milena_garcia_01@hotmail.com</v>
          </cell>
        </row>
        <row r="1828">
          <cell r="H1828">
            <v>300492</v>
          </cell>
          <cell r="I1828" t="str">
            <v>MUNICIPALIDAD DISTRITAL DE SAISA</v>
          </cell>
          <cell r="J1828">
            <v>5</v>
          </cell>
          <cell r="K1828" t="str">
            <v>AYACUCHO</v>
          </cell>
          <cell r="L1828">
            <v>6</v>
          </cell>
          <cell r="M1828" t="str">
            <v>LUCANAS</v>
          </cell>
          <cell r="N1828">
            <v>14</v>
          </cell>
          <cell r="O1828" t="str">
            <v>SAISA</v>
          </cell>
          <cell r="P1828" t="str">
            <v>Noe Kiyak Pujupat</v>
          </cell>
          <cell r="Q1828"/>
          <cell r="R1828" t="str">
            <v>Saul Alcides Choque Morales</v>
          </cell>
          <cell r="S1828" t="str">
            <v>Responsable de planeamiento</v>
          </cell>
          <cell r="T1828">
            <v>951384765</v>
          </cell>
          <cell r="U1828" t="str">
            <v>saul_choque_morales@hotmail.com</v>
          </cell>
        </row>
        <row r="1829">
          <cell r="H1829">
            <v>300493</v>
          </cell>
          <cell r="I1829" t="str">
            <v>MUNICIPALIDAD DISTRITAL DE SAN CRISTOBAL</v>
          </cell>
          <cell r="J1829">
            <v>5</v>
          </cell>
          <cell r="K1829" t="str">
            <v>AYACUCHO</v>
          </cell>
          <cell r="L1829">
            <v>6</v>
          </cell>
          <cell r="M1829" t="str">
            <v>LUCANAS</v>
          </cell>
          <cell r="N1829">
            <v>15</v>
          </cell>
          <cell r="O1829" t="str">
            <v>SAN CRISTOBAL</v>
          </cell>
          <cell r="P1829" t="str">
            <v>Noe Kiyak Pujupat</v>
          </cell>
          <cell r="Q1829"/>
          <cell r="R1829" t="str">
            <v>Ana Milagros Marca Licla</v>
          </cell>
          <cell r="S1829" t="str">
            <v>Responsable de planeamiento</v>
          </cell>
          <cell r="T1829">
            <v>949959922</v>
          </cell>
          <cell r="U1829" t="str">
            <v>amila_0325@hotmail.com</v>
          </cell>
        </row>
        <row r="1830">
          <cell r="H1830">
            <v>300494</v>
          </cell>
          <cell r="I1830" t="str">
            <v>MUNICIPALIDAD DISTRITAL DE SAN JUAN</v>
          </cell>
          <cell r="J1830">
            <v>5</v>
          </cell>
          <cell r="K1830" t="str">
            <v>AYACUCHO</v>
          </cell>
          <cell r="L1830">
            <v>6</v>
          </cell>
          <cell r="M1830" t="str">
            <v>LUCANAS</v>
          </cell>
          <cell r="N1830">
            <v>16</v>
          </cell>
          <cell r="O1830" t="str">
            <v>SAN JUAN</v>
          </cell>
          <cell r="P1830" t="str">
            <v>Noe Kiyak Pujupat</v>
          </cell>
          <cell r="Q1830"/>
          <cell r="R1830" t="str">
            <v>Ana Milagros Marca Licla</v>
          </cell>
          <cell r="S1830" t="str">
            <v>Responsable de planeamiento</v>
          </cell>
          <cell r="T1830">
            <v>949959922</v>
          </cell>
          <cell r="U1830" t="str">
            <v>amila_0325@hotmail.com</v>
          </cell>
        </row>
        <row r="1831">
          <cell r="H1831">
            <v>300495</v>
          </cell>
          <cell r="I1831" t="str">
            <v>MUNICIPALIDAD DISTRITAL DE SAN PEDRO</v>
          </cell>
          <cell r="J1831">
            <v>5</v>
          </cell>
          <cell r="K1831" t="str">
            <v>AYACUCHO</v>
          </cell>
          <cell r="L1831">
            <v>6</v>
          </cell>
          <cell r="M1831" t="str">
            <v>LUCANAS</v>
          </cell>
          <cell r="N1831">
            <v>17</v>
          </cell>
          <cell r="O1831" t="str">
            <v>SAN PEDRO</v>
          </cell>
          <cell r="P1831" t="str">
            <v>Noe Kiyak Pujupat</v>
          </cell>
          <cell r="Q1831"/>
          <cell r="R1831" t="str">
            <v>Lizandro Bernabe Amanqui Sandoval</v>
          </cell>
          <cell r="S1831" t="str">
            <v>Responsable de planeamiento</v>
          </cell>
          <cell r="T1831">
            <v>995649929</v>
          </cell>
          <cell r="U1831" t="str">
            <v>lizandro_amanqui@hotmail.com</v>
          </cell>
        </row>
        <row r="1832">
          <cell r="H1832">
            <v>300496</v>
          </cell>
          <cell r="I1832" t="str">
            <v>MUNICIPALIDAD DISTRITAL DE SAN PEDRO DE PALCO</v>
          </cell>
          <cell r="J1832">
            <v>5</v>
          </cell>
          <cell r="K1832" t="str">
            <v>AYACUCHO</v>
          </cell>
          <cell r="L1832">
            <v>6</v>
          </cell>
          <cell r="M1832" t="str">
            <v>LUCANAS</v>
          </cell>
          <cell r="N1832">
            <v>18</v>
          </cell>
          <cell r="O1832" t="str">
            <v>SAN PEDRO DE PALCO</v>
          </cell>
          <cell r="P1832" t="str">
            <v>Noe Kiyak Pujupat</v>
          </cell>
          <cell r="Q1832"/>
          <cell r="R1832" t="str">
            <v>Karina Quispe Mendoza</v>
          </cell>
          <cell r="S1832" t="str">
            <v>Responsable de planeamiento</v>
          </cell>
          <cell r="T1832">
            <v>979509166</v>
          </cell>
          <cell r="U1832" t="str">
            <v>karina0512_1995@hotmail.com</v>
          </cell>
        </row>
        <row r="1833">
          <cell r="H1833">
            <v>300497</v>
          </cell>
          <cell r="I1833" t="str">
            <v>MUNICIPALIDAD DISTRITAL DE SANCOS</v>
          </cell>
          <cell r="J1833">
            <v>5</v>
          </cell>
          <cell r="K1833" t="str">
            <v>AYACUCHO</v>
          </cell>
          <cell r="L1833">
            <v>6</v>
          </cell>
          <cell r="M1833" t="str">
            <v>LUCANAS</v>
          </cell>
          <cell r="N1833">
            <v>19</v>
          </cell>
          <cell r="O1833" t="str">
            <v>SANCOS</v>
          </cell>
          <cell r="P1833" t="str">
            <v>Noe Kiyak Pujupat</v>
          </cell>
          <cell r="Q1833"/>
          <cell r="R1833" t="str">
            <v>Constancia Palomino Rojas</v>
          </cell>
          <cell r="S1833" t="str">
            <v>Responsable de planeamiento</v>
          </cell>
          <cell r="T1833">
            <v>978481002</v>
          </cell>
          <cell r="U1833" t="str">
            <v>conju_3@hotmail.com</v>
          </cell>
        </row>
        <row r="1834">
          <cell r="H1834">
            <v>300498</v>
          </cell>
          <cell r="I1834" t="str">
            <v>MUNICIPALIDAD DISTRITAL DE SANTA ANA DE HUAYCAHUACHO</v>
          </cell>
          <cell r="J1834">
            <v>5</v>
          </cell>
          <cell r="K1834" t="str">
            <v>AYACUCHO</v>
          </cell>
          <cell r="L1834">
            <v>6</v>
          </cell>
          <cell r="M1834" t="str">
            <v>LUCANAS</v>
          </cell>
          <cell r="N1834">
            <v>20</v>
          </cell>
          <cell r="O1834" t="str">
            <v>SANTA ANA DE HUAYCAHUACHO</v>
          </cell>
          <cell r="P1834" t="str">
            <v>Noe Kiyak Pujupat</v>
          </cell>
          <cell r="Q1834"/>
          <cell r="R1834" t="str">
            <v>MIGUEL ANGEL CURI SANCHEZ</v>
          </cell>
          <cell r="S1834" t="str">
            <v>RESPONSABLE DE LA UNIDAD DE PLANEAMIENTO Y PRESUPUESTO</v>
          </cell>
          <cell r="T1834">
            <v>931890115</v>
          </cell>
          <cell r="U1834" t="str">
            <v>miguel.curi.31@unsch.edu.pe</v>
          </cell>
        </row>
        <row r="1835">
          <cell r="H1835">
            <v>300499</v>
          </cell>
          <cell r="I1835" t="str">
            <v>MUNICIPALIDAD DISTRITAL DE SANTA LUCIA</v>
          </cell>
          <cell r="J1835">
            <v>5</v>
          </cell>
          <cell r="K1835" t="str">
            <v>AYACUCHO</v>
          </cell>
          <cell r="L1835">
            <v>6</v>
          </cell>
          <cell r="M1835" t="str">
            <v>LUCANAS</v>
          </cell>
          <cell r="N1835">
            <v>21</v>
          </cell>
          <cell r="O1835" t="str">
            <v>SANTA LUCIA</v>
          </cell>
          <cell r="P1835" t="str">
            <v>Noe Kiyak Pujupat</v>
          </cell>
          <cell r="Q1835"/>
          <cell r="R1835" t="str">
            <v>Bertha Garibay Parra</v>
          </cell>
          <cell r="S1835" t="str">
            <v>Responsable de planeamiento</v>
          </cell>
          <cell r="T1835">
            <v>931092154</v>
          </cell>
          <cell r="U1835" t="str">
            <v>bergarib@hotmail.com</v>
          </cell>
        </row>
        <row r="1836">
          <cell r="H1836">
            <v>300501</v>
          </cell>
          <cell r="I1836" t="str">
            <v>MUNICIPALIDAD DISTRITAL DE CHUMPI</v>
          </cell>
          <cell r="J1836">
            <v>5</v>
          </cell>
          <cell r="K1836" t="str">
            <v>AYACUCHO</v>
          </cell>
          <cell r="L1836">
            <v>7</v>
          </cell>
          <cell r="M1836" t="str">
            <v>PARINACOCHAS</v>
          </cell>
          <cell r="N1836">
            <v>2</v>
          </cell>
          <cell r="O1836" t="str">
            <v>CHUMPI</v>
          </cell>
          <cell r="P1836" t="str">
            <v>Noe Kiyak Pujupat</v>
          </cell>
          <cell r="Q1836"/>
          <cell r="R1836" t="str">
            <v>Constancia Palomino Rojas</v>
          </cell>
          <cell r="S1836" t="str">
            <v>Responsable de planeamiento</v>
          </cell>
          <cell r="T1836">
            <v>978481002</v>
          </cell>
          <cell r="U1836" t="str">
            <v>conju_3@hotmail.com</v>
          </cell>
        </row>
        <row r="1837">
          <cell r="H1837">
            <v>300502</v>
          </cell>
          <cell r="I1837" t="str">
            <v>MUNICIPALIDAD DISTRITAL DE CORONEL CASTAÑEDA</v>
          </cell>
          <cell r="J1837">
            <v>5</v>
          </cell>
          <cell r="K1837" t="str">
            <v>AYACUCHO</v>
          </cell>
          <cell r="L1837">
            <v>7</v>
          </cell>
          <cell r="M1837" t="str">
            <v>PARINACOCHAS</v>
          </cell>
          <cell r="N1837">
            <v>3</v>
          </cell>
          <cell r="O1837" t="str">
            <v>CORONEL CASTAÑEDA</v>
          </cell>
          <cell r="P1837" t="str">
            <v>Noe Kiyak Pujupat</v>
          </cell>
          <cell r="Q1837"/>
          <cell r="R1837" t="str">
            <v>ZOILA LIZETH VALDIVIA LOPEZ</v>
          </cell>
          <cell r="S1837" t="str">
            <v>JEFE DE LA UNIDAD DE PLANEAMIENTO Y PRESUPUESTO</v>
          </cell>
          <cell r="T1837">
            <v>934173161</v>
          </cell>
          <cell r="U1837" t="str">
            <v>yesvaldivia.10@gmail.com</v>
          </cell>
        </row>
        <row r="1838">
          <cell r="H1838">
            <v>300503</v>
          </cell>
          <cell r="I1838" t="str">
            <v>MUNICIPALIDAD DISTRITAL DE PACAPAUSA</v>
          </cell>
          <cell r="J1838">
            <v>5</v>
          </cell>
          <cell r="K1838" t="str">
            <v>AYACUCHO</v>
          </cell>
          <cell r="L1838">
            <v>7</v>
          </cell>
          <cell r="M1838" t="str">
            <v>PARINACOCHAS</v>
          </cell>
          <cell r="N1838">
            <v>4</v>
          </cell>
          <cell r="O1838" t="str">
            <v>PACAPAUSA</v>
          </cell>
          <cell r="P1838" t="str">
            <v>Noe Kiyak Pujupat</v>
          </cell>
          <cell r="Q1838"/>
          <cell r="R1838" t="str">
            <v>Jose Miguel Marcial Polo Lujan</v>
          </cell>
          <cell r="S1838" t="str">
            <v>Jefe de la Oficina de Planeamiento y Presupusto</v>
          </cell>
          <cell r="T1838">
            <v>956740064</v>
          </cell>
          <cell r="U1838" t="str">
            <v>jomipl84@hotmail.com</v>
          </cell>
        </row>
        <row r="1839">
          <cell r="H1839">
            <v>300504</v>
          </cell>
          <cell r="I1839" t="str">
            <v>MUNICIPALIDAD DISTRITAL DE PULLO</v>
          </cell>
          <cell r="J1839">
            <v>5</v>
          </cell>
          <cell r="K1839" t="str">
            <v>AYACUCHO</v>
          </cell>
          <cell r="L1839">
            <v>7</v>
          </cell>
          <cell r="M1839" t="str">
            <v>PARINACOCHAS</v>
          </cell>
          <cell r="N1839">
            <v>5</v>
          </cell>
          <cell r="O1839" t="str">
            <v>PULLO</v>
          </cell>
          <cell r="P1839" t="str">
            <v>Noe Kiyak Pujupat</v>
          </cell>
          <cell r="Q1839"/>
          <cell r="R1839" t="str">
            <v>Zoila Lizeth Valdivia Lopez</v>
          </cell>
          <cell r="S1839" t="str">
            <v>Responsable de planeamiento</v>
          </cell>
          <cell r="T1839">
            <v>934173161</v>
          </cell>
          <cell r="U1839" t="str">
            <v>zoilalizeth08@hotmail.com</v>
          </cell>
        </row>
        <row r="1840">
          <cell r="H1840">
            <v>300505</v>
          </cell>
          <cell r="I1840" t="str">
            <v>MUNICIPALIDAD DISTRITAL DE PUYUSCA</v>
          </cell>
          <cell r="J1840">
            <v>5</v>
          </cell>
          <cell r="K1840" t="str">
            <v>AYACUCHO</v>
          </cell>
          <cell r="L1840">
            <v>7</v>
          </cell>
          <cell r="M1840" t="str">
            <v>PARINACOCHAS</v>
          </cell>
          <cell r="N1840">
            <v>6</v>
          </cell>
          <cell r="O1840" t="str">
            <v>PUYUSCA</v>
          </cell>
          <cell r="P1840" t="str">
            <v>Noe Kiyak Pujupat</v>
          </cell>
          <cell r="Q1840"/>
          <cell r="R1840" t="str">
            <v>Zoila Lizeth Valdivia Lopez</v>
          </cell>
          <cell r="S1840" t="str">
            <v>Responsable de planeamiento</v>
          </cell>
          <cell r="T1840">
            <v>934173161</v>
          </cell>
          <cell r="U1840" t="str">
            <v>zoilalizeth08@hotmail.com</v>
          </cell>
        </row>
        <row r="1841">
          <cell r="H1841">
            <v>300506</v>
          </cell>
          <cell r="I1841" t="str">
            <v>MUNICIPALIDAD DISTRITAL DE SAN FRANCISCO DE RIVACAYCO</v>
          </cell>
          <cell r="J1841">
            <v>5</v>
          </cell>
          <cell r="K1841" t="str">
            <v>AYACUCHO</v>
          </cell>
          <cell r="L1841">
            <v>7</v>
          </cell>
          <cell r="M1841" t="str">
            <v>PARINACOCHAS</v>
          </cell>
          <cell r="N1841">
            <v>7</v>
          </cell>
          <cell r="O1841" t="str">
            <v>SAN FRANCISCO DE RIVACAYCO</v>
          </cell>
          <cell r="P1841" t="str">
            <v>Noe Kiyak Pujupat</v>
          </cell>
          <cell r="Q1841"/>
          <cell r="R1841" t="str">
            <v>Belinda Nora Barillas Manrique</v>
          </cell>
          <cell r="S1841" t="str">
            <v>Responsable de planeamiento</v>
          </cell>
          <cell r="T1841">
            <v>958409031</v>
          </cell>
          <cell r="U1841" t="str">
            <v>barillasm44@hotmail.com</v>
          </cell>
        </row>
        <row r="1842">
          <cell r="H1842">
            <v>300507</v>
          </cell>
          <cell r="I1842" t="str">
            <v>MUNICIPALIDAD DISTRITAL DE UPAHUACHO</v>
          </cell>
          <cell r="J1842">
            <v>5</v>
          </cell>
          <cell r="K1842" t="str">
            <v>AYACUCHO</v>
          </cell>
          <cell r="L1842">
            <v>7</v>
          </cell>
          <cell r="M1842" t="str">
            <v>PARINACOCHAS</v>
          </cell>
          <cell r="N1842">
            <v>8</v>
          </cell>
          <cell r="O1842" t="str">
            <v>UPAHUACHO</v>
          </cell>
          <cell r="P1842" t="str">
            <v>Noe Kiyak Pujupat</v>
          </cell>
          <cell r="Q1842"/>
          <cell r="R1842" t="str">
            <v>ELSA GUTIERREZ ARONI</v>
          </cell>
          <cell r="S1842" t="str">
            <v>GERENTE MUNICIPAL/REPRESENTANTE DE PLANEAMIENTO</v>
          </cell>
          <cell r="T1842">
            <v>925805079</v>
          </cell>
          <cell r="U1842" t="str">
            <v>municipalidad10upahuacho@gmail.com</v>
          </cell>
        </row>
        <row r="1843">
          <cell r="H1843">
            <v>300509</v>
          </cell>
          <cell r="I1843" t="str">
            <v>MUNICIPALIDAD DISTRITAL DE COLTA</v>
          </cell>
          <cell r="J1843">
            <v>5</v>
          </cell>
          <cell r="K1843" t="str">
            <v>AYACUCHO</v>
          </cell>
          <cell r="L1843">
            <v>8</v>
          </cell>
          <cell r="M1843" t="str">
            <v>PAUCAR DEL SARA SARA</v>
          </cell>
          <cell r="N1843">
            <v>2</v>
          </cell>
          <cell r="O1843" t="str">
            <v>COLTA</v>
          </cell>
          <cell r="P1843" t="str">
            <v>Noe Kiyak Pujupat</v>
          </cell>
          <cell r="Q1843"/>
          <cell r="R1843" t="str">
            <v>Daniel Meregildo Cabezas Diaz</v>
          </cell>
          <cell r="S1843" t="str">
            <v>Responsable de planeamiento</v>
          </cell>
          <cell r="T1843">
            <v>996885124</v>
          </cell>
          <cell r="U1843" t="str">
            <v>cabezas1950@hotmail.com</v>
          </cell>
        </row>
        <row r="1844">
          <cell r="H1844">
            <v>300510</v>
          </cell>
          <cell r="I1844" t="str">
            <v>MUNICIPALIDAD DISTRITAL DE CORCULLA</v>
          </cell>
          <cell r="J1844">
            <v>5</v>
          </cell>
          <cell r="K1844" t="str">
            <v>AYACUCHO</v>
          </cell>
          <cell r="L1844">
            <v>8</v>
          </cell>
          <cell r="M1844" t="str">
            <v>PAUCAR DEL SARA SARA</v>
          </cell>
          <cell r="N1844">
            <v>3</v>
          </cell>
          <cell r="O1844" t="str">
            <v>CORCULLA</v>
          </cell>
          <cell r="P1844" t="str">
            <v>Noe Kiyak Pujupat</v>
          </cell>
          <cell r="Q1844"/>
          <cell r="R1844" t="str">
            <v>Roger Victor Morales Espinoza</v>
          </cell>
          <cell r="S1844" t="str">
            <v>Responsable de planeamiento</v>
          </cell>
          <cell r="T1844">
            <v>988089064</v>
          </cell>
          <cell r="U1844" t="str">
            <v>coraje001@hotmail.com</v>
          </cell>
        </row>
        <row r="1845">
          <cell r="H1845">
            <v>300511</v>
          </cell>
          <cell r="I1845" t="str">
            <v>MUNICIPALIDAD DISTRITAL DE LAMPA</v>
          </cell>
          <cell r="J1845">
            <v>5</v>
          </cell>
          <cell r="K1845" t="str">
            <v>AYACUCHO</v>
          </cell>
          <cell r="L1845">
            <v>8</v>
          </cell>
          <cell r="M1845" t="str">
            <v>PAUCAR DEL SARA SARA</v>
          </cell>
          <cell r="N1845">
            <v>4</v>
          </cell>
          <cell r="O1845" t="str">
            <v>LAMPA</v>
          </cell>
          <cell r="P1845" t="str">
            <v>Noe Kiyak Pujupat</v>
          </cell>
          <cell r="Q1845"/>
          <cell r="R1845" t="str">
            <v>GREVER HUARNER ARCE AMAO</v>
          </cell>
          <cell r="S1845" t="str">
            <v xml:space="preserve">GERENTE MUNICIPAL/RESPONSABLE DE LA OFICINA DE PLANEAMIENTO </v>
          </cell>
          <cell r="T1845">
            <v>970899741</v>
          </cell>
          <cell r="U1845" t="str">
            <v xml:space="preserve">grverh@hotmail.com </v>
          </cell>
        </row>
        <row r="1846">
          <cell r="H1846">
            <v>300512</v>
          </cell>
          <cell r="I1846" t="str">
            <v>MUNICIPALIDAD DISTRITAL DE MARCABAMBA</v>
          </cell>
          <cell r="J1846">
            <v>5</v>
          </cell>
          <cell r="K1846" t="str">
            <v>AYACUCHO</v>
          </cell>
          <cell r="L1846">
            <v>8</v>
          </cell>
          <cell r="M1846" t="str">
            <v>PAUCAR DEL SARA SARA</v>
          </cell>
          <cell r="N1846">
            <v>5</v>
          </cell>
          <cell r="O1846" t="str">
            <v>MARCABAMBA</v>
          </cell>
          <cell r="P1846" t="str">
            <v>Noe Kiyak Pujupat</v>
          </cell>
          <cell r="Q1846"/>
          <cell r="R1846" t="str">
            <v>Simón Lizarbe Meléndez</v>
          </cell>
          <cell r="S1846" t="str">
            <v>Responsable de planeamiento</v>
          </cell>
          <cell r="T1846">
            <v>953294078</v>
          </cell>
          <cell r="U1846" t="str">
            <v>slizarbe54@hotmail.com</v>
          </cell>
        </row>
        <row r="1847">
          <cell r="H1847">
            <v>300513</v>
          </cell>
          <cell r="I1847" t="str">
            <v>MUNICIPALIDAD DISTRITAL DE OYOLO</v>
          </cell>
          <cell r="J1847">
            <v>5</v>
          </cell>
          <cell r="K1847" t="str">
            <v>AYACUCHO</v>
          </cell>
          <cell r="L1847">
            <v>8</v>
          </cell>
          <cell r="M1847" t="str">
            <v>PAUCAR DEL SARA SARA</v>
          </cell>
          <cell r="N1847">
            <v>6</v>
          </cell>
          <cell r="O1847" t="str">
            <v>OYOLO</v>
          </cell>
          <cell r="P1847" t="str">
            <v>Noe Kiyak Pujupat</v>
          </cell>
          <cell r="Q1847"/>
          <cell r="R1847" t="str">
            <v>Juan Carlos Ramirez Ballon</v>
          </cell>
          <cell r="S1847" t="str">
            <v>Responsable de planeamiento</v>
          </cell>
          <cell r="T1847">
            <v>952064821</v>
          </cell>
          <cell r="U1847" t="str">
            <v>jc18011977@hotmail.com</v>
          </cell>
        </row>
        <row r="1848">
          <cell r="H1848">
            <v>300514</v>
          </cell>
          <cell r="I1848" t="str">
            <v>MUNICIPALIDAD DISTRITAL DE PARARCA</v>
          </cell>
          <cell r="J1848">
            <v>5</v>
          </cell>
          <cell r="K1848" t="str">
            <v>AYACUCHO</v>
          </cell>
          <cell r="L1848">
            <v>8</v>
          </cell>
          <cell r="M1848" t="str">
            <v>PAUCAR DEL SARA SARA</v>
          </cell>
          <cell r="N1848">
            <v>7</v>
          </cell>
          <cell r="O1848" t="str">
            <v>PARARCA</v>
          </cell>
          <cell r="P1848" t="str">
            <v>Noe Kiyak Pujupat</v>
          </cell>
          <cell r="Q1848"/>
          <cell r="R1848" t="str">
            <v>Jose Miguel Marcial Polo Lujan</v>
          </cell>
          <cell r="S1848" t="str">
            <v>Responsable de planeamiento</v>
          </cell>
          <cell r="T1848">
            <v>955965692</v>
          </cell>
          <cell r="U1848" t="str">
            <v>jomipl84@hotmail.com</v>
          </cell>
        </row>
        <row r="1849">
          <cell r="H1849">
            <v>300515</v>
          </cell>
          <cell r="I1849" t="str">
            <v>MUNICIPALIDAD DISTRITAL DE SAN JAVIER DE ALPABAMBA</v>
          </cell>
          <cell r="J1849">
            <v>5</v>
          </cell>
          <cell r="K1849" t="str">
            <v>AYACUCHO</v>
          </cell>
          <cell r="L1849">
            <v>8</v>
          </cell>
          <cell r="M1849" t="str">
            <v>PAUCAR DEL SARA SARA</v>
          </cell>
          <cell r="N1849">
            <v>8</v>
          </cell>
          <cell r="O1849" t="str">
            <v>SAN JAVIER DE ALPABAMBA</v>
          </cell>
          <cell r="P1849" t="str">
            <v>Noe Kiyak Pujupat</v>
          </cell>
          <cell r="Q1849"/>
          <cell r="R1849" t="str">
            <v>Simon Lizarbe Melendez</v>
          </cell>
          <cell r="S1849" t="str">
            <v>Responsable de planeamiento</v>
          </cell>
          <cell r="T1849">
            <v>966648171</v>
          </cell>
          <cell r="U1849" t="str">
            <v>slizarbe54@hotmail.com</v>
          </cell>
        </row>
        <row r="1850">
          <cell r="H1850">
            <v>300516</v>
          </cell>
          <cell r="I1850" t="str">
            <v>MUNICIPALIDAD DISTRITAL DE SAN JOSE DE USHUA</v>
          </cell>
          <cell r="J1850">
            <v>5</v>
          </cell>
          <cell r="K1850" t="str">
            <v>AYACUCHO</v>
          </cell>
          <cell r="L1850">
            <v>8</v>
          </cell>
          <cell r="M1850" t="str">
            <v>PAUCAR DEL SARA SARA</v>
          </cell>
          <cell r="N1850">
            <v>9</v>
          </cell>
          <cell r="O1850" t="str">
            <v>SAN JOSE DE USHUA</v>
          </cell>
          <cell r="P1850" t="str">
            <v>Noe Kiyak Pujupat</v>
          </cell>
          <cell r="Q1850"/>
          <cell r="R1850" t="str">
            <v>Jose Miguel Marcial Polo Lujan</v>
          </cell>
          <cell r="S1850" t="str">
            <v>Responsable de planeamiento</v>
          </cell>
          <cell r="T1850">
            <v>955965692</v>
          </cell>
          <cell r="U1850" t="str">
            <v>jomipl84@hotmail.com</v>
          </cell>
        </row>
        <row r="1851">
          <cell r="H1851">
            <v>300517</v>
          </cell>
          <cell r="I1851" t="str">
            <v>MUNICIPALIDAD DISTRITAL DE SARA SARA</v>
          </cell>
          <cell r="J1851">
            <v>5</v>
          </cell>
          <cell r="K1851" t="str">
            <v>AYACUCHO</v>
          </cell>
          <cell r="L1851">
            <v>8</v>
          </cell>
          <cell r="M1851" t="str">
            <v>PAUCAR DEL SARA SARA</v>
          </cell>
          <cell r="N1851">
            <v>10</v>
          </cell>
          <cell r="O1851" t="str">
            <v>SARA SARA</v>
          </cell>
          <cell r="P1851" t="str">
            <v>Noe Kiyak Pujupat</v>
          </cell>
          <cell r="Q1851"/>
          <cell r="R1851" t="str">
            <v>Roger Victor Morales Espinoza</v>
          </cell>
          <cell r="S1851" t="str">
            <v>Responsable de planeamiento</v>
          </cell>
          <cell r="T1851">
            <v>988089064</v>
          </cell>
          <cell r="U1851" t="str">
            <v>coraje001@hotmail.com</v>
          </cell>
        </row>
        <row r="1852">
          <cell r="H1852">
            <v>300519</v>
          </cell>
          <cell r="I1852" t="str">
            <v>MUNICIPALIDAD DISTRITAL DE BELEN</v>
          </cell>
          <cell r="J1852">
            <v>5</v>
          </cell>
          <cell r="K1852" t="str">
            <v>AYACUCHO</v>
          </cell>
          <cell r="L1852">
            <v>9</v>
          </cell>
          <cell r="M1852" t="str">
            <v>SUCRE</v>
          </cell>
          <cell r="N1852">
            <v>2</v>
          </cell>
          <cell r="O1852" t="str">
            <v>BELEN</v>
          </cell>
          <cell r="P1852" t="str">
            <v>Noe Kiyak Pujupat</v>
          </cell>
          <cell r="Q1852"/>
          <cell r="R1852" t="str">
            <v>Kely Deyanira Ayala Aguirre</v>
          </cell>
          <cell r="S1852" t="str">
            <v>Responsable de planeamiento</v>
          </cell>
          <cell r="T1852">
            <v>945473848</v>
          </cell>
          <cell r="U1852" t="str">
            <v>ayalaaguirre22@gmail.com</v>
          </cell>
        </row>
        <row r="1853">
          <cell r="H1853">
            <v>300520</v>
          </cell>
          <cell r="I1853" t="str">
            <v>MUNICIPALIDAD DISTRITAL DE CHALCOS</v>
          </cell>
          <cell r="J1853">
            <v>5</v>
          </cell>
          <cell r="K1853" t="str">
            <v>AYACUCHO</v>
          </cell>
          <cell r="L1853">
            <v>9</v>
          </cell>
          <cell r="M1853" t="str">
            <v>SUCRE</v>
          </cell>
          <cell r="N1853">
            <v>3</v>
          </cell>
          <cell r="O1853" t="str">
            <v>CHALCOS</v>
          </cell>
          <cell r="P1853" t="str">
            <v>Noe Kiyak Pujupat</v>
          </cell>
          <cell r="Q1853"/>
          <cell r="R1853" t="str">
            <v>Braulio Alfaro Alfaro</v>
          </cell>
          <cell r="S1853" t="str">
            <v xml:space="preserve">Jefe de Planeamiento y Presupuesto </v>
          </cell>
          <cell r="T1853">
            <v>935594100</v>
          </cell>
          <cell r="U1853" t="str">
            <v>bra_alfaro@hotmail.com</v>
          </cell>
        </row>
        <row r="1854">
          <cell r="H1854">
            <v>300521</v>
          </cell>
          <cell r="I1854" t="str">
            <v>MUNICIPALIDAD DISTRITAL DE CHILCAYOC</v>
          </cell>
          <cell r="J1854">
            <v>5</v>
          </cell>
          <cell r="K1854" t="str">
            <v>AYACUCHO</v>
          </cell>
          <cell r="L1854">
            <v>9</v>
          </cell>
          <cell r="M1854" t="str">
            <v>SUCRE</v>
          </cell>
          <cell r="N1854">
            <v>4</v>
          </cell>
          <cell r="O1854" t="str">
            <v>CHILCAYOC</v>
          </cell>
          <cell r="P1854" t="str">
            <v>Noe Kiyak Pujupat</v>
          </cell>
          <cell r="Q1854"/>
          <cell r="R1854" t="str">
            <v>Angie Kelly Ayala Pretel</v>
          </cell>
          <cell r="S1854" t="str">
            <v>Responsable de planeamiento</v>
          </cell>
          <cell r="T1854">
            <v>916150421</v>
          </cell>
          <cell r="U1854" t="str">
            <v>angier_2014@hotmail.com</v>
          </cell>
        </row>
        <row r="1855">
          <cell r="H1855">
            <v>300522</v>
          </cell>
          <cell r="I1855" t="str">
            <v>MUNICIPALIDAD DISTRITAL DE HUACAÑA</v>
          </cell>
          <cell r="J1855">
            <v>5</v>
          </cell>
          <cell r="K1855" t="str">
            <v>AYACUCHO</v>
          </cell>
          <cell r="L1855">
            <v>9</v>
          </cell>
          <cell r="M1855" t="str">
            <v>SUCRE</v>
          </cell>
          <cell r="N1855">
            <v>5</v>
          </cell>
          <cell r="O1855" t="str">
            <v>HUACAÑA</v>
          </cell>
          <cell r="P1855" t="str">
            <v>Noe Kiyak Pujupat</v>
          </cell>
          <cell r="Q1855"/>
          <cell r="R1855" t="str">
            <v>Leonardo A Pastor Castro</v>
          </cell>
          <cell r="S1855" t="str">
            <v>Responsable de planeamiento</v>
          </cell>
          <cell r="T1855">
            <v>978506270</v>
          </cell>
          <cell r="U1855" t="str">
            <v>pastorcastro_5@hotmail.com</v>
          </cell>
        </row>
        <row r="1856">
          <cell r="H1856">
            <v>300523</v>
          </cell>
          <cell r="I1856" t="str">
            <v>MUNICIPALIDAD DISTRITAL DE MORCOLLA</v>
          </cell>
          <cell r="J1856">
            <v>5</v>
          </cell>
          <cell r="K1856" t="str">
            <v>AYACUCHO</v>
          </cell>
          <cell r="L1856">
            <v>9</v>
          </cell>
          <cell r="M1856" t="str">
            <v>SUCRE</v>
          </cell>
          <cell r="N1856">
            <v>6</v>
          </cell>
          <cell r="O1856" t="str">
            <v>MORCOLLA</v>
          </cell>
          <cell r="P1856" t="str">
            <v>Noe Kiyak Pujupat</v>
          </cell>
          <cell r="Q1856"/>
          <cell r="R1856" t="str">
            <v>CLAUDIO JORGE QUISPE</v>
          </cell>
          <cell r="S1856" t="str">
            <v>JEFE DE PLANEAMIENTO Y PRESUPUESTO</v>
          </cell>
          <cell r="T1856">
            <v>966055503</v>
          </cell>
          <cell r="U1856" t="str">
            <v>CLAUDIO.JORQUI@GMAIL.COM
morcollasucre@gmail.com</v>
          </cell>
        </row>
        <row r="1857">
          <cell r="H1857">
            <v>300524</v>
          </cell>
          <cell r="I1857" t="str">
            <v>MUNICIPALIDAD DISTRITAL DE PAICO</v>
          </cell>
          <cell r="J1857">
            <v>5</v>
          </cell>
          <cell r="K1857" t="str">
            <v>AYACUCHO</v>
          </cell>
          <cell r="L1857">
            <v>9</v>
          </cell>
          <cell r="M1857" t="str">
            <v>SUCRE</v>
          </cell>
          <cell r="N1857">
            <v>7</v>
          </cell>
          <cell r="O1857" t="str">
            <v>PAICO</v>
          </cell>
          <cell r="P1857" t="str">
            <v>Noe Kiyak Pujupat</v>
          </cell>
          <cell r="Q1857"/>
          <cell r="R1857" t="str">
            <v>Doris De La Cruz Garcia</v>
          </cell>
          <cell r="S1857" t="str">
            <v>Responsable de planeamiento</v>
          </cell>
          <cell r="T1857">
            <v>931836681</v>
          </cell>
          <cell r="U1857" t="str">
            <v>garcialucero966@gmail.com</v>
          </cell>
        </row>
        <row r="1858">
          <cell r="H1858">
            <v>300525</v>
          </cell>
          <cell r="I1858" t="str">
            <v>MUNICIPALIDAD DISTRITAL DE SAN PEDRO DE LARCAY</v>
          </cell>
          <cell r="J1858">
            <v>5</v>
          </cell>
          <cell r="K1858" t="str">
            <v>AYACUCHO</v>
          </cell>
          <cell r="L1858">
            <v>9</v>
          </cell>
          <cell r="M1858" t="str">
            <v>SUCRE</v>
          </cell>
          <cell r="N1858">
            <v>8</v>
          </cell>
          <cell r="O1858" t="str">
            <v>SAN PEDRO DE LARCAY</v>
          </cell>
          <cell r="P1858" t="str">
            <v>Noe Kiyak Pujupat</v>
          </cell>
          <cell r="Q1858"/>
          <cell r="R1858" t="str">
            <v>HECTOR ISMAEL NOA BALDEON</v>
          </cell>
          <cell r="S1858" t="str">
            <v>Responsable de planeamiento</v>
          </cell>
          <cell r="T1858">
            <v>966966209</v>
          </cell>
          <cell r="U1858" t="str">
            <v>hectornoabaldeon@gmail.com</v>
          </cell>
        </row>
        <row r="1859">
          <cell r="H1859">
            <v>300526</v>
          </cell>
          <cell r="I1859" t="str">
            <v>MUNICIPALIDAD DISTRITAL DE SAN SALVADOR DE QUIJE</v>
          </cell>
          <cell r="J1859">
            <v>5</v>
          </cell>
          <cell r="K1859" t="str">
            <v>AYACUCHO</v>
          </cell>
          <cell r="L1859">
            <v>9</v>
          </cell>
          <cell r="M1859" t="str">
            <v>SUCRE</v>
          </cell>
          <cell r="N1859">
            <v>9</v>
          </cell>
          <cell r="O1859" t="str">
            <v>SAN SALVADOR DE QUIJE</v>
          </cell>
          <cell r="P1859" t="str">
            <v>Noe Kiyak Pujupat</v>
          </cell>
          <cell r="Q1859"/>
          <cell r="R1859" t="str">
            <v>WILMER YHON GAMBOA GUTIERREZ</v>
          </cell>
          <cell r="S1859" t="str">
            <v>PLANIFICACION Y PRESUPUESTO</v>
          </cell>
          <cell r="T1859">
            <v>967668677</v>
          </cell>
          <cell r="U1859" t="str">
            <v>wilmergg10@gmail.com</v>
          </cell>
        </row>
        <row r="1860">
          <cell r="H1860">
            <v>300527</v>
          </cell>
          <cell r="I1860" t="str">
            <v>MUNICIPALIDAD DISTRITAL DE SANTIAGO DE PAUCARAY</v>
          </cell>
          <cell r="J1860">
            <v>5</v>
          </cell>
          <cell r="K1860" t="str">
            <v>AYACUCHO</v>
          </cell>
          <cell r="L1860">
            <v>9</v>
          </cell>
          <cell r="M1860" t="str">
            <v>SUCRE</v>
          </cell>
          <cell r="N1860">
            <v>10</v>
          </cell>
          <cell r="O1860" t="str">
            <v>SANTIAGO DE PAUCARAY</v>
          </cell>
          <cell r="P1860" t="str">
            <v>Noe Kiyak Pujupat</v>
          </cell>
          <cell r="Q1860"/>
          <cell r="R1860" t="str">
            <v>Héctor Noa Baldeón</v>
          </cell>
          <cell r="S1860" t="str">
            <v>Responsable de planeamiento</v>
          </cell>
          <cell r="T1860">
            <v>966966209</v>
          </cell>
          <cell r="U1860" t="str">
            <v>hnbi_17@hotmail.com</v>
          </cell>
        </row>
        <row r="1861">
          <cell r="H1861">
            <v>300528</v>
          </cell>
          <cell r="I1861" t="str">
            <v>MUNICIPALIDAD DISTRITAL DE SORAS</v>
          </cell>
          <cell r="J1861">
            <v>5</v>
          </cell>
          <cell r="K1861" t="str">
            <v>AYACUCHO</v>
          </cell>
          <cell r="L1861">
            <v>9</v>
          </cell>
          <cell r="M1861" t="str">
            <v>SUCRE</v>
          </cell>
          <cell r="N1861">
            <v>11</v>
          </cell>
          <cell r="O1861" t="str">
            <v>SORAS</v>
          </cell>
          <cell r="P1861" t="str">
            <v>Noe Kiyak Pujupat</v>
          </cell>
          <cell r="Q1861"/>
          <cell r="R1861" t="str">
            <v>Mario Inca Ucharima</v>
          </cell>
          <cell r="S1861" t="str">
            <v>Responsable de planeamiento</v>
          </cell>
          <cell r="T1861">
            <v>999404088</v>
          </cell>
          <cell r="U1861" t="str">
            <v>beto7007@hotmail.com</v>
          </cell>
        </row>
        <row r="1862">
          <cell r="H1862">
            <v>300530</v>
          </cell>
          <cell r="I1862" t="str">
            <v>MUNICIPALIDAD DISTRITAL DE ALCAMENCA</v>
          </cell>
          <cell r="J1862">
            <v>5</v>
          </cell>
          <cell r="K1862" t="str">
            <v>AYACUCHO</v>
          </cell>
          <cell r="L1862">
            <v>10</v>
          </cell>
          <cell r="M1862" t="str">
            <v>VICTOR FAJARDO</v>
          </cell>
          <cell r="N1862">
            <v>2</v>
          </cell>
          <cell r="O1862" t="str">
            <v>ALCAMENCA</v>
          </cell>
          <cell r="P1862" t="str">
            <v>Noe Kiyak Pujupat</v>
          </cell>
          <cell r="Q1862"/>
          <cell r="R1862" t="str">
            <v>Hayde Ramos Taype</v>
          </cell>
          <cell r="S1862" t="str">
            <v>Responsable de planeamiento</v>
          </cell>
          <cell r="T1862">
            <v>938385533</v>
          </cell>
          <cell r="U1862" t="str">
            <v>hayd108@hotmail.com</v>
          </cell>
        </row>
        <row r="1863">
          <cell r="H1863">
            <v>300531</v>
          </cell>
          <cell r="I1863" t="str">
            <v>MUNICIPALIDAD DISTRITAL DE APONGO</v>
          </cell>
          <cell r="J1863">
            <v>5</v>
          </cell>
          <cell r="K1863" t="str">
            <v>AYACUCHO</v>
          </cell>
          <cell r="L1863">
            <v>10</v>
          </cell>
          <cell r="M1863" t="str">
            <v>VICTOR FAJARDO</v>
          </cell>
          <cell r="N1863">
            <v>3</v>
          </cell>
          <cell r="O1863" t="str">
            <v>APONGO</v>
          </cell>
          <cell r="P1863" t="str">
            <v>Noe Kiyak Pujupat</v>
          </cell>
          <cell r="Q1863"/>
          <cell r="R1863" t="str">
            <v>Piorth Prikker Palomino Garcia</v>
          </cell>
          <cell r="S1863" t="str">
            <v>Responsable de planeamiento</v>
          </cell>
          <cell r="T1863">
            <v>917404713</v>
          </cell>
          <cell r="U1863" t="str">
            <v>palominogarcia1@hotmail.com</v>
          </cell>
        </row>
        <row r="1864">
          <cell r="H1864">
            <v>300532</v>
          </cell>
          <cell r="I1864" t="str">
            <v>MUNICIPALIDAD DISTRITAL DE ASQUIPATA</v>
          </cell>
          <cell r="J1864">
            <v>5</v>
          </cell>
          <cell r="K1864" t="str">
            <v>AYACUCHO</v>
          </cell>
          <cell r="L1864">
            <v>10</v>
          </cell>
          <cell r="M1864" t="str">
            <v>VICTOR FAJARDO</v>
          </cell>
          <cell r="N1864">
            <v>4</v>
          </cell>
          <cell r="O1864" t="str">
            <v>ASQUIPATA</v>
          </cell>
          <cell r="P1864" t="str">
            <v>Noe Kiyak Pujupat</v>
          </cell>
          <cell r="Q1864"/>
          <cell r="R1864" t="str">
            <v>Leonardo Artemio Pastor Castro</v>
          </cell>
          <cell r="S1864" t="str">
            <v>Responsable de planeamiento</v>
          </cell>
          <cell r="T1864">
            <v>978506270</v>
          </cell>
          <cell r="U1864" t="str">
            <v>pastorcastro_5@hotmail.com</v>
          </cell>
        </row>
        <row r="1865">
          <cell r="H1865">
            <v>300533</v>
          </cell>
          <cell r="I1865" t="str">
            <v>MUNICIPALIDAD DISTRITAL DE CANARIA</v>
          </cell>
          <cell r="J1865">
            <v>5</v>
          </cell>
          <cell r="K1865" t="str">
            <v>AYACUCHO</v>
          </cell>
          <cell r="L1865">
            <v>10</v>
          </cell>
          <cell r="M1865" t="str">
            <v>VICTOR FAJARDO</v>
          </cell>
          <cell r="N1865">
            <v>5</v>
          </cell>
          <cell r="O1865" t="str">
            <v>CANARIA</v>
          </cell>
          <cell r="P1865" t="str">
            <v>Noe Kiyak Pujupat</v>
          </cell>
          <cell r="Q1865"/>
          <cell r="R1865" t="str">
            <v>KETTY VIRGINIA ROMANI NUÑEZ</v>
          </cell>
          <cell r="S1865" t="str">
            <v>Sub Gerente de Planeamiento, Presupuesto y Programación Multianual de Inversiones – OPMI</v>
          </cell>
          <cell r="T1865" t="str">
            <v>949 887 601</v>
          </cell>
          <cell r="U1865" t="str">
            <v>kettyromaninunez@gmail.com</v>
          </cell>
        </row>
        <row r="1866">
          <cell r="H1866">
            <v>300534</v>
          </cell>
          <cell r="I1866" t="str">
            <v>MUNICIPALIDAD DISTRITAL DE CAYARA</v>
          </cell>
          <cell r="J1866">
            <v>5</v>
          </cell>
          <cell r="K1866" t="str">
            <v>AYACUCHO</v>
          </cell>
          <cell r="L1866">
            <v>10</v>
          </cell>
          <cell r="M1866" t="str">
            <v>VICTOR FAJARDO</v>
          </cell>
          <cell r="N1866">
            <v>6</v>
          </cell>
          <cell r="O1866" t="str">
            <v>CAYARA</v>
          </cell>
          <cell r="P1866" t="str">
            <v>Noe Kiyak Pujupat</v>
          </cell>
          <cell r="Q1866"/>
          <cell r="R1866" t="str">
            <v>RUTH EVELIN BAUTISTA ESLAVA</v>
          </cell>
          <cell r="S1866" t="str">
            <v>RESPONSABLE DE TESORERÍA, PRESUPUESTO Y PLANIFICACIÓN.</v>
          </cell>
          <cell r="T1866">
            <v>931023933</v>
          </cell>
          <cell r="U1866" t="str">
            <v>RUTH87215@GMAIL.COM</v>
          </cell>
        </row>
        <row r="1867">
          <cell r="H1867">
            <v>300535</v>
          </cell>
          <cell r="I1867" t="str">
            <v>MUNICIPALIDAD DISTRITAL DE COLCA</v>
          </cell>
          <cell r="J1867">
            <v>5</v>
          </cell>
          <cell r="K1867" t="str">
            <v>AYACUCHO</v>
          </cell>
          <cell r="L1867">
            <v>10</v>
          </cell>
          <cell r="M1867" t="str">
            <v>VICTOR FAJARDO</v>
          </cell>
          <cell r="N1867">
            <v>7</v>
          </cell>
          <cell r="O1867" t="str">
            <v>COLCA</v>
          </cell>
          <cell r="P1867" t="str">
            <v>Noe Kiyak Pujupat</v>
          </cell>
          <cell r="Q1867"/>
          <cell r="R1867" t="str">
            <v>Javier Cuba Chipana</v>
          </cell>
          <cell r="S1867" t="str">
            <v>Responsable de planeamiento</v>
          </cell>
          <cell r="T1867">
            <v>966162772</v>
          </cell>
          <cell r="U1867" t="str">
            <v>javiercuba9@hotmail.com</v>
          </cell>
        </row>
        <row r="1868">
          <cell r="H1868">
            <v>300536</v>
          </cell>
          <cell r="I1868" t="str">
            <v>MUNICIPALIDAD DISTRITAL DE HUAMANQUIQUIA</v>
          </cell>
          <cell r="J1868">
            <v>5</v>
          </cell>
          <cell r="K1868" t="str">
            <v>AYACUCHO</v>
          </cell>
          <cell r="L1868">
            <v>10</v>
          </cell>
          <cell r="M1868" t="str">
            <v>VICTOR FAJARDO</v>
          </cell>
          <cell r="N1868">
            <v>8</v>
          </cell>
          <cell r="O1868" t="str">
            <v>HUAMANQUIQUIA</v>
          </cell>
          <cell r="P1868" t="str">
            <v>Noe Kiyak Pujupat</v>
          </cell>
          <cell r="Q1868"/>
          <cell r="R1868" t="str">
            <v>Lida García Martinez</v>
          </cell>
          <cell r="S1868" t="str">
            <v>Responsable de Planificación y Presupuesto</v>
          </cell>
          <cell r="T1868" t="str">
            <v>910 814 672</v>
          </cell>
          <cell r="U1868" t="str">
            <v>garciamartinezlida@gmail.com</v>
          </cell>
        </row>
        <row r="1869">
          <cell r="H1869">
            <v>300537</v>
          </cell>
          <cell r="I1869" t="str">
            <v>MUNICIPALIDAD DISTRITAL DE HUANCARAYLLA</v>
          </cell>
          <cell r="J1869">
            <v>5</v>
          </cell>
          <cell r="K1869" t="str">
            <v>AYACUCHO</v>
          </cell>
          <cell r="L1869">
            <v>10</v>
          </cell>
          <cell r="M1869" t="str">
            <v>VICTOR FAJARDO</v>
          </cell>
          <cell r="N1869">
            <v>9</v>
          </cell>
          <cell r="O1869" t="str">
            <v>HUANCARAYLLA</v>
          </cell>
          <cell r="P1869" t="str">
            <v>Noe Kiyak Pujupat</v>
          </cell>
          <cell r="Q1869"/>
          <cell r="R1869" t="str">
            <v>Percy Garamendi Escalante</v>
          </cell>
          <cell r="S1869" t="str">
            <v>Responsable de planeamiento</v>
          </cell>
          <cell r="T1869">
            <v>935003476</v>
          </cell>
          <cell r="U1869" t="str">
            <v>garamendi05051993@gmail.com</v>
          </cell>
        </row>
        <row r="1870">
          <cell r="H1870">
            <v>300538</v>
          </cell>
          <cell r="I1870" t="str">
            <v>MUNICIPALIDAD DISTRITAL DE HUALLA</v>
          </cell>
          <cell r="J1870">
            <v>5</v>
          </cell>
          <cell r="K1870" t="str">
            <v>AYACUCHO</v>
          </cell>
          <cell r="L1870">
            <v>10</v>
          </cell>
          <cell r="M1870" t="str">
            <v>VICTOR FAJARDO</v>
          </cell>
          <cell r="N1870">
            <v>10</v>
          </cell>
          <cell r="O1870" t="str">
            <v>HUALLA</v>
          </cell>
          <cell r="P1870" t="str">
            <v>Noe Kiyak Pujupat</v>
          </cell>
          <cell r="Q1870"/>
          <cell r="R1870" t="str">
            <v>Yanet Roxana Barrios Cisneros</v>
          </cell>
          <cell r="S1870" t="str">
            <v>Responsable de planeamiento</v>
          </cell>
          <cell r="T1870">
            <v>966831418</v>
          </cell>
          <cell r="U1870" t="str">
            <v>yanetbarriosc@hotmail.com</v>
          </cell>
        </row>
        <row r="1871">
          <cell r="H1871">
            <v>300539</v>
          </cell>
          <cell r="I1871" t="str">
            <v>MUNICIPALIDAD DISTRITAL DE SARHUA</v>
          </cell>
          <cell r="J1871">
            <v>5</v>
          </cell>
          <cell r="K1871" t="str">
            <v>AYACUCHO</v>
          </cell>
          <cell r="L1871">
            <v>10</v>
          </cell>
          <cell r="M1871" t="str">
            <v>VICTOR FAJARDO</v>
          </cell>
          <cell r="N1871">
            <v>11</v>
          </cell>
          <cell r="O1871" t="str">
            <v>SARHUA</v>
          </cell>
          <cell r="P1871" t="str">
            <v>Noe Kiyak Pujupat</v>
          </cell>
          <cell r="Q1871"/>
          <cell r="R1871" t="str">
            <v>Dueñas Conde, Maria Pelagia</v>
          </cell>
          <cell r="S1871" t="str">
            <v>Responsable de planeamiento</v>
          </cell>
          <cell r="T1871">
            <v>949609088</v>
          </cell>
          <cell r="U1871" t="str">
            <v>pelhy_2016@hotmail.com</v>
          </cell>
        </row>
        <row r="1872">
          <cell r="H1872">
            <v>300540</v>
          </cell>
          <cell r="I1872" t="str">
            <v>MUNICIPALIDAD DISTRITAL DE VILCANCHOS</v>
          </cell>
          <cell r="J1872">
            <v>5</v>
          </cell>
          <cell r="K1872" t="str">
            <v>AYACUCHO</v>
          </cell>
          <cell r="L1872">
            <v>10</v>
          </cell>
          <cell r="M1872" t="str">
            <v>VICTOR FAJARDO</v>
          </cell>
          <cell r="N1872">
            <v>12</v>
          </cell>
          <cell r="O1872" t="str">
            <v>VILCANCHOS</v>
          </cell>
          <cell r="P1872" t="str">
            <v>Noe Kiyak Pujupat</v>
          </cell>
          <cell r="Q1872"/>
          <cell r="R1872" t="str">
            <v>Clorinda Rodríguez Tineo</v>
          </cell>
          <cell r="S1872" t="str">
            <v>Responsable de planeamiento</v>
          </cell>
          <cell r="T1872">
            <v>932425268</v>
          </cell>
          <cell r="U1872" t="str">
            <v>clory1204@gmail.com</v>
          </cell>
        </row>
        <row r="1873">
          <cell r="H1873">
            <v>300542</v>
          </cell>
          <cell r="I1873" t="str">
            <v>MUNICIPALIDAD DISTRITAL DE ACCOMARCA</v>
          </cell>
          <cell r="J1873">
            <v>5</v>
          </cell>
          <cell r="K1873" t="str">
            <v>AYACUCHO</v>
          </cell>
          <cell r="L1873">
            <v>11</v>
          </cell>
          <cell r="M1873" t="str">
            <v>VILCASHUAMAN</v>
          </cell>
          <cell r="N1873">
            <v>2</v>
          </cell>
          <cell r="O1873" t="str">
            <v>ACCOMARCA</v>
          </cell>
          <cell r="P1873" t="str">
            <v>Noe Kiyak Pujupat</v>
          </cell>
          <cell r="Q1873"/>
          <cell r="R1873" t="str">
            <v>Demetrio Ore Leon</v>
          </cell>
          <cell r="S1873" t="str">
            <v>Responsable de planeamiento</v>
          </cell>
          <cell r="T1873">
            <v>962225732</v>
          </cell>
          <cell r="U1873" t="str">
            <v>ore_1028@hotmail.com</v>
          </cell>
        </row>
        <row r="1874">
          <cell r="H1874">
            <v>300543</v>
          </cell>
          <cell r="I1874" t="str">
            <v>MUNICIPALIDAD DISTRITAL DE CARHUANCA</v>
          </cell>
          <cell r="J1874">
            <v>5</v>
          </cell>
          <cell r="K1874" t="str">
            <v>AYACUCHO</v>
          </cell>
          <cell r="L1874">
            <v>11</v>
          </cell>
          <cell r="M1874" t="str">
            <v>VILCASHUAMAN</v>
          </cell>
          <cell r="N1874">
            <v>3</v>
          </cell>
          <cell r="O1874" t="str">
            <v>CARHUANCA</v>
          </cell>
          <cell r="P1874" t="str">
            <v>Noe Kiyak Pujupat</v>
          </cell>
          <cell r="Q1874"/>
          <cell r="R1874" t="str">
            <v>Ronald Tenorio Campos</v>
          </cell>
          <cell r="S1874" t="str">
            <v>Responsable de Planeamiento</v>
          </cell>
          <cell r="T1874">
            <v>926303328</v>
          </cell>
          <cell r="U1874" t="str">
            <v xml:space="preserve">ronaldtcdr@gmail.com </v>
          </cell>
        </row>
        <row r="1875">
          <cell r="H1875">
            <v>300544</v>
          </cell>
          <cell r="I1875" t="str">
            <v>MUNICIPALIDAD DISTRITAL DE CONCEPCION</v>
          </cell>
          <cell r="J1875">
            <v>5</v>
          </cell>
          <cell r="K1875" t="str">
            <v>AYACUCHO</v>
          </cell>
          <cell r="L1875">
            <v>11</v>
          </cell>
          <cell r="M1875" t="str">
            <v>VILCASHUAMAN</v>
          </cell>
          <cell r="N1875">
            <v>4</v>
          </cell>
          <cell r="O1875" t="str">
            <v>CONCEPCION</v>
          </cell>
          <cell r="P1875" t="str">
            <v>Noe Kiyak Pujupat</v>
          </cell>
          <cell r="Q1875"/>
          <cell r="R1875" t="str">
            <v>Demetrio Quispe Huaji</v>
          </cell>
          <cell r="S1875" t="str">
            <v xml:space="preserve">Jefe de Planeamiento y Presupuesto </v>
          </cell>
          <cell r="T1875">
            <v>966115584</v>
          </cell>
          <cell r="U1875" t="str">
            <v>dqhuaji@gmail.com</v>
          </cell>
        </row>
        <row r="1876">
          <cell r="H1876">
            <v>300545</v>
          </cell>
          <cell r="I1876" t="str">
            <v>MUNICIPALIDAD DISTRITAL DE HUAMBALPA</v>
          </cell>
          <cell r="J1876">
            <v>5</v>
          </cell>
          <cell r="K1876" t="str">
            <v>AYACUCHO</v>
          </cell>
          <cell r="L1876">
            <v>11</v>
          </cell>
          <cell r="M1876" t="str">
            <v>VILCASHUAMAN</v>
          </cell>
          <cell r="N1876">
            <v>5</v>
          </cell>
          <cell r="O1876" t="str">
            <v>HUAMBALPA</v>
          </cell>
          <cell r="P1876" t="str">
            <v>Noe Kiyak Pujupat</v>
          </cell>
          <cell r="Q1876"/>
          <cell r="R1876" t="str">
            <v>Lucio Mauricio Urbano</v>
          </cell>
          <cell r="S1876" t="str">
            <v>Responsable de planeamiento</v>
          </cell>
          <cell r="T1876">
            <v>948086355</v>
          </cell>
          <cell r="U1876" t="str">
            <v>joven_mauricio@hotmail.com</v>
          </cell>
        </row>
        <row r="1877">
          <cell r="H1877">
            <v>300546</v>
          </cell>
          <cell r="I1877" t="str">
            <v>MUNICIPALIDAD DISTRITAL DE INDEPENDENCIA</v>
          </cell>
          <cell r="J1877">
            <v>5</v>
          </cell>
          <cell r="K1877" t="str">
            <v>AYACUCHO</v>
          </cell>
          <cell r="L1877">
            <v>11</v>
          </cell>
          <cell r="M1877" t="str">
            <v>VILCASHUAMAN</v>
          </cell>
          <cell r="N1877">
            <v>6</v>
          </cell>
          <cell r="O1877" t="str">
            <v>INDEPENDENCIA</v>
          </cell>
          <cell r="P1877" t="str">
            <v>Noe Kiyak Pujupat</v>
          </cell>
          <cell r="Q1877"/>
          <cell r="R1877" t="str">
            <v>Héctor Motta Medina</v>
          </cell>
          <cell r="S1877" t="str">
            <v>Responsable de planeamiento</v>
          </cell>
          <cell r="T1877">
            <v>966156658</v>
          </cell>
          <cell r="U1877" t="str">
            <v>mottamedina@hotmail.com</v>
          </cell>
        </row>
        <row r="1878">
          <cell r="H1878">
            <v>300547</v>
          </cell>
          <cell r="I1878" t="str">
            <v>MUNICIPALIDAD DISTRITAL DE SAURAMA</v>
          </cell>
          <cell r="J1878">
            <v>5</v>
          </cell>
          <cell r="K1878" t="str">
            <v>AYACUCHO</v>
          </cell>
          <cell r="L1878">
            <v>11</v>
          </cell>
          <cell r="M1878" t="str">
            <v>VILCASHUAMAN</v>
          </cell>
          <cell r="N1878">
            <v>7</v>
          </cell>
          <cell r="O1878" t="str">
            <v>SAURAMA</v>
          </cell>
          <cell r="P1878" t="str">
            <v>Noe Kiyak Pujupat</v>
          </cell>
          <cell r="Q1878"/>
          <cell r="R1878" t="str">
            <v>Yemer Huamancusi Cancho</v>
          </cell>
          <cell r="S1878" t="str">
            <v>Responsable de planeamiento</v>
          </cell>
          <cell r="T1878">
            <v>999303250</v>
          </cell>
          <cell r="U1878" t="str">
            <v>yencel29@hotmail.com</v>
          </cell>
        </row>
        <row r="1879">
          <cell r="H1879">
            <v>300548</v>
          </cell>
          <cell r="I1879" t="str">
            <v>MUNICIPALIDAD DISTRITAL DE VISCHONGO</v>
          </cell>
          <cell r="J1879">
            <v>5</v>
          </cell>
          <cell r="K1879" t="str">
            <v>AYACUCHO</v>
          </cell>
          <cell r="L1879">
            <v>11</v>
          </cell>
          <cell r="M1879" t="str">
            <v>VILCASHUAMAN</v>
          </cell>
          <cell r="N1879">
            <v>8</v>
          </cell>
          <cell r="O1879" t="str">
            <v>VISCHONGO</v>
          </cell>
          <cell r="P1879" t="str">
            <v>Noe Kiyak Pujupat</v>
          </cell>
          <cell r="Q1879"/>
          <cell r="R1879" t="str">
            <v>Edith Garcia Martinez</v>
          </cell>
          <cell r="S1879" t="str">
            <v>Responsable de planeamiento</v>
          </cell>
          <cell r="T1879">
            <v>999704047</v>
          </cell>
          <cell r="U1879" t="str">
            <v>garcia_12_14@hotamil.com</v>
          </cell>
        </row>
        <row r="1880">
          <cell r="H1880">
            <v>300550</v>
          </cell>
          <cell r="I1880" t="str">
            <v>MUNICIPALIDAD DISTRITAL DE ASUNCION</v>
          </cell>
          <cell r="J1880">
            <v>6</v>
          </cell>
          <cell r="K1880" t="str">
            <v>CAJAMARCA</v>
          </cell>
          <cell r="L1880">
            <v>1</v>
          </cell>
          <cell r="M1880" t="str">
            <v>CAJAMARCA</v>
          </cell>
          <cell r="N1880">
            <v>2</v>
          </cell>
          <cell r="O1880" t="str">
            <v>ASUNCION</v>
          </cell>
          <cell r="P1880" t="str">
            <v>Circa Castillo Palomino</v>
          </cell>
          <cell r="Q1880"/>
          <cell r="R1880" t="str">
            <v>STALIN MEDINA CAMPOS</v>
          </cell>
          <cell r="S1880" t="str">
            <v>Subgerente de Planeamiento y Presupuesto</v>
          </cell>
          <cell r="T1880">
            <v>976563636</v>
          </cell>
          <cell r="U1880" t="str">
            <v>stalin19.eco@gmail.com</v>
          </cell>
        </row>
        <row r="1881">
          <cell r="H1881">
            <v>300551</v>
          </cell>
          <cell r="I1881" t="str">
            <v>MUNICIPALIDAD DISTRITAL DE CHETILLA</v>
          </cell>
          <cell r="J1881">
            <v>6</v>
          </cell>
          <cell r="K1881" t="str">
            <v>CAJAMARCA</v>
          </cell>
          <cell r="L1881">
            <v>1</v>
          </cell>
          <cell r="M1881" t="str">
            <v>CAJAMARCA</v>
          </cell>
          <cell r="N1881">
            <v>3</v>
          </cell>
          <cell r="O1881" t="str">
            <v>CHETILLA</v>
          </cell>
          <cell r="P1881" t="str">
            <v>Circa Castillo Palomino</v>
          </cell>
          <cell r="Q1881"/>
          <cell r="R1881" t="str">
            <v>Jandin Tejada Medina</v>
          </cell>
          <cell r="S1881" t="str">
            <v>Responsable de planeamiento</v>
          </cell>
          <cell r="T1881">
            <v>972535190</v>
          </cell>
          <cell r="U1881" t="str">
            <v>jandy_t_m15@hotmail.com</v>
          </cell>
        </row>
        <row r="1882">
          <cell r="H1882">
            <v>300552</v>
          </cell>
          <cell r="I1882" t="str">
            <v>MUNICIPALIDAD DISTRITAL DE COSPAN</v>
          </cell>
          <cell r="J1882">
            <v>6</v>
          </cell>
          <cell r="K1882" t="str">
            <v>CAJAMARCA</v>
          </cell>
          <cell r="L1882">
            <v>1</v>
          </cell>
          <cell r="M1882" t="str">
            <v>CAJAMARCA</v>
          </cell>
          <cell r="N1882">
            <v>4</v>
          </cell>
          <cell r="O1882" t="str">
            <v>COSPAN</v>
          </cell>
          <cell r="P1882" t="str">
            <v>Circa Castillo Palomino</v>
          </cell>
          <cell r="Q1882"/>
          <cell r="R1882" t="str">
            <v>Baltazar Requelme Flores</v>
          </cell>
          <cell r="S1882" t="str">
            <v>Responsable de planeamiento</v>
          </cell>
          <cell r="T1882">
            <v>949721663</v>
          </cell>
          <cell r="U1882" t="str">
            <v>requelmefloresb@gmail.com</v>
          </cell>
        </row>
        <row r="1883">
          <cell r="H1883">
            <v>300553</v>
          </cell>
          <cell r="I1883" t="str">
            <v>MUNICIPALIDAD DISTRITAL DE ENCAÑADA</v>
          </cell>
          <cell r="J1883">
            <v>6</v>
          </cell>
          <cell r="K1883" t="str">
            <v>CAJAMARCA</v>
          </cell>
          <cell r="L1883">
            <v>1</v>
          </cell>
          <cell r="M1883" t="str">
            <v>CAJAMARCA</v>
          </cell>
          <cell r="N1883">
            <v>5</v>
          </cell>
          <cell r="O1883" t="str">
            <v>ENCAÑADA</v>
          </cell>
          <cell r="P1883" t="str">
            <v>Circa Castillo Palomino</v>
          </cell>
          <cell r="Q1883"/>
          <cell r="R1883" t="str">
            <v>Uber Geiner Ramos Bustamante</v>
          </cell>
          <cell r="S1883" t="str">
            <v>Responsable de planeamiento</v>
          </cell>
          <cell r="T1883">
            <v>976766965</v>
          </cell>
          <cell r="U1883" t="str">
            <v>uramosb_epg20@unc.edu.pe; u.ramos@munilaencanada.gob.pe</v>
          </cell>
        </row>
        <row r="1884">
          <cell r="H1884">
            <v>300554</v>
          </cell>
          <cell r="I1884" t="str">
            <v>MUNICIPALIDAD DISTRITAL DE JESUS</v>
          </cell>
          <cell r="J1884">
            <v>6</v>
          </cell>
          <cell r="K1884" t="str">
            <v>CAJAMARCA</v>
          </cell>
          <cell r="L1884">
            <v>1</v>
          </cell>
          <cell r="M1884" t="str">
            <v>CAJAMARCA</v>
          </cell>
          <cell r="N1884">
            <v>6</v>
          </cell>
          <cell r="O1884" t="str">
            <v>JESUS</v>
          </cell>
          <cell r="P1884" t="str">
            <v>Circa Castillo Palomino</v>
          </cell>
          <cell r="Q1884"/>
          <cell r="R1884" t="str">
            <v>Melissa Ana Beatriz Sangay Jara</v>
          </cell>
          <cell r="S1884" t="str">
            <v>Resp. OPMI</v>
          </cell>
          <cell r="T1884">
            <v>936492017</v>
          </cell>
          <cell r="U1884" t="str">
            <v>melissaja_25@outlook.es</v>
          </cell>
        </row>
        <row r="1885">
          <cell r="H1885">
            <v>300555</v>
          </cell>
          <cell r="I1885" t="str">
            <v>MUNICIPALIDAD DISTRITAL DE LLACANORA</v>
          </cell>
          <cell r="J1885">
            <v>6</v>
          </cell>
          <cell r="K1885" t="str">
            <v>CAJAMARCA</v>
          </cell>
          <cell r="L1885">
            <v>1</v>
          </cell>
          <cell r="M1885" t="str">
            <v>CAJAMARCA</v>
          </cell>
          <cell r="N1885">
            <v>7</v>
          </cell>
          <cell r="O1885" t="str">
            <v>LLACANORA</v>
          </cell>
          <cell r="P1885" t="str">
            <v>Circa Castillo Palomino</v>
          </cell>
          <cell r="Q1885"/>
          <cell r="R1885" t="str">
            <v>Oswaldo J. Vasquez Portilla</v>
          </cell>
          <cell r="S1885" t="str">
            <v>Responsable de planeamiento</v>
          </cell>
          <cell r="T1885">
            <v>985651683</v>
          </cell>
          <cell r="U1885" t="str">
            <v>oswaldojoaquinvasquezportilla@gmail.com</v>
          </cell>
        </row>
        <row r="1886">
          <cell r="H1886">
            <v>300556</v>
          </cell>
          <cell r="I1886" t="str">
            <v>MUNICIPALIDAD DISTRITAL DE LOS BA¥OS DEL INCA</v>
          </cell>
          <cell r="J1886">
            <v>6</v>
          </cell>
          <cell r="K1886" t="str">
            <v>CAJAMARCA</v>
          </cell>
          <cell r="L1886">
            <v>1</v>
          </cell>
          <cell r="M1886" t="str">
            <v>CAJAMARCA</v>
          </cell>
          <cell r="N1886">
            <v>8</v>
          </cell>
          <cell r="O1886" t="str">
            <v>LOS BAÑOS DEL INCA</v>
          </cell>
          <cell r="P1886" t="str">
            <v>Circa Castillo Palomino</v>
          </cell>
          <cell r="Q1886"/>
          <cell r="R1886" t="str">
            <v>Oswaldo Joaquin Vasquez Portilla</v>
          </cell>
          <cell r="S1886"/>
          <cell r="T1886">
            <v>985651683</v>
          </cell>
          <cell r="U1886" t="str">
            <v>oswal_277@hotmail.com</v>
          </cell>
        </row>
        <row r="1887">
          <cell r="H1887">
            <v>300557</v>
          </cell>
          <cell r="I1887" t="str">
            <v>MUNICIPALIDAD DISTRITAL DE MAGDALENA</v>
          </cell>
          <cell r="J1887">
            <v>6</v>
          </cell>
          <cell r="K1887" t="str">
            <v>CAJAMARCA</v>
          </cell>
          <cell r="L1887">
            <v>1</v>
          </cell>
          <cell r="M1887" t="str">
            <v>CAJAMARCA</v>
          </cell>
          <cell r="N1887">
            <v>9</v>
          </cell>
          <cell r="O1887" t="str">
            <v>MAGDALENA</v>
          </cell>
          <cell r="P1887" t="str">
            <v>Circa Castillo Palomino</v>
          </cell>
          <cell r="Q1887"/>
          <cell r="R1887" t="str">
            <v>Lorena Nataly La Torre Cubas</v>
          </cell>
          <cell r="S1887"/>
          <cell r="T1887">
            <v>972719183</v>
          </cell>
          <cell r="U1887" t="str">
            <v>lnlatorre@outlook.com</v>
          </cell>
        </row>
        <row r="1888">
          <cell r="H1888">
            <v>300558</v>
          </cell>
          <cell r="I1888" t="str">
            <v>MUNICIPALIDAD DISTRITAL DE MATARA</v>
          </cell>
          <cell r="J1888">
            <v>6</v>
          </cell>
          <cell r="K1888" t="str">
            <v>CAJAMARCA</v>
          </cell>
          <cell r="L1888">
            <v>1</v>
          </cell>
          <cell r="M1888" t="str">
            <v>CAJAMARCA</v>
          </cell>
          <cell r="N1888">
            <v>10</v>
          </cell>
          <cell r="O1888" t="str">
            <v>MATARA</v>
          </cell>
          <cell r="P1888" t="str">
            <v>Circa Castillo Palomino</v>
          </cell>
          <cell r="Q1888"/>
          <cell r="R1888" t="str">
            <v>Ivan Chunque mendoza</v>
          </cell>
          <cell r="S1888" t="str">
            <v>Responsable de planeamiento</v>
          </cell>
          <cell r="T1888">
            <v>981876685</v>
          </cell>
          <cell r="U1888" t="str">
            <v>ivanchm.95@gmail.com</v>
          </cell>
        </row>
        <row r="1889">
          <cell r="H1889">
            <v>300559</v>
          </cell>
          <cell r="I1889" t="str">
            <v>MUNICIPALIDAD DISTRITAL DE NAMORA</v>
          </cell>
          <cell r="J1889">
            <v>6</v>
          </cell>
          <cell r="K1889" t="str">
            <v>CAJAMARCA</v>
          </cell>
          <cell r="L1889">
            <v>1</v>
          </cell>
          <cell r="M1889" t="str">
            <v>CAJAMARCA</v>
          </cell>
          <cell r="N1889">
            <v>11</v>
          </cell>
          <cell r="O1889" t="str">
            <v>NAMORA</v>
          </cell>
          <cell r="P1889" t="str">
            <v>Circa Castillo Palomino</v>
          </cell>
          <cell r="Q1889"/>
          <cell r="R1889" t="str">
            <v>Jean Christian Chavarri Vigo</v>
          </cell>
          <cell r="S1889"/>
          <cell r="T1889">
            <v>974865303</v>
          </cell>
          <cell r="U1889" t="str">
            <v>jean_1_03_1991@hotmail.com</v>
          </cell>
        </row>
        <row r="1890">
          <cell r="H1890">
            <v>300560</v>
          </cell>
          <cell r="I1890" t="str">
            <v>MUNICIPALIDAD DISTRITAL DE SAN JUAN</v>
          </cell>
          <cell r="J1890">
            <v>6</v>
          </cell>
          <cell r="K1890" t="str">
            <v>CAJAMARCA</v>
          </cell>
          <cell r="L1890">
            <v>1</v>
          </cell>
          <cell r="M1890" t="str">
            <v>CAJAMARCA</v>
          </cell>
          <cell r="N1890">
            <v>12</v>
          </cell>
          <cell r="O1890" t="str">
            <v>SAN JUAN</v>
          </cell>
          <cell r="P1890" t="str">
            <v>Circa Castillo Palomino</v>
          </cell>
          <cell r="Q1890"/>
          <cell r="R1890" t="str">
            <v>Ivan Chunque Mendoza</v>
          </cell>
          <cell r="S1890" t="str">
            <v>Director General de Planeamiento y Presupuesto</v>
          </cell>
          <cell r="T1890">
            <v>981876685</v>
          </cell>
          <cell r="U1890" t="str">
            <v xml:space="preserve"> ivanchm.95@gmail.com</v>
          </cell>
        </row>
        <row r="1891">
          <cell r="H1891">
            <v>300563</v>
          </cell>
          <cell r="I1891" t="str">
            <v>MUNICIPALIDAD DISTRITAL DE CACHACHI</v>
          </cell>
          <cell r="J1891">
            <v>6</v>
          </cell>
          <cell r="K1891" t="str">
            <v>CAJAMARCA</v>
          </cell>
          <cell r="L1891">
            <v>2</v>
          </cell>
          <cell r="M1891" t="str">
            <v>CAJABAMBA</v>
          </cell>
          <cell r="N1891">
            <v>2</v>
          </cell>
          <cell r="O1891" t="str">
            <v>CACHACHI</v>
          </cell>
          <cell r="P1891" t="str">
            <v>Circa Castillo Palomino</v>
          </cell>
          <cell r="Q1891"/>
          <cell r="R1891" t="str">
            <v>Walter Saavedra Vasquez</v>
          </cell>
          <cell r="S1891" t="str">
            <v>Responsable de planeamiento</v>
          </cell>
          <cell r="T1891">
            <v>918163648</v>
          </cell>
          <cell r="U1891" t="str">
            <v>waltersaavedra.presupuestos@gmail.com; wsaavedra@municachachi.gob.pe</v>
          </cell>
        </row>
        <row r="1892">
          <cell r="H1892">
            <v>300564</v>
          </cell>
          <cell r="I1892" t="str">
            <v>MUNICIPALIDAD DISTRITAL DE CONDEBAMBA</v>
          </cell>
          <cell r="J1892">
            <v>6</v>
          </cell>
          <cell r="K1892" t="str">
            <v>CAJAMARCA</v>
          </cell>
          <cell r="L1892">
            <v>2</v>
          </cell>
          <cell r="M1892" t="str">
            <v>CAJABAMBA</v>
          </cell>
          <cell r="N1892">
            <v>3</v>
          </cell>
          <cell r="O1892" t="str">
            <v>CONDEBAMBA</v>
          </cell>
          <cell r="P1892" t="str">
            <v>Circa Castillo Palomino</v>
          </cell>
          <cell r="Q1892"/>
          <cell r="R1892" t="str">
            <v>César Levi Neyra Llajaruna</v>
          </cell>
          <cell r="S1892" t="str">
            <v>Responsable de planeamiento</v>
          </cell>
          <cell r="T1892">
            <v>976900320</v>
          </cell>
          <cell r="U1892" t="str">
            <v>cesar_libra_159@hotmail.com</v>
          </cell>
        </row>
        <row r="1893">
          <cell r="H1893">
            <v>300565</v>
          </cell>
          <cell r="I1893" t="str">
            <v>MUNICIPALIDAD DISTRITAL DE SITACOCHA</v>
          </cell>
          <cell r="J1893">
            <v>6</v>
          </cell>
          <cell r="K1893" t="str">
            <v>CAJAMARCA</v>
          </cell>
          <cell r="L1893">
            <v>2</v>
          </cell>
          <cell r="M1893" t="str">
            <v>CAJABAMBA</v>
          </cell>
          <cell r="N1893">
            <v>4</v>
          </cell>
          <cell r="O1893" t="str">
            <v>SITACOCHA</v>
          </cell>
          <cell r="P1893" t="str">
            <v>Circa Castillo Palomino</v>
          </cell>
          <cell r="Q1893"/>
          <cell r="R1893" t="str">
            <v>Carmen Rosa Salcedo Ledesma</v>
          </cell>
          <cell r="S1893"/>
          <cell r="T1893">
            <v>940560203</v>
          </cell>
          <cell r="U1893" t="str">
            <v>cielito_12_88@hotmail.com</v>
          </cell>
        </row>
        <row r="1894">
          <cell r="H1894">
            <v>300567</v>
          </cell>
          <cell r="I1894" t="str">
            <v>MUNICIPALIDAD DISTRITAL DE CHUMUCH</v>
          </cell>
          <cell r="J1894">
            <v>6</v>
          </cell>
          <cell r="K1894" t="str">
            <v>CAJAMARCA</v>
          </cell>
          <cell r="L1894">
            <v>3</v>
          </cell>
          <cell r="M1894" t="str">
            <v>CELENDIN</v>
          </cell>
          <cell r="N1894">
            <v>2</v>
          </cell>
          <cell r="O1894" t="str">
            <v>CHUMUCH</v>
          </cell>
          <cell r="P1894" t="str">
            <v>Circa Castillo Palomino</v>
          </cell>
          <cell r="Q1894"/>
          <cell r="R1894" t="str">
            <v>Elmer Llanos Marrufo</v>
          </cell>
          <cell r="S1894"/>
          <cell r="T1894">
            <v>976759464</v>
          </cell>
          <cell r="U1894" t="str">
            <v>elmerllanosm@hotmail.com</v>
          </cell>
        </row>
        <row r="1895">
          <cell r="H1895">
            <v>300568</v>
          </cell>
          <cell r="I1895" t="str">
            <v>MUNICIPALIDAD DISTRITAL DE CORTEGANA</v>
          </cell>
          <cell r="J1895">
            <v>6</v>
          </cell>
          <cell r="K1895" t="str">
            <v>CAJAMARCA</v>
          </cell>
          <cell r="L1895">
            <v>3</v>
          </cell>
          <cell r="M1895" t="str">
            <v>CELENDIN</v>
          </cell>
          <cell r="N1895">
            <v>3</v>
          </cell>
          <cell r="O1895" t="str">
            <v>CORTEGANA</v>
          </cell>
          <cell r="P1895" t="str">
            <v>Circa Castillo Palomino</v>
          </cell>
          <cell r="Q1895"/>
          <cell r="R1895" t="str">
            <v>Lizandro Chavez Huaman</v>
          </cell>
          <cell r="S1895" t="str">
            <v>Responsable de planeamiento</v>
          </cell>
          <cell r="T1895">
            <v>976047932</v>
          </cell>
          <cell r="U1895" t="str">
            <v>chavezlh10@gmail.com</v>
          </cell>
        </row>
        <row r="1896">
          <cell r="H1896">
            <v>300569</v>
          </cell>
          <cell r="I1896" t="str">
            <v>MUNICIPALIDAD DISTRITAL DE HUASMIN</v>
          </cell>
          <cell r="J1896">
            <v>6</v>
          </cell>
          <cell r="K1896" t="str">
            <v>CAJAMARCA</v>
          </cell>
          <cell r="L1896">
            <v>3</v>
          </cell>
          <cell r="M1896" t="str">
            <v>CELENDIN</v>
          </cell>
          <cell r="N1896">
            <v>4</v>
          </cell>
          <cell r="O1896" t="str">
            <v>HUASMIN</v>
          </cell>
          <cell r="P1896" t="str">
            <v>Circa Castillo Palomino</v>
          </cell>
          <cell r="Q1896"/>
          <cell r="R1896" t="str">
            <v>Miriam Yanina Llajaruna Sánchez</v>
          </cell>
          <cell r="S1896" t="str">
            <v>Responsable de planeamiento</v>
          </cell>
          <cell r="T1896">
            <v>987822916</v>
          </cell>
          <cell r="U1896" t="str">
            <v>myllajaruna@gmail.com</v>
          </cell>
        </row>
        <row r="1897">
          <cell r="H1897">
            <v>300570</v>
          </cell>
          <cell r="I1897" t="str">
            <v>MUNICIPALIDAD DISTRITAL DE JORGE CHAVEZ</v>
          </cell>
          <cell r="J1897">
            <v>6</v>
          </cell>
          <cell r="K1897" t="str">
            <v>CAJAMARCA</v>
          </cell>
          <cell r="L1897">
            <v>3</v>
          </cell>
          <cell r="M1897" t="str">
            <v>CELENDIN</v>
          </cell>
          <cell r="N1897">
            <v>5</v>
          </cell>
          <cell r="O1897" t="str">
            <v>JORGE CHAVEZ</v>
          </cell>
          <cell r="P1897" t="str">
            <v>Circa Castillo Palomino</v>
          </cell>
          <cell r="Q1897"/>
          <cell r="R1897" t="str">
            <v>Silvia Esther Moreno Garrido</v>
          </cell>
          <cell r="S1897"/>
          <cell r="T1897">
            <v>935143565</v>
          </cell>
          <cell r="U1897" t="str">
            <v>semi421@hotmail.com</v>
          </cell>
        </row>
        <row r="1898">
          <cell r="H1898">
            <v>300571</v>
          </cell>
          <cell r="I1898" t="str">
            <v>MUNICIPALIDAD DISTRITAL DE JOSE GALVEZ</v>
          </cell>
          <cell r="J1898">
            <v>6</v>
          </cell>
          <cell r="K1898" t="str">
            <v>CAJAMARCA</v>
          </cell>
          <cell r="L1898">
            <v>3</v>
          </cell>
          <cell r="M1898" t="str">
            <v>CELENDIN</v>
          </cell>
          <cell r="N1898">
            <v>6</v>
          </cell>
          <cell r="O1898" t="str">
            <v>JOSE GALVEZ</v>
          </cell>
          <cell r="P1898" t="str">
            <v>Circa Castillo Palomino</v>
          </cell>
          <cell r="Q1898"/>
          <cell r="R1898" t="str">
            <v>Sarita Mariela Moreno Garridosaritmel_25@Hotmail.Com</v>
          </cell>
          <cell r="S1898"/>
          <cell r="T1898">
            <v>925323608</v>
          </cell>
          <cell r="U1898" t="str">
            <v>semi421@hotmail.com</v>
          </cell>
        </row>
        <row r="1899">
          <cell r="H1899">
            <v>300572</v>
          </cell>
          <cell r="I1899" t="str">
            <v>MUNICIPALIDAD DISTRITAL DE MIGUEL IGLESIAS</v>
          </cell>
          <cell r="J1899">
            <v>6</v>
          </cell>
          <cell r="K1899" t="str">
            <v>CAJAMARCA</v>
          </cell>
          <cell r="L1899">
            <v>3</v>
          </cell>
          <cell r="M1899" t="str">
            <v>CELENDIN</v>
          </cell>
          <cell r="N1899">
            <v>7</v>
          </cell>
          <cell r="O1899" t="str">
            <v>MIGUEL IGLESIAS</v>
          </cell>
          <cell r="P1899" t="str">
            <v>Circa Castillo Palomino</v>
          </cell>
          <cell r="Q1899"/>
          <cell r="R1899" t="str">
            <v>Roger Jorge Abanto Murrugarra</v>
          </cell>
          <cell r="S1899"/>
          <cell r="T1899">
            <v>919469707</v>
          </cell>
          <cell r="U1899" t="str">
            <v>j.abanto@hotmail.com</v>
          </cell>
        </row>
        <row r="1900">
          <cell r="H1900">
            <v>300573</v>
          </cell>
          <cell r="I1900" t="str">
            <v>MUNICIPALIDAD DISTRITAL DE OXAMARCA</v>
          </cell>
          <cell r="J1900">
            <v>6</v>
          </cell>
          <cell r="K1900" t="str">
            <v>CAJAMARCA</v>
          </cell>
          <cell r="L1900">
            <v>3</v>
          </cell>
          <cell r="M1900" t="str">
            <v>CELENDIN</v>
          </cell>
          <cell r="N1900">
            <v>8</v>
          </cell>
          <cell r="O1900" t="str">
            <v>OXAMARCA</v>
          </cell>
          <cell r="P1900" t="str">
            <v>Circa Castillo Palomino</v>
          </cell>
          <cell r="Q1900"/>
          <cell r="R1900" t="str">
            <v>Juan Carlos Avelino Villavicencio</v>
          </cell>
          <cell r="S1900" t="str">
            <v xml:space="preserve">Jefe de Planificación </v>
          </cell>
          <cell r="T1900">
            <v>958902583</v>
          </cell>
          <cell r="U1900" t="str">
            <v>carlosavelinov@hotmail.com</v>
          </cell>
        </row>
        <row r="1901">
          <cell r="H1901">
            <v>300574</v>
          </cell>
          <cell r="I1901" t="str">
            <v>MUNICIPALIDAD DISTRITAL DE SOROCHUCO</v>
          </cell>
          <cell r="J1901">
            <v>6</v>
          </cell>
          <cell r="K1901" t="str">
            <v>CAJAMARCA</v>
          </cell>
          <cell r="L1901">
            <v>3</v>
          </cell>
          <cell r="M1901" t="str">
            <v>CELENDIN</v>
          </cell>
          <cell r="N1901">
            <v>9</v>
          </cell>
          <cell r="O1901" t="str">
            <v>SOROCHUCO</v>
          </cell>
          <cell r="P1901" t="str">
            <v>Circa Castillo Palomino</v>
          </cell>
          <cell r="Q1901"/>
          <cell r="R1901" t="str">
            <v>Segundo Zambrano Bolaños</v>
          </cell>
          <cell r="S1901" t="str">
            <v>Responsable de planeamiento</v>
          </cell>
          <cell r="T1901">
            <v>948946626</v>
          </cell>
          <cell r="U1901" t="str">
            <v>cszambrano2507@gmail.com</v>
          </cell>
        </row>
        <row r="1902">
          <cell r="H1902">
            <v>300575</v>
          </cell>
          <cell r="I1902" t="str">
            <v>MUNICIPALIDAD DISTRITAL DE SUCRE</v>
          </cell>
          <cell r="J1902">
            <v>6</v>
          </cell>
          <cell r="K1902" t="str">
            <v>CAJAMARCA</v>
          </cell>
          <cell r="L1902">
            <v>3</v>
          </cell>
          <cell r="M1902" t="str">
            <v>CELENDIN</v>
          </cell>
          <cell r="N1902">
            <v>10</v>
          </cell>
          <cell r="O1902" t="str">
            <v>SUCRE</v>
          </cell>
          <cell r="P1902" t="str">
            <v>Circa Castillo Palomino</v>
          </cell>
          <cell r="Q1902"/>
          <cell r="R1902" t="str">
            <v>Wilder Francisco</v>
          </cell>
          <cell r="S1902"/>
          <cell r="T1902">
            <v>942903628</v>
          </cell>
          <cell r="U1902" t="str">
            <v>wilroj27@hotmail.com</v>
          </cell>
        </row>
        <row r="1903">
          <cell r="H1903">
            <v>300576</v>
          </cell>
          <cell r="I1903" t="str">
            <v>MUNICIPALIDAD DISTRITAL DE UTCO</v>
          </cell>
          <cell r="J1903">
            <v>6</v>
          </cell>
          <cell r="K1903" t="str">
            <v>CAJAMARCA</v>
          </cell>
          <cell r="L1903">
            <v>3</v>
          </cell>
          <cell r="M1903" t="str">
            <v>CELENDIN</v>
          </cell>
          <cell r="N1903">
            <v>11</v>
          </cell>
          <cell r="O1903" t="str">
            <v>UTCO</v>
          </cell>
          <cell r="P1903" t="str">
            <v>Circa Castillo Palomino</v>
          </cell>
          <cell r="Q1903"/>
          <cell r="R1903" t="str">
            <v>Mela Cecilia Zegarra Araujo</v>
          </cell>
          <cell r="S1903"/>
          <cell r="T1903">
            <v>937597691</v>
          </cell>
          <cell r="U1903" t="str">
            <v>mela.cecilia@gmail.com</v>
          </cell>
        </row>
        <row r="1904">
          <cell r="H1904">
            <v>300577</v>
          </cell>
          <cell r="I1904" t="str">
            <v>MUNICIPALIDAD DISTRITAL DE LA LIBERTAD DE PALLAN</v>
          </cell>
          <cell r="J1904">
            <v>6</v>
          </cell>
          <cell r="K1904" t="str">
            <v>CAJAMARCA</v>
          </cell>
          <cell r="L1904">
            <v>3</v>
          </cell>
          <cell r="M1904" t="str">
            <v>CELENDIN</v>
          </cell>
          <cell r="N1904">
            <v>12</v>
          </cell>
          <cell r="O1904" t="str">
            <v>LA LIBERTAD DE PALLAN</v>
          </cell>
          <cell r="P1904" t="str">
            <v>Circa Castillo Palomino</v>
          </cell>
          <cell r="Q1904"/>
          <cell r="R1904" t="str">
            <v>Fanny Elizeth Solano Lozano</v>
          </cell>
          <cell r="S1904"/>
          <cell r="T1904">
            <v>941561666</v>
          </cell>
          <cell r="U1904" t="str">
            <v>elizita.jsol@gmail.com</v>
          </cell>
        </row>
        <row r="1905">
          <cell r="H1905">
            <v>300579</v>
          </cell>
          <cell r="I1905" t="str">
            <v>MUNICIPALIDAD DISTRITAL DE ANGUIA</v>
          </cell>
          <cell r="J1905">
            <v>6</v>
          </cell>
          <cell r="K1905" t="str">
            <v>CAJAMARCA</v>
          </cell>
          <cell r="L1905">
            <v>4</v>
          </cell>
          <cell r="M1905" t="str">
            <v>CHOTA</v>
          </cell>
          <cell r="N1905">
            <v>2</v>
          </cell>
          <cell r="O1905" t="str">
            <v>ANGUIA</v>
          </cell>
          <cell r="P1905" t="str">
            <v>Circa Castillo Palomino</v>
          </cell>
          <cell r="Q1905"/>
          <cell r="R1905" t="str">
            <v>Ronald Laban Sembrera</v>
          </cell>
          <cell r="S1905" t="str">
            <v>Jefe de la Oficina General de Planeamiento y Presupuesto</v>
          </cell>
          <cell r="T1905">
            <v>967285643</v>
          </cell>
          <cell r="U1905" t="str">
            <v>ronaldlabans@hotmail.com</v>
          </cell>
        </row>
        <row r="1906">
          <cell r="H1906">
            <v>300580</v>
          </cell>
          <cell r="I1906" t="str">
            <v>MUNICIPALIDAD DISTRITAL DE CHADIN</v>
          </cell>
          <cell r="J1906">
            <v>6</v>
          </cell>
          <cell r="K1906" t="str">
            <v>CAJAMARCA</v>
          </cell>
          <cell r="L1906">
            <v>4</v>
          </cell>
          <cell r="M1906" t="str">
            <v>CHOTA</v>
          </cell>
          <cell r="N1906">
            <v>3</v>
          </cell>
          <cell r="O1906" t="str">
            <v>CHADIN</v>
          </cell>
          <cell r="P1906" t="str">
            <v>Circa Castillo Palomino</v>
          </cell>
          <cell r="Q1906"/>
          <cell r="R1906" t="str">
            <v>Vasquez Cabanillas Benjamin</v>
          </cell>
          <cell r="S1906"/>
          <cell r="T1906">
            <v>976586201</v>
          </cell>
          <cell r="U1906" t="str">
            <v>paroco_72@hotmail.com</v>
          </cell>
        </row>
        <row r="1907">
          <cell r="H1907">
            <v>300581</v>
          </cell>
          <cell r="I1907" t="str">
            <v>MUNICIPALIDAD DISTRITAL DE CHIGUIRIP</v>
          </cell>
          <cell r="J1907">
            <v>6</v>
          </cell>
          <cell r="K1907" t="str">
            <v>CAJAMARCA</v>
          </cell>
          <cell r="L1907">
            <v>4</v>
          </cell>
          <cell r="M1907" t="str">
            <v>CHOTA</v>
          </cell>
          <cell r="N1907">
            <v>4</v>
          </cell>
          <cell r="O1907" t="str">
            <v>CHIGUIRIP</v>
          </cell>
          <cell r="P1907" t="str">
            <v>Circa Castillo Palomino</v>
          </cell>
          <cell r="Q1907"/>
          <cell r="R1907" t="str">
            <v>Segundo Roberto Garcia Salazar</v>
          </cell>
          <cell r="S1907"/>
          <cell r="T1907">
            <v>956004917</v>
          </cell>
          <cell r="U1907" t="str">
            <v>guevara980@hotmail.com</v>
          </cell>
        </row>
        <row r="1908">
          <cell r="H1908">
            <v>300582</v>
          </cell>
          <cell r="I1908" t="str">
            <v>MUNICIPALIDAD DISTRITAL DE CHIMBAN</v>
          </cell>
          <cell r="J1908">
            <v>6</v>
          </cell>
          <cell r="K1908" t="str">
            <v>CAJAMARCA</v>
          </cell>
          <cell r="L1908">
            <v>4</v>
          </cell>
          <cell r="M1908" t="str">
            <v>CHOTA</v>
          </cell>
          <cell r="N1908">
            <v>5</v>
          </cell>
          <cell r="O1908" t="str">
            <v>CHIMBAN</v>
          </cell>
          <cell r="P1908" t="str">
            <v>Circa Castillo Palomino</v>
          </cell>
          <cell r="Q1908"/>
          <cell r="R1908" t="str">
            <v>Jose Anner Salazar Saldivar</v>
          </cell>
          <cell r="S1908"/>
          <cell r="T1908">
            <v>942962435</v>
          </cell>
          <cell r="U1908" t="str">
            <v>chane-1993@outlook.com</v>
          </cell>
        </row>
        <row r="1909">
          <cell r="H1909">
            <v>300583</v>
          </cell>
          <cell r="I1909" t="str">
            <v>MUNICIPALIDAD DISTRITAL DE CHOROPAMPA</v>
          </cell>
          <cell r="J1909">
            <v>6</v>
          </cell>
          <cell r="K1909" t="str">
            <v>CAJAMARCA</v>
          </cell>
          <cell r="L1909">
            <v>4</v>
          </cell>
          <cell r="M1909" t="str">
            <v>CHOTA</v>
          </cell>
          <cell r="N1909">
            <v>6</v>
          </cell>
          <cell r="O1909" t="str">
            <v>CHOROPAMPA</v>
          </cell>
          <cell r="P1909" t="str">
            <v>Circa Castillo Palomino</v>
          </cell>
          <cell r="Q1909"/>
          <cell r="R1909" t="str">
            <v>Darvil Vasquez Vallejos</v>
          </cell>
          <cell r="S1909"/>
          <cell r="T1909">
            <v>969411857</v>
          </cell>
          <cell r="U1909" t="str">
            <v>darvil1995@hotmail.com</v>
          </cell>
        </row>
        <row r="1910">
          <cell r="H1910">
            <v>300584</v>
          </cell>
          <cell r="I1910" t="str">
            <v>MUNICIPALIDAD DISTRITAL DE COCHABAMBA</v>
          </cell>
          <cell r="J1910">
            <v>6</v>
          </cell>
          <cell r="K1910" t="str">
            <v>CAJAMARCA</v>
          </cell>
          <cell r="L1910">
            <v>4</v>
          </cell>
          <cell r="M1910" t="str">
            <v>CHOTA</v>
          </cell>
          <cell r="N1910">
            <v>7</v>
          </cell>
          <cell r="O1910" t="str">
            <v>COCHABAMBA</v>
          </cell>
          <cell r="P1910" t="str">
            <v>Circa Castillo Palomino</v>
          </cell>
          <cell r="Q1910"/>
          <cell r="R1910" t="str">
            <v>Erik Jhams Alarcón Banda</v>
          </cell>
          <cell r="S1910"/>
          <cell r="T1910">
            <v>970033167</v>
          </cell>
          <cell r="U1910" t="str">
            <v>alarconerik@gmail.com</v>
          </cell>
        </row>
        <row r="1911">
          <cell r="H1911">
            <v>300585</v>
          </cell>
          <cell r="I1911" t="str">
            <v>MUNICIPALIDAD DISTRITAL DE CONCHAN</v>
          </cell>
          <cell r="J1911">
            <v>6</v>
          </cell>
          <cell r="K1911" t="str">
            <v>CAJAMARCA</v>
          </cell>
          <cell r="L1911">
            <v>4</v>
          </cell>
          <cell r="M1911" t="str">
            <v>CHOTA</v>
          </cell>
          <cell r="N1911">
            <v>8</v>
          </cell>
          <cell r="O1911" t="str">
            <v>CONCHAN</v>
          </cell>
          <cell r="P1911" t="str">
            <v>Circa Castillo Palomino</v>
          </cell>
          <cell r="Q1911"/>
          <cell r="R1911" t="str">
            <v>ERIK JHAMS ALARCÓN BANDA</v>
          </cell>
          <cell r="S1911" t="str">
            <v>JEFE DE LA OFICINA GENERAL DE PLANEAMIENTO Y PRESUPUESTO</v>
          </cell>
          <cell r="T1911">
            <v>970033167</v>
          </cell>
          <cell r="U1911" t="str">
            <v>alarconerik@gmail.com</v>
          </cell>
        </row>
        <row r="1912">
          <cell r="H1912">
            <v>300586</v>
          </cell>
          <cell r="I1912" t="str">
            <v>MUNICIPALIDAD DISTRITAL DE HUAMBOS</v>
          </cell>
          <cell r="J1912">
            <v>6</v>
          </cell>
          <cell r="K1912" t="str">
            <v>CAJAMARCA</v>
          </cell>
          <cell r="L1912">
            <v>4</v>
          </cell>
          <cell r="M1912" t="str">
            <v>CHOTA</v>
          </cell>
          <cell r="N1912">
            <v>9</v>
          </cell>
          <cell r="O1912" t="str">
            <v>HUAMBOS</v>
          </cell>
          <cell r="P1912" t="str">
            <v>Circa Castillo Palomino</v>
          </cell>
          <cell r="Q1912"/>
          <cell r="R1912" t="str">
            <v>Eduardo Astonitas Fernandez</v>
          </cell>
          <cell r="S1912"/>
          <cell r="T1912">
            <v>979031428</v>
          </cell>
          <cell r="U1912" t="str">
            <v>astonifer1@hotmail.com</v>
          </cell>
        </row>
        <row r="1913">
          <cell r="H1913">
            <v>300587</v>
          </cell>
          <cell r="I1913" t="str">
            <v>MUNICIPALIDAD DISTRITAL DE LAJAS</v>
          </cell>
          <cell r="J1913">
            <v>6</v>
          </cell>
          <cell r="K1913" t="str">
            <v>CAJAMARCA</v>
          </cell>
          <cell r="L1913">
            <v>4</v>
          </cell>
          <cell r="M1913" t="str">
            <v>CHOTA</v>
          </cell>
          <cell r="N1913">
            <v>10</v>
          </cell>
          <cell r="O1913" t="str">
            <v>LAJAS</v>
          </cell>
          <cell r="P1913" t="str">
            <v>Circa Castillo Palomino</v>
          </cell>
          <cell r="Q1913"/>
          <cell r="R1913" t="str">
            <v>Lucero Lesly Castillo Perez</v>
          </cell>
          <cell r="S1913"/>
          <cell r="T1913">
            <v>942741935</v>
          </cell>
          <cell r="U1913" t="str">
            <v>lucero.llcp@gmail.com</v>
          </cell>
        </row>
        <row r="1914">
          <cell r="H1914">
            <v>300588</v>
          </cell>
          <cell r="I1914" t="str">
            <v>MUNICIPALIDAD DISTRITAL DE LLAMA</v>
          </cell>
          <cell r="J1914">
            <v>6</v>
          </cell>
          <cell r="K1914" t="str">
            <v>CAJAMARCA</v>
          </cell>
          <cell r="L1914">
            <v>4</v>
          </cell>
          <cell r="M1914" t="str">
            <v>CHOTA</v>
          </cell>
          <cell r="N1914">
            <v>11</v>
          </cell>
          <cell r="O1914" t="str">
            <v>LLAMA</v>
          </cell>
          <cell r="P1914" t="str">
            <v>Circa Castillo Palomino</v>
          </cell>
          <cell r="Q1914"/>
          <cell r="R1914" t="str">
            <v>Daniel Angel Santos Custodio</v>
          </cell>
          <cell r="S1914" t="str">
            <v>Responsable de planeamiento</v>
          </cell>
          <cell r="T1914">
            <v>932005101</v>
          </cell>
          <cell r="U1914" t="str">
            <v>custodio_07@hotmail.com</v>
          </cell>
        </row>
        <row r="1915">
          <cell r="H1915">
            <v>300589</v>
          </cell>
          <cell r="I1915" t="str">
            <v>MUNICIPALIDAD DISTRITAL DE MIRACOSTA</v>
          </cell>
          <cell r="J1915">
            <v>6</v>
          </cell>
          <cell r="K1915" t="str">
            <v>CAJAMARCA</v>
          </cell>
          <cell r="L1915">
            <v>4</v>
          </cell>
          <cell r="M1915" t="str">
            <v>CHOTA</v>
          </cell>
          <cell r="N1915">
            <v>12</v>
          </cell>
          <cell r="O1915" t="str">
            <v>MIRACOSTA</v>
          </cell>
          <cell r="P1915" t="str">
            <v>Circa Castillo Palomino</v>
          </cell>
          <cell r="Q1915"/>
          <cell r="R1915" t="str">
            <v>Walter Hugo Ugaz Gonzalez</v>
          </cell>
          <cell r="S1915" t="str">
            <v>Responsable de planeamiento</v>
          </cell>
          <cell r="T1915">
            <v>962968825</v>
          </cell>
          <cell r="U1915" t="str">
            <v>walugaz23@hotmail.com</v>
          </cell>
        </row>
        <row r="1916">
          <cell r="H1916">
            <v>300590</v>
          </cell>
          <cell r="I1916" t="str">
            <v>MUNICIPALIDAD DISTRITAL DE PACCHA</v>
          </cell>
          <cell r="J1916">
            <v>6</v>
          </cell>
          <cell r="K1916" t="str">
            <v>CAJAMARCA</v>
          </cell>
          <cell r="L1916">
            <v>4</v>
          </cell>
          <cell r="M1916" t="str">
            <v>CHOTA</v>
          </cell>
          <cell r="N1916">
            <v>13</v>
          </cell>
          <cell r="O1916" t="str">
            <v>PACCHA</v>
          </cell>
          <cell r="P1916" t="str">
            <v>Circa Castillo Palomino</v>
          </cell>
          <cell r="Q1916"/>
          <cell r="R1916" t="str">
            <v>Noe Joel Sánchez Martínez</v>
          </cell>
          <cell r="S1916"/>
          <cell r="T1916">
            <v>970087549</v>
          </cell>
          <cell r="U1916" t="str">
            <v>joesanchezm@hotmail.com</v>
          </cell>
        </row>
        <row r="1917">
          <cell r="H1917">
            <v>300591</v>
          </cell>
          <cell r="I1917" t="str">
            <v>MUNICIPALIDAD DISTRITAL DE PION</v>
          </cell>
          <cell r="J1917">
            <v>6</v>
          </cell>
          <cell r="K1917" t="str">
            <v>CAJAMARCA</v>
          </cell>
          <cell r="L1917">
            <v>4</v>
          </cell>
          <cell r="M1917" t="str">
            <v>CHOTA</v>
          </cell>
          <cell r="N1917">
            <v>14</v>
          </cell>
          <cell r="O1917" t="str">
            <v>PION</v>
          </cell>
          <cell r="P1917" t="str">
            <v>Circa Castillo Palomino</v>
          </cell>
          <cell r="Q1917"/>
          <cell r="R1917" t="str">
            <v>Beyker Chumacero Neira</v>
          </cell>
          <cell r="S1917" t="str">
            <v xml:space="preserve">Oficina de Presupuesto </v>
          </cell>
          <cell r="T1917"/>
          <cell r="U1917" t="str">
            <v>beykerchumacero@gmail.com</v>
          </cell>
        </row>
        <row r="1918">
          <cell r="H1918">
            <v>300592</v>
          </cell>
          <cell r="I1918" t="str">
            <v>MUNICIPALIDAD DISTRITAL DE QUEROCOTO</v>
          </cell>
          <cell r="J1918">
            <v>6</v>
          </cell>
          <cell r="K1918" t="str">
            <v>CAJAMARCA</v>
          </cell>
          <cell r="L1918">
            <v>4</v>
          </cell>
          <cell r="M1918" t="str">
            <v>CHOTA</v>
          </cell>
          <cell r="N1918">
            <v>15</v>
          </cell>
          <cell r="O1918" t="str">
            <v>QUEROCOTO</v>
          </cell>
          <cell r="P1918" t="str">
            <v>Circa Castillo Palomino</v>
          </cell>
          <cell r="Q1918"/>
          <cell r="R1918" t="str">
            <v>Uber Geiner Ramos Bustamante</v>
          </cell>
          <cell r="S1918" t="str">
            <v>Responsable de planeamiento</v>
          </cell>
          <cell r="T1918">
            <v>976766965</v>
          </cell>
          <cell r="U1918" t="str">
            <v>uramosb_epg20@unc.edu.pe</v>
          </cell>
        </row>
        <row r="1919">
          <cell r="H1919">
            <v>300593</v>
          </cell>
          <cell r="I1919" t="str">
            <v>MUNICIPALIDAD DISTRITAL DE SAN JUAN DE LICUPIS</v>
          </cell>
          <cell r="J1919">
            <v>6</v>
          </cell>
          <cell r="K1919" t="str">
            <v>CAJAMARCA</v>
          </cell>
          <cell r="L1919">
            <v>4</v>
          </cell>
          <cell r="M1919" t="str">
            <v>CHOTA</v>
          </cell>
          <cell r="N1919">
            <v>16</v>
          </cell>
          <cell r="O1919" t="str">
            <v>SAN JUAN DE LICUPIS</v>
          </cell>
          <cell r="P1919" t="str">
            <v>Circa Castillo Palomino</v>
          </cell>
          <cell r="Q1919"/>
          <cell r="R1919"/>
          <cell r="S1919"/>
          <cell r="T1919"/>
          <cell r="U1919"/>
        </row>
        <row r="1920">
          <cell r="H1920">
            <v>300594</v>
          </cell>
          <cell r="I1920" t="str">
            <v>MUNICIPALIDAD DISTRITAL DE TACABAMBA</v>
          </cell>
          <cell r="J1920">
            <v>6</v>
          </cell>
          <cell r="K1920" t="str">
            <v>CAJAMARCA</v>
          </cell>
          <cell r="L1920">
            <v>4</v>
          </cell>
          <cell r="M1920" t="str">
            <v>CHOTA</v>
          </cell>
          <cell r="N1920">
            <v>17</v>
          </cell>
          <cell r="O1920" t="str">
            <v>TACABAMBA</v>
          </cell>
          <cell r="P1920" t="str">
            <v>Circa Castillo Palomino</v>
          </cell>
          <cell r="Q1920"/>
          <cell r="R1920" t="str">
            <v>Bustamante Idrogo Orlando</v>
          </cell>
          <cell r="S1920"/>
          <cell r="T1920">
            <v>922336872</v>
          </cell>
          <cell r="U1920" t="str">
            <v>orlandob510@hotmail.com</v>
          </cell>
        </row>
        <row r="1921">
          <cell r="H1921">
            <v>300595</v>
          </cell>
          <cell r="I1921" t="str">
            <v>MUNICIPALIDAD DISTRITAL DE TOCMOCHE</v>
          </cell>
          <cell r="J1921">
            <v>6</v>
          </cell>
          <cell r="K1921" t="str">
            <v>CAJAMARCA</v>
          </cell>
          <cell r="L1921">
            <v>4</v>
          </cell>
          <cell r="M1921" t="str">
            <v>CHOTA</v>
          </cell>
          <cell r="N1921">
            <v>18</v>
          </cell>
          <cell r="O1921" t="str">
            <v>TOCMOCHE</v>
          </cell>
          <cell r="P1921" t="str">
            <v>Circa Castillo Palomino</v>
          </cell>
          <cell r="Q1921"/>
          <cell r="R1921"/>
          <cell r="S1921"/>
          <cell r="T1921"/>
          <cell r="U1921"/>
        </row>
        <row r="1922">
          <cell r="H1922">
            <v>300596</v>
          </cell>
          <cell r="I1922" t="str">
            <v>MUNICIPALIDAD DISTRITAL DE CHALAMARCA</v>
          </cell>
          <cell r="J1922">
            <v>6</v>
          </cell>
          <cell r="K1922" t="str">
            <v>CAJAMARCA</v>
          </cell>
          <cell r="L1922">
            <v>4</v>
          </cell>
          <cell r="M1922" t="str">
            <v>CHOTA</v>
          </cell>
          <cell r="N1922">
            <v>19</v>
          </cell>
          <cell r="O1922" t="str">
            <v>CHALAMARCA</v>
          </cell>
          <cell r="P1922" t="str">
            <v>Circa Castillo Palomino</v>
          </cell>
          <cell r="Q1922"/>
          <cell r="R1922" t="str">
            <v>RONALD SANCHEZ CAYATOPA</v>
          </cell>
          <cell r="S1922" t="str">
            <v xml:space="preserve">    JEFE DE LA OFICINA DE PLANEAMIENTO Y PRESUPUESTO</v>
          </cell>
          <cell r="T1922">
            <v>976009072</v>
          </cell>
          <cell r="U1922" t="str">
            <v>tavo_20_6@hotmail.com</v>
          </cell>
        </row>
        <row r="1923">
          <cell r="H1923">
            <v>300598</v>
          </cell>
          <cell r="I1923" t="str">
            <v>MUNICIPALIDAD DISTRITAL DE CHILETE</v>
          </cell>
          <cell r="J1923">
            <v>6</v>
          </cell>
          <cell r="K1923" t="str">
            <v>CAJAMARCA</v>
          </cell>
          <cell r="L1923">
            <v>5</v>
          </cell>
          <cell r="M1923" t="str">
            <v>CONTUMAZA</v>
          </cell>
          <cell r="N1923">
            <v>2</v>
          </cell>
          <cell r="O1923" t="str">
            <v>CHILETE</v>
          </cell>
          <cell r="P1923" t="str">
            <v>Circa Castillo Palomino</v>
          </cell>
          <cell r="Q1923"/>
          <cell r="R1923" t="str">
            <v>Loana Felícitas Gálvez Alcalde</v>
          </cell>
          <cell r="S1923" t="str">
            <v>Responsable de planeamiento</v>
          </cell>
          <cell r="T1923">
            <v>968873510</v>
          </cell>
          <cell r="U1923" t="str">
            <v>LOANA_863@HOTMAIL.COM</v>
          </cell>
        </row>
        <row r="1924">
          <cell r="H1924">
            <v>300599</v>
          </cell>
          <cell r="I1924" t="str">
            <v>MUNICIPALIDAD DISTRITAL DE CUPISNIQUE</v>
          </cell>
          <cell r="J1924">
            <v>6</v>
          </cell>
          <cell r="K1924" t="str">
            <v>CAJAMARCA</v>
          </cell>
          <cell r="L1924">
            <v>5</v>
          </cell>
          <cell r="M1924" t="str">
            <v>CONTUMAZA</v>
          </cell>
          <cell r="N1924">
            <v>3</v>
          </cell>
          <cell r="O1924" t="str">
            <v>CUPISNIQUE</v>
          </cell>
          <cell r="P1924" t="str">
            <v>Circa Castillo Palomino</v>
          </cell>
          <cell r="Q1924"/>
          <cell r="R1924" t="str">
            <v>Jhon Omar Pérez Hernández</v>
          </cell>
          <cell r="S1924"/>
          <cell r="T1924">
            <v>929008131</v>
          </cell>
          <cell r="U1924" t="str">
            <v>jhomar120298@gmail.com</v>
          </cell>
        </row>
        <row r="1925">
          <cell r="H1925">
            <v>300600</v>
          </cell>
          <cell r="I1925" t="str">
            <v>MUNICIPALIDAD DISTRITAL DE GUZMANGO</v>
          </cell>
          <cell r="J1925">
            <v>6</v>
          </cell>
          <cell r="K1925" t="str">
            <v>CAJAMARCA</v>
          </cell>
          <cell r="L1925">
            <v>5</v>
          </cell>
          <cell r="M1925" t="str">
            <v>CONTUMAZA</v>
          </cell>
          <cell r="N1925">
            <v>4</v>
          </cell>
          <cell r="O1925" t="str">
            <v>GUZMANGO</v>
          </cell>
          <cell r="P1925" t="str">
            <v>Circa Castillo Palomino</v>
          </cell>
          <cell r="Q1925"/>
          <cell r="R1925" t="str">
            <v>Rosa Victoria Vigo Vargas</v>
          </cell>
          <cell r="S1925"/>
          <cell r="T1925">
            <v>948126410</v>
          </cell>
          <cell r="U1925" t="str">
            <v>rosavig_1@hotmail.com</v>
          </cell>
        </row>
        <row r="1926">
          <cell r="H1926">
            <v>300601</v>
          </cell>
          <cell r="I1926" t="str">
            <v>MUNICIPALIDAD DISTRITAL DE SAN BENITO</v>
          </cell>
          <cell r="J1926">
            <v>6</v>
          </cell>
          <cell r="K1926" t="str">
            <v>CAJAMARCA</v>
          </cell>
          <cell r="L1926">
            <v>5</v>
          </cell>
          <cell r="M1926" t="str">
            <v>CONTUMAZA</v>
          </cell>
          <cell r="N1926">
            <v>5</v>
          </cell>
          <cell r="O1926" t="str">
            <v>SAN BENITO</v>
          </cell>
          <cell r="P1926" t="str">
            <v>Circa Castillo Palomino</v>
          </cell>
          <cell r="Q1926"/>
          <cell r="R1926" t="str">
            <v>Raul Efrain Gil Jara</v>
          </cell>
          <cell r="S1926"/>
          <cell r="T1926">
            <v>978345507</v>
          </cell>
          <cell r="U1926" t="str">
            <v>raul_gj_2005@hotmail.com</v>
          </cell>
        </row>
        <row r="1927">
          <cell r="H1927">
            <v>300602</v>
          </cell>
          <cell r="I1927" t="str">
            <v>MUNICIPALIDAD DISTRITAL DE SANTA CRUZ DE TOLEDO</v>
          </cell>
          <cell r="J1927">
            <v>6</v>
          </cell>
          <cell r="K1927" t="str">
            <v>CAJAMARCA</v>
          </cell>
          <cell r="L1927">
            <v>5</v>
          </cell>
          <cell r="M1927" t="str">
            <v>CONTUMAZA</v>
          </cell>
          <cell r="N1927">
            <v>6</v>
          </cell>
          <cell r="O1927" t="str">
            <v>SANTA CRUZ DE TOLED</v>
          </cell>
          <cell r="P1927" t="str">
            <v>Circa Castillo Palomino</v>
          </cell>
          <cell r="Q1927"/>
          <cell r="R1927" t="str">
            <v>Tania Isabel Díaz Mostacero</v>
          </cell>
          <cell r="S1927"/>
          <cell r="T1927">
            <v>918721289</v>
          </cell>
          <cell r="U1927" t="str">
            <v>isadm07@gmail.com</v>
          </cell>
        </row>
        <row r="1928">
          <cell r="H1928">
            <v>300603</v>
          </cell>
          <cell r="I1928" t="str">
            <v>MUNICIPALIDAD DISTRITAL DE TANTARICA</v>
          </cell>
          <cell r="J1928">
            <v>6</v>
          </cell>
          <cell r="K1928" t="str">
            <v>CAJAMARCA</v>
          </cell>
          <cell r="L1928">
            <v>5</v>
          </cell>
          <cell r="M1928" t="str">
            <v>CONTUMAZA</v>
          </cell>
          <cell r="N1928">
            <v>7</v>
          </cell>
          <cell r="O1928" t="str">
            <v>TANTARICA</v>
          </cell>
          <cell r="P1928" t="str">
            <v>Circa Castillo Palomino</v>
          </cell>
          <cell r="Q1928"/>
          <cell r="R1928" t="str">
            <v>Loana Felicitas Galvez Alcalde</v>
          </cell>
          <cell r="S1928"/>
          <cell r="T1928">
            <v>968873510</v>
          </cell>
          <cell r="U1928" t="str">
            <v>loana_863@hotmail.com</v>
          </cell>
        </row>
        <row r="1929">
          <cell r="H1929">
            <v>300604</v>
          </cell>
          <cell r="I1929" t="str">
            <v>MUNICIPALIDAD DISTRITAL DE YONAN</v>
          </cell>
          <cell r="J1929">
            <v>6</v>
          </cell>
          <cell r="K1929" t="str">
            <v>CAJAMARCA</v>
          </cell>
          <cell r="L1929">
            <v>5</v>
          </cell>
          <cell r="M1929" t="str">
            <v>CONTUMAZA</v>
          </cell>
          <cell r="N1929">
            <v>8</v>
          </cell>
          <cell r="O1929" t="str">
            <v>YONAN</v>
          </cell>
          <cell r="P1929" t="str">
            <v>Circa Castillo Palomino</v>
          </cell>
          <cell r="Q1929"/>
          <cell r="R1929" t="str">
            <v>Zully Milagritos Pretel Nureña</v>
          </cell>
          <cell r="S1929" t="str">
            <v>Responsable de planeamiento</v>
          </cell>
          <cell r="T1929">
            <v>996198483</v>
          </cell>
          <cell r="U1929" t="str">
            <v>pretel_20@hotmail.com</v>
          </cell>
        </row>
        <row r="1930">
          <cell r="H1930">
            <v>300606</v>
          </cell>
          <cell r="I1930" t="str">
            <v>MUNICIPALIDAD DISTRITAL DE CALLAYUC</v>
          </cell>
          <cell r="J1930">
            <v>6</v>
          </cell>
          <cell r="K1930" t="str">
            <v>CAJAMARCA</v>
          </cell>
          <cell r="L1930">
            <v>6</v>
          </cell>
          <cell r="M1930" t="str">
            <v>CUTERVO</v>
          </cell>
          <cell r="N1930">
            <v>2</v>
          </cell>
          <cell r="O1930" t="str">
            <v>CALLAYUC</v>
          </cell>
          <cell r="P1930" t="str">
            <v>Circa Castillo Palomino</v>
          </cell>
          <cell r="Q1930"/>
          <cell r="R1930" t="str">
            <v>Wilfredo Rafael Sullon Huiman</v>
          </cell>
          <cell r="S1930"/>
          <cell r="T1930">
            <v>983918434</v>
          </cell>
          <cell r="U1930" t="str">
            <v>huiman18_aries@hotmail.com</v>
          </cell>
        </row>
        <row r="1931">
          <cell r="H1931">
            <v>300607</v>
          </cell>
          <cell r="I1931" t="str">
            <v>MUNICIPALIDAD DISTRITAL DE CHOROS</v>
          </cell>
          <cell r="J1931">
            <v>6</v>
          </cell>
          <cell r="K1931" t="str">
            <v>CAJAMARCA</v>
          </cell>
          <cell r="L1931">
            <v>6</v>
          </cell>
          <cell r="M1931" t="str">
            <v>CUTERVO</v>
          </cell>
          <cell r="N1931">
            <v>3</v>
          </cell>
          <cell r="O1931" t="str">
            <v>CHOROS</v>
          </cell>
          <cell r="P1931" t="str">
            <v>Circa Castillo Palomino</v>
          </cell>
          <cell r="Q1931"/>
          <cell r="R1931" t="str">
            <v>Anghela Karelly Soto Vasquez</v>
          </cell>
          <cell r="S1931"/>
          <cell r="T1931">
            <v>995218061</v>
          </cell>
          <cell r="U1931" t="str">
            <v>karelly.soto.vasquez@gmail.com</v>
          </cell>
        </row>
        <row r="1932">
          <cell r="H1932">
            <v>300608</v>
          </cell>
          <cell r="I1932" t="str">
            <v>MUNICIPALIDAD DISTRITAL DE CUJILLO</v>
          </cell>
          <cell r="J1932">
            <v>6</v>
          </cell>
          <cell r="K1932" t="str">
            <v>CAJAMARCA</v>
          </cell>
          <cell r="L1932">
            <v>6</v>
          </cell>
          <cell r="M1932" t="str">
            <v>CUTERVO</v>
          </cell>
          <cell r="N1932">
            <v>4</v>
          </cell>
          <cell r="O1932" t="str">
            <v>CUJILLO</v>
          </cell>
          <cell r="P1932" t="str">
            <v>Circa Castillo Palomino</v>
          </cell>
          <cell r="Q1932"/>
          <cell r="R1932" t="str">
            <v>Rodolfo Nicolas De La Cruz Bayona</v>
          </cell>
          <cell r="S1932"/>
          <cell r="T1932">
            <v>917872788</v>
          </cell>
          <cell r="U1932" t="str">
            <v>rododelacruzb@hotmail.com</v>
          </cell>
        </row>
        <row r="1933">
          <cell r="H1933">
            <v>300609</v>
          </cell>
          <cell r="I1933" t="str">
            <v>MUNICIPALIDAD DISTRITAL DE LA RAMADA</v>
          </cell>
          <cell r="J1933">
            <v>6</v>
          </cell>
          <cell r="K1933" t="str">
            <v>CAJAMARCA</v>
          </cell>
          <cell r="L1933">
            <v>6</v>
          </cell>
          <cell r="M1933" t="str">
            <v>CUTERVO</v>
          </cell>
          <cell r="N1933">
            <v>5</v>
          </cell>
          <cell r="O1933" t="str">
            <v>LA RAMADA</v>
          </cell>
          <cell r="P1933" t="str">
            <v>Circa Castillo Palomino</v>
          </cell>
          <cell r="Q1933"/>
          <cell r="R1933" t="str">
            <v>Juan german Fanerio Vera</v>
          </cell>
          <cell r="S1933" t="str">
            <v>Responsable de planeamiento</v>
          </cell>
          <cell r="T1933" t="str">
            <v>932 387 576</v>
          </cell>
          <cell r="U1933" t="str">
            <v>senastianfaberio@gmail.com</v>
          </cell>
        </row>
        <row r="1934">
          <cell r="H1934">
            <v>300610</v>
          </cell>
          <cell r="I1934" t="str">
            <v>MUNICIPALIDAD DISTRITAL DE PIMPINGOS</v>
          </cell>
          <cell r="J1934">
            <v>6</v>
          </cell>
          <cell r="K1934" t="str">
            <v>CAJAMARCA</v>
          </cell>
          <cell r="L1934">
            <v>6</v>
          </cell>
          <cell r="M1934" t="str">
            <v>CUTERVO</v>
          </cell>
          <cell r="N1934">
            <v>6</v>
          </cell>
          <cell r="O1934" t="str">
            <v>PIMPINGOS</v>
          </cell>
          <cell r="P1934" t="str">
            <v>Circa Castillo Palomino</v>
          </cell>
          <cell r="Q1934"/>
          <cell r="R1934" t="str">
            <v>Judith Analy Guevara Gaona</v>
          </cell>
          <cell r="S1934"/>
          <cell r="T1934">
            <v>996274086</v>
          </cell>
          <cell r="U1934" t="str">
            <v>anali12_93@hotmail.com</v>
          </cell>
        </row>
        <row r="1935">
          <cell r="H1935">
            <v>300611</v>
          </cell>
          <cell r="I1935" t="str">
            <v>MUNICIPALIDAD DISTRITAL DE QUEROCOTILLO</v>
          </cell>
          <cell r="J1935">
            <v>6</v>
          </cell>
          <cell r="K1935" t="str">
            <v>CAJAMARCA</v>
          </cell>
          <cell r="L1935">
            <v>6</v>
          </cell>
          <cell r="M1935" t="str">
            <v>CUTERVO</v>
          </cell>
          <cell r="N1935">
            <v>7</v>
          </cell>
          <cell r="O1935" t="str">
            <v>QUEROCOTILLO</v>
          </cell>
          <cell r="P1935" t="str">
            <v>Circa Castillo Palomino</v>
          </cell>
          <cell r="Q1935"/>
          <cell r="R1935" t="str">
            <v xml:space="preserve">Jhon Darwin Diaz Fernandez </v>
          </cell>
          <cell r="S1935" t="str">
            <v>Jefe de la Oficina de Planificación y Presupuesto</v>
          </cell>
          <cell r="T1935">
            <v>910883782</v>
          </cell>
          <cell r="U1935" t="str">
            <v>planificacionypresupuesto@muniquerocotillo.gob.pe</v>
          </cell>
        </row>
        <row r="1936">
          <cell r="H1936">
            <v>300612</v>
          </cell>
          <cell r="I1936" t="str">
            <v>MUNICIPALIDAD DISTRITAL DE SAN ANDRES DE CUTERVO</v>
          </cell>
          <cell r="J1936">
            <v>6</v>
          </cell>
          <cell r="K1936" t="str">
            <v>CAJAMARCA</v>
          </cell>
          <cell r="L1936">
            <v>6</v>
          </cell>
          <cell r="M1936" t="str">
            <v>CUTERVO</v>
          </cell>
          <cell r="N1936">
            <v>8</v>
          </cell>
          <cell r="O1936" t="str">
            <v>SAN ANDRES DE CUTERVO</v>
          </cell>
          <cell r="P1936" t="str">
            <v>Circa Castillo Palomino</v>
          </cell>
          <cell r="Q1936"/>
          <cell r="R1936" t="str">
            <v>Wilmer Herrera Garcia</v>
          </cell>
          <cell r="S1936"/>
          <cell r="T1936">
            <v>976685975</v>
          </cell>
          <cell r="U1936" t="str">
            <v>wilmerh1@hotmail.com</v>
          </cell>
        </row>
        <row r="1937">
          <cell r="H1937">
            <v>300613</v>
          </cell>
          <cell r="I1937" t="str">
            <v>MUNICIPALIDAD DISTRITAL DE SAN JUAN DE CUTERVO</v>
          </cell>
          <cell r="J1937">
            <v>6</v>
          </cell>
          <cell r="K1937" t="str">
            <v>CAJAMARCA</v>
          </cell>
          <cell r="L1937">
            <v>6</v>
          </cell>
          <cell r="M1937" t="str">
            <v>CUTERVO</v>
          </cell>
          <cell r="N1937">
            <v>9</v>
          </cell>
          <cell r="O1937" t="str">
            <v>SAN JUAN DE CUTERVO</v>
          </cell>
          <cell r="P1937" t="str">
            <v>Circa Castillo Palomino</v>
          </cell>
          <cell r="Q1937"/>
          <cell r="R1937" t="str">
            <v>Luzdella Diaz Mego</v>
          </cell>
          <cell r="S1937"/>
          <cell r="T1937">
            <v>985671477</v>
          </cell>
          <cell r="U1937" t="str">
            <v>della_807@hotmail.com</v>
          </cell>
        </row>
        <row r="1938">
          <cell r="H1938">
            <v>300614</v>
          </cell>
          <cell r="I1938" t="str">
            <v>MUNICIPALIDAD DISTRITAL DE SAN LUIS DE LUCMA</v>
          </cell>
          <cell r="J1938">
            <v>6</v>
          </cell>
          <cell r="K1938" t="str">
            <v>CAJAMARCA</v>
          </cell>
          <cell r="L1938">
            <v>6</v>
          </cell>
          <cell r="M1938" t="str">
            <v>CUTERVO</v>
          </cell>
          <cell r="N1938">
            <v>10</v>
          </cell>
          <cell r="O1938" t="str">
            <v>SAN LUIS DE LUCMA</v>
          </cell>
          <cell r="P1938" t="str">
            <v>Circa Castillo Palomino</v>
          </cell>
          <cell r="Q1938"/>
          <cell r="R1938" t="str">
            <v>Luis Azañero Diaz</v>
          </cell>
          <cell r="S1938"/>
          <cell r="T1938">
            <v>918815242</v>
          </cell>
          <cell r="U1938" t="str">
            <v>azanero_5@hotmail.com</v>
          </cell>
        </row>
        <row r="1939">
          <cell r="H1939">
            <v>300615</v>
          </cell>
          <cell r="I1939" t="str">
            <v>MUNICIPALIDAD DISTRITAL DE SANTA CRUZ</v>
          </cell>
          <cell r="J1939">
            <v>6</v>
          </cell>
          <cell r="K1939" t="str">
            <v>CAJAMARCA</v>
          </cell>
          <cell r="L1939">
            <v>6</v>
          </cell>
          <cell r="M1939" t="str">
            <v>CUTERVO</v>
          </cell>
          <cell r="N1939">
            <v>11</v>
          </cell>
          <cell r="O1939" t="str">
            <v>SANTA CRUZ</v>
          </cell>
          <cell r="P1939" t="str">
            <v>Circa Castillo Palomino</v>
          </cell>
          <cell r="Q1939"/>
          <cell r="R1939" t="str">
            <v>Ana Melva Llempen Guerrero</v>
          </cell>
          <cell r="S1939"/>
          <cell r="T1939">
            <v>929018074</v>
          </cell>
          <cell r="U1939" t="str">
            <v>anallempen95@gmail.com</v>
          </cell>
        </row>
        <row r="1940">
          <cell r="H1940">
            <v>300616</v>
          </cell>
          <cell r="I1940" t="str">
            <v>MUNICIPALIDAD DISTRITAL DE SANTO DOMINGO DE LA CAPILLA</v>
          </cell>
          <cell r="J1940">
            <v>6</v>
          </cell>
          <cell r="K1940" t="str">
            <v>CAJAMARCA</v>
          </cell>
          <cell r="L1940">
            <v>6</v>
          </cell>
          <cell r="M1940" t="str">
            <v>CUTERVO</v>
          </cell>
          <cell r="N1940">
            <v>12</v>
          </cell>
          <cell r="O1940" t="str">
            <v>SANTO DOMINGO DE LA CAPILLA</v>
          </cell>
          <cell r="P1940" t="str">
            <v>Circa Castillo Palomino</v>
          </cell>
          <cell r="Q1940"/>
          <cell r="R1940" t="str">
            <v>Lili Y. Guerrero Silva</v>
          </cell>
          <cell r="S1940" t="str">
            <v>JEFE DE PLANEAMIENTO Y PRESUPUESTO</v>
          </cell>
          <cell r="T1940">
            <v>976980159</v>
          </cell>
          <cell r="U1940" t="str">
            <v>smiler2912@hotmail.com</v>
          </cell>
        </row>
        <row r="1941">
          <cell r="H1941">
            <v>300617</v>
          </cell>
          <cell r="I1941" t="str">
            <v>MUNICIPALIDAD DISTRITAL DE SANTO TOMAS</v>
          </cell>
          <cell r="J1941">
            <v>6</v>
          </cell>
          <cell r="K1941" t="str">
            <v>CAJAMARCA</v>
          </cell>
          <cell r="L1941">
            <v>6</v>
          </cell>
          <cell r="M1941" t="str">
            <v>CUTERVO</v>
          </cell>
          <cell r="N1941">
            <v>13</v>
          </cell>
          <cell r="O1941" t="str">
            <v>SANTO TOMAS</v>
          </cell>
          <cell r="P1941" t="str">
            <v>Circa Castillo Palomino</v>
          </cell>
          <cell r="Q1941"/>
          <cell r="R1941" t="str">
            <v>Darvil Vásquez Vallejos</v>
          </cell>
          <cell r="S1941" t="str">
            <v>Jefe de Oficina General de Planeamiento y Presupuesto</v>
          </cell>
          <cell r="T1941" t="str">
            <v>955 701 475</v>
          </cell>
          <cell r="U1941" t="str">
            <v>darville1310@gmail.com</v>
          </cell>
        </row>
        <row r="1942">
          <cell r="H1942">
            <v>300618</v>
          </cell>
          <cell r="I1942" t="str">
            <v>MUNICIPALIDAD DISTRITAL DE SOCOTA</v>
          </cell>
          <cell r="J1942">
            <v>6</v>
          </cell>
          <cell r="K1942" t="str">
            <v>CAJAMARCA</v>
          </cell>
          <cell r="L1942">
            <v>6</v>
          </cell>
          <cell r="M1942" t="str">
            <v>CUTERVO</v>
          </cell>
          <cell r="N1942">
            <v>14</v>
          </cell>
          <cell r="O1942" t="str">
            <v>SOCOTA</v>
          </cell>
          <cell r="P1942" t="str">
            <v>Circa Castillo Palomino</v>
          </cell>
          <cell r="Q1942"/>
          <cell r="R1942" t="str">
            <v>Jhon Darwin Diaz Fernandez</v>
          </cell>
          <cell r="S1942"/>
          <cell r="T1942">
            <v>910883782</v>
          </cell>
          <cell r="U1942" t="str">
            <v>jhon_darwin21@hotmail.com</v>
          </cell>
        </row>
        <row r="1943">
          <cell r="H1943">
            <v>300619</v>
          </cell>
          <cell r="I1943" t="str">
            <v>MUNICIPALIDAD DISTRITAL DE TORIBIO CASANOVA</v>
          </cell>
          <cell r="J1943">
            <v>6</v>
          </cell>
          <cell r="K1943" t="str">
            <v>CAJAMARCA</v>
          </cell>
          <cell r="L1943">
            <v>6</v>
          </cell>
          <cell r="M1943" t="str">
            <v>CUTERVO</v>
          </cell>
          <cell r="N1943">
            <v>15</v>
          </cell>
          <cell r="O1943" t="str">
            <v>TORIBIO CASANOVA</v>
          </cell>
          <cell r="P1943" t="str">
            <v>Circa Castillo Palomino</v>
          </cell>
          <cell r="Q1943"/>
          <cell r="R1943" t="str">
            <v>Raymond Jose francisco Alva Olivari</v>
          </cell>
          <cell r="S1943" t="str">
            <v>Gerente Municipal y Jefe (e) de la Oficina de Planeamiento y Presupuesto</v>
          </cell>
          <cell r="T1943">
            <v>970229855</v>
          </cell>
          <cell r="U1943" t="str">
            <v>rjfaolivari@gmail.com</v>
          </cell>
        </row>
        <row r="1944">
          <cell r="H1944">
            <v>300621</v>
          </cell>
          <cell r="I1944" t="str">
            <v>MUNICIPALIDAD DISTRITAL DE CHUGUR</v>
          </cell>
          <cell r="J1944">
            <v>6</v>
          </cell>
          <cell r="K1944" t="str">
            <v>CAJAMARCA</v>
          </cell>
          <cell r="L1944">
            <v>7</v>
          </cell>
          <cell r="M1944" t="str">
            <v>HUALGAYOC</v>
          </cell>
          <cell r="N1944">
            <v>2</v>
          </cell>
          <cell r="O1944" t="str">
            <v>CHUGUR</v>
          </cell>
          <cell r="P1944" t="str">
            <v>Circa Castillo Palomino</v>
          </cell>
          <cell r="Q1944"/>
          <cell r="R1944" t="str">
            <v>Jose Dilmer Hoyos Davila</v>
          </cell>
          <cell r="S1944"/>
          <cell r="T1944">
            <v>954031871</v>
          </cell>
          <cell r="U1944" t="str">
            <v>wimehoyos@gmail.com</v>
          </cell>
        </row>
        <row r="1945">
          <cell r="H1945">
            <v>300622</v>
          </cell>
          <cell r="I1945" t="str">
            <v>MUNICIPALIDAD DISTRITAL DE HUALGAYOC</v>
          </cell>
          <cell r="J1945">
            <v>6</v>
          </cell>
          <cell r="K1945" t="str">
            <v>CAJAMARCA</v>
          </cell>
          <cell r="L1945">
            <v>7</v>
          </cell>
          <cell r="M1945" t="str">
            <v>HUALGAYOC</v>
          </cell>
          <cell r="N1945">
            <v>3</v>
          </cell>
          <cell r="O1945" t="str">
            <v>HUALGAYOC</v>
          </cell>
          <cell r="P1945" t="str">
            <v>Circa Castillo Palomino</v>
          </cell>
          <cell r="Q1945"/>
          <cell r="R1945" t="str">
            <v>Josue Eli Caruajulca Vasquez</v>
          </cell>
          <cell r="S1945"/>
          <cell r="T1945">
            <v>962839201</v>
          </cell>
          <cell r="U1945" t="str">
            <v>gerenciaplanificacionypresupuesto@munihualgayoc.gob.pe;planeamiento@munihualgayoc.gob.pe</v>
          </cell>
        </row>
        <row r="1946">
          <cell r="H1946">
            <v>300624</v>
          </cell>
          <cell r="I1946" t="str">
            <v>MUNICIPALIDAD DISTRITAL DE BELLAVISTA</v>
          </cell>
          <cell r="J1946">
            <v>6</v>
          </cell>
          <cell r="K1946" t="str">
            <v>CAJAMARCA</v>
          </cell>
          <cell r="L1946">
            <v>8</v>
          </cell>
          <cell r="M1946" t="str">
            <v>JAEN</v>
          </cell>
          <cell r="N1946">
            <v>2</v>
          </cell>
          <cell r="O1946" t="str">
            <v>BELLAVISTA</v>
          </cell>
          <cell r="P1946" t="str">
            <v>Circa Castillo Palomino</v>
          </cell>
          <cell r="Q1946"/>
          <cell r="R1946" t="str">
            <v>Abimelser Gonzales Tocto</v>
          </cell>
          <cell r="S1946" t="str">
            <v>Jefe de la Unidad del Planeamiento y presupuesto</v>
          </cell>
          <cell r="T1946">
            <v>963760821</v>
          </cell>
          <cell r="U1946" t="str">
            <v>presupuesto@munibellavista-jaen.gob.pe</v>
          </cell>
        </row>
        <row r="1947">
          <cell r="H1947">
            <v>300625</v>
          </cell>
          <cell r="I1947" t="str">
            <v>MUNICIPALIDAD DISTRITAL DE CHONTALI</v>
          </cell>
          <cell r="J1947">
            <v>6</v>
          </cell>
          <cell r="K1947" t="str">
            <v>CAJAMARCA</v>
          </cell>
          <cell r="L1947">
            <v>8</v>
          </cell>
          <cell r="M1947" t="str">
            <v>JAEN</v>
          </cell>
          <cell r="N1947">
            <v>3</v>
          </cell>
          <cell r="O1947" t="str">
            <v>CHONTALI</v>
          </cell>
          <cell r="P1947" t="str">
            <v>Circa Castillo Palomino</v>
          </cell>
          <cell r="Q1947"/>
          <cell r="R1947" t="str">
            <v>Carlos Fernando Calderon Mejia</v>
          </cell>
          <cell r="S1947"/>
          <cell r="T1947">
            <v>926003229</v>
          </cell>
          <cell r="U1947" t="str">
            <v>calderonmejiacarlosfernando@gmail.com</v>
          </cell>
        </row>
        <row r="1948">
          <cell r="H1948">
            <v>300626</v>
          </cell>
          <cell r="I1948" t="str">
            <v>MUNICIPALIDAD DISTRITAL DE COLASAY</v>
          </cell>
          <cell r="J1948">
            <v>6</v>
          </cell>
          <cell r="K1948" t="str">
            <v>CAJAMARCA</v>
          </cell>
          <cell r="L1948">
            <v>8</v>
          </cell>
          <cell r="M1948" t="str">
            <v>JAEN</v>
          </cell>
          <cell r="N1948">
            <v>4</v>
          </cell>
          <cell r="O1948" t="str">
            <v>COLASAY</v>
          </cell>
          <cell r="P1948" t="str">
            <v>Circa Castillo Palomino</v>
          </cell>
          <cell r="Q1948"/>
          <cell r="R1948" t="str">
            <v>Nazario Neyra Garcia</v>
          </cell>
          <cell r="S1948"/>
          <cell r="T1948">
            <v>929435542</v>
          </cell>
          <cell r="U1948" t="str">
            <v>neyra_87_tauro@hotmail.com</v>
          </cell>
        </row>
        <row r="1949">
          <cell r="H1949">
            <v>300627</v>
          </cell>
          <cell r="I1949" t="str">
            <v>MUNICIPALIDAD DISTRITAL DE HUABAL</v>
          </cell>
          <cell r="J1949">
            <v>6</v>
          </cell>
          <cell r="K1949" t="str">
            <v>CAJAMARCA</v>
          </cell>
          <cell r="L1949">
            <v>8</v>
          </cell>
          <cell r="M1949" t="str">
            <v>JAEN</v>
          </cell>
          <cell r="N1949">
            <v>5</v>
          </cell>
          <cell r="O1949" t="str">
            <v>HUABAL</v>
          </cell>
          <cell r="P1949" t="str">
            <v>Circa Castillo Palomino</v>
          </cell>
          <cell r="Q1949"/>
          <cell r="R1949" t="str">
            <v>Jose Edward Silva Ochoa</v>
          </cell>
          <cell r="S1949"/>
          <cell r="T1949">
            <v>961550510</v>
          </cell>
          <cell r="U1949" t="str">
            <v>eddy_92@hotmail.com</v>
          </cell>
        </row>
        <row r="1950">
          <cell r="H1950">
            <v>300628</v>
          </cell>
          <cell r="I1950" t="str">
            <v>MUNICIPALIDAD DISTRITAL DE LAS PIRIAS</v>
          </cell>
          <cell r="J1950">
            <v>6</v>
          </cell>
          <cell r="K1950" t="str">
            <v>CAJAMARCA</v>
          </cell>
          <cell r="L1950">
            <v>8</v>
          </cell>
          <cell r="M1950" t="str">
            <v>JAEN</v>
          </cell>
          <cell r="N1950">
            <v>6</v>
          </cell>
          <cell r="O1950" t="str">
            <v>LAS PIRIAS</v>
          </cell>
          <cell r="P1950" t="str">
            <v>Circa Castillo Palomino</v>
          </cell>
          <cell r="Q1950"/>
          <cell r="R1950" t="str">
            <v>Gloria Marrufo Fernandez</v>
          </cell>
          <cell r="S1950" t="str">
            <v xml:space="preserve">Gerente de Planeamiento y Presupuesto </v>
          </cell>
          <cell r="T1950">
            <v>999236141</v>
          </cell>
          <cell r="U1950" t="str">
            <v>marrufofernandezg@gmail.com</v>
          </cell>
        </row>
        <row r="1951">
          <cell r="H1951">
            <v>300629</v>
          </cell>
          <cell r="I1951" t="str">
            <v>MUNICIPALIDAD DISTRITAL DE POMAHUACA</v>
          </cell>
          <cell r="J1951">
            <v>6</v>
          </cell>
          <cell r="K1951" t="str">
            <v>CAJAMARCA</v>
          </cell>
          <cell r="L1951">
            <v>8</v>
          </cell>
          <cell r="M1951" t="str">
            <v>JAEN</v>
          </cell>
          <cell r="N1951">
            <v>7</v>
          </cell>
          <cell r="O1951" t="str">
            <v>POMAHUACA</v>
          </cell>
          <cell r="P1951" t="str">
            <v>Circa Castillo Palomino</v>
          </cell>
          <cell r="Q1951"/>
          <cell r="R1951" t="str">
            <v>Alexsander Gonzales castillo</v>
          </cell>
          <cell r="S1951"/>
          <cell r="T1951">
            <v>957472300</v>
          </cell>
          <cell r="U1951" t="str">
            <v>morfy_24@hotmail.com</v>
          </cell>
        </row>
        <row r="1952">
          <cell r="H1952">
            <v>300630</v>
          </cell>
          <cell r="I1952" t="str">
            <v>MUNICIPALIDAD DISTRITAL DE PUCARA</v>
          </cell>
          <cell r="J1952">
            <v>6</v>
          </cell>
          <cell r="K1952" t="str">
            <v>CAJAMARCA</v>
          </cell>
          <cell r="L1952">
            <v>8</v>
          </cell>
          <cell r="M1952" t="str">
            <v>JAEN</v>
          </cell>
          <cell r="N1952">
            <v>8</v>
          </cell>
          <cell r="O1952" t="str">
            <v>PUCARA</v>
          </cell>
          <cell r="P1952" t="str">
            <v>Circa Castillo Palomino</v>
          </cell>
          <cell r="Q1952"/>
          <cell r="R1952" t="str">
            <v>Elita Pinedo Delgado</v>
          </cell>
          <cell r="S1952"/>
          <cell r="T1952">
            <v>971622219</v>
          </cell>
          <cell r="U1952" t="str">
            <v>elita_0107@hotmail.com</v>
          </cell>
        </row>
        <row r="1953">
          <cell r="H1953">
            <v>300631</v>
          </cell>
          <cell r="I1953" t="str">
            <v>MUNICIPALIDAD DISTRITAL DE SALLIQUE</v>
          </cell>
          <cell r="J1953">
            <v>6</v>
          </cell>
          <cell r="K1953" t="str">
            <v>CAJAMARCA</v>
          </cell>
          <cell r="L1953">
            <v>8</v>
          </cell>
          <cell r="M1953" t="str">
            <v>JAEN</v>
          </cell>
          <cell r="N1953">
            <v>9</v>
          </cell>
          <cell r="O1953" t="str">
            <v>SALLIQUE</v>
          </cell>
          <cell r="P1953" t="str">
            <v>Circa Castillo Palomino</v>
          </cell>
          <cell r="Q1953"/>
          <cell r="R1953" t="str">
            <v>Ledi Becerra Villena</v>
          </cell>
          <cell r="S1953"/>
          <cell r="T1953">
            <v>9320853891</v>
          </cell>
          <cell r="U1953" t="str">
            <v>becerravillena@gmail.com</v>
          </cell>
        </row>
        <row r="1954">
          <cell r="H1954">
            <v>300632</v>
          </cell>
          <cell r="I1954" t="str">
            <v>MUNICIPALIDAD DISTRITAL DE SAN FELIPE</v>
          </cell>
          <cell r="J1954">
            <v>6</v>
          </cell>
          <cell r="K1954" t="str">
            <v>CAJAMARCA</v>
          </cell>
          <cell r="L1954">
            <v>8</v>
          </cell>
          <cell r="M1954" t="str">
            <v>JAEN</v>
          </cell>
          <cell r="N1954">
            <v>10</v>
          </cell>
          <cell r="O1954" t="str">
            <v>SAN FELIPE</v>
          </cell>
          <cell r="P1954" t="str">
            <v>Circa Castillo Palomino</v>
          </cell>
          <cell r="Q1954"/>
          <cell r="R1954" t="str">
            <v>Ceferino Cajusol Yovera</v>
          </cell>
          <cell r="S1954"/>
          <cell r="T1954">
            <v>914906762</v>
          </cell>
          <cell r="U1954" t="str">
            <v>julio_ccmm@hotmail.com</v>
          </cell>
        </row>
        <row r="1955">
          <cell r="H1955">
            <v>300633</v>
          </cell>
          <cell r="I1955" t="str">
            <v>MUNICIPALIDAD DISTRITAL DE SAN JOSE DEL ALTO</v>
          </cell>
          <cell r="J1955">
            <v>6</v>
          </cell>
          <cell r="K1955" t="str">
            <v>CAJAMARCA</v>
          </cell>
          <cell r="L1955">
            <v>8</v>
          </cell>
          <cell r="M1955" t="str">
            <v>JAEN</v>
          </cell>
          <cell r="N1955">
            <v>11</v>
          </cell>
          <cell r="O1955" t="str">
            <v>SAN JOSE DEL ALTO</v>
          </cell>
          <cell r="P1955" t="str">
            <v>Circa Castillo Palomino</v>
          </cell>
          <cell r="Q1955"/>
          <cell r="R1955" t="str">
            <v>Alejandro Castillo Flores</v>
          </cell>
          <cell r="S1955" t="str">
            <v>Jefe de  la Oficina General de Planeamiento y Presupuesto</v>
          </cell>
          <cell r="T1955">
            <v>918415153</v>
          </cell>
          <cell r="U1955" t="str">
            <v>alecastilloflores78@gmail.com</v>
          </cell>
        </row>
        <row r="1956">
          <cell r="H1956">
            <v>300634</v>
          </cell>
          <cell r="I1956" t="str">
            <v>MUNICIPALIDAD DISTRITAL DE SANTA ROSA</v>
          </cell>
          <cell r="J1956">
            <v>6</v>
          </cell>
          <cell r="K1956" t="str">
            <v>CAJAMARCA</v>
          </cell>
          <cell r="L1956">
            <v>8</v>
          </cell>
          <cell r="M1956" t="str">
            <v>JAEN</v>
          </cell>
          <cell r="N1956">
            <v>12</v>
          </cell>
          <cell r="O1956" t="str">
            <v>SANTA ROSA</v>
          </cell>
          <cell r="P1956" t="str">
            <v>Circa Castillo Palomino</v>
          </cell>
          <cell r="Q1956"/>
          <cell r="R1956" t="str">
            <v>Noel Rivera Montalvan</v>
          </cell>
          <cell r="S1956"/>
          <cell r="T1956">
            <v>975153944</v>
          </cell>
          <cell r="U1956" t="str">
            <v>noeljs.24.08@gmail.com</v>
          </cell>
        </row>
        <row r="1957">
          <cell r="H1957">
            <v>300636</v>
          </cell>
          <cell r="I1957" t="str">
            <v>MUNICIPALIDAD DISTRITAL DE CHIRINOS</v>
          </cell>
          <cell r="J1957">
            <v>6</v>
          </cell>
          <cell r="K1957" t="str">
            <v>CAJAMARCA</v>
          </cell>
          <cell r="L1957">
            <v>9</v>
          </cell>
          <cell r="M1957" t="str">
            <v>SAN IGNACIO</v>
          </cell>
          <cell r="N1957">
            <v>2</v>
          </cell>
          <cell r="O1957" t="str">
            <v>CHIRINOS</v>
          </cell>
          <cell r="P1957" t="str">
            <v>Circa Castillo Palomino</v>
          </cell>
          <cell r="Q1957"/>
          <cell r="R1957" t="str">
            <v>José Alexander Perez Perez</v>
          </cell>
          <cell r="S1957"/>
          <cell r="T1957">
            <v>964471540</v>
          </cell>
          <cell r="U1957" t="str">
            <v>jperezperez407@gmail.com</v>
          </cell>
        </row>
        <row r="1958">
          <cell r="H1958">
            <v>300637</v>
          </cell>
          <cell r="I1958" t="str">
            <v>MUNICIPALIDAD DISTRITAL DE HUARANGO</v>
          </cell>
          <cell r="J1958">
            <v>6</v>
          </cell>
          <cell r="K1958" t="str">
            <v>CAJAMARCA</v>
          </cell>
          <cell r="L1958">
            <v>9</v>
          </cell>
          <cell r="M1958" t="str">
            <v>SAN IGNACIO</v>
          </cell>
          <cell r="N1958">
            <v>3</v>
          </cell>
          <cell r="O1958" t="str">
            <v>HUARANGO</v>
          </cell>
          <cell r="P1958" t="str">
            <v>Circa Castillo Palomino</v>
          </cell>
          <cell r="Q1958"/>
          <cell r="R1958" t="str">
            <v>Billy Salomon Pesantes Roncal</v>
          </cell>
          <cell r="S1958"/>
          <cell r="T1958">
            <v>914076808</v>
          </cell>
          <cell r="U1958" t="str">
            <v>b.pesantes_92@hotmail.com</v>
          </cell>
        </row>
        <row r="1959">
          <cell r="H1959">
            <v>300638</v>
          </cell>
          <cell r="I1959" t="str">
            <v>MUNICIPALIDAD DISTRITAL DE LA COIPA</v>
          </cell>
          <cell r="J1959">
            <v>6</v>
          </cell>
          <cell r="K1959" t="str">
            <v>CAJAMARCA</v>
          </cell>
          <cell r="L1959">
            <v>9</v>
          </cell>
          <cell r="M1959" t="str">
            <v>SAN IGNACIO</v>
          </cell>
          <cell r="N1959">
            <v>4</v>
          </cell>
          <cell r="O1959" t="str">
            <v>LA COIPA</v>
          </cell>
          <cell r="P1959" t="str">
            <v>Circa Castillo Palomino</v>
          </cell>
          <cell r="Q1959"/>
          <cell r="R1959" t="str">
            <v>Alexandra patricia romero solano</v>
          </cell>
          <cell r="S1959"/>
          <cell r="T1959" t="str">
            <v>915 117 374</v>
          </cell>
          <cell r="U1959" t="str">
            <v>alexarsolano30@gmail.com</v>
          </cell>
        </row>
        <row r="1960">
          <cell r="H1960">
            <v>300639</v>
          </cell>
          <cell r="I1960" t="str">
            <v>MUNICIPALIDAD DISTRITAL DE NAMBALLE</v>
          </cell>
          <cell r="J1960">
            <v>6</v>
          </cell>
          <cell r="K1960" t="str">
            <v>CAJAMARCA</v>
          </cell>
          <cell r="L1960">
            <v>9</v>
          </cell>
          <cell r="M1960" t="str">
            <v>SAN IGNACIO</v>
          </cell>
          <cell r="N1960">
            <v>5</v>
          </cell>
          <cell r="O1960" t="str">
            <v>NAMBALLE</v>
          </cell>
          <cell r="P1960" t="str">
            <v>Circa Castillo Palomino</v>
          </cell>
          <cell r="Q1960"/>
          <cell r="R1960" t="str">
            <v>Billy Salomon Pesantes Roncal</v>
          </cell>
          <cell r="S1960"/>
          <cell r="T1960">
            <v>914076808</v>
          </cell>
          <cell r="U1960" t="str">
            <v>b.pesantes_92@hotmail.com</v>
          </cell>
        </row>
        <row r="1961">
          <cell r="H1961">
            <v>300640</v>
          </cell>
          <cell r="I1961" t="str">
            <v>MUNICIPALIDAD DISTRITAL DE SAN JOSE DE LOURDES</v>
          </cell>
          <cell r="J1961">
            <v>6</v>
          </cell>
          <cell r="K1961" t="str">
            <v>CAJAMARCA</v>
          </cell>
          <cell r="L1961">
            <v>9</v>
          </cell>
          <cell r="M1961" t="str">
            <v>SAN IGNACIO</v>
          </cell>
          <cell r="N1961">
            <v>6</v>
          </cell>
          <cell r="O1961" t="str">
            <v>SAN JOSE DE LOURDES</v>
          </cell>
          <cell r="P1961" t="str">
            <v>Circa Castillo Palomino</v>
          </cell>
          <cell r="Q1961"/>
          <cell r="R1961" t="str">
            <v>Gleydi Ciscely Herrera Farfán</v>
          </cell>
          <cell r="S1961"/>
          <cell r="T1961">
            <v>969195477</v>
          </cell>
          <cell r="U1961" t="str">
            <v>ciscelygleydi@gmail.com</v>
          </cell>
        </row>
        <row r="1962">
          <cell r="H1962">
            <v>300641</v>
          </cell>
          <cell r="I1962" t="str">
            <v>MUNICIPALIDAD DISTRITAL DE TABACONAS</v>
          </cell>
          <cell r="J1962">
            <v>6</v>
          </cell>
          <cell r="K1962" t="str">
            <v>CAJAMARCA</v>
          </cell>
          <cell r="L1962">
            <v>9</v>
          </cell>
          <cell r="M1962" t="str">
            <v>SAN IGNACIO</v>
          </cell>
          <cell r="N1962">
            <v>7</v>
          </cell>
          <cell r="O1962" t="str">
            <v>TABACONAS</v>
          </cell>
          <cell r="P1962" t="str">
            <v>Circa Castillo Palomino</v>
          </cell>
          <cell r="Q1962"/>
          <cell r="R1962" t="str">
            <v>Elimelec Cunaique Huaman</v>
          </cell>
          <cell r="S1962"/>
          <cell r="T1962">
            <v>951094304</v>
          </cell>
          <cell r="U1962" t="str">
            <v>cunaique@gmail.com</v>
          </cell>
        </row>
        <row r="1963">
          <cell r="H1963">
            <v>300643</v>
          </cell>
          <cell r="I1963" t="str">
            <v>MUNICIPALIDAD DISTRITAL DE CHANCAY</v>
          </cell>
          <cell r="J1963">
            <v>6</v>
          </cell>
          <cell r="K1963" t="str">
            <v>CAJAMARCA</v>
          </cell>
          <cell r="L1963">
            <v>10</v>
          </cell>
          <cell r="M1963" t="str">
            <v>SAN MARCOS</v>
          </cell>
          <cell r="N1963">
            <v>2</v>
          </cell>
          <cell r="O1963" t="str">
            <v>CHANCAY</v>
          </cell>
          <cell r="P1963" t="str">
            <v>Circa Castillo Palomino</v>
          </cell>
          <cell r="Q1963"/>
          <cell r="R1963" t="str">
            <v>Sanchez Huccha Jose Pedro</v>
          </cell>
          <cell r="S1963"/>
          <cell r="T1963">
            <v>976353552</v>
          </cell>
          <cell r="U1963" t="str">
            <v>joper_01@hotmail.com</v>
          </cell>
        </row>
        <row r="1964">
          <cell r="H1964">
            <v>300644</v>
          </cell>
          <cell r="I1964" t="str">
            <v>MUNICIPALIDAD DISTRITAL DE EDUARDO VILLANUEVA</v>
          </cell>
          <cell r="J1964">
            <v>6</v>
          </cell>
          <cell r="K1964" t="str">
            <v>CAJAMARCA</v>
          </cell>
          <cell r="L1964">
            <v>10</v>
          </cell>
          <cell r="M1964" t="str">
            <v>SAN MARCOS</v>
          </cell>
          <cell r="N1964">
            <v>3</v>
          </cell>
          <cell r="O1964" t="str">
            <v>EDUARDO VILLANUEVA</v>
          </cell>
          <cell r="P1964" t="str">
            <v>Circa Castillo Palomino</v>
          </cell>
          <cell r="Q1964"/>
          <cell r="R1964" t="str">
            <v>Malena Nycoll Alvarez Castañeda</v>
          </cell>
          <cell r="S1964" t="str">
            <v>Jefe de la Oficina de Planeamiento y Presupuesto.</v>
          </cell>
          <cell r="T1964"/>
          <cell r="U1964" t="str">
            <v>malena29.alvarez@gmail.com</v>
          </cell>
        </row>
        <row r="1965">
          <cell r="H1965">
            <v>300645</v>
          </cell>
          <cell r="I1965" t="str">
            <v>MUNICIPALIDAD DISTRITAL DE GREGORIO PITA</v>
          </cell>
          <cell r="J1965">
            <v>6</v>
          </cell>
          <cell r="K1965" t="str">
            <v>CAJAMARCA</v>
          </cell>
          <cell r="L1965">
            <v>10</v>
          </cell>
          <cell r="M1965" t="str">
            <v>SAN MARCOS</v>
          </cell>
          <cell r="N1965">
            <v>4</v>
          </cell>
          <cell r="O1965" t="str">
            <v>GREGORIO PITA</v>
          </cell>
          <cell r="P1965" t="str">
            <v>Circa Castillo Palomino</v>
          </cell>
          <cell r="Q1965"/>
          <cell r="R1965" t="str">
            <v>Juan Gilberto Gutty Vasquez</v>
          </cell>
          <cell r="S1965"/>
          <cell r="T1965">
            <v>971236326</v>
          </cell>
          <cell r="U1965" t="str">
            <v>jguttyv@gmail.com</v>
          </cell>
        </row>
        <row r="1966">
          <cell r="H1966">
            <v>300646</v>
          </cell>
          <cell r="I1966" t="str">
            <v>MUNICIPALIDAD DISTRITAL DE ICHOCAN</v>
          </cell>
          <cell r="J1966">
            <v>6</v>
          </cell>
          <cell r="K1966" t="str">
            <v>CAJAMARCA</v>
          </cell>
          <cell r="L1966">
            <v>10</v>
          </cell>
          <cell r="M1966" t="str">
            <v>SAN MARCOS</v>
          </cell>
          <cell r="N1966">
            <v>5</v>
          </cell>
          <cell r="O1966" t="str">
            <v>ICHOCAN</v>
          </cell>
          <cell r="P1966" t="str">
            <v>Circa Castillo Palomino</v>
          </cell>
          <cell r="Q1966"/>
          <cell r="R1966" t="str">
            <v>Billy Absalon Rodriguez Chavez</v>
          </cell>
          <cell r="S1966"/>
          <cell r="T1966">
            <v>976822007</v>
          </cell>
          <cell r="U1966" t="str">
            <v>billy.rodcha@outlook.com</v>
          </cell>
        </row>
        <row r="1967">
          <cell r="H1967">
            <v>300647</v>
          </cell>
          <cell r="I1967" t="str">
            <v>MUNICIPALIDAD DISTRITAL DE JOSE MANUEL QUIROZ</v>
          </cell>
          <cell r="J1967">
            <v>6</v>
          </cell>
          <cell r="K1967" t="str">
            <v>CAJAMARCA</v>
          </cell>
          <cell r="L1967">
            <v>10</v>
          </cell>
          <cell r="M1967" t="str">
            <v>SAN MARCOS</v>
          </cell>
          <cell r="N1967">
            <v>6</v>
          </cell>
          <cell r="O1967" t="str">
            <v>JOSE MANUEL QUIROZ</v>
          </cell>
          <cell r="P1967" t="str">
            <v>Circa Castillo Palomino</v>
          </cell>
          <cell r="Q1967"/>
          <cell r="R1967" t="str">
            <v>Vasquez Cabanillas Benjamin</v>
          </cell>
          <cell r="S1967"/>
          <cell r="T1967">
            <v>976586201</v>
          </cell>
          <cell r="U1967" t="str">
            <v>paroco_72@hotmail.com</v>
          </cell>
        </row>
        <row r="1968">
          <cell r="H1968">
            <v>300648</v>
          </cell>
          <cell r="I1968" t="str">
            <v>MUNICIPALIDAD DISTRITAL DE JOSE SABOGAL</v>
          </cell>
          <cell r="J1968">
            <v>6</v>
          </cell>
          <cell r="K1968" t="str">
            <v>CAJAMARCA</v>
          </cell>
          <cell r="L1968">
            <v>10</v>
          </cell>
          <cell r="M1968" t="str">
            <v>SAN MARCOS</v>
          </cell>
          <cell r="N1968">
            <v>7</v>
          </cell>
          <cell r="O1968" t="str">
            <v>JOSE SABOGAL</v>
          </cell>
          <cell r="P1968" t="str">
            <v>Circa Castillo Palomino</v>
          </cell>
          <cell r="Q1968"/>
          <cell r="R1968" t="str">
            <v>Ronal Sanchez Acosta</v>
          </cell>
          <cell r="S1968"/>
          <cell r="T1968">
            <v>917901385</v>
          </cell>
          <cell r="U1968" t="str">
            <v>rsanmar2014@gmail.com</v>
          </cell>
        </row>
        <row r="1969">
          <cell r="H1969">
            <v>300650</v>
          </cell>
          <cell r="I1969" t="str">
            <v>MUNICIPALIDAD DISTRITAL DE BOLIVAR</v>
          </cell>
          <cell r="J1969">
            <v>6</v>
          </cell>
          <cell r="K1969" t="str">
            <v>CAJAMARCA</v>
          </cell>
          <cell r="L1969">
            <v>11</v>
          </cell>
          <cell r="M1969" t="str">
            <v>SAN MIGUEL</v>
          </cell>
          <cell r="N1969">
            <v>2</v>
          </cell>
          <cell r="O1969" t="str">
            <v>BOLIVAR</v>
          </cell>
          <cell r="P1969" t="str">
            <v>Circa Castillo Palomino</v>
          </cell>
          <cell r="Q1969"/>
          <cell r="R1969" t="str">
            <v>SEGUNDO CELSO HUAMAN RODAS</v>
          </cell>
          <cell r="S1969" t="str">
            <v>Responsable de planeamiento</v>
          </cell>
          <cell r="T1969"/>
          <cell r="U1969" t="str">
            <v>segundo_78@hotmail.es
afp9851@hotmail.com</v>
          </cell>
        </row>
        <row r="1970">
          <cell r="H1970">
            <v>300651</v>
          </cell>
          <cell r="I1970" t="str">
            <v>MUNICIPALIDAD DISTRITAL DE CALQUIS</v>
          </cell>
          <cell r="J1970">
            <v>6</v>
          </cell>
          <cell r="K1970" t="str">
            <v>CAJAMARCA</v>
          </cell>
          <cell r="L1970">
            <v>11</v>
          </cell>
          <cell r="M1970" t="str">
            <v>SAN MIGUEL</v>
          </cell>
          <cell r="N1970">
            <v>3</v>
          </cell>
          <cell r="O1970" t="str">
            <v>CALQUIS</v>
          </cell>
          <cell r="P1970" t="str">
            <v>Circa Castillo Palomino</v>
          </cell>
          <cell r="Q1970"/>
          <cell r="R1970" t="str">
            <v>José Jovino Humán Tanta</v>
          </cell>
          <cell r="S1970"/>
          <cell r="T1970">
            <v>910983240</v>
          </cell>
          <cell r="U1970" t="str">
            <v>josehuamantanta@gmail.com</v>
          </cell>
        </row>
        <row r="1971">
          <cell r="H1971">
            <v>300652</v>
          </cell>
          <cell r="I1971" t="str">
            <v>MUNICIPALIDAD DISTRITAL DE CATILLUC</v>
          </cell>
          <cell r="J1971">
            <v>6</v>
          </cell>
          <cell r="K1971" t="str">
            <v>CAJAMARCA</v>
          </cell>
          <cell r="L1971">
            <v>11</v>
          </cell>
          <cell r="M1971" t="str">
            <v>SAN MIGUEL</v>
          </cell>
          <cell r="N1971">
            <v>4</v>
          </cell>
          <cell r="O1971" t="str">
            <v>CATILLUC</v>
          </cell>
          <cell r="P1971" t="str">
            <v>Circa Castillo Palomino</v>
          </cell>
          <cell r="Q1971"/>
          <cell r="R1971" t="str">
            <v>José Jovino Humán Tanta</v>
          </cell>
          <cell r="S1971" t="str">
            <v>Responsble de planeamiento</v>
          </cell>
          <cell r="T1971">
            <v>910983240</v>
          </cell>
          <cell r="U1971" t="str">
            <v>josehuamantanta@gmail.com</v>
          </cell>
        </row>
        <row r="1972">
          <cell r="H1972">
            <v>300653</v>
          </cell>
          <cell r="I1972" t="str">
            <v>MUNICIPALIDAD DISTRITAL DE EL PRADO</v>
          </cell>
          <cell r="J1972">
            <v>6</v>
          </cell>
          <cell r="K1972" t="str">
            <v>CAJAMARCA</v>
          </cell>
          <cell r="L1972">
            <v>11</v>
          </cell>
          <cell r="M1972" t="str">
            <v>SAN MIGUEL</v>
          </cell>
          <cell r="N1972">
            <v>5</v>
          </cell>
          <cell r="O1972" t="str">
            <v>EL PRADO</v>
          </cell>
          <cell r="P1972" t="str">
            <v>Circa Castillo Palomino</v>
          </cell>
          <cell r="Q1972"/>
          <cell r="R1972" t="str">
            <v>Carlos Abanto Urbina</v>
          </cell>
          <cell r="S1972"/>
          <cell r="T1972">
            <v>920279651</v>
          </cell>
          <cell r="U1972" t="str">
            <v>c.r.a.u@hotmail.com</v>
          </cell>
        </row>
        <row r="1973">
          <cell r="H1973">
            <v>300654</v>
          </cell>
          <cell r="I1973" t="str">
            <v>MUNICIPALIDAD DISTRITAL DE LA FLORIDA</v>
          </cell>
          <cell r="J1973">
            <v>6</v>
          </cell>
          <cell r="K1973" t="str">
            <v>CAJAMARCA</v>
          </cell>
          <cell r="L1973">
            <v>11</v>
          </cell>
          <cell r="M1973" t="str">
            <v>SAN MIGUEL</v>
          </cell>
          <cell r="N1973">
            <v>6</v>
          </cell>
          <cell r="O1973" t="str">
            <v>LA FLORIDA</v>
          </cell>
          <cell r="P1973" t="str">
            <v>Circa Castillo Palomino</v>
          </cell>
          <cell r="Q1973"/>
          <cell r="R1973" t="str">
            <v>Erwin Rivasplata Gil</v>
          </cell>
          <cell r="S1973"/>
          <cell r="T1973">
            <v>982910810</v>
          </cell>
          <cell r="U1973" t="str">
            <v>erivasplatag@gmail.com</v>
          </cell>
        </row>
        <row r="1974">
          <cell r="H1974">
            <v>300655</v>
          </cell>
          <cell r="I1974" t="str">
            <v>MUNICIPALIDAD DISTRITAL DE LLAPA</v>
          </cell>
          <cell r="J1974">
            <v>6</v>
          </cell>
          <cell r="K1974" t="str">
            <v>CAJAMARCA</v>
          </cell>
          <cell r="L1974">
            <v>11</v>
          </cell>
          <cell r="M1974" t="str">
            <v>SAN MIGUEL</v>
          </cell>
          <cell r="N1974">
            <v>7</v>
          </cell>
          <cell r="O1974" t="str">
            <v>LLAPA</v>
          </cell>
          <cell r="P1974" t="str">
            <v>Circa Castillo Palomino</v>
          </cell>
          <cell r="Q1974"/>
          <cell r="R1974" t="str">
            <v>Gilmer Becerra Perez</v>
          </cell>
          <cell r="S1974"/>
          <cell r="T1974">
            <v>964951725</v>
          </cell>
          <cell r="U1974" t="str">
            <v>gilmerbp@gmail.com</v>
          </cell>
        </row>
        <row r="1975">
          <cell r="H1975">
            <v>300656</v>
          </cell>
          <cell r="I1975" t="str">
            <v>MUNICIPALIDAD DISTRITAL DE NANCHOC</v>
          </cell>
          <cell r="J1975">
            <v>6</v>
          </cell>
          <cell r="K1975" t="str">
            <v>CAJAMARCA</v>
          </cell>
          <cell r="L1975">
            <v>11</v>
          </cell>
          <cell r="M1975" t="str">
            <v>SAN MIGUEL</v>
          </cell>
          <cell r="N1975">
            <v>8</v>
          </cell>
          <cell r="O1975" t="str">
            <v>NANCHOC</v>
          </cell>
          <cell r="P1975" t="str">
            <v>Circa Castillo Palomino</v>
          </cell>
          <cell r="Q1975"/>
          <cell r="R1975" t="str">
            <v>Asuncion Facundo Peña</v>
          </cell>
          <cell r="S1975"/>
          <cell r="T1975">
            <v>924177789</v>
          </cell>
          <cell r="U1975" t="str">
            <v>sufape1206@hotmail.com</v>
          </cell>
        </row>
        <row r="1976">
          <cell r="H1976">
            <v>300657</v>
          </cell>
          <cell r="I1976" t="str">
            <v>MUNICIPALIDAD DISTRITAL DE NIEPOS</v>
          </cell>
          <cell r="J1976">
            <v>6</v>
          </cell>
          <cell r="K1976" t="str">
            <v>CAJAMARCA</v>
          </cell>
          <cell r="L1976">
            <v>11</v>
          </cell>
          <cell r="M1976" t="str">
            <v>SAN MIGUEL</v>
          </cell>
          <cell r="N1976">
            <v>9</v>
          </cell>
          <cell r="O1976" t="str">
            <v>NIEPOS</v>
          </cell>
          <cell r="P1976" t="str">
            <v>Circa Castillo Palomino</v>
          </cell>
          <cell r="Q1976"/>
          <cell r="R1976" t="str">
            <v>Eduardo Astonitas Fernández</v>
          </cell>
          <cell r="S1976" t="str">
            <v>Jefe de la Oficina de Planeamiento y Presupuesto</v>
          </cell>
          <cell r="T1976">
            <v>979031428</v>
          </cell>
          <cell r="U1976" t="str">
            <v>eastonifer@gmail.com</v>
          </cell>
        </row>
        <row r="1977">
          <cell r="H1977">
            <v>300658</v>
          </cell>
          <cell r="I1977" t="str">
            <v>MUNICIPALIDAD DISTRITAL DE SAN GREGORIO</v>
          </cell>
          <cell r="J1977">
            <v>6</v>
          </cell>
          <cell r="K1977" t="str">
            <v>CAJAMARCA</v>
          </cell>
          <cell r="L1977">
            <v>11</v>
          </cell>
          <cell r="M1977" t="str">
            <v>SAN MIGUEL</v>
          </cell>
          <cell r="N1977">
            <v>10</v>
          </cell>
          <cell r="O1977" t="str">
            <v>SAN GREGORIO</v>
          </cell>
          <cell r="P1977" t="str">
            <v>Circa Castillo Palomino</v>
          </cell>
          <cell r="Q1977"/>
          <cell r="R1977" t="str">
            <v>Héctor Vejarano Sandoval</v>
          </cell>
          <cell r="S1977"/>
          <cell r="T1977">
            <v>986047040</v>
          </cell>
          <cell r="U1977" t="str">
            <v>h_vejarano@yahoo.com</v>
          </cell>
        </row>
        <row r="1978">
          <cell r="H1978">
            <v>300659</v>
          </cell>
          <cell r="I1978" t="str">
            <v>MUNICIPALIDAD DISTRITAL DE SAN SILVESTRE DE COCHAN</v>
          </cell>
          <cell r="J1978">
            <v>6</v>
          </cell>
          <cell r="K1978" t="str">
            <v>CAJAMARCA</v>
          </cell>
          <cell r="L1978">
            <v>11</v>
          </cell>
          <cell r="M1978" t="str">
            <v>SAN MIGUEL</v>
          </cell>
          <cell r="N1978">
            <v>11</v>
          </cell>
          <cell r="O1978" t="str">
            <v>SAN SILVESTRE DE COCHAN</v>
          </cell>
          <cell r="P1978" t="str">
            <v>Circa Castillo Palomino</v>
          </cell>
          <cell r="Q1978"/>
          <cell r="R1978" t="str">
            <v>Jhimy Italo Solorzano Huaccha</v>
          </cell>
          <cell r="S1978" t="str">
            <v>Responsble de planeamiento</v>
          </cell>
          <cell r="T1978" t="str">
            <v>952 447 001</v>
          </cell>
          <cell r="U1978" t="str">
            <v>jhimysolorzano@gmail.com</v>
          </cell>
        </row>
        <row r="1979">
          <cell r="H1979">
            <v>300660</v>
          </cell>
          <cell r="I1979" t="str">
            <v>MUNICIPALIDAD DISTRITAL DE TONGOD</v>
          </cell>
          <cell r="J1979">
            <v>6</v>
          </cell>
          <cell r="K1979" t="str">
            <v>CAJAMARCA</v>
          </cell>
          <cell r="L1979">
            <v>11</v>
          </cell>
          <cell r="M1979" t="str">
            <v>SAN MIGUEL</v>
          </cell>
          <cell r="N1979">
            <v>12</v>
          </cell>
          <cell r="O1979" t="str">
            <v>TONGOD</v>
          </cell>
          <cell r="P1979" t="str">
            <v>Circa Castillo Palomino</v>
          </cell>
          <cell r="Q1979"/>
          <cell r="R1979" t="str">
            <v xml:space="preserve">ROMARIO GALLARDO SAUCEDO   </v>
          </cell>
          <cell r="S1979" t="str">
            <v>Responsable de Planeamiento y Presupuesto.</v>
          </cell>
          <cell r="T1979">
            <v>921966517</v>
          </cell>
          <cell r="U1979" t="str">
            <v>gallardorsaucedo@gmail.com</v>
          </cell>
        </row>
        <row r="1980">
          <cell r="H1980">
            <v>300661</v>
          </cell>
          <cell r="I1980" t="str">
            <v>MUNICIPALIDAD DISTRITAL DE UNION AGUA BLANCA</v>
          </cell>
          <cell r="J1980">
            <v>6</v>
          </cell>
          <cell r="K1980" t="str">
            <v>CAJAMARCA</v>
          </cell>
          <cell r="L1980">
            <v>11</v>
          </cell>
          <cell r="M1980" t="str">
            <v>SAN MIGUEL</v>
          </cell>
          <cell r="N1980">
            <v>13</v>
          </cell>
          <cell r="O1980" t="str">
            <v>UNION AGUA BLANCA</v>
          </cell>
          <cell r="P1980" t="str">
            <v>Circa Castillo Palomino</v>
          </cell>
          <cell r="Q1980"/>
          <cell r="R1980" t="str">
            <v>Rosa Victoria Vigo Vargas</v>
          </cell>
          <cell r="S1980"/>
          <cell r="T1980">
            <v>948126410</v>
          </cell>
          <cell r="U1980" t="str">
            <v>rosavig_1@hotmail.com</v>
          </cell>
        </row>
        <row r="1981">
          <cell r="H1981">
            <v>300663</v>
          </cell>
          <cell r="I1981" t="str">
            <v>MUNICIPALIDAD DISTRITAL DE SAN BERNARDINO</v>
          </cell>
          <cell r="J1981">
            <v>6</v>
          </cell>
          <cell r="K1981" t="str">
            <v>CAJAMARCA</v>
          </cell>
          <cell r="L1981">
            <v>12</v>
          </cell>
          <cell r="M1981" t="str">
            <v>SAN PABLO</v>
          </cell>
          <cell r="N1981">
            <v>2</v>
          </cell>
          <cell r="O1981" t="str">
            <v>SAN BERNARDINO</v>
          </cell>
          <cell r="P1981" t="str">
            <v>Circa Castillo Palomino</v>
          </cell>
          <cell r="Q1981"/>
          <cell r="R1981" t="str">
            <v>Julian Calderón Silva</v>
          </cell>
          <cell r="S1981" t="str">
            <v>Responsble de planeamiento</v>
          </cell>
          <cell r="T1981" t="str">
            <v>987 594 409</v>
          </cell>
          <cell r="U1981" t="str">
            <v>planeamientosanbernardino@gmail.com</v>
          </cell>
        </row>
        <row r="1982">
          <cell r="H1982">
            <v>300664</v>
          </cell>
          <cell r="I1982" t="str">
            <v>MUNICIPALIDAD DISTRITAL DE SAN LUIS</v>
          </cell>
          <cell r="J1982">
            <v>6</v>
          </cell>
          <cell r="K1982" t="str">
            <v>CAJAMARCA</v>
          </cell>
          <cell r="L1982">
            <v>12</v>
          </cell>
          <cell r="M1982" t="str">
            <v>SAN PABLO</v>
          </cell>
          <cell r="N1982">
            <v>3</v>
          </cell>
          <cell r="O1982" t="str">
            <v>SAN LUIS</v>
          </cell>
          <cell r="P1982" t="str">
            <v>Circa Castillo Palomino</v>
          </cell>
          <cell r="Q1982"/>
          <cell r="R1982" t="str">
            <v>Merly Yanet Romero Padilla</v>
          </cell>
          <cell r="S1982"/>
          <cell r="T1982">
            <v>910060382</v>
          </cell>
          <cell r="U1982" t="str">
            <v>gonzalesimelda_1994@hotmail.com</v>
          </cell>
        </row>
        <row r="1983">
          <cell r="H1983">
            <v>300665</v>
          </cell>
          <cell r="I1983" t="str">
            <v>MUNICIPALIDAD DISTRITAL DE TUMBADEN</v>
          </cell>
          <cell r="J1983">
            <v>6</v>
          </cell>
          <cell r="K1983" t="str">
            <v>CAJAMARCA</v>
          </cell>
          <cell r="L1983">
            <v>12</v>
          </cell>
          <cell r="M1983" t="str">
            <v>SAN PABLO</v>
          </cell>
          <cell r="N1983">
            <v>4</v>
          </cell>
          <cell r="O1983" t="str">
            <v>TUMBADEN</v>
          </cell>
          <cell r="P1983" t="str">
            <v>Circa Castillo Palomino</v>
          </cell>
          <cell r="Q1983"/>
          <cell r="R1983" t="str">
            <v>Alfonso Tejada Bustamante</v>
          </cell>
          <cell r="S1983"/>
          <cell r="T1983">
            <v>976361226</v>
          </cell>
          <cell r="U1983" t="str">
            <v>atejadab1009@gmail.com</v>
          </cell>
        </row>
        <row r="1984">
          <cell r="H1984">
            <v>300667</v>
          </cell>
          <cell r="I1984" t="str">
            <v>MUNICIPALIDAD DISTRITAL DE ANDABAMBA</v>
          </cell>
          <cell r="J1984">
            <v>6</v>
          </cell>
          <cell r="K1984" t="str">
            <v>CAJAMARCA</v>
          </cell>
          <cell r="L1984">
            <v>13</v>
          </cell>
          <cell r="M1984" t="str">
            <v>SANTA CRUZ</v>
          </cell>
          <cell r="N1984">
            <v>2</v>
          </cell>
          <cell r="O1984" t="str">
            <v>ANDABAMBA</v>
          </cell>
          <cell r="P1984" t="str">
            <v>Circa Castillo Palomino</v>
          </cell>
          <cell r="Q1984"/>
          <cell r="R1984" t="str">
            <v>Rubén Raí Jiménez Ortiz</v>
          </cell>
          <cell r="S1984"/>
          <cell r="T1984">
            <v>970270135</v>
          </cell>
          <cell r="U1984" t="str">
            <v>ortiz_0615@hotmail.com</v>
          </cell>
        </row>
        <row r="1985">
          <cell r="H1985">
            <v>300668</v>
          </cell>
          <cell r="I1985" t="str">
            <v>MUNICIPALIDAD DISTRITAL DE CATACHE</v>
          </cell>
          <cell r="J1985">
            <v>6</v>
          </cell>
          <cell r="K1985" t="str">
            <v>CAJAMARCA</v>
          </cell>
          <cell r="L1985">
            <v>13</v>
          </cell>
          <cell r="M1985" t="str">
            <v>SANTA CRUZ</v>
          </cell>
          <cell r="N1985">
            <v>3</v>
          </cell>
          <cell r="O1985" t="str">
            <v>CATACHE</v>
          </cell>
          <cell r="P1985" t="str">
            <v>Circa Castillo Palomino</v>
          </cell>
          <cell r="Q1985"/>
          <cell r="R1985" t="str">
            <v>Norma Quispe Mendoza</v>
          </cell>
          <cell r="S1985" t="str">
            <v xml:space="preserve">Gerente de Planificación y Presupuesto </v>
          </cell>
          <cell r="T1985">
            <v>951856305</v>
          </cell>
          <cell r="U1985" t="str">
            <v xml:space="preserve">normaquispe504@gmail.com </v>
          </cell>
        </row>
        <row r="1986">
          <cell r="H1986">
            <v>300669</v>
          </cell>
          <cell r="I1986" t="str">
            <v>MUNICIPALIDAD DISTRITAL DE CHANCAYBAÑOS</v>
          </cell>
          <cell r="J1986">
            <v>6</v>
          </cell>
          <cell r="K1986" t="str">
            <v>CAJAMARCA</v>
          </cell>
          <cell r="L1986">
            <v>13</v>
          </cell>
          <cell r="M1986" t="str">
            <v>SANTA CRUZ</v>
          </cell>
          <cell r="N1986">
            <v>4</v>
          </cell>
          <cell r="O1986" t="str">
            <v>CHANCAYBAÑOS</v>
          </cell>
          <cell r="P1986" t="str">
            <v>Circa Castillo Palomino</v>
          </cell>
          <cell r="Q1986"/>
          <cell r="R1986" t="str">
            <v>Camer De Los Milagros Mestanza Zulueta</v>
          </cell>
          <cell r="S1986"/>
          <cell r="T1986">
            <v>995412949</v>
          </cell>
          <cell r="U1986" t="str">
            <v>camermestanzazulueta@gmail.com</v>
          </cell>
        </row>
        <row r="1987">
          <cell r="H1987">
            <v>300670</v>
          </cell>
          <cell r="I1987" t="str">
            <v>MUNICIPALIDAD DISTRITAL DE LA ESPERANZA</v>
          </cell>
          <cell r="J1987">
            <v>6</v>
          </cell>
          <cell r="K1987" t="str">
            <v>CAJAMARCA</v>
          </cell>
          <cell r="L1987">
            <v>13</v>
          </cell>
          <cell r="M1987" t="str">
            <v>SANTA CRUZ</v>
          </cell>
          <cell r="N1987">
            <v>5</v>
          </cell>
          <cell r="O1987" t="str">
            <v>LA ESPERANZA</v>
          </cell>
          <cell r="P1987" t="str">
            <v>Circa Castillo Palomino</v>
          </cell>
          <cell r="Q1987"/>
          <cell r="R1987" t="str">
            <v>Melissa Karen Arevalo Vasquez</v>
          </cell>
          <cell r="S1987"/>
          <cell r="T1987">
            <v>949485502</v>
          </cell>
          <cell r="U1987" t="str">
            <v>meliarev@hotmail.com</v>
          </cell>
        </row>
        <row r="1988">
          <cell r="H1988">
            <v>300671</v>
          </cell>
          <cell r="I1988" t="str">
            <v>MUNICIPALIDAD DISTRITAL DE NINABAMBA</v>
          </cell>
          <cell r="J1988">
            <v>6</v>
          </cell>
          <cell r="K1988" t="str">
            <v>CAJAMARCA</v>
          </cell>
          <cell r="L1988">
            <v>13</v>
          </cell>
          <cell r="M1988" t="str">
            <v>SANTA CRUZ</v>
          </cell>
          <cell r="N1988">
            <v>6</v>
          </cell>
          <cell r="O1988" t="str">
            <v>NINABAMBA</v>
          </cell>
          <cell r="P1988" t="str">
            <v>Circa Castillo Palomino</v>
          </cell>
          <cell r="Q1988"/>
          <cell r="R1988" t="str">
            <v>César Augusto Torres Monzón</v>
          </cell>
          <cell r="S1988"/>
          <cell r="T1988">
            <v>976932301</v>
          </cell>
          <cell r="U1988" t="str">
            <v>ctorres0307@hotmail.com</v>
          </cell>
        </row>
        <row r="1989">
          <cell r="H1989">
            <v>300672</v>
          </cell>
          <cell r="I1989" t="str">
            <v>MUNICIPALIDAD DISTRITAL DE PULAN</v>
          </cell>
          <cell r="J1989">
            <v>6</v>
          </cell>
          <cell r="K1989" t="str">
            <v>CAJAMARCA</v>
          </cell>
          <cell r="L1989">
            <v>13</v>
          </cell>
          <cell r="M1989" t="str">
            <v>SANTA CRUZ</v>
          </cell>
          <cell r="N1989">
            <v>7</v>
          </cell>
          <cell r="O1989" t="str">
            <v>PULAN</v>
          </cell>
          <cell r="P1989" t="str">
            <v>Circa Castillo Palomino</v>
          </cell>
          <cell r="Q1989"/>
          <cell r="R1989" t="str">
            <v>Santos Guillermo Horna Cueva</v>
          </cell>
          <cell r="S1989"/>
          <cell r="T1989">
            <v>939373803</v>
          </cell>
          <cell r="U1989" t="str">
            <v>sangui_hornacueva@hotmail.com</v>
          </cell>
        </row>
        <row r="1990">
          <cell r="H1990">
            <v>300673</v>
          </cell>
          <cell r="I1990" t="str">
            <v>MUNICIPALIDAD DISTRITAL DE SAUCEPAMPA</v>
          </cell>
          <cell r="J1990">
            <v>6</v>
          </cell>
          <cell r="K1990" t="str">
            <v>CAJAMARCA</v>
          </cell>
          <cell r="L1990">
            <v>13</v>
          </cell>
          <cell r="M1990" t="str">
            <v>SANTA CRUZ</v>
          </cell>
          <cell r="N1990">
            <v>8</v>
          </cell>
          <cell r="O1990" t="str">
            <v>SAUCEPAMPA</v>
          </cell>
          <cell r="P1990" t="str">
            <v>Circa Castillo Palomino</v>
          </cell>
          <cell r="Q1990"/>
          <cell r="R1990" t="str">
            <v>Alex Florentino Taboada Serrato</v>
          </cell>
          <cell r="S1990"/>
          <cell r="T1990">
            <v>960283811</v>
          </cell>
          <cell r="U1990" t="str">
            <v>actaboadaseirl@hotmail.com</v>
          </cell>
        </row>
        <row r="1991">
          <cell r="H1991">
            <v>300674</v>
          </cell>
          <cell r="I1991" t="str">
            <v>MUNICIPALIDAD DISTRITAL DE SEXI</v>
          </cell>
          <cell r="J1991">
            <v>6</v>
          </cell>
          <cell r="K1991" t="str">
            <v>CAJAMARCA</v>
          </cell>
          <cell r="L1991">
            <v>13</v>
          </cell>
          <cell r="M1991" t="str">
            <v>SANTA CRUZ</v>
          </cell>
          <cell r="N1991">
            <v>9</v>
          </cell>
          <cell r="O1991" t="str">
            <v>SEXI</v>
          </cell>
          <cell r="P1991" t="str">
            <v>Circa Castillo Palomino</v>
          </cell>
          <cell r="Q1991"/>
          <cell r="R1991" t="str">
            <v>Alexander Silva Castillo</v>
          </cell>
          <cell r="S1991"/>
          <cell r="T1991">
            <v>943956181</v>
          </cell>
          <cell r="U1991" t="str">
            <v>alex_silva_26@hotmail.com</v>
          </cell>
        </row>
        <row r="1992">
          <cell r="H1992">
            <v>300675</v>
          </cell>
          <cell r="I1992" t="str">
            <v>MUNICIPALIDAD DISTRITAL DE UTICYACU</v>
          </cell>
          <cell r="J1992">
            <v>6</v>
          </cell>
          <cell r="K1992" t="str">
            <v>CAJAMARCA</v>
          </cell>
          <cell r="L1992">
            <v>13</v>
          </cell>
          <cell r="M1992" t="str">
            <v>SANTA CRUZ</v>
          </cell>
          <cell r="N1992">
            <v>10</v>
          </cell>
          <cell r="O1992" t="str">
            <v>UTICYACU</v>
          </cell>
          <cell r="P1992" t="str">
            <v>Circa Castillo Palomino</v>
          </cell>
          <cell r="Q1992"/>
          <cell r="R1992" t="str">
            <v>Aurora Benites Pedro Pablo</v>
          </cell>
          <cell r="S1992"/>
          <cell r="T1992">
            <v>984197709</v>
          </cell>
          <cell r="U1992" t="str">
            <v>pedropabloaurorabenites@gmail.com</v>
          </cell>
        </row>
        <row r="1993">
          <cell r="H1993">
            <v>300676</v>
          </cell>
          <cell r="I1993" t="str">
            <v>MUNICIPALIDAD DISTRITAL DE YAUYUCAN</v>
          </cell>
          <cell r="J1993">
            <v>6</v>
          </cell>
          <cell r="K1993" t="str">
            <v>CAJAMARCA</v>
          </cell>
          <cell r="L1993">
            <v>13</v>
          </cell>
          <cell r="M1993" t="str">
            <v>SANTA CRUZ</v>
          </cell>
          <cell r="N1993">
            <v>11</v>
          </cell>
          <cell r="O1993" t="str">
            <v>YAUYUCAN</v>
          </cell>
          <cell r="P1993" t="str">
            <v>Circa Castillo Palomino</v>
          </cell>
          <cell r="Q1993"/>
          <cell r="R1993" t="str">
            <v>Ander Manuel Mondragón Cubas</v>
          </cell>
          <cell r="S1993"/>
          <cell r="T1993">
            <v>972056965</v>
          </cell>
          <cell r="U1993" t="str">
            <v>ander.mmc@gmail.com</v>
          </cell>
        </row>
        <row r="1994">
          <cell r="H1994">
            <v>300678</v>
          </cell>
          <cell r="I1994" t="str">
            <v>MUNICIPALIDAD DISTRITAL DE BELLAVISTA</v>
          </cell>
          <cell r="J1994">
            <v>7</v>
          </cell>
          <cell r="K1994" t="str">
            <v>PROVINCIA CONSTITUCIONAL DEL CALLAO</v>
          </cell>
          <cell r="L1994">
            <v>1</v>
          </cell>
          <cell r="M1994" t="str">
            <v>PROV. CALLAO</v>
          </cell>
          <cell r="N1994">
            <v>2</v>
          </cell>
          <cell r="O1994" t="str">
            <v>BELLAVISTA</v>
          </cell>
          <cell r="P1994" t="str">
            <v>Marco Condori Lozano</v>
          </cell>
          <cell r="Q1994"/>
          <cell r="R1994" t="str">
            <v>Angela Apaza</v>
          </cell>
          <cell r="S1994"/>
          <cell r="T1994" t="str">
            <v>987 799 555</v>
          </cell>
          <cell r="U1994" t="str">
            <v>planeamiento@munibellavista.gob.pe</v>
          </cell>
        </row>
        <row r="1995">
          <cell r="H1995">
            <v>300679</v>
          </cell>
          <cell r="I1995" t="str">
            <v>MUNICIPALIDAD DISTRITAL DE CARMEN DE LA LEGUA REYNOSO</v>
          </cell>
          <cell r="J1995">
            <v>7</v>
          </cell>
          <cell r="K1995" t="str">
            <v>PROVINCIA CONSTITUCIONAL DEL CALLAO</v>
          </cell>
          <cell r="L1995">
            <v>1</v>
          </cell>
          <cell r="M1995" t="str">
            <v>PROV. CALLAO</v>
          </cell>
          <cell r="N1995">
            <v>3</v>
          </cell>
          <cell r="O1995" t="str">
            <v>CARMEN DE LA LEGUA REYNOSO</v>
          </cell>
          <cell r="P1995" t="str">
            <v>Marco Condori Lozano</v>
          </cell>
          <cell r="Q1995"/>
          <cell r="R1995" t="str">
            <v>Tatiana Saldaña Armas</v>
          </cell>
          <cell r="S1995"/>
          <cell r="T1995" t="str">
            <v>990 305 121</v>
          </cell>
          <cell r="U1995" t="str">
            <v>tati.tatiana83@gmail.com; sfiestas@municarmendelalegua.gob.pe</v>
          </cell>
        </row>
        <row r="1996">
          <cell r="H1996">
            <v>300680</v>
          </cell>
          <cell r="I1996" t="str">
            <v>MUNICIPALIDAD DISTRITAL DE LA PERLA</v>
          </cell>
          <cell r="J1996">
            <v>7</v>
          </cell>
          <cell r="K1996" t="str">
            <v>PROVINCIA CONSTITUCIONAL DEL CALLAO</v>
          </cell>
          <cell r="L1996">
            <v>1</v>
          </cell>
          <cell r="M1996" t="str">
            <v>PROV. CALLAO</v>
          </cell>
          <cell r="N1996">
            <v>4</v>
          </cell>
          <cell r="O1996" t="str">
            <v>LA PERLA</v>
          </cell>
          <cell r="P1996" t="str">
            <v>Marco Condori Lozano</v>
          </cell>
          <cell r="Q1996"/>
          <cell r="R1996" t="str">
            <v>Pilar Torres</v>
          </cell>
          <cell r="S1996"/>
          <cell r="T1996" t="str">
            <v>994 778 926</v>
          </cell>
          <cell r="U1996" t="str">
            <v>pirelly.t@gmail.com</v>
          </cell>
        </row>
        <row r="1997">
          <cell r="H1997">
            <v>300681</v>
          </cell>
          <cell r="I1997" t="str">
            <v>MUNICIPALIDAD DISTRITAL DE LA PUNTA</v>
          </cell>
          <cell r="J1997">
            <v>7</v>
          </cell>
          <cell r="K1997" t="str">
            <v>PROVINCIA CONSTITUCIONAL DEL CALLAO</v>
          </cell>
          <cell r="L1997">
            <v>1</v>
          </cell>
          <cell r="M1997" t="str">
            <v>PROV. CALLAO</v>
          </cell>
          <cell r="N1997">
            <v>5</v>
          </cell>
          <cell r="O1997" t="str">
            <v>LA PUNTA</v>
          </cell>
          <cell r="P1997" t="str">
            <v>Marco Condori Lozano</v>
          </cell>
          <cell r="Q1997"/>
          <cell r="R1997" t="str">
            <v>Luz María Pinedo Caballero</v>
          </cell>
          <cell r="S1997"/>
          <cell r="T1997" t="str">
            <v>916 636 506</v>
          </cell>
          <cell r="U1997" t="str">
            <v>lumapinedocaballero33@hotmail.com</v>
          </cell>
        </row>
        <row r="1998">
          <cell r="H1998">
            <v>300682</v>
          </cell>
          <cell r="I1998" t="str">
            <v>MUNICIPALIDAD DISTRITAL DE VENTANILLA</v>
          </cell>
          <cell r="J1998">
            <v>7</v>
          </cell>
          <cell r="K1998" t="str">
            <v>PROVINCIA CONSTITUCIONAL DEL CALLAO</v>
          </cell>
          <cell r="L1998">
            <v>1</v>
          </cell>
          <cell r="M1998" t="str">
            <v>PROV. CALLAO</v>
          </cell>
          <cell r="N1998">
            <v>6</v>
          </cell>
          <cell r="O1998" t="str">
            <v>VENTANILLA</v>
          </cell>
          <cell r="P1998" t="str">
            <v>Marco Condori Lozano</v>
          </cell>
          <cell r="Q1998"/>
          <cell r="R1998" t="str">
            <v>Arlena</v>
          </cell>
          <cell r="S1998"/>
          <cell r="T1998" t="str">
            <v>992 804 361</v>
          </cell>
          <cell r="U1998" t="str">
            <v>arlenamatos@gmail.com</v>
          </cell>
        </row>
        <row r="1999">
          <cell r="H1999">
            <v>300685</v>
          </cell>
          <cell r="I1999" t="str">
            <v>MUNICIPALIDAD DISTRITAL DE CCORCCA</v>
          </cell>
          <cell r="J1999">
            <v>8</v>
          </cell>
          <cell r="K1999" t="str">
            <v>CUSCO</v>
          </cell>
          <cell r="L1999">
            <v>1</v>
          </cell>
          <cell r="M1999" t="str">
            <v>CUSCO</v>
          </cell>
          <cell r="N1999">
            <v>2</v>
          </cell>
          <cell r="O1999" t="str">
            <v>CCORCA</v>
          </cell>
          <cell r="P1999" t="str">
            <v>Magdalena Carranza Lozano</v>
          </cell>
          <cell r="Q1999"/>
          <cell r="R1999" t="str">
            <v>Luis Miguel Puma Apaza</v>
          </cell>
          <cell r="S1999" t="str">
            <v>Jefe de la oficina general de planeamiento y presupuesto</v>
          </cell>
          <cell r="T1999">
            <v>935085591</v>
          </cell>
          <cell r="U1999" t="str">
            <v>puma.95.lm@gmail.com</v>
          </cell>
        </row>
        <row r="2000">
          <cell r="H2000">
            <v>300686</v>
          </cell>
          <cell r="I2000" t="str">
            <v>MUNICIPALIDAD DISTRITAL DE POROY</v>
          </cell>
          <cell r="J2000">
            <v>8</v>
          </cell>
          <cell r="K2000" t="str">
            <v>CUSCO</v>
          </cell>
          <cell r="L2000">
            <v>1</v>
          </cell>
          <cell r="M2000" t="str">
            <v>CUSCO</v>
          </cell>
          <cell r="N2000">
            <v>3</v>
          </cell>
          <cell r="O2000" t="str">
            <v>POROY</v>
          </cell>
          <cell r="P2000" t="str">
            <v>Magdalena Carranza Lozano</v>
          </cell>
          <cell r="Q2000"/>
          <cell r="R2000" t="str">
            <v>YAKERY MANUELA RIVAS CUTIPA</v>
          </cell>
          <cell r="S2000" t="str">
            <v>ENCARGADO DE PLANEAMIENTO</v>
          </cell>
          <cell r="T2000">
            <v>982072756</v>
          </cell>
          <cell r="U2000" t="str">
            <v>yakery963@gmail.com</v>
          </cell>
        </row>
        <row r="2001">
          <cell r="H2001">
            <v>300687</v>
          </cell>
          <cell r="I2001" t="str">
            <v>MUNICIPALIDAD DISTRITAL DE SAN JERONIMO</v>
          </cell>
          <cell r="J2001">
            <v>8</v>
          </cell>
          <cell r="K2001" t="str">
            <v>CUSCO</v>
          </cell>
          <cell r="L2001">
            <v>1</v>
          </cell>
          <cell r="M2001" t="str">
            <v>CUSCO</v>
          </cell>
          <cell r="N2001">
            <v>4</v>
          </cell>
          <cell r="O2001" t="str">
            <v>SAN JERONIMO</v>
          </cell>
          <cell r="P2001" t="str">
            <v>Magdalena Carranza Lozano</v>
          </cell>
          <cell r="Q2001"/>
          <cell r="R2001" t="str">
            <v>JOEL HINCHO CHEVARRIA</v>
          </cell>
          <cell r="S2001" t="str">
            <v>ESPECIALISTA EN PLANIFICACIÓN</v>
          </cell>
          <cell r="T2001">
            <v>973223000</v>
          </cell>
          <cell r="U2001" t="str">
            <v>joel.hinchoche@gmail.com</v>
          </cell>
        </row>
        <row r="2002">
          <cell r="H2002">
            <v>300688</v>
          </cell>
          <cell r="I2002" t="str">
            <v>MUNICIPALIDAD DISTRITAL DE SAN SEBASTIAN</v>
          </cell>
          <cell r="J2002">
            <v>8</v>
          </cell>
          <cell r="K2002" t="str">
            <v>CUSCO</v>
          </cell>
          <cell r="L2002">
            <v>1</v>
          </cell>
          <cell r="M2002" t="str">
            <v>CUSCO</v>
          </cell>
          <cell r="N2002">
            <v>5</v>
          </cell>
          <cell r="O2002" t="str">
            <v>SAN SEBASTIAN</v>
          </cell>
          <cell r="P2002" t="str">
            <v>Magdalena Carranza Lozano</v>
          </cell>
          <cell r="Q2002"/>
          <cell r="R2002" t="str">
            <v>Magali Baca Puma</v>
          </cell>
          <cell r="S2002" t="str">
            <v>Jefe de planeamiento</v>
          </cell>
          <cell r="T2002">
            <v>974357467</v>
          </cell>
          <cell r="U2002" t="str">
            <v>econ.mbp@gmail.com</v>
          </cell>
        </row>
        <row r="2003">
          <cell r="H2003">
            <v>300689</v>
          </cell>
          <cell r="I2003" t="str">
            <v>MUNICIPALIDAD DISTRITAL DE SANTIAGO</v>
          </cell>
          <cell r="J2003">
            <v>8</v>
          </cell>
          <cell r="K2003" t="str">
            <v>CUSCO</v>
          </cell>
          <cell r="L2003">
            <v>1</v>
          </cell>
          <cell r="M2003" t="str">
            <v>CUSCO</v>
          </cell>
          <cell r="N2003">
            <v>6</v>
          </cell>
          <cell r="O2003" t="str">
            <v>SANTIAGO</v>
          </cell>
          <cell r="P2003" t="str">
            <v>Magdalena Carranza Lozano</v>
          </cell>
          <cell r="Q2003"/>
          <cell r="R2003" t="str">
            <v>Yoolmer Medina Carrasco</v>
          </cell>
          <cell r="S2003"/>
          <cell r="T2003">
            <v>974338060</v>
          </cell>
          <cell r="U2003" t="str">
            <v>ymedinac4@gmail.com</v>
          </cell>
        </row>
        <row r="2004">
          <cell r="H2004">
            <v>300690</v>
          </cell>
          <cell r="I2004" t="str">
            <v>MUNICIPALIDAD DISTRITAL DE SAYLLA</v>
          </cell>
          <cell r="J2004">
            <v>8</v>
          </cell>
          <cell r="K2004" t="str">
            <v>CUSCO</v>
          </cell>
          <cell r="L2004">
            <v>1</v>
          </cell>
          <cell r="M2004" t="str">
            <v>CUSCO</v>
          </cell>
          <cell r="N2004">
            <v>7</v>
          </cell>
          <cell r="O2004" t="str">
            <v>SAYLLA</v>
          </cell>
          <cell r="P2004" t="str">
            <v>Magdalena Carranza Lozano</v>
          </cell>
          <cell r="Q2004"/>
          <cell r="R2004" t="str">
            <v>Henrry Gongora Garcia</v>
          </cell>
          <cell r="S2004"/>
          <cell r="T2004">
            <v>957227057</v>
          </cell>
          <cell r="U2004" t="str">
            <v>hgongorag@hotmail.com</v>
          </cell>
        </row>
        <row r="2005">
          <cell r="H2005">
            <v>300691</v>
          </cell>
          <cell r="I2005" t="str">
            <v>MUNICIPALIDAD DISTRITAL DE WANCHAQ</v>
          </cell>
          <cell r="J2005">
            <v>8</v>
          </cell>
          <cell r="K2005" t="str">
            <v>CUSCO</v>
          </cell>
          <cell r="L2005">
            <v>1</v>
          </cell>
          <cell r="M2005" t="str">
            <v>CUSCO</v>
          </cell>
          <cell r="N2005">
            <v>8</v>
          </cell>
          <cell r="O2005" t="str">
            <v>WANCHAQ</v>
          </cell>
          <cell r="P2005" t="str">
            <v>Magdalena Carranza Lozano</v>
          </cell>
          <cell r="Q2005"/>
          <cell r="R2005" t="str">
            <v>Williams Alvarez Sanchez</v>
          </cell>
          <cell r="S2005" t="str">
            <v>Jefe de planeamiento</v>
          </cell>
          <cell r="T2005">
            <v>984626266</v>
          </cell>
          <cell r="U2005" t="str">
            <v>walvarez@muniwanchaq.gob.pe</v>
          </cell>
        </row>
        <row r="2006">
          <cell r="H2006">
            <v>300693</v>
          </cell>
          <cell r="I2006" t="str">
            <v>MUNICIPALIDAD DISTRITAL DE ACOPIA</v>
          </cell>
          <cell r="J2006">
            <v>8</v>
          </cell>
          <cell r="K2006" t="str">
            <v>CUSCO</v>
          </cell>
          <cell r="L2006">
            <v>2</v>
          </cell>
          <cell r="M2006" t="str">
            <v>ACOMAYO</v>
          </cell>
          <cell r="N2006">
            <v>2</v>
          </cell>
          <cell r="O2006" t="str">
            <v>ACOPIA</v>
          </cell>
          <cell r="P2006" t="str">
            <v>Magdalena Carranza Lozano</v>
          </cell>
          <cell r="Q2006"/>
          <cell r="R2006" t="str">
            <v>Jesica Davila Armuto</v>
          </cell>
          <cell r="S2006"/>
          <cell r="T2006">
            <v>921679302</v>
          </cell>
          <cell r="U2006" t="str">
            <v>luttica_69@hotmail.com</v>
          </cell>
        </row>
        <row r="2007">
          <cell r="H2007">
            <v>300694</v>
          </cell>
          <cell r="I2007" t="str">
            <v>MUNICIPALIDAD DISTRITAL DE ACOS</v>
          </cell>
          <cell r="J2007">
            <v>8</v>
          </cell>
          <cell r="K2007" t="str">
            <v>CUSCO</v>
          </cell>
          <cell r="L2007">
            <v>2</v>
          </cell>
          <cell r="M2007" t="str">
            <v>ACOMAYO</v>
          </cell>
          <cell r="N2007">
            <v>3</v>
          </cell>
          <cell r="O2007" t="str">
            <v>ACOS</v>
          </cell>
          <cell r="P2007" t="str">
            <v>Magdalena Carranza Lozano</v>
          </cell>
          <cell r="Q2007"/>
          <cell r="R2007" t="str">
            <v>Jackelin Nina Ccallo</v>
          </cell>
          <cell r="S2007"/>
          <cell r="T2007">
            <v>96777456</v>
          </cell>
          <cell r="U2007" t="str">
            <v>dulcemaria_loves@hotmail.com.</v>
          </cell>
        </row>
        <row r="2008">
          <cell r="H2008">
            <v>300695</v>
          </cell>
          <cell r="I2008" t="str">
            <v>MUNICIPALIDAD DISTRITAL DE MOSOC LLACTA</v>
          </cell>
          <cell r="J2008">
            <v>8</v>
          </cell>
          <cell r="K2008" t="str">
            <v>CUSCO</v>
          </cell>
          <cell r="L2008">
            <v>2</v>
          </cell>
          <cell r="M2008" t="str">
            <v>ACOMAYO</v>
          </cell>
          <cell r="N2008">
            <v>4</v>
          </cell>
          <cell r="O2008" t="str">
            <v>MOSOC LLACTA</v>
          </cell>
          <cell r="P2008" t="str">
            <v>Magdalena Carranza Lozano</v>
          </cell>
          <cell r="Q2008"/>
          <cell r="R2008" t="str">
            <v>Jesus Lupo</v>
          </cell>
          <cell r="S2008"/>
          <cell r="T2008">
            <v>944118619</v>
          </cell>
          <cell r="U2008" t="str">
            <v>mariotorbisco@hotmail.com</v>
          </cell>
        </row>
        <row r="2009">
          <cell r="H2009">
            <v>300696</v>
          </cell>
          <cell r="I2009" t="str">
            <v>MUNICIPALIDAD DISTRITAL DE POMACANCHI</v>
          </cell>
          <cell r="J2009">
            <v>8</v>
          </cell>
          <cell r="K2009" t="str">
            <v>CUSCO</v>
          </cell>
          <cell r="L2009">
            <v>2</v>
          </cell>
          <cell r="M2009" t="str">
            <v>ACOMAYO</v>
          </cell>
          <cell r="N2009">
            <v>5</v>
          </cell>
          <cell r="O2009" t="str">
            <v>POMACANCHI</v>
          </cell>
          <cell r="P2009" t="str">
            <v>Magdalena Carranza Lozano</v>
          </cell>
          <cell r="Q2009"/>
          <cell r="R2009" t="str">
            <v>Luisa Flores Mamani</v>
          </cell>
          <cell r="S2009"/>
          <cell r="T2009">
            <v>980480869</v>
          </cell>
          <cell r="U2009" t="str">
            <v>Luttica_69@hotmail.com</v>
          </cell>
        </row>
        <row r="2010">
          <cell r="H2010">
            <v>300697</v>
          </cell>
          <cell r="I2010" t="str">
            <v>MUNICIPALIDAD DISTRITAL DE RONDOCAN</v>
          </cell>
          <cell r="J2010">
            <v>8</v>
          </cell>
          <cell r="K2010" t="str">
            <v>CUSCO</v>
          </cell>
          <cell r="L2010">
            <v>2</v>
          </cell>
          <cell r="M2010" t="str">
            <v>ACOMAYO</v>
          </cell>
          <cell r="N2010">
            <v>6</v>
          </cell>
          <cell r="O2010" t="str">
            <v>RONDOCAN</v>
          </cell>
          <cell r="P2010" t="str">
            <v>Magdalena Carranza Lozano</v>
          </cell>
          <cell r="Q2010"/>
          <cell r="R2010" t="str">
            <v>Ruth Mery Callo Olarte</v>
          </cell>
          <cell r="S2010"/>
          <cell r="T2010">
            <v>984373855</v>
          </cell>
          <cell r="U2010" t="str">
            <v>ruthmc_10@hotmail.com</v>
          </cell>
        </row>
        <row r="2011">
          <cell r="H2011">
            <v>300698</v>
          </cell>
          <cell r="I2011" t="str">
            <v>MUNICIPALIDAD DISTRITAL DE SANGARARA</v>
          </cell>
          <cell r="J2011">
            <v>8</v>
          </cell>
          <cell r="K2011" t="str">
            <v>CUSCO</v>
          </cell>
          <cell r="L2011">
            <v>2</v>
          </cell>
          <cell r="M2011" t="str">
            <v>ACOMAYO</v>
          </cell>
          <cell r="N2011">
            <v>7</v>
          </cell>
          <cell r="O2011" t="str">
            <v>SANGARARA</v>
          </cell>
          <cell r="P2011" t="str">
            <v>Magdalena Carranza Lozano</v>
          </cell>
          <cell r="Q2011"/>
          <cell r="R2011" t="str">
            <v>Balvino Villacorta</v>
          </cell>
          <cell r="S2011"/>
          <cell r="T2011">
            <v>987343008</v>
          </cell>
          <cell r="U2011" t="str">
            <v>seyner@hotmail.com</v>
          </cell>
        </row>
        <row r="2012">
          <cell r="H2012">
            <v>300700</v>
          </cell>
          <cell r="I2012" t="str">
            <v>MUNICIPALIDAD DISTRITAL DE ANCAHUASI</v>
          </cell>
          <cell r="J2012">
            <v>8</v>
          </cell>
          <cell r="K2012" t="str">
            <v>CUSCO</v>
          </cell>
          <cell r="L2012">
            <v>3</v>
          </cell>
          <cell r="M2012" t="str">
            <v>ANTA</v>
          </cell>
          <cell r="N2012">
            <v>2</v>
          </cell>
          <cell r="O2012" t="str">
            <v>ANCAHUASI</v>
          </cell>
          <cell r="P2012" t="str">
            <v>Magdalena Carranza Lozano</v>
          </cell>
          <cell r="Q2012"/>
          <cell r="R2012" t="str">
            <v>Edson Mael Vásquez Ruiz</v>
          </cell>
          <cell r="S2012"/>
          <cell r="T2012">
            <v>984271974</v>
          </cell>
          <cell r="U2012" t="str">
            <v>emvr6@hotmail.com</v>
          </cell>
        </row>
        <row r="2013">
          <cell r="H2013">
            <v>300701</v>
          </cell>
          <cell r="I2013" t="str">
            <v>MUNICIPALIDAD DISTRITAL DE CACHIMAYO</v>
          </cell>
          <cell r="J2013">
            <v>8</v>
          </cell>
          <cell r="K2013" t="str">
            <v>CUSCO</v>
          </cell>
          <cell r="L2013">
            <v>3</v>
          </cell>
          <cell r="M2013" t="str">
            <v>ANTA</v>
          </cell>
          <cell r="N2013">
            <v>3</v>
          </cell>
          <cell r="O2013" t="str">
            <v>CACHIMAYO</v>
          </cell>
          <cell r="P2013" t="str">
            <v>Magdalena Carranza Lozano</v>
          </cell>
          <cell r="Q2013"/>
          <cell r="R2013" t="str">
            <v>Paty Esperanza Meza Mamani</v>
          </cell>
          <cell r="S2013"/>
          <cell r="T2013">
            <v>953882614</v>
          </cell>
          <cell r="U2013" t="str">
            <v>kketty_17@hotmail.com</v>
          </cell>
        </row>
        <row r="2014">
          <cell r="H2014">
            <v>300702</v>
          </cell>
          <cell r="I2014" t="str">
            <v>MUNICIPALIDAD DISTRITAL DE CHINCHAYPUJIO</v>
          </cell>
          <cell r="J2014">
            <v>8</v>
          </cell>
          <cell r="K2014" t="str">
            <v>CUSCO</v>
          </cell>
          <cell r="L2014">
            <v>3</v>
          </cell>
          <cell r="M2014" t="str">
            <v>ANTA</v>
          </cell>
          <cell r="N2014">
            <v>4</v>
          </cell>
          <cell r="O2014" t="str">
            <v>CHINCHAYPUJIO</v>
          </cell>
          <cell r="P2014" t="str">
            <v>Magdalena Carranza Lozano</v>
          </cell>
          <cell r="Q2014"/>
          <cell r="R2014" t="str">
            <v>Rigoberto Quispe Chavez</v>
          </cell>
          <cell r="S2014"/>
          <cell r="T2014">
            <v>944503070</v>
          </cell>
          <cell r="U2014" t="str">
            <v>rigo_quispe@hotmail.com
  rigobertoquispechavez@gmail.com</v>
          </cell>
        </row>
        <row r="2015">
          <cell r="H2015">
            <v>300703</v>
          </cell>
          <cell r="I2015" t="str">
            <v>MUNICIPALIDAD DISTRITAL DE HUAROCONDO</v>
          </cell>
          <cell r="J2015">
            <v>8</v>
          </cell>
          <cell r="K2015" t="str">
            <v>CUSCO</v>
          </cell>
          <cell r="L2015">
            <v>3</v>
          </cell>
          <cell r="M2015" t="str">
            <v>ANTA</v>
          </cell>
          <cell r="N2015">
            <v>5</v>
          </cell>
          <cell r="O2015" t="str">
            <v>HUAROCONDO</v>
          </cell>
          <cell r="P2015" t="str">
            <v>Magdalena Carranza Lozano</v>
          </cell>
          <cell r="Q2015"/>
          <cell r="R2015" t="str">
            <v>Ruth Chambi Noa</v>
          </cell>
          <cell r="S2015"/>
          <cell r="T2015">
            <v>974749529</v>
          </cell>
          <cell r="U2015" t="str">
            <v>munihuarocondo2023@gmail.com</v>
          </cell>
        </row>
        <row r="2016">
          <cell r="H2016">
            <v>300704</v>
          </cell>
          <cell r="I2016" t="str">
            <v>MUNICIPALIDAD DISTRITAL DE LIMATAMBO</v>
          </cell>
          <cell r="J2016">
            <v>8</v>
          </cell>
          <cell r="K2016" t="str">
            <v>CUSCO</v>
          </cell>
          <cell r="L2016">
            <v>3</v>
          </cell>
          <cell r="M2016" t="str">
            <v>ANTA</v>
          </cell>
          <cell r="N2016">
            <v>6</v>
          </cell>
          <cell r="O2016" t="str">
            <v>LIMATAMBO</v>
          </cell>
          <cell r="P2016" t="str">
            <v>Magdalena Carranza Lozano</v>
          </cell>
          <cell r="Q2016"/>
          <cell r="R2016" t="str">
            <v>Luis Benjamin Arriaga Rozas</v>
          </cell>
          <cell r="S2016"/>
          <cell r="T2016" t="str">
            <v>937524630
  976833000</v>
          </cell>
          <cell r="U2016" t="str">
            <v>luiseduh2985@hotmail.com</v>
          </cell>
        </row>
        <row r="2017">
          <cell r="H2017">
            <v>300705</v>
          </cell>
          <cell r="I2017" t="str">
            <v>MUNICIPALIDAD DISTRITAL DE MOLLEPATA</v>
          </cell>
          <cell r="J2017">
            <v>8</v>
          </cell>
          <cell r="K2017" t="str">
            <v>CUSCO</v>
          </cell>
          <cell r="L2017">
            <v>3</v>
          </cell>
          <cell r="M2017" t="str">
            <v>ANTA</v>
          </cell>
          <cell r="N2017">
            <v>7</v>
          </cell>
          <cell r="O2017" t="str">
            <v>MOLLEPATA</v>
          </cell>
          <cell r="P2017" t="str">
            <v>Magdalena Carranza Lozano</v>
          </cell>
          <cell r="Q2017"/>
          <cell r="R2017" t="str">
            <v>Yeni Conza Huamán</v>
          </cell>
          <cell r="S2017"/>
          <cell r="T2017">
            <v>967730445</v>
          </cell>
          <cell r="U2017" t="str">
            <v>yenikiara@gmail.com</v>
          </cell>
        </row>
        <row r="2018">
          <cell r="H2018">
            <v>300706</v>
          </cell>
          <cell r="I2018" t="str">
            <v>MUNICIPALIDAD DISTRITAL DE PUCYURA</v>
          </cell>
          <cell r="J2018">
            <v>8</v>
          </cell>
          <cell r="K2018" t="str">
            <v>CUSCO</v>
          </cell>
          <cell r="L2018">
            <v>3</v>
          </cell>
          <cell r="M2018" t="str">
            <v>ANTA</v>
          </cell>
          <cell r="N2018">
            <v>8</v>
          </cell>
          <cell r="O2018" t="str">
            <v>PUCYURA</v>
          </cell>
          <cell r="P2018" t="str">
            <v>Magdalena Carranza Lozano</v>
          </cell>
          <cell r="Q2018"/>
          <cell r="R2018" t="str">
            <v>Whashington Gilmer Ynca Uñuruco</v>
          </cell>
          <cell r="S2018"/>
          <cell r="T2018">
            <v>983898410</v>
          </cell>
          <cell r="U2018" t="str">
            <v>washiyu@hotmail.com</v>
          </cell>
        </row>
        <row r="2019">
          <cell r="H2019">
            <v>300707</v>
          </cell>
          <cell r="I2019" t="str">
            <v>MUNICIPALIDAD DISTRITAL DE ZURITE</v>
          </cell>
          <cell r="J2019">
            <v>8</v>
          </cell>
          <cell r="K2019" t="str">
            <v>CUSCO</v>
          </cell>
          <cell r="L2019">
            <v>3</v>
          </cell>
          <cell r="M2019" t="str">
            <v>ANTA</v>
          </cell>
          <cell r="N2019">
            <v>9</v>
          </cell>
          <cell r="O2019" t="str">
            <v>ZURITE</v>
          </cell>
          <cell r="P2019" t="str">
            <v>Magdalena Carranza Lozano</v>
          </cell>
          <cell r="Q2019"/>
          <cell r="R2019" t="str">
            <v>Nils Ericson Orosco Huillcahuaman</v>
          </cell>
          <cell r="S2019"/>
          <cell r="T2019">
            <v>928332963</v>
          </cell>
          <cell r="U2019" t="str">
            <v>presupuesto@munizurite.gob.pe</v>
          </cell>
        </row>
        <row r="2020">
          <cell r="H2020">
            <v>300709</v>
          </cell>
          <cell r="I2020" t="str">
            <v>MUNICIPALIDAD DISTRITAL DE COYA</v>
          </cell>
          <cell r="J2020">
            <v>8</v>
          </cell>
          <cell r="K2020" t="str">
            <v>CUSCO</v>
          </cell>
          <cell r="L2020">
            <v>4</v>
          </cell>
          <cell r="M2020" t="str">
            <v>CALCA</v>
          </cell>
          <cell r="N2020">
            <v>2</v>
          </cell>
          <cell r="O2020" t="str">
            <v>COYA</v>
          </cell>
          <cell r="P2020" t="str">
            <v>Magdalena Carranza Lozano</v>
          </cell>
          <cell r="Q2020"/>
          <cell r="R2020" t="str">
            <v>Cristhian Huacac Ramos</v>
          </cell>
          <cell r="S2020"/>
          <cell r="T2020" t="str">
            <v>980720062
  969455481</v>
          </cell>
          <cell r="U2020" t="str">
            <v>crishuara@hotmail.com</v>
          </cell>
        </row>
        <row r="2021">
          <cell r="H2021">
            <v>300710</v>
          </cell>
          <cell r="I2021" t="str">
            <v>MUNICIPALIDAD DISTRITAL DE LAMAY</v>
          </cell>
          <cell r="J2021">
            <v>8</v>
          </cell>
          <cell r="K2021" t="str">
            <v>CUSCO</v>
          </cell>
          <cell r="L2021">
            <v>4</v>
          </cell>
          <cell r="M2021" t="str">
            <v>CALCA</v>
          </cell>
          <cell r="N2021">
            <v>3</v>
          </cell>
          <cell r="O2021" t="str">
            <v>LAMAY</v>
          </cell>
          <cell r="P2021" t="str">
            <v>Magdalena Carranza Lozano</v>
          </cell>
          <cell r="Q2021"/>
          <cell r="R2021" t="str">
            <v>Saddam Quispe Rivero</v>
          </cell>
          <cell r="S2021"/>
          <cell r="T2021">
            <v>955698375</v>
          </cell>
          <cell r="U2021" t="str">
            <v>saddamrivero@hotmail.com</v>
          </cell>
        </row>
        <row r="2022">
          <cell r="H2022">
            <v>300711</v>
          </cell>
          <cell r="I2022" t="str">
            <v>MUNICIPALIDAD DISTRITAL DE LARES</v>
          </cell>
          <cell r="J2022">
            <v>8</v>
          </cell>
          <cell r="K2022" t="str">
            <v>CUSCO</v>
          </cell>
          <cell r="L2022">
            <v>4</v>
          </cell>
          <cell r="M2022" t="str">
            <v>CALCA</v>
          </cell>
          <cell r="N2022">
            <v>4</v>
          </cell>
          <cell r="O2022" t="str">
            <v>LARES</v>
          </cell>
          <cell r="P2022" t="str">
            <v>Magdalena Carranza Lozano</v>
          </cell>
          <cell r="Q2022"/>
          <cell r="R2022" t="str">
            <v>Hebert Yhon Blanco Tapia</v>
          </cell>
          <cell r="S2022"/>
          <cell r="T2022">
            <v>974909093</v>
          </cell>
          <cell r="U2022" t="str">
            <v>yhon_b19@hotmail.com</v>
          </cell>
        </row>
        <row r="2023">
          <cell r="H2023">
            <v>300712</v>
          </cell>
          <cell r="I2023" t="str">
            <v>MUNICIPALIDAD DISTRITAL DE PISAC</v>
          </cell>
          <cell r="J2023">
            <v>8</v>
          </cell>
          <cell r="K2023" t="str">
            <v>CUSCO</v>
          </cell>
          <cell r="L2023">
            <v>4</v>
          </cell>
          <cell r="M2023" t="str">
            <v>CALCA</v>
          </cell>
          <cell r="N2023">
            <v>5</v>
          </cell>
          <cell r="O2023" t="str">
            <v>PISAC</v>
          </cell>
          <cell r="P2023" t="str">
            <v>Magdalena Carranza Lozano</v>
          </cell>
          <cell r="Q2023"/>
          <cell r="R2023" t="str">
            <v>Francy Madariaga Colque.</v>
          </cell>
          <cell r="S2023" t="str">
            <v>Encargada deplaneamiento</v>
          </cell>
          <cell r="T2023">
            <v>984315371</v>
          </cell>
          <cell r="U2023" t="str">
            <v>maryoza@hotmail.com</v>
          </cell>
        </row>
        <row r="2024">
          <cell r="H2024">
            <v>300713</v>
          </cell>
          <cell r="I2024" t="str">
            <v>MUNICIPALIDAD DISTRITAL DE SAN SALVADOR</v>
          </cell>
          <cell r="J2024">
            <v>8</v>
          </cell>
          <cell r="K2024" t="str">
            <v>CUSCO</v>
          </cell>
          <cell r="L2024">
            <v>4</v>
          </cell>
          <cell r="M2024" t="str">
            <v>CALCA</v>
          </cell>
          <cell r="N2024">
            <v>6</v>
          </cell>
          <cell r="O2024" t="str">
            <v>SAN SALVADOR</v>
          </cell>
          <cell r="P2024" t="str">
            <v>Magdalena Carranza Lozano</v>
          </cell>
          <cell r="Q2024"/>
          <cell r="R2024" t="str">
            <v>DELIA NILDA ALARCON JUSCAMAYTA</v>
          </cell>
          <cell r="S2024" t="str">
            <v>JEFA DE PRESUPUESTO, PLANIFICACIÓN Y RACIONALIZACION</v>
          </cell>
          <cell r="T2024">
            <v>984979000</v>
          </cell>
          <cell r="U2024" t="str">
            <v>alarcondelia1972@gmail.com</v>
          </cell>
        </row>
        <row r="2025">
          <cell r="H2025">
            <v>300714</v>
          </cell>
          <cell r="I2025" t="str">
            <v>MUNICIPALIDAD DISTRITAL DE TARAY</v>
          </cell>
          <cell r="J2025">
            <v>8</v>
          </cell>
          <cell r="K2025" t="str">
            <v>CUSCO</v>
          </cell>
          <cell r="L2025">
            <v>4</v>
          </cell>
          <cell r="M2025" t="str">
            <v>CALCA</v>
          </cell>
          <cell r="N2025">
            <v>7</v>
          </cell>
          <cell r="O2025" t="str">
            <v>TARAY</v>
          </cell>
          <cell r="P2025" t="str">
            <v>Magdalena Carranza Lozano</v>
          </cell>
          <cell r="Q2025"/>
          <cell r="R2025" t="str">
            <v>ELIZABETH ARIZABAL ARRIAGA</v>
          </cell>
          <cell r="S2025" t="str">
            <v>JEFE DE PLANIFICACIÓN Y PRESUPUESTO</v>
          </cell>
          <cell r="T2025">
            <v>984425186</v>
          </cell>
          <cell r="U2025" t="str">
            <v>elyarizabal@hotmail.com</v>
          </cell>
        </row>
        <row r="2026">
          <cell r="H2026">
            <v>300715</v>
          </cell>
          <cell r="I2026" t="str">
            <v>MUNICIPALIDAD DISTRITAL DE YANATILE</v>
          </cell>
          <cell r="J2026">
            <v>8</v>
          </cell>
          <cell r="K2026" t="str">
            <v>CUSCO</v>
          </cell>
          <cell r="L2026">
            <v>4</v>
          </cell>
          <cell r="M2026" t="str">
            <v>CALCA</v>
          </cell>
          <cell r="N2026">
            <v>8</v>
          </cell>
          <cell r="O2026" t="str">
            <v>YANATILE</v>
          </cell>
          <cell r="P2026" t="str">
            <v>Magdalena Carranza Lozano</v>
          </cell>
          <cell r="Q2026"/>
          <cell r="R2026" t="str">
            <v>Candelaria Huamani Montesinos</v>
          </cell>
          <cell r="S2026"/>
          <cell r="T2026">
            <v>910966494</v>
          </cell>
          <cell r="U2026" t="str">
            <v>candelaria.hm@gmail.com</v>
          </cell>
        </row>
        <row r="2027">
          <cell r="H2027">
            <v>300717</v>
          </cell>
          <cell r="I2027" t="str">
            <v>MUNICIPALIDAD DISTRITAL DE CHECCA</v>
          </cell>
          <cell r="J2027">
            <v>8</v>
          </cell>
          <cell r="K2027" t="str">
            <v>CUSCO</v>
          </cell>
          <cell r="L2027">
            <v>5</v>
          </cell>
          <cell r="M2027" t="str">
            <v>CANAS</v>
          </cell>
          <cell r="N2027">
            <v>2</v>
          </cell>
          <cell r="O2027" t="str">
            <v>CHECCA</v>
          </cell>
          <cell r="P2027" t="str">
            <v>Magdalena Carranza Lozano</v>
          </cell>
          <cell r="Q2027"/>
          <cell r="R2027" t="str">
            <v>NEFTALY CHOQUE VILCA</v>
          </cell>
          <cell r="S2027" t="str">
            <v>RESP. DE PLANEAMIENTO Y PRESUPUESTO</v>
          </cell>
          <cell r="T2027">
            <v>942101166</v>
          </cell>
          <cell r="U2027" t="str">
            <v>dasmayan_3c@hotmail.com</v>
          </cell>
        </row>
        <row r="2028">
          <cell r="H2028">
            <v>300718</v>
          </cell>
          <cell r="I2028" t="str">
            <v>MUNICIPALIDAD DISTRITAL DE KUNTURKANKI</v>
          </cell>
          <cell r="J2028">
            <v>8</v>
          </cell>
          <cell r="K2028" t="str">
            <v>CUSCO</v>
          </cell>
          <cell r="L2028">
            <v>5</v>
          </cell>
          <cell r="M2028" t="str">
            <v>CANAS</v>
          </cell>
          <cell r="N2028">
            <v>3</v>
          </cell>
          <cell r="O2028" t="str">
            <v>KUNTURKANKI</v>
          </cell>
          <cell r="P2028" t="str">
            <v>Magdalena Carranza Lozano</v>
          </cell>
          <cell r="Q2028"/>
          <cell r="R2028" t="str">
            <v>Apolinar Chino Roque</v>
          </cell>
          <cell r="S2028"/>
          <cell r="T2028">
            <v>929599486</v>
          </cell>
          <cell r="U2028" t="str">
            <v>achinoroque@gmail.com</v>
          </cell>
        </row>
        <row r="2029">
          <cell r="H2029">
            <v>300719</v>
          </cell>
          <cell r="I2029" t="str">
            <v>MUNICIPALIDAD DISTRITAL DE LANGUI</v>
          </cell>
          <cell r="J2029">
            <v>8</v>
          </cell>
          <cell r="K2029" t="str">
            <v>CUSCO</v>
          </cell>
          <cell r="L2029">
            <v>5</v>
          </cell>
          <cell r="M2029" t="str">
            <v>CANAS</v>
          </cell>
          <cell r="N2029">
            <v>4</v>
          </cell>
          <cell r="O2029" t="str">
            <v>LANGUI</v>
          </cell>
          <cell r="P2029" t="str">
            <v>Magdalena Carranza Lozano</v>
          </cell>
          <cell r="Q2029"/>
          <cell r="R2029" t="str">
            <v>Ana Ramos Achahuanco</v>
          </cell>
          <cell r="S2029"/>
          <cell r="T2029">
            <v>984816941</v>
          </cell>
          <cell r="U2029" t="str">
            <v>lzmy_19_8@hotmail.com</v>
          </cell>
        </row>
        <row r="2030">
          <cell r="H2030">
            <v>300720</v>
          </cell>
          <cell r="I2030" t="str">
            <v>MUNICIPALIDAD DISTRITAL DE LAYO</v>
          </cell>
          <cell r="J2030">
            <v>8</v>
          </cell>
          <cell r="K2030" t="str">
            <v>CUSCO</v>
          </cell>
          <cell r="L2030">
            <v>5</v>
          </cell>
          <cell r="M2030" t="str">
            <v>CANAS</v>
          </cell>
          <cell r="N2030">
            <v>5</v>
          </cell>
          <cell r="O2030" t="str">
            <v>LAYO</v>
          </cell>
          <cell r="P2030" t="str">
            <v>Magdalena Carranza Lozano</v>
          </cell>
          <cell r="Q2030"/>
          <cell r="R2030" t="str">
            <v>MARCO MAO HUAYLLAPUMA ANCCASI</v>
          </cell>
          <cell r="S2030" t="str">
            <v>JEFE DE LA UNIDAD DE PLANEAMIENTO Y PRESUPUESTO</v>
          </cell>
          <cell r="T2030">
            <v>931060223</v>
          </cell>
          <cell r="U2030" t="str">
            <v>hmarcomao28@gmail.com</v>
          </cell>
        </row>
        <row r="2031">
          <cell r="H2031">
            <v>300721</v>
          </cell>
          <cell r="I2031" t="str">
            <v>MUNICIPALIDAD DISTRITAL DE PAMPAMARCA</v>
          </cell>
          <cell r="J2031">
            <v>8</v>
          </cell>
          <cell r="K2031" t="str">
            <v>CUSCO</v>
          </cell>
          <cell r="L2031">
            <v>5</v>
          </cell>
          <cell r="M2031" t="str">
            <v>CANAS</v>
          </cell>
          <cell r="N2031">
            <v>6</v>
          </cell>
          <cell r="O2031" t="str">
            <v>PAMPAMARCA</v>
          </cell>
          <cell r="P2031" t="str">
            <v>Magdalena Carranza Lozano</v>
          </cell>
          <cell r="Q2031"/>
          <cell r="R2031" t="str">
            <v>Oscar Torres Sullca</v>
          </cell>
          <cell r="S2031"/>
          <cell r="T2031">
            <v>941200481</v>
          </cell>
          <cell r="U2031" t="str">
            <v>oscardelcusco-20@hotmail.com</v>
          </cell>
        </row>
        <row r="2032">
          <cell r="H2032">
            <v>300722</v>
          </cell>
          <cell r="I2032" t="str">
            <v>MUNICIPALIDAD DISTRITAL DE QUEHUE</v>
          </cell>
          <cell r="J2032">
            <v>8</v>
          </cell>
          <cell r="K2032" t="str">
            <v>CUSCO</v>
          </cell>
          <cell r="L2032">
            <v>5</v>
          </cell>
          <cell r="M2032" t="str">
            <v>CANAS</v>
          </cell>
          <cell r="N2032">
            <v>7</v>
          </cell>
          <cell r="O2032" t="str">
            <v>QUEHUE</v>
          </cell>
          <cell r="P2032" t="str">
            <v>Magdalena Carranza Lozano</v>
          </cell>
          <cell r="Q2032"/>
          <cell r="R2032" t="str">
            <v>ALBERTO MAMANI ACSARA.</v>
          </cell>
          <cell r="S2032" t="str">
            <v>JEFE DE LA UNIDAD DE PLANIFICACIÓN Y PRESUPUESTO.</v>
          </cell>
          <cell r="T2032">
            <v>951927075</v>
          </cell>
          <cell r="U2032" t="str">
            <v>ama1239@hotmail.com</v>
          </cell>
        </row>
        <row r="2033">
          <cell r="H2033">
            <v>300723</v>
          </cell>
          <cell r="I2033" t="str">
            <v>MUNICIPALIDAD DISTRITAL DE TUPAC AMARU</v>
          </cell>
          <cell r="J2033">
            <v>8</v>
          </cell>
          <cell r="K2033" t="str">
            <v>CUSCO</v>
          </cell>
          <cell r="L2033">
            <v>5</v>
          </cell>
          <cell r="M2033" t="str">
            <v>CANAS</v>
          </cell>
          <cell r="N2033">
            <v>8</v>
          </cell>
          <cell r="O2033" t="str">
            <v>TUPAC AMARU</v>
          </cell>
          <cell r="P2033" t="str">
            <v>Magdalena Carranza Lozano</v>
          </cell>
          <cell r="Q2033"/>
          <cell r="R2033" t="str">
            <v>Flavio Quispe</v>
          </cell>
          <cell r="S2033"/>
          <cell r="T2033">
            <v>984215195</v>
          </cell>
          <cell r="U2033" t="str">
            <v>deina.0317@gmail.com</v>
          </cell>
        </row>
        <row r="2034">
          <cell r="H2034">
            <v>300725</v>
          </cell>
          <cell r="I2034" t="str">
            <v>MUNICIPALIDAD DISTRITAL DE CHECACUPE</v>
          </cell>
          <cell r="J2034">
            <v>8</v>
          </cell>
          <cell r="K2034" t="str">
            <v>CUSCO</v>
          </cell>
          <cell r="L2034">
            <v>6</v>
          </cell>
          <cell r="M2034" t="str">
            <v>CANCHIS</v>
          </cell>
          <cell r="N2034">
            <v>2</v>
          </cell>
          <cell r="O2034" t="str">
            <v>CHECACUPE</v>
          </cell>
          <cell r="P2034" t="str">
            <v>Magdalena Carranza Lozano</v>
          </cell>
          <cell r="Q2034"/>
          <cell r="R2034" t="str">
            <v>ROSMEL GUTIERREZ SARAYA</v>
          </cell>
          <cell r="S2034" t="str">
            <v>Director de la Oficina General de Planeamiento y Presupuesto</v>
          </cell>
          <cell r="T2034">
            <v>941059375</v>
          </cell>
          <cell r="U2034" t="str">
            <v>rosmel.gutierrezsaraya@gmail.com</v>
          </cell>
        </row>
        <row r="2035">
          <cell r="H2035">
            <v>300726</v>
          </cell>
          <cell r="I2035" t="str">
            <v>MUNICIPALIDAD DISTRITAL DE COMBAPATA</v>
          </cell>
          <cell r="J2035">
            <v>8</v>
          </cell>
          <cell r="K2035" t="str">
            <v>CUSCO</v>
          </cell>
          <cell r="L2035">
            <v>6</v>
          </cell>
          <cell r="M2035" t="str">
            <v>CANCHIS</v>
          </cell>
          <cell r="N2035">
            <v>3</v>
          </cell>
          <cell r="O2035" t="str">
            <v>COMBAPATA</v>
          </cell>
          <cell r="P2035" t="str">
            <v>Magdalena Carranza Lozano</v>
          </cell>
          <cell r="Q2035"/>
          <cell r="R2035" t="str">
            <v>Merle Arlette Roman Fernandez</v>
          </cell>
          <cell r="S2035"/>
          <cell r="T2035">
            <v>953414865</v>
          </cell>
          <cell r="U2035" t="str">
            <v>ronaldo_4097_2@hotmail.com</v>
          </cell>
        </row>
        <row r="2036">
          <cell r="H2036">
            <v>300727</v>
          </cell>
          <cell r="I2036" t="str">
            <v>MUNICIPALIDAD DISTRITAL DE MARANGANI</v>
          </cell>
          <cell r="J2036">
            <v>8</v>
          </cell>
          <cell r="K2036" t="str">
            <v>CUSCO</v>
          </cell>
          <cell r="L2036">
            <v>6</v>
          </cell>
          <cell r="M2036" t="str">
            <v>CANCHIS</v>
          </cell>
          <cell r="N2036">
            <v>4</v>
          </cell>
          <cell r="O2036" t="str">
            <v>MARANGANI</v>
          </cell>
          <cell r="P2036" t="str">
            <v>Magdalena Carranza Lozano</v>
          </cell>
          <cell r="Q2036"/>
          <cell r="R2036" t="str">
            <v>RONALD ANAHUE BERNA</v>
          </cell>
          <cell r="S2036" t="str">
            <v>JEFE DE LA OFICINA DE PLANIFICACION Y PRESUPUESTO</v>
          </cell>
          <cell r="T2036">
            <v>989458121</v>
          </cell>
          <cell r="U2036" t="str">
            <v>ranahue249@gmail.com</v>
          </cell>
        </row>
        <row r="2037">
          <cell r="H2037">
            <v>300728</v>
          </cell>
          <cell r="I2037" t="str">
            <v>MUNICIPALIDAD DISTRITAL DE PITUMARCA</v>
          </cell>
          <cell r="J2037">
            <v>8</v>
          </cell>
          <cell r="K2037" t="str">
            <v>CUSCO</v>
          </cell>
          <cell r="L2037">
            <v>6</v>
          </cell>
          <cell r="M2037" t="str">
            <v>CANCHIS</v>
          </cell>
          <cell r="N2037">
            <v>5</v>
          </cell>
          <cell r="O2037" t="str">
            <v>PITUMARCA</v>
          </cell>
          <cell r="P2037" t="str">
            <v>Magdalena Carranza Lozano</v>
          </cell>
          <cell r="Q2037"/>
          <cell r="R2037" t="str">
            <v>Oscar Torres Torres</v>
          </cell>
          <cell r="S2037" t="str">
            <v>Jefe de planeamiento</v>
          </cell>
          <cell r="T2037"/>
          <cell r="U2037" t="str">
            <v>oscardelcusco-20@hotmail.com</v>
          </cell>
        </row>
        <row r="2038">
          <cell r="H2038">
            <v>300729</v>
          </cell>
          <cell r="I2038" t="str">
            <v>MUNICIPALIDAD DISTRITAL DE SAN PABLO</v>
          </cell>
          <cell r="J2038">
            <v>8</v>
          </cell>
          <cell r="K2038" t="str">
            <v>CUSCO</v>
          </cell>
          <cell r="L2038">
            <v>6</v>
          </cell>
          <cell r="M2038" t="str">
            <v>CANCHIS</v>
          </cell>
          <cell r="N2038">
            <v>6</v>
          </cell>
          <cell r="O2038" t="str">
            <v>SAN PABLO</v>
          </cell>
          <cell r="P2038" t="str">
            <v>Magdalena Carranza Lozano</v>
          </cell>
          <cell r="Q2038"/>
          <cell r="R2038" t="str">
            <v>Hermelinda Yucra Deza</v>
          </cell>
          <cell r="S2038" t="str">
            <v>Jefe de planeamiento</v>
          </cell>
          <cell r="T2038">
            <v>997718338</v>
          </cell>
          <cell r="U2038" t="str">
            <v>yucradezaherme@gmail.com</v>
          </cell>
        </row>
        <row r="2039">
          <cell r="H2039">
            <v>300730</v>
          </cell>
          <cell r="I2039" t="str">
            <v>MUNICIPALIDAD DISTRITAL DE SAN PEDRO</v>
          </cell>
          <cell r="J2039">
            <v>8</v>
          </cell>
          <cell r="K2039" t="str">
            <v>CUSCO</v>
          </cell>
          <cell r="L2039">
            <v>6</v>
          </cell>
          <cell r="M2039" t="str">
            <v>CANCHIS</v>
          </cell>
          <cell r="N2039">
            <v>7</v>
          </cell>
          <cell r="O2039" t="str">
            <v>SAN PEDRO</v>
          </cell>
          <cell r="P2039" t="str">
            <v>Magdalena Carranza Lozano</v>
          </cell>
          <cell r="Q2039"/>
          <cell r="R2039" t="str">
            <v>Pedro Porcel Bolaños</v>
          </cell>
          <cell r="S2039"/>
          <cell r="T2039">
            <v>984678898</v>
          </cell>
          <cell r="U2039" t="str">
            <v>acegestioncontable@gmail.com</v>
          </cell>
        </row>
        <row r="2040">
          <cell r="H2040">
            <v>300731</v>
          </cell>
          <cell r="I2040" t="str">
            <v>MUNICIPALIDAD DISTRITAL DE TINTA</v>
          </cell>
          <cell r="J2040">
            <v>8</v>
          </cell>
          <cell r="K2040" t="str">
            <v>CUSCO</v>
          </cell>
          <cell r="L2040">
            <v>6</v>
          </cell>
          <cell r="M2040" t="str">
            <v>CANCHIS</v>
          </cell>
          <cell r="N2040">
            <v>8</v>
          </cell>
          <cell r="O2040" t="str">
            <v>TINTA</v>
          </cell>
          <cell r="P2040" t="str">
            <v>Magdalena Carranza Lozano</v>
          </cell>
          <cell r="Q2040"/>
          <cell r="R2040" t="str">
            <v>ROSA LISBETH SULLA SUYO</v>
          </cell>
          <cell r="S2040" t="str">
            <v>ASISTENTE ADMINISTRATIVO DE PLANIFICACIÓN Y PRESUPUESTO</v>
          </cell>
          <cell r="T2040">
            <v>957843246</v>
          </cell>
          <cell r="U2040" t="str">
            <v>sullasuyorosalisbeth@gmail.com</v>
          </cell>
        </row>
        <row r="2041">
          <cell r="H2041">
            <v>300733</v>
          </cell>
          <cell r="I2041" t="str">
            <v>MUNICIPALIDAD DISTRITAL DE CAPACMARCA</v>
          </cell>
          <cell r="J2041">
            <v>8</v>
          </cell>
          <cell r="K2041" t="str">
            <v>CUSCO</v>
          </cell>
          <cell r="L2041">
            <v>7</v>
          </cell>
          <cell r="M2041" t="str">
            <v>CHUMBIVILCAS</v>
          </cell>
          <cell r="N2041">
            <v>2</v>
          </cell>
          <cell r="O2041" t="str">
            <v>CAPACMARCA</v>
          </cell>
          <cell r="P2041" t="str">
            <v>Magdalena Carranza Lozano</v>
          </cell>
          <cell r="Q2041"/>
          <cell r="R2041" t="str">
            <v>jhoan darío cuscamaita mora</v>
          </cell>
          <cell r="S2041"/>
          <cell r="T2041">
            <v>978881371</v>
          </cell>
          <cell r="U2041" t="str">
            <v>jhoan darío cuscamaita mora</v>
          </cell>
        </row>
        <row r="2042">
          <cell r="H2042">
            <v>300734</v>
          </cell>
          <cell r="I2042" t="str">
            <v>MUNICIPALIDAD DISTRITAL DE CHAMACA</v>
          </cell>
          <cell r="J2042">
            <v>8</v>
          </cell>
          <cell r="K2042" t="str">
            <v>CUSCO</v>
          </cell>
          <cell r="L2042">
            <v>7</v>
          </cell>
          <cell r="M2042" t="str">
            <v>CHUMBIVILCAS</v>
          </cell>
          <cell r="N2042">
            <v>3</v>
          </cell>
          <cell r="O2042" t="str">
            <v>CHAMACA</v>
          </cell>
          <cell r="P2042" t="str">
            <v>Magdalena Carranza Lozano</v>
          </cell>
          <cell r="Q2042"/>
          <cell r="R2042" t="str">
            <v>Alan Neysher Ccota Sucapuca</v>
          </cell>
          <cell r="S2042" t="str">
            <v>Jefe de Planeamiento, Presupuesto, Modernización e Inversiones</v>
          </cell>
          <cell r="T2042">
            <v>990660062</v>
          </cell>
          <cell r="U2042" t="str">
            <v>alneysher@gmail.com</v>
          </cell>
        </row>
        <row r="2043">
          <cell r="H2043">
            <v>300735</v>
          </cell>
          <cell r="I2043" t="str">
            <v>MUNICIPALIDAD DISTRITAL DE COLQUEMARCA</v>
          </cell>
          <cell r="J2043">
            <v>8</v>
          </cell>
          <cell r="K2043" t="str">
            <v>CUSCO</v>
          </cell>
          <cell r="L2043">
            <v>7</v>
          </cell>
          <cell r="M2043" t="str">
            <v>CHUMBIVILCAS</v>
          </cell>
          <cell r="N2043">
            <v>4</v>
          </cell>
          <cell r="O2043" t="str">
            <v>COLQUEMARCA</v>
          </cell>
          <cell r="P2043" t="str">
            <v>Magdalena Carranza Lozano</v>
          </cell>
          <cell r="Q2043"/>
          <cell r="R2043" t="str">
            <v>Nadia Zulma Choquehuayta Humpiri</v>
          </cell>
          <cell r="S2043"/>
          <cell r="T2043">
            <v>949317749</v>
          </cell>
          <cell r="U2043" t="str">
            <v>nadiazul@hotmail.com</v>
          </cell>
        </row>
        <row r="2044">
          <cell r="H2044">
            <v>300736</v>
          </cell>
          <cell r="I2044" t="str">
            <v>MUNICIPALIDAD DISTRITAL DE LIVITACA</v>
          </cell>
          <cell r="J2044">
            <v>8</v>
          </cell>
          <cell r="K2044" t="str">
            <v>CUSCO</v>
          </cell>
          <cell r="L2044">
            <v>7</v>
          </cell>
          <cell r="M2044" t="str">
            <v>CHUMBIVILCAS</v>
          </cell>
          <cell r="N2044">
            <v>5</v>
          </cell>
          <cell r="O2044" t="str">
            <v>LIVITACA</v>
          </cell>
          <cell r="P2044" t="str">
            <v>Magdalena Carranza Lozano</v>
          </cell>
          <cell r="Q2044"/>
          <cell r="R2044" t="str">
            <v>MARIZOL PHOCCOHUANCA APAZA</v>
          </cell>
          <cell r="S2044" t="str">
            <v>ASISTENTE EN PLANEAMIENTO Y PRESUPUESTO</v>
          </cell>
          <cell r="T2044">
            <v>957676740</v>
          </cell>
          <cell r="U2044" t="str">
            <v>marizol_1996_21@hotmail.com</v>
          </cell>
        </row>
        <row r="2045">
          <cell r="H2045">
            <v>300737</v>
          </cell>
          <cell r="I2045" t="str">
            <v>MUNICIPALIDAD DISTRITAL DE LLUSCO</v>
          </cell>
          <cell r="J2045">
            <v>8</v>
          </cell>
          <cell r="K2045" t="str">
            <v>CUSCO</v>
          </cell>
          <cell r="L2045">
            <v>7</v>
          </cell>
          <cell r="M2045" t="str">
            <v>CHUMBIVILCAS</v>
          </cell>
          <cell r="N2045">
            <v>6</v>
          </cell>
          <cell r="O2045" t="str">
            <v>LLUSCO</v>
          </cell>
          <cell r="P2045" t="str">
            <v>Magdalena Carranza Lozano</v>
          </cell>
          <cell r="Q2045"/>
          <cell r="R2045"/>
          <cell r="S2045"/>
          <cell r="T2045"/>
          <cell r="U2045"/>
        </row>
        <row r="2046">
          <cell r="H2046">
            <v>300738</v>
          </cell>
          <cell r="I2046" t="str">
            <v>MUNICIPALIDAD DISTRITAL DE QUIÑOTA</v>
          </cell>
          <cell r="J2046">
            <v>8</v>
          </cell>
          <cell r="K2046" t="str">
            <v>CUSCO</v>
          </cell>
          <cell r="L2046">
            <v>7</v>
          </cell>
          <cell r="M2046" t="str">
            <v>CHUMBIVILCAS</v>
          </cell>
          <cell r="N2046">
            <v>7</v>
          </cell>
          <cell r="O2046" t="str">
            <v>QUIÑOTA</v>
          </cell>
          <cell r="P2046" t="str">
            <v>Magdalena Carranza Lozano</v>
          </cell>
          <cell r="Q2046"/>
          <cell r="R2046" t="str">
            <v>Mario Torbisco Carrasco</v>
          </cell>
          <cell r="S2046"/>
          <cell r="T2046" t="str">
            <v>983193801
  955206559</v>
          </cell>
          <cell r="U2046" t="str">
            <v>mariotorbisco@hotmail.com</v>
          </cell>
        </row>
        <row r="2047">
          <cell r="H2047">
            <v>300739</v>
          </cell>
          <cell r="I2047" t="str">
            <v>MUNICIPALIDAD DISTRITAL DE VELILLE</v>
          </cell>
          <cell r="J2047">
            <v>8</v>
          </cell>
          <cell r="K2047" t="str">
            <v>CUSCO</v>
          </cell>
          <cell r="L2047">
            <v>7</v>
          </cell>
          <cell r="M2047" t="str">
            <v>CHUMBIVILCAS</v>
          </cell>
          <cell r="N2047">
            <v>8</v>
          </cell>
          <cell r="O2047" t="str">
            <v>VELILLE</v>
          </cell>
          <cell r="P2047" t="str">
            <v>Magdalena Carranza Lozano</v>
          </cell>
          <cell r="Q2047"/>
          <cell r="R2047" t="str">
            <v>JAIME QUISPE VARGAS</v>
          </cell>
          <cell r="S2047"/>
          <cell r="T2047">
            <v>951317930</v>
          </cell>
          <cell r="U2047" t="str">
            <v>vargas.opp@hotmail.com</v>
          </cell>
        </row>
        <row r="2048">
          <cell r="H2048">
            <v>300741</v>
          </cell>
          <cell r="I2048" t="str">
            <v>MUNICIPALIDAD DISTRITAL DE CONDOROMA</v>
          </cell>
          <cell r="J2048">
            <v>8</v>
          </cell>
          <cell r="K2048" t="str">
            <v>CUSCO</v>
          </cell>
          <cell r="L2048">
            <v>8</v>
          </cell>
          <cell r="M2048" t="str">
            <v>ESPINAR</v>
          </cell>
          <cell r="N2048">
            <v>2</v>
          </cell>
          <cell r="O2048" t="str">
            <v>CONDOROMA</v>
          </cell>
          <cell r="P2048" t="str">
            <v>Magdalena Carranza Lozano</v>
          </cell>
          <cell r="Q2048"/>
          <cell r="R2048" t="str">
            <v>Moises Choquehuayta Castillo</v>
          </cell>
          <cell r="S2048"/>
          <cell r="T2048">
            <v>981600202</v>
          </cell>
          <cell r="U2048" t="str">
            <v>moiseschoa@yahoo.es</v>
          </cell>
        </row>
        <row r="2049">
          <cell r="H2049">
            <v>300742</v>
          </cell>
          <cell r="I2049" t="str">
            <v>MUNICIPALIDAD DISTRITAL DE COPORAQUE</v>
          </cell>
          <cell r="J2049">
            <v>8</v>
          </cell>
          <cell r="K2049" t="str">
            <v>CUSCO</v>
          </cell>
          <cell r="L2049">
            <v>8</v>
          </cell>
          <cell r="M2049" t="str">
            <v>ESPINAR</v>
          </cell>
          <cell r="N2049">
            <v>3</v>
          </cell>
          <cell r="O2049" t="str">
            <v>COPORAQUE</v>
          </cell>
          <cell r="P2049" t="str">
            <v>Magdalena Carranza Lozano</v>
          </cell>
          <cell r="Q2049"/>
          <cell r="R2049" t="str">
            <v>Grover Andres Caceres Morales</v>
          </cell>
          <cell r="S2049"/>
          <cell r="T2049" t="str">
            <v>929783278 - 956277094</v>
          </cell>
          <cell r="U2049" t="str">
            <v>caceresg20@gmail.com</v>
          </cell>
        </row>
        <row r="2050">
          <cell r="H2050">
            <v>300743</v>
          </cell>
          <cell r="I2050" t="str">
            <v>MUNICIPALIDAD DISTRITAL DE OCORURO</v>
          </cell>
          <cell r="J2050">
            <v>8</v>
          </cell>
          <cell r="K2050" t="str">
            <v>CUSCO</v>
          </cell>
          <cell r="L2050">
            <v>8</v>
          </cell>
          <cell r="M2050" t="str">
            <v>ESPINAR</v>
          </cell>
          <cell r="N2050">
            <v>4</v>
          </cell>
          <cell r="O2050" t="str">
            <v>OCORURO</v>
          </cell>
          <cell r="P2050" t="str">
            <v>Magdalena Carranza Lozano</v>
          </cell>
          <cell r="Q2050"/>
          <cell r="R2050" t="str">
            <v>Ronald Anahue Berna</v>
          </cell>
          <cell r="S2050"/>
          <cell r="T2050">
            <v>958157009</v>
          </cell>
          <cell r="U2050" t="str">
            <v>anahue2012@hotmail.com</v>
          </cell>
        </row>
        <row r="2051">
          <cell r="H2051">
            <v>300744</v>
          </cell>
          <cell r="I2051" t="str">
            <v>MUNICIPALIDAD DISTRITAL DE PALLPATA</v>
          </cell>
          <cell r="J2051">
            <v>8</v>
          </cell>
          <cell r="K2051" t="str">
            <v>CUSCO</v>
          </cell>
          <cell r="L2051">
            <v>8</v>
          </cell>
          <cell r="M2051" t="str">
            <v>ESPINAR</v>
          </cell>
          <cell r="N2051">
            <v>5</v>
          </cell>
          <cell r="O2051" t="str">
            <v>PALLPATA</v>
          </cell>
          <cell r="P2051" t="str">
            <v>Magdalena Carranza Lozano</v>
          </cell>
          <cell r="Q2051"/>
          <cell r="R2051" t="str">
            <v>Grover Andrés Cáceres</v>
          </cell>
          <cell r="S2051"/>
          <cell r="T2051">
            <v>956277094</v>
          </cell>
          <cell r="U2051" t="str">
            <v>cjjamitah@gmail.com</v>
          </cell>
        </row>
        <row r="2052">
          <cell r="H2052">
            <v>300745</v>
          </cell>
          <cell r="I2052" t="str">
            <v>MUNICIPALIDAD DISTRITAL DE PICHIGUA</v>
          </cell>
          <cell r="J2052">
            <v>8</v>
          </cell>
          <cell r="K2052" t="str">
            <v>CUSCO</v>
          </cell>
          <cell r="L2052">
            <v>8</v>
          </cell>
          <cell r="M2052" t="str">
            <v>ESPINAR</v>
          </cell>
          <cell r="N2052">
            <v>6</v>
          </cell>
          <cell r="O2052" t="str">
            <v>PICHIGUA</v>
          </cell>
          <cell r="P2052" t="str">
            <v>Magdalena Carranza Lozano</v>
          </cell>
          <cell r="Q2052"/>
          <cell r="R2052" t="str">
            <v>Mery Taco Vilcahuaman</v>
          </cell>
          <cell r="S2052"/>
          <cell r="T2052">
            <v>958010014</v>
          </cell>
          <cell r="U2052" t="str">
            <v>merytacovi@gmail.com</v>
          </cell>
        </row>
        <row r="2053">
          <cell r="H2053">
            <v>300746</v>
          </cell>
          <cell r="I2053" t="str">
            <v>MUNICIPALIDAD DISTRITAL DE SUYCKUTAMBO</v>
          </cell>
          <cell r="J2053">
            <v>8</v>
          </cell>
          <cell r="K2053" t="str">
            <v>CUSCO</v>
          </cell>
          <cell r="L2053">
            <v>8</v>
          </cell>
          <cell r="M2053" t="str">
            <v>ESPINAR</v>
          </cell>
          <cell r="N2053">
            <v>7</v>
          </cell>
          <cell r="O2053" t="str">
            <v>SUYCKUTAMBO</v>
          </cell>
          <cell r="P2053" t="str">
            <v>Magdalena Carranza Lozano</v>
          </cell>
          <cell r="Q2053"/>
          <cell r="R2053" t="str">
            <v>Percy Edwin Ramos Jalanocca</v>
          </cell>
          <cell r="S2053"/>
          <cell r="T2053">
            <v>985509136</v>
          </cell>
          <cell r="U2053" t="str">
            <v>percyeramos@gmail.com</v>
          </cell>
        </row>
        <row r="2054">
          <cell r="H2054">
            <v>300747</v>
          </cell>
          <cell r="I2054" t="str">
            <v>MUNICIPALIDAD DISTRITAL DE ALTO PICHIGUA</v>
          </cell>
          <cell r="J2054">
            <v>8</v>
          </cell>
          <cell r="K2054" t="str">
            <v>CUSCO</v>
          </cell>
          <cell r="L2054">
            <v>8</v>
          </cell>
          <cell r="M2054" t="str">
            <v>ESPINAR</v>
          </cell>
          <cell r="N2054">
            <v>8</v>
          </cell>
          <cell r="O2054" t="str">
            <v>ALTO PICHIGUA</v>
          </cell>
          <cell r="P2054" t="str">
            <v>Magdalena Carranza Lozano</v>
          </cell>
          <cell r="Q2054"/>
          <cell r="R2054" t="str">
            <v xml:space="preserve">CPC CIRILO AYMA CHOQUEPUMA
</v>
          </cell>
          <cell r="S2054" t="str">
            <v>JEFE DE LA UNIDAD DE PLANEAMIENTO Y PRESUPUESTO</v>
          </cell>
          <cell r="T2054">
            <v>984002323</v>
          </cell>
          <cell r="U2054" t="str">
            <v xml:space="preserve">aymacorp@gmail.com 
mdap4@hotmail.com
</v>
          </cell>
        </row>
        <row r="2055">
          <cell r="H2055">
            <v>300749</v>
          </cell>
          <cell r="I2055" t="str">
            <v>MUNICIPALIDAD DISTRITAL DE ECHARATI</v>
          </cell>
          <cell r="J2055">
            <v>8</v>
          </cell>
          <cell r="K2055" t="str">
            <v>CUSCO</v>
          </cell>
          <cell r="L2055">
            <v>9</v>
          </cell>
          <cell r="M2055" t="str">
            <v>LA CONVENCION</v>
          </cell>
          <cell r="N2055">
            <v>2</v>
          </cell>
          <cell r="O2055" t="str">
            <v>ECHARATE</v>
          </cell>
          <cell r="P2055" t="str">
            <v>Magdalena Carranza Lozano</v>
          </cell>
          <cell r="Q2055"/>
          <cell r="R2055" t="str">
            <v>Marco Antonio Álvarez Ríos</v>
          </cell>
          <cell r="S2055"/>
          <cell r="T2055">
            <v>984285654</v>
          </cell>
          <cell r="U2055" t="str">
            <v>maar_alvarez@hotmail.com</v>
          </cell>
        </row>
        <row r="2056">
          <cell r="H2056">
            <v>300750</v>
          </cell>
          <cell r="I2056" t="str">
            <v>MUNICIPALIDAD DISTRITAL DE HUAYOPATA</v>
          </cell>
          <cell r="J2056">
            <v>8</v>
          </cell>
          <cell r="K2056" t="str">
            <v>CUSCO</v>
          </cell>
          <cell r="L2056">
            <v>9</v>
          </cell>
          <cell r="M2056" t="str">
            <v>LA CONVENCION</v>
          </cell>
          <cell r="N2056">
            <v>3</v>
          </cell>
          <cell r="O2056" t="str">
            <v>HUAYOPATA</v>
          </cell>
          <cell r="P2056" t="str">
            <v>Magdalena Carranza Lozano</v>
          </cell>
          <cell r="Q2056"/>
          <cell r="R2056" t="str">
            <v>David Curasi Aquino</v>
          </cell>
          <cell r="S2056"/>
          <cell r="T2056">
            <v>958505946</v>
          </cell>
          <cell r="U2056" t="str">
            <v>Dacarcuarsi@gmail.com</v>
          </cell>
        </row>
        <row r="2057">
          <cell r="H2057">
            <v>300751</v>
          </cell>
          <cell r="I2057" t="str">
            <v>MUNICIPALIDAD DISTRITAL DE MARANURA</v>
          </cell>
          <cell r="J2057">
            <v>8</v>
          </cell>
          <cell r="K2057" t="str">
            <v>CUSCO</v>
          </cell>
          <cell r="L2057">
            <v>9</v>
          </cell>
          <cell r="M2057" t="str">
            <v>LA CONVENCION</v>
          </cell>
          <cell r="N2057">
            <v>4</v>
          </cell>
          <cell r="O2057" t="str">
            <v>MARANURA</v>
          </cell>
          <cell r="P2057" t="str">
            <v>Magdalena Carranza Lozano</v>
          </cell>
          <cell r="Q2057"/>
          <cell r="R2057" t="str">
            <v>Feliciano Anaya Quispe</v>
          </cell>
          <cell r="S2057" t="str">
            <v>Responsable de la Oficina General de Planeamiento y Presupuesto</v>
          </cell>
          <cell r="T2057">
            <v>957744580</v>
          </cell>
          <cell r="U2057" t="str">
            <v>anaya.faq@gmail.com</v>
          </cell>
        </row>
        <row r="2058">
          <cell r="H2058">
            <v>300752</v>
          </cell>
          <cell r="I2058" t="str">
            <v>MUNICIPALIDAD DISTRITAL DE OCOBAMBA</v>
          </cell>
          <cell r="J2058">
            <v>8</v>
          </cell>
          <cell r="K2058" t="str">
            <v>CUSCO</v>
          </cell>
          <cell r="L2058">
            <v>9</v>
          </cell>
          <cell r="M2058" t="str">
            <v>LA CONVENCION</v>
          </cell>
          <cell r="N2058">
            <v>5</v>
          </cell>
          <cell r="O2058" t="str">
            <v>OCOBAMBA</v>
          </cell>
          <cell r="P2058" t="str">
            <v>Magdalena Carranza Lozano</v>
          </cell>
          <cell r="Q2058"/>
          <cell r="R2058" t="str">
            <v>Leoncio Limachi Condori</v>
          </cell>
          <cell r="S2058"/>
          <cell r="T2058">
            <v>982480703</v>
          </cell>
          <cell r="U2058" t="str">
            <v>cpc_leo@hotmail.com</v>
          </cell>
        </row>
        <row r="2059">
          <cell r="H2059">
            <v>300753</v>
          </cell>
          <cell r="I2059" t="str">
            <v>MUNICIPALIDAD DISTRITAL DE QUELLOUNO</v>
          </cell>
          <cell r="J2059">
            <v>8</v>
          </cell>
          <cell r="K2059" t="str">
            <v>CUSCO</v>
          </cell>
          <cell r="L2059">
            <v>9</v>
          </cell>
          <cell r="M2059" t="str">
            <v>LA CONVENCION</v>
          </cell>
          <cell r="N2059">
            <v>6</v>
          </cell>
          <cell r="O2059" t="str">
            <v>QUELLOUNO</v>
          </cell>
          <cell r="P2059" t="str">
            <v>Magdalena Carranza Lozano</v>
          </cell>
          <cell r="Q2059"/>
          <cell r="R2059" t="str">
            <v>Humberto Del Carpio Del Carpio</v>
          </cell>
          <cell r="S2059"/>
          <cell r="T2059">
            <v>984412251</v>
          </cell>
          <cell r="U2059" t="str">
            <v>oppquellouno@muniquellouno.gob.pe</v>
          </cell>
        </row>
        <row r="2060">
          <cell r="H2060">
            <v>300754</v>
          </cell>
          <cell r="I2060" t="str">
            <v>MUNICIPALIDAD DISTRITAL DE QUIMBIRI</v>
          </cell>
          <cell r="J2060">
            <v>8</v>
          </cell>
          <cell r="K2060" t="str">
            <v>CUSCO</v>
          </cell>
          <cell r="L2060">
            <v>9</v>
          </cell>
          <cell r="M2060" t="str">
            <v>LA CONVENCION</v>
          </cell>
          <cell r="N2060">
            <v>7</v>
          </cell>
          <cell r="O2060" t="str">
            <v>KIMBIRI</v>
          </cell>
          <cell r="P2060" t="str">
            <v>Magdalena Carranza Lozano</v>
          </cell>
          <cell r="Q2060"/>
          <cell r="R2060" t="str">
            <v>Wilfredo Paucar Arotoma</v>
          </cell>
          <cell r="S2060"/>
          <cell r="T2060">
            <v>995961444</v>
          </cell>
          <cell r="U2060" t="str">
            <v>wilfredopaucar72@gmail.com</v>
          </cell>
        </row>
        <row r="2061">
          <cell r="H2061">
            <v>300755</v>
          </cell>
          <cell r="I2061" t="str">
            <v>MUNICIPALIDAD DISTRITAL DE SANTA TERESA</v>
          </cell>
          <cell r="J2061">
            <v>8</v>
          </cell>
          <cell r="K2061" t="str">
            <v>CUSCO</v>
          </cell>
          <cell r="L2061">
            <v>9</v>
          </cell>
          <cell r="M2061" t="str">
            <v>LA CONVENCION</v>
          </cell>
          <cell r="N2061">
            <v>8</v>
          </cell>
          <cell r="O2061" t="str">
            <v>SANTA TERESA</v>
          </cell>
          <cell r="P2061" t="str">
            <v>Magdalena Carranza Lozano</v>
          </cell>
          <cell r="Q2061"/>
          <cell r="R2061" t="str">
            <v>Julian Zuzunaga Huamantica</v>
          </cell>
          <cell r="S2061"/>
          <cell r="T2061">
            <v>966426991</v>
          </cell>
          <cell r="U2061" t="str">
            <v>zuzito_11@hotmail.com</v>
          </cell>
        </row>
        <row r="2062">
          <cell r="H2062">
            <v>300756</v>
          </cell>
          <cell r="I2062" t="str">
            <v>MUNICIPALIDAD DISTRITAL DE VILCABAMBA</v>
          </cell>
          <cell r="J2062">
            <v>8</v>
          </cell>
          <cell r="K2062" t="str">
            <v>CUSCO</v>
          </cell>
          <cell r="L2062">
            <v>9</v>
          </cell>
          <cell r="M2062" t="str">
            <v>LA CONVENCION</v>
          </cell>
          <cell r="N2062">
            <v>9</v>
          </cell>
          <cell r="O2062" t="str">
            <v>VILCABAMBA</v>
          </cell>
          <cell r="P2062" t="str">
            <v>Magdalena Carranza Lozano</v>
          </cell>
          <cell r="Q2062"/>
          <cell r="R2062" t="str">
            <v>Juvenal Khuno Meza</v>
          </cell>
          <cell r="S2062"/>
          <cell r="T2062">
            <v>900262141</v>
          </cell>
          <cell r="U2062" t="str">
            <v>jhunomeza@gmail.com</v>
          </cell>
        </row>
        <row r="2063">
          <cell r="H2063">
            <v>300757</v>
          </cell>
          <cell r="I2063" t="str">
            <v>MUNICIPALIDAD DISTRITAL DE PICHARI</v>
          </cell>
          <cell r="J2063">
            <v>8</v>
          </cell>
          <cell r="K2063" t="str">
            <v>CUSCO</v>
          </cell>
          <cell r="L2063">
            <v>9</v>
          </cell>
          <cell r="M2063" t="str">
            <v>LA CONVENCION</v>
          </cell>
          <cell r="N2063">
            <v>10</v>
          </cell>
          <cell r="O2063" t="str">
            <v>PICHARI</v>
          </cell>
          <cell r="P2063" t="str">
            <v>Magdalena Carranza Lozano</v>
          </cell>
          <cell r="Q2063"/>
          <cell r="R2063" t="str">
            <v>Yaneth Gomez Ramírez</v>
          </cell>
          <cell r="S2063"/>
          <cell r="T2063">
            <v>990403650</v>
          </cell>
          <cell r="U2063" t="str">
            <v>yagomezramirez@hotmail.com</v>
          </cell>
        </row>
        <row r="2064">
          <cell r="H2064">
            <v>300759</v>
          </cell>
          <cell r="I2064" t="str">
            <v>MUNICIPALIDAD DISTRITAL DE ACCHA</v>
          </cell>
          <cell r="J2064">
            <v>8</v>
          </cell>
          <cell r="K2064" t="str">
            <v>CUSCO</v>
          </cell>
          <cell r="L2064">
            <v>10</v>
          </cell>
          <cell r="M2064" t="str">
            <v>PARURO</v>
          </cell>
          <cell r="N2064">
            <v>2</v>
          </cell>
          <cell r="O2064" t="str">
            <v>ACCHA</v>
          </cell>
          <cell r="P2064" t="str">
            <v>Magdalena Carranza Lozano</v>
          </cell>
          <cell r="Q2064"/>
          <cell r="R2064" t="str">
            <v>Manuela Farfán Qquerari</v>
          </cell>
          <cell r="S2064"/>
          <cell r="T2064">
            <v>989735244</v>
          </cell>
          <cell r="U2064" t="str">
            <v>maricita.28.2012@gmail.com</v>
          </cell>
        </row>
        <row r="2065">
          <cell r="H2065">
            <v>300760</v>
          </cell>
          <cell r="I2065" t="str">
            <v>MUNICIPALIDAD DISTRITAL DE CCAPI</v>
          </cell>
          <cell r="J2065">
            <v>8</v>
          </cell>
          <cell r="K2065" t="str">
            <v>CUSCO</v>
          </cell>
          <cell r="L2065">
            <v>10</v>
          </cell>
          <cell r="M2065" t="str">
            <v>PARURO</v>
          </cell>
          <cell r="N2065">
            <v>3</v>
          </cell>
          <cell r="O2065" t="str">
            <v>CCAPI</v>
          </cell>
          <cell r="P2065" t="str">
            <v>Magdalena Carranza Lozano</v>
          </cell>
          <cell r="Q2065"/>
          <cell r="R2065" t="str">
            <v>Juan Walter Huaman Quispe</v>
          </cell>
          <cell r="S2065"/>
          <cell r="T2065">
            <v>993436090</v>
          </cell>
          <cell r="U2065" t="str">
            <v>juwal1@hotmail.com</v>
          </cell>
        </row>
        <row r="2066">
          <cell r="H2066">
            <v>300761</v>
          </cell>
          <cell r="I2066" t="str">
            <v>MUNICIPALIDAD DISTRITAL DE COLCHA</v>
          </cell>
          <cell r="J2066">
            <v>8</v>
          </cell>
          <cell r="K2066" t="str">
            <v>CUSCO</v>
          </cell>
          <cell r="L2066">
            <v>10</v>
          </cell>
          <cell r="M2066" t="str">
            <v>PARURO</v>
          </cell>
          <cell r="N2066">
            <v>4</v>
          </cell>
          <cell r="O2066" t="str">
            <v>COLCHA</v>
          </cell>
          <cell r="P2066" t="str">
            <v>Magdalena Carranza Lozano</v>
          </cell>
          <cell r="Q2066"/>
          <cell r="R2066" t="str">
            <v>Cirilo Ayma Choquepuma</v>
          </cell>
          <cell r="S2066"/>
          <cell r="T2066">
            <v>984002323</v>
          </cell>
          <cell r="U2066" t="str">
            <v>mdap4@hotmail.com</v>
          </cell>
        </row>
        <row r="2067">
          <cell r="H2067">
            <v>300762</v>
          </cell>
          <cell r="I2067" t="str">
            <v>MUNICIPALIDAD DISTRITAL DE HUANOQUITE</v>
          </cell>
          <cell r="J2067">
            <v>8</v>
          </cell>
          <cell r="K2067" t="str">
            <v>CUSCO</v>
          </cell>
          <cell r="L2067">
            <v>10</v>
          </cell>
          <cell r="M2067" t="str">
            <v>PARURO</v>
          </cell>
          <cell r="N2067">
            <v>5</v>
          </cell>
          <cell r="O2067" t="str">
            <v>HUANOQUITE</v>
          </cell>
          <cell r="P2067" t="str">
            <v>Magdalena Carranza Lozano</v>
          </cell>
          <cell r="Q2067"/>
          <cell r="R2067" t="str">
            <v>Verioska Salcedo Valdarrago</v>
          </cell>
          <cell r="S2067" t="str">
            <v>Jefa de Planeamiento y Presupuesto</v>
          </cell>
          <cell r="T2067"/>
          <cell r="U2067" t="str">
            <v>vsalcedo3011@gmail.com</v>
          </cell>
        </row>
        <row r="2068">
          <cell r="H2068">
            <v>300763</v>
          </cell>
          <cell r="I2068" t="str">
            <v>MUNICIPALIDAD DISTRITAL DE OMACHA</v>
          </cell>
          <cell r="J2068">
            <v>8</v>
          </cell>
          <cell r="K2068" t="str">
            <v>CUSCO</v>
          </cell>
          <cell r="L2068">
            <v>10</v>
          </cell>
          <cell r="M2068" t="str">
            <v>PARURO</v>
          </cell>
          <cell r="N2068">
            <v>6</v>
          </cell>
          <cell r="O2068" t="str">
            <v>OMACHA</v>
          </cell>
          <cell r="P2068" t="str">
            <v>Magdalena Carranza Lozano</v>
          </cell>
          <cell r="Q2068"/>
          <cell r="R2068" t="str">
            <v>Michel Robles Yarin</v>
          </cell>
          <cell r="S2068"/>
          <cell r="T2068">
            <v>984691739</v>
          </cell>
          <cell r="U2068" t="str">
            <v>mich532@hotmail.com</v>
          </cell>
        </row>
        <row r="2069">
          <cell r="H2069">
            <v>300764</v>
          </cell>
          <cell r="I2069" t="str">
            <v>MUNICIPALIDAD DISTRITAL DE PACCARECTAMBO</v>
          </cell>
          <cell r="J2069">
            <v>8</v>
          </cell>
          <cell r="K2069" t="str">
            <v>CUSCO</v>
          </cell>
          <cell r="L2069">
            <v>10</v>
          </cell>
          <cell r="M2069" t="str">
            <v>PARURO</v>
          </cell>
          <cell r="N2069">
            <v>7</v>
          </cell>
          <cell r="O2069" t="str">
            <v>PACCARITAMBO</v>
          </cell>
          <cell r="P2069" t="str">
            <v>Magdalena Carranza Lozano</v>
          </cell>
          <cell r="Q2069"/>
          <cell r="R2069" t="str">
            <v>Marco Ramírez Silva</v>
          </cell>
          <cell r="S2069"/>
          <cell r="T2069">
            <v>948141599</v>
          </cell>
          <cell r="U2069" t="str">
            <v>cpcmarco4@hotmail.com</v>
          </cell>
        </row>
        <row r="2070">
          <cell r="H2070">
            <v>300765</v>
          </cell>
          <cell r="I2070" t="str">
            <v>MUNICIPALIDAD DISTRITAL DE PILLPINTO</v>
          </cell>
          <cell r="J2070">
            <v>8</v>
          </cell>
          <cell r="K2070" t="str">
            <v>CUSCO</v>
          </cell>
          <cell r="L2070">
            <v>10</v>
          </cell>
          <cell r="M2070" t="str">
            <v>PARURO</v>
          </cell>
          <cell r="N2070">
            <v>8</v>
          </cell>
          <cell r="O2070" t="str">
            <v>PILLPINTO</v>
          </cell>
          <cell r="P2070" t="str">
            <v>Magdalena Carranza Lozano</v>
          </cell>
          <cell r="Q2070"/>
          <cell r="R2070" t="str">
            <v>Livio Huillcahuaman Loayza</v>
          </cell>
          <cell r="S2070"/>
          <cell r="T2070">
            <v>952717839</v>
          </cell>
          <cell r="U2070" t="str">
            <v>liviohloayza123@gmail.com</v>
          </cell>
        </row>
        <row r="2071">
          <cell r="H2071">
            <v>300766</v>
          </cell>
          <cell r="I2071" t="str">
            <v>MUNICIPALIDAD DISTRITAL DE YAURISQUE</v>
          </cell>
          <cell r="J2071">
            <v>8</v>
          </cell>
          <cell r="K2071" t="str">
            <v>CUSCO</v>
          </cell>
          <cell r="L2071">
            <v>10</v>
          </cell>
          <cell r="M2071" t="str">
            <v>PARURO</v>
          </cell>
          <cell r="N2071">
            <v>9</v>
          </cell>
          <cell r="O2071" t="str">
            <v>YAURISQUE</v>
          </cell>
          <cell r="P2071" t="str">
            <v>Magdalena Carranza Lozano</v>
          </cell>
          <cell r="Q2071"/>
          <cell r="R2071" t="str">
            <v>Alicia Venero Mosquera</v>
          </cell>
          <cell r="S2071"/>
          <cell r="T2071">
            <v>984385744</v>
          </cell>
          <cell r="U2071" t="str">
            <v>alivenero28@hotmail.com</v>
          </cell>
        </row>
        <row r="2072">
          <cell r="H2072">
            <v>300768</v>
          </cell>
          <cell r="I2072" t="str">
            <v>MUNICIPALIDAD DISTRITAL DE CAICAY</v>
          </cell>
          <cell r="J2072">
            <v>8</v>
          </cell>
          <cell r="K2072" t="str">
            <v>CUSCO</v>
          </cell>
          <cell r="L2072">
            <v>11</v>
          </cell>
          <cell r="M2072" t="str">
            <v>PAUCARTAMBO</v>
          </cell>
          <cell r="N2072">
            <v>2</v>
          </cell>
          <cell r="O2072" t="str">
            <v>CAICAY</v>
          </cell>
          <cell r="P2072" t="str">
            <v>Magdalena Carranza Lozano</v>
          </cell>
          <cell r="Q2072"/>
          <cell r="R2072" t="str">
            <v>Dora Paulina Frisancho Conza</v>
          </cell>
          <cell r="S2072"/>
          <cell r="T2072">
            <v>984497887</v>
          </cell>
          <cell r="U2072" t="str">
            <v>pdfrisancho@hotmail.com</v>
          </cell>
        </row>
        <row r="2073">
          <cell r="H2073">
            <v>300769</v>
          </cell>
          <cell r="I2073" t="str">
            <v>MUNICIPALIDAD DISTRITAL DE CHALLABAMBA</v>
          </cell>
          <cell r="J2073">
            <v>8</v>
          </cell>
          <cell r="K2073" t="str">
            <v>CUSCO</v>
          </cell>
          <cell r="L2073">
            <v>11</v>
          </cell>
          <cell r="M2073" t="str">
            <v>PAUCARTAMBO</v>
          </cell>
          <cell r="N2073">
            <v>3</v>
          </cell>
          <cell r="O2073" t="str">
            <v>CHALLABAMBA</v>
          </cell>
          <cell r="P2073" t="str">
            <v>Magdalena Carranza Lozano</v>
          </cell>
          <cell r="Q2073"/>
          <cell r="R2073" t="str">
            <v>Enrique Aguilar</v>
          </cell>
          <cell r="S2073"/>
          <cell r="T2073">
            <v>984390200</v>
          </cell>
          <cell r="U2073" t="str">
            <v>cpcmarco4@hotmail.com</v>
          </cell>
        </row>
        <row r="2074">
          <cell r="H2074">
            <v>300770</v>
          </cell>
          <cell r="I2074" t="str">
            <v>MUNICIPALIDAD DISTRITAL DE COLQUEPATA</v>
          </cell>
          <cell r="J2074">
            <v>8</v>
          </cell>
          <cell r="K2074" t="str">
            <v>CUSCO</v>
          </cell>
          <cell r="L2074">
            <v>11</v>
          </cell>
          <cell r="M2074" t="str">
            <v>PAUCARTAMBO</v>
          </cell>
          <cell r="N2074">
            <v>4</v>
          </cell>
          <cell r="O2074" t="str">
            <v>COLQUEPATA</v>
          </cell>
          <cell r="P2074" t="str">
            <v>Magdalena Carranza Lozano</v>
          </cell>
          <cell r="Q2074"/>
          <cell r="R2074" t="str">
            <v>Ehder Mario Ccoya Vargas</v>
          </cell>
          <cell r="S2074"/>
          <cell r="T2074" t="str">
            <v>967 106 344</v>
          </cell>
          <cell r="U2074" t="str">
            <v>municipalidadcolquepata@gmail.com</v>
          </cell>
        </row>
        <row r="2075">
          <cell r="H2075">
            <v>300771</v>
          </cell>
          <cell r="I2075" t="str">
            <v>MUNICIPALIDAD DISTRITAL DE HUANCARANI</v>
          </cell>
          <cell r="J2075">
            <v>8</v>
          </cell>
          <cell r="K2075" t="str">
            <v>CUSCO</v>
          </cell>
          <cell r="L2075">
            <v>11</v>
          </cell>
          <cell r="M2075" t="str">
            <v>PAUCARTAMBO</v>
          </cell>
          <cell r="N2075">
            <v>5</v>
          </cell>
          <cell r="O2075" t="str">
            <v>HUANCARANI</v>
          </cell>
          <cell r="P2075" t="str">
            <v>Magdalena Carranza Lozano</v>
          </cell>
          <cell r="Q2075"/>
          <cell r="R2075" t="str">
            <v>Ronald Enriquez Quispe</v>
          </cell>
          <cell r="S2075"/>
          <cell r="T2075">
            <v>931734565</v>
          </cell>
          <cell r="U2075" t="str">
            <v>rony869aqp@hotmail.com</v>
          </cell>
        </row>
        <row r="2076">
          <cell r="H2076">
            <v>300772</v>
          </cell>
          <cell r="I2076" t="str">
            <v>MUNICIPALIDAD DISTRITAL DE KOSÑIPATA</v>
          </cell>
          <cell r="J2076">
            <v>8</v>
          </cell>
          <cell r="K2076" t="str">
            <v>CUSCO</v>
          </cell>
          <cell r="L2076">
            <v>11</v>
          </cell>
          <cell r="M2076" t="str">
            <v>PAUCARTAMBO</v>
          </cell>
          <cell r="N2076">
            <v>6</v>
          </cell>
          <cell r="O2076" t="str">
            <v>KOSÑIPATA</v>
          </cell>
          <cell r="P2076" t="str">
            <v>Magdalena Carranza Lozano</v>
          </cell>
          <cell r="Q2076"/>
          <cell r="R2076" t="str">
            <v>ALICIA QUISPE SAMATA</v>
          </cell>
          <cell r="S2076" t="str">
            <v>Directora General de la Oficina General de Planeamiento y Presupuesto.</v>
          </cell>
          <cell r="T2076">
            <v>9354488816</v>
          </cell>
          <cell r="U2076" t="str">
            <v>aly.economista@gmail.com</v>
          </cell>
        </row>
        <row r="2077">
          <cell r="H2077">
            <v>300774</v>
          </cell>
          <cell r="I2077" t="str">
            <v>MUNICIPALIDAD DISTRITAL DE ANDAHUAYLILLAS</v>
          </cell>
          <cell r="J2077">
            <v>8</v>
          </cell>
          <cell r="K2077" t="str">
            <v>CUSCO</v>
          </cell>
          <cell r="L2077">
            <v>12</v>
          </cell>
          <cell r="M2077" t="str">
            <v>QUISPICANCHIS</v>
          </cell>
          <cell r="N2077">
            <v>2</v>
          </cell>
          <cell r="O2077" t="str">
            <v>ANDAHUAYLILLAS</v>
          </cell>
          <cell r="P2077" t="str">
            <v>Magdalena Carranza Lozano</v>
          </cell>
          <cell r="Q2077"/>
          <cell r="R2077" t="str">
            <v>NEY ROBERSHON CALLAPIÑA QUISPE</v>
          </cell>
          <cell r="S2077" t="str">
            <v>JEFE DE PLANIFICACION Y PRESUPUESTO</v>
          </cell>
          <cell r="T2077">
            <v>928025397</v>
          </cell>
          <cell r="U2077" t="str">
            <v>NRCQ27@GMAIL.COM</v>
          </cell>
        </row>
        <row r="2078">
          <cell r="H2078">
            <v>300775</v>
          </cell>
          <cell r="I2078" t="str">
            <v>MUNICIPALIDAD DISTRITAL DE CAMANTI</v>
          </cell>
          <cell r="J2078">
            <v>8</v>
          </cell>
          <cell r="K2078" t="str">
            <v>CUSCO</v>
          </cell>
          <cell r="L2078">
            <v>12</v>
          </cell>
          <cell r="M2078" t="str">
            <v>QUISPICANCHIS</v>
          </cell>
          <cell r="N2078">
            <v>3</v>
          </cell>
          <cell r="O2078" t="str">
            <v>CAMANTI</v>
          </cell>
          <cell r="P2078" t="str">
            <v>Magdalena Carranza Lozano</v>
          </cell>
          <cell r="Q2078"/>
          <cell r="R2078" t="str">
            <v>Rolando Quispe Flores</v>
          </cell>
          <cell r="S2078"/>
          <cell r="T2078"/>
          <cell r="U2078" t="str">
            <v>roquif_11@hotmail.com</v>
          </cell>
        </row>
        <row r="2079">
          <cell r="H2079">
            <v>300776</v>
          </cell>
          <cell r="I2079" t="str">
            <v>MUNICIPALIDAD DISTRITAL DE CCARHUAYO</v>
          </cell>
          <cell r="J2079">
            <v>8</v>
          </cell>
          <cell r="K2079" t="str">
            <v>CUSCO</v>
          </cell>
          <cell r="L2079">
            <v>12</v>
          </cell>
          <cell r="M2079" t="str">
            <v>QUISPICANCHIS</v>
          </cell>
          <cell r="N2079">
            <v>4</v>
          </cell>
          <cell r="O2079" t="str">
            <v>CCARHUAYO</v>
          </cell>
          <cell r="P2079" t="str">
            <v>Magdalena Carranza Lozano</v>
          </cell>
          <cell r="Q2079"/>
          <cell r="R2079" t="str">
            <v>Basilio Gómez Catillo</v>
          </cell>
          <cell r="S2079"/>
          <cell r="T2079">
            <v>951475606</v>
          </cell>
          <cell r="U2079" t="str">
            <v>bgomez_6@hotmail.com</v>
          </cell>
        </row>
        <row r="2080">
          <cell r="H2080">
            <v>300777</v>
          </cell>
          <cell r="I2080" t="str">
            <v>MUNICIPALIDAD DISTRITAL DE CCATCA</v>
          </cell>
          <cell r="J2080">
            <v>8</v>
          </cell>
          <cell r="K2080" t="str">
            <v>CUSCO</v>
          </cell>
          <cell r="L2080">
            <v>12</v>
          </cell>
          <cell r="M2080" t="str">
            <v>QUISPICANCHIS</v>
          </cell>
          <cell r="N2080">
            <v>5</v>
          </cell>
          <cell r="O2080" t="str">
            <v>CCATCA</v>
          </cell>
          <cell r="P2080" t="str">
            <v>Magdalena Carranza Lozano</v>
          </cell>
          <cell r="Q2080"/>
          <cell r="R2080" t="str">
            <v>Rocio Quecaño Yuca</v>
          </cell>
          <cell r="S2080"/>
          <cell r="T2080">
            <v>962218319</v>
          </cell>
          <cell r="U2080" t="str">
            <v>rochio300@hotmail.com</v>
          </cell>
        </row>
        <row r="2081">
          <cell r="H2081">
            <v>300778</v>
          </cell>
          <cell r="I2081" t="str">
            <v>MUNICIPALIDAD DISTRITAL DE CUSIPATA</v>
          </cell>
          <cell r="J2081">
            <v>8</v>
          </cell>
          <cell r="K2081" t="str">
            <v>CUSCO</v>
          </cell>
          <cell r="L2081">
            <v>12</v>
          </cell>
          <cell r="M2081" t="str">
            <v>QUISPICANCHIS</v>
          </cell>
          <cell r="N2081">
            <v>6</v>
          </cell>
          <cell r="O2081" t="str">
            <v>CUSIPATA</v>
          </cell>
          <cell r="P2081" t="str">
            <v>Magdalena Carranza Lozano</v>
          </cell>
          <cell r="Q2081"/>
          <cell r="R2081" t="str">
            <v>Julio Richard Arisaca Yucra</v>
          </cell>
          <cell r="S2081" t="str">
            <v xml:space="preserve"> JEFE DE LA OFICINA GENERAL DE PLANEAMIENTO Y PRESUPUESTO</v>
          </cell>
          <cell r="T2081">
            <v>949994114</v>
          </cell>
          <cell r="U2081" t="str">
            <v xml:space="preserve"> juliusrichard151183@gmail.com</v>
          </cell>
        </row>
        <row r="2082">
          <cell r="H2082">
            <v>300779</v>
          </cell>
          <cell r="I2082" t="str">
            <v>MUNICIPALIDAD DISTRITAL DE HUARO</v>
          </cell>
          <cell r="J2082">
            <v>8</v>
          </cell>
          <cell r="K2082" t="str">
            <v>CUSCO</v>
          </cell>
          <cell r="L2082">
            <v>12</v>
          </cell>
          <cell r="M2082" t="str">
            <v>QUISPICANCHIS</v>
          </cell>
          <cell r="N2082">
            <v>7</v>
          </cell>
          <cell r="O2082" t="str">
            <v>HUARO</v>
          </cell>
          <cell r="P2082" t="str">
            <v>Magdalena Carranza Lozano</v>
          </cell>
          <cell r="Q2082"/>
          <cell r="R2082" t="str">
            <v>Elizabeth Arizabal Arriaga</v>
          </cell>
          <cell r="S2082"/>
          <cell r="T2082">
            <v>984425186</v>
          </cell>
          <cell r="U2082" t="str">
            <v>elyarizabal@hotmail.com</v>
          </cell>
        </row>
        <row r="2083">
          <cell r="H2083">
            <v>300780</v>
          </cell>
          <cell r="I2083" t="str">
            <v>MUNICIPALIDAD DISTRITAL DE LUCRE</v>
          </cell>
          <cell r="J2083">
            <v>8</v>
          </cell>
          <cell r="K2083" t="str">
            <v>CUSCO</v>
          </cell>
          <cell r="L2083">
            <v>12</v>
          </cell>
          <cell r="M2083" t="str">
            <v>QUISPICANCHIS</v>
          </cell>
          <cell r="N2083">
            <v>8</v>
          </cell>
          <cell r="O2083" t="str">
            <v>LUCRE</v>
          </cell>
          <cell r="P2083" t="str">
            <v>Magdalena Carranza Lozano</v>
          </cell>
          <cell r="Q2083"/>
          <cell r="R2083" t="str">
            <v>Katy Nataly Santacruz Santacruz</v>
          </cell>
          <cell r="S2083"/>
          <cell r="T2083">
            <v>910248429</v>
          </cell>
          <cell r="U2083" t="str">
            <v>kacrhinsantacruz@gmail.com</v>
          </cell>
        </row>
        <row r="2084">
          <cell r="H2084">
            <v>300781</v>
          </cell>
          <cell r="I2084" t="str">
            <v>MUNICIPALIDAD DISTRITAL DE MARCAPATA</v>
          </cell>
          <cell r="J2084">
            <v>8</v>
          </cell>
          <cell r="K2084" t="str">
            <v>CUSCO</v>
          </cell>
          <cell r="L2084">
            <v>12</v>
          </cell>
          <cell r="M2084" t="str">
            <v>QUISPICANCHIS</v>
          </cell>
          <cell r="N2084">
            <v>9</v>
          </cell>
          <cell r="O2084" t="str">
            <v>MARCAPATA</v>
          </cell>
          <cell r="P2084" t="str">
            <v>Magdalena Carranza Lozano</v>
          </cell>
          <cell r="Q2084"/>
          <cell r="R2084" t="str">
            <v>Felisiano Anaya Quispe</v>
          </cell>
          <cell r="S2084"/>
          <cell r="T2084">
            <v>957744580</v>
          </cell>
          <cell r="U2084" t="str">
            <v>anaya.faq@gmail.com</v>
          </cell>
        </row>
        <row r="2085">
          <cell r="H2085">
            <v>300782</v>
          </cell>
          <cell r="I2085" t="str">
            <v>MUNICIPALIDAD DISTRITAL DE OCONGATE</v>
          </cell>
          <cell r="J2085">
            <v>8</v>
          </cell>
          <cell r="K2085" t="str">
            <v>CUSCO</v>
          </cell>
          <cell r="L2085">
            <v>12</v>
          </cell>
          <cell r="M2085" t="str">
            <v>QUISPICANCHIS</v>
          </cell>
          <cell r="N2085">
            <v>10</v>
          </cell>
          <cell r="O2085" t="str">
            <v>OCONGATE</v>
          </cell>
          <cell r="P2085" t="str">
            <v>Magdalena Carranza Lozano</v>
          </cell>
          <cell r="Q2085"/>
          <cell r="R2085" t="str">
            <v>Guido Vílchez León</v>
          </cell>
          <cell r="S2085" t="str">
            <v>Jefe de la Oficina General de Planeamiento y Presupuesto</v>
          </cell>
          <cell r="T2085">
            <v>951057674</v>
          </cell>
          <cell r="U2085" t="str">
            <v>Cpc.guidoVL@gmail.com</v>
          </cell>
        </row>
        <row r="2086">
          <cell r="H2086">
            <v>300783</v>
          </cell>
          <cell r="I2086" t="str">
            <v>MUNICIPALIDAD DISTRITAL DE OROPESA</v>
          </cell>
          <cell r="J2086">
            <v>8</v>
          </cell>
          <cell r="K2086" t="str">
            <v>CUSCO</v>
          </cell>
          <cell r="L2086">
            <v>12</v>
          </cell>
          <cell r="M2086" t="str">
            <v>QUISPICANCHIS</v>
          </cell>
          <cell r="N2086">
            <v>11</v>
          </cell>
          <cell r="O2086" t="str">
            <v>OROPESA</v>
          </cell>
          <cell r="P2086" t="str">
            <v>Magdalena Carranza Lozano</v>
          </cell>
          <cell r="Q2086"/>
          <cell r="R2086" t="str">
            <v>Ehder Mario Ccoya Vargas</v>
          </cell>
          <cell r="S2086"/>
          <cell r="T2086">
            <v>967106344</v>
          </cell>
        </row>
        <row r="2087">
          <cell r="H2087">
            <v>300784</v>
          </cell>
          <cell r="I2087" t="str">
            <v>MUNICIPALIDAD DISTRITAL DE QUIQUIJANA</v>
          </cell>
          <cell r="J2087">
            <v>8</v>
          </cell>
          <cell r="K2087" t="str">
            <v>CUSCO</v>
          </cell>
          <cell r="L2087">
            <v>12</v>
          </cell>
          <cell r="M2087" t="str">
            <v>QUISPICANCHIS</v>
          </cell>
          <cell r="N2087">
            <v>12</v>
          </cell>
          <cell r="O2087" t="str">
            <v>QUIQUIJANA</v>
          </cell>
          <cell r="P2087" t="str">
            <v>Magdalena Carranza Lozano</v>
          </cell>
          <cell r="Q2087"/>
          <cell r="R2087" t="str">
            <v>Ruth Zamata Mojo</v>
          </cell>
          <cell r="S2087"/>
          <cell r="T2087">
            <v>951473169</v>
          </cell>
          <cell r="U2087" t="str">
            <v>rugiel@hotmail.com</v>
          </cell>
        </row>
        <row r="2088">
          <cell r="H2088">
            <v>300786</v>
          </cell>
          <cell r="I2088" t="str">
            <v>MUNICIPALIDAD DISTRITAL DE CHINCHERO</v>
          </cell>
          <cell r="J2088">
            <v>8</v>
          </cell>
          <cell r="K2088" t="str">
            <v>CUSCO</v>
          </cell>
          <cell r="L2088">
            <v>13</v>
          </cell>
          <cell r="M2088" t="str">
            <v>URUBAMBA</v>
          </cell>
          <cell r="N2088">
            <v>2</v>
          </cell>
          <cell r="O2088" t="str">
            <v>CHINCHERO</v>
          </cell>
          <cell r="P2088" t="str">
            <v>Magdalena Carranza Lozano</v>
          </cell>
          <cell r="Q2088"/>
          <cell r="R2088" t="str">
            <v>JHON LIPA CRUZ</v>
          </cell>
          <cell r="S2088" t="str">
            <v>JEFE DE PRESUPUESTO</v>
          </cell>
          <cell r="T2088">
            <v>927295831</v>
          </cell>
          <cell r="U2088" t="str">
            <v>jhonlipacruz@gmail.com</v>
          </cell>
        </row>
        <row r="2089">
          <cell r="H2089">
            <v>300787</v>
          </cell>
          <cell r="I2089" t="str">
            <v>MUNICIPALIDAD DISTRITAL DE HUAYLLABAMBA</v>
          </cell>
          <cell r="J2089">
            <v>8</v>
          </cell>
          <cell r="K2089" t="str">
            <v>CUSCO</v>
          </cell>
          <cell r="L2089">
            <v>13</v>
          </cell>
          <cell r="M2089" t="str">
            <v>URUBAMBA</v>
          </cell>
          <cell r="N2089">
            <v>3</v>
          </cell>
          <cell r="O2089" t="str">
            <v>HUAYLLABAMBA</v>
          </cell>
          <cell r="P2089" t="str">
            <v>Magdalena Carranza Lozano</v>
          </cell>
          <cell r="Q2089"/>
          <cell r="R2089" t="str">
            <v>Wilbert Figueroa Cuadros</v>
          </cell>
          <cell r="S2089" t="str">
            <v>jefe de la oficina de presupuesto y contabilidad</v>
          </cell>
          <cell r="T2089">
            <v>983763819</v>
          </cell>
          <cell r="U2089" t="str">
            <v>figue_19c@hotmail.com</v>
          </cell>
        </row>
        <row r="2090">
          <cell r="H2090">
            <v>300788</v>
          </cell>
          <cell r="I2090" t="str">
            <v>MUNICIPALIDAD DISTRITAL DE MACHUPICCHU</v>
          </cell>
          <cell r="J2090">
            <v>8</v>
          </cell>
          <cell r="K2090" t="str">
            <v>CUSCO</v>
          </cell>
          <cell r="L2090">
            <v>13</v>
          </cell>
          <cell r="M2090" t="str">
            <v>URUBAMBA</v>
          </cell>
          <cell r="N2090">
            <v>4</v>
          </cell>
          <cell r="O2090" t="str">
            <v>MACHUPICCHU</v>
          </cell>
          <cell r="P2090" t="str">
            <v>Magdalena Carranza Lozano</v>
          </cell>
          <cell r="Q2090"/>
          <cell r="R2090" t="str">
            <v>Henry Armas Alzamora</v>
          </cell>
          <cell r="S2090"/>
          <cell r="T2090">
            <v>981777712</v>
          </cell>
          <cell r="U2090" t="str">
            <v>henry.armas@pucp.pe</v>
          </cell>
        </row>
        <row r="2091">
          <cell r="H2091">
            <v>300789</v>
          </cell>
          <cell r="I2091" t="str">
            <v>MUNICIPALIDAD DISTRITAL DE MARAS</v>
          </cell>
          <cell r="J2091">
            <v>8</v>
          </cell>
          <cell r="K2091" t="str">
            <v>CUSCO</v>
          </cell>
          <cell r="L2091">
            <v>13</v>
          </cell>
          <cell r="M2091" t="str">
            <v>URUBAMBA</v>
          </cell>
          <cell r="N2091">
            <v>5</v>
          </cell>
          <cell r="O2091" t="str">
            <v>MARAS</v>
          </cell>
          <cell r="P2091" t="str">
            <v>Magdalena Carranza Lozano</v>
          </cell>
          <cell r="Q2091"/>
          <cell r="R2091" t="str">
            <v>Ivan Colqui Reynoso</v>
          </cell>
          <cell r="S2091"/>
          <cell r="T2091">
            <v>925403339</v>
          </cell>
          <cell r="U2091" t="str">
            <v>icr09@hotmail.com</v>
          </cell>
        </row>
        <row r="2092">
          <cell r="H2092">
            <v>300790</v>
          </cell>
          <cell r="I2092" t="str">
            <v>MUNICIPALIDAD DISTRITAL DE OLLANTAYTAMBO</v>
          </cell>
          <cell r="J2092">
            <v>8</v>
          </cell>
          <cell r="K2092" t="str">
            <v>CUSCO</v>
          </cell>
          <cell r="L2092">
            <v>13</v>
          </cell>
          <cell r="M2092" t="str">
            <v>URUBAMBA</v>
          </cell>
          <cell r="N2092">
            <v>6</v>
          </cell>
          <cell r="O2092" t="str">
            <v>OLLANTAYTAMBO</v>
          </cell>
          <cell r="P2092" t="str">
            <v>Magdalena Carranza Lozano</v>
          </cell>
          <cell r="Q2092"/>
          <cell r="R2092" t="str">
            <v>Karol Stefani Oviedo Huacac</v>
          </cell>
          <cell r="S2092"/>
          <cell r="T2092">
            <v>993490337</v>
          </cell>
          <cell r="U2092" t="str">
            <v>kolazabal@muniollantaytambo.gob.pe</v>
          </cell>
        </row>
        <row r="2093">
          <cell r="H2093">
            <v>300791</v>
          </cell>
          <cell r="I2093" t="str">
            <v>MUNICIPALIDAD DISTRITAL DE YUCAY</v>
          </cell>
          <cell r="J2093">
            <v>8</v>
          </cell>
          <cell r="K2093" t="str">
            <v>CUSCO</v>
          </cell>
          <cell r="L2093">
            <v>13</v>
          </cell>
          <cell r="M2093" t="str">
            <v>URUBAMBA</v>
          </cell>
          <cell r="N2093">
            <v>7</v>
          </cell>
          <cell r="O2093" t="str">
            <v>YUCAY</v>
          </cell>
          <cell r="P2093" t="str">
            <v>Magdalena Carranza Lozano</v>
          </cell>
          <cell r="Q2093"/>
          <cell r="R2093" t="str">
            <v>Hilda Erika Vicencio Peralta</v>
          </cell>
          <cell r="S2093"/>
          <cell r="T2093">
            <v>935885163</v>
          </cell>
          <cell r="U2093" t="str">
            <v>erikav_p@hotmail.com</v>
          </cell>
        </row>
        <row r="2094">
          <cell r="H2094">
            <v>300793</v>
          </cell>
          <cell r="I2094" t="str">
            <v>MUNICIPALIDAD DISTRITAL DE ACOBAMBILLA</v>
          </cell>
          <cell r="J2094">
            <v>9</v>
          </cell>
          <cell r="K2094" t="str">
            <v>HUANCAVELICA</v>
          </cell>
          <cell r="L2094">
            <v>1</v>
          </cell>
          <cell r="M2094" t="str">
            <v>HUANCAVELICA</v>
          </cell>
          <cell r="N2094">
            <v>2</v>
          </cell>
          <cell r="O2094" t="str">
            <v>ACOBAMBILLA</v>
          </cell>
          <cell r="P2094" t="str">
            <v>Claudia Melendez Mauricio</v>
          </cell>
          <cell r="Q2094"/>
          <cell r="R2094" t="str">
            <v>Richard Roberto Almirante Santa Cruz</v>
          </cell>
          <cell r="S2094"/>
          <cell r="T2094">
            <v>950411607</v>
          </cell>
          <cell r="U2094" t="str">
            <v>richardalmirante@hotmail.com</v>
          </cell>
        </row>
        <row r="2095">
          <cell r="H2095">
            <v>300794</v>
          </cell>
          <cell r="I2095" t="str">
            <v>MUNICIPALIDAD DISTRITAL DE ACORIA</v>
          </cell>
          <cell r="J2095">
            <v>9</v>
          </cell>
          <cell r="K2095" t="str">
            <v>HUANCAVELICA</v>
          </cell>
          <cell r="L2095">
            <v>1</v>
          </cell>
          <cell r="M2095" t="str">
            <v>HUANCAVELICA</v>
          </cell>
          <cell r="N2095">
            <v>3</v>
          </cell>
          <cell r="O2095" t="str">
            <v>ACORIA</v>
          </cell>
          <cell r="P2095" t="str">
            <v>Claudia Melendez Mauricio</v>
          </cell>
          <cell r="Q2095"/>
          <cell r="R2095" t="str">
            <v>Grety M. Lopez Yahuana</v>
          </cell>
          <cell r="S2095"/>
          <cell r="T2095">
            <v>967508660</v>
          </cell>
          <cell r="U2095" t="str">
            <v>gretita_1994@hotmail.com; rgabrielatalia@gmail.com; renzo-77@hotmail.com</v>
          </cell>
        </row>
        <row r="2096">
          <cell r="H2096">
            <v>300795</v>
          </cell>
          <cell r="I2096" t="str">
            <v>MUNICIPALIDAD DISTRITAL DE CONAYCA</v>
          </cell>
          <cell r="J2096">
            <v>9</v>
          </cell>
          <cell r="K2096" t="str">
            <v>HUANCAVELICA</v>
          </cell>
          <cell r="L2096">
            <v>1</v>
          </cell>
          <cell r="M2096" t="str">
            <v>HUANCAVELICA</v>
          </cell>
          <cell r="N2096">
            <v>4</v>
          </cell>
          <cell r="O2096" t="str">
            <v>CONAYCA</v>
          </cell>
          <cell r="P2096" t="str">
            <v>Claudia Melendez Mauricio</v>
          </cell>
          <cell r="Q2096"/>
          <cell r="R2096" t="str">
            <v>Miguel Gonzalo Velazquez</v>
          </cell>
          <cell r="S2096"/>
          <cell r="T2096" t="str">
            <v>949 632 372</v>
          </cell>
          <cell r="U2096" t="str">
            <v>gonzalo_12_45@hotmail.com</v>
          </cell>
        </row>
        <row r="2097">
          <cell r="H2097">
            <v>300796</v>
          </cell>
          <cell r="I2097" t="str">
            <v>MUNICIPALIDAD DISTRITAL DE CUENCA</v>
          </cell>
          <cell r="J2097">
            <v>9</v>
          </cell>
          <cell r="K2097" t="str">
            <v>HUANCAVELICA</v>
          </cell>
          <cell r="L2097">
            <v>1</v>
          </cell>
          <cell r="M2097" t="str">
            <v>HUANCAVELICA</v>
          </cell>
          <cell r="N2097">
            <v>5</v>
          </cell>
          <cell r="O2097" t="str">
            <v>CUENCA</v>
          </cell>
          <cell r="P2097" t="str">
            <v>Claudia Melendez Mauricio</v>
          </cell>
          <cell r="Q2097"/>
          <cell r="R2097" t="str">
            <v>Siles Vargas Taipe</v>
          </cell>
          <cell r="S2097"/>
          <cell r="T2097">
            <v>972696076</v>
          </cell>
          <cell r="U2097" t="str">
            <v>brayyan12314@gmail.com;</v>
          </cell>
        </row>
        <row r="2098">
          <cell r="H2098">
            <v>300797</v>
          </cell>
          <cell r="I2098" t="str">
            <v>MUNICIPALIDAD DISTRITAL DE HUACHOCOLPA</v>
          </cell>
          <cell r="J2098">
            <v>9</v>
          </cell>
          <cell r="K2098" t="str">
            <v>HUANCAVELICA</v>
          </cell>
          <cell r="L2098">
            <v>1</v>
          </cell>
          <cell r="M2098" t="str">
            <v>HUANCAVELICA</v>
          </cell>
          <cell r="N2098">
            <v>6</v>
          </cell>
          <cell r="O2098" t="str">
            <v>HUACHOCOLPA</v>
          </cell>
          <cell r="P2098" t="str">
            <v>Claudia Melendez Mauricio</v>
          </cell>
          <cell r="Q2098"/>
          <cell r="R2098" t="str">
            <v>Victor Luis Galarza Salazar</v>
          </cell>
          <cell r="S2098"/>
          <cell r="T2098">
            <v>964640676</v>
          </cell>
          <cell r="U2098" t="str">
            <v>luisgalarza_29@hotmail.com</v>
          </cell>
        </row>
        <row r="2099">
          <cell r="H2099">
            <v>300798</v>
          </cell>
          <cell r="I2099" t="str">
            <v>MUNICIPALIDAD DISTRITAL DE HUAYLLAHUARA</v>
          </cell>
          <cell r="J2099">
            <v>9</v>
          </cell>
          <cell r="K2099" t="str">
            <v>HUANCAVELICA</v>
          </cell>
          <cell r="L2099">
            <v>1</v>
          </cell>
          <cell r="M2099" t="str">
            <v>HUANCAVELICA</v>
          </cell>
          <cell r="N2099">
            <v>7</v>
          </cell>
          <cell r="O2099" t="str">
            <v>HUAYLLAHUARA</v>
          </cell>
          <cell r="P2099" t="str">
            <v>Claudia Melendez Mauricio</v>
          </cell>
          <cell r="Q2099"/>
          <cell r="R2099" t="str">
            <v>Javier Campos Rojas</v>
          </cell>
          <cell r="S2099"/>
          <cell r="T2099">
            <v>964851579</v>
          </cell>
          <cell r="U2099" t="str">
            <v>hhercilio@hotmail.com</v>
          </cell>
        </row>
        <row r="2100">
          <cell r="H2100">
            <v>300799</v>
          </cell>
          <cell r="I2100" t="str">
            <v>MUNICIPALIDAD DISTRITAL DE IZCUCHACA</v>
          </cell>
          <cell r="J2100">
            <v>9</v>
          </cell>
          <cell r="K2100" t="str">
            <v>HUANCAVELICA</v>
          </cell>
          <cell r="L2100">
            <v>1</v>
          </cell>
          <cell r="M2100" t="str">
            <v>HUANCAVELICA</v>
          </cell>
          <cell r="N2100">
            <v>8</v>
          </cell>
          <cell r="O2100" t="str">
            <v>IZCUCHACA</v>
          </cell>
          <cell r="P2100" t="str">
            <v>Claudia Melendez Mauricio</v>
          </cell>
          <cell r="Q2100"/>
          <cell r="R2100" t="str">
            <v>Octavio Almerco Oscategu</v>
          </cell>
          <cell r="S2100"/>
          <cell r="T2100">
            <v>959553591</v>
          </cell>
          <cell r="U2100" t="str">
            <v>octavioalmerco@gmail.com</v>
          </cell>
        </row>
        <row r="2101">
          <cell r="H2101">
            <v>300800</v>
          </cell>
          <cell r="I2101" t="str">
            <v>MUNICIPALIDAD DISTRITAL DE LARIA</v>
          </cell>
          <cell r="J2101">
            <v>9</v>
          </cell>
          <cell r="K2101" t="str">
            <v>HUANCAVELICA</v>
          </cell>
          <cell r="L2101">
            <v>1</v>
          </cell>
          <cell r="M2101" t="str">
            <v>HUANCAVELICA</v>
          </cell>
          <cell r="N2101">
            <v>9</v>
          </cell>
          <cell r="O2101" t="str">
            <v>LARIA</v>
          </cell>
          <cell r="P2101" t="str">
            <v>Claudia Melendez Mauricio</v>
          </cell>
          <cell r="Q2101"/>
          <cell r="R2101" t="str">
            <v>Maria Vera Vilchez</v>
          </cell>
          <cell r="S2101"/>
          <cell r="T2101">
            <v>956495055</v>
          </cell>
          <cell r="U2101" t="str">
            <v>veravilchez2012@hotmail.com</v>
          </cell>
        </row>
        <row r="2102">
          <cell r="H2102">
            <v>300801</v>
          </cell>
          <cell r="I2102" t="str">
            <v>MUNICIPALIDAD DISTRITAL DE MANTA</v>
          </cell>
          <cell r="J2102">
            <v>9</v>
          </cell>
          <cell r="K2102" t="str">
            <v>HUANCAVELICA</v>
          </cell>
          <cell r="L2102">
            <v>1</v>
          </cell>
          <cell r="M2102" t="str">
            <v>HUANCAVELICA</v>
          </cell>
          <cell r="N2102">
            <v>10</v>
          </cell>
          <cell r="O2102" t="str">
            <v>MANTA</v>
          </cell>
          <cell r="P2102" t="str">
            <v>Claudia Melendez Mauricio</v>
          </cell>
          <cell r="Q2102"/>
          <cell r="R2102" t="str">
            <v>Marilin Anticona Guillen</v>
          </cell>
          <cell r="S2102"/>
          <cell r="T2102">
            <v>968673983</v>
          </cell>
          <cell r="U2102" t="str">
            <v>lynz2404@hotmail.com</v>
          </cell>
        </row>
        <row r="2103">
          <cell r="H2103">
            <v>300802</v>
          </cell>
          <cell r="I2103" t="str">
            <v>MUNICIPALIDAD DISTRITAL DE MARISCAL CÁCERES</v>
          </cell>
          <cell r="J2103">
            <v>9</v>
          </cell>
          <cell r="K2103" t="str">
            <v>HUANCAVELICA</v>
          </cell>
          <cell r="L2103">
            <v>1</v>
          </cell>
          <cell r="M2103" t="str">
            <v>HUANCAVELICA</v>
          </cell>
          <cell r="N2103">
            <v>11</v>
          </cell>
          <cell r="O2103" t="str">
            <v>MARISCAL CACERES</v>
          </cell>
          <cell r="P2103" t="str">
            <v>Claudia Melendez Mauricio</v>
          </cell>
          <cell r="Q2103"/>
          <cell r="R2103" t="str">
            <v>Quispe Cusi Yuri</v>
          </cell>
          <cell r="S2103"/>
          <cell r="T2103">
            <v>968281452</v>
          </cell>
          <cell r="U2103" t="str">
            <v>cusi_conta@hotmail.com</v>
          </cell>
        </row>
        <row r="2104">
          <cell r="H2104">
            <v>300803</v>
          </cell>
          <cell r="I2104" t="str">
            <v>MUNICIPALIDAD DISTRITAL DE MOYA</v>
          </cell>
          <cell r="J2104">
            <v>9</v>
          </cell>
          <cell r="K2104" t="str">
            <v>HUANCAVELICA</v>
          </cell>
          <cell r="L2104">
            <v>1</v>
          </cell>
          <cell r="M2104" t="str">
            <v>HUANCAVELICA</v>
          </cell>
          <cell r="N2104">
            <v>12</v>
          </cell>
          <cell r="O2104" t="str">
            <v>MOYA</v>
          </cell>
          <cell r="P2104" t="str">
            <v>Claudia Melendez Mauricio</v>
          </cell>
          <cell r="Q2104"/>
          <cell r="R2104" t="str">
            <v>Marco Antonio Armaulia Poma</v>
          </cell>
          <cell r="S2104"/>
          <cell r="T2104">
            <v>964698804</v>
          </cell>
          <cell r="U2104" t="str">
            <v>arpom6@hotmail.com</v>
          </cell>
        </row>
        <row r="2105">
          <cell r="H2105">
            <v>300804</v>
          </cell>
          <cell r="I2105" t="str">
            <v>MUNICIPALIDAD DISTRITAL DE NUEVO OCCORO</v>
          </cell>
          <cell r="J2105">
            <v>9</v>
          </cell>
          <cell r="K2105" t="str">
            <v>HUANCAVELICA</v>
          </cell>
          <cell r="L2105">
            <v>1</v>
          </cell>
          <cell r="M2105" t="str">
            <v>HUANCAVELICA</v>
          </cell>
          <cell r="N2105">
            <v>13</v>
          </cell>
          <cell r="O2105" t="str">
            <v>NUEVO OCCORO</v>
          </cell>
          <cell r="P2105" t="str">
            <v>Claudia Melendez Mauricio</v>
          </cell>
          <cell r="Q2105"/>
          <cell r="R2105" t="str">
            <v>Disodado Vilcas</v>
          </cell>
          <cell r="S2105"/>
          <cell r="T2105">
            <v>937361339</v>
          </cell>
          <cell r="U2105" t="str">
            <v>dvilcas@hotmail.com</v>
          </cell>
        </row>
        <row r="2106">
          <cell r="H2106">
            <v>300805</v>
          </cell>
          <cell r="I2106" t="str">
            <v>MUNICIPALIDAD DISTRITAL DE PALCA</v>
          </cell>
          <cell r="J2106">
            <v>9</v>
          </cell>
          <cell r="K2106" t="str">
            <v>HUANCAVELICA</v>
          </cell>
          <cell r="L2106">
            <v>1</v>
          </cell>
          <cell r="M2106" t="str">
            <v>HUANCAVELICA</v>
          </cell>
          <cell r="N2106">
            <v>14</v>
          </cell>
          <cell r="O2106" t="str">
            <v>PALCA</v>
          </cell>
          <cell r="P2106" t="str">
            <v>Claudia Melendez Mauricio</v>
          </cell>
          <cell r="Q2106"/>
          <cell r="R2106" t="str">
            <v>Julio Cesar Mancilla Yangali</v>
          </cell>
          <cell r="S2106"/>
          <cell r="T2106">
            <v>991412795</v>
          </cell>
          <cell r="U2106" t="str">
            <v>cesarmancillayangali@gmail.com</v>
          </cell>
        </row>
        <row r="2107">
          <cell r="H2107">
            <v>300806</v>
          </cell>
          <cell r="I2107" t="str">
            <v>MUNICIPALIDAD DISTRITAL DE PILCHACA</v>
          </cell>
          <cell r="J2107">
            <v>9</v>
          </cell>
          <cell r="K2107" t="str">
            <v>HUANCAVELICA</v>
          </cell>
          <cell r="L2107">
            <v>1</v>
          </cell>
          <cell r="M2107" t="str">
            <v>HUANCAVELICA</v>
          </cell>
          <cell r="N2107">
            <v>15</v>
          </cell>
          <cell r="O2107" t="str">
            <v>PILCHACA</v>
          </cell>
          <cell r="P2107" t="str">
            <v>Claudia Melendez Mauricio</v>
          </cell>
          <cell r="Q2107"/>
          <cell r="R2107" t="str">
            <v>Fredy Quispe Cayetano</v>
          </cell>
          <cell r="S2107"/>
          <cell r="T2107">
            <v>988893395</v>
          </cell>
          <cell r="U2107" t="str">
            <v>fqcayetano@hotmail.com</v>
          </cell>
        </row>
        <row r="2108">
          <cell r="H2108">
            <v>300807</v>
          </cell>
          <cell r="I2108" t="str">
            <v>MUNICIPALIDAD DISTRITAL DE VILCA</v>
          </cell>
          <cell r="J2108">
            <v>9</v>
          </cell>
          <cell r="K2108" t="str">
            <v>HUANCAVELICA</v>
          </cell>
          <cell r="L2108">
            <v>1</v>
          </cell>
          <cell r="M2108" t="str">
            <v>HUANCAVELICA</v>
          </cell>
          <cell r="N2108">
            <v>16</v>
          </cell>
          <cell r="O2108" t="str">
            <v>VILCA</v>
          </cell>
          <cell r="P2108" t="str">
            <v>Claudia Melendez Mauricio</v>
          </cell>
          <cell r="Q2108"/>
          <cell r="R2108" t="str">
            <v>Carlos Agustin Valle Elescano</v>
          </cell>
          <cell r="S2108"/>
          <cell r="T2108">
            <v>943930065</v>
          </cell>
          <cell r="U2108" t="str">
            <v>contacve_1@hotmail.com</v>
          </cell>
        </row>
        <row r="2109">
          <cell r="H2109">
            <v>300808</v>
          </cell>
          <cell r="I2109" t="str">
            <v>MUNICIPALIDAD DISTRITAL DE YAULI</v>
          </cell>
          <cell r="J2109">
            <v>9</v>
          </cell>
          <cell r="K2109" t="str">
            <v>HUANCAVELICA</v>
          </cell>
          <cell r="L2109">
            <v>1</v>
          </cell>
          <cell r="M2109" t="str">
            <v>HUANCAVELICA</v>
          </cell>
          <cell r="N2109">
            <v>17</v>
          </cell>
          <cell r="O2109" t="str">
            <v>YAULI</v>
          </cell>
          <cell r="P2109" t="str">
            <v>Claudia Melendez Mauricio</v>
          </cell>
          <cell r="Q2109"/>
          <cell r="R2109" t="str">
            <v>Dario Rodil Espinoza De La Cruz</v>
          </cell>
          <cell r="S2109"/>
          <cell r="T2109">
            <v>956009201</v>
          </cell>
          <cell r="U2109" t="str">
            <v>dario20_cruz@hotmail.com</v>
          </cell>
        </row>
        <row r="2110">
          <cell r="H2110">
            <v>300810</v>
          </cell>
          <cell r="I2110" t="str">
            <v>MUNICIPALIDAD DISTRITAL DE ANDABAMBA</v>
          </cell>
          <cell r="J2110">
            <v>9</v>
          </cell>
          <cell r="K2110" t="str">
            <v>HUANCAVELICA</v>
          </cell>
          <cell r="L2110">
            <v>2</v>
          </cell>
          <cell r="M2110" t="str">
            <v>ACOBAMBA</v>
          </cell>
          <cell r="N2110">
            <v>2</v>
          </cell>
          <cell r="O2110" t="str">
            <v>ANDABAMBA</v>
          </cell>
          <cell r="P2110" t="str">
            <v>Claudia Melendez Mauricio</v>
          </cell>
          <cell r="Q2110"/>
          <cell r="R2110" t="str">
            <v>Haydee Paucar Curaca</v>
          </cell>
          <cell r="S2110"/>
          <cell r="T2110">
            <v>964416985</v>
          </cell>
          <cell r="U2110" t="str">
            <v>are2012@hotmail.com</v>
          </cell>
        </row>
        <row r="2111">
          <cell r="H2111">
            <v>300811</v>
          </cell>
          <cell r="I2111" t="str">
            <v>MUNICIPALIDAD DISTRITAL DE ANTA</v>
          </cell>
          <cell r="J2111">
            <v>9</v>
          </cell>
          <cell r="K2111" t="str">
            <v>HUANCAVELICA</v>
          </cell>
          <cell r="L2111">
            <v>2</v>
          </cell>
          <cell r="M2111" t="str">
            <v>ACOBAMBA</v>
          </cell>
          <cell r="N2111">
            <v>3</v>
          </cell>
          <cell r="O2111" t="str">
            <v>ANTA</v>
          </cell>
          <cell r="P2111" t="str">
            <v>Claudia Melendez Mauricio</v>
          </cell>
          <cell r="Q2111"/>
          <cell r="R2111" t="str">
            <v>Yarisa Pino Torre</v>
          </cell>
          <cell r="S2111" t="str">
            <v>Sub gerente de planificación y presupuesto</v>
          </cell>
          <cell r="T2111"/>
          <cell r="U2111" t="str">
            <v>sgpp.mdanta@gmail.com</v>
          </cell>
        </row>
        <row r="2112">
          <cell r="H2112">
            <v>300812</v>
          </cell>
          <cell r="I2112" t="str">
            <v>MUNICIPALIDAD DISTRITAL DE CAJA</v>
          </cell>
          <cell r="J2112">
            <v>9</v>
          </cell>
          <cell r="K2112" t="str">
            <v>HUANCAVELICA</v>
          </cell>
          <cell r="L2112">
            <v>2</v>
          </cell>
          <cell r="M2112" t="str">
            <v>ACOBAMBA</v>
          </cell>
          <cell r="N2112">
            <v>4</v>
          </cell>
          <cell r="O2112" t="str">
            <v>CAJA</v>
          </cell>
          <cell r="P2112" t="str">
            <v>Claudia Melendez Mauricio</v>
          </cell>
          <cell r="Q2112"/>
          <cell r="R2112" t="str">
            <v>Gabriel Rojas Palacios</v>
          </cell>
          <cell r="S2112"/>
          <cell r="T2112" t="str">
            <v>958 699 006</v>
          </cell>
          <cell r="U2112" t="str">
            <v>ropaga2004@hotmail.com</v>
          </cell>
        </row>
        <row r="2113">
          <cell r="H2113">
            <v>300813</v>
          </cell>
          <cell r="I2113" t="str">
            <v>MUNICIPALIDAD DISTRITAL DE MARCAS</v>
          </cell>
          <cell r="J2113">
            <v>9</v>
          </cell>
          <cell r="K2113" t="str">
            <v>HUANCAVELICA</v>
          </cell>
          <cell r="L2113">
            <v>2</v>
          </cell>
          <cell r="M2113" t="str">
            <v>ACOBAMBA</v>
          </cell>
          <cell r="N2113">
            <v>5</v>
          </cell>
          <cell r="O2113" t="str">
            <v>MARCAS</v>
          </cell>
          <cell r="P2113" t="str">
            <v>Claudia Melendez Mauricio</v>
          </cell>
          <cell r="Q2113"/>
          <cell r="R2113" t="str">
            <v>Celida Magaly Delgado Bautista</v>
          </cell>
          <cell r="S2113"/>
          <cell r="T2113">
            <v>972279361</v>
          </cell>
          <cell r="U2113" t="str">
            <v>celidadelgado1996@gmail.com</v>
          </cell>
        </row>
        <row r="2114">
          <cell r="H2114">
            <v>300814</v>
          </cell>
          <cell r="I2114" t="str">
            <v>MUNICIPALIDAD DISTRITAL DE PAUCARA</v>
          </cell>
          <cell r="J2114">
            <v>9</v>
          </cell>
          <cell r="K2114" t="str">
            <v>HUANCAVELICA</v>
          </cell>
          <cell r="L2114">
            <v>2</v>
          </cell>
          <cell r="M2114" t="str">
            <v>ACOBAMBA</v>
          </cell>
          <cell r="N2114">
            <v>6</v>
          </cell>
          <cell r="O2114" t="str">
            <v>PAUCARA</v>
          </cell>
          <cell r="P2114" t="str">
            <v>Claudia Melendez Mauricio</v>
          </cell>
          <cell r="Q2114"/>
          <cell r="R2114" t="str">
            <v>Naida de la cruz</v>
          </cell>
          <cell r="S2114"/>
          <cell r="T2114">
            <v>989429744</v>
          </cell>
          <cell r="U2114" t="str">
            <v>naygladq@gmail.com</v>
          </cell>
        </row>
        <row r="2115">
          <cell r="H2115">
            <v>300815</v>
          </cell>
          <cell r="I2115" t="str">
            <v>MUNICIPALIDAD DISTRITAL DE POMACOCHA</v>
          </cell>
          <cell r="J2115">
            <v>9</v>
          </cell>
          <cell r="K2115" t="str">
            <v>HUANCAVELICA</v>
          </cell>
          <cell r="L2115">
            <v>2</v>
          </cell>
          <cell r="M2115" t="str">
            <v>ACOBAMBA</v>
          </cell>
          <cell r="N2115">
            <v>7</v>
          </cell>
          <cell r="O2115" t="str">
            <v>POMACOCHA</v>
          </cell>
          <cell r="P2115" t="str">
            <v>Claudia Melendez Mauricio</v>
          </cell>
          <cell r="Q2115"/>
          <cell r="R2115" t="str">
            <v>Betty Mirian Torres Cayetano</v>
          </cell>
          <cell r="S2115"/>
          <cell r="T2115">
            <v>975504410</v>
          </cell>
          <cell r="U2115" t="str">
            <v>miriancayetano@hotmail.com</v>
          </cell>
        </row>
        <row r="2116">
          <cell r="H2116">
            <v>300816</v>
          </cell>
          <cell r="I2116" t="str">
            <v>MUNICIPALIDAD DISTRITAL DE ROSARIO</v>
          </cell>
          <cell r="J2116">
            <v>9</v>
          </cell>
          <cell r="K2116" t="str">
            <v>HUANCAVELICA</v>
          </cell>
          <cell r="L2116">
            <v>2</v>
          </cell>
          <cell r="M2116" t="str">
            <v>ACOBAMBA</v>
          </cell>
          <cell r="N2116">
            <v>8</v>
          </cell>
          <cell r="O2116" t="str">
            <v>ROSARIO</v>
          </cell>
          <cell r="P2116" t="str">
            <v>Claudia Melendez Mauricio</v>
          </cell>
          <cell r="Q2116"/>
          <cell r="R2116" t="str">
            <v>Raphael Moisés Jeri</v>
          </cell>
          <cell r="S2116" t="str">
            <v>Jefe de Planeamiento y Presupuesto</v>
          </cell>
          <cell r="T2116">
            <v>966995969</v>
          </cell>
          <cell r="U2116" t="str">
            <v>raphaelomj@gmail.com</v>
          </cell>
        </row>
        <row r="2117">
          <cell r="H2117">
            <v>300818</v>
          </cell>
          <cell r="I2117" t="str">
            <v>MUNICIPALIDAD DISTRITAL DE ANCHONGA</v>
          </cell>
          <cell r="J2117">
            <v>9</v>
          </cell>
          <cell r="K2117" t="str">
            <v>HUANCAVELICA</v>
          </cell>
          <cell r="L2117">
            <v>3</v>
          </cell>
          <cell r="M2117" t="str">
            <v>ANGARAES</v>
          </cell>
          <cell r="N2117">
            <v>2</v>
          </cell>
          <cell r="O2117" t="str">
            <v>ANCHONGA</v>
          </cell>
          <cell r="P2117" t="str">
            <v>Claudia Melendez Mauricio</v>
          </cell>
          <cell r="Q2117"/>
          <cell r="R2117" t="str">
            <v>Gregorio Salazar Sedano</v>
          </cell>
          <cell r="S2117"/>
          <cell r="T2117">
            <v>931175995</v>
          </cell>
          <cell r="U2117" t="str">
            <v>salazarsedanog@gmail.com</v>
          </cell>
        </row>
        <row r="2118">
          <cell r="H2118">
            <v>300819</v>
          </cell>
          <cell r="I2118" t="str">
            <v>MUNICIPALIDAD DISTRITAL DE CALLANMARCA</v>
          </cell>
          <cell r="J2118">
            <v>9</v>
          </cell>
          <cell r="K2118" t="str">
            <v>HUANCAVELICA</v>
          </cell>
          <cell r="L2118">
            <v>3</v>
          </cell>
          <cell r="M2118" t="str">
            <v>ANGARAES</v>
          </cell>
          <cell r="N2118">
            <v>3</v>
          </cell>
          <cell r="O2118" t="str">
            <v>CALLANMARCA</v>
          </cell>
          <cell r="P2118" t="str">
            <v>Claudia Melendez Mauricio</v>
          </cell>
          <cell r="Q2118"/>
          <cell r="R2118" t="str">
            <v>Paul Armando Laime Ancalle</v>
          </cell>
          <cell r="S2118"/>
          <cell r="T2118">
            <v>998621040</v>
          </cell>
          <cell r="U2118" t="str">
            <v>laime_paul@outlook.com</v>
          </cell>
        </row>
        <row r="2119">
          <cell r="H2119">
            <v>300820</v>
          </cell>
          <cell r="I2119" t="str">
            <v>MUNICIPALIDAD DISTRITAL DE CCOCHACCASA</v>
          </cell>
          <cell r="J2119">
            <v>9</v>
          </cell>
          <cell r="K2119" t="str">
            <v>HUANCAVELICA</v>
          </cell>
          <cell r="L2119">
            <v>3</v>
          </cell>
          <cell r="M2119" t="str">
            <v>ANGARAES</v>
          </cell>
          <cell r="N2119">
            <v>4</v>
          </cell>
          <cell r="O2119" t="str">
            <v>CCOCHACCASA</v>
          </cell>
          <cell r="P2119" t="str">
            <v>Claudia Melendez Mauricio</v>
          </cell>
          <cell r="Q2119"/>
          <cell r="R2119" t="str">
            <v>Pamely Caja Villanueva</v>
          </cell>
          <cell r="S2119"/>
          <cell r="T2119">
            <v>980323277</v>
          </cell>
          <cell r="U2119" t="str">
            <v>ylemap@hotmail.com</v>
          </cell>
        </row>
        <row r="2120">
          <cell r="H2120">
            <v>300821</v>
          </cell>
          <cell r="I2120" t="str">
            <v>MUNICIPALIDAD DISTRITAL DE CHINCHO</v>
          </cell>
          <cell r="J2120">
            <v>9</v>
          </cell>
          <cell r="K2120" t="str">
            <v>HUANCAVELICA</v>
          </cell>
          <cell r="L2120">
            <v>3</v>
          </cell>
          <cell r="M2120" t="str">
            <v>ANGARAES</v>
          </cell>
          <cell r="N2120">
            <v>5</v>
          </cell>
          <cell r="O2120" t="str">
            <v>CHINCHO</v>
          </cell>
          <cell r="P2120" t="str">
            <v>Claudia Melendez Mauricio</v>
          </cell>
          <cell r="Q2120"/>
          <cell r="R2120" t="str">
            <v>Yordi Mallma Gamboa</v>
          </cell>
          <cell r="S2120"/>
          <cell r="T2120">
            <v>983015300</v>
          </cell>
          <cell r="U2120" t="str">
            <v>ymallmagamboa@gmail.com</v>
          </cell>
        </row>
        <row r="2121">
          <cell r="H2121">
            <v>300822</v>
          </cell>
          <cell r="I2121" t="str">
            <v>MUNICIPALIDAD DISTRITAL DE CONGALLA</v>
          </cell>
          <cell r="J2121">
            <v>9</v>
          </cell>
          <cell r="K2121" t="str">
            <v>HUANCAVELICA</v>
          </cell>
          <cell r="L2121">
            <v>3</v>
          </cell>
          <cell r="M2121" t="str">
            <v>ANGARAES</v>
          </cell>
          <cell r="N2121">
            <v>6</v>
          </cell>
          <cell r="O2121" t="str">
            <v>CONGALLA</v>
          </cell>
          <cell r="P2121" t="str">
            <v>Claudia Melendez Mauricio</v>
          </cell>
          <cell r="Q2121"/>
          <cell r="R2121" t="str">
            <v>Elvira Asto Muñoz</v>
          </cell>
          <cell r="S2121"/>
          <cell r="T2121">
            <v>96454339</v>
          </cell>
          <cell r="U2121" t="str">
            <v>elvi0101@hotmail.com</v>
          </cell>
        </row>
        <row r="2122">
          <cell r="H2122">
            <v>300823</v>
          </cell>
          <cell r="I2122" t="str">
            <v>MUNICIPALIDAD DISTRITAL DE HUANCA HUANCA</v>
          </cell>
          <cell r="J2122">
            <v>9</v>
          </cell>
          <cell r="K2122" t="str">
            <v>HUANCAVELICA</v>
          </cell>
          <cell r="L2122">
            <v>3</v>
          </cell>
          <cell r="M2122" t="str">
            <v>ANGARAES</v>
          </cell>
          <cell r="N2122">
            <v>7</v>
          </cell>
          <cell r="O2122" t="str">
            <v>HUANCA-HUANCA</v>
          </cell>
          <cell r="P2122" t="str">
            <v>Claudia Melendez Mauricio</v>
          </cell>
          <cell r="Q2122"/>
          <cell r="R2122" t="str">
            <v>Katy Marcas Martinez</v>
          </cell>
          <cell r="S2122"/>
          <cell r="T2122">
            <v>989077353</v>
          </cell>
          <cell r="U2122" t="str">
            <v>munihuancahuanca.1941@gmail.com; jlhconta@hotmail.com; katymarcas20@gmail.com; dunoccarana@gmail.com</v>
          </cell>
        </row>
        <row r="2123">
          <cell r="H2123">
            <v>300824</v>
          </cell>
          <cell r="I2123" t="str">
            <v>MUNICIPALIDAD DISTRITAL DE HUAYLLAY GRANDE</v>
          </cell>
          <cell r="J2123">
            <v>9</v>
          </cell>
          <cell r="K2123" t="str">
            <v>HUANCAVELICA</v>
          </cell>
          <cell r="L2123">
            <v>3</v>
          </cell>
          <cell r="M2123" t="str">
            <v>ANGARAES</v>
          </cell>
          <cell r="N2123">
            <v>8</v>
          </cell>
          <cell r="O2123" t="str">
            <v>HUAYLLAY GRANDE</v>
          </cell>
          <cell r="P2123" t="str">
            <v>Claudia Melendez Mauricio</v>
          </cell>
          <cell r="Q2123"/>
          <cell r="R2123" t="str">
            <v>Jamper Valerio Mallqui Belito</v>
          </cell>
          <cell r="S2123"/>
          <cell r="T2123">
            <v>915374408</v>
          </cell>
          <cell r="U2123" t="str">
            <v>Munihuayllaygrande8@Gmail.Com</v>
          </cell>
        </row>
        <row r="2124">
          <cell r="H2124">
            <v>300825</v>
          </cell>
          <cell r="I2124" t="str">
            <v>MUNICIPALIDAD DISTRITAL DE JULCAMARCA</v>
          </cell>
          <cell r="J2124">
            <v>9</v>
          </cell>
          <cell r="K2124" t="str">
            <v>HUANCAVELICA</v>
          </cell>
          <cell r="L2124">
            <v>3</v>
          </cell>
          <cell r="M2124" t="str">
            <v>ANGARAES</v>
          </cell>
          <cell r="N2124">
            <v>9</v>
          </cell>
          <cell r="O2124" t="str">
            <v>JULCAMARCA</v>
          </cell>
          <cell r="P2124" t="str">
            <v>Claudia Melendez Mauricio</v>
          </cell>
          <cell r="Q2124"/>
          <cell r="R2124" t="str">
            <v>Renne Alanya Mallqui</v>
          </cell>
          <cell r="S2124"/>
          <cell r="T2124">
            <v>987818465</v>
          </cell>
          <cell r="U2124" t="str">
            <v>renee-1993-2014@hotmail.com</v>
          </cell>
        </row>
        <row r="2125">
          <cell r="H2125">
            <v>300826</v>
          </cell>
          <cell r="I2125" t="str">
            <v>MUNICIPALIDAD DISTRITAL DE SAN ANTONIO DE ANTAPARCO</v>
          </cell>
          <cell r="J2125">
            <v>9</v>
          </cell>
          <cell r="K2125" t="str">
            <v>HUANCAVELICA</v>
          </cell>
          <cell r="L2125">
            <v>3</v>
          </cell>
          <cell r="M2125" t="str">
            <v>ANGARAES</v>
          </cell>
          <cell r="N2125">
            <v>10</v>
          </cell>
          <cell r="O2125" t="str">
            <v>SAN ANTONIO DE ANTAPARCO</v>
          </cell>
          <cell r="P2125" t="str">
            <v>Claudia Melendez Mauricio</v>
          </cell>
          <cell r="Q2125"/>
          <cell r="R2125" t="str">
            <v>Hiloe Conislla Quispe</v>
          </cell>
          <cell r="S2125"/>
          <cell r="T2125">
            <v>949480344</v>
          </cell>
          <cell r="U2125" t="str">
            <v>conislla2008@hotmail.com</v>
          </cell>
        </row>
        <row r="2126">
          <cell r="H2126">
            <v>300827</v>
          </cell>
          <cell r="I2126" t="str">
            <v>MUNICIPALIDAD DISTRITAL DE SANTO TOMAS DE PATA</v>
          </cell>
          <cell r="J2126">
            <v>9</v>
          </cell>
          <cell r="K2126" t="str">
            <v>HUANCAVELICA</v>
          </cell>
          <cell r="L2126">
            <v>3</v>
          </cell>
          <cell r="M2126" t="str">
            <v>ANGARAES</v>
          </cell>
          <cell r="N2126">
            <v>11</v>
          </cell>
          <cell r="O2126" t="str">
            <v>SANTO TOMAS DE PATA</v>
          </cell>
          <cell r="P2126" t="str">
            <v>Claudia Melendez Mauricio</v>
          </cell>
          <cell r="Q2126"/>
          <cell r="R2126" t="str">
            <v>Cesar Hinostroza Chumbile</v>
          </cell>
          <cell r="S2126"/>
          <cell r="T2126">
            <v>966185092</v>
          </cell>
          <cell r="U2126" t="str">
            <v>alcesar2008@hotmail.com</v>
          </cell>
        </row>
        <row r="2127">
          <cell r="H2127">
            <v>300828</v>
          </cell>
          <cell r="I2127" t="str">
            <v>MUNICIPALIDAD DISTRITAL DE SECCLLA</v>
          </cell>
          <cell r="J2127">
            <v>9</v>
          </cell>
          <cell r="K2127" t="str">
            <v>HUANCAVELICA</v>
          </cell>
          <cell r="L2127">
            <v>3</v>
          </cell>
          <cell r="M2127" t="str">
            <v>ANGARAES</v>
          </cell>
          <cell r="N2127">
            <v>12</v>
          </cell>
          <cell r="O2127" t="str">
            <v>SECCLLA</v>
          </cell>
          <cell r="P2127" t="str">
            <v>Claudia Melendez Mauricio</v>
          </cell>
          <cell r="Q2127"/>
          <cell r="R2127" t="str">
            <v>Jamper Mallqui Belito</v>
          </cell>
          <cell r="S2127"/>
          <cell r="T2127">
            <v>915374408</v>
          </cell>
          <cell r="U2127" t="str">
            <v>jamper.mb@gmail.com</v>
          </cell>
        </row>
        <row r="2128">
          <cell r="H2128">
            <v>300830</v>
          </cell>
          <cell r="I2128" t="str">
            <v>MUNICIPALIDAD DISTRITAL DE ARMA</v>
          </cell>
          <cell r="J2128">
            <v>9</v>
          </cell>
          <cell r="K2128" t="str">
            <v>HUANCAVELICA</v>
          </cell>
          <cell r="L2128">
            <v>4</v>
          </cell>
          <cell r="M2128" t="str">
            <v>CASTROVIRREYNA</v>
          </cell>
          <cell r="N2128">
            <v>2</v>
          </cell>
          <cell r="O2128" t="str">
            <v>ARMA</v>
          </cell>
          <cell r="P2128" t="str">
            <v>Claudia Melendez Mauricio</v>
          </cell>
          <cell r="Q2128"/>
          <cell r="R2128" t="str">
            <v>Jhony Quispe Aponte</v>
          </cell>
          <cell r="S2128"/>
          <cell r="T2128">
            <v>985153453</v>
          </cell>
          <cell r="U2128" t="str">
            <v>presupuestomdarma@gmail.com; jlhconta@hotmail.com</v>
          </cell>
        </row>
        <row r="2129">
          <cell r="H2129">
            <v>300831</v>
          </cell>
          <cell r="I2129" t="str">
            <v>MUNICIPALIDAD DISTRITAL DE AURAHUA</v>
          </cell>
          <cell r="J2129">
            <v>9</v>
          </cell>
          <cell r="K2129" t="str">
            <v>HUANCAVELICA</v>
          </cell>
          <cell r="L2129">
            <v>4</v>
          </cell>
          <cell r="M2129" t="str">
            <v>CASTROVIRREYNA</v>
          </cell>
          <cell r="N2129">
            <v>3</v>
          </cell>
          <cell r="O2129" t="str">
            <v>AURAHUA</v>
          </cell>
          <cell r="P2129" t="str">
            <v>Claudia Melendez Mauricio</v>
          </cell>
          <cell r="Q2129"/>
          <cell r="R2129" t="str">
            <v>Percy Mancilla Carhuapona</v>
          </cell>
          <cell r="S2129"/>
          <cell r="T2129">
            <v>958409031</v>
          </cell>
          <cell r="U2129" t="str">
            <v>peter_26p@hotmail.com</v>
          </cell>
        </row>
        <row r="2130">
          <cell r="H2130">
            <v>300832</v>
          </cell>
          <cell r="I2130" t="str">
            <v>MUNICIPALIDAD DISTRITAL DE CAPILLAS</v>
          </cell>
          <cell r="J2130">
            <v>9</v>
          </cell>
          <cell r="K2130" t="str">
            <v>HUANCAVELICA</v>
          </cell>
          <cell r="L2130">
            <v>4</v>
          </cell>
          <cell r="M2130" t="str">
            <v>CASTROVIRREYNA</v>
          </cell>
          <cell r="N2130">
            <v>4</v>
          </cell>
          <cell r="O2130" t="str">
            <v>CAPILLAS</v>
          </cell>
          <cell r="P2130" t="str">
            <v>Claudia Melendez Mauricio</v>
          </cell>
          <cell r="Q2130"/>
          <cell r="R2130" t="str">
            <v>Belinda Nora Barillas Manrique</v>
          </cell>
          <cell r="S2130"/>
          <cell r="T2130">
            <v>968587559</v>
          </cell>
          <cell r="U2130" t="str">
            <v>barillasm44@hotmail.com</v>
          </cell>
        </row>
        <row r="2131">
          <cell r="H2131">
            <v>300833</v>
          </cell>
          <cell r="I2131" t="str">
            <v>MUNICIPALIDAD DISTRITAL DE CHUPAMARCA</v>
          </cell>
          <cell r="J2131">
            <v>9</v>
          </cell>
          <cell r="K2131" t="str">
            <v>HUANCAVELICA</v>
          </cell>
          <cell r="L2131">
            <v>4</v>
          </cell>
          <cell r="M2131" t="str">
            <v>CASTROVIRREYNA</v>
          </cell>
          <cell r="N2131">
            <v>5</v>
          </cell>
          <cell r="O2131" t="str">
            <v>CHUPAMARCA</v>
          </cell>
          <cell r="P2131" t="str">
            <v>Claudia Melendez Mauricio</v>
          </cell>
          <cell r="Q2131"/>
          <cell r="R2131" t="str">
            <v>Haydee Paucar Curaca</v>
          </cell>
          <cell r="S2131"/>
          <cell r="T2131">
            <v>964416985</v>
          </cell>
          <cell r="U2131" t="str">
            <v>are2012@hotmail.com</v>
          </cell>
        </row>
        <row r="2132">
          <cell r="H2132">
            <v>300834</v>
          </cell>
          <cell r="I2132" t="str">
            <v>MUNICIPALIDAD DISTRITAL DE COCAS</v>
          </cell>
          <cell r="J2132">
            <v>9</v>
          </cell>
          <cell r="K2132" t="str">
            <v>HUANCAVELICA</v>
          </cell>
          <cell r="L2132">
            <v>4</v>
          </cell>
          <cell r="M2132" t="str">
            <v>CASTROVIRREYNA</v>
          </cell>
          <cell r="N2132">
            <v>6</v>
          </cell>
          <cell r="O2132" t="str">
            <v>COCAS</v>
          </cell>
          <cell r="P2132" t="str">
            <v>Claudia Melendez Mauricio</v>
          </cell>
          <cell r="Q2132"/>
          <cell r="R2132" t="str">
            <v>Orlando Medrano Saavedra</v>
          </cell>
          <cell r="S2132"/>
          <cell r="T2132">
            <v>966563039</v>
          </cell>
          <cell r="U2132" t="str">
            <v>orlad21@hotmail.com</v>
          </cell>
        </row>
        <row r="2133">
          <cell r="H2133">
            <v>300835</v>
          </cell>
          <cell r="I2133" t="str">
            <v>MUNICIPALIDAD DISTRITAL DE HUACHOS</v>
          </cell>
          <cell r="J2133">
            <v>9</v>
          </cell>
          <cell r="K2133" t="str">
            <v>HUANCAVELICA</v>
          </cell>
          <cell r="L2133">
            <v>4</v>
          </cell>
          <cell r="M2133" t="str">
            <v>CASTROVIRREYNA</v>
          </cell>
          <cell r="N2133">
            <v>7</v>
          </cell>
          <cell r="O2133" t="str">
            <v>HUACHOS</v>
          </cell>
          <cell r="P2133" t="str">
            <v>Claudia Melendez Mauricio</v>
          </cell>
          <cell r="Q2133"/>
          <cell r="R2133" t="str">
            <v>Irene Elizabeth Cuba</v>
          </cell>
          <cell r="S2133"/>
          <cell r="T2133">
            <v>99661133</v>
          </cell>
          <cell r="U2133" t="str">
            <v>elizabethcubag@gmail.com</v>
          </cell>
        </row>
        <row r="2134">
          <cell r="H2134">
            <v>300836</v>
          </cell>
          <cell r="I2134" t="str">
            <v>MUNICIPALIDAD DISTRITAL DE HUAMATAMBO</v>
          </cell>
          <cell r="J2134">
            <v>9</v>
          </cell>
          <cell r="K2134" t="str">
            <v>HUANCAVELICA</v>
          </cell>
          <cell r="L2134">
            <v>4</v>
          </cell>
          <cell r="M2134" t="str">
            <v>CASTROVIRREYNA</v>
          </cell>
          <cell r="N2134">
            <v>8</v>
          </cell>
          <cell r="O2134" t="str">
            <v>HUAMATAMBO</v>
          </cell>
          <cell r="P2134" t="str">
            <v>Claudia Melendez Mauricio</v>
          </cell>
          <cell r="Q2134"/>
          <cell r="R2134" t="str">
            <v>Eloisa Mendoza Cahuana</v>
          </cell>
          <cell r="S2134"/>
          <cell r="T2134">
            <v>922247900</v>
          </cell>
          <cell r="U2134" t="str">
            <v>mdhuamatambo2023@gmail.com; yosme.07.08@gmail.com</v>
          </cell>
        </row>
        <row r="2135">
          <cell r="H2135">
            <v>300837</v>
          </cell>
          <cell r="I2135" t="str">
            <v>MUNICIPALIDAD DISTRITAL DE MOLLEPAMPA</v>
          </cell>
          <cell r="J2135">
            <v>9</v>
          </cell>
          <cell r="K2135" t="str">
            <v>HUANCAVELICA</v>
          </cell>
          <cell r="L2135">
            <v>4</v>
          </cell>
          <cell r="M2135" t="str">
            <v>CASTROVIRREYNA</v>
          </cell>
          <cell r="N2135">
            <v>9</v>
          </cell>
          <cell r="O2135" t="str">
            <v>MOLLEPAMPA</v>
          </cell>
          <cell r="P2135" t="str">
            <v>Claudia Melendez Mauricio</v>
          </cell>
          <cell r="Q2135"/>
          <cell r="R2135" t="str">
            <v>Daniel Meregildo Cabezas Diaz</v>
          </cell>
          <cell r="S2135"/>
          <cell r="T2135">
            <v>996885124</v>
          </cell>
          <cell r="U2135" t="str">
            <v>cabezas1950@hotmail.com</v>
          </cell>
        </row>
        <row r="2136">
          <cell r="H2136">
            <v>300838</v>
          </cell>
          <cell r="I2136" t="str">
            <v>MUNICIPALIDAD DISTRITAL DE SAN JUAN</v>
          </cell>
          <cell r="J2136">
            <v>9</v>
          </cell>
          <cell r="K2136" t="str">
            <v>HUANCAVELICA</v>
          </cell>
          <cell r="L2136">
            <v>4</v>
          </cell>
          <cell r="M2136" t="str">
            <v>CASTROVIRREYNA</v>
          </cell>
          <cell r="N2136">
            <v>10</v>
          </cell>
          <cell r="O2136" t="str">
            <v>SAN JUAN</v>
          </cell>
          <cell r="P2136" t="str">
            <v>Claudia Melendez Mauricio</v>
          </cell>
          <cell r="Q2136"/>
          <cell r="R2136" t="str">
            <v>Deyside La Cruzde La Cruz</v>
          </cell>
          <cell r="S2136"/>
          <cell r="T2136">
            <v>936259338</v>
          </cell>
          <cell r="U2136" t="str">
            <v>deysi-125@hotmail.com</v>
          </cell>
        </row>
        <row r="2137">
          <cell r="H2137">
            <v>300839</v>
          </cell>
          <cell r="I2137" t="str">
            <v>MUNICIPALIDAD DISTRITAL DE SANTA ANA</v>
          </cell>
          <cell r="J2137">
            <v>9</v>
          </cell>
          <cell r="K2137" t="str">
            <v>HUANCAVELICA</v>
          </cell>
          <cell r="L2137">
            <v>4</v>
          </cell>
          <cell r="M2137" t="str">
            <v>CASTROVIRREYNA</v>
          </cell>
          <cell r="N2137">
            <v>11</v>
          </cell>
          <cell r="O2137" t="str">
            <v>SANTA ANA</v>
          </cell>
          <cell r="P2137" t="str">
            <v>Claudia Melendez Mauricio</v>
          </cell>
          <cell r="Q2137"/>
          <cell r="R2137" t="str">
            <v>Carlos Anticona Guillen</v>
          </cell>
          <cell r="S2137"/>
          <cell r="T2137">
            <v>954676688</v>
          </cell>
          <cell r="U2137" t="str">
            <v>carloscont2010@gmail.com</v>
          </cell>
        </row>
        <row r="2138">
          <cell r="H2138">
            <v>300840</v>
          </cell>
          <cell r="I2138" t="str">
            <v>MUNICIPALIDAD DISTRITAL DE TANTARA</v>
          </cell>
          <cell r="J2138">
            <v>9</v>
          </cell>
          <cell r="K2138" t="str">
            <v>HUANCAVELICA</v>
          </cell>
          <cell r="L2138">
            <v>4</v>
          </cell>
          <cell r="M2138" t="str">
            <v>CASTROVIRREYNA</v>
          </cell>
          <cell r="N2138">
            <v>12</v>
          </cell>
          <cell r="O2138" t="str">
            <v>TANTARA</v>
          </cell>
          <cell r="P2138" t="str">
            <v>Claudia Melendez Mauricio</v>
          </cell>
          <cell r="Q2138"/>
          <cell r="R2138" t="str">
            <v>ARMANDO FELIX ROJAS FELIX</v>
          </cell>
          <cell r="S2138" t="str">
            <v>JEFE DE PRESUPUESTO</v>
          </cell>
          <cell r="T2138">
            <v>952276967</v>
          </cell>
          <cell r="U2138" t="str">
            <v>armanfelix259@gmail.com</v>
          </cell>
        </row>
        <row r="2139">
          <cell r="H2139">
            <v>300841</v>
          </cell>
          <cell r="I2139" t="str">
            <v>MUNICIPALIDAD DISTRITAL DE TICRAPO</v>
          </cell>
          <cell r="J2139">
            <v>9</v>
          </cell>
          <cell r="K2139" t="str">
            <v>HUANCAVELICA</v>
          </cell>
          <cell r="L2139">
            <v>4</v>
          </cell>
          <cell r="M2139" t="str">
            <v>CASTROVIRREYNA</v>
          </cell>
          <cell r="N2139">
            <v>13</v>
          </cell>
          <cell r="O2139" t="str">
            <v>TICRAPO</v>
          </cell>
          <cell r="P2139" t="str">
            <v>Claudia Melendez Mauricio</v>
          </cell>
          <cell r="Q2139"/>
          <cell r="R2139" t="str">
            <v>Orlando Medrano Saavedra</v>
          </cell>
          <cell r="S2139"/>
          <cell r="T2139">
            <v>966563039</v>
          </cell>
          <cell r="U2139" t="str">
            <v>orlad21@hotmail.com</v>
          </cell>
        </row>
        <row r="2140">
          <cell r="H2140">
            <v>300843</v>
          </cell>
          <cell r="I2140" t="str">
            <v>MUNICIPALIDAD DISTRITAL DE ANCO</v>
          </cell>
          <cell r="J2140">
            <v>9</v>
          </cell>
          <cell r="K2140" t="str">
            <v>HUANCAVELICA</v>
          </cell>
          <cell r="L2140">
            <v>5</v>
          </cell>
          <cell r="M2140" t="str">
            <v>CHURCAMPA</v>
          </cell>
          <cell r="N2140">
            <v>2</v>
          </cell>
          <cell r="O2140" t="str">
            <v>ANCO</v>
          </cell>
          <cell r="P2140" t="str">
            <v>Claudia Melendez Mauricio</v>
          </cell>
          <cell r="Q2140"/>
          <cell r="R2140" t="str">
            <v>Ruben Aguirre Palomino</v>
          </cell>
          <cell r="S2140"/>
          <cell r="T2140">
            <v>999570438</v>
          </cell>
          <cell r="U2140" t="str">
            <v>aguirrepalomino@gmail.com</v>
          </cell>
        </row>
        <row r="2141">
          <cell r="H2141">
            <v>300844</v>
          </cell>
          <cell r="I2141" t="str">
            <v>MUNICIPALIDAD DISTRITAL DE CHINCHIHUASI</v>
          </cell>
          <cell r="J2141">
            <v>9</v>
          </cell>
          <cell r="K2141" t="str">
            <v>HUANCAVELICA</v>
          </cell>
          <cell r="L2141">
            <v>5</v>
          </cell>
          <cell r="M2141" t="str">
            <v>CHURCAMPA</v>
          </cell>
          <cell r="N2141">
            <v>3</v>
          </cell>
          <cell r="O2141" t="str">
            <v>CHINCHIHUASI</v>
          </cell>
          <cell r="P2141" t="str">
            <v>Claudia Melendez Mauricio</v>
          </cell>
          <cell r="Q2141"/>
          <cell r="R2141" t="str">
            <v>Vianey Huayascachi Lliuyacc</v>
          </cell>
          <cell r="S2141"/>
          <cell r="T2141">
            <v>971897273</v>
          </cell>
          <cell r="U2141" t="str">
            <v>yanni_386@hotmail.com</v>
          </cell>
        </row>
        <row r="2142">
          <cell r="H2142">
            <v>300845</v>
          </cell>
          <cell r="I2142" t="str">
            <v>MUNICIPALIDAD DISTRITAL DE EL CARMEN</v>
          </cell>
          <cell r="J2142">
            <v>9</v>
          </cell>
          <cell r="K2142" t="str">
            <v>HUANCAVELICA</v>
          </cell>
          <cell r="L2142">
            <v>5</v>
          </cell>
          <cell r="M2142" t="str">
            <v>CHURCAMPA</v>
          </cell>
          <cell r="N2142">
            <v>4</v>
          </cell>
          <cell r="O2142" t="str">
            <v>EL CARMEN</v>
          </cell>
          <cell r="P2142" t="str">
            <v>Claudia Melendez Mauricio</v>
          </cell>
          <cell r="Q2142"/>
          <cell r="R2142" t="str">
            <v>Vianey Huayascachi Lliuyacc</v>
          </cell>
          <cell r="S2142"/>
          <cell r="T2142">
            <v>971897273</v>
          </cell>
          <cell r="U2142" t="str">
            <v>yanni_386@hotmail.com</v>
          </cell>
        </row>
        <row r="2143">
          <cell r="H2143">
            <v>300846</v>
          </cell>
          <cell r="I2143" t="str">
            <v>MUNICIPALIDAD DISTRITAL DE LA MERCED</v>
          </cell>
          <cell r="J2143">
            <v>9</v>
          </cell>
          <cell r="K2143" t="str">
            <v>HUANCAVELICA</v>
          </cell>
          <cell r="L2143">
            <v>5</v>
          </cell>
          <cell r="M2143" t="str">
            <v>CHURCAMPA</v>
          </cell>
          <cell r="N2143">
            <v>5</v>
          </cell>
          <cell r="O2143" t="str">
            <v>LA MERCED</v>
          </cell>
          <cell r="P2143" t="str">
            <v>Claudia Melendez Mauricio</v>
          </cell>
          <cell r="Q2143"/>
          <cell r="R2143" t="str">
            <v>Nely Cabrera Vargas</v>
          </cell>
          <cell r="S2143"/>
          <cell r="T2143">
            <v>981605916</v>
          </cell>
          <cell r="U2143" t="str">
            <v>cabrera1720@hotmail.com</v>
          </cell>
        </row>
        <row r="2144">
          <cell r="H2144">
            <v>300847</v>
          </cell>
          <cell r="I2144" t="str">
            <v>MUNICIPALIDAD DISTRITAL DE LOCROJA</v>
          </cell>
          <cell r="J2144">
            <v>9</v>
          </cell>
          <cell r="K2144" t="str">
            <v>HUANCAVELICA</v>
          </cell>
          <cell r="L2144">
            <v>5</v>
          </cell>
          <cell r="M2144" t="str">
            <v>CHURCAMPA</v>
          </cell>
          <cell r="N2144">
            <v>6</v>
          </cell>
          <cell r="O2144" t="str">
            <v>LOCROJA</v>
          </cell>
          <cell r="P2144" t="str">
            <v>Claudia Melendez Mauricio</v>
          </cell>
          <cell r="Q2144"/>
          <cell r="R2144" t="str">
            <v>Jhonny Richard Yupanqui Perez</v>
          </cell>
          <cell r="S2144"/>
          <cell r="T2144">
            <v>964937144</v>
          </cell>
          <cell r="U2144" t="str">
            <v>rychfield@hotmail.com</v>
          </cell>
        </row>
        <row r="2145">
          <cell r="H2145">
            <v>300848</v>
          </cell>
          <cell r="I2145" t="str">
            <v>MUNICIPALIDAD DISTRITAL DE PAUCARBAMBA</v>
          </cell>
          <cell r="J2145">
            <v>9</v>
          </cell>
          <cell r="K2145" t="str">
            <v>HUANCAVELICA</v>
          </cell>
          <cell r="L2145">
            <v>5</v>
          </cell>
          <cell r="M2145" t="str">
            <v>CHURCAMPA</v>
          </cell>
          <cell r="N2145">
            <v>7</v>
          </cell>
          <cell r="O2145" t="str">
            <v>PAUCARBAMBA</v>
          </cell>
          <cell r="P2145" t="str">
            <v>Claudia Melendez Mauricio</v>
          </cell>
          <cell r="Q2145"/>
          <cell r="R2145" t="str">
            <v>Angel Marleone Solis Rodriguez</v>
          </cell>
          <cell r="S2145"/>
          <cell r="T2145">
            <v>964621462</v>
          </cell>
          <cell r="U2145" t="str">
            <v>marleone_peru@hotmail.com</v>
          </cell>
        </row>
        <row r="2146">
          <cell r="H2146">
            <v>300849</v>
          </cell>
          <cell r="I2146" t="str">
            <v>MUNICIPALIDAD DISTRITAL DE SAN MIGUEL DE MAYOCC</v>
          </cell>
          <cell r="J2146">
            <v>9</v>
          </cell>
          <cell r="K2146" t="str">
            <v>HUANCAVELICA</v>
          </cell>
          <cell r="L2146">
            <v>5</v>
          </cell>
          <cell r="M2146" t="str">
            <v>CHURCAMPA</v>
          </cell>
          <cell r="N2146">
            <v>8</v>
          </cell>
          <cell r="O2146" t="str">
            <v>SAN MIGUEL DE MAYOCC</v>
          </cell>
          <cell r="P2146" t="str">
            <v>Claudia Melendez Mauricio</v>
          </cell>
          <cell r="Q2146"/>
          <cell r="R2146" t="str">
            <v>Vianey Huayascachi Lliuyacc</v>
          </cell>
          <cell r="S2146"/>
          <cell r="T2146">
            <v>971897273</v>
          </cell>
          <cell r="U2146" t="str">
            <v>yanni_386@hotmail.com</v>
          </cell>
        </row>
        <row r="2147">
          <cell r="H2147">
            <v>300850</v>
          </cell>
          <cell r="I2147" t="str">
            <v>MUNICIPALIDAD DISTRITAL DE SAN PEDRO DE CORIS</v>
          </cell>
          <cell r="J2147">
            <v>9</v>
          </cell>
          <cell r="K2147" t="str">
            <v>HUANCAVELICA</v>
          </cell>
          <cell r="L2147">
            <v>5</v>
          </cell>
          <cell r="M2147" t="str">
            <v>CHURCAMPA</v>
          </cell>
          <cell r="N2147">
            <v>9</v>
          </cell>
          <cell r="O2147" t="str">
            <v>SAN PEDRO DE CORIS</v>
          </cell>
          <cell r="P2147" t="str">
            <v>Claudia Melendez Mauricio</v>
          </cell>
          <cell r="Q2147"/>
          <cell r="R2147" t="str">
            <v>Elard Quispe Cordova</v>
          </cell>
          <cell r="S2147"/>
          <cell r="T2147">
            <v>964520611</v>
          </cell>
          <cell r="U2147" t="str">
            <v>elardqc@gmail.com</v>
          </cell>
        </row>
        <row r="2148">
          <cell r="H2148">
            <v>300851</v>
          </cell>
          <cell r="I2148" t="str">
            <v>MUNICIPALIDAD DISTRITAL DE PACHAMARCA</v>
          </cell>
          <cell r="J2148">
            <v>9</v>
          </cell>
          <cell r="K2148" t="str">
            <v>HUANCAVELICA</v>
          </cell>
          <cell r="L2148">
            <v>5</v>
          </cell>
          <cell r="M2148" t="str">
            <v>CHURCAMPA</v>
          </cell>
          <cell r="N2148">
            <v>10</v>
          </cell>
          <cell r="O2148" t="str">
            <v>PACHAMARCA</v>
          </cell>
          <cell r="P2148" t="str">
            <v>Claudia Melendez Mauricio</v>
          </cell>
          <cell r="Q2148"/>
          <cell r="R2148" t="str">
            <v>Fredy Quispe Cayetano</v>
          </cell>
          <cell r="S2148"/>
          <cell r="T2148">
            <v>988893395</v>
          </cell>
          <cell r="U2148" t="str">
            <v>fqcayetano@hotmail.com</v>
          </cell>
        </row>
        <row r="2149">
          <cell r="H2149">
            <v>300853</v>
          </cell>
          <cell r="I2149" t="str">
            <v>MUNICIPALIDAD DISTRITAL DE AYAVI</v>
          </cell>
          <cell r="J2149">
            <v>9</v>
          </cell>
          <cell r="K2149" t="str">
            <v>HUANCAVELICA</v>
          </cell>
          <cell r="L2149">
            <v>6</v>
          </cell>
          <cell r="M2149" t="str">
            <v>HUAYTARA</v>
          </cell>
          <cell r="N2149">
            <v>2</v>
          </cell>
          <cell r="O2149" t="str">
            <v>AYAVI</v>
          </cell>
          <cell r="P2149" t="str">
            <v>Claudia Melendez Mauricio</v>
          </cell>
          <cell r="Q2149"/>
          <cell r="R2149" t="str">
            <v>Jose Miguel Marcial Polo Lujan</v>
          </cell>
          <cell r="S2149"/>
          <cell r="T2149">
            <v>955965692</v>
          </cell>
          <cell r="U2149" t="str">
            <v>jomipl84@hotmail.com</v>
          </cell>
        </row>
        <row r="2150">
          <cell r="H2150">
            <v>300854</v>
          </cell>
          <cell r="I2150" t="str">
            <v>MUNICIPALIDAD DISTRITAL DE CORDOVA</v>
          </cell>
          <cell r="J2150">
            <v>9</v>
          </cell>
          <cell r="K2150" t="str">
            <v>HUANCAVELICA</v>
          </cell>
          <cell r="L2150">
            <v>6</v>
          </cell>
          <cell r="M2150" t="str">
            <v>HUAYTARA</v>
          </cell>
          <cell r="N2150">
            <v>3</v>
          </cell>
          <cell r="O2150" t="str">
            <v>CORDOVA</v>
          </cell>
          <cell r="P2150" t="str">
            <v>Claudia Melendez Mauricio</v>
          </cell>
          <cell r="Q2150"/>
          <cell r="R2150" t="str">
            <v>Alfredo Gustavo Mayuri Carlos</v>
          </cell>
          <cell r="S2150"/>
          <cell r="T2150">
            <v>956119464</v>
          </cell>
          <cell r="U2150" t="str">
            <v>maycar_agmc@hotmail.com</v>
          </cell>
        </row>
        <row r="2151">
          <cell r="H2151">
            <v>300855</v>
          </cell>
          <cell r="I2151" t="str">
            <v>MUNICIPALIDAD DISTRITAL DE HUAYACUNDO ARMA</v>
          </cell>
          <cell r="J2151">
            <v>9</v>
          </cell>
          <cell r="K2151" t="str">
            <v>HUANCAVELICA</v>
          </cell>
          <cell r="L2151">
            <v>6</v>
          </cell>
          <cell r="M2151" t="str">
            <v>HUAYTARA</v>
          </cell>
          <cell r="N2151">
            <v>4</v>
          </cell>
          <cell r="O2151" t="str">
            <v>HUAYACUNDO ARMA</v>
          </cell>
          <cell r="P2151" t="str">
            <v>Claudia Melendez Mauricio</v>
          </cell>
          <cell r="Q2151"/>
          <cell r="R2151" t="str">
            <v>Urbano Jesus Diaz Perez</v>
          </cell>
          <cell r="S2151"/>
          <cell r="T2151">
            <v>955970319</v>
          </cell>
          <cell r="U2151" t="str">
            <v>udiazp@hotmail.com</v>
          </cell>
        </row>
        <row r="2152">
          <cell r="H2152">
            <v>300856</v>
          </cell>
          <cell r="I2152" t="str">
            <v>MUNICIPALIDAD DISTRITAL DE LARAMARCA</v>
          </cell>
          <cell r="J2152">
            <v>9</v>
          </cell>
          <cell r="K2152" t="str">
            <v>HUANCAVELICA</v>
          </cell>
          <cell r="L2152">
            <v>6</v>
          </cell>
          <cell r="M2152" t="str">
            <v>HUAYTARA</v>
          </cell>
          <cell r="N2152">
            <v>5</v>
          </cell>
          <cell r="O2152" t="str">
            <v>LARAMARCA</v>
          </cell>
          <cell r="P2152" t="str">
            <v>Claudia Melendez Mauricio</v>
          </cell>
          <cell r="Q2152"/>
          <cell r="R2152" t="str">
            <v>Juan Carlos Peña Medina</v>
          </cell>
          <cell r="S2152"/>
          <cell r="T2152">
            <v>948808912</v>
          </cell>
          <cell r="U2152" t="str">
            <v>jcarlos_pm1@hotmail.com</v>
          </cell>
        </row>
        <row r="2153">
          <cell r="H2153">
            <v>300857</v>
          </cell>
          <cell r="I2153" t="str">
            <v>MUNICIPALIDAD DISTRITAL DE OCOYO</v>
          </cell>
          <cell r="J2153">
            <v>9</v>
          </cell>
          <cell r="K2153" t="str">
            <v>HUANCAVELICA</v>
          </cell>
          <cell r="L2153">
            <v>6</v>
          </cell>
          <cell r="M2153" t="str">
            <v>HUAYTARA</v>
          </cell>
          <cell r="N2153">
            <v>6</v>
          </cell>
          <cell r="O2153" t="str">
            <v>OCOYO</v>
          </cell>
          <cell r="P2153" t="str">
            <v>Claudia Melendez Mauricio</v>
          </cell>
          <cell r="Q2153"/>
          <cell r="R2153" t="str">
            <v>Orlando Medrano Saavedra</v>
          </cell>
          <cell r="S2153"/>
          <cell r="T2153">
            <v>966563039</v>
          </cell>
          <cell r="U2153" t="str">
            <v>orlad21@hotmail.com</v>
          </cell>
        </row>
        <row r="2154">
          <cell r="H2154">
            <v>300858</v>
          </cell>
          <cell r="I2154" t="str">
            <v>MUNICIPALIDAD DISTRITAL DE PILPICHACA</v>
          </cell>
          <cell r="J2154">
            <v>9</v>
          </cell>
          <cell r="K2154" t="str">
            <v>HUANCAVELICA</v>
          </cell>
          <cell r="L2154">
            <v>6</v>
          </cell>
          <cell r="M2154" t="str">
            <v>HUAYTARA</v>
          </cell>
          <cell r="N2154">
            <v>7</v>
          </cell>
          <cell r="O2154" t="str">
            <v>PILPICHACA</v>
          </cell>
          <cell r="P2154" t="str">
            <v>Claudia Melendez Mauricio</v>
          </cell>
          <cell r="Q2154"/>
          <cell r="R2154" t="str">
            <v>Orlando Medrano Saavedra</v>
          </cell>
          <cell r="S2154"/>
          <cell r="T2154">
            <v>966563039</v>
          </cell>
          <cell r="U2154" t="str">
            <v>orlad21@hotmail.com</v>
          </cell>
        </row>
        <row r="2155">
          <cell r="H2155">
            <v>300859</v>
          </cell>
          <cell r="I2155" t="str">
            <v>MUNICIPALIDAD DISTRITAL DE QUERCO</v>
          </cell>
          <cell r="J2155">
            <v>9</v>
          </cell>
          <cell r="K2155" t="str">
            <v>HUANCAVELICA</v>
          </cell>
          <cell r="L2155">
            <v>6</v>
          </cell>
          <cell r="M2155" t="str">
            <v>HUAYTARA</v>
          </cell>
          <cell r="N2155">
            <v>8</v>
          </cell>
          <cell r="O2155" t="str">
            <v>QUERCO</v>
          </cell>
          <cell r="P2155" t="str">
            <v>Claudia Melendez Mauricio</v>
          </cell>
          <cell r="Q2155"/>
          <cell r="R2155" t="str">
            <v>Orlando Medrano Saavedra</v>
          </cell>
          <cell r="S2155"/>
          <cell r="T2155">
            <v>966563039</v>
          </cell>
          <cell r="U2155" t="str">
            <v>orlad21@hotmail.com</v>
          </cell>
        </row>
        <row r="2156">
          <cell r="H2156">
            <v>300860</v>
          </cell>
          <cell r="I2156" t="str">
            <v>MUNICIPALIDAD DISTRITAL DE QUITO ARMA</v>
          </cell>
          <cell r="J2156">
            <v>9</v>
          </cell>
          <cell r="K2156" t="str">
            <v>HUANCAVELICA</v>
          </cell>
          <cell r="L2156">
            <v>6</v>
          </cell>
          <cell r="M2156" t="str">
            <v>HUAYTARA</v>
          </cell>
          <cell r="N2156">
            <v>9</v>
          </cell>
          <cell r="O2156" t="str">
            <v>QUITO-ARMA</v>
          </cell>
          <cell r="P2156" t="str">
            <v>Claudia Melendez Mauricio</v>
          </cell>
          <cell r="Q2156"/>
          <cell r="R2156" t="str">
            <v>Belinda Nora Barillas Manrique</v>
          </cell>
          <cell r="S2156"/>
          <cell r="T2156">
            <v>958409031</v>
          </cell>
          <cell r="U2156" t="str">
            <v>barillasm44@hotmail.com</v>
          </cell>
        </row>
        <row r="2157">
          <cell r="H2157">
            <v>300861</v>
          </cell>
          <cell r="I2157" t="str">
            <v>MUNICIPALIDAD DISTRITAL DE SAN ANTONIO DE CUSICANCHA</v>
          </cell>
          <cell r="J2157">
            <v>9</v>
          </cell>
          <cell r="K2157" t="str">
            <v>HUANCAVELICA</v>
          </cell>
          <cell r="L2157">
            <v>6</v>
          </cell>
          <cell r="M2157" t="str">
            <v>HUAYTARA</v>
          </cell>
          <cell r="N2157">
            <v>10</v>
          </cell>
          <cell r="O2157" t="str">
            <v>SAN ANTONIO DE CUSICANCHA</v>
          </cell>
          <cell r="P2157" t="str">
            <v>Claudia Melendez Mauricio</v>
          </cell>
          <cell r="Q2157"/>
          <cell r="R2157" t="str">
            <v>Yuri Quispe Cusi</v>
          </cell>
          <cell r="S2157"/>
          <cell r="T2157">
            <v>980088577</v>
          </cell>
          <cell r="U2157" t="str">
            <v>cusi_conta@hotmail.com</v>
          </cell>
        </row>
        <row r="2158">
          <cell r="H2158">
            <v>300862</v>
          </cell>
          <cell r="I2158" t="str">
            <v>MUNICIPALIDAD DISTRITAL DE SAN FRANCISCO DE SANGAYAICO</v>
          </cell>
          <cell r="J2158">
            <v>9</v>
          </cell>
          <cell r="K2158" t="str">
            <v>HUANCAVELICA</v>
          </cell>
          <cell r="L2158">
            <v>6</v>
          </cell>
          <cell r="M2158" t="str">
            <v>HUAYTARA</v>
          </cell>
          <cell r="N2158">
            <v>11</v>
          </cell>
          <cell r="O2158" t="str">
            <v>SAN FRANCISCO DE SANGAYAICO</v>
          </cell>
          <cell r="P2158" t="str">
            <v>Claudia Melendez Mauricio</v>
          </cell>
          <cell r="Q2158"/>
          <cell r="R2158" t="str">
            <v>Orlando Victor Santiago Quispe</v>
          </cell>
          <cell r="S2158"/>
          <cell r="T2158">
            <v>970934520</v>
          </cell>
          <cell r="U2158" t="str">
            <v>osantiago8@hotmail.com</v>
          </cell>
        </row>
        <row r="2159">
          <cell r="H2159">
            <v>300863</v>
          </cell>
          <cell r="I2159" t="str">
            <v>MUNICIPALIDAD DISTRITAL DE SAN ISIDRO - HUIRPACANCHA</v>
          </cell>
          <cell r="J2159">
            <v>9</v>
          </cell>
          <cell r="K2159" t="str">
            <v>HUANCAVELICA</v>
          </cell>
          <cell r="L2159">
            <v>6</v>
          </cell>
          <cell r="M2159" t="str">
            <v>HUAYTARA</v>
          </cell>
          <cell r="N2159">
            <v>12</v>
          </cell>
          <cell r="O2159" t="str">
            <v>SAN ISIDRO</v>
          </cell>
          <cell r="P2159" t="str">
            <v>Claudia Melendez Mauricio</v>
          </cell>
          <cell r="Q2159"/>
          <cell r="R2159" t="str">
            <v>Orlando Victor Santiago Quispe</v>
          </cell>
          <cell r="S2159"/>
          <cell r="T2159">
            <v>970934520</v>
          </cell>
          <cell r="U2159" t="str">
            <v>osantiago8@hotmail.com</v>
          </cell>
        </row>
        <row r="2160">
          <cell r="H2160">
            <v>300864</v>
          </cell>
          <cell r="I2160" t="str">
            <v>MUNICIPALIDAD DISTRITAL DE SANTIAGO DE CHOCORVOS</v>
          </cell>
          <cell r="J2160">
            <v>9</v>
          </cell>
          <cell r="K2160" t="str">
            <v>HUANCAVELICA</v>
          </cell>
          <cell r="L2160">
            <v>6</v>
          </cell>
          <cell r="M2160" t="str">
            <v>HUAYTARA</v>
          </cell>
          <cell r="N2160">
            <v>13</v>
          </cell>
          <cell r="O2160" t="str">
            <v>SANTIAGO DE CHOCORVOS</v>
          </cell>
          <cell r="P2160" t="str">
            <v>Claudia Melendez Mauricio</v>
          </cell>
          <cell r="Q2160"/>
          <cell r="R2160" t="str">
            <v>Orlando Victor Santiago Quispe</v>
          </cell>
          <cell r="S2160"/>
          <cell r="T2160">
            <v>970934520</v>
          </cell>
          <cell r="U2160" t="str">
            <v>osantiago8@hotmail.com</v>
          </cell>
        </row>
        <row r="2161">
          <cell r="H2161">
            <v>300865</v>
          </cell>
          <cell r="I2161" t="str">
            <v>MUNICIPALIDAD DISTRITAL DE SANTIAGO DE QUIRAHUARA</v>
          </cell>
          <cell r="J2161">
            <v>9</v>
          </cell>
          <cell r="K2161" t="str">
            <v>HUANCAVELICA</v>
          </cell>
          <cell r="L2161">
            <v>6</v>
          </cell>
          <cell r="M2161" t="str">
            <v>HUAYTARA</v>
          </cell>
          <cell r="N2161">
            <v>14</v>
          </cell>
          <cell r="O2161" t="str">
            <v>SANTIAGO DE QUIRAHUARA</v>
          </cell>
          <cell r="P2161" t="str">
            <v>Claudia Melendez Mauricio</v>
          </cell>
          <cell r="Q2161"/>
          <cell r="R2161" t="str">
            <v>Orlando Medrano Saavedra</v>
          </cell>
          <cell r="S2161"/>
          <cell r="T2161">
            <v>966563039</v>
          </cell>
          <cell r="U2161" t="str">
            <v>orlad21@hotmail.com</v>
          </cell>
        </row>
        <row r="2162">
          <cell r="H2162">
            <v>300866</v>
          </cell>
          <cell r="I2162" t="str">
            <v>MUNICIPALIDAD DISTRITAL DE SANTO DOMINGO DE CAPILLAS</v>
          </cell>
          <cell r="J2162">
            <v>9</v>
          </cell>
          <cell r="K2162" t="str">
            <v>HUANCAVELICA</v>
          </cell>
          <cell r="L2162">
            <v>6</v>
          </cell>
          <cell r="M2162" t="str">
            <v>HUAYTARA</v>
          </cell>
          <cell r="N2162">
            <v>15</v>
          </cell>
          <cell r="O2162" t="str">
            <v>SANTO DOMINGO DE CAPILLAS</v>
          </cell>
          <cell r="P2162" t="str">
            <v>Claudia Melendez Mauricio</v>
          </cell>
          <cell r="Q2162"/>
          <cell r="R2162" t="str">
            <v>Cesar Isidoro Bravo Miranda</v>
          </cell>
          <cell r="S2162"/>
          <cell r="T2162">
            <v>956671662</v>
          </cell>
          <cell r="U2162" t="str">
            <v>c_bravomiranda@hotmail.com</v>
          </cell>
        </row>
        <row r="2163">
          <cell r="H2163">
            <v>300867</v>
          </cell>
          <cell r="I2163" t="str">
            <v>MUNICIPALIDAD DISTRITAL DE TAMBO</v>
          </cell>
          <cell r="J2163">
            <v>9</v>
          </cell>
          <cell r="K2163" t="str">
            <v>HUANCAVELICA</v>
          </cell>
          <cell r="L2163">
            <v>6</v>
          </cell>
          <cell r="M2163" t="str">
            <v>HUAYTARA</v>
          </cell>
          <cell r="N2163">
            <v>16</v>
          </cell>
          <cell r="O2163" t="str">
            <v>TAMBO</v>
          </cell>
          <cell r="P2163" t="str">
            <v>Claudia Melendez Mauricio</v>
          </cell>
          <cell r="Q2163"/>
          <cell r="R2163" t="str">
            <v>Cesar Isidoro Bravo Miranda</v>
          </cell>
          <cell r="S2163"/>
          <cell r="T2163">
            <v>956671662</v>
          </cell>
          <cell r="U2163" t="str">
            <v>c_bravomiranda@hotmail.com</v>
          </cell>
        </row>
        <row r="2164">
          <cell r="H2164">
            <v>300869</v>
          </cell>
          <cell r="I2164" t="str">
            <v>MUNICIPALIDAD DISTRITAL DE ACOSTAMBO</v>
          </cell>
          <cell r="J2164">
            <v>9</v>
          </cell>
          <cell r="K2164" t="str">
            <v>HUANCAVELICA</v>
          </cell>
          <cell r="L2164">
            <v>7</v>
          </cell>
          <cell r="M2164" t="str">
            <v>TAYACAJA</v>
          </cell>
          <cell r="N2164">
            <v>2</v>
          </cell>
          <cell r="O2164" t="str">
            <v>ACOSTAMBO</v>
          </cell>
          <cell r="P2164" t="str">
            <v>Claudia Melendez Mauricio</v>
          </cell>
          <cell r="Q2164"/>
          <cell r="R2164" t="str">
            <v>Vilma Pariona Ore</v>
          </cell>
          <cell r="S2164"/>
          <cell r="T2164">
            <v>941831276</v>
          </cell>
          <cell r="U2164" t="str">
            <v>vilmapariona66@hotmail.com</v>
          </cell>
        </row>
        <row r="2165">
          <cell r="H2165">
            <v>300870</v>
          </cell>
          <cell r="I2165" t="str">
            <v>MUNICIPALIDAD DISTRITAL DE ACRAQUIA</v>
          </cell>
          <cell r="J2165">
            <v>9</v>
          </cell>
          <cell r="K2165" t="str">
            <v>HUANCAVELICA</v>
          </cell>
          <cell r="L2165">
            <v>7</v>
          </cell>
          <cell r="M2165" t="str">
            <v>TAYACAJA</v>
          </cell>
          <cell r="N2165">
            <v>3</v>
          </cell>
          <cell r="O2165" t="str">
            <v>ACRAQUIA</v>
          </cell>
          <cell r="P2165" t="str">
            <v>Claudia Melendez Mauricio</v>
          </cell>
          <cell r="Q2165"/>
          <cell r="R2165" t="str">
            <v>Oscar Guido Herrera</v>
          </cell>
          <cell r="S2165"/>
          <cell r="T2165">
            <v>929568800</v>
          </cell>
          <cell r="U2165" t="str">
            <v>econosgui@gmail.com</v>
          </cell>
        </row>
        <row r="2166">
          <cell r="H2166">
            <v>300871</v>
          </cell>
          <cell r="I2166" t="str">
            <v>MUNICIPALIDAD DISTRITAL DE AHUAYCHA</v>
          </cell>
          <cell r="J2166">
            <v>9</v>
          </cell>
          <cell r="K2166" t="str">
            <v>HUANCAVELICA</v>
          </cell>
          <cell r="L2166">
            <v>7</v>
          </cell>
          <cell r="M2166" t="str">
            <v>TAYACAJA</v>
          </cell>
          <cell r="N2166">
            <v>4</v>
          </cell>
          <cell r="O2166" t="str">
            <v>AHUAYCHA</v>
          </cell>
          <cell r="P2166" t="str">
            <v>Claudia Melendez Mauricio</v>
          </cell>
          <cell r="Q2166"/>
          <cell r="R2166" t="str">
            <v>Andrea De La Cruz Aquino</v>
          </cell>
          <cell r="S2166"/>
          <cell r="T2166">
            <v>986513986</v>
          </cell>
          <cell r="U2166" t="str">
            <v>aquinodelacruzandrea@gmail.com</v>
          </cell>
        </row>
        <row r="2167">
          <cell r="H2167">
            <v>300872</v>
          </cell>
          <cell r="I2167" t="str">
            <v>MUNICIPALIDAD DISTRITAL DE COLCABAMBA</v>
          </cell>
          <cell r="J2167">
            <v>9</v>
          </cell>
          <cell r="K2167" t="str">
            <v>HUANCAVELICA</v>
          </cell>
          <cell r="L2167">
            <v>7</v>
          </cell>
          <cell r="M2167" t="str">
            <v>TAYACAJA</v>
          </cell>
          <cell r="N2167">
            <v>5</v>
          </cell>
          <cell r="O2167" t="str">
            <v>COLCABAMBA</v>
          </cell>
          <cell r="P2167" t="str">
            <v>Claudia Melendez Mauricio</v>
          </cell>
          <cell r="Q2167"/>
          <cell r="R2167" t="str">
            <v>Richar Comun Mendoza</v>
          </cell>
          <cell r="S2167"/>
          <cell r="T2167">
            <v>994913948</v>
          </cell>
          <cell r="U2167" t="str">
            <v>upla1020@gmail.com</v>
          </cell>
        </row>
        <row r="2168">
          <cell r="H2168">
            <v>300873</v>
          </cell>
          <cell r="I2168" t="str">
            <v>MUNICIPALIDAD DISTRITAL DE DANIEL HERNANDES</v>
          </cell>
          <cell r="J2168">
            <v>9</v>
          </cell>
          <cell r="K2168" t="str">
            <v>HUANCAVELICA</v>
          </cell>
          <cell r="L2168">
            <v>7</v>
          </cell>
          <cell r="M2168" t="str">
            <v>TAYACAJA</v>
          </cell>
          <cell r="N2168">
            <v>6</v>
          </cell>
          <cell r="O2168" t="str">
            <v>DANIEL HERNANDEZ</v>
          </cell>
          <cell r="P2168" t="str">
            <v>Claudia Melendez Mauricio</v>
          </cell>
          <cell r="Q2168"/>
          <cell r="R2168" t="str">
            <v>Maicol Richar Quispe Ledesma</v>
          </cell>
          <cell r="S2168"/>
          <cell r="T2168">
            <v>969768975</v>
          </cell>
          <cell r="U2168" t="str">
            <v>jk_richar@hotmail.com</v>
          </cell>
        </row>
        <row r="2169">
          <cell r="H2169">
            <v>300874</v>
          </cell>
          <cell r="I2169" t="str">
            <v>MUNICIPALIDAD DISTRITAL DE HUACHOCOLPA</v>
          </cell>
          <cell r="J2169">
            <v>9</v>
          </cell>
          <cell r="K2169" t="str">
            <v>HUANCAVELICA</v>
          </cell>
          <cell r="L2169">
            <v>7</v>
          </cell>
          <cell r="M2169" t="str">
            <v>TAYACAJA</v>
          </cell>
          <cell r="N2169">
            <v>7</v>
          </cell>
          <cell r="O2169" t="str">
            <v>HUACHOCOLPA</v>
          </cell>
          <cell r="P2169" t="str">
            <v>Claudia Melendez Mauricio</v>
          </cell>
          <cell r="Q2169"/>
          <cell r="R2169" t="str">
            <v>Edwin Buitron Seas</v>
          </cell>
          <cell r="S2169"/>
          <cell r="T2169">
            <v>964966437</v>
          </cell>
          <cell r="U2169" t="str">
            <v>ebs2770@hotmail.com</v>
          </cell>
        </row>
        <row r="2170">
          <cell r="H2170">
            <v>300875</v>
          </cell>
          <cell r="I2170" t="str">
            <v>MUNICIPALIDAD DISTRITAL DE HUANDO</v>
          </cell>
          <cell r="J2170">
            <v>9</v>
          </cell>
          <cell r="K2170" t="str">
            <v>HUANCAVELICA</v>
          </cell>
          <cell r="L2170">
            <v>1</v>
          </cell>
          <cell r="M2170" t="str">
            <v>HUANCAVELICA</v>
          </cell>
          <cell r="N2170">
            <v>19</v>
          </cell>
          <cell r="O2170" t="str">
            <v>HUANDO</v>
          </cell>
          <cell r="P2170" t="str">
            <v>Claudia Melendez Mauricio</v>
          </cell>
          <cell r="Q2170"/>
          <cell r="R2170" t="str">
            <v>Renzo Choque Bendezu</v>
          </cell>
          <cell r="S2170"/>
          <cell r="T2170">
            <v>997856493</v>
          </cell>
          <cell r="U2170" t="str">
            <v>renzo-77@hotmail.com</v>
          </cell>
        </row>
        <row r="2171">
          <cell r="H2171">
            <v>300876</v>
          </cell>
          <cell r="I2171" t="str">
            <v>MUNICIPALIDAD DISTRITAL DE HUARIBAMBA</v>
          </cell>
          <cell r="J2171">
            <v>9</v>
          </cell>
          <cell r="K2171" t="str">
            <v>HUANCAVELICA</v>
          </cell>
          <cell r="L2171">
            <v>7</v>
          </cell>
          <cell r="M2171" t="str">
            <v>TAYACAJA</v>
          </cell>
          <cell r="N2171">
            <v>9</v>
          </cell>
          <cell r="O2171" t="str">
            <v>HUARIBAMBA</v>
          </cell>
          <cell r="P2171" t="str">
            <v>Claudia Melendez Mauricio</v>
          </cell>
          <cell r="Q2171"/>
          <cell r="R2171" t="str">
            <v>Reyes Salvador Elizabet</v>
          </cell>
          <cell r="S2171"/>
          <cell r="T2171">
            <v>950890507</v>
          </cell>
          <cell r="U2171" t="str">
            <v>umtatiana_15@hotmail.com</v>
          </cell>
        </row>
        <row r="2172">
          <cell r="H2172">
            <v>300877</v>
          </cell>
          <cell r="I2172" t="str">
            <v>MUNICIPALIDAD DISTRITAL DE ÑAHUIMPUQUIO</v>
          </cell>
          <cell r="J2172">
            <v>9</v>
          </cell>
          <cell r="K2172" t="str">
            <v>HUANCAVELICA</v>
          </cell>
          <cell r="L2172">
            <v>7</v>
          </cell>
          <cell r="M2172" t="str">
            <v>TAYACAJA</v>
          </cell>
          <cell r="N2172">
            <v>10</v>
          </cell>
          <cell r="O2172" t="str">
            <v>ÑAHUIMPUQUIO</v>
          </cell>
          <cell r="P2172" t="str">
            <v>Claudia Melendez Mauricio</v>
          </cell>
          <cell r="Q2172"/>
          <cell r="R2172" t="str">
            <v>Fredy Quispe Cayetano</v>
          </cell>
          <cell r="S2172"/>
          <cell r="T2172">
            <v>988893395</v>
          </cell>
          <cell r="U2172" t="str">
            <v>fqcayetano@hotmail.com</v>
          </cell>
        </row>
        <row r="2173">
          <cell r="H2173">
            <v>300878</v>
          </cell>
          <cell r="I2173" t="str">
            <v>MUNICIPALIDAD DISTRITAL DE PAZOS</v>
          </cell>
          <cell r="J2173">
            <v>9</v>
          </cell>
          <cell r="K2173" t="str">
            <v>HUANCAVELICA</v>
          </cell>
          <cell r="L2173">
            <v>7</v>
          </cell>
          <cell r="M2173" t="str">
            <v>TAYACAJA</v>
          </cell>
          <cell r="N2173">
            <v>11</v>
          </cell>
          <cell r="O2173" t="str">
            <v>PAZOS</v>
          </cell>
          <cell r="P2173" t="str">
            <v>Claudia Melendez Mauricio</v>
          </cell>
          <cell r="Q2173"/>
          <cell r="R2173" t="str">
            <v>Disodado Vilcas</v>
          </cell>
          <cell r="S2173"/>
          <cell r="T2173">
            <v>937361339</v>
          </cell>
          <cell r="U2173" t="str">
            <v>dvilcas@hotmail.com</v>
          </cell>
        </row>
        <row r="2174">
          <cell r="H2174">
            <v>300879</v>
          </cell>
          <cell r="I2174" t="str">
            <v>MUNICIPALIDAD DISTRITAL DE QUISHUAR</v>
          </cell>
          <cell r="J2174">
            <v>9</v>
          </cell>
          <cell r="K2174" t="str">
            <v>HUANCAVELICA</v>
          </cell>
          <cell r="L2174">
            <v>7</v>
          </cell>
          <cell r="M2174" t="str">
            <v>TAYACAJA</v>
          </cell>
          <cell r="N2174">
            <v>13</v>
          </cell>
          <cell r="O2174" t="str">
            <v>QUISHUAR</v>
          </cell>
          <cell r="P2174" t="str">
            <v>Claudia Melendez Mauricio</v>
          </cell>
          <cell r="Q2174"/>
          <cell r="R2174" t="str">
            <v>Hugo Yuver Almonacid Acevedo</v>
          </cell>
          <cell r="S2174"/>
          <cell r="T2174">
            <v>964818570</v>
          </cell>
          <cell r="U2174" t="str">
            <v>hugoalmonacidacevedo@gmail.com</v>
          </cell>
        </row>
        <row r="2175">
          <cell r="H2175">
            <v>300880</v>
          </cell>
          <cell r="I2175" t="str">
            <v>MUNICIPALIDAD DISTRITAL DE SALCABAMBA</v>
          </cell>
          <cell r="J2175">
            <v>9</v>
          </cell>
          <cell r="K2175" t="str">
            <v>HUANCAVELICA</v>
          </cell>
          <cell r="L2175">
            <v>7</v>
          </cell>
          <cell r="M2175" t="str">
            <v>TAYACAJA</v>
          </cell>
          <cell r="N2175">
            <v>14</v>
          </cell>
          <cell r="O2175" t="str">
            <v>SALCABAMBA</v>
          </cell>
          <cell r="P2175" t="str">
            <v>Claudia Melendez Mauricio</v>
          </cell>
          <cell r="Q2175"/>
          <cell r="R2175" t="str">
            <v>Carmen Patricia, Corilla Huaman</v>
          </cell>
          <cell r="S2175"/>
          <cell r="T2175" t="str">
            <v>951 674 933</v>
          </cell>
          <cell r="U2175" t="str">
            <v>cpc.ccorilla@gmail.com</v>
          </cell>
        </row>
        <row r="2176">
          <cell r="H2176">
            <v>300881</v>
          </cell>
          <cell r="I2176" t="str">
            <v>MUNICIPALIDAD DISTRITAL DE SALCAHUASI</v>
          </cell>
          <cell r="J2176">
            <v>9</v>
          </cell>
          <cell r="K2176" t="str">
            <v>HUANCAVELICA</v>
          </cell>
          <cell r="L2176">
            <v>7</v>
          </cell>
          <cell r="M2176" t="str">
            <v>TAYACAJA</v>
          </cell>
          <cell r="N2176">
            <v>15</v>
          </cell>
          <cell r="O2176" t="str">
            <v>SALCAHUASI</v>
          </cell>
          <cell r="P2176" t="str">
            <v>Claudia Melendez Mauricio</v>
          </cell>
          <cell r="Q2176"/>
          <cell r="R2176" t="str">
            <v>Noe Garcia Chupan</v>
          </cell>
          <cell r="S2176"/>
          <cell r="T2176">
            <v>994100432</v>
          </cell>
          <cell r="U2176" t="str">
            <v>ngarciachihuan@gmail.com</v>
          </cell>
        </row>
        <row r="2177">
          <cell r="H2177">
            <v>300882</v>
          </cell>
          <cell r="I2177" t="str">
            <v>MUNICIPALIDAD DISTRITAL DE SAN MARCOS ROCCHAC</v>
          </cell>
          <cell r="J2177">
            <v>9</v>
          </cell>
          <cell r="K2177" t="str">
            <v>HUANCAVELICA</v>
          </cell>
          <cell r="L2177">
            <v>7</v>
          </cell>
          <cell r="M2177" t="str">
            <v>TAYACAJA</v>
          </cell>
          <cell r="N2177">
            <v>16</v>
          </cell>
          <cell r="O2177" t="str">
            <v>SAN MARCOS DE ROCCHAC</v>
          </cell>
          <cell r="P2177" t="str">
            <v>Claudia Melendez Mauricio</v>
          </cell>
          <cell r="Q2177"/>
          <cell r="R2177" t="str">
            <v>Ofelia Rios Pacheco</v>
          </cell>
          <cell r="S2177"/>
          <cell r="T2177">
            <v>964616288</v>
          </cell>
          <cell r="U2177" t="str">
            <v>o.rios.p2012@hotmail.com</v>
          </cell>
        </row>
        <row r="2178">
          <cell r="H2178">
            <v>300883</v>
          </cell>
          <cell r="I2178" t="str">
            <v>MUNICIPALIDAD DISTRITAL DE SURCUBAMBA</v>
          </cell>
          <cell r="J2178">
            <v>9</v>
          </cell>
          <cell r="K2178" t="str">
            <v>HUANCAVELICA</v>
          </cell>
          <cell r="L2178">
            <v>7</v>
          </cell>
          <cell r="M2178" t="str">
            <v>TAYACAJA</v>
          </cell>
          <cell r="N2178">
            <v>17</v>
          </cell>
          <cell r="O2178" t="str">
            <v>SURCUBAMBA</v>
          </cell>
          <cell r="P2178" t="str">
            <v>Claudia Melendez Mauricio</v>
          </cell>
          <cell r="Q2178"/>
          <cell r="R2178" t="str">
            <v>Luis Galarza Ayala</v>
          </cell>
          <cell r="S2178"/>
          <cell r="T2178">
            <v>964640676</v>
          </cell>
          <cell r="U2178" t="str">
            <v>luisgalarza_29@hotmail.com</v>
          </cell>
        </row>
        <row r="2179">
          <cell r="H2179">
            <v>300884</v>
          </cell>
          <cell r="I2179" t="str">
            <v>MUNICIPALIDAD DISTRITAL DE TINTAY PUNCU</v>
          </cell>
          <cell r="J2179">
            <v>9</v>
          </cell>
          <cell r="K2179" t="str">
            <v>HUANCAVELICA</v>
          </cell>
          <cell r="L2179">
            <v>7</v>
          </cell>
          <cell r="M2179" t="str">
            <v>TAYACAJA</v>
          </cell>
          <cell r="N2179">
            <v>18</v>
          </cell>
          <cell r="O2179" t="str">
            <v>TINTAY PUNCU</v>
          </cell>
          <cell r="P2179" t="str">
            <v>Claudia Melendez Mauricio</v>
          </cell>
          <cell r="Q2179"/>
          <cell r="R2179" t="str">
            <v>Liliana Martinez Llacta</v>
          </cell>
          <cell r="S2179"/>
          <cell r="T2179">
            <v>964950886</v>
          </cell>
          <cell r="U2179" t="str">
            <v>lilieliza2@hotmail.com</v>
          </cell>
        </row>
        <row r="2180">
          <cell r="H2180">
            <v>300886</v>
          </cell>
          <cell r="I2180" t="str">
            <v>MUNICIPALIDAD DISTRITAL DE AMARILIS</v>
          </cell>
          <cell r="J2180">
            <v>10</v>
          </cell>
          <cell r="K2180" t="str">
            <v>HUANUCO</v>
          </cell>
          <cell r="L2180">
            <v>1</v>
          </cell>
          <cell r="M2180" t="str">
            <v>HUANUCO</v>
          </cell>
          <cell r="N2180">
            <v>2</v>
          </cell>
          <cell r="O2180" t="str">
            <v>AMARILIS</v>
          </cell>
          <cell r="P2180" t="str">
            <v>Lourdes Gutierrez Aguado</v>
          </cell>
          <cell r="Q2180"/>
          <cell r="R2180" t="str">
            <v>Liz Mery Rojas Alania</v>
          </cell>
          <cell r="S2180" t="str">
            <v>Gerente de Planeamiento y Presupuesto</v>
          </cell>
          <cell r="T2180">
            <v>999559852</v>
          </cell>
          <cell r="U2180" t="str">
            <v>lmery121212@gmail.com</v>
          </cell>
        </row>
        <row r="2181">
          <cell r="H2181">
            <v>300887</v>
          </cell>
          <cell r="I2181" t="str">
            <v>MUNICIPALIDAD DISTRITAL DE CHINCHAO</v>
          </cell>
          <cell r="J2181">
            <v>10</v>
          </cell>
          <cell r="K2181" t="str">
            <v>HUANUCO</v>
          </cell>
          <cell r="L2181">
            <v>1</v>
          </cell>
          <cell r="M2181" t="str">
            <v>HUANUCO</v>
          </cell>
          <cell r="N2181">
            <v>3</v>
          </cell>
          <cell r="O2181" t="str">
            <v>CHINCHAO</v>
          </cell>
          <cell r="P2181" t="str">
            <v>Lourdes Gutierrez Aguado</v>
          </cell>
          <cell r="Q2181"/>
          <cell r="R2181" t="str">
            <v>Alin Santamaria Gobea / Mery Usuriago Pillco</v>
          </cell>
          <cell r="S2181" t="str">
            <v>Jefe de Planeamiento y Presupuesto</v>
          </cell>
          <cell r="T2181" t="str">
            <v>953060172 / 991 029 228</v>
          </cell>
          <cell r="U2181" t="str">
            <v>alin_126@hotmail.com / meryusuriago111@gmail.com</v>
          </cell>
        </row>
        <row r="2182">
          <cell r="H2182">
            <v>300888</v>
          </cell>
          <cell r="I2182" t="str">
            <v>MUNICIPALIDAD DISTRITAL DE CHURUBAMBA</v>
          </cell>
          <cell r="J2182">
            <v>10</v>
          </cell>
          <cell r="K2182" t="str">
            <v>HUANUCO</v>
          </cell>
          <cell r="L2182">
            <v>1</v>
          </cell>
          <cell r="M2182" t="str">
            <v>HUANUCO</v>
          </cell>
          <cell r="N2182">
            <v>4</v>
          </cell>
          <cell r="O2182" t="str">
            <v>CHURUBAMBA</v>
          </cell>
          <cell r="P2182" t="str">
            <v>Lourdes Gutierrez Aguado</v>
          </cell>
          <cell r="Q2182"/>
          <cell r="R2182" t="str">
            <v>Víctor Alejandro Rodríguez Garay</v>
          </cell>
          <cell r="S2182" t="str">
            <v>Gerente de Planeamiento y Presupuesto</v>
          </cell>
          <cell r="T2182"/>
          <cell r="U2182" t="str">
            <v>gppchurubamba@gmail.com</v>
          </cell>
        </row>
        <row r="2183">
          <cell r="H2183">
            <v>300889</v>
          </cell>
          <cell r="I2183" t="str">
            <v>MUNICIPALIDAD DISTRITAL DE MARGOS</v>
          </cell>
          <cell r="J2183">
            <v>10</v>
          </cell>
          <cell r="K2183" t="str">
            <v>HUANUCO</v>
          </cell>
          <cell r="L2183">
            <v>1</v>
          </cell>
          <cell r="M2183" t="str">
            <v>HUANUCO</v>
          </cell>
          <cell r="N2183">
            <v>5</v>
          </cell>
          <cell r="O2183" t="str">
            <v>MARGOS</v>
          </cell>
          <cell r="P2183" t="str">
            <v>Lourdes Gutierrez Aguado</v>
          </cell>
          <cell r="Q2183"/>
          <cell r="R2183" t="str">
            <v>Yonel Inocencio Arostegui</v>
          </cell>
          <cell r="S2183"/>
          <cell r="T2183">
            <v>982239680</v>
          </cell>
          <cell r="U2183" t="str">
            <v>jhonny_888_11@hotmail.com</v>
          </cell>
        </row>
        <row r="2184">
          <cell r="H2184">
            <v>300890</v>
          </cell>
          <cell r="I2184" t="str">
            <v>MUNICIPALIDAD DISTRITAL DE QUISQUI</v>
          </cell>
          <cell r="J2184">
            <v>10</v>
          </cell>
          <cell r="K2184" t="str">
            <v>HUANUCO</v>
          </cell>
          <cell r="L2184">
            <v>1</v>
          </cell>
          <cell r="M2184" t="str">
            <v>HUANUCO</v>
          </cell>
          <cell r="N2184">
            <v>6</v>
          </cell>
          <cell r="O2184" t="str">
            <v>QUISQUI (KICHKI)</v>
          </cell>
          <cell r="P2184" t="str">
            <v>Lourdes Gutierrez Aguado</v>
          </cell>
          <cell r="Q2184"/>
          <cell r="R2184" t="str">
            <v>Charles Rojas Villar</v>
          </cell>
          <cell r="S2184" t="str">
            <v>Gerente de Planeamiento y Presupuesto</v>
          </cell>
          <cell r="T2184"/>
          <cell r="U2184" t="str">
            <v>muniquisquiopp25@gmail.com</v>
          </cell>
        </row>
        <row r="2185">
          <cell r="H2185">
            <v>300891</v>
          </cell>
          <cell r="I2185" t="str">
            <v>MUNICIPALIDAD DISTRITAL DE SAN FRANCISCO DE CAYRAN</v>
          </cell>
          <cell r="J2185">
            <v>10</v>
          </cell>
          <cell r="K2185" t="str">
            <v>HUANUCO</v>
          </cell>
          <cell r="L2185">
            <v>1</v>
          </cell>
          <cell r="M2185" t="str">
            <v>HUANUCO</v>
          </cell>
          <cell r="N2185">
            <v>7</v>
          </cell>
          <cell r="O2185" t="str">
            <v>SAN FRANCISCO DE CAYRAN</v>
          </cell>
          <cell r="P2185" t="str">
            <v>Lourdes Gutierrez Aguado</v>
          </cell>
          <cell r="Q2185"/>
          <cell r="R2185" t="str">
            <v>Daniel Alcedo Victorio</v>
          </cell>
          <cell r="S2185"/>
          <cell r="T2185">
            <v>962346567</v>
          </cell>
          <cell r="U2185" t="str">
            <v>dalcedo39@gmail.com</v>
          </cell>
        </row>
        <row r="2186">
          <cell r="H2186">
            <v>300892</v>
          </cell>
          <cell r="I2186" t="str">
            <v>MUNICIPALIDAD DISTRITAL DE SAN PEDRO DE CHAULAN</v>
          </cell>
          <cell r="J2186">
            <v>10</v>
          </cell>
          <cell r="K2186" t="str">
            <v>HUANUCO</v>
          </cell>
          <cell r="L2186">
            <v>1</v>
          </cell>
          <cell r="M2186" t="str">
            <v>HUANUCO</v>
          </cell>
          <cell r="N2186">
            <v>8</v>
          </cell>
          <cell r="O2186" t="str">
            <v>SAN PEDRO DE CHAULAN</v>
          </cell>
          <cell r="P2186" t="str">
            <v>Lourdes Gutierrez Aguado</v>
          </cell>
          <cell r="Q2186"/>
          <cell r="R2186" t="str">
            <v>Vicky bonilla vega</v>
          </cell>
          <cell r="S2186" t="str">
            <v>responsable de la oficina de la sub gerencia de planeamiento y presupuesto</v>
          </cell>
          <cell r="T2186">
            <v>939938643</v>
          </cell>
          <cell r="U2186" t="str">
            <v>bonillavegavicky@gmail.com</v>
          </cell>
        </row>
        <row r="2187">
          <cell r="H2187">
            <v>300893</v>
          </cell>
          <cell r="I2187" t="str">
            <v>MUNICIPALIDAD DISTRITAL DE SANTA MARIA DEL VALLE</v>
          </cell>
          <cell r="J2187">
            <v>10</v>
          </cell>
          <cell r="K2187" t="str">
            <v>HUANUCO</v>
          </cell>
          <cell r="L2187">
            <v>1</v>
          </cell>
          <cell r="M2187" t="str">
            <v>HUANUCO</v>
          </cell>
          <cell r="N2187">
            <v>9</v>
          </cell>
          <cell r="O2187" t="str">
            <v>SANTA MARIA DEL VALLE</v>
          </cell>
          <cell r="P2187" t="str">
            <v>Lourdes Gutierrez Aguado</v>
          </cell>
          <cell r="Q2187"/>
          <cell r="R2187" t="str">
            <v>Mandujano Vigilio Jhones Andres</v>
          </cell>
          <cell r="S2187"/>
          <cell r="T2187" t="str">
            <v>#954872210</v>
          </cell>
          <cell r="U2187" t="str">
            <v>jhony_01_07@hotmail.com</v>
          </cell>
        </row>
        <row r="2188">
          <cell r="H2188">
            <v>300894</v>
          </cell>
          <cell r="I2188" t="str">
            <v>MUNICIPALIDAD DISTRITAL DE YARUMAYO</v>
          </cell>
          <cell r="J2188">
            <v>10</v>
          </cell>
          <cell r="K2188" t="str">
            <v>HUANUCO</v>
          </cell>
          <cell r="L2188">
            <v>1</v>
          </cell>
          <cell r="M2188" t="str">
            <v>HUANUCO</v>
          </cell>
          <cell r="N2188">
            <v>10</v>
          </cell>
          <cell r="O2188" t="str">
            <v>YARUMAYO</v>
          </cell>
          <cell r="P2188" t="str">
            <v>Lourdes Gutierrez Aguado</v>
          </cell>
          <cell r="Q2188"/>
          <cell r="R2188" t="str">
            <v>Ramirez Valdez Richard Michael</v>
          </cell>
          <cell r="S2188"/>
          <cell r="T2188">
            <v>948053799</v>
          </cell>
          <cell r="U2188" t="str">
            <v>richardmich1@hotmail.com</v>
          </cell>
        </row>
        <row r="2189">
          <cell r="H2189">
            <v>300896</v>
          </cell>
          <cell r="I2189" t="str">
            <v>MUNICIPALIDAD DISTRITAL DE CAYNA</v>
          </cell>
          <cell r="J2189">
            <v>10</v>
          </cell>
          <cell r="K2189" t="str">
            <v>HUANUCO</v>
          </cell>
          <cell r="L2189">
            <v>2</v>
          </cell>
          <cell r="M2189" t="str">
            <v>AMBO</v>
          </cell>
          <cell r="N2189">
            <v>2</v>
          </cell>
          <cell r="O2189" t="str">
            <v>CAYNA</v>
          </cell>
          <cell r="P2189" t="str">
            <v>Lourdes Gutierrez Aguado</v>
          </cell>
          <cell r="Q2189"/>
          <cell r="R2189" t="str">
            <v>Wiliam Romero Godea</v>
          </cell>
          <cell r="S2189"/>
          <cell r="T2189">
            <v>938678983</v>
          </cell>
          <cell r="U2189" t="str">
            <v>gadid_g18@hotmail.com</v>
          </cell>
        </row>
        <row r="2190">
          <cell r="H2190">
            <v>300897</v>
          </cell>
          <cell r="I2190" t="str">
            <v>MUNICIPALIDAD DISTRITAL DE COLPAS</v>
          </cell>
          <cell r="J2190">
            <v>10</v>
          </cell>
          <cell r="K2190" t="str">
            <v>HUANUCO</v>
          </cell>
          <cell r="L2190">
            <v>2</v>
          </cell>
          <cell r="M2190" t="str">
            <v>AMBO</v>
          </cell>
          <cell r="N2190">
            <v>3</v>
          </cell>
          <cell r="O2190" t="str">
            <v>COLPAS</v>
          </cell>
          <cell r="P2190" t="str">
            <v>Lourdes Gutierrez Aguado</v>
          </cell>
          <cell r="Q2190"/>
          <cell r="R2190" t="str">
            <v>Fernando Mariano Benigno</v>
          </cell>
          <cell r="S2190"/>
          <cell r="T2190">
            <v>927903863</v>
          </cell>
          <cell r="U2190" t="str">
            <v>fmarianobenigno@gmail.com</v>
          </cell>
        </row>
        <row r="2191">
          <cell r="H2191">
            <v>300898</v>
          </cell>
          <cell r="I2191" t="str">
            <v>MUNICIPALIDAD DISTRITAL DE CONCHAMARCA</v>
          </cell>
          <cell r="J2191">
            <v>10</v>
          </cell>
          <cell r="K2191" t="str">
            <v>HUANUCO</v>
          </cell>
          <cell r="L2191">
            <v>2</v>
          </cell>
          <cell r="M2191" t="str">
            <v>AMBO</v>
          </cell>
          <cell r="N2191">
            <v>4</v>
          </cell>
          <cell r="O2191" t="str">
            <v>CONCHAMARCA</v>
          </cell>
          <cell r="P2191" t="str">
            <v>Lourdes Gutierrez Aguado</v>
          </cell>
          <cell r="Q2191"/>
          <cell r="R2191" t="str">
            <v>Tito Grover Silvestre Orihuela</v>
          </cell>
          <cell r="S2191"/>
          <cell r="T2191">
            <v>989131685</v>
          </cell>
          <cell r="U2191" t="str">
            <v>tsilves4165@hotmail.com</v>
          </cell>
        </row>
        <row r="2192">
          <cell r="H2192">
            <v>300899</v>
          </cell>
          <cell r="I2192" t="str">
            <v>MUNICIPALIDAD DISTRITAL DE HUACAR</v>
          </cell>
          <cell r="J2192">
            <v>10</v>
          </cell>
          <cell r="K2192" t="str">
            <v>HUANUCO</v>
          </cell>
          <cell r="L2192">
            <v>2</v>
          </cell>
          <cell r="M2192" t="str">
            <v>AMBO</v>
          </cell>
          <cell r="N2192">
            <v>5</v>
          </cell>
          <cell r="O2192" t="str">
            <v>HUACAR</v>
          </cell>
          <cell r="P2192" t="str">
            <v>Lourdes Gutierrez Aguado</v>
          </cell>
          <cell r="Q2192"/>
          <cell r="R2192" t="str">
            <v>Asencios Tarazona Nilton Ivan</v>
          </cell>
          <cell r="S2192"/>
          <cell r="T2192">
            <v>937571056</v>
          </cell>
          <cell r="U2192" t="str">
            <v>ivanta0677@gmail.com</v>
          </cell>
        </row>
        <row r="2193">
          <cell r="H2193">
            <v>300900</v>
          </cell>
          <cell r="I2193" t="str">
            <v>MUNICIPALIDAD DISTRITAL DE SAN FRANCISCO</v>
          </cell>
          <cell r="J2193">
            <v>10</v>
          </cell>
          <cell r="K2193" t="str">
            <v>HUANUCO</v>
          </cell>
          <cell r="L2193">
            <v>2</v>
          </cell>
          <cell r="M2193" t="str">
            <v>AMBO</v>
          </cell>
          <cell r="N2193">
            <v>6</v>
          </cell>
          <cell r="O2193" t="str">
            <v>SAN FRANCISCO</v>
          </cell>
          <cell r="P2193" t="str">
            <v>Lourdes Gutierrez Aguado</v>
          </cell>
          <cell r="Q2193"/>
          <cell r="R2193" t="str">
            <v>Imer Condezo Santiago</v>
          </cell>
          <cell r="S2193"/>
          <cell r="T2193">
            <v>944395511</v>
          </cell>
          <cell r="U2193" t="str">
            <v>condezo_cs_2012@outlook.es</v>
          </cell>
        </row>
        <row r="2194">
          <cell r="H2194">
            <v>300901</v>
          </cell>
          <cell r="I2194" t="str">
            <v>MUNICIPALIDAD DISTRITAL DE SAN RAFAEL</v>
          </cell>
          <cell r="J2194">
            <v>10</v>
          </cell>
          <cell r="K2194" t="str">
            <v>HUANUCO</v>
          </cell>
          <cell r="L2194">
            <v>2</v>
          </cell>
          <cell r="M2194" t="str">
            <v>AMBO</v>
          </cell>
          <cell r="N2194">
            <v>7</v>
          </cell>
          <cell r="O2194" t="str">
            <v>SAN RAFAEL</v>
          </cell>
          <cell r="P2194" t="str">
            <v>Lourdes Gutierrez Aguado</v>
          </cell>
          <cell r="Q2194"/>
          <cell r="R2194" t="str">
            <v>Huaman Tineo Edith Pilar</v>
          </cell>
          <cell r="S2194"/>
          <cell r="T2194" t="str">
            <v>#948187311</v>
          </cell>
          <cell r="U2194" t="str">
            <v>tineo1602@gmail.com</v>
          </cell>
        </row>
        <row r="2195">
          <cell r="H2195">
            <v>300902</v>
          </cell>
          <cell r="I2195" t="str">
            <v>MUNICIPALIDAD DISTRITAL DE TOMAY KICHWA</v>
          </cell>
          <cell r="J2195">
            <v>10</v>
          </cell>
          <cell r="K2195" t="str">
            <v>HUANUCO</v>
          </cell>
          <cell r="L2195">
            <v>2</v>
          </cell>
          <cell r="M2195" t="str">
            <v>AMBO</v>
          </cell>
          <cell r="N2195">
            <v>8</v>
          </cell>
          <cell r="O2195" t="str">
            <v>TOMAY KICHWA</v>
          </cell>
          <cell r="P2195" t="str">
            <v>Lourdes Gutierrez Aguado</v>
          </cell>
          <cell r="Q2195"/>
          <cell r="R2195" t="str">
            <v>Angela Andrea Alvarado Leguia</v>
          </cell>
          <cell r="S2195"/>
          <cell r="T2195">
            <v>944946830</v>
          </cell>
          <cell r="U2195" t="str">
            <v>andreaalvaradoleguia@gmail.com</v>
          </cell>
        </row>
        <row r="2196">
          <cell r="H2196">
            <v>300904</v>
          </cell>
          <cell r="I2196" t="str">
            <v>MUNICIPALIDAD DISTRITAL DE CHUQUIS</v>
          </cell>
          <cell r="J2196">
            <v>10</v>
          </cell>
          <cell r="K2196" t="str">
            <v>HUANUCO</v>
          </cell>
          <cell r="L2196">
            <v>3</v>
          </cell>
          <cell r="M2196" t="str">
            <v>DOS DE MAYO</v>
          </cell>
          <cell r="N2196">
            <v>7</v>
          </cell>
          <cell r="O2196" t="str">
            <v>CHUQUIS</v>
          </cell>
          <cell r="P2196" t="str">
            <v>Lourdes Gutierrez Aguado</v>
          </cell>
          <cell r="Q2196"/>
          <cell r="R2196" t="str">
            <v>Capcha Espinoza Marino</v>
          </cell>
          <cell r="S2196"/>
          <cell r="T2196">
            <v>955859985</v>
          </cell>
          <cell r="U2196" t="str">
            <v>cpc_marinoc@hotmail.com</v>
          </cell>
        </row>
        <row r="2197">
          <cell r="H2197">
            <v>300905</v>
          </cell>
          <cell r="I2197" t="str">
            <v>MUNICIPALIDAD DISTRITAL DE MARIAS</v>
          </cell>
          <cell r="J2197">
            <v>10</v>
          </cell>
          <cell r="K2197" t="str">
            <v>HUANUCO</v>
          </cell>
          <cell r="L2197">
            <v>3</v>
          </cell>
          <cell r="M2197" t="str">
            <v>DOS DE MAYO</v>
          </cell>
          <cell r="N2197">
            <v>11</v>
          </cell>
          <cell r="O2197" t="str">
            <v>MARIAS</v>
          </cell>
          <cell r="P2197" t="str">
            <v>Lourdes Gutierrez Aguado</v>
          </cell>
          <cell r="Q2197"/>
          <cell r="R2197" t="str">
            <v>NELBIN BOCANEGRA RIVERA</v>
          </cell>
          <cell r="S2197" t="str">
            <v>GERENTE DE PLANEAMIENTO Y PRESUPUESTO</v>
          </cell>
          <cell r="T2197">
            <v>983790911</v>
          </cell>
          <cell r="U2197" t="str">
            <v>mdmariassgpp2025@gmail.com</v>
          </cell>
        </row>
        <row r="2198">
          <cell r="H2198">
            <v>300906</v>
          </cell>
          <cell r="I2198" t="str">
            <v>MUNICIPALIDAD DISTRITAL DE PACHAS</v>
          </cell>
          <cell r="J2198">
            <v>10</v>
          </cell>
          <cell r="K2198" t="str">
            <v>HUANUCO</v>
          </cell>
          <cell r="L2198">
            <v>3</v>
          </cell>
          <cell r="M2198" t="str">
            <v>DOS DE MAYO</v>
          </cell>
          <cell r="N2198">
            <v>13</v>
          </cell>
          <cell r="O2198" t="str">
            <v>PACHAS</v>
          </cell>
          <cell r="P2198" t="str">
            <v>Lourdes Gutierrez Aguado</v>
          </cell>
          <cell r="Q2198"/>
          <cell r="R2198" t="str">
            <v>Yesica Banesa Cajaleon Valerio</v>
          </cell>
          <cell r="S2198" t="str">
            <v>Sub gerente de Planificación y presupuesto</v>
          </cell>
          <cell r="T2198">
            <v>991150639</v>
          </cell>
          <cell r="U2198" t="str">
            <v>cajaleonvalerio@gmail.com</v>
          </cell>
        </row>
        <row r="2199">
          <cell r="H2199">
            <v>300907</v>
          </cell>
          <cell r="I2199" t="str">
            <v>MUNICIPALIDAD DISTRITAL DE QUIVILLA</v>
          </cell>
          <cell r="J2199">
            <v>10</v>
          </cell>
          <cell r="K2199" t="str">
            <v>HUANUCO</v>
          </cell>
          <cell r="L2199">
            <v>3</v>
          </cell>
          <cell r="M2199" t="str">
            <v>DOS DE MAYO</v>
          </cell>
          <cell r="N2199">
            <v>16</v>
          </cell>
          <cell r="O2199" t="str">
            <v>QUIVILLA</v>
          </cell>
          <cell r="P2199" t="str">
            <v>Lourdes Gutierrez Aguado</v>
          </cell>
          <cell r="Q2199"/>
          <cell r="R2199" t="str">
            <v>Roberto K. Felipe Matias</v>
          </cell>
          <cell r="S2199" t="str">
            <v xml:space="preserve">Jefe de la Oficina de Planeamiento y Presupuesto </v>
          </cell>
          <cell r="T2199">
            <v>917247390</v>
          </cell>
          <cell r="U2199" t="str">
            <v>rkfelipemgp@gmail.com</v>
          </cell>
        </row>
        <row r="2200">
          <cell r="H2200">
            <v>300908</v>
          </cell>
          <cell r="I2200" t="str">
            <v>MUNICIPALIDAD DISTRITAL DE RIPAN</v>
          </cell>
          <cell r="J2200">
            <v>10</v>
          </cell>
          <cell r="K2200" t="str">
            <v>HUANUCO</v>
          </cell>
          <cell r="L2200">
            <v>3</v>
          </cell>
          <cell r="M2200" t="str">
            <v>DOS DE MAYO</v>
          </cell>
          <cell r="N2200">
            <v>17</v>
          </cell>
          <cell r="O2200" t="str">
            <v>RIPAN</v>
          </cell>
          <cell r="P2200" t="str">
            <v>Lourdes Gutierrez Aguado</v>
          </cell>
          <cell r="Q2200"/>
          <cell r="R2200" t="str">
            <v>Flores Ampudia Efrain Denis</v>
          </cell>
          <cell r="S2200"/>
          <cell r="T2200" t="str">
            <v>#962948027</v>
          </cell>
          <cell r="U2200" t="str">
            <v>edfa_20_40@hotmail.com</v>
          </cell>
        </row>
        <row r="2201">
          <cell r="H2201">
            <v>300909</v>
          </cell>
          <cell r="I2201" t="str">
            <v>MUNICIPALIDAD DISTRITAL DE SHUNQUI</v>
          </cell>
          <cell r="J2201">
            <v>10</v>
          </cell>
          <cell r="K2201" t="str">
            <v>HUANUCO</v>
          </cell>
          <cell r="L2201">
            <v>3</v>
          </cell>
          <cell r="M2201" t="str">
            <v>DOS DE MAYO</v>
          </cell>
          <cell r="N2201">
            <v>21</v>
          </cell>
          <cell r="O2201" t="str">
            <v>SHUNQUI</v>
          </cell>
          <cell r="P2201" t="str">
            <v>Lourdes Gutierrez Aguado</v>
          </cell>
          <cell r="Q2201"/>
          <cell r="R2201" t="str">
            <v>Zoraida Nery Velasquez Julcaa</v>
          </cell>
          <cell r="S2201"/>
          <cell r="T2201">
            <v>935213827</v>
          </cell>
          <cell r="U2201" t="str">
            <v>velasquezjulca@outlook.com</v>
          </cell>
        </row>
        <row r="2202">
          <cell r="H2202">
            <v>300910</v>
          </cell>
          <cell r="I2202" t="str">
            <v>MUNICIPALIDAD DISTRITAL DE SILLAPATA</v>
          </cell>
          <cell r="J2202">
            <v>10</v>
          </cell>
          <cell r="K2202" t="str">
            <v>HUANUCO</v>
          </cell>
          <cell r="L2202">
            <v>3</v>
          </cell>
          <cell r="M2202" t="str">
            <v>DOS DE MAYO</v>
          </cell>
          <cell r="N2202">
            <v>22</v>
          </cell>
          <cell r="O2202" t="str">
            <v>SILLAPATA</v>
          </cell>
          <cell r="P2202" t="str">
            <v>Lourdes Gutierrez Aguado</v>
          </cell>
          <cell r="Q2202"/>
          <cell r="R2202" t="str">
            <v>Alex Remigio Hilario</v>
          </cell>
          <cell r="S2202"/>
          <cell r="T2202">
            <v>931282560</v>
          </cell>
          <cell r="U2202" t="str">
            <v>aremigio107@gmail.com</v>
          </cell>
        </row>
        <row r="2203">
          <cell r="H2203">
            <v>300911</v>
          </cell>
          <cell r="I2203" t="str">
            <v>MUNICIPALIDAD DISTRITAL DE YANAS</v>
          </cell>
          <cell r="J2203">
            <v>10</v>
          </cell>
          <cell r="K2203" t="str">
            <v>HUANUCO</v>
          </cell>
          <cell r="L2203">
            <v>3</v>
          </cell>
          <cell r="M2203" t="str">
            <v>DOS DE MAYO</v>
          </cell>
          <cell r="N2203">
            <v>23</v>
          </cell>
          <cell r="O2203" t="str">
            <v>YANAS</v>
          </cell>
          <cell r="P2203" t="str">
            <v>Lourdes Gutierrez Aguado</v>
          </cell>
          <cell r="Q2203"/>
          <cell r="R2203" t="str">
            <v>Fredy Santiago Aguirre</v>
          </cell>
          <cell r="S2203"/>
          <cell r="T2203">
            <v>997559773</v>
          </cell>
          <cell r="U2203" t="str">
            <v>fas_09@hotmail.com</v>
          </cell>
        </row>
        <row r="2204">
          <cell r="H2204">
            <v>300913</v>
          </cell>
          <cell r="I2204" t="str">
            <v>MUNICIPALIDAD DISTRITAL DE CANCHABAMBA</v>
          </cell>
          <cell r="J2204">
            <v>10</v>
          </cell>
          <cell r="K2204" t="str">
            <v>HUANUCO</v>
          </cell>
          <cell r="L2204">
            <v>4</v>
          </cell>
          <cell r="M2204" t="str">
            <v>HUACAYBAMBA</v>
          </cell>
          <cell r="N2204">
            <v>2</v>
          </cell>
          <cell r="O2204" t="str">
            <v>CANCHABAMBA</v>
          </cell>
          <cell r="P2204" t="str">
            <v>Lourdes Gutierrez Aguado</v>
          </cell>
          <cell r="Q2204"/>
          <cell r="R2204" t="str">
            <v>Kelin Campos Villa Orduña</v>
          </cell>
          <cell r="S2204"/>
          <cell r="T2204">
            <v>944495745</v>
          </cell>
          <cell r="U2204" t="str">
            <v>jppmdcbba@gmail.com</v>
          </cell>
        </row>
        <row r="2205">
          <cell r="H2205">
            <v>300914</v>
          </cell>
          <cell r="I2205" t="str">
            <v>MUNICIPALIDAD DISTRITAL DE COCHABAMBA</v>
          </cell>
          <cell r="J2205">
            <v>10</v>
          </cell>
          <cell r="K2205" t="str">
            <v>HUANUCO</v>
          </cell>
          <cell r="L2205">
            <v>4</v>
          </cell>
          <cell r="M2205" t="str">
            <v>HUACAYBAMBA</v>
          </cell>
          <cell r="N2205">
            <v>3</v>
          </cell>
          <cell r="O2205" t="str">
            <v>COCHABAMBA</v>
          </cell>
          <cell r="P2205" t="str">
            <v>Lourdes Gutierrez Aguado</v>
          </cell>
          <cell r="Q2205"/>
          <cell r="R2205" t="str">
            <v>Marco Pecho Caparachin</v>
          </cell>
          <cell r="S2205"/>
          <cell r="T2205">
            <v>954947737</v>
          </cell>
          <cell r="U2205" t="str">
            <v>marco_pecho19@hotmail.com</v>
          </cell>
        </row>
        <row r="2206">
          <cell r="H2206">
            <v>300915</v>
          </cell>
          <cell r="I2206" t="str">
            <v>MUNICIPALIDAD DISTRITAL DE PINRA</v>
          </cell>
          <cell r="J2206">
            <v>10</v>
          </cell>
          <cell r="K2206" t="str">
            <v>HUANUCO</v>
          </cell>
          <cell r="L2206">
            <v>4</v>
          </cell>
          <cell r="M2206" t="str">
            <v>HUACAYBAMBA</v>
          </cell>
          <cell r="N2206">
            <v>4</v>
          </cell>
          <cell r="O2206" t="str">
            <v>PINRA</v>
          </cell>
          <cell r="P2206" t="str">
            <v>Lourdes Gutierrez Aguado</v>
          </cell>
          <cell r="Q2206"/>
          <cell r="R2206" t="str">
            <v>Henry Jesús Maguiña Perfecto</v>
          </cell>
          <cell r="S2206" t="str">
            <v>Jefe de planificación y presupuesto de la Municipalidad Distrital de Pinra</v>
          </cell>
          <cell r="T2206"/>
          <cell r="U2206" t="str">
            <v>municipalidaddistritaldepinra@gmail.com</v>
          </cell>
        </row>
        <row r="2207">
          <cell r="H2207">
            <v>300917</v>
          </cell>
          <cell r="I2207" t="str">
            <v>MUNICIPALIDAD DISTRITAL DE ARANCAY</v>
          </cell>
          <cell r="J2207">
            <v>10</v>
          </cell>
          <cell r="K2207" t="str">
            <v>HUANUCO</v>
          </cell>
          <cell r="L2207">
            <v>5</v>
          </cell>
          <cell r="M2207" t="str">
            <v>HUAMALIES</v>
          </cell>
          <cell r="N2207">
            <v>2</v>
          </cell>
          <cell r="O2207" t="str">
            <v>ARANCAY</v>
          </cell>
          <cell r="P2207" t="str">
            <v>Lourdes Gutierrez Aguado</v>
          </cell>
          <cell r="Q2207"/>
          <cell r="R2207" t="str">
            <v>Aquilino Antonio Gianina</v>
          </cell>
          <cell r="S2207"/>
          <cell r="T2207">
            <v>932424342</v>
          </cell>
          <cell r="U2207" t="str">
            <v>giameka@hotmail.com</v>
          </cell>
        </row>
        <row r="2208">
          <cell r="H2208">
            <v>300918</v>
          </cell>
          <cell r="I2208" t="str">
            <v>MUNICIPALIDAD DISTRITAL DE CHAVIN DE PARIARCA</v>
          </cell>
          <cell r="J2208">
            <v>10</v>
          </cell>
          <cell r="K2208" t="str">
            <v>HUANUCO</v>
          </cell>
          <cell r="L2208">
            <v>5</v>
          </cell>
          <cell r="M2208" t="str">
            <v>HUAMALIES</v>
          </cell>
          <cell r="N2208">
            <v>3</v>
          </cell>
          <cell r="O2208" t="str">
            <v>CHAVIN DE PARIARCA</v>
          </cell>
          <cell r="P2208" t="str">
            <v>Lourdes Gutierrez Aguado</v>
          </cell>
          <cell r="Q2208"/>
          <cell r="R2208" t="str">
            <v>Rosales Bravo Yurik</v>
          </cell>
          <cell r="S2208"/>
          <cell r="T2208">
            <v>979505074</v>
          </cell>
          <cell r="U2208" t="str">
            <v>ari3sz@hotmail.com</v>
          </cell>
        </row>
        <row r="2209">
          <cell r="H2209">
            <v>300919</v>
          </cell>
          <cell r="I2209" t="str">
            <v>MUNICIPALIDAD DISTRITAL DE JACAS GRANDE</v>
          </cell>
          <cell r="J2209">
            <v>10</v>
          </cell>
          <cell r="K2209" t="str">
            <v>HUANUCO</v>
          </cell>
          <cell r="L2209">
            <v>5</v>
          </cell>
          <cell r="M2209" t="str">
            <v>HUAMALIES</v>
          </cell>
          <cell r="N2209">
            <v>4</v>
          </cell>
          <cell r="O2209" t="str">
            <v>JACAS GRANDE</v>
          </cell>
          <cell r="P2209" t="str">
            <v>Lourdes Gutierrez Aguado</v>
          </cell>
          <cell r="Q2209"/>
          <cell r="R2209" t="str">
            <v xml:space="preserve"> Melina Aquilino Antonio</v>
          </cell>
          <cell r="S2209" t="str">
            <v xml:space="preserve">Jefe de la Oficina de Planeamiento y Presupuesto </v>
          </cell>
          <cell r="T2209">
            <v>992541411</v>
          </cell>
          <cell r="U2209" t="str">
            <v>maquilinoantonio@gmail.com</v>
          </cell>
        </row>
        <row r="2210">
          <cell r="H2210">
            <v>300920</v>
          </cell>
          <cell r="I2210" t="str">
            <v>MUNICIPALIDAD DISTRITAL DE JIRCAN</v>
          </cell>
          <cell r="J2210">
            <v>10</v>
          </cell>
          <cell r="K2210" t="str">
            <v>HUANUCO</v>
          </cell>
          <cell r="L2210">
            <v>5</v>
          </cell>
          <cell r="M2210" t="str">
            <v>HUAMALIES</v>
          </cell>
          <cell r="N2210">
            <v>5</v>
          </cell>
          <cell r="O2210" t="str">
            <v>JIRCAN</v>
          </cell>
          <cell r="P2210" t="str">
            <v>Lourdes Gutierrez Aguado</v>
          </cell>
          <cell r="Q2210"/>
          <cell r="R2210" t="str">
            <v>Richard Ramirez Valdez</v>
          </cell>
          <cell r="S2210" t="str">
            <v>Responsable de la Oficina de Planeamiento y Presupuesto</v>
          </cell>
          <cell r="T2210">
            <v>948053799</v>
          </cell>
          <cell r="U2210" t="str">
            <v>richardmich1003@gmail.com</v>
          </cell>
        </row>
        <row r="2211">
          <cell r="H2211">
            <v>300921</v>
          </cell>
          <cell r="I2211" t="str">
            <v>MUNICIPALIDAD DISTRITAL DE MIRAFLORES</v>
          </cell>
          <cell r="J2211">
            <v>10</v>
          </cell>
          <cell r="K2211" t="str">
            <v>HUANUCO</v>
          </cell>
          <cell r="L2211">
            <v>5</v>
          </cell>
          <cell r="M2211" t="str">
            <v>HUAMALIES</v>
          </cell>
          <cell r="N2211">
            <v>6</v>
          </cell>
          <cell r="O2211" t="str">
            <v>MIRAFLORES</v>
          </cell>
          <cell r="P2211" t="str">
            <v>Lourdes Gutierrez Aguado</v>
          </cell>
          <cell r="Q2211"/>
          <cell r="R2211" t="str">
            <v>Cano Millan Milton Luis</v>
          </cell>
          <cell r="S2211"/>
          <cell r="T2211">
            <v>962736776</v>
          </cell>
          <cell r="U2211" t="str">
            <v>nilton410@hotmail.com</v>
          </cell>
        </row>
        <row r="2212">
          <cell r="H2212">
            <v>300922</v>
          </cell>
          <cell r="I2212" t="str">
            <v>MUNICIPALIDAD DISTRITAL DE MONZON</v>
          </cell>
          <cell r="J2212">
            <v>10</v>
          </cell>
          <cell r="K2212" t="str">
            <v>HUANUCO</v>
          </cell>
          <cell r="L2212">
            <v>5</v>
          </cell>
          <cell r="M2212" t="str">
            <v>HUAMALIES</v>
          </cell>
          <cell r="N2212">
            <v>7</v>
          </cell>
          <cell r="O2212" t="str">
            <v>MONZON</v>
          </cell>
          <cell r="P2212" t="str">
            <v>Lourdes Gutierrez Aguado</v>
          </cell>
          <cell r="Q2212"/>
          <cell r="R2212" t="str">
            <v>Espinoza Rodriguez Kenny</v>
          </cell>
          <cell r="S2212"/>
          <cell r="T2212">
            <v>928347632</v>
          </cell>
          <cell r="U2212" t="str">
            <v>kespinoza305@gmail.com</v>
          </cell>
        </row>
        <row r="2213">
          <cell r="H2213">
            <v>300923</v>
          </cell>
          <cell r="I2213" t="str">
            <v>MUNICIPALIDAD DISTRITAL DE PUNCHAO</v>
          </cell>
          <cell r="J2213">
            <v>10</v>
          </cell>
          <cell r="K2213" t="str">
            <v>HUANUCO</v>
          </cell>
          <cell r="L2213">
            <v>5</v>
          </cell>
          <cell r="M2213" t="str">
            <v>HUAMALIES</v>
          </cell>
          <cell r="N2213">
            <v>8</v>
          </cell>
          <cell r="O2213" t="str">
            <v>PUNCHAO</v>
          </cell>
          <cell r="P2213" t="str">
            <v>Lourdes Gutierrez Aguado</v>
          </cell>
          <cell r="Q2213"/>
          <cell r="R2213" t="str">
            <v>Villavicencio Romero Betsi</v>
          </cell>
          <cell r="S2213"/>
          <cell r="T2213">
            <v>975676999</v>
          </cell>
          <cell r="U2213" t="str">
            <v>verenise99@hotmail.com</v>
          </cell>
        </row>
        <row r="2214">
          <cell r="H2214">
            <v>300924</v>
          </cell>
          <cell r="I2214" t="str">
            <v>MUNICIPALIDAD DISTRITAL DE PUÑOS</v>
          </cell>
          <cell r="J2214">
            <v>10</v>
          </cell>
          <cell r="K2214" t="str">
            <v>HUANUCO</v>
          </cell>
          <cell r="L2214">
            <v>5</v>
          </cell>
          <cell r="M2214" t="str">
            <v>HUAMALIES</v>
          </cell>
          <cell r="N2214">
            <v>9</v>
          </cell>
          <cell r="O2214" t="str">
            <v>PUÑOS</v>
          </cell>
          <cell r="P2214" t="str">
            <v>Lourdes Gutierrez Aguado</v>
          </cell>
          <cell r="Q2214"/>
          <cell r="R2214" t="str">
            <v>Villavicencio Romero Betsi</v>
          </cell>
          <cell r="S2214"/>
          <cell r="T2214">
            <v>975676999</v>
          </cell>
          <cell r="U2214" t="str">
            <v>verenise99@hotmail.com</v>
          </cell>
        </row>
        <row r="2215">
          <cell r="H2215">
            <v>300925</v>
          </cell>
          <cell r="I2215" t="str">
            <v>MUNICIPALIDAD DISTRITAL DE SINGA</v>
          </cell>
          <cell r="J2215">
            <v>10</v>
          </cell>
          <cell r="K2215" t="str">
            <v>HUANUCO</v>
          </cell>
          <cell r="L2215">
            <v>5</v>
          </cell>
          <cell r="M2215" t="str">
            <v>HUAMALIES</v>
          </cell>
          <cell r="N2215">
            <v>10</v>
          </cell>
          <cell r="O2215" t="str">
            <v>SINGA</v>
          </cell>
          <cell r="P2215" t="str">
            <v>Lourdes Gutierrez Aguado</v>
          </cell>
          <cell r="Q2215"/>
          <cell r="R2215" t="str">
            <v>Melina Aquilino Antonio</v>
          </cell>
          <cell r="S2215"/>
          <cell r="T2215">
            <v>962998738</v>
          </cell>
          <cell r="U2215" t="str">
            <v>melina16_aa@hotmail.com</v>
          </cell>
        </row>
        <row r="2216">
          <cell r="H2216">
            <v>300926</v>
          </cell>
          <cell r="I2216" t="str">
            <v>MUNICIPALIDAD DISTRITAL DE TANTAMAYO</v>
          </cell>
          <cell r="J2216">
            <v>10</v>
          </cell>
          <cell r="K2216" t="str">
            <v>HUANUCO</v>
          </cell>
          <cell r="L2216">
            <v>5</v>
          </cell>
          <cell r="M2216" t="str">
            <v>HUAMALIES</v>
          </cell>
          <cell r="N2216">
            <v>11</v>
          </cell>
          <cell r="O2216" t="str">
            <v>TANTAMAYO</v>
          </cell>
          <cell r="P2216" t="str">
            <v>Lourdes Gutierrez Aguado</v>
          </cell>
          <cell r="Q2216"/>
          <cell r="R2216" t="str">
            <v>Edgar Anival Cano Millan</v>
          </cell>
          <cell r="S2216"/>
          <cell r="T2216">
            <v>952926689</v>
          </cell>
          <cell r="U2216" t="str">
            <v>edgarmillan1@hotmail.com</v>
          </cell>
        </row>
        <row r="2217">
          <cell r="H2217">
            <v>300928</v>
          </cell>
          <cell r="I2217" t="str">
            <v>MUNICIPALIDAD DISTRITAL DE DANIEL ALOMIA ROBLES</v>
          </cell>
          <cell r="J2217">
            <v>10</v>
          </cell>
          <cell r="K2217" t="str">
            <v>HUANUCO</v>
          </cell>
          <cell r="L2217">
            <v>6</v>
          </cell>
          <cell r="M2217" t="str">
            <v>LEONCIO PRADO</v>
          </cell>
          <cell r="N2217">
            <v>2</v>
          </cell>
          <cell r="O2217" t="str">
            <v>DANIEL ALOMIA ROBLES</v>
          </cell>
          <cell r="P2217" t="str">
            <v>Lourdes Gutierrez Aguado</v>
          </cell>
          <cell r="Q2217"/>
          <cell r="R2217" t="str">
            <v>Quito Gonzales Denneis Michel</v>
          </cell>
          <cell r="S2217"/>
          <cell r="T2217">
            <v>939145631</v>
          </cell>
          <cell r="U2217" t="str">
            <v>quitosc_2001@hotmail.com</v>
          </cell>
        </row>
        <row r="2218">
          <cell r="H2218">
            <v>300929</v>
          </cell>
          <cell r="I2218" t="str">
            <v>MUNICIPALIDAD DISTRITAL DE HERMILIO VALDIZAN</v>
          </cell>
          <cell r="J2218">
            <v>10</v>
          </cell>
          <cell r="K2218" t="str">
            <v>HUANUCO</v>
          </cell>
          <cell r="L2218">
            <v>6</v>
          </cell>
          <cell r="M2218" t="str">
            <v>LEONCIO PRADO</v>
          </cell>
          <cell r="N2218">
            <v>3</v>
          </cell>
          <cell r="O2218" t="str">
            <v>HERMILIO VALDIZAN</v>
          </cell>
          <cell r="P2218" t="str">
            <v>Lourdes Gutierrez Aguado</v>
          </cell>
          <cell r="Q2218"/>
          <cell r="R2218" t="str">
            <v xml:space="preserve">NELSI MARINA POMA ARRIETA </v>
          </cell>
          <cell r="S2218" t="str">
            <v xml:space="preserve"> Gerenta de Planeamiento y Presupuesto</v>
          </cell>
          <cell r="T2218">
            <v>984152658</v>
          </cell>
          <cell r="U2218" t="str">
            <v xml:space="preserve"> navymarina@hotmail.com</v>
          </cell>
        </row>
        <row r="2219">
          <cell r="H2219">
            <v>300930</v>
          </cell>
          <cell r="I2219" t="str">
            <v>MUNICIPALIDAD DISTRITAL DE CRESPO Y CASTILLO</v>
          </cell>
          <cell r="J2219">
            <v>10</v>
          </cell>
          <cell r="K2219" t="str">
            <v>HUANUCO</v>
          </cell>
          <cell r="L2219">
            <v>6</v>
          </cell>
          <cell r="M2219" t="str">
            <v>LEONCIO PRADO</v>
          </cell>
          <cell r="N2219">
            <v>4</v>
          </cell>
          <cell r="O2219" t="str">
            <v>JOSE CRESPO Y CASTILLO</v>
          </cell>
          <cell r="P2219" t="str">
            <v>Lourdes Gutierrez Aguado</v>
          </cell>
          <cell r="Q2219"/>
          <cell r="R2219" t="str">
            <v>Davila Villanueva Miguel Augusto</v>
          </cell>
          <cell r="S2219"/>
          <cell r="T2219">
            <v>958604380</v>
          </cell>
          <cell r="U2219" t="str">
            <v>madvill_max@hotmail.com</v>
          </cell>
        </row>
        <row r="2220">
          <cell r="H2220">
            <v>300931</v>
          </cell>
          <cell r="I2220" t="str">
            <v>MUNICIPALIDAD DISTRITAL DE LUYANDO</v>
          </cell>
          <cell r="J2220">
            <v>10</v>
          </cell>
          <cell r="K2220" t="str">
            <v>HUANUCO</v>
          </cell>
          <cell r="L2220">
            <v>6</v>
          </cell>
          <cell r="M2220" t="str">
            <v>LEONCIO PRADO</v>
          </cell>
          <cell r="N2220">
            <v>5</v>
          </cell>
          <cell r="O2220" t="str">
            <v>LUYANDO</v>
          </cell>
          <cell r="P2220" t="str">
            <v>Lourdes Gutierrez Aguado</v>
          </cell>
          <cell r="Q2220"/>
          <cell r="R2220" t="str">
            <v xml:space="preserve"> Jhon Omar Hernández Rengifo
</v>
          </cell>
          <cell r="S2220" t="str">
            <v>Director de la Oficina General de Planeamiento y Presupuesto</v>
          </cell>
          <cell r="T2220" t="str">
            <v>948 027 702</v>
          </cell>
          <cell r="U2220" t="str">
            <v>omarh201514@gmail.com</v>
          </cell>
        </row>
        <row r="2221">
          <cell r="H2221">
            <v>300932</v>
          </cell>
          <cell r="I2221" t="str">
            <v>MUNICIPALIDAD DISTRITAL DE MARIANO DAMASO BERAUN</v>
          </cell>
          <cell r="J2221">
            <v>10</v>
          </cell>
          <cell r="K2221" t="str">
            <v>HUANUCO</v>
          </cell>
          <cell r="L2221">
            <v>6</v>
          </cell>
          <cell r="M2221" t="str">
            <v>LEONCIO PRADO</v>
          </cell>
          <cell r="N2221">
            <v>6</v>
          </cell>
          <cell r="O2221" t="str">
            <v>MARIANO DAMASO BERAUN</v>
          </cell>
          <cell r="P2221" t="str">
            <v>Lourdes Gutierrez Aguado</v>
          </cell>
          <cell r="Q2221"/>
          <cell r="R2221" t="str">
            <v>Jenny Carol Cárdenas Saldaña</v>
          </cell>
          <cell r="S2221" t="str">
            <v>Directora de la Oficina General de Planeamiento y Presupuesto</v>
          </cell>
          <cell r="T2221">
            <v>961446501</v>
          </cell>
          <cell r="U2221" t="str">
            <v>presupuesto@munimarianodamasoberaun.gob.pe</v>
          </cell>
        </row>
        <row r="2222">
          <cell r="H2222">
            <v>300935</v>
          </cell>
          <cell r="I2222" t="str">
            <v>MUNICIPALIDAD DISTRITAL DE CHOLON</v>
          </cell>
          <cell r="J2222">
            <v>10</v>
          </cell>
          <cell r="K2222" t="str">
            <v>HUANUCO</v>
          </cell>
          <cell r="L2222">
            <v>7</v>
          </cell>
          <cell r="M2222" t="str">
            <v>MARANON</v>
          </cell>
          <cell r="N2222">
            <v>2</v>
          </cell>
          <cell r="O2222" t="str">
            <v>CHOLON</v>
          </cell>
          <cell r="P2222" t="str">
            <v>Lourdes Gutierrez Aguado</v>
          </cell>
          <cell r="Q2222"/>
          <cell r="R2222" t="str">
            <v>Daniel Alceo Victorio</v>
          </cell>
          <cell r="S2222" t="str">
            <v>Gerente de Planeamiento y Presupuesto</v>
          </cell>
          <cell r="T2222">
            <v>987401196</v>
          </cell>
          <cell r="U2222" t="str">
            <v>yarumi08@hotmail.com</v>
          </cell>
        </row>
        <row r="2223">
          <cell r="H2223">
            <v>300936</v>
          </cell>
          <cell r="I2223" t="str">
            <v>MUNICIPALIDAD DISTRITAL DE SAN BUENAVENTURA</v>
          </cell>
          <cell r="J2223">
            <v>10</v>
          </cell>
          <cell r="K2223" t="str">
            <v>HUANUCO</v>
          </cell>
          <cell r="L2223">
            <v>7</v>
          </cell>
          <cell r="M2223" t="str">
            <v>MARANON</v>
          </cell>
          <cell r="N2223">
            <v>3</v>
          </cell>
          <cell r="O2223" t="str">
            <v>SAN BUENAVENTURA</v>
          </cell>
          <cell r="P2223" t="str">
            <v>Lourdes Gutierrez Aguado</v>
          </cell>
          <cell r="Q2223"/>
          <cell r="R2223" t="str">
            <v>Jesica Bernuy Alonzo</v>
          </cell>
          <cell r="S2223"/>
          <cell r="T2223">
            <v>920047181</v>
          </cell>
          <cell r="U2223" t="str">
            <v>yesy_ba@hotmail.com</v>
          </cell>
        </row>
        <row r="2224">
          <cell r="H2224">
            <v>300938</v>
          </cell>
          <cell r="I2224" t="str">
            <v>MUNICIPALIDAD DISTRITAL DE CHAGLLA</v>
          </cell>
          <cell r="J2224">
            <v>10</v>
          </cell>
          <cell r="K2224" t="str">
            <v>HUANUCO</v>
          </cell>
          <cell r="L2224">
            <v>8</v>
          </cell>
          <cell r="M2224" t="str">
            <v>PACHITEA</v>
          </cell>
          <cell r="N2224">
            <v>2</v>
          </cell>
          <cell r="O2224" t="str">
            <v>CHAGLLA</v>
          </cell>
          <cell r="P2224" t="str">
            <v>Lourdes Gutierrez Aguado</v>
          </cell>
          <cell r="Q2224"/>
          <cell r="R2224" t="str">
            <v>Ernesto Sanchez Daza</v>
          </cell>
          <cell r="S2224"/>
          <cell r="T2224">
            <v>983693210</v>
          </cell>
          <cell r="U2224" t="str">
            <v>neto_sd@hotmail.com</v>
          </cell>
        </row>
        <row r="2225">
          <cell r="H2225">
            <v>300939</v>
          </cell>
          <cell r="I2225" t="str">
            <v>MUNICIPALIDAD DISTRITAL DE MOLINOS</v>
          </cell>
          <cell r="J2225">
            <v>10</v>
          </cell>
          <cell r="K2225" t="str">
            <v>HUANUCO</v>
          </cell>
          <cell r="L2225">
            <v>8</v>
          </cell>
          <cell r="M2225" t="str">
            <v>PACHITEA</v>
          </cell>
          <cell r="N2225">
            <v>3</v>
          </cell>
          <cell r="O2225" t="str">
            <v>MOLINO</v>
          </cell>
          <cell r="P2225" t="str">
            <v>Lourdes Gutierrez Aguado</v>
          </cell>
          <cell r="Q2225"/>
          <cell r="R2225" t="str">
            <v>Admerson Alberto Abarca Calixto</v>
          </cell>
          <cell r="S2225"/>
          <cell r="T2225">
            <v>931967723</v>
          </cell>
          <cell r="U2225" t="str">
            <v>admer1995.abarca@gmail.com</v>
          </cell>
        </row>
        <row r="2226">
          <cell r="H2226">
            <v>300940</v>
          </cell>
          <cell r="I2226" t="str">
            <v>MUNICIPALIDAD DISTRITAL DE UMARI</v>
          </cell>
          <cell r="J2226">
            <v>10</v>
          </cell>
          <cell r="K2226" t="str">
            <v>HUANUCO</v>
          </cell>
          <cell r="L2226">
            <v>8</v>
          </cell>
          <cell r="M2226" t="str">
            <v>PACHITEA</v>
          </cell>
          <cell r="N2226">
            <v>4</v>
          </cell>
          <cell r="O2226" t="str">
            <v>UMARI</v>
          </cell>
          <cell r="P2226" t="str">
            <v>Lourdes Gutierrez Aguado</v>
          </cell>
          <cell r="Q2226"/>
          <cell r="R2226" t="str">
            <v>Ligia Astete</v>
          </cell>
          <cell r="S2226"/>
          <cell r="T2226">
            <v>968226574</v>
          </cell>
          <cell r="U2226" t="str">
            <v>alcalde@muniumari.gob.pe</v>
          </cell>
        </row>
        <row r="2227">
          <cell r="H2227">
            <v>300942</v>
          </cell>
          <cell r="I2227" t="str">
            <v>MUNICIPALIDAD DISTRITAL DE CODO DE POZUZO</v>
          </cell>
          <cell r="J2227">
            <v>10</v>
          </cell>
          <cell r="K2227" t="str">
            <v>HUANUCO</v>
          </cell>
          <cell r="L2227">
            <v>9</v>
          </cell>
          <cell r="M2227" t="str">
            <v>PUERTO INCA</v>
          </cell>
          <cell r="N2227">
            <v>2</v>
          </cell>
          <cell r="O2227" t="str">
            <v>CODO DEL POZUZO</v>
          </cell>
          <cell r="P2227" t="str">
            <v>Lourdes Gutierrez Aguado</v>
          </cell>
          <cell r="Q2227"/>
          <cell r="R2227" t="str">
            <v>Yamina Caldas Santiago</v>
          </cell>
          <cell r="S2227"/>
          <cell r="T2227">
            <v>949869024</v>
          </cell>
          <cell r="U2227" t="str">
            <v>yamina_cs@hotmail.com</v>
          </cell>
        </row>
        <row r="2228">
          <cell r="H2228">
            <v>300943</v>
          </cell>
          <cell r="I2228" t="str">
            <v>MUNICIPALIDAD DISTRITAL DE HONORIA</v>
          </cell>
          <cell r="J2228">
            <v>10</v>
          </cell>
          <cell r="K2228" t="str">
            <v>HUANUCO</v>
          </cell>
          <cell r="L2228">
            <v>9</v>
          </cell>
          <cell r="M2228" t="str">
            <v>PUERTO INCA</v>
          </cell>
          <cell r="N2228">
            <v>3</v>
          </cell>
          <cell r="O2228" t="str">
            <v>HONORIA</v>
          </cell>
          <cell r="P2228" t="str">
            <v>Lourdes Gutierrez Aguado</v>
          </cell>
          <cell r="Q2228"/>
          <cell r="R2228" t="str">
            <v>Kelly Ponce Paredes</v>
          </cell>
          <cell r="S2228" t="str">
            <v>Gerente de Planeamiento y Presupuesto</v>
          </cell>
          <cell r="T2228" t="str">
            <v>915 121 026</v>
          </cell>
          <cell r="U2228" t="str">
            <v>Kelli152@hotmail.com</v>
          </cell>
        </row>
        <row r="2229">
          <cell r="H2229">
            <v>300944</v>
          </cell>
          <cell r="I2229" t="str">
            <v>MUNICIPALIDAD DISTRITAL DE TOURNAVISTA</v>
          </cell>
          <cell r="J2229">
            <v>10</v>
          </cell>
          <cell r="K2229" t="str">
            <v>HUANUCO</v>
          </cell>
          <cell r="L2229">
            <v>9</v>
          </cell>
          <cell r="M2229" t="str">
            <v>PUERTO INCA</v>
          </cell>
          <cell r="N2229">
            <v>4</v>
          </cell>
          <cell r="O2229" t="str">
            <v>TOURNAVISTA</v>
          </cell>
          <cell r="P2229" t="str">
            <v>Lourdes Gutierrez Aguado</v>
          </cell>
          <cell r="Q2229"/>
          <cell r="R2229" t="str">
            <v>Roberto Sayes Ramires</v>
          </cell>
          <cell r="S2229"/>
          <cell r="T2229" t="str">
            <v>959 732 552</v>
          </cell>
          <cell r="U2229" t="str">
            <v>rosara_70@outlook.com.pe</v>
          </cell>
        </row>
        <row r="2230">
          <cell r="H2230">
            <v>300945</v>
          </cell>
          <cell r="I2230" t="str">
            <v>MUNICIPALIDAD DISTRITAL DE YUYAPICHIS</v>
          </cell>
          <cell r="J2230">
            <v>10</v>
          </cell>
          <cell r="K2230" t="str">
            <v>HUANUCO</v>
          </cell>
          <cell r="L2230">
            <v>9</v>
          </cell>
          <cell r="M2230" t="str">
            <v>PUERTO INCA</v>
          </cell>
          <cell r="N2230">
            <v>5</v>
          </cell>
          <cell r="O2230" t="str">
            <v>YUYAPICHIS</v>
          </cell>
          <cell r="P2230" t="str">
            <v>Lourdes Gutierrez Aguado</v>
          </cell>
          <cell r="Q2230"/>
          <cell r="R2230" t="str">
            <v>Francois Lois Philip Arévalo Avila</v>
          </cell>
          <cell r="S2230" t="str">
            <v>Subgerente de planificación y presupuesto</v>
          </cell>
          <cell r="T2230"/>
          <cell r="U2230" t="str">
            <v>lois857@hotmail.com</v>
          </cell>
        </row>
        <row r="2231">
          <cell r="H2231">
            <v>300947</v>
          </cell>
          <cell r="I2231" t="str">
            <v>MUNICIPALIDAD DISTRITAL DE BAÑOS</v>
          </cell>
          <cell r="J2231">
            <v>10</v>
          </cell>
          <cell r="K2231" t="str">
            <v>HUANUCO</v>
          </cell>
          <cell r="L2231">
            <v>10</v>
          </cell>
          <cell r="M2231" t="str">
            <v>LAURICOCHA</v>
          </cell>
          <cell r="N2231">
            <v>2</v>
          </cell>
          <cell r="O2231" t="str">
            <v>BAÑOS</v>
          </cell>
          <cell r="P2231" t="str">
            <v>Lourdes Gutierrez Aguado</v>
          </cell>
          <cell r="Q2231"/>
          <cell r="R2231" t="str">
            <v>HEBERT WILLINGTON LAGUNA HUANCA</v>
          </cell>
          <cell r="S2231" t="str">
            <v xml:space="preserve">GERENTE DE PLANIFICACIÓN Y PRESUPUESTO </v>
          </cell>
          <cell r="T2231">
            <v>950984343</v>
          </cell>
          <cell r="U2231" t="str">
            <v>helah2202@gmail.com</v>
          </cell>
        </row>
        <row r="2232">
          <cell r="H2232">
            <v>300948</v>
          </cell>
          <cell r="I2232" t="str">
            <v>MUNICIPALIDAD DISTRITAL DE JIVIA</v>
          </cell>
          <cell r="J2232">
            <v>10</v>
          </cell>
          <cell r="K2232" t="str">
            <v>HUANUCO</v>
          </cell>
          <cell r="L2232">
            <v>10</v>
          </cell>
          <cell r="M2232" t="str">
            <v>LAURICOCHA</v>
          </cell>
          <cell r="N2232">
            <v>3</v>
          </cell>
          <cell r="O2232" t="str">
            <v>JIVIA</v>
          </cell>
          <cell r="P2232" t="str">
            <v>Lourdes Gutierrez Aguado</v>
          </cell>
          <cell r="Q2232"/>
          <cell r="R2232" t="str">
            <v>Asencios Tarazona Rubens</v>
          </cell>
          <cell r="S2232"/>
          <cell r="T2232">
            <v>948496571</v>
          </cell>
          <cell r="U2232" t="str">
            <v>rubens1072@hotmail.com</v>
          </cell>
        </row>
        <row r="2233">
          <cell r="H2233">
            <v>300949</v>
          </cell>
          <cell r="I2233" t="str">
            <v>MUNICIPALIDAD DISTRITAL DE QUEROPALCA</v>
          </cell>
          <cell r="J2233">
            <v>10</v>
          </cell>
          <cell r="K2233" t="str">
            <v>HUANUCO</v>
          </cell>
          <cell r="L2233">
            <v>10</v>
          </cell>
          <cell r="M2233" t="str">
            <v>LAURICOCHA</v>
          </cell>
          <cell r="N2233">
            <v>4</v>
          </cell>
          <cell r="O2233" t="str">
            <v>QUEROPALCA</v>
          </cell>
          <cell r="P2233" t="str">
            <v>Lourdes Gutierrez Aguado</v>
          </cell>
          <cell r="Q2233"/>
          <cell r="R2233" t="str">
            <v>Angélica Peña Astuhuaman</v>
          </cell>
          <cell r="S2233" t="str">
            <v>Subgerente de Planeamiento y Presupuesto</v>
          </cell>
          <cell r="T2233">
            <v>935652075</v>
          </cell>
          <cell r="U2233" t="str">
            <v>apea0530@gmail.com</v>
          </cell>
        </row>
        <row r="2234">
          <cell r="H2234">
            <v>300950</v>
          </cell>
          <cell r="I2234" t="str">
            <v>MUNICIPALIDAD DISTRITAL DE RONDOS</v>
          </cell>
          <cell r="J2234">
            <v>10</v>
          </cell>
          <cell r="K2234" t="str">
            <v>HUANUCO</v>
          </cell>
          <cell r="L2234">
            <v>10</v>
          </cell>
          <cell r="M2234" t="str">
            <v>LAURICOCHA</v>
          </cell>
          <cell r="N2234">
            <v>5</v>
          </cell>
          <cell r="O2234" t="str">
            <v>RONDOS</v>
          </cell>
          <cell r="P2234" t="str">
            <v>Lourdes Gutierrez Aguado</v>
          </cell>
          <cell r="Q2234"/>
          <cell r="R2234" t="str">
            <v>Anny Solorzano Trujillo</v>
          </cell>
          <cell r="S2234"/>
          <cell r="T2234">
            <v>943668598</v>
          </cell>
          <cell r="U2234" t="str">
            <v>annysolorzanotrujillo@gmail.com</v>
          </cell>
        </row>
        <row r="2235">
          <cell r="H2235">
            <v>300951</v>
          </cell>
          <cell r="I2235" t="str">
            <v>MUNICIPALIDAD DISTRITAL DE SAN FRANCISCO DE ASIS</v>
          </cell>
          <cell r="J2235">
            <v>10</v>
          </cell>
          <cell r="K2235" t="str">
            <v>HUANUCO</v>
          </cell>
          <cell r="L2235">
            <v>10</v>
          </cell>
          <cell r="M2235" t="str">
            <v>LAURICOCHA</v>
          </cell>
          <cell r="N2235">
            <v>6</v>
          </cell>
          <cell r="O2235" t="str">
            <v>SAN FRANCISCO DE ASIS</v>
          </cell>
          <cell r="P2235" t="str">
            <v>Lourdes Gutierrez Aguado</v>
          </cell>
          <cell r="Q2235"/>
          <cell r="R2235" t="str">
            <v>Adriel Romero Serafin</v>
          </cell>
          <cell r="S2235"/>
          <cell r="T2235">
            <v>943590974</v>
          </cell>
          <cell r="U2235" t="str">
            <v>adriel2104@hotmail.com</v>
          </cell>
        </row>
        <row r="2236">
          <cell r="H2236">
            <v>300952</v>
          </cell>
          <cell r="I2236" t="str">
            <v>MUNICIPALIDAD DISTRITAL DE SAN MIGUEL DE CAURI</v>
          </cell>
          <cell r="J2236">
            <v>10</v>
          </cell>
          <cell r="K2236" t="str">
            <v>HUANUCO</v>
          </cell>
          <cell r="L2236">
            <v>10</v>
          </cell>
          <cell r="M2236" t="str">
            <v>LAURICOCHA</v>
          </cell>
          <cell r="N2236">
            <v>7</v>
          </cell>
          <cell r="O2236" t="str">
            <v>SAN MIGUEL DE CAURI</v>
          </cell>
          <cell r="P2236" t="str">
            <v>Lourdes Gutierrez Aguado</v>
          </cell>
          <cell r="Q2236"/>
          <cell r="R2236" t="str">
            <v>Esteban Eugenio Walmer</v>
          </cell>
          <cell r="S2236"/>
          <cell r="T2236">
            <v>937446730</v>
          </cell>
          <cell r="U2236" t="str">
            <v>walmer_06@hotmail.com</v>
          </cell>
        </row>
        <row r="2237">
          <cell r="H2237">
            <v>300954</v>
          </cell>
          <cell r="I2237" t="str">
            <v>MUNICIPALIDAD DISTRITAL DE CAHUAC</v>
          </cell>
          <cell r="J2237">
            <v>10</v>
          </cell>
          <cell r="K2237" t="str">
            <v>HUANUCO</v>
          </cell>
          <cell r="L2237">
            <v>11</v>
          </cell>
          <cell r="M2237" t="str">
            <v>YAROWILCA</v>
          </cell>
          <cell r="N2237">
            <v>2</v>
          </cell>
          <cell r="O2237" t="str">
            <v>CAHUAC</v>
          </cell>
          <cell r="P2237" t="str">
            <v>Lourdes Gutierrez Aguado</v>
          </cell>
          <cell r="Q2237"/>
          <cell r="R2237" t="str">
            <v>Espinoza Cabello Teofilo Velasco</v>
          </cell>
          <cell r="S2237"/>
          <cell r="T2237">
            <v>925452639</v>
          </cell>
          <cell r="U2237" t="str">
            <v>teofilo_espinoza_cabello@hotmail.com</v>
          </cell>
        </row>
        <row r="2238">
          <cell r="H2238">
            <v>300955</v>
          </cell>
          <cell r="I2238" t="str">
            <v>MUNICIPALIDAD DISTRITAL DE CHACABAMBA</v>
          </cell>
          <cell r="J2238">
            <v>10</v>
          </cell>
          <cell r="K2238" t="str">
            <v>HUANUCO</v>
          </cell>
          <cell r="L2238">
            <v>11</v>
          </cell>
          <cell r="M2238" t="str">
            <v>YAROWILCA</v>
          </cell>
          <cell r="N2238">
            <v>3</v>
          </cell>
          <cell r="O2238" t="str">
            <v>CHACABAMBA</v>
          </cell>
          <cell r="P2238" t="str">
            <v>Lourdes Gutierrez Aguado</v>
          </cell>
          <cell r="Q2238"/>
          <cell r="R2238" t="str">
            <v>Vilca Mosquera Yesly Juanita</v>
          </cell>
          <cell r="S2238"/>
          <cell r="T2238">
            <v>931050278</v>
          </cell>
          <cell r="U2238" t="str">
            <v>yes28j@gmail.com</v>
          </cell>
        </row>
        <row r="2239">
          <cell r="H2239">
            <v>300956</v>
          </cell>
          <cell r="I2239" t="str">
            <v>MUNICIPALIDAD DISTRITAL APARICIO POMARES</v>
          </cell>
          <cell r="J2239">
            <v>10</v>
          </cell>
          <cell r="K2239" t="str">
            <v>HUANUCO</v>
          </cell>
          <cell r="L2239">
            <v>11</v>
          </cell>
          <cell r="M2239" t="str">
            <v>YAROWILCA</v>
          </cell>
          <cell r="N2239">
            <v>4</v>
          </cell>
          <cell r="O2239" t="str">
            <v>APARICIO POMARES</v>
          </cell>
          <cell r="P2239" t="str">
            <v>Lourdes Gutierrez Aguado</v>
          </cell>
          <cell r="Q2239"/>
          <cell r="R2239" t="str">
            <v>Asencios Tarazona Rubens</v>
          </cell>
          <cell r="S2239"/>
          <cell r="T2239">
            <v>983608606</v>
          </cell>
          <cell r="U2239" t="str">
            <v>rubens1072@hotmail.com</v>
          </cell>
        </row>
        <row r="2240">
          <cell r="H2240">
            <v>300957</v>
          </cell>
          <cell r="I2240" t="str">
            <v>MUNICIPALIDAD DISTRITAL DE JACAS CHICO</v>
          </cell>
          <cell r="J2240">
            <v>10</v>
          </cell>
          <cell r="K2240" t="str">
            <v>HUANUCO</v>
          </cell>
          <cell r="L2240">
            <v>11</v>
          </cell>
          <cell r="M2240" t="str">
            <v>YAROWILCA</v>
          </cell>
          <cell r="N2240">
            <v>5</v>
          </cell>
          <cell r="O2240" t="str">
            <v>JACAS CHICO</v>
          </cell>
          <cell r="P2240" t="str">
            <v>Lourdes Gutierrez Aguado</v>
          </cell>
          <cell r="Q2240"/>
          <cell r="R2240" t="str">
            <v>Marco Alexander Jaimes Guerra</v>
          </cell>
          <cell r="S2240"/>
          <cell r="T2240">
            <v>962687925</v>
          </cell>
          <cell r="U2240" t="str">
            <v>marco07jg@gmail.com</v>
          </cell>
        </row>
        <row r="2241">
          <cell r="H2241">
            <v>300958</v>
          </cell>
          <cell r="I2241" t="str">
            <v>MUNICIPALIDAD DISTRITAL DE OBAS</v>
          </cell>
          <cell r="J2241">
            <v>10</v>
          </cell>
          <cell r="K2241" t="str">
            <v>HUANUCO</v>
          </cell>
          <cell r="L2241">
            <v>11</v>
          </cell>
          <cell r="M2241" t="str">
            <v>YAROWILCA</v>
          </cell>
          <cell r="N2241">
            <v>6</v>
          </cell>
          <cell r="O2241" t="str">
            <v>OBAS</v>
          </cell>
          <cell r="P2241" t="str">
            <v>Lourdes Gutierrez Aguado</v>
          </cell>
          <cell r="Q2241"/>
          <cell r="R2241" t="str">
            <v>Huaman Tineo Edith Pilar</v>
          </cell>
          <cell r="S2241"/>
          <cell r="T2241">
            <v>948187311</v>
          </cell>
          <cell r="U2241" t="str">
            <v>tineo1602@gmail.com</v>
          </cell>
        </row>
        <row r="2242">
          <cell r="H2242">
            <v>300959</v>
          </cell>
          <cell r="I2242" t="str">
            <v>MUNICIPALIDAD DISTRITAL DE PAMPAMARCA</v>
          </cell>
          <cell r="J2242">
            <v>10</v>
          </cell>
          <cell r="K2242" t="str">
            <v>HUANUCO</v>
          </cell>
          <cell r="L2242">
            <v>11</v>
          </cell>
          <cell r="M2242" t="str">
            <v>YAROWILCA</v>
          </cell>
          <cell r="N2242">
            <v>7</v>
          </cell>
          <cell r="O2242" t="str">
            <v>PAMPAMARCA</v>
          </cell>
          <cell r="P2242" t="str">
            <v>Lourdes Gutierrez Aguado</v>
          </cell>
          <cell r="Q2242"/>
          <cell r="R2242" t="str">
            <v>Mirko Chavez Beraun</v>
          </cell>
          <cell r="S2242"/>
          <cell r="T2242">
            <v>943028516</v>
          </cell>
          <cell r="U2242" t="str">
            <v>mirkochavez24@gmail.com</v>
          </cell>
        </row>
        <row r="2243">
          <cell r="H2243">
            <v>300961</v>
          </cell>
          <cell r="I2243" t="str">
            <v>MUNICIPALIDAD DISTRITAL DE TINGUIÑA</v>
          </cell>
          <cell r="J2243">
            <v>11</v>
          </cell>
          <cell r="K2243" t="str">
            <v>ICA</v>
          </cell>
          <cell r="L2243">
            <v>1</v>
          </cell>
          <cell r="M2243" t="str">
            <v>ICA</v>
          </cell>
          <cell r="N2243">
            <v>2</v>
          </cell>
          <cell r="O2243" t="str">
            <v>LA TINGUIÑA</v>
          </cell>
          <cell r="P2243" t="str">
            <v>Vilma Celestino Villafana</v>
          </cell>
          <cell r="Q2243"/>
          <cell r="R2243" t="str">
            <v>Eder Huberto Solis Cayo</v>
          </cell>
          <cell r="S2243" t="str">
            <v>Jefe de Planeamiento</v>
          </cell>
          <cell r="T2243">
            <v>956849409</v>
          </cell>
          <cell r="U2243" t="str">
            <v>ederh08@yahoo.es</v>
          </cell>
        </row>
        <row r="2244">
          <cell r="H2244">
            <v>300962</v>
          </cell>
          <cell r="I2244" t="str">
            <v>MUNICIPALIDAD DISTRITAL DE LOS AQUIJES</v>
          </cell>
          <cell r="J2244">
            <v>11</v>
          </cell>
          <cell r="K2244" t="str">
            <v>ICA</v>
          </cell>
          <cell r="L2244">
            <v>1</v>
          </cell>
          <cell r="M2244" t="str">
            <v>ICA</v>
          </cell>
          <cell r="N2244">
            <v>3</v>
          </cell>
          <cell r="O2244" t="str">
            <v>LOS AQUIJES</v>
          </cell>
          <cell r="P2244" t="str">
            <v>Vilma Celestino Villafana</v>
          </cell>
          <cell r="Q2244"/>
          <cell r="R2244" t="str">
            <v xml:space="preserve"> ECON. DHEYVI R. CRUZ CONISLLA</v>
          </cell>
          <cell r="S2244" t="str">
            <v>JEFE DE PLANIFICACIÓN Y PRESUPUESTO</v>
          </cell>
          <cell r="T2244">
            <v>944622842</v>
          </cell>
          <cell r="U2244" t="str">
            <v>ccdheyvi_libra@hotmail.com</v>
          </cell>
        </row>
        <row r="2245">
          <cell r="H2245">
            <v>300963</v>
          </cell>
          <cell r="I2245" t="str">
            <v>MUNICIPALIDAD DISTRITAL DE OCUCAJE</v>
          </cell>
          <cell r="J2245">
            <v>11</v>
          </cell>
          <cell r="K2245" t="str">
            <v>ICA</v>
          </cell>
          <cell r="L2245">
            <v>1</v>
          </cell>
          <cell r="M2245" t="str">
            <v>ICA</v>
          </cell>
          <cell r="N2245">
            <v>4</v>
          </cell>
          <cell r="O2245" t="str">
            <v>OCUCAJE</v>
          </cell>
          <cell r="P2245" t="str">
            <v>Vilma Celestino Villafana</v>
          </cell>
          <cell r="Q2245"/>
          <cell r="R2245" t="str">
            <v>Alfredo Gustavo Mayuri Carlos</v>
          </cell>
          <cell r="S2245" t="str">
            <v>Jefe de Planeamiento</v>
          </cell>
          <cell r="T2245">
            <v>956119464</v>
          </cell>
          <cell r="U2245" t="str">
            <v>maycar_agmc@hotmail.com</v>
          </cell>
        </row>
        <row r="2246">
          <cell r="H2246">
            <v>300964</v>
          </cell>
          <cell r="I2246" t="str">
            <v>MUNICIPALIDAD DISTRITAL DE PACHACUTEC</v>
          </cell>
          <cell r="J2246">
            <v>11</v>
          </cell>
          <cell r="K2246" t="str">
            <v>ICA</v>
          </cell>
          <cell r="L2246">
            <v>1</v>
          </cell>
          <cell r="M2246" t="str">
            <v>ICA</v>
          </cell>
          <cell r="N2246">
            <v>5</v>
          </cell>
          <cell r="O2246" t="str">
            <v>PACHACUTEC</v>
          </cell>
          <cell r="P2246" t="str">
            <v>Vilma Celestino Villafana</v>
          </cell>
          <cell r="Q2246"/>
          <cell r="R2246" t="str">
            <v>Orlando Medrano Saavedra</v>
          </cell>
          <cell r="S2246" t="str">
            <v>Jefe de Planeamiento</v>
          </cell>
          <cell r="T2246">
            <v>966563039</v>
          </cell>
          <cell r="U2246" t="str">
            <v>orlad21@hotmail.com</v>
          </cell>
        </row>
        <row r="2247">
          <cell r="H2247">
            <v>300965</v>
          </cell>
          <cell r="I2247" t="str">
            <v>MUNICIPALIDAD DISTRITAL DE PARCONA</v>
          </cell>
          <cell r="J2247">
            <v>11</v>
          </cell>
          <cell r="K2247" t="str">
            <v>ICA</v>
          </cell>
          <cell r="L2247">
            <v>1</v>
          </cell>
          <cell r="M2247" t="str">
            <v>ICA</v>
          </cell>
          <cell r="N2247">
            <v>6</v>
          </cell>
          <cell r="O2247" t="str">
            <v>PARCONA</v>
          </cell>
          <cell r="P2247" t="str">
            <v>Vilma Celestino Villafana</v>
          </cell>
          <cell r="Q2247"/>
          <cell r="R2247" t="str">
            <v>Huisa Atauje Fernanda Fiorela</v>
          </cell>
          <cell r="S2247" t="str">
            <v>Jefe de Planeamiento</v>
          </cell>
          <cell r="T2247" t="str">
            <v>940 352 982</v>
          </cell>
          <cell r="U2247" t="str">
            <v>oficina-planeamiento-presupuesto@muniparcona.gob.pe</v>
          </cell>
        </row>
        <row r="2248">
          <cell r="H2248">
            <v>300965</v>
          </cell>
          <cell r="I2248" t="str">
            <v>MUNICIPALIDAD DISTRITAL DE PARCONA</v>
          </cell>
          <cell r="J2248">
            <v>11</v>
          </cell>
          <cell r="K2248" t="str">
            <v>ICA</v>
          </cell>
          <cell r="L2248">
            <v>1</v>
          </cell>
          <cell r="M2248" t="str">
            <v>ICA</v>
          </cell>
          <cell r="N2248">
            <v>6</v>
          </cell>
          <cell r="O2248" t="str">
            <v>PARCONA</v>
          </cell>
          <cell r="P2248" t="str">
            <v>Vilma Celestino Villafana</v>
          </cell>
          <cell r="Q2248"/>
          <cell r="R2248" t="str">
            <v>Luis Enrique Penas Aquije</v>
          </cell>
          <cell r="S2248" t="str">
            <v>Jefe de Planeamiento</v>
          </cell>
          <cell r="T2248" t="str">
            <v>972 100 793</v>
          </cell>
          <cell r="U2248" t="str">
            <v>zizu_ica1029@hotmail.com</v>
          </cell>
        </row>
        <row r="2249">
          <cell r="H2249">
            <v>300966</v>
          </cell>
          <cell r="I2249" t="str">
            <v>MUNICIPALIDAD DISTRITAL DE PUEBLO NUEVO</v>
          </cell>
          <cell r="J2249">
            <v>11</v>
          </cell>
          <cell r="K2249" t="str">
            <v>ICA</v>
          </cell>
          <cell r="L2249">
            <v>1</v>
          </cell>
          <cell r="M2249" t="str">
            <v>ICA</v>
          </cell>
          <cell r="N2249">
            <v>7</v>
          </cell>
          <cell r="O2249" t="str">
            <v>PUEBLO NUEVO</v>
          </cell>
          <cell r="P2249" t="str">
            <v>Vilma Celestino Villafana</v>
          </cell>
          <cell r="Q2249"/>
          <cell r="R2249" t="str">
            <v>William Bladimir Cavero Muñante</v>
          </cell>
          <cell r="S2249" t="str">
            <v>Jefe de Planeamiento</v>
          </cell>
          <cell r="T2249">
            <v>992772614</v>
          </cell>
          <cell r="U2249" t="str">
            <v>williambcm@hotmail.com</v>
          </cell>
        </row>
        <row r="2250">
          <cell r="H2250">
            <v>300967</v>
          </cell>
          <cell r="I2250" t="str">
            <v>MUNICIPALIDAD DISTRITAL DE SALAS</v>
          </cell>
          <cell r="J2250">
            <v>11</v>
          </cell>
          <cell r="K2250" t="str">
            <v>ICA</v>
          </cell>
          <cell r="L2250">
            <v>1</v>
          </cell>
          <cell r="M2250" t="str">
            <v>ICA</v>
          </cell>
          <cell r="N2250">
            <v>8</v>
          </cell>
          <cell r="O2250" t="str">
            <v>SALAS</v>
          </cell>
          <cell r="P2250" t="str">
            <v>Vilma Celestino Villafana</v>
          </cell>
          <cell r="Q2250"/>
          <cell r="R2250" t="str">
            <v>Ariana Chuecas T.</v>
          </cell>
          <cell r="S2250" t="str">
            <v>Jefe de Planeamiento</v>
          </cell>
          <cell r="T2250" t="str">
            <v>993 450 168</v>
          </cell>
          <cell r="U2250" t="str">
            <v>gpresupuesto@municipalidadsalas.gob.pe</v>
          </cell>
        </row>
        <row r="2251">
          <cell r="H2251">
            <v>300968</v>
          </cell>
          <cell r="I2251" t="str">
            <v>MUNICIPALIDAD DISTRITAL DE SAN JOSE DE LOS MOLINOS</v>
          </cell>
          <cell r="J2251">
            <v>11</v>
          </cell>
          <cell r="K2251" t="str">
            <v>ICA</v>
          </cell>
          <cell r="L2251">
            <v>1</v>
          </cell>
          <cell r="M2251" t="str">
            <v>ICA</v>
          </cell>
          <cell r="N2251">
            <v>9</v>
          </cell>
          <cell r="O2251" t="str">
            <v>SAN JOSE DE LOS MOLINOS</v>
          </cell>
          <cell r="P2251" t="str">
            <v>Vilma Celestino Villafana</v>
          </cell>
          <cell r="Q2251"/>
          <cell r="R2251" t="str">
            <v>Cinthia Pamela Pachas Vera</v>
          </cell>
          <cell r="S2251" t="str">
            <v>Jefe de Planeamiento</v>
          </cell>
          <cell r="T2251">
            <v>922175391</v>
          </cell>
          <cell r="U2251" t="str">
            <v>cinthiapachasvera@gmail.com</v>
          </cell>
        </row>
        <row r="2252">
          <cell r="H2252">
            <v>300969</v>
          </cell>
          <cell r="I2252" t="str">
            <v>MUNICIPALIDAD DISTRITAL DE SAN JUAN BAUTISTA</v>
          </cell>
          <cell r="J2252">
            <v>11</v>
          </cell>
          <cell r="K2252" t="str">
            <v>ICA</v>
          </cell>
          <cell r="L2252">
            <v>1</v>
          </cell>
          <cell r="M2252" t="str">
            <v>ICA</v>
          </cell>
          <cell r="N2252">
            <v>10</v>
          </cell>
          <cell r="O2252" t="str">
            <v>SAN JUAN BAUTISTA</v>
          </cell>
          <cell r="P2252" t="str">
            <v>Vilma Celestino Villafana</v>
          </cell>
          <cell r="Q2252"/>
          <cell r="R2252" t="str">
            <v>Ayme Yanina Alejos Escobar</v>
          </cell>
          <cell r="S2252" t="str">
            <v>Jefe de Planeamiento</v>
          </cell>
          <cell r="T2252">
            <v>926953115</v>
          </cell>
          <cell r="U2252" t="str">
            <v>aymme_19@hotmail.com</v>
          </cell>
        </row>
        <row r="2253">
          <cell r="H2253">
            <v>300970</v>
          </cell>
          <cell r="I2253" t="str">
            <v>MUNICIPALIDAD DISTRITAL DE SANTIAGO</v>
          </cell>
          <cell r="J2253">
            <v>11</v>
          </cell>
          <cell r="K2253" t="str">
            <v>ICA</v>
          </cell>
          <cell r="L2253">
            <v>1</v>
          </cell>
          <cell r="M2253" t="str">
            <v>ICA</v>
          </cell>
          <cell r="N2253">
            <v>11</v>
          </cell>
          <cell r="O2253" t="str">
            <v>SANTIAGO</v>
          </cell>
          <cell r="P2253" t="str">
            <v>Vilma Celestino Villafana</v>
          </cell>
          <cell r="Q2253"/>
          <cell r="R2253" t="str">
            <v>Carla Alejandra Ventura Huamán</v>
          </cell>
          <cell r="S2253" t="str">
            <v>Jefe de Planeamiento</v>
          </cell>
          <cell r="T2253" t="str">
            <v>963 882 639</v>
          </cell>
          <cell r="U2253" t="str">
            <v>carla_27_01@hotmail.com</v>
          </cell>
        </row>
        <row r="2254">
          <cell r="H2254">
            <v>300971</v>
          </cell>
          <cell r="I2254" t="str">
            <v>MUNICIPALIDAD DISTRITAL DE SUBTANJALLA</v>
          </cell>
          <cell r="J2254">
            <v>11</v>
          </cell>
          <cell r="K2254" t="str">
            <v>ICA</v>
          </cell>
          <cell r="L2254">
            <v>1</v>
          </cell>
          <cell r="M2254" t="str">
            <v>ICA</v>
          </cell>
          <cell r="N2254">
            <v>12</v>
          </cell>
          <cell r="O2254" t="str">
            <v>SUBTANJALLA</v>
          </cell>
          <cell r="P2254" t="str">
            <v>Vilma Celestino Villafana</v>
          </cell>
          <cell r="Q2254"/>
          <cell r="R2254" t="str">
            <v>Sara Maria Muñante Castillo</v>
          </cell>
          <cell r="S2254" t="str">
            <v>Jefe de Planificación y Presupuesto</v>
          </cell>
          <cell r="T2254">
            <v>959589854</v>
          </cell>
          <cell r="U2254" t="str">
            <v>sara_castillo_01@hotmail.com</v>
          </cell>
        </row>
        <row r="2255">
          <cell r="H2255">
            <v>300972</v>
          </cell>
          <cell r="I2255" t="str">
            <v>MUNICIPALIDAD DISTRITAL DE TATE</v>
          </cell>
          <cell r="J2255">
            <v>11</v>
          </cell>
          <cell r="K2255" t="str">
            <v>ICA</v>
          </cell>
          <cell r="L2255">
            <v>1</v>
          </cell>
          <cell r="M2255" t="str">
            <v>ICA</v>
          </cell>
          <cell r="N2255">
            <v>13</v>
          </cell>
          <cell r="O2255" t="str">
            <v>TATE</v>
          </cell>
          <cell r="P2255" t="str">
            <v>Vilma Celestino Villafana</v>
          </cell>
          <cell r="Q2255"/>
          <cell r="R2255" t="str">
            <v>Paul Amador Mostaceros Esteves</v>
          </cell>
          <cell r="S2255" t="str">
            <v>Jefe de Planeamiento</v>
          </cell>
          <cell r="T2255">
            <v>954122408</v>
          </cell>
          <cell r="U2255" t="str">
            <v>paul.esteves.22@gmail.com</v>
          </cell>
        </row>
        <row r="2256">
          <cell r="H2256">
            <v>300973</v>
          </cell>
          <cell r="I2256" t="str">
            <v>MUNICIPALIDAD DISTRITAL DE YAUCA DEL ROSARIO</v>
          </cell>
          <cell r="J2256">
            <v>11</v>
          </cell>
          <cell r="K2256" t="str">
            <v>ICA</v>
          </cell>
          <cell r="L2256">
            <v>1</v>
          </cell>
          <cell r="M2256" t="str">
            <v>ICA</v>
          </cell>
          <cell r="N2256">
            <v>14</v>
          </cell>
          <cell r="O2256" t="str">
            <v>YAUCA DEL ROSARIO</v>
          </cell>
          <cell r="P2256" t="str">
            <v>Vilma Celestino Villafana</v>
          </cell>
          <cell r="Q2256"/>
          <cell r="R2256" t="str">
            <v>Orlando Medrano Saavedra</v>
          </cell>
          <cell r="S2256" t="str">
            <v>Jefe de Planeamiento</v>
          </cell>
          <cell r="T2256">
            <v>966563039</v>
          </cell>
          <cell r="U2256" t="str">
            <v>orlad21@hotmail.com</v>
          </cell>
        </row>
        <row r="2257">
          <cell r="H2257">
            <v>300975</v>
          </cell>
          <cell r="I2257" t="str">
            <v>MUNICIPALIDAD DISTRITAL DE ALTO LARAN</v>
          </cell>
          <cell r="J2257">
            <v>11</v>
          </cell>
          <cell r="K2257" t="str">
            <v>ICA</v>
          </cell>
          <cell r="L2257">
            <v>2</v>
          </cell>
          <cell r="M2257" t="str">
            <v>CHINCHA</v>
          </cell>
          <cell r="N2257">
            <v>2</v>
          </cell>
          <cell r="O2257" t="str">
            <v>ALTO LARAN</v>
          </cell>
          <cell r="P2257" t="str">
            <v>Vilma Celestino Villafana</v>
          </cell>
          <cell r="Q2257"/>
          <cell r="R2257" t="str">
            <v>Paola Stefany Levano Sánchez</v>
          </cell>
          <cell r="S2257" t="str">
            <v>Jefe de Planeamiento</v>
          </cell>
          <cell r="T2257" t="str">
            <v>947 533 850</v>
          </cell>
          <cell r="U2257" t="str">
            <v>paolalevano15@gmail.com</v>
          </cell>
        </row>
        <row r="2258">
          <cell r="H2258">
            <v>300976</v>
          </cell>
          <cell r="I2258" t="str">
            <v>MUNICIPALIDAD DISTRITAL DE CHAVIN</v>
          </cell>
          <cell r="J2258">
            <v>11</v>
          </cell>
          <cell r="K2258" t="str">
            <v>ICA</v>
          </cell>
          <cell r="L2258">
            <v>2</v>
          </cell>
          <cell r="M2258" t="str">
            <v>CHINCHA</v>
          </cell>
          <cell r="N2258">
            <v>3</v>
          </cell>
          <cell r="O2258" t="str">
            <v>CHAVIN</v>
          </cell>
          <cell r="P2258" t="str">
            <v>Vilma Celestino Villafana</v>
          </cell>
          <cell r="Q2258"/>
          <cell r="R2258" t="str">
            <v>Jose Moscayza Talla</v>
          </cell>
          <cell r="S2258" t="str">
            <v>Jefe de Planeamiento</v>
          </cell>
          <cell r="T2258">
            <v>963971293</v>
          </cell>
          <cell r="U2258" t="str">
            <v>josemt.cpc21@gmail.com</v>
          </cell>
        </row>
        <row r="2259">
          <cell r="H2259">
            <v>300977</v>
          </cell>
          <cell r="I2259" t="str">
            <v>MUNICIPALIDAD DISTRITAL DE CHINCHA BAJA</v>
          </cell>
          <cell r="J2259">
            <v>11</v>
          </cell>
          <cell r="K2259" t="str">
            <v>ICA</v>
          </cell>
          <cell r="L2259">
            <v>2</v>
          </cell>
          <cell r="M2259" t="str">
            <v>CHINCHA</v>
          </cell>
          <cell r="N2259">
            <v>4</v>
          </cell>
          <cell r="O2259" t="str">
            <v>CHINCHA BAJA</v>
          </cell>
          <cell r="P2259" t="str">
            <v>Vilma Celestino Villafana</v>
          </cell>
          <cell r="Q2259"/>
          <cell r="R2259" t="str">
            <v>Flor Marina Peña Guerra</v>
          </cell>
          <cell r="S2259" t="str">
            <v>Jefe de Planeamiento</v>
          </cell>
          <cell r="T2259">
            <v>924701447</v>
          </cell>
          <cell r="U2259" t="str">
            <v>flormarina70@hotmail.com</v>
          </cell>
        </row>
        <row r="2260">
          <cell r="H2260">
            <v>300978</v>
          </cell>
          <cell r="I2260" t="str">
            <v>MUNICIPALIDAD DISTRITAL DE EL CARMEN</v>
          </cell>
          <cell r="J2260">
            <v>11</v>
          </cell>
          <cell r="K2260" t="str">
            <v>ICA</v>
          </cell>
          <cell r="L2260">
            <v>2</v>
          </cell>
          <cell r="M2260" t="str">
            <v>CHINCHA</v>
          </cell>
          <cell r="N2260">
            <v>5</v>
          </cell>
          <cell r="O2260" t="str">
            <v>EL CARMEN</v>
          </cell>
          <cell r="P2260" t="str">
            <v>Vilma Celestino Villafana</v>
          </cell>
          <cell r="Q2260"/>
          <cell r="R2260" t="str">
            <v>Daniel Meregildo Cabezas Diaz</v>
          </cell>
          <cell r="S2260" t="str">
            <v>Jefe de Planeamiento</v>
          </cell>
          <cell r="T2260">
            <v>996885124</v>
          </cell>
          <cell r="U2260" t="str">
            <v>cabezas1950@hotmail.com</v>
          </cell>
        </row>
        <row r="2261">
          <cell r="H2261">
            <v>300979</v>
          </cell>
          <cell r="I2261" t="str">
            <v>MUNICIPALIDAD DISTRITAL DE GROCIO PRADO</v>
          </cell>
          <cell r="J2261">
            <v>11</v>
          </cell>
          <cell r="K2261" t="str">
            <v>ICA</v>
          </cell>
          <cell r="L2261">
            <v>2</v>
          </cell>
          <cell r="M2261" t="str">
            <v>CHINCHA</v>
          </cell>
          <cell r="N2261">
            <v>6</v>
          </cell>
          <cell r="O2261" t="str">
            <v>GROCIO PRADO</v>
          </cell>
          <cell r="P2261" t="str">
            <v>Vilma Celestino Villafana</v>
          </cell>
          <cell r="Q2261"/>
          <cell r="R2261" t="str">
            <v>Armando Félix Rojas Félix</v>
          </cell>
          <cell r="S2261" t="str">
            <v>Jefe de Planeamiento</v>
          </cell>
          <cell r="T2261">
            <v>952276967</v>
          </cell>
          <cell r="U2261" t="str">
            <v>armanfelix259@gmail.com</v>
          </cell>
        </row>
        <row r="2262">
          <cell r="H2262">
            <v>300980</v>
          </cell>
          <cell r="I2262" t="str">
            <v>MUNICIPALIDAD DISTRITAL DE PUEBLO NUEVO</v>
          </cell>
          <cell r="J2262">
            <v>11</v>
          </cell>
          <cell r="K2262" t="str">
            <v>ICA</v>
          </cell>
          <cell r="L2262">
            <v>2</v>
          </cell>
          <cell r="M2262" t="str">
            <v>CHINCHA</v>
          </cell>
          <cell r="N2262">
            <v>7</v>
          </cell>
          <cell r="O2262" t="str">
            <v>PUEBLO NUEVO</v>
          </cell>
          <cell r="P2262" t="str">
            <v>Vilma Celestino Villafana</v>
          </cell>
          <cell r="Q2262"/>
          <cell r="R2262" t="str">
            <v>Edilberto Chacaliaza Arias</v>
          </cell>
          <cell r="S2262" t="str">
            <v>Jefe de Planeamiento</v>
          </cell>
          <cell r="T2262">
            <v>956565908</v>
          </cell>
          <cell r="U2262" t="str">
            <v>edilbertochacaliaza@gmail.com</v>
          </cell>
        </row>
        <row r="2263">
          <cell r="H2263">
            <v>300981</v>
          </cell>
          <cell r="I2263" t="str">
            <v>MUNICIPALIDAD DISTRITAL DE SAN JUAN DE YANAC</v>
          </cell>
          <cell r="J2263">
            <v>11</v>
          </cell>
          <cell r="K2263" t="str">
            <v>ICA</v>
          </cell>
          <cell r="L2263">
            <v>2</v>
          </cell>
          <cell r="M2263" t="str">
            <v>CHINCHA</v>
          </cell>
          <cell r="N2263">
            <v>8</v>
          </cell>
          <cell r="O2263" t="str">
            <v>SAN JUAN DE YANAC</v>
          </cell>
          <cell r="P2263" t="str">
            <v>Vilma Celestino Villafana</v>
          </cell>
          <cell r="Q2263"/>
          <cell r="R2263" t="str">
            <v>Daniel Meregildo Cabezas Diaz</v>
          </cell>
          <cell r="S2263" t="str">
            <v>Jefe de Planeamiento</v>
          </cell>
          <cell r="T2263" t="str">
            <v>996885124/974635414/056-504516</v>
          </cell>
          <cell r="U2263" t="str">
            <v>cabezas1950@hotmail.com</v>
          </cell>
        </row>
        <row r="2264">
          <cell r="H2264">
            <v>300982</v>
          </cell>
          <cell r="I2264" t="str">
            <v>MUNICIPALIDAD DISTRITAL DE SAN PEDRO DE HUACARPANA</v>
          </cell>
          <cell r="J2264">
            <v>11</v>
          </cell>
          <cell r="K2264" t="str">
            <v>ICA</v>
          </cell>
          <cell r="L2264">
            <v>2</v>
          </cell>
          <cell r="M2264" t="str">
            <v>CHINCHA</v>
          </cell>
          <cell r="N2264">
            <v>9</v>
          </cell>
          <cell r="O2264" t="str">
            <v>SAN PEDRO DE HUACARPANA</v>
          </cell>
          <cell r="P2264" t="str">
            <v>Vilma Celestino Villafana</v>
          </cell>
          <cell r="Q2264"/>
          <cell r="R2264" t="str">
            <v>Armando Felix Rojas Felix</v>
          </cell>
          <cell r="S2264" t="str">
            <v>Jefe de Planeamiento</v>
          </cell>
          <cell r="T2264">
            <v>952276967</v>
          </cell>
          <cell r="U2264" t="str">
            <v>armanfelix259@gmail.com</v>
          </cell>
        </row>
        <row r="2265">
          <cell r="H2265">
            <v>300983</v>
          </cell>
          <cell r="I2265" t="str">
            <v>MUNICIPALIDAD DISTRITAL DE SUNAMPE</v>
          </cell>
          <cell r="J2265">
            <v>11</v>
          </cell>
          <cell r="K2265" t="str">
            <v>ICA</v>
          </cell>
          <cell r="L2265">
            <v>2</v>
          </cell>
          <cell r="M2265" t="str">
            <v>CHINCHA</v>
          </cell>
          <cell r="N2265">
            <v>10</v>
          </cell>
          <cell r="O2265" t="str">
            <v>SUNAMPE</v>
          </cell>
          <cell r="P2265" t="str">
            <v>Vilma Celestino Villafana</v>
          </cell>
          <cell r="Q2265"/>
          <cell r="R2265" t="str">
            <v>Maritza Mercedes Montes Morales</v>
          </cell>
          <cell r="S2265" t="str">
            <v>Jefe de Planeamiento</v>
          </cell>
          <cell r="T2265">
            <v>965140493</v>
          </cell>
          <cell r="U2265" t="str">
            <v>maritza_12_05@hotmail.com</v>
          </cell>
        </row>
        <row r="2266">
          <cell r="H2266">
            <v>300984</v>
          </cell>
          <cell r="I2266" t="str">
            <v>MUNICIPALIDAD DISTRITAL DE TAMBO DE MORA</v>
          </cell>
          <cell r="J2266">
            <v>11</v>
          </cell>
          <cell r="K2266" t="str">
            <v>ICA</v>
          </cell>
          <cell r="L2266">
            <v>2</v>
          </cell>
          <cell r="M2266" t="str">
            <v>CHINCHA</v>
          </cell>
          <cell r="N2266">
            <v>11</v>
          </cell>
          <cell r="O2266" t="str">
            <v>TAMBO DE MORA</v>
          </cell>
          <cell r="P2266" t="str">
            <v>Vilma Celestino Villafana</v>
          </cell>
          <cell r="Q2266"/>
          <cell r="R2266" t="str">
            <v>Edilberto Chacaliaza Arias</v>
          </cell>
          <cell r="S2266" t="str">
            <v>Jefe de Planeamiento</v>
          </cell>
          <cell r="T2266">
            <v>956565908</v>
          </cell>
          <cell r="U2266" t="str">
            <v>edilbertochacaliaza@gmail.com</v>
          </cell>
        </row>
        <row r="2267">
          <cell r="H2267">
            <v>300986</v>
          </cell>
          <cell r="I2267" t="str">
            <v>MUNICIPALIDAD DISTRITAL DE CHANGUILLO</v>
          </cell>
          <cell r="J2267">
            <v>11</v>
          </cell>
          <cell r="K2267" t="str">
            <v>ICA</v>
          </cell>
          <cell r="L2267">
            <v>3</v>
          </cell>
          <cell r="M2267" t="str">
            <v>NAZCA</v>
          </cell>
          <cell r="N2267">
            <v>2</v>
          </cell>
          <cell r="O2267" t="str">
            <v>CHANGUILLO</v>
          </cell>
          <cell r="P2267" t="str">
            <v>Vilma Celestino Villafana</v>
          </cell>
          <cell r="Q2267"/>
          <cell r="R2267" t="str">
            <v>Juan Carlos Peña Medina</v>
          </cell>
          <cell r="S2267" t="str">
            <v>Jefe de Planeamiento</v>
          </cell>
          <cell r="T2267">
            <v>948808912</v>
          </cell>
          <cell r="U2267" t="str">
            <v>jcarlos_pm1@hotmail.com</v>
          </cell>
        </row>
        <row r="2268">
          <cell r="H2268">
            <v>300987</v>
          </cell>
          <cell r="I2268" t="str">
            <v>MUNICIPALIDAD DISTRITAL DE EL INGENIO</v>
          </cell>
          <cell r="J2268">
            <v>11</v>
          </cell>
          <cell r="K2268" t="str">
            <v>ICA</v>
          </cell>
          <cell r="L2268">
            <v>3</v>
          </cell>
          <cell r="M2268" t="str">
            <v>NAZCA</v>
          </cell>
          <cell r="N2268">
            <v>3</v>
          </cell>
          <cell r="O2268" t="str">
            <v>EL INGENIO</v>
          </cell>
          <cell r="P2268" t="str">
            <v>Vilma Celestino Villafana</v>
          </cell>
          <cell r="Q2268"/>
          <cell r="R2268" t="str">
            <v>Jaime Hipolito Garcia Garibay</v>
          </cell>
          <cell r="S2268" t="str">
            <v>Jefe de Planeamiento</v>
          </cell>
          <cell r="T2268">
            <v>976514391</v>
          </cell>
          <cell r="U2268" t="str">
            <v>jh-garcia-g@hotmail.com</v>
          </cell>
        </row>
        <row r="2269">
          <cell r="H2269">
            <v>300988</v>
          </cell>
          <cell r="I2269" t="str">
            <v>MUNICIPALIDAD DISTRITAL DE MARCONA</v>
          </cell>
          <cell r="J2269">
            <v>11</v>
          </cell>
          <cell r="K2269" t="str">
            <v>ICA</v>
          </cell>
          <cell r="L2269">
            <v>3</v>
          </cell>
          <cell r="M2269" t="str">
            <v>NAZCA</v>
          </cell>
          <cell r="N2269">
            <v>4</v>
          </cell>
          <cell r="O2269" t="str">
            <v>MARCONA</v>
          </cell>
          <cell r="P2269" t="str">
            <v>Vilma Celestino Villafana</v>
          </cell>
          <cell r="Q2269"/>
          <cell r="R2269" t="str">
            <v>Yomira Juneth Ronceros Doloriert</v>
          </cell>
          <cell r="S2269" t="str">
            <v>Jefe de Planeamiento</v>
          </cell>
          <cell r="T2269">
            <v>961979805</v>
          </cell>
          <cell r="U2269" t="str">
            <v>yomira.ronceros@gmai.com</v>
          </cell>
        </row>
        <row r="2270">
          <cell r="H2270">
            <v>300989</v>
          </cell>
          <cell r="I2270" t="str">
            <v>MUNICIPALIDAD DISTRITAL DE VISTA ALEGRE</v>
          </cell>
          <cell r="J2270">
            <v>11</v>
          </cell>
          <cell r="K2270" t="str">
            <v>ICA</v>
          </cell>
          <cell r="L2270">
            <v>3</v>
          </cell>
          <cell r="M2270" t="str">
            <v>NAZCA</v>
          </cell>
          <cell r="N2270">
            <v>5</v>
          </cell>
          <cell r="O2270" t="str">
            <v>VISTA ALEGRE</v>
          </cell>
          <cell r="P2270" t="str">
            <v>Vilma Celestino Villafana</v>
          </cell>
          <cell r="Q2270"/>
          <cell r="R2270" t="str">
            <v>Peter Fajardo Vasquez</v>
          </cell>
          <cell r="S2270" t="str">
            <v>Jefe de Planeamiento</v>
          </cell>
          <cell r="T2270">
            <v>955619180</v>
          </cell>
          <cell r="U2270" t="str">
            <v>pefava_2427@hotmail.com</v>
          </cell>
        </row>
        <row r="2271">
          <cell r="H2271">
            <v>300991</v>
          </cell>
          <cell r="I2271" t="str">
            <v>MUNICIPALIDAD DISTRITAL DE LLIPATA</v>
          </cell>
          <cell r="J2271">
            <v>11</v>
          </cell>
          <cell r="K2271" t="str">
            <v>ICA</v>
          </cell>
          <cell r="L2271">
            <v>4</v>
          </cell>
          <cell r="M2271" t="str">
            <v>PALPA</v>
          </cell>
          <cell r="N2271">
            <v>2</v>
          </cell>
          <cell r="O2271" t="str">
            <v>LLIPATA</v>
          </cell>
          <cell r="P2271" t="str">
            <v>Vilma Celestino Villafana</v>
          </cell>
          <cell r="Q2271"/>
          <cell r="R2271" t="str">
            <v>Juan Carlos Peña Medina</v>
          </cell>
          <cell r="S2271" t="str">
            <v>Jefe de Planeamiento</v>
          </cell>
          <cell r="T2271">
            <v>948808912</v>
          </cell>
          <cell r="U2271" t="str">
            <v>jcarlos_pm1@hotmail.com</v>
          </cell>
        </row>
        <row r="2272">
          <cell r="H2272">
            <v>300992</v>
          </cell>
          <cell r="I2272" t="str">
            <v>MUNICIPALIDAD DISTRITAL DE RIO GRANDE</v>
          </cell>
          <cell r="J2272">
            <v>11</v>
          </cell>
          <cell r="K2272" t="str">
            <v>ICA</v>
          </cell>
          <cell r="L2272">
            <v>4</v>
          </cell>
          <cell r="M2272" t="str">
            <v>PALPA</v>
          </cell>
          <cell r="N2272">
            <v>3</v>
          </cell>
          <cell r="O2272" t="str">
            <v>RIO GRANDE</v>
          </cell>
          <cell r="P2272" t="str">
            <v>Vilma Celestino Villafana</v>
          </cell>
          <cell r="Q2272"/>
          <cell r="R2272" t="str">
            <v>Juan Carlos Peña Medina</v>
          </cell>
          <cell r="S2272" t="str">
            <v>Jefe de Planeamiento</v>
          </cell>
          <cell r="T2272">
            <v>948808912</v>
          </cell>
          <cell r="U2272" t="str">
            <v>jcarlos_pm1@hotmail.com</v>
          </cell>
        </row>
        <row r="2273">
          <cell r="H2273">
            <v>300993</v>
          </cell>
          <cell r="I2273" t="str">
            <v>MUNICIPALIDAD DISTRITAL DE SANTA CRUZ</v>
          </cell>
          <cell r="J2273">
            <v>11</v>
          </cell>
          <cell r="K2273" t="str">
            <v>ICA</v>
          </cell>
          <cell r="L2273">
            <v>4</v>
          </cell>
          <cell r="M2273" t="str">
            <v>PALPA</v>
          </cell>
          <cell r="N2273">
            <v>4</v>
          </cell>
          <cell r="O2273" t="str">
            <v>SANTA CRUZ</v>
          </cell>
          <cell r="P2273" t="str">
            <v>Vilma Celestino Villafana</v>
          </cell>
          <cell r="Q2273"/>
          <cell r="R2273" t="str">
            <v>Cynthia Melanie Garcia Gomez</v>
          </cell>
          <cell r="S2273" t="str">
            <v>Jefe de Planeamiento</v>
          </cell>
          <cell r="T2273">
            <v>942100561</v>
          </cell>
          <cell r="U2273" t="str">
            <v>mgarcia.20@outlook.es</v>
          </cell>
        </row>
        <row r="2274">
          <cell r="H2274">
            <v>300994</v>
          </cell>
          <cell r="I2274" t="str">
            <v>MUNICIPALIDAD DISTRITAL DE TIBILLO</v>
          </cell>
          <cell r="J2274">
            <v>11</v>
          </cell>
          <cell r="K2274" t="str">
            <v>ICA</v>
          </cell>
          <cell r="L2274">
            <v>4</v>
          </cell>
          <cell r="M2274" t="str">
            <v>PALPA</v>
          </cell>
          <cell r="N2274">
            <v>5</v>
          </cell>
          <cell r="O2274" t="str">
            <v>TIBILLO</v>
          </cell>
          <cell r="P2274" t="str">
            <v>Vilma Celestino Villafana</v>
          </cell>
          <cell r="Q2274"/>
          <cell r="R2274" t="str">
            <v>Orlando Medrano Saavedra</v>
          </cell>
          <cell r="S2274" t="str">
            <v>Jefe de Planeamiento</v>
          </cell>
          <cell r="T2274" t="str">
            <v>966 563 039</v>
          </cell>
          <cell r="U2274" t="str">
            <v>medranoorlando29@gmail.com</v>
          </cell>
        </row>
        <row r="2275">
          <cell r="H2275">
            <v>300996</v>
          </cell>
          <cell r="I2275" t="str">
            <v>MUNICIPALIDAD DISTRITAL DE HUANCANO</v>
          </cell>
          <cell r="J2275">
            <v>11</v>
          </cell>
          <cell r="K2275" t="str">
            <v>ICA</v>
          </cell>
          <cell r="L2275">
            <v>5</v>
          </cell>
          <cell r="M2275" t="str">
            <v>PISCO</v>
          </cell>
          <cell r="N2275">
            <v>2</v>
          </cell>
          <cell r="O2275" t="str">
            <v>HUANCANO</v>
          </cell>
          <cell r="P2275" t="str">
            <v>Vilma Celestino Villafana</v>
          </cell>
          <cell r="Q2275"/>
          <cell r="R2275" t="str">
            <v>Andre Alipio Oncebay Saavedra</v>
          </cell>
          <cell r="S2275" t="str">
            <v>Jefe de Planeamiento</v>
          </cell>
          <cell r="T2275">
            <v>920510709</v>
          </cell>
          <cell r="U2275" t="str">
            <v>andre_yul@hotmail.com;huancano1900@hotmail.com</v>
          </cell>
        </row>
        <row r="2276">
          <cell r="H2276">
            <v>300997</v>
          </cell>
          <cell r="I2276" t="str">
            <v>MUNICIPALIDAD DISTRITAL DE HUMAY</v>
          </cell>
          <cell r="J2276">
            <v>11</v>
          </cell>
          <cell r="K2276" t="str">
            <v>ICA</v>
          </cell>
          <cell r="L2276">
            <v>5</v>
          </cell>
          <cell r="M2276" t="str">
            <v>PISCO</v>
          </cell>
          <cell r="N2276">
            <v>3</v>
          </cell>
          <cell r="O2276" t="str">
            <v>HUMAY</v>
          </cell>
          <cell r="P2276" t="str">
            <v>Vilma Celestino Villafana</v>
          </cell>
          <cell r="Q2276"/>
          <cell r="R2276" t="str">
            <v>Yanira Retis Cabrera</v>
          </cell>
          <cell r="S2276" t="str">
            <v>Jefe de Planeamiento</v>
          </cell>
          <cell r="T2276">
            <v>969288756</v>
          </cell>
          <cell r="U2276" t="str">
            <v>yanira369@hotmail.com</v>
          </cell>
        </row>
        <row r="2277">
          <cell r="H2277">
            <v>300998</v>
          </cell>
          <cell r="I2277" t="str">
            <v>MUNICIPALIDAD DISTRITAL DE INDEPENDENCIA</v>
          </cell>
          <cell r="J2277">
            <v>11</v>
          </cell>
          <cell r="K2277" t="str">
            <v>ICA</v>
          </cell>
          <cell r="L2277">
            <v>5</v>
          </cell>
          <cell r="M2277" t="str">
            <v>PISCO</v>
          </cell>
          <cell r="N2277">
            <v>4</v>
          </cell>
          <cell r="O2277" t="str">
            <v>INDEPENDENCIA</v>
          </cell>
          <cell r="P2277" t="str">
            <v>Vilma Celestino Villafana</v>
          </cell>
          <cell r="Q2277"/>
          <cell r="R2277" t="str">
            <v>Tenorio Salhuana Flavia Ines</v>
          </cell>
          <cell r="S2277" t="str">
            <v>Jefe de Planeamiento</v>
          </cell>
          <cell r="T2277">
            <v>956407276</v>
          </cell>
          <cell r="U2277" t="str">
            <v>flaviaines_ts@hotmail.com</v>
          </cell>
        </row>
        <row r="2278">
          <cell r="H2278">
            <v>300999</v>
          </cell>
          <cell r="I2278" t="str">
            <v>MUNICIPALIDAD DISTRITAL DE PARACAS</v>
          </cell>
          <cell r="J2278">
            <v>11</v>
          </cell>
          <cell r="K2278" t="str">
            <v>ICA</v>
          </cell>
          <cell r="L2278">
            <v>5</v>
          </cell>
          <cell r="M2278" t="str">
            <v>PISCO</v>
          </cell>
          <cell r="N2278">
            <v>5</v>
          </cell>
          <cell r="O2278" t="str">
            <v>PARACAS</v>
          </cell>
          <cell r="P2278" t="str">
            <v>Vilma Celestino Villafana</v>
          </cell>
          <cell r="Q2278"/>
          <cell r="R2278" t="str">
            <v>Saul Jesus Laurente Ventura</v>
          </cell>
          <cell r="S2278" t="str">
            <v>Jefe de Planeamiento</v>
          </cell>
          <cell r="T2278">
            <v>956176443</v>
          </cell>
          <cell r="U2278" t="str">
            <v>laurente1961@hotmail.com</v>
          </cell>
        </row>
        <row r="2279">
          <cell r="H2279">
            <v>301000</v>
          </cell>
          <cell r="I2279" t="str">
            <v>MUNICIPALIDAD DISTRITAL DE SAN ANDRES</v>
          </cell>
          <cell r="J2279">
            <v>11</v>
          </cell>
          <cell r="K2279" t="str">
            <v>ICA</v>
          </cell>
          <cell r="L2279">
            <v>5</v>
          </cell>
          <cell r="M2279" t="str">
            <v>PISCO</v>
          </cell>
          <cell r="N2279">
            <v>6</v>
          </cell>
          <cell r="O2279" t="str">
            <v>SAN ANDRES</v>
          </cell>
          <cell r="P2279" t="str">
            <v>Vilma Celestino Villafana</v>
          </cell>
          <cell r="Q2279"/>
          <cell r="R2279" t="str">
            <v>Joan Arnold Cobeñas Vinces</v>
          </cell>
          <cell r="S2279" t="str">
            <v>Jefe de Planeamiento</v>
          </cell>
          <cell r="T2279">
            <v>922655889</v>
          </cell>
          <cell r="U2279" t="str">
            <v>jcob.arv@gmail.com</v>
          </cell>
        </row>
        <row r="2280">
          <cell r="H2280">
            <v>301001</v>
          </cell>
          <cell r="I2280" t="str">
            <v>MUNICIPALIDAD DISTRITAL DE SAN CLEMENTE</v>
          </cell>
          <cell r="J2280">
            <v>11</v>
          </cell>
          <cell r="K2280" t="str">
            <v>ICA</v>
          </cell>
          <cell r="L2280">
            <v>5</v>
          </cell>
          <cell r="M2280" t="str">
            <v>PISCO</v>
          </cell>
          <cell r="N2280">
            <v>7</v>
          </cell>
          <cell r="O2280" t="str">
            <v>SAN CLEMENTE</v>
          </cell>
          <cell r="P2280" t="str">
            <v>Vilma Celestino Villafana</v>
          </cell>
          <cell r="Q2280"/>
          <cell r="R2280" t="str">
            <v>Yovana Julia Huamantupa Huarcaya</v>
          </cell>
          <cell r="S2280" t="str">
            <v>Jefe de Planeamiento</v>
          </cell>
          <cell r="T2280">
            <v>987851620</v>
          </cell>
          <cell r="U2280" t="str">
            <v>yovana05jh@gmail.com</v>
          </cell>
        </row>
        <row r="2281">
          <cell r="H2281">
            <v>301002</v>
          </cell>
          <cell r="I2281" t="str">
            <v>MUNICIPALIDAD DISTRITAL DE TUPAC AMARU INCA</v>
          </cell>
          <cell r="J2281">
            <v>11</v>
          </cell>
          <cell r="K2281" t="str">
            <v>ICA</v>
          </cell>
          <cell r="L2281">
            <v>5</v>
          </cell>
          <cell r="M2281" t="str">
            <v>PISCO</v>
          </cell>
          <cell r="N2281">
            <v>8</v>
          </cell>
          <cell r="O2281" t="str">
            <v>TUPAC AMARU INCA</v>
          </cell>
          <cell r="P2281" t="str">
            <v>Vilma Celestino Villafana</v>
          </cell>
          <cell r="Q2281"/>
          <cell r="R2281" t="str">
            <v>Varbara Miriam Palomino Manturano</v>
          </cell>
          <cell r="S2281" t="str">
            <v>Jefe de Planeamiento</v>
          </cell>
          <cell r="T2281">
            <v>948994286</v>
          </cell>
          <cell r="U2281" t="str">
            <v>bar.mi_1993@hotmail.com</v>
          </cell>
        </row>
        <row r="2282">
          <cell r="H2282">
            <v>301004</v>
          </cell>
          <cell r="I2282" t="str">
            <v>MUNICIPALIDAD DISTRITAL DE CARHUACALLANGA</v>
          </cell>
          <cell r="J2282">
            <v>12</v>
          </cell>
          <cell r="K2282" t="str">
            <v>JUNIN</v>
          </cell>
          <cell r="L2282">
            <v>1</v>
          </cell>
          <cell r="M2282" t="str">
            <v>HUANCAYO</v>
          </cell>
          <cell r="N2282">
            <v>4</v>
          </cell>
          <cell r="O2282" t="str">
            <v>CARHUACALLANGA</v>
          </cell>
          <cell r="P2282" t="str">
            <v>Yordan Aranda Diaz</v>
          </cell>
          <cell r="Q2282"/>
          <cell r="R2282" t="str">
            <v>LILIANA LLACTA LLACTA</v>
          </cell>
          <cell r="S2282"/>
          <cell r="T2282">
            <v>964950886</v>
          </cell>
          <cell r="U2282" t="str">
            <v>lilieliza2@hotmail.com</v>
          </cell>
        </row>
        <row r="2283">
          <cell r="H2283">
            <v>301005</v>
          </cell>
          <cell r="I2283" t="str">
            <v>MUNICIPALIDAD DISTRITAL DE CHACAPAMPA</v>
          </cell>
          <cell r="J2283">
            <v>12</v>
          </cell>
          <cell r="K2283" t="str">
            <v>JUNIN</v>
          </cell>
          <cell r="L2283">
            <v>1</v>
          </cell>
          <cell r="M2283" t="str">
            <v>HUANCAYO</v>
          </cell>
          <cell r="N2283">
            <v>5</v>
          </cell>
          <cell r="O2283" t="str">
            <v>CHACAPAMPA</v>
          </cell>
          <cell r="P2283" t="str">
            <v>Yordan Aranda Diaz</v>
          </cell>
          <cell r="Q2283"/>
          <cell r="R2283" t="str">
            <v>Jessica Janeth Montes Zenteno</v>
          </cell>
          <cell r="S2283" t="str">
            <v>Responsable de Planeamiento</v>
          </cell>
          <cell r="T2283">
            <v>964858341</v>
          </cell>
          <cell r="U2283" t="str">
            <v>jessmontesz16@gmail.com</v>
          </cell>
        </row>
        <row r="2284">
          <cell r="H2284">
            <v>301006</v>
          </cell>
          <cell r="I2284" t="str">
            <v>MUNICIPALIDAD DISTRITAL DE CHICCHE</v>
          </cell>
          <cell r="J2284">
            <v>12</v>
          </cell>
          <cell r="K2284" t="str">
            <v>JUNIN</v>
          </cell>
          <cell r="L2284">
            <v>1</v>
          </cell>
          <cell r="M2284" t="str">
            <v>HUANCAYO</v>
          </cell>
          <cell r="N2284">
            <v>6</v>
          </cell>
          <cell r="O2284" t="str">
            <v>CHICCHE</v>
          </cell>
          <cell r="P2284" t="str">
            <v>Yordan Aranda Diaz</v>
          </cell>
          <cell r="Q2284"/>
          <cell r="R2284" t="str">
            <v>LIZBETH ARZAPALO MANTARI</v>
          </cell>
          <cell r="S2284"/>
          <cell r="T2284">
            <v>974468645</v>
          </cell>
          <cell r="U2284" t="str">
            <v>arzapaloiveth@gmail.com</v>
          </cell>
        </row>
        <row r="2285">
          <cell r="H2285">
            <v>301007</v>
          </cell>
          <cell r="I2285" t="str">
            <v>MUNICIPALIDAD DISTRITAL DE CHILCA</v>
          </cell>
          <cell r="J2285">
            <v>12</v>
          </cell>
          <cell r="K2285" t="str">
            <v>JUNIN</v>
          </cell>
          <cell r="L2285">
            <v>1</v>
          </cell>
          <cell r="M2285" t="str">
            <v>HUANCAYO</v>
          </cell>
          <cell r="N2285">
            <v>7</v>
          </cell>
          <cell r="O2285" t="str">
            <v>CHILCA</v>
          </cell>
          <cell r="P2285" t="str">
            <v>Yordan Aranda Diaz</v>
          </cell>
          <cell r="Q2285"/>
          <cell r="R2285" t="str">
            <v>Junior Salvatierra Espinoza</v>
          </cell>
          <cell r="S2285"/>
          <cell r="T2285">
            <v>971718617</v>
          </cell>
          <cell r="U2285" t="str">
            <v>junior7_4@hotmail.com</v>
          </cell>
        </row>
        <row r="2286">
          <cell r="H2286">
            <v>301008</v>
          </cell>
          <cell r="I2286" t="str">
            <v>MUNICIPALIDAD DISTRITAL DE CHONGOS ALTO</v>
          </cell>
          <cell r="J2286">
            <v>12</v>
          </cell>
          <cell r="K2286" t="str">
            <v>JUNIN</v>
          </cell>
          <cell r="L2286">
            <v>1</v>
          </cell>
          <cell r="M2286" t="str">
            <v>HUANCAYO</v>
          </cell>
          <cell r="N2286">
            <v>8</v>
          </cell>
          <cell r="O2286" t="str">
            <v>CHONGOS ALTO</v>
          </cell>
          <cell r="P2286" t="str">
            <v>Yordan Aranda Diaz</v>
          </cell>
          <cell r="Q2286"/>
          <cell r="R2286" t="str">
            <v>ROSBER TACZA BAQUERIZO</v>
          </cell>
          <cell r="S2286"/>
          <cell r="T2286">
            <v>954139724</v>
          </cell>
          <cell r="U2286" t="str">
            <v>conta.tacza@gmail.com</v>
          </cell>
        </row>
        <row r="2287">
          <cell r="H2287">
            <v>301009</v>
          </cell>
          <cell r="I2287" t="str">
            <v>MUNICIPALIDAD DISTRITAL DE CHUPURO</v>
          </cell>
          <cell r="J2287">
            <v>12</v>
          </cell>
          <cell r="K2287" t="str">
            <v>JUNIN</v>
          </cell>
          <cell r="L2287">
            <v>1</v>
          </cell>
          <cell r="M2287" t="str">
            <v>HUANCAYO</v>
          </cell>
          <cell r="N2287">
            <v>11</v>
          </cell>
          <cell r="O2287" t="str">
            <v>CHUPURO</v>
          </cell>
          <cell r="P2287" t="str">
            <v>Yordan Aranda Diaz</v>
          </cell>
          <cell r="Q2287"/>
          <cell r="R2287" t="str">
            <v>CARLOS VALLE ELOSCANO</v>
          </cell>
          <cell r="S2287"/>
          <cell r="T2287">
            <v>943930065</v>
          </cell>
          <cell r="U2287" t="str">
            <v>contacve_1@hotmail.com</v>
          </cell>
        </row>
        <row r="2288">
          <cell r="H2288">
            <v>301010</v>
          </cell>
          <cell r="I2288" t="str">
            <v>MUNICIPALIDAD DISTRITAL DE COLCA</v>
          </cell>
          <cell r="J2288">
            <v>12</v>
          </cell>
          <cell r="K2288" t="str">
            <v>JUNIN</v>
          </cell>
          <cell r="L2288">
            <v>1</v>
          </cell>
          <cell r="M2288" t="str">
            <v>HUANCAYO</v>
          </cell>
          <cell r="N2288">
            <v>12</v>
          </cell>
          <cell r="O2288" t="str">
            <v>COLCA</v>
          </cell>
          <cell r="P2288" t="str">
            <v>Yordan Aranda Diaz</v>
          </cell>
          <cell r="Q2288"/>
          <cell r="R2288" t="str">
            <v>VICTOR LUIS GALARZA SALAZAR</v>
          </cell>
          <cell r="S2288"/>
          <cell r="T2288">
            <v>964640676</v>
          </cell>
          <cell r="U2288" t="str">
            <v>luisgalarza@gmail.com</v>
          </cell>
        </row>
        <row r="2289">
          <cell r="H2289">
            <v>301011</v>
          </cell>
          <cell r="I2289" t="str">
            <v>MUNICIPALIDAD DISTRITAL DE CULLHUAS</v>
          </cell>
          <cell r="J2289">
            <v>12</v>
          </cell>
          <cell r="K2289" t="str">
            <v>JUNIN</v>
          </cell>
          <cell r="L2289">
            <v>1</v>
          </cell>
          <cell r="M2289" t="str">
            <v>HUANCAYO</v>
          </cell>
          <cell r="N2289">
            <v>13</v>
          </cell>
          <cell r="O2289" t="str">
            <v>CULLHUAS</v>
          </cell>
          <cell r="P2289" t="str">
            <v>Yordan Aranda Diaz</v>
          </cell>
          <cell r="Q2289"/>
          <cell r="R2289" t="str">
            <v>JUAN CARLOS CANTORIN ARROYO</v>
          </cell>
          <cell r="S2289"/>
          <cell r="T2289">
            <v>957570700</v>
          </cell>
          <cell r="U2289" t="str">
            <v>cantorin.20@outlook.es</v>
          </cell>
        </row>
        <row r="2290">
          <cell r="H2290">
            <v>301012</v>
          </cell>
          <cell r="I2290" t="str">
            <v>MUNICIPALIDAD DISTRITAL DE EL TAMBO</v>
          </cell>
          <cell r="J2290">
            <v>12</v>
          </cell>
          <cell r="K2290" t="str">
            <v>JUNIN</v>
          </cell>
          <cell r="L2290">
            <v>1</v>
          </cell>
          <cell r="M2290" t="str">
            <v>HUANCAYO</v>
          </cell>
          <cell r="N2290">
            <v>14</v>
          </cell>
          <cell r="O2290" t="str">
            <v>EL TAMBO</v>
          </cell>
          <cell r="P2290" t="str">
            <v>Yordan Aranda Diaz</v>
          </cell>
          <cell r="Q2290"/>
          <cell r="R2290" t="str">
            <v>MOISES OYOLA CONDORI</v>
          </cell>
          <cell r="S2290" t="str">
            <v>Gerente de planeamiento y presupuesto</v>
          </cell>
          <cell r="T2290">
            <v>966994288</v>
          </cell>
          <cell r="U2290" t="str">
            <v>oyolacondor_41@hotmail.com</v>
          </cell>
        </row>
        <row r="2291">
          <cell r="H2291">
            <v>301013</v>
          </cell>
          <cell r="I2291" t="str">
            <v>MUNICIPALIDAD DISTRITAL DE HUACRAPUQUIO</v>
          </cell>
          <cell r="J2291">
            <v>12</v>
          </cell>
          <cell r="K2291" t="str">
            <v>JUNIN</v>
          </cell>
          <cell r="L2291">
            <v>1</v>
          </cell>
          <cell r="M2291" t="str">
            <v>HUANCAYO</v>
          </cell>
          <cell r="N2291">
            <v>16</v>
          </cell>
          <cell r="O2291" t="str">
            <v>HUACRAPUQUIO</v>
          </cell>
          <cell r="P2291" t="str">
            <v>Yordan Aranda Diaz</v>
          </cell>
          <cell r="Q2291"/>
          <cell r="R2291" t="str">
            <v>JUDITH MATIAZA MARTINEZ MEZA</v>
          </cell>
          <cell r="S2291"/>
          <cell r="T2291">
            <v>935680161</v>
          </cell>
          <cell r="U2291" t="str">
            <v>jumar10_84@hotmail.com</v>
          </cell>
        </row>
        <row r="2292">
          <cell r="H2292">
            <v>301014</v>
          </cell>
          <cell r="I2292" t="str">
            <v>MUNICIPALIDAD DISTRITAL DE HUALHUAS</v>
          </cell>
          <cell r="J2292">
            <v>12</v>
          </cell>
          <cell r="K2292" t="str">
            <v>JUNIN</v>
          </cell>
          <cell r="L2292">
            <v>1</v>
          </cell>
          <cell r="M2292" t="str">
            <v>HUANCAYO</v>
          </cell>
          <cell r="N2292">
            <v>17</v>
          </cell>
          <cell r="O2292" t="str">
            <v>HUALHUAS</v>
          </cell>
          <cell r="P2292" t="str">
            <v>Yordan Aranda Diaz</v>
          </cell>
          <cell r="Q2292"/>
          <cell r="R2292" t="str">
            <v>MAGALY J. ESPINAL BEOUTIS</v>
          </cell>
          <cell r="S2292"/>
          <cell r="T2292">
            <v>962622219</v>
          </cell>
          <cell r="U2292" t="str">
            <v>maggyes_60@hotmail.com</v>
          </cell>
        </row>
        <row r="2293">
          <cell r="H2293">
            <v>301015</v>
          </cell>
          <cell r="I2293" t="str">
            <v>MUNICIPALIDAD DISTRITAL DE HUANCAN</v>
          </cell>
          <cell r="J2293">
            <v>12</v>
          </cell>
          <cell r="K2293" t="str">
            <v>JUNIN</v>
          </cell>
          <cell r="L2293">
            <v>1</v>
          </cell>
          <cell r="M2293" t="str">
            <v>HUANCAYO</v>
          </cell>
          <cell r="N2293">
            <v>19</v>
          </cell>
          <cell r="O2293" t="str">
            <v>HUANCAN</v>
          </cell>
          <cell r="P2293" t="str">
            <v>Yordan Aranda Diaz</v>
          </cell>
          <cell r="Q2293"/>
          <cell r="R2293" t="str">
            <v>LILIANA LLACTA LLACTA</v>
          </cell>
          <cell r="S2293"/>
          <cell r="T2293">
            <v>964950886</v>
          </cell>
          <cell r="U2293" t="str">
            <v>lilieliza2@hotmail.com</v>
          </cell>
        </row>
        <row r="2294">
          <cell r="H2294">
            <v>301016</v>
          </cell>
          <cell r="I2294" t="str">
            <v>MUNICIPALIDAD DISTRITAL DE HUASICANCHA</v>
          </cell>
          <cell r="J2294">
            <v>12</v>
          </cell>
          <cell r="K2294" t="str">
            <v>JUNIN</v>
          </cell>
          <cell r="L2294">
            <v>1</v>
          </cell>
          <cell r="M2294" t="str">
            <v>HUANCAYO</v>
          </cell>
          <cell r="N2294">
            <v>20</v>
          </cell>
          <cell r="O2294" t="str">
            <v>HUASICANCHA</v>
          </cell>
          <cell r="P2294" t="str">
            <v>Yordan Aranda Diaz</v>
          </cell>
          <cell r="Q2294"/>
          <cell r="R2294" t="str">
            <v>ABRAHAM HUAMAN ALIAGA</v>
          </cell>
          <cell r="S2294"/>
          <cell r="T2294">
            <v>997723656</v>
          </cell>
          <cell r="U2294" t="str">
            <v>diego_pcp_1@hotmail.com</v>
          </cell>
        </row>
        <row r="2295">
          <cell r="H2295">
            <v>301017</v>
          </cell>
          <cell r="I2295" t="str">
            <v>MUNICIPALIDAD DISTRITAL DE HUAYUCACHI</v>
          </cell>
          <cell r="J2295">
            <v>12</v>
          </cell>
          <cell r="K2295" t="str">
            <v>JUNIN</v>
          </cell>
          <cell r="L2295">
            <v>1</v>
          </cell>
          <cell r="M2295" t="str">
            <v>HUANCAYO</v>
          </cell>
          <cell r="N2295">
            <v>21</v>
          </cell>
          <cell r="O2295" t="str">
            <v>HUAYUCACHI</v>
          </cell>
          <cell r="P2295" t="str">
            <v>Yordan Aranda Diaz</v>
          </cell>
          <cell r="Q2295"/>
          <cell r="R2295" t="str">
            <v>JAVIER ROJAS CAMPOS</v>
          </cell>
          <cell r="S2295" t="str">
            <v>Responsable de la Oficina de planeamiento y presupuesto</v>
          </cell>
          <cell r="T2295">
            <v>964852579</v>
          </cell>
          <cell r="U2295" t="str">
            <v>planeamientomunihuayucachi@gmail.com</v>
          </cell>
        </row>
        <row r="2296">
          <cell r="H2296">
            <v>301018</v>
          </cell>
          <cell r="I2296" t="str">
            <v>MUNICIPALIDAD DISTRITAL DE INGENIO</v>
          </cell>
          <cell r="J2296">
            <v>12</v>
          </cell>
          <cell r="K2296" t="str">
            <v>JUNIN</v>
          </cell>
          <cell r="L2296">
            <v>1</v>
          </cell>
          <cell r="M2296" t="str">
            <v>HUANCAYO</v>
          </cell>
          <cell r="N2296">
            <v>22</v>
          </cell>
          <cell r="O2296" t="str">
            <v>INGENIO</v>
          </cell>
          <cell r="P2296" t="str">
            <v>Yordan Aranda Diaz</v>
          </cell>
          <cell r="Q2296"/>
          <cell r="R2296" t="str">
            <v>ISABEL NATALY ZARATE CHAVEZ</v>
          </cell>
          <cell r="S2296"/>
          <cell r="T2296">
            <v>954804036</v>
          </cell>
          <cell r="U2296" t="str">
            <v>isanataly77@hotmail.com</v>
          </cell>
        </row>
        <row r="2297">
          <cell r="H2297">
            <v>301019</v>
          </cell>
          <cell r="I2297" t="str">
            <v>MUNICIPALIDAD DISTRITAL DE PARIAHUANCA</v>
          </cell>
          <cell r="J2297">
            <v>12</v>
          </cell>
          <cell r="K2297" t="str">
            <v>JUNIN</v>
          </cell>
          <cell r="L2297">
            <v>1</v>
          </cell>
          <cell r="M2297" t="str">
            <v>HUANCAYO</v>
          </cell>
          <cell r="N2297">
            <v>24</v>
          </cell>
          <cell r="O2297" t="str">
            <v>PARIAHUANCA</v>
          </cell>
          <cell r="P2297" t="str">
            <v>Yordan Aranda Diaz</v>
          </cell>
          <cell r="Q2297"/>
          <cell r="R2297" t="str">
            <v>JAVIER ROJAS CAMPOS</v>
          </cell>
          <cell r="S2297"/>
          <cell r="T2297">
            <v>964851579</v>
          </cell>
          <cell r="U2297" t="str">
            <v>javi_camp@hotmail.com</v>
          </cell>
        </row>
        <row r="2298">
          <cell r="H2298">
            <v>301020</v>
          </cell>
          <cell r="I2298" t="str">
            <v>MUNICIPALIDAD DISTRITAL DE PILCOMAYO</v>
          </cell>
          <cell r="J2298">
            <v>12</v>
          </cell>
          <cell r="K2298" t="str">
            <v>JUNIN</v>
          </cell>
          <cell r="L2298">
            <v>1</v>
          </cell>
          <cell r="M2298" t="str">
            <v>HUANCAYO</v>
          </cell>
          <cell r="N2298">
            <v>25</v>
          </cell>
          <cell r="O2298" t="str">
            <v>PILCOMAYO</v>
          </cell>
          <cell r="P2298" t="str">
            <v>Yordan Aranda Diaz</v>
          </cell>
          <cell r="Q2298"/>
          <cell r="R2298" t="str">
            <v>JORGE EDUARDO PIMENTEL ROCA</v>
          </cell>
          <cell r="S2298"/>
          <cell r="T2298">
            <v>920834130</v>
          </cell>
          <cell r="U2298" t="str">
            <v>jpimen7506@gmail.com</v>
          </cell>
        </row>
        <row r="2299">
          <cell r="H2299">
            <v>301021</v>
          </cell>
          <cell r="I2299" t="str">
            <v>MUNICIPALIDAD DISTRITAL DE PUCARA</v>
          </cell>
          <cell r="J2299">
            <v>12</v>
          </cell>
          <cell r="K2299" t="str">
            <v>JUNIN</v>
          </cell>
          <cell r="L2299">
            <v>1</v>
          </cell>
          <cell r="M2299" t="str">
            <v>HUANCAYO</v>
          </cell>
          <cell r="N2299">
            <v>26</v>
          </cell>
          <cell r="O2299" t="str">
            <v>PUCARA</v>
          </cell>
          <cell r="P2299" t="str">
            <v>Yordan Aranda Diaz</v>
          </cell>
          <cell r="Q2299"/>
          <cell r="R2299" t="str">
            <v>ANGEL FELIX CHAVEZ POMA</v>
          </cell>
          <cell r="S2299"/>
          <cell r="T2299">
            <v>912726336</v>
          </cell>
          <cell r="U2299" t="str">
            <v>afcp2598@gmail.com</v>
          </cell>
        </row>
        <row r="2300">
          <cell r="H2300">
            <v>301022</v>
          </cell>
          <cell r="I2300" t="str">
            <v>MUNICIPALIDAD DISTRITAL DE QUICHUAY</v>
          </cell>
          <cell r="J2300">
            <v>12</v>
          </cell>
          <cell r="K2300" t="str">
            <v>JUNIN</v>
          </cell>
          <cell r="L2300">
            <v>1</v>
          </cell>
          <cell r="M2300" t="str">
            <v>HUANCAYO</v>
          </cell>
          <cell r="N2300">
            <v>27</v>
          </cell>
          <cell r="O2300" t="str">
            <v>QUICHUAY</v>
          </cell>
          <cell r="P2300" t="str">
            <v>Yordan Aranda Diaz</v>
          </cell>
          <cell r="Q2300"/>
          <cell r="R2300" t="str">
            <v>LIZBETH ARZAPALO MANTARI</v>
          </cell>
          <cell r="S2300"/>
          <cell r="T2300">
            <v>974468645</v>
          </cell>
          <cell r="U2300" t="str">
            <v>arzapaloiveth@gmail.com</v>
          </cell>
        </row>
        <row r="2301">
          <cell r="H2301">
            <v>301023</v>
          </cell>
          <cell r="I2301" t="str">
            <v>MUNICIPALIDAD DISTRITAL DE QUILCAS</v>
          </cell>
          <cell r="J2301">
            <v>12</v>
          </cell>
          <cell r="K2301" t="str">
            <v>JUNIN</v>
          </cell>
          <cell r="L2301">
            <v>1</v>
          </cell>
          <cell r="M2301" t="str">
            <v>HUANCAYO</v>
          </cell>
          <cell r="N2301">
            <v>28</v>
          </cell>
          <cell r="O2301" t="str">
            <v>QUILCAS</v>
          </cell>
          <cell r="P2301" t="str">
            <v>Yordan Aranda Diaz</v>
          </cell>
          <cell r="Q2301"/>
          <cell r="R2301"/>
          <cell r="S2301"/>
          <cell r="T2301"/>
          <cell r="U2301"/>
        </row>
        <row r="2302">
          <cell r="H2302">
            <v>301024</v>
          </cell>
          <cell r="I2302" t="str">
            <v>MUNICIPALIDAD DISTRITAL DE SAN AGUSTIN</v>
          </cell>
          <cell r="J2302">
            <v>12</v>
          </cell>
          <cell r="K2302" t="str">
            <v>JUNIN</v>
          </cell>
          <cell r="L2302">
            <v>1</v>
          </cell>
          <cell r="M2302" t="str">
            <v>HUANCAYO</v>
          </cell>
          <cell r="N2302">
            <v>29</v>
          </cell>
          <cell r="O2302" t="str">
            <v>SAN AGUSTIN</v>
          </cell>
          <cell r="P2302" t="str">
            <v>Yordan Aranda Diaz</v>
          </cell>
          <cell r="Q2302"/>
          <cell r="R2302" t="str">
            <v>Frank GERSON CURI CONDOR</v>
          </cell>
          <cell r="S2302"/>
          <cell r="T2302">
            <v>924459809</v>
          </cell>
          <cell r="U2302" t="str">
            <v>frankcc33@gmail.com</v>
          </cell>
        </row>
        <row r="2303">
          <cell r="H2303">
            <v>301025</v>
          </cell>
          <cell r="I2303" t="str">
            <v>MUNICIPALIDAD DISTRITAL DE SAN JERONIMO DE TUNAN</v>
          </cell>
          <cell r="J2303">
            <v>12</v>
          </cell>
          <cell r="K2303" t="str">
            <v>JUNIN</v>
          </cell>
          <cell r="L2303">
            <v>1</v>
          </cell>
          <cell r="M2303" t="str">
            <v>HUANCAYO</v>
          </cell>
          <cell r="N2303">
            <v>30</v>
          </cell>
          <cell r="O2303" t="str">
            <v>SAN JERONIMO DE TUNAN</v>
          </cell>
          <cell r="P2303" t="str">
            <v>Yordan Aranda Diaz</v>
          </cell>
          <cell r="Q2303"/>
          <cell r="R2303" t="str">
            <v>VERONICA ARROYO LOZANO</v>
          </cell>
          <cell r="S2303"/>
          <cell r="T2303">
            <v>996644080</v>
          </cell>
          <cell r="U2303" t="str">
            <v>veronicarroyo24@gmail.com</v>
          </cell>
        </row>
        <row r="2304">
          <cell r="H2304">
            <v>301026</v>
          </cell>
          <cell r="I2304" t="str">
            <v>MUNICIPALIDAD DISTRITAL DE SAÑO</v>
          </cell>
          <cell r="J2304">
            <v>12</v>
          </cell>
          <cell r="K2304" t="str">
            <v>JUNIN</v>
          </cell>
          <cell r="L2304">
            <v>1</v>
          </cell>
          <cell r="M2304" t="str">
            <v>HUANCAYO</v>
          </cell>
          <cell r="N2304">
            <v>32</v>
          </cell>
          <cell r="O2304" t="str">
            <v>SAÑO</v>
          </cell>
          <cell r="P2304" t="str">
            <v>Yordan Aranda Diaz</v>
          </cell>
          <cell r="Q2304"/>
          <cell r="R2304" t="str">
            <v>Maria A. Vera Vilchez</v>
          </cell>
          <cell r="S2304"/>
          <cell r="T2304">
            <v>956495055</v>
          </cell>
          <cell r="U2304" t="str">
            <v>veravilchez@hotmail.com</v>
          </cell>
        </row>
        <row r="2305">
          <cell r="H2305">
            <v>301027</v>
          </cell>
          <cell r="I2305" t="str">
            <v>MUNICIPALIDAD DISTRITAL DE SAPALLANGA</v>
          </cell>
          <cell r="J2305">
            <v>12</v>
          </cell>
          <cell r="K2305" t="str">
            <v>JUNIN</v>
          </cell>
          <cell r="L2305">
            <v>1</v>
          </cell>
          <cell r="M2305" t="str">
            <v>HUANCAYO</v>
          </cell>
          <cell r="N2305">
            <v>33</v>
          </cell>
          <cell r="O2305" t="str">
            <v>SAPALLANGA</v>
          </cell>
          <cell r="P2305" t="str">
            <v>Yordan Aranda Diaz</v>
          </cell>
          <cell r="Q2305"/>
          <cell r="R2305" t="str">
            <v>JORGE LUIS VELASQUEZ GOMEZ</v>
          </cell>
          <cell r="S2305"/>
          <cell r="T2305">
            <v>949469218</v>
          </cell>
          <cell r="U2305" t="str">
            <v>jorluis1de10000@gmail.com</v>
          </cell>
        </row>
        <row r="2306">
          <cell r="H2306">
            <v>301028</v>
          </cell>
          <cell r="I2306" t="str">
            <v>MUNICIPALIDAD DISTRITAL DE SICAYA</v>
          </cell>
          <cell r="J2306">
            <v>12</v>
          </cell>
          <cell r="K2306" t="str">
            <v>JUNIN</v>
          </cell>
          <cell r="L2306">
            <v>1</v>
          </cell>
          <cell r="M2306" t="str">
            <v>HUANCAYO</v>
          </cell>
          <cell r="N2306">
            <v>34</v>
          </cell>
          <cell r="O2306" t="str">
            <v>SICAYA</v>
          </cell>
          <cell r="P2306" t="str">
            <v>Yordan Aranda Diaz</v>
          </cell>
          <cell r="Q2306"/>
          <cell r="R2306" t="str">
            <v>Raul Huamani Chochoca</v>
          </cell>
          <cell r="S2306"/>
          <cell r="T2306">
            <v>952319751</v>
          </cell>
          <cell r="U2306" t="str">
            <v>huamanichochoccaraul@gmail.com</v>
          </cell>
        </row>
        <row r="2307">
          <cell r="H2307">
            <v>301029</v>
          </cell>
          <cell r="I2307" t="str">
            <v>MUNICIPALIDAD DISTRITAL DE SANTO DOMINGO DE ACOBAMBA</v>
          </cell>
          <cell r="J2307">
            <v>12</v>
          </cell>
          <cell r="K2307" t="str">
            <v>JUNIN</v>
          </cell>
          <cell r="L2307">
            <v>1</v>
          </cell>
          <cell r="M2307" t="str">
            <v>HUANCAYO</v>
          </cell>
          <cell r="N2307">
            <v>35</v>
          </cell>
          <cell r="O2307" t="str">
            <v>SANTO DOMINGO DE ACOBAMBA</v>
          </cell>
          <cell r="P2307" t="str">
            <v>Yordan Aranda Diaz</v>
          </cell>
          <cell r="Q2307"/>
          <cell r="R2307" t="str">
            <v>VILMA SALOME ÑAVEZ</v>
          </cell>
          <cell r="S2307"/>
          <cell r="T2307">
            <v>999660103</v>
          </cell>
          <cell r="U2307" t="str">
            <v>VSALOME03@GMAIL.COM</v>
          </cell>
        </row>
        <row r="2308">
          <cell r="H2308">
            <v>301030</v>
          </cell>
          <cell r="I2308" t="str">
            <v>MUNICIPALIDAD DISTRITAL DE VIQUES</v>
          </cell>
          <cell r="J2308">
            <v>12</v>
          </cell>
          <cell r="K2308" t="str">
            <v>JUNIN</v>
          </cell>
          <cell r="L2308">
            <v>1</v>
          </cell>
          <cell r="M2308" t="str">
            <v>HUANCAYO</v>
          </cell>
          <cell r="N2308">
            <v>36</v>
          </cell>
          <cell r="O2308" t="str">
            <v>VIQUES</v>
          </cell>
          <cell r="P2308" t="str">
            <v>Yordan Aranda Diaz</v>
          </cell>
          <cell r="Q2308"/>
          <cell r="R2308" t="str">
            <v>ROSA GABRIELA DUEÑAS HUAMAN</v>
          </cell>
          <cell r="S2308" t="str">
            <v xml:space="preserve">RESPONSABLE OFICINA DE PLANEAMIENTO </v>
          </cell>
          <cell r="T2308">
            <v>988820014</v>
          </cell>
          <cell r="U2308" t="str">
            <v>muniviquesplaneamiento@gmail.com</v>
          </cell>
        </row>
        <row r="2309">
          <cell r="H2309">
            <v>301032</v>
          </cell>
          <cell r="I2309" t="str">
            <v>MUNICIPALIDAD DISTRITAL DE ACO</v>
          </cell>
          <cell r="J2309">
            <v>12</v>
          </cell>
          <cell r="K2309" t="str">
            <v>JUNIN</v>
          </cell>
          <cell r="L2309">
            <v>2</v>
          </cell>
          <cell r="M2309" t="str">
            <v>CONCEPCION</v>
          </cell>
          <cell r="N2309">
            <v>2</v>
          </cell>
          <cell r="O2309" t="str">
            <v>ACO</v>
          </cell>
          <cell r="P2309" t="str">
            <v>Yordan Aranda Diaz</v>
          </cell>
          <cell r="Q2309"/>
          <cell r="R2309" t="str">
            <v>BELUZ JUDITH ROJAS MARTINEZ</v>
          </cell>
          <cell r="S2309"/>
          <cell r="T2309">
            <v>928031702</v>
          </cell>
          <cell r="U2309" t="str">
            <v>MARJUDI_8627@HOTMAIL.COM</v>
          </cell>
        </row>
        <row r="2310">
          <cell r="H2310">
            <v>301033</v>
          </cell>
          <cell r="I2310" t="str">
            <v>MUNICIPALIDAD DISTRITAL DE ANDAMARCA</v>
          </cell>
          <cell r="J2310">
            <v>12</v>
          </cell>
          <cell r="K2310" t="str">
            <v>JUNIN</v>
          </cell>
          <cell r="L2310">
            <v>2</v>
          </cell>
          <cell r="M2310" t="str">
            <v>CONCEPCION</v>
          </cell>
          <cell r="N2310">
            <v>3</v>
          </cell>
          <cell r="O2310" t="str">
            <v>ANDAMARCA</v>
          </cell>
          <cell r="P2310" t="str">
            <v>Yordan Aranda Diaz</v>
          </cell>
          <cell r="Q2310"/>
          <cell r="R2310" t="str">
            <v>HUAYASCACHI LLIUYACC VIANEY</v>
          </cell>
          <cell r="S2310"/>
          <cell r="T2310">
            <v>971897273</v>
          </cell>
          <cell r="U2310" t="str">
            <v>yanni_386@hotmail.com</v>
          </cell>
        </row>
        <row r="2311">
          <cell r="H2311">
            <v>301034</v>
          </cell>
          <cell r="I2311" t="str">
            <v>MUNICIPALIDAD DISTRITAL DE CHAMBARA</v>
          </cell>
          <cell r="J2311">
            <v>12</v>
          </cell>
          <cell r="K2311" t="str">
            <v>JUNIN</v>
          </cell>
          <cell r="L2311">
            <v>2</v>
          </cell>
          <cell r="M2311" t="str">
            <v>CONCEPCION</v>
          </cell>
          <cell r="N2311">
            <v>4</v>
          </cell>
          <cell r="O2311" t="str">
            <v>CHAMBARA</v>
          </cell>
          <cell r="P2311" t="str">
            <v>Yordan Aranda Diaz</v>
          </cell>
          <cell r="Q2311"/>
          <cell r="R2311" t="str">
            <v>ABRAHAM HUAMAN ALIAGA</v>
          </cell>
          <cell r="S2311"/>
          <cell r="T2311">
            <v>997723656</v>
          </cell>
          <cell r="U2311" t="str">
            <v>diego_pcp_1@hotmail.com</v>
          </cell>
        </row>
        <row r="2312">
          <cell r="H2312">
            <v>301035</v>
          </cell>
          <cell r="I2312" t="str">
            <v>MUNICIPALIDAD DISTRITAL DE COCHAS</v>
          </cell>
          <cell r="J2312">
            <v>12</v>
          </cell>
          <cell r="K2312" t="str">
            <v>JUNIN</v>
          </cell>
          <cell r="L2312">
            <v>2</v>
          </cell>
          <cell r="M2312" t="str">
            <v>CONCEPCION</v>
          </cell>
          <cell r="N2312">
            <v>5</v>
          </cell>
          <cell r="O2312" t="str">
            <v>COCHAS</v>
          </cell>
          <cell r="P2312" t="str">
            <v>Yordan Aranda Diaz</v>
          </cell>
          <cell r="Q2312"/>
          <cell r="R2312" t="str">
            <v>RAMON CERRON ROBINSON</v>
          </cell>
          <cell r="S2312"/>
          <cell r="T2312">
            <v>945900101</v>
          </cell>
          <cell r="U2312" t="str">
            <v>ramoncerronr@gmail.com</v>
          </cell>
        </row>
        <row r="2313">
          <cell r="H2313">
            <v>301036</v>
          </cell>
          <cell r="I2313" t="str">
            <v>MUNICIPALIDAD DISTRITAL DE COMAS</v>
          </cell>
          <cell r="J2313">
            <v>12</v>
          </cell>
          <cell r="K2313" t="str">
            <v>JUNIN</v>
          </cell>
          <cell r="L2313">
            <v>2</v>
          </cell>
          <cell r="M2313" t="str">
            <v>CONCEPCION</v>
          </cell>
          <cell r="N2313">
            <v>6</v>
          </cell>
          <cell r="O2313" t="str">
            <v>COMAS</v>
          </cell>
          <cell r="P2313" t="str">
            <v>Yordan Aranda Diaz</v>
          </cell>
          <cell r="Q2313"/>
          <cell r="R2313" t="str">
            <v>Dionicia Vasquez Pastrana</v>
          </cell>
          <cell r="S2313"/>
          <cell r="T2313">
            <v>949715377</v>
          </cell>
          <cell r="U2313" t="str">
            <v>dpvp.vasquez@gmail.com</v>
          </cell>
        </row>
        <row r="2314">
          <cell r="H2314">
            <v>301037</v>
          </cell>
          <cell r="I2314" t="str">
            <v>MUNICIPALIDAD DISTRITAL DE HEROINAS TOLEDO</v>
          </cell>
          <cell r="J2314">
            <v>12</v>
          </cell>
          <cell r="K2314" t="str">
            <v>JUNIN</v>
          </cell>
          <cell r="L2314">
            <v>2</v>
          </cell>
          <cell r="M2314" t="str">
            <v>CONCEPCION</v>
          </cell>
          <cell r="N2314">
            <v>7</v>
          </cell>
          <cell r="O2314" t="str">
            <v>HEROINAS TOLEDO</v>
          </cell>
          <cell r="P2314" t="str">
            <v>Yordan Aranda Diaz</v>
          </cell>
          <cell r="Q2314"/>
          <cell r="R2314" t="str">
            <v>COTERA CANO GRACIELA GERALDINE</v>
          </cell>
          <cell r="S2314"/>
          <cell r="T2314">
            <v>976206490</v>
          </cell>
          <cell r="U2314" t="str">
            <v>graci_ela19@hotmail.com</v>
          </cell>
        </row>
        <row r="2315">
          <cell r="H2315">
            <v>301038</v>
          </cell>
          <cell r="I2315" t="str">
            <v>MUNICIPALIDAD DISTRITAL DE MANZANARES</v>
          </cell>
          <cell r="J2315">
            <v>12</v>
          </cell>
          <cell r="K2315" t="str">
            <v>JUNIN</v>
          </cell>
          <cell r="L2315">
            <v>2</v>
          </cell>
          <cell r="M2315" t="str">
            <v>CONCEPCION</v>
          </cell>
          <cell r="N2315">
            <v>8</v>
          </cell>
          <cell r="O2315" t="str">
            <v>MANZANARES</v>
          </cell>
          <cell r="P2315" t="str">
            <v>Yordan Aranda Diaz</v>
          </cell>
          <cell r="Q2315"/>
          <cell r="R2315" t="str">
            <v>Flor de Maria Carrasco Rojas de Giron</v>
          </cell>
          <cell r="S2315"/>
          <cell r="T2315">
            <v>964950572</v>
          </cell>
          <cell r="U2315" t="str">
            <v>florsix165@hotmail.com</v>
          </cell>
        </row>
        <row r="2316">
          <cell r="H2316">
            <v>301039</v>
          </cell>
          <cell r="I2316" t="str">
            <v>MUNICIPALIDAD DISTRITAL DE MARISCAL CASTILLA</v>
          </cell>
          <cell r="J2316">
            <v>12</v>
          </cell>
          <cell r="K2316" t="str">
            <v>JUNIN</v>
          </cell>
          <cell r="L2316">
            <v>2</v>
          </cell>
          <cell r="M2316" t="str">
            <v>CONCEPCION</v>
          </cell>
          <cell r="N2316">
            <v>9</v>
          </cell>
          <cell r="O2316" t="str">
            <v>MARISCAL CASTILLA</v>
          </cell>
          <cell r="P2316" t="str">
            <v>Yordan Aranda Diaz</v>
          </cell>
          <cell r="Q2316"/>
          <cell r="R2316" t="str">
            <v>Mariluz Pariona Laura</v>
          </cell>
          <cell r="S2316"/>
          <cell r="T2316">
            <v>951619977</v>
          </cell>
          <cell r="U2316" t="str">
            <v>marilu02_14@hotmail.com</v>
          </cell>
        </row>
        <row r="2317">
          <cell r="H2317">
            <v>301040</v>
          </cell>
          <cell r="I2317" t="str">
            <v>MUNICIPALIDAD DISTRITAL DE MATAHUASI</v>
          </cell>
          <cell r="J2317">
            <v>12</v>
          </cell>
          <cell r="K2317" t="str">
            <v>JUNIN</v>
          </cell>
          <cell r="L2317">
            <v>2</v>
          </cell>
          <cell r="M2317" t="str">
            <v>CONCEPCION</v>
          </cell>
          <cell r="N2317">
            <v>10</v>
          </cell>
          <cell r="O2317" t="str">
            <v>MATAHUASI</v>
          </cell>
          <cell r="P2317" t="str">
            <v>Yordan Aranda Diaz</v>
          </cell>
          <cell r="Q2317"/>
          <cell r="R2317" t="str">
            <v>ISABEL NATALY ZARATE CHAVEZ</v>
          </cell>
          <cell r="S2317"/>
          <cell r="T2317">
            <v>954804036</v>
          </cell>
          <cell r="U2317" t="str">
            <v>isanataly77@hotmail.com</v>
          </cell>
        </row>
        <row r="2318">
          <cell r="H2318">
            <v>301041</v>
          </cell>
          <cell r="I2318" t="str">
            <v>MUNICIPALIDAD DISTRITAL DE MITO</v>
          </cell>
          <cell r="J2318">
            <v>12</v>
          </cell>
          <cell r="K2318" t="str">
            <v>JUNIN</v>
          </cell>
          <cell r="L2318">
            <v>2</v>
          </cell>
          <cell r="M2318" t="str">
            <v>CONCEPCION</v>
          </cell>
          <cell r="N2318">
            <v>11</v>
          </cell>
          <cell r="O2318" t="str">
            <v>MITO</v>
          </cell>
          <cell r="P2318" t="str">
            <v>Yordan Aranda Diaz</v>
          </cell>
          <cell r="Q2318"/>
          <cell r="R2318" t="str">
            <v>JORGE LUIS VELASQUEZ GOMEZ</v>
          </cell>
          <cell r="S2318"/>
          <cell r="T2318">
            <v>949469218</v>
          </cell>
          <cell r="U2318" t="str">
            <v>jorluis1de10000@gmail.com</v>
          </cell>
        </row>
        <row r="2319">
          <cell r="H2319">
            <v>301042</v>
          </cell>
          <cell r="I2319" t="str">
            <v>MUNICIPALIDAD DISTRITAL DE NUEVE DE JULIO</v>
          </cell>
          <cell r="J2319">
            <v>12</v>
          </cell>
          <cell r="K2319" t="str">
            <v>JUNIN</v>
          </cell>
          <cell r="L2319">
            <v>2</v>
          </cell>
          <cell r="M2319" t="str">
            <v>CONCEPCION</v>
          </cell>
          <cell r="N2319">
            <v>12</v>
          </cell>
          <cell r="O2319" t="str">
            <v>NUEVE DE JULIO</v>
          </cell>
          <cell r="P2319" t="str">
            <v>Yordan Aranda Diaz</v>
          </cell>
          <cell r="Q2319"/>
          <cell r="R2319" t="str">
            <v>Rosa Gabriela Dueñas Huaman</v>
          </cell>
          <cell r="S2319"/>
          <cell r="T2319">
            <v>988820014</v>
          </cell>
          <cell r="U2319" t="str">
            <v>Japme020990@gmail.com</v>
          </cell>
        </row>
        <row r="2320">
          <cell r="H2320">
            <v>301043</v>
          </cell>
          <cell r="I2320" t="str">
            <v>MUNICIPALIDAD DISTRITAL DE ORCOTUNA</v>
          </cell>
          <cell r="J2320">
            <v>12</v>
          </cell>
          <cell r="K2320" t="str">
            <v>JUNIN</v>
          </cell>
          <cell r="L2320">
            <v>2</v>
          </cell>
          <cell r="M2320" t="str">
            <v>CONCEPCION</v>
          </cell>
          <cell r="N2320">
            <v>13</v>
          </cell>
          <cell r="O2320" t="str">
            <v>ORCOTUNA</v>
          </cell>
          <cell r="P2320" t="str">
            <v>Yordan Aranda Diaz</v>
          </cell>
          <cell r="Q2320"/>
          <cell r="R2320" t="str">
            <v>Anthony Callupe Maldonado</v>
          </cell>
          <cell r="S2320"/>
          <cell r="T2320">
            <v>912830258</v>
          </cell>
          <cell r="U2320" t="str">
            <v>ajm_antony@hotmail.com</v>
          </cell>
        </row>
        <row r="2321">
          <cell r="H2321">
            <v>301044</v>
          </cell>
          <cell r="I2321" t="str">
            <v>MUNICIPALIDAD DISTRITAL DE SAN JOSE DE QUERO</v>
          </cell>
          <cell r="J2321">
            <v>12</v>
          </cell>
          <cell r="K2321" t="str">
            <v>JUNIN</v>
          </cell>
          <cell r="L2321">
            <v>2</v>
          </cell>
          <cell r="M2321" t="str">
            <v>CONCEPCION</v>
          </cell>
          <cell r="N2321">
            <v>14</v>
          </cell>
          <cell r="O2321" t="str">
            <v>SAN JOSE DE QUERO</v>
          </cell>
          <cell r="P2321" t="str">
            <v>Yordan Aranda Diaz</v>
          </cell>
          <cell r="Q2321"/>
          <cell r="R2321" t="str">
            <v>Guadalupe Moya Hinojosa</v>
          </cell>
          <cell r="S2321"/>
          <cell r="T2321">
            <v>971000661</v>
          </cell>
          <cell r="U2321" t="str">
            <v>guadalupemoyahinojosa@gmail.com</v>
          </cell>
        </row>
        <row r="2322">
          <cell r="H2322">
            <v>301045</v>
          </cell>
          <cell r="I2322" t="str">
            <v>MUNICIPALIDAD DISTRITAL DE SANTA ROSA DE OCOPA</v>
          </cell>
          <cell r="J2322">
            <v>12</v>
          </cell>
          <cell r="K2322" t="str">
            <v>JUNIN</v>
          </cell>
          <cell r="L2322">
            <v>2</v>
          </cell>
          <cell r="M2322" t="str">
            <v>CONCEPCION</v>
          </cell>
          <cell r="N2322">
            <v>15</v>
          </cell>
          <cell r="O2322" t="str">
            <v>SANTA ROSA DE OCOPA</v>
          </cell>
          <cell r="P2322" t="str">
            <v>Yordan Aranda Diaz</v>
          </cell>
          <cell r="Q2322"/>
          <cell r="R2322" t="str">
            <v>Rosa Gabriela Dueñas Huaman</v>
          </cell>
          <cell r="S2322"/>
          <cell r="T2322">
            <v>988820014</v>
          </cell>
          <cell r="U2322" t="str">
            <v>Japme020990@gmail.com</v>
          </cell>
        </row>
        <row r="2323">
          <cell r="H2323">
            <v>301047</v>
          </cell>
          <cell r="I2323" t="str">
            <v>MUNICIPALIDAD DISTRITAL DE PERENE</v>
          </cell>
          <cell r="J2323">
            <v>12</v>
          </cell>
          <cell r="K2323" t="str">
            <v>JUNIN</v>
          </cell>
          <cell r="L2323">
            <v>3</v>
          </cell>
          <cell r="M2323" t="str">
            <v>CHANCHAMAYO</v>
          </cell>
          <cell r="N2323">
            <v>2</v>
          </cell>
          <cell r="O2323" t="str">
            <v>PERENE</v>
          </cell>
          <cell r="P2323" t="str">
            <v>Yordan Aranda Diaz</v>
          </cell>
          <cell r="Q2323"/>
          <cell r="R2323" t="str">
            <v>JAVIER GAMARRA LEO</v>
          </cell>
          <cell r="S2323"/>
          <cell r="T2323">
            <v>986740569</v>
          </cell>
          <cell r="U2323" t="str">
            <v>jgleo57@hotmail.com</v>
          </cell>
        </row>
        <row r="2324">
          <cell r="H2324">
            <v>301048</v>
          </cell>
          <cell r="I2324" t="str">
            <v>MUNICIPALIDAD DISTRITAL DE PICHANAQUI</v>
          </cell>
          <cell r="J2324">
            <v>12</v>
          </cell>
          <cell r="K2324" t="str">
            <v>JUNIN</v>
          </cell>
          <cell r="L2324">
            <v>3</v>
          </cell>
          <cell r="M2324" t="str">
            <v>CHANCHAMAYO</v>
          </cell>
          <cell r="N2324">
            <v>3</v>
          </cell>
          <cell r="O2324" t="str">
            <v>PICHANAQUI</v>
          </cell>
          <cell r="P2324" t="str">
            <v>Yordan Aranda Diaz</v>
          </cell>
          <cell r="Q2324"/>
          <cell r="R2324" t="str">
            <v>ALMIRANTE SANTA CRUZ HENRY JOSE</v>
          </cell>
          <cell r="S2324"/>
          <cell r="T2324">
            <v>950096238</v>
          </cell>
          <cell r="U2324" t="str">
            <v>henry_almsan@hotmail.com</v>
          </cell>
        </row>
        <row r="2325">
          <cell r="H2325">
            <v>301049</v>
          </cell>
          <cell r="I2325" t="str">
            <v>MUNICIPALIDAD DISTRITAL DE SAN LUIS DE SHUARO</v>
          </cell>
          <cell r="J2325">
            <v>12</v>
          </cell>
          <cell r="K2325" t="str">
            <v>JUNIN</v>
          </cell>
          <cell r="L2325">
            <v>3</v>
          </cell>
          <cell r="M2325" t="str">
            <v>CHANCHAMAYO</v>
          </cell>
          <cell r="N2325">
            <v>4</v>
          </cell>
          <cell r="O2325" t="str">
            <v>SAN LUIS DE SHUARO</v>
          </cell>
          <cell r="P2325" t="str">
            <v>Yordan Aranda Diaz</v>
          </cell>
          <cell r="Q2325"/>
          <cell r="R2325" t="str">
            <v>ELMER GONZALES MEJIA</v>
          </cell>
          <cell r="S2325"/>
          <cell r="T2325">
            <v>957313142</v>
          </cell>
          <cell r="U2325" t="str">
            <v>egonzalesmejia@hotmail.com</v>
          </cell>
        </row>
        <row r="2326">
          <cell r="H2326">
            <v>301050</v>
          </cell>
          <cell r="I2326" t="str">
            <v>MUNICIPALIDAD DISTRITAL DE SAN RAMON</v>
          </cell>
          <cell r="J2326">
            <v>12</v>
          </cell>
          <cell r="K2326" t="str">
            <v>JUNIN</v>
          </cell>
          <cell r="L2326">
            <v>3</v>
          </cell>
          <cell r="M2326" t="str">
            <v>CHANCHAMAYO</v>
          </cell>
          <cell r="N2326">
            <v>5</v>
          </cell>
          <cell r="O2326" t="str">
            <v>SAN RAMON</v>
          </cell>
          <cell r="P2326" t="str">
            <v>Yordan Aranda Diaz</v>
          </cell>
          <cell r="Q2326"/>
          <cell r="R2326" t="str">
            <v>MARCOS QUINTO HUAMAN</v>
          </cell>
          <cell r="S2326"/>
          <cell r="T2326">
            <v>923042462</v>
          </cell>
          <cell r="U2326" t="str">
            <v>mrquintoh@gmail.com</v>
          </cell>
        </row>
        <row r="2327">
          <cell r="H2327">
            <v>301051</v>
          </cell>
          <cell r="I2327" t="str">
            <v>MUNICIPALIDAD DISTRITAL DE VITOC</v>
          </cell>
          <cell r="J2327">
            <v>12</v>
          </cell>
          <cell r="K2327" t="str">
            <v>JUNIN</v>
          </cell>
          <cell r="L2327">
            <v>3</v>
          </cell>
          <cell r="M2327" t="str">
            <v>CHANCHAMAYO</v>
          </cell>
          <cell r="N2327">
            <v>6</v>
          </cell>
          <cell r="O2327" t="str">
            <v>VITOC</v>
          </cell>
          <cell r="P2327" t="str">
            <v>Yordan Aranda Diaz</v>
          </cell>
          <cell r="Q2327"/>
          <cell r="R2327" t="str">
            <v>VERASTEGUI SANTIAGO NILS</v>
          </cell>
          <cell r="S2327"/>
          <cell r="T2327" t="str">
            <v>940 420 506</v>
          </cell>
          <cell r="U2327" t="str">
            <v>nilsg20@hotmail.com</v>
          </cell>
        </row>
        <row r="2328">
          <cell r="H2328">
            <v>301053</v>
          </cell>
          <cell r="I2328" t="str">
            <v>MUNICIPALIDAD DISTRITAL DE ACOLLA</v>
          </cell>
          <cell r="J2328">
            <v>12</v>
          </cell>
          <cell r="K2328" t="str">
            <v>JUNIN</v>
          </cell>
          <cell r="L2328">
            <v>4</v>
          </cell>
          <cell r="M2328" t="str">
            <v>JAUJA</v>
          </cell>
          <cell r="N2328">
            <v>2</v>
          </cell>
          <cell r="O2328" t="str">
            <v>ACOLLA</v>
          </cell>
          <cell r="P2328" t="str">
            <v>Yordan Aranda Diaz</v>
          </cell>
          <cell r="Q2328"/>
          <cell r="R2328" t="str">
            <v>ROSA GABRIELA DUEÑAS HUAMAN</v>
          </cell>
          <cell r="S2328" t="str">
            <v xml:space="preserve">RESPONSABLE OFICINA DE PLANEAMIENTO Y PRESUPUESTO
</v>
          </cell>
          <cell r="T2328">
            <v>988820014</v>
          </cell>
          <cell r="U2328" t="str">
            <v>muniacollaplaneamiento@gmail.com</v>
          </cell>
        </row>
        <row r="2329">
          <cell r="H2329">
            <v>301054</v>
          </cell>
          <cell r="I2329" t="str">
            <v>MUNICIPALIDAD DISTRITAL DE APATA</v>
          </cell>
          <cell r="J2329">
            <v>12</v>
          </cell>
          <cell r="K2329" t="str">
            <v>JUNIN</v>
          </cell>
          <cell r="L2329">
            <v>4</v>
          </cell>
          <cell r="M2329" t="str">
            <v>JAUJA</v>
          </cell>
          <cell r="N2329">
            <v>3</v>
          </cell>
          <cell r="O2329" t="str">
            <v>APATA</v>
          </cell>
          <cell r="P2329" t="str">
            <v>Yordan Aranda Diaz</v>
          </cell>
          <cell r="Q2329"/>
          <cell r="R2329" t="str">
            <v>ELVA LIZBETH GUZMAN CARRIZALES</v>
          </cell>
          <cell r="S2329"/>
          <cell r="T2329">
            <v>967659213</v>
          </cell>
          <cell r="U2329" t="str">
            <v>LIZBETHGUZMANCARRIZALES@GMAIL.COM</v>
          </cell>
        </row>
        <row r="2330">
          <cell r="H2330">
            <v>301055</v>
          </cell>
          <cell r="I2330" t="str">
            <v>MUNICIPALIDAD DISTRITAL DE ATAURA</v>
          </cell>
          <cell r="J2330">
            <v>12</v>
          </cell>
          <cell r="K2330" t="str">
            <v>JUNIN</v>
          </cell>
          <cell r="L2330">
            <v>4</v>
          </cell>
          <cell r="M2330" t="str">
            <v>JAUJA</v>
          </cell>
          <cell r="N2330">
            <v>4</v>
          </cell>
          <cell r="O2330" t="str">
            <v>ATAURA</v>
          </cell>
          <cell r="P2330" t="str">
            <v>Yordan Aranda Diaz</v>
          </cell>
          <cell r="Q2330"/>
          <cell r="R2330" t="str">
            <v>ABRAHAM HUAMAN ALIAGA</v>
          </cell>
          <cell r="S2330"/>
          <cell r="T2330">
            <v>997723656</v>
          </cell>
          <cell r="U2330" t="str">
            <v>diego_pcp_1@hotmail.com</v>
          </cell>
        </row>
        <row r="2331">
          <cell r="H2331">
            <v>301056</v>
          </cell>
          <cell r="I2331" t="str">
            <v>MUNICIPALIDAD DISTRITAL DE CANCHAYLLO</v>
          </cell>
          <cell r="J2331">
            <v>12</v>
          </cell>
          <cell r="K2331" t="str">
            <v>JUNIN</v>
          </cell>
          <cell r="L2331">
            <v>4</v>
          </cell>
          <cell r="M2331" t="str">
            <v>JAUJA</v>
          </cell>
          <cell r="N2331">
            <v>5</v>
          </cell>
          <cell r="O2331" t="str">
            <v>CANCHAYLLO</v>
          </cell>
          <cell r="P2331" t="str">
            <v>Yordan Aranda Diaz</v>
          </cell>
          <cell r="Q2331"/>
          <cell r="R2331" t="str">
            <v>JUAN CARLOS CANTORIN ARROYO</v>
          </cell>
          <cell r="S2331"/>
          <cell r="T2331">
            <v>957570700</v>
          </cell>
          <cell r="U2331" t="str">
            <v>cantorin.20@outlook.es</v>
          </cell>
        </row>
        <row r="2332">
          <cell r="H2332">
            <v>301057</v>
          </cell>
          <cell r="I2332" t="str">
            <v>MUNICIPALIDAD DISTRITAL DE CURICACA</v>
          </cell>
          <cell r="J2332">
            <v>12</v>
          </cell>
          <cell r="K2332" t="str">
            <v>JUNIN</v>
          </cell>
          <cell r="L2332">
            <v>4</v>
          </cell>
          <cell r="M2332" t="str">
            <v>JAUJA</v>
          </cell>
          <cell r="N2332">
            <v>6</v>
          </cell>
          <cell r="O2332" t="str">
            <v>CURICACA</v>
          </cell>
          <cell r="P2332" t="str">
            <v>Yordan Aranda Diaz</v>
          </cell>
          <cell r="Q2332"/>
          <cell r="R2332" t="str">
            <v>CASTILLO HUANUCO, DELIA BETTY</v>
          </cell>
          <cell r="S2332"/>
          <cell r="T2332">
            <v>944473178</v>
          </cell>
          <cell r="U2332" t="str">
            <v>deliach3@hotmail.com</v>
          </cell>
        </row>
        <row r="2333">
          <cell r="H2333">
            <v>301058</v>
          </cell>
          <cell r="I2333" t="str">
            <v>MUNICIPALIDAD DISTRITAL DE EL MANTARO</v>
          </cell>
          <cell r="J2333">
            <v>12</v>
          </cell>
          <cell r="K2333" t="str">
            <v>JUNIN</v>
          </cell>
          <cell r="L2333">
            <v>4</v>
          </cell>
          <cell r="M2333" t="str">
            <v>JAUJA</v>
          </cell>
          <cell r="N2333">
            <v>7</v>
          </cell>
          <cell r="O2333" t="str">
            <v>EL MANTARO</v>
          </cell>
          <cell r="P2333" t="str">
            <v>Yordan Aranda Diaz</v>
          </cell>
          <cell r="Q2333"/>
          <cell r="R2333" t="str">
            <v>ISABEL NATALY ZARATE CHAVEZ</v>
          </cell>
          <cell r="S2333"/>
          <cell r="T2333">
            <v>954804036</v>
          </cell>
          <cell r="U2333" t="str">
            <v>isanataly77@hotmail.com</v>
          </cell>
        </row>
        <row r="2334">
          <cell r="H2334">
            <v>301059</v>
          </cell>
          <cell r="I2334" t="str">
            <v>MUNICIPALIDAD DISTRITAL DE HUAMALI</v>
          </cell>
          <cell r="J2334">
            <v>12</v>
          </cell>
          <cell r="K2334" t="str">
            <v>JUNIN</v>
          </cell>
          <cell r="L2334">
            <v>4</v>
          </cell>
          <cell r="M2334" t="str">
            <v>JAUJA</v>
          </cell>
          <cell r="N2334">
            <v>8</v>
          </cell>
          <cell r="O2334" t="str">
            <v>HUAMALI</v>
          </cell>
          <cell r="P2334" t="str">
            <v>Yordan Aranda Diaz</v>
          </cell>
          <cell r="Q2334"/>
          <cell r="R2334" t="str">
            <v>WALTER LUIS LOPEZ BASILIO</v>
          </cell>
          <cell r="S2334"/>
          <cell r="T2334">
            <v>941930551</v>
          </cell>
          <cell r="U2334" t="str">
            <v>cpcwalterlopez@hotmail.com</v>
          </cell>
        </row>
        <row r="2335">
          <cell r="H2335">
            <v>301060</v>
          </cell>
          <cell r="I2335" t="str">
            <v>MUNICIPALIDAD DISTRITAL DE HUARIPAMPA</v>
          </cell>
          <cell r="J2335">
            <v>12</v>
          </cell>
          <cell r="K2335" t="str">
            <v>JUNIN</v>
          </cell>
          <cell r="L2335">
            <v>4</v>
          </cell>
          <cell r="M2335" t="str">
            <v>JAUJA</v>
          </cell>
          <cell r="N2335">
            <v>9</v>
          </cell>
          <cell r="O2335" t="str">
            <v>HUARIPAMPA</v>
          </cell>
          <cell r="P2335" t="str">
            <v>Yordan Aranda Diaz</v>
          </cell>
          <cell r="Q2335"/>
          <cell r="R2335" t="str">
            <v>JORGE LUIS VELASQUEZ GOMEZ</v>
          </cell>
          <cell r="S2335"/>
          <cell r="T2335">
            <v>949469218</v>
          </cell>
          <cell r="U2335" t="str">
            <v>jorluis1de10000@gmail.com</v>
          </cell>
        </row>
        <row r="2336">
          <cell r="H2336">
            <v>301061</v>
          </cell>
          <cell r="I2336" t="str">
            <v>MUNICIPALIDAD DISTRITAL DE HUERTAS</v>
          </cell>
          <cell r="J2336">
            <v>12</v>
          </cell>
          <cell r="K2336" t="str">
            <v>JUNIN</v>
          </cell>
          <cell r="L2336">
            <v>4</v>
          </cell>
          <cell r="M2336" t="str">
            <v>JAUJA</v>
          </cell>
          <cell r="N2336">
            <v>10</v>
          </cell>
          <cell r="O2336" t="str">
            <v>HUERTAS</v>
          </cell>
          <cell r="P2336" t="str">
            <v>Yordan Aranda Diaz</v>
          </cell>
          <cell r="Q2336"/>
          <cell r="R2336" t="str">
            <v>DIONICIA PRIMITIVA VASQUEZ PASTRANA</v>
          </cell>
          <cell r="S2336"/>
          <cell r="T2336">
            <v>952379325</v>
          </cell>
          <cell r="U2336" t="str">
            <v>DPVP.VASQUEZ@GMAIL.COM</v>
          </cell>
        </row>
        <row r="2337">
          <cell r="H2337">
            <v>301062</v>
          </cell>
          <cell r="I2337" t="str">
            <v>MUNICIPALIDAD DISTRITAL DE JANJAILLO</v>
          </cell>
          <cell r="J2337">
            <v>12</v>
          </cell>
          <cell r="K2337" t="str">
            <v>JUNIN</v>
          </cell>
          <cell r="L2337">
            <v>4</v>
          </cell>
          <cell r="M2337" t="str">
            <v>JAUJA</v>
          </cell>
          <cell r="N2337">
            <v>11</v>
          </cell>
          <cell r="O2337" t="str">
            <v>JANJAILLO</v>
          </cell>
          <cell r="P2337" t="str">
            <v>Yordan Aranda Diaz</v>
          </cell>
          <cell r="Q2337"/>
          <cell r="R2337" t="str">
            <v>JORGE LUIS VELASQUEZ GOMEZ</v>
          </cell>
          <cell r="S2337"/>
          <cell r="T2337">
            <v>949469218</v>
          </cell>
          <cell r="U2337" t="str">
            <v>jorluis1de10000@gmail.com</v>
          </cell>
        </row>
        <row r="2338">
          <cell r="H2338">
            <v>301063</v>
          </cell>
          <cell r="I2338" t="str">
            <v>MUNICIPALIDAD DISTRITAL DE JULCAN</v>
          </cell>
          <cell r="J2338">
            <v>12</v>
          </cell>
          <cell r="K2338" t="str">
            <v>JUNIN</v>
          </cell>
          <cell r="L2338">
            <v>4</v>
          </cell>
          <cell r="M2338" t="str">
            <v>JAUJA</v>
          </cell>
          <cell r="N2338">
            <v>12</v>
          </cell>
          <cell r="O2338" t="str">
            <v>JULCAN</v>
          </cell>
          <cell r="P2338" t="str">
            <v>Yordan Aranda Diaz</v>
          </cell>
          <cell r="Q2338"/>
          <cell r="R2338" t="str">
            <v>NILO HUGO VILLANUEVA MEZA</v>
          </cell>
          <cell r="S2338"/>
          <cell r="T2338">
            <v>975259650</v>
          </cell>
          <cell r="U2338" t="str">
            <v>nvillanueva_0712@hotmail.com</v>
          </cell>
        </row>
        <row r="2339">
          <cell r="H2339">
            <v>301064</v>
          </cell>
          <cell r="I2339" t="str">
            <v>MUNICIPALIDAD DISTRITAL DE LEONOR ORDO¥EZ</v>
          </cell>
          <cell r="J2339">
            <v>12</v>
          </cell>
          <cell r="K2339" t="str">
            <v>JUNIN</v>
          </cell>
          <cell r="L2339">
            <v>4</v>
          </cell>
          <cell r="M2339" t="str">
            <v>JAUJA</v>
          </cell>
          <cell r="N2339">
            <v>13</v>
          </cell>
          <cell r="O2339" t="str">
            <v>LEONOR ORDOÑEZ</v>
          </cell>
          <cell r="P2339" t="str">
            <v>Yordan Aranda Diaz</v>
          </cell>
          <cell r="Q2339"/>
          <cell r="R2339" t="str">
            <v>CASTILLO HUANUCO, DELIA BETTY</v>
          </cell>
          <cell r="S2339"/>
          <cell r="T2339">
            <v>944473178</v>
          </cell>
          <cell r="U2339" t="str">
            <v>deliach3@hotmail.com</v>
          </cell>
        </row>
        <row r="2340">
          <cell r="H2340">
            <v>301065</v>
          </cell>
          <cell r="I2340" t="str">
            <v>MUNICIPALIDAD DISTRITAL DE LLOCLLAPAMPA</v>
          </cell>
          <cell r="J2340">
            <v>12</v>
          </cell>
          <cell r="K2340" t="str">
            <v>JUNIN</v>
          </cell>
          <cell r="L2340">
            <v>4</v>
          </cell>
          <cell r="M2340" t="str">
            <v>JAUJA</v>
          </cell>
          <cell r="N2340">
            <v>14</v>
          </cell>
          <cell r="O2340" t="str">
            <v>LLOCLLAPAMPA</v>
          </cell>
          <cell r="P2340" t="str">
            <v>Yordan Aranda Diaz</v>
          </cell>
          <cell r="Q2340"/>
          <cell r="R2340" t="str">
            <v>JUAN CARLOS CANTORIN ARROYO</v>
          </cell>
          <cell r="S2340"/>
          <cell r="T2340">
            <v>957570700</v>
          </cell>
          <cell r="U2340" t="str">
            <v>cantorin.20@outlook.es</v>
          </cell>
        </row>
        <row r="2341">
          <cell r="H2341">
            <v>301066</v>
          </cell>
          <cell r="I2341" t="str">
            <v>MUNICIPALIDAD DISTRITAL DE MARCO</v>
          </cell>
          <cell r="J2341">
            <v>12</v>
          </cell>
          <cell r="K2341" t="str">
            <v>JUNIN</v>
          </cell>
          <cell r="L2341">
            <v>4</v>
          </cell>
          <cell r="M2341" t="str">
            <v>JAUJA</v>
          </cell>
          <cell r="N2341">
            <v>15</v>
          </cell>
          <cell r="O2341" t="str">
            <v>MARCO</v>
          </cell>
          <cell r="P2341" t="str">
            <v>Yordan Aranda Diaz</v>
          </cell>
          <cell r="Q2341"/>
          <cell r="R2341" t="str">
            <v>Javier Campos Rojas</v>
          </cell>
          <cell r="S2341"/>
          <cell r="T2341">
            <v>964851579</v>
          </cell>
          <cell r="U2341" t="str">
            <v>javicrojas@gmail.com</v>
          </cell>
        </row>
        <row r="2342">
          <cell r="H2342">
            <v>301067</v>
          </cell>
          <cell r="I2342" t="str">
            <v>MUNICIPALIDAD DISTRITAL DE MASMA</v>
          </cell>
          <cell r="J2342">
            <v>12</v>
          </cell>
          <cell r="K2342" t="str">
            <v>JUNIN</v>
          </cell>
          <cell r="L2342">
            <v>4</v>
          </cell>
          <cell r="M2342" t="str">
            <v>JAUJA</v>
          </cell>
          <cell r="N2342">
            <v>16</v>
          </cell>
          <cell r="O2342" t="str">
            <v>MASMA</v>
          </cell>
          <cell r="P2342" t="str">
            <v>Yordan Aranda Diaz</v>
          </cell>
          <cell r="Q2342"/>
          <cell r="R2342" t="str">
            <v>JORGE LUIS VELASQUEZ GOMEZ</v>
          </cell>
          <cell r="S2342"/>
          <cell r="T2342">
            <v>949469218</v>
          </cell>
          <cell r="U2342" t="str">
            <v>jorluis1de10000@gmail.com</v>
          </cell>
        </row>
        <row r="2343">
          <cell r="H2343">
            <v>301068</v>
          </cell>
          <cell r="I2343" t="str">
            <v>MUNICIPALIDAD DISTRITAL DE MASMA CHICCHE</v>
          </cell>
          <cell r="J2343">
            <v>12</v>
          </cell>
          <cell r="K2343" t="str">
            <v>JUNIN</v>
          </cell>
          <cell r="L2343">
            <v>4</v>
          </cell>
          <cell r="M2343" t="str">
            <v>JAUJA</v>
          </cell>
          <cell r="N2343">
            <v>17</v>
          </cell>
          <cell r="O2343" t="str">
            <v>MASMA CHICCHE</v>
          </cell>
          <cell r="P2343" t="str">
            <v>Yordan Aranda Diaz</v>
          </cell>
          <cell r="Q2343"/>
          <cell r="R2343" t="str">
            <v>CARLOS MORENO URCO</v>
          </cell>
          <cell r="S2343"/>
          <cell r="T2343">
            <v>964559075</v>
          </cell>
          <cell r="U2343" t="str">
            <v>karmu-h@hotmail.com</v>
          </cell>
        </row>
        <row r="2344">
          <cell r="H2344">
            <v>301069</v>
          </cell>
          <cell r="I2344" t="str">
            <v>MUNICIPALIDAD DISTRITAL DE MOLINOS</v>
          </cell>
          <cell r="J2344">
            <v>12</v>
          </cell>
          <cell r="K2344" t="str">
            <v>JUNIN</v>
          </cell>
          <cell r="L2344">
            <v>4</v>
          </cell>
          <cell r="M2344" t="str">
            <v>JAUJA</v>
          </cell>
          <cell r="N2344">
            <v>18</v>
          </cell>
          <cell r="O2344" t="str">
            <v>MOLINOS</v>
          </cell>
          <cell r="P2344" t="str">
            <v>Yordan Aranda Diaz</v>
          </cell>
          <cell r="Q2344"/>
          <cell r="R2344" t="str">
            <v>Américo Lazo Alvarez</v>
          </cell>
          <cell r="S2344"/>
          <cell r="T2344">
            <v>995566494</v>
          </cell>
          <cell r="U2344" t="str">
            <v>MECO-069@HOTMAIL.COM</v>
          </cell>
        </row>
        <row r="2345">
          <cell r="H2345">
            <v>301070</v>
          </cell>
          <cell r="I2345" t="str">
            <v>MUNICIPALIDAD DISTRITAL DE MONOBAMBA</v>
          </cell>
          <cell r="J2345">
            <v>12</v>
          </cell>
          <cell r="K2345" t="str">
            <v>JUNIN</v>
          </cell>
          <cell r="L2345">
            <v>4</v>
          </cell>
          <cell r="M2345" t="str">
            <v>JAUJA</v>
          </cell>
          <cell r="N2345">
            <v>19</v>
          </cell>
          <cell r="O2345" t="str">
            <v>MONOBAMBA</v>
          </cell>
          <cell r="P2345" t="str">
            <v>Yordan Aranda Diaz</v>
          </cell>
          <cell r="Q2345"/>
          <cell r="R2345" t="str">
            <v>MARTIN JOSE HUACCHO TORRES</v>
          </cell>
          <cell r="S2345"/>
          <cell r="T2345">
            <v>944444702</v>
          </cell>
          <cell r="U2345" t="str">
            <v>martinhuaccho@gmail.com</v>
          </cell>
        </row>
        <row r="2346">
          <cell r="H2346">
            <v>301071</v>
          </cell>
          <cell r="I2346" t="str">
            <v>MUNICIPALIDAD DISTRITAL DE MUQUI</v>
          </cell>
          <cell r="J2346">
            <v>12</v>
          </cell>
          <cell r="K2346" t="str">
            <v>JUNIN</v>
          </cell>
          <cell r="L2346">
            <v>4</v>
          </cell>
          <cell r="M2346" t="str">
            <v>JAUJA</v>
          </cell>
          <cell r="N2346">
            <v>20</v>
          </cell>
          <cell r="O2346" t="str">
            <v>MUQUI</v>
          </cell>
          <cell r="P2346" t="str">
            <v>Yordan Aranda Diaz</v>
          </cell>
          <cell r="Q2346"/>
          <cell r="R2346" t="str">
            <v>Jose Miguel Cordova del Aguila</v>
          </cell>
          <cell r="S2346"/>
          <cell r="T2346">
            <v>932878622</v>
          </cell>
          <cell r="U2346" t="str">
            <v>yosep28_6@hotmail.com</v>
          </cell>
        </row>
        <row r="2347">
          <cell r="H2347">
            <v>301072</v>
          </cell>
          <cell r="I2347" t="str">
            <v>MUNICIPALIDAD DISTRITAL DE MUQUIYAUYO</v>
          </cell>
          <cell r="J2347">
            <v>12</v>
          </cell>
          <cell r="K2347" t="str">
            <v>JUNIN</v>
          </cell>
          <cell r="L2347">
            <v>4</v>
          </cell>
          <cell r="M2347" t="str">
            <v>JAUJA</v>
          </cell>
          <cell r="N2347">
            <v>21</v>
          </cell>
          <cell r="O2347" t="str">
            <v>MUQUIYAUYO</v>
          </cell>
          <cell r="P2347" t="str">
            <v>Yordan Aranda Diaz</v>
          </cell>
          <cell r="Q2347"/>
          <cell r="R2347" t="str">
            <v>ISABEL NATALY ZARATE CHAVEZ</v>
          </cell>
          <cell r="S2347"/>
          <cell r="T2347">
            <v>954804036</v>
          </cell>
          <cell r="U2347" t="str">
            <v>isanataly77@hotmail.com</v>
          </cell>
        </row>
        <row r="2348">
          <cell r="H2348">
            <v>301073</v>
          </cell>
          <cell r="I2348" t="str">
            <v>MUNICIPALIDAD DISTRITAL DE PACA</v>
          </cell>
          <cell r="J2348">
            <v>12</v>
          </cell>
          <cell r="K2348" t="str">
            <v>JUNIN</v>
          </cell>
          <cell r="L2348">
            <v>4</v>
          </cell>
          <cell r="M2348" t="str">
            <v>JAUJA</v>
          </cell>
          <cell r="N2348">
            <v>22</v>
          </cell>
          <cell r="O2348" t="str">
            <v>PACA</v>
          </cell>
          <cell r="P2348" t="str">
            <v>Yordan Aranda Diaz</v>
          </cell>
          <cell r="Q2348"/>
          <cell r="R2348" t="str">
            <v>BETTY CAMPOS ROJAS</v>
          </cell>
          <cell r="S2348"/>
          <cell r="T2348">
            <v>912186949</v>
          </cell>
          <cell r="U2348" t="str">
            <v>camposrojas14betty@gmail.com</v>
          </cell>
        </row>
        <row r="2349">
          <cell r="H2349">
            <v>301074</v>
          </cell>
          <cell r="I2349" t="str">
            <v>MUNICIPALIDAD DISTRITAL DE PACCHA</v>
          </cell>
          <cell r="J2349">
            <v>12</v>
          </cell>
          <cell r="K2349" t="str">
            <v>JUNIN</v>
          </cell>
          <cell r="L2349">
            <v>4</v>
          </cell>
          <cell r="M2349" t="str">
            <v>JAUJA</v>
          </cell>
          <cell r="N2349">
            <v>23</v>
          </cell>
          <cell r="O2349" t="str">
            <v>PACCHA</v>
          </cell>
          <cell r="P2349" t="str">
            <v>Yordan Aranda Diaz</v>
          </cell>
          <cell r="Q2349"/>
          <cell r="R2349" t="str">
            <v>Carolai Zeila Ccanto Nuñuvero</v>
          </cell>
          <cell r="S2349" t="str">
            <v xml:space="preserve">Responsable de planeamiento </v>
          </cell>
          <cell r="T2349">
            <v>993461025</v>
          </cell>
          <cell r="U2349" t="str">
            <v>zeila_21_234@hotmail.com</v>
          </cell>
        </row>
        <row r="2350">
          <cell r="H2350">
            <v>301075</v>
          </cell>
          <cell r="I2350" t="str">
            <v>MUNICIPALIDAD DISTRITAL DE PANCAN</v>
          </cell>
          <cell r="J2350">
            <v>12</v>
          </cell>
          <cell r="K2350" t="str">
            <v>JUNIN</v>
          </cell>
          <cell r="L2350">
            <v>4</v>
          </cell>
          <cell r="M2350" t="str">
            <v>JAUJA</v>
          </cell>
          <cell r="N2350">
            <v>24</v>
          </cell>
          <cell r="O2350" t="str">
            <v>PANCAN</v>
          </cell>
          <cell r="P2350" t="str">
            <v>Yordan Aranda Diaz</v>
          </cell>
          <cell r="Q2350"/>
          <cell r="R2350" t="str">
            <v>INGA GALINDO HANS ROGER</v>
          </cell>
          <cell r="S2350"/>
          <cell r="T2350">
            <v>981587746</v>
          </cell>
          <cell r="U2350" t="str">
            <v>hansrig@hotmail.com</v>
          </cell>
        </row>
        <row r="2351">
          <cell r="H2351">
            <v>301076</v>
          </cell>
          <cell r="I2351" t="str">
            <v>MUNICIPALIDAD DISTRITAL DE PARCO</v>
          </cell>
          <cell r="J2351">
            <v>12</v>
          </cell>
          <cell r="K2351" t="str">
            <v>JUNIN</v>
          </cell>
          <cell r="L2351">
            <v>4</v>
          </cell>
          <cell r="M2351" t="str">
            <v>JAUJA</v>
          </cell>
          <cell r="N2351">
            <v>25</v>
          </cell>
          <cell r="O2351" t="str">
            <v>PARCO</v>
          </cell>
          <cell r="P2351" t="str">
            <v>Yordan Aranda Diaz</v>
          </cell>
          <cell r="Q2351"/>
          <cell r="R2351" t="str">
            <v>RAMON CERRON ROBINSON RONY</v>
          </cell>
          <cell r="S2351" t="str">
            <v>Jefe de Planeamiento, Presupuesto y Contabilidad</v>
          </cell>
          <cell r="T2351">
            <v>945900101</v>
          </cell>
          <cell r="U2351" t="str">
            <v>ramoncerronr@gmail.com</v>
          </cell>
        </row>
        <row r="2352">
          <cell r="H2352">
            <v>301077</v>
          </cell>
          <cell r="I2352" t="str">
            <v>MUNICIPALIDAD DISTRITAL DE POMACANCHA</v>
          </cell>
          <cell r="J2352">
            <v>12</v>
          </cell>
          <cell r="K2352" t="str">
            <v>JUNIN</v>
          </cell>
          <cell r="L2352">
            <v>4</v>
          </cell>
          <cell r="M2352" t="str">
            <v>JAUJA</v>
          </cell>
          <cell r="N2352">
            <v>26</v>
          </cell>
          <cell r="O2352" t="str">
            <v>POMACANCHA</v>
          </cell>
          <cell r="P2352" t="str">
            <v>Yordan Aranda Diaz</v>
          </cell>
          <cell r="Q2352"/>
          <cell r="R2352" t="str">
            <v>RAMON CERRON ROBINSON RONY</v>
          </cell>
          <cell r="S2352"/>
          <cell r="T2352">
            <v>945900101</v>
          </cell>
          <cell r="U2352" t="str">
            <v>ramoncerronr@gmail.com</v>
          </cell>
        </row>
        <row r="2353">
          <cell r="H2353">
            <v>301078</v>
          </cell>
          <cell r="I2353" t="str">
            <v>MUNICIPALIDAD DISTRITAL DE RICRAN</v>
          </cell>
          <cell r="J2353">
            <v>12</v>
          </cell>
          <cell r="K2353" t="str">
            <v>JUNIN</v>
          </cell>
          <cell r="L2353">
            <v>4</v>
          </cell>
          <cell r="M2353" t="str">
            <v>JAUJA</v>
          </cell>
          <cell r="N2353">
            <v>27</v>
          </cell>
          <cell r="O2353" t="str">
            <v>RICRAN</v>
          </cell>
          <cell r="P2353" t="str">
            <v>Yordan Aranda Diaz</v>
          </cell>
          <cell r="Q2353"/>
          <cell r="R2353" t="str">
            <v>ELVIRA ASTO MUÑOZ</v>
          </cell>
          <cell r="S2353"/>
          <cell r="T2353">
            <v>964954339</v>
          </cell>
          <cell r="U2353" t="str">
            <v>elvi0101@hotmail.com</v>
          </cell>
        </row>
        <row r="2354">
          <cell r="H2354">
            <v>301079</v>
          </cell>
          <cell r="I2354" t="str">
            <v>MUNICIPALIDAD DISTRITAL DE SAN LORENZO</v>
          </cell>
          <cell r="J2354">
            <v>12</v>
          </cell>
          <cell r="K2354" t="str">
            <v>JUNIN</v>
          </cell>
          <cell r="L2354">
            <v>4</v>
          </cell>
          <cell r="M2354" t="str">
            <v>JAUJA</v>
          </cell>
          <cell r="N2354">
            <v>28</v>
          </cell>
          <cell r="O2354" t="str">
            <v>SAN LORENZO</v>
          </cell>
          <cell r="P2354" t="str">
            <v>Yordan Aranda Diaz</v>
          </cell>
          <cell r="Q2354"/>
          <cell r="R2354" t="str">
            <v>MAGALY J. ESPINAL BEOUTIS</v>
          </cell>
          <cell r="S2354"/>
          <cell r="T2354">
            <v>962622219</v>
          </cell>
          <cell r="U2354" t="str">
            <v>maggyes_60@hotmail.com</v>
          </cell>
        </row>
        <row r="2355">
          <cell r="H2355">
            <v>301080</v>
          </cell>
          <cell r="I2355" t="str">
            <v>MUNICIPALIDAD DISTRITAL DE SAN PEDRO DE CHUNAN</v>
          </cell>
          <cell r="J2355">
            <v>12</v>
          </cell>
          <cell r="K2355" t="str">
            <v>JUNIN</v>
          </cell>
          <cell r="L2355">
            <v>4</v>
          </cell>
          <cell r="M2355" t="str">
            <v>JAUJA</v>
          </cell>
          <cell r="N2355">
            <v>29</v>
          </cell>
          <cell r="O2355" t="str">
            <v>SAN PEDRO DE CHUNAN</v>
          </cell>
          <cell r="P2355" t="str">
            <v>Yordan Aranda Diaz</v>
          </cell>
          <cell r="Q2355"/>
          <cell r="R2355" t="str">
            <v>CASTILLO HUANUCO, DELIA BETTY</v>
          </cell>
          <cell r="S2355"/>
          <cell r="T2355">
            <v>944473178</v>
          </cell>
          <cell r="U2355" t="str">
            <v>deliach3@hotmail.com</v>
          </cell>
        </row>
        <row r="2356">
          <cell r="H2356">
            <v>301081</v>
          </cell>
          <cell r="I2356" t="str">
            <v>MUNICIPALIDAD DISTRITAL DE SAUSA</v>
          </cell>
          <cell r="J2356">
            <v>12</v>
          </cell>
          <cell r="K2356" t="str">
            <v>JUNIN</v>
          </cell>
          <cell r="L2356">
            <v>4</v>
          </cell>
          <cell r="M2356" t="str">
            <v>JAUJA</v>
          </cell>
          <cell r="N2356">
            <v>30</v>
          </cell>
          <cell r="O2356" t="str">
            <v>SAUSA</v>
          </cell>
          <cell r="P2356" t="str">
            <v>Yordan Aranda Diaz</v>
          </cell>
          <cell r="Q2356"/>
          <cell r="R2356" t="str">
            <v>CINTIA MARIXA ARMILLON ALVA</v>
          </cell>
          <cell r="S2356"/>
          <cell r="T2356">
            <v>921264745</v>
          </cell>
          <cell r="U2356" t="str">
            <v>armillonalvacintia@gmail.com</v>
          </cell>
        </row>
        <row r="2357">
          <cell r="H2357">
            <v>301082</v>
          </cell>
          <cell r="I2357" t="str">
            <v>MUNICIPALIDAD DISTRITAL DE SINCOS</v>
          </cell>
          <cell r="J2357">
            <v>12</v>
          </cell>
          <cell r="K2357" t="str">
            <v>JUNIN</v>
          </cell>
          <cell r="L2357">
            <v>4</v>
          </cell>
          <cell r="M2357" t="str">
            <v>JAUJA</v>
          </cell>
          <cell r="N2357">
            <v>31</v>
          </cell>
          <cell r="O2357" t="str">
            <v>SINCOS</v>
          </cell>
          <cell r="P2357" t="str">
            <v>Yordan Aranda Diaz</v>
          </cell>
          <cell r="Q2357"/>
          <cell r="R2357" t="str">
            <v>DEYSSI MARGOT UZURIAGA ENRIQUEZ</v>
          </cell>
          <cell r="S2357"/>
          <cell r="T2357">
            <v>927255334</v>
          </cell>
          <cell r="U2357" t="str">
            <v>margotdeyssi22@gmail.com</v>
          </cell>
        </row>
        <row r="2358">
          <cell r="H2358">
            <v>301083</v>
          </cell>
          <cell r="I2358" t="str">
            <v>MUNICIPALIDAD DISTRITAL DE TUNAN MARCA</v>
          </cell>
          <cell r="J2358">
            <v>12</v>
          </cell>
          <cell r="K2358" t="str">
            <v>JUNIN</v>
          </cell>
          <cell r="L2358">
            <v>4</v>
          </cell>
          <cell r="M2358" t="str">
            <v>JAUJA</v>
          </cell>
          <cell r="N2358">
            <v>32</v>
          </cell>
          <cell r="O2358" t="str">
            <v>TUNAN MARCA</v>
          </cell>
          <cell r="P2358" t="str">
            <v>Yordan Aranda Diaz</v>
          </cell>
          <cell r="Q2358"/>
          <cell r="R2358" t="str">
            <v>CARINA VARGAS MEDINA</v>
          </cell>
          <cell r="S2358"/>
          <cell r="T2358">
            <v>960827920</v>
          </cell>
          <cell r="U2358" t="str">
            <v>anirak_714@hotmail.com</v>
          </cell>
        </row>
        <row r="2359">
          <cell r="H2359">
            <v>301084</v>
          </cell>
          <cell r="I2359" t="str">
            <v>MUNICIPALIDAD DISTRITAL DE YAULI</v>
          </cell>
          <cell r="J2359">
            <v>12</v>
          </cell>
          <cell r="K2359" t="str">
            <v>JUNIN</v>
          </cell>
          <cell r="L2359">
            <v>4</v>
          </cell>
          <cell r="M2359" t="str">
            <v>JAUJA</v>
          </cell>
          <cell r="N2359">
            <v>33</v>
          </cell>
          <cell r="O2359" t="str">
            <v>YAULI</v>
          </cell>
          <cell r="P2359" t="str">
            <v>Yordan Aranda Diaz</v>
          </cell>
          <cell r="Q2359"/>
          <cell r="R2359" t="str">
            <v>CARLOS A. YUPANQUI LLANCACHAGUA</v>
          </cell>
          <cell r="S2359"/>
          <cell r="T2359">
            <v>931945126</v>
          </cell>
          <cell r="U2359" t="str">
            <v>carlos_5797@hotmail.com</v>
          </cell>
        </row>
        <row r="2360">
          <cell r="H2360">
            <v>301085</v>
          </cell>
          <cell r="I2360" t="str">
            <v>MUNICIPALIDAD DISTRITAL DE YAUYOS</v>
          </cell>
          <cell r="J2360">
            <v>12</v>
          </cell>
          <cell r="K2360" t="str">
            <v>JUNIN</v>
          </cell>
          <cell r="L2360">
            <v>4</v>
          </cell>
          <cell r="M2360" t="str">
            <v>JAUJA</v>
          </cell>
          <cell r="N2360">
            <v>34</v>
          </cell>
          <cell r="O2360" t="str">
            <v>YAUYOS</v>
          </cell>
          <cell r="P2360" t="str">
            <v>Yordan Aranda Diaz</v>
          </cell>
          <cell r="Q2360"/>
          <cell r="R2360" t="str">
            <v>JORGE LUIS VELASQUEZ GOMEZ</v>
          </cell>
          <cell r="S2360"/>
          <cell r="T2360">
            <v>949469218</v>
          </cell>
          <cell r="U2360" t="str">
            <v>jorluis1de10000@gmail.com</v>
          </cell>
        </row>
        <row r="2361">
          <cell r="H2361">
            <v>301087</v>
          </cell>
          <cell r="I2361" t="str">
            <v>MUNICIPALIDAD DISTRITAL DE CARHUAMAYO</v>
          </cell>
          <cell r="J2361">
            <v>12</v>
          </cell>
          <cell r="K2361" t="str">
            <v>JUNIN</v>
          </cell>
          <cell r="L2361">
            <v>5</v>
          </cell>
          <cell r="M2361" t="str">
            <v>JUNIN</v>
          </cell>
          <cell r="N2361">
            <v>2</v>
          </cell>
          <cell r="O2361" t="str">
            <v>CARHUAMAYO</v>
          </cell>
          <cell r="P2361" t="str">
            <v>Yordan Aranda Diaz</v>
          </cell>
          <cell r="Q2361"/>
          <cell r="R2361" t="str">
            <v>DANIEL TEODORO MALDONADO ORIHUELA</v>
          </cell>
          <cell r="S2361"/>
          <cell r="T2361">
            <v>998059215</v>
          </cell>
          <cell r="U2361" t="str">
            <v>maldonado1orihuela@gmail.com</v>
          </cell>
        </row>
        <row r="2362">
          <cell r="H2362">
            <v>301088</v>
          </cell>
          <cell r="I2362" t="str">
            <v>MUNICIPALIDAD DISTRITAL DE ONDORES</v>
          </cell>
          <cell r="J2362">
            <v>12</v>
          </cell>
          <cell r="K2362" t="str">
            <v>JUNIN</v>
          </cell>
          <cell r="L2362">
            <v>5</v>
          </cell>
          <cell r="M2362" t="str">
            <v>JUNIN</v>
          </cell>
          <cell r="N2362">
            <v>3</v>
          </cell>
          <cell r="O2362" t="str">
            <v>ONDORES</v>
          </cell>
          <cell r="P2362" t="str">
            <v>Yordan Aranda Diaz</v>
          </cell>
          <cell r="Q2362"/>
          <cell r="R2362" t="str">
            <v>ABRAHAM HUAMAN ALIAGA</v>
          </cell>
          <cell r="S2362"/>
          <cell r="T2362">
            <v>964598900</v>
          </cell>
          <cell r="U2362" t="str">
            <v>diego_pcp_1@hotmail.com</v>
          </cell>
        </row>
        <row r="2363">
          <cell r="H2363">
            <v>301089</v>
          </cell>
          <cell r="I2363" t="str">
            <v>MUNICIPALIDAD DISTRITAL DE ULCUMAYO</v>
          </cell>
          <cell r="J2363">
            <v>12</v>
          </cell>
          <cell r="K2363" t="str">
            <v>JUNIN</v>
          </cell>
          <cell r="L2363">
            <v>5</v>
          </cell>
          <cell r="M2363" t="str">
            <v>JUNIN</v>
          </cell>
          <cell r="N2363">
            <v>4</v>
          </cell>
          <cell r="O2363" t="str">
            <v>ULCUMAYO</v>
          </cell>
          <cell r="P2363" t="str">
            <v>Yordan Aranda Diaz</v>
          </cell>
          <cell r="Q2363"/>
          <cell r="R2363" t="str">
            <v>ERIKA CHAGUA CHUCO</v>
          </cell>
          <cell r="S2363"/>
          <cell r="T2363">
            <v>942035297</v>
          </cell>
          <cell r="U2363" t="str">
            <v>chaguachucoe@hotmail.com</v>
          </cell>
        </row>
        <row r="2364">
          <cell r="H2364">
            <v>301091</v>
          </cell>
          <cell r="I2364" t="str">
            <v>MUNICIPALIDAD DISTRITAL DE COVIRIALI</v>
          </cell>
          <cell r="J2364">
            <v>12</v>
          </cell>
          <cell r="K2364" t="str">
            <v>JUNIN</v>
          </cell>
          <cell r="L2364">
            <v>6</v>
          </cell>
          <cell r="M2364" t="str">
            <v>SATIPO</v>
          </cell>
          <cell r="N2364">
            <v>2</v>
          </cell>
          <cell r="O2364" t="str">
            <v>COVIRIALI</v>
          </cell>
          <cell r="P2364" t="str">
            <v>Yordan Aranda Diaz</v>
          </cell>
          <cell r="Q2364"/>
          <cell r="R2364" t="str">
            <v>Katherine Baltazar Santa María</v>
          </cell>
          <cell r="S2364"/>
          <cell r="T2364">
            <v>932531904</v>
          </cell>
          <cell r="U2364" t="str">
            <v>katybaltazarsantamaria@gmail.com</v>
          </cell>
        </row>
        <row r="2365">
          <cell r="H2365">
            <v>301092</v>
          </cell>
          <cell r="I2365" t="str">
            <v>MUNICIPALIDAD DISTRITAL DE LLAYLLA</v>
          </cell>
          <cell r="J2365">
            <v>12</v>
          </cell>
          <cell r="K2365" t="str">
            <v>JUNIN</v>
          </cell>
          <cell r="L2365">
            <v>6</v>
          </cell>
          <cell r="M2365" t="str">
            <v>SATIPO</v>
          </cell>
          <cell r="N2365">
            <v>3</v>
          </cell>
          <cell r="O2365" t="str">
            <v>LLAYLLA</v>
          </cell>
          <cell r="P2365" t="str">
            <v>Yordan Aranda Diaz</v>
          </cell>
          <cell r="Q2365"/>
          <cell r="R2365" t="str">
            <v>RICHARD R. ALMIRANTE SANTA CRUZ</v>
          </cell>
          <cell r="S2365"/>
          <cell r="T2365" t="str">
            <v>950411607 - 931865505</v>
          </cell>
          <cell r="U2365" t="str">
            <v>richardalmirante@hotmail.com</v>
          </cell>
        </row>
        <row r="2366">
          <cell r="H2366">
            <v>301093</v>
          </cell>
          <cell r="I2366" t="str">
            <v>MUNICIPALIDAD DISTRITAL DE MAZAMARI</v>
          </cell>
          <cell r="J2366">
            <v>12</v>
          </cell>
          <cell r="K2366" t="str">
            <v>JUNIN</v>
          </cell>
          <cell r="L2366">
            <v>6</v>
          </cell>
          <cell r="M2366" t="str">
            <v>SATIPO</v>
          </cell>
          <cell r="N2366">
            <v>4</v>
          </cell>
          <cell r="O2366" t="str">
            <v>MAZAMARI</v>
          </cell>
          <cell r="P2366" t="str">
            <v>Yordan Aranda Diaz</v>
          </cell>
          <cell r="Q2366"/>
          <cell r="R2366" t="str">
            <v>De La Cruz Alanya Ruth Carmen</v>
          </cell>
          <cell r="S2366"/>
          <cell r="T2366">
            <v>917728064</v>
          </cell>
          <cell r="U2366" t="str">
            <v>rcdalanya@gmail.com</v>
          </cell>
        </row>
        <row r="2367">
          <cell r="H2367">
            <v>301094</v>
          </cell>
          <cell r="I2367" t="str">
            <v>MUNICIPALIDAD DISTRITAL PAMPA HERMOSA</v>
          </cell>
          <cell r="J2367">
            <v>12</v>
          </cell>
          <cell r="K2367" t="str">
            <v>JUNIN</v>
          </cell>
          <cell r="L2367">
            <v>6</v>
          </cell>
          <cell r="M2367" t="str">
            <v>SATIPO</v>
          </cell>
          <cell r="N2367">
            <v>5</v>
          </cell>
          <cell r="O2367" t="str">
            <v>PAMPA HERMOSA</v>
          </cell>
          <cell r="P2367" t="str">
            <v>Yordan Aranda Diaz</v>
          </cell>
          <cell r="Q2367"/>
          <cell r="R2367" t="str">
            <v>Orlando Chachico Yurivilca</v>
          </cell>
          <cell r="S2367"/>
          <cell r="T2367">
            <v>948930268</v>
          </cell>
          <cell r="U2367" t="str">
            <v>orlandojunin2020@gmail.com</v>
          </cell>
        </row>
        <row r="2368">
          <cell r="H2368">
            <v>301095</v>
          </cell>
          <cell r="I2368" t="str">
            <v>MUNICIPALIDAD DISTRITAL DE PANGOA</v>
          </cell>
          <cell r="J2368">
            <v>12</v>
          </cell>
          <cell r="K2368" t="str">
            <v>JUNIN</v>
          </cell>
          <cell r="L2368">
            <v>6</v>
          </cell>
          <cell r="M2368" t="str">
            <v>SATIPO</v>
          </cell>
          <cell r="N2368">
            <v>6</v>
          </cell>
          <cell r="O2368" t="str">
            <v>PANGOA</v>
          </cell>
          <cell r="P2368" t="str">
            <v>Yordan Aranda Diaz</v>
          </cell>
          <cell r="Q2368"/>
          <cell r="R2368" t="str">
            <v>Ivan Albaro Rafael</v>
          </cell>
          <cell r="S2368"/>
          <cell r="T2368">
            <v>966955718</v>
          </cell>
          <cell r="U2368" t="str">
            <v>iar_2805@hotmail.com</v>
          </cell>
        </row>
        <row r="2369">
          <cell r="H2369">
            <v>301096</v>
          </cell>
          <cell r="I2369" t="str">
            <v>MUNICIPALIDAD DISTRITAL DE RIO NEGRO</v>
          </cell>
          <cell r="J2369">
            <v>12</v>
          </cell>
          <cell r="K2369" t="str">
            <v>JUNIN</v>
          </cell>
          <cell r="L2369">
            <v>6</v>
          </cell>
          <cell r="M2369" t="str">
            <v>SATIPO</v>
          </cell>
          <cell r="N2369">
            <v>7</v>
          </cell>
          <cell r="O2369" t="str">
            <v>RIO NEGRO</v>
          </cell>
          <cell r="P2369" t="str">
            <v>Yordan Aranda Diaz</v>
          </cell>
          <cell r="Q2369"/>
          <cell r="R2369" t="str">
            <v>FREDY ANDERSON AVENIO COTERA</v>
          </cell>
          <cell r="S2369"/>
          <cell r="T2369">
            <v>948692844</v>
          </cell>
          <cell r="U2369" t="str">
            <v>avenio@hotmail.com</v>
          </cell>
        </row>
        <row r="2370">
          <cell r="H2370">
            <v>301097</v>
          </cell>
          <cell r="I2370" t="str">
            <v>MUNICIPALIDAD DISTRITAL DE RIO TAMBO</v>
          </cell>
          <cell r="J2370">
            <v>12</v>
          </cell>
          <cell r="K2370" t="str">
            <v>JUNIN</v>
          </cell>
          <cell r="L2370">
            <v>6</v>
          </cell>
          <cell r="M2370" t="str">
            <v>SATIPO</v>
          </cell>
          <cell r="N2370">
            <v>8</v>
          </cell>
          <cell r="O2370" t="str">
            <v>RIO TAMBO</v>
          </cell>
          <cell r="P2370" t="str">
            <v>Yordan Aranda Diaz</v>
          </cell>
          <cell r="Q2370"/>
          <cell r="R2370" t="str">
            <v>Cuellar Rojas, Cristobal</v>
          </cell>
          <cell r="S2370"/>
          <cell r="T2370">
            <v>948627230</v>
          </cell>
          <cell r="U2370" t="str">
            <v>cyr_asesoria@hotmail.com</v>
          </cell>
        </row>
        <row r="2371">
          <cell r="H2371">
            <v>301099</v>
          </cell>
          <cell r="I2371" t="str">
            <v>MUNICIPALIDAD DISTRITAL DE ACOBAMBA</v>
          </cell>
          <cell r="J2371">
            <v>12</v>
          </cell>
          <cell r="K2371" t="str">
            <v>JUNIN</v>
          </cell>
          <cell r="L2371">
            <v>7</v>
          </cell>
          <cell r="M2371" t="str">
            <v>TARMA</v>
          </cell>
          <cell r="N2371">
            <v>2</v>
          </cell>
          <cell r="O2371" t="str">
            <v>ACOBAMBA</v>
          </cell>
          <cell r="P2371" t="str">
            <v>Yordan Aranda Diaz</v>
          </cell>
          <cell r="Q2371"/>
          <cell r="R2371" t="str">
            <v>PERCY JOEL BLANCAS QUINTANA</v>
          </cell>
          <cell r="S2371" t="str">
            <v>Jefe de la Oficina de Planeamiento y Presupuesto</v>
          </cell>
          <cell r="T2371">
            <v>912446413</v>
          </cell>
          <cell r="U2371" t="str">
            <v>percyjoel93@hotmail.com</v>
          </cell>
        </row>
        <row r="2372">
          <cell r="H2372">
            <v>301100</v>
          </cell>
          <cell r="I2372" t="str">
            <v>MUNICIPALIDAD DISTRITAL DE HUARICOLCA</v>
          </cell>
          <cell r="J2372">
            <v>12</v>
          </cell>
          <cell r="K2372" t="str">
            <v>JUNIN</v>
          </cell>
          <cell r="L2372">
            <v>7</v>
          </cell>
          <cell r="M2372" t="str">
            <v>TARMA</v>
          </cell>
          <cell r="N2372">
            <v>3</v>
          </cell>
          <cell r="O2372" t="str">
            <v>HUARICOLCA</v>
          </cell>
          <cell r="P2372" t="str">
            <v>Yordan Aranda Diaz</v>
          </cell>
          <cell r="Q2372"/>
          <cell r="R2372" t="str">
            <v xml:space="preserve">NOE E. GARCIA CHIHUAN </v>
          </cell>
          <cell r="S2372"/>
          <cell r="T2372">
            <v>994100432</v>
          </cell>
          <cell r="U2372" t="str">
            <v>planeamientomunihuaricolca@gmail.com</v>
          </cell>
        </row>
        <row r="2373">
          <cell r="H2373">
            <v>301101</v>
          </cell>
          <cell r="I2373" t="str">
            <v>MUNICIPALIDAD DISTRITAL DE HUASAHUASI</v>
          </cell>
          <cell r="J2373">
            <v>12</v>
          </cell>
          <cell r="K2373" t="str">
            <v>JUNIN</v>
          </cell>
          <cell r="L2373">
            <v>7</v>
          </cell>
          <cell r="M2373" t="str">
            <v>TARMA</v>
          </cell>
          <cell r="N2373">
            <v>4</v>
          </cell>
          <cell r="O2373" t="str">
            <v>HUASAHUASI</v>
          </cell>
          <cell r="P2373" t="str">
            <v>Yordan Aranda Diaz</v>
          </cell>
          <cell r="Q2373"/>
          <cell r="R2373" t="str">
            <v>Baldeón Cajacuri Karin Guissela</v>
          </cell>
          <cell r="S2373"/>
          <cell r="T2373">
            <v>942172654</v>
          </cell>
          <cell r="U2373" t="str">
            <v>kgb_c@outlook.com</v>
          </cell>
        </row>
        <row r="2374">
          <cell r="H2374">
            <v>301102</v>
          </cell>
          <cell r="I2374" t="str">
            <v>MUNICIPALIDAD DISTRITAL DE LA UNION</v>
          </cell>
          <cell r="J2374">
            <v>12</v>
          </cell>
          <cell r="K2374" t="str">
            <v>JUNIN</v>
          </cell>
          <cell r="L2374">
            <v>7</v>
          </cell>
          <cell r="M2374" t="str">
            <v>TARMA</v>
          </cell>
          <cell r="N2374">
            <v>5</v>
          </cell>
          <cell r="O2374" t="str">
            <v>LA UNION</v>
          </cell>
          <cell r="P2374" t="str">
            <v>Yordan Aranda Diaz</v>
          </cell>
          <cell r="Q2374"/>
          <cell r="R2374" t="str">
            <v>CASTILLO HUANUCO, DELIA BETTY</v>
          </cell>
          <cell r="S2374"/>
          <cell r="T2374">
            <v>944463332</v>
          </cell>
          <cell r="U2374" t="str">
            <v>deliach3@hotmail.com</v>
          </cell>
        </row>
        <row r="2375">
          <cell r="H2375">
            <v>301103</v>
          </cell>
          <cell r="I2375" t="str">
            <v>MUNICIPALIDAD DISTRITAL DE PALCA</v>
          </cell>
          <cell r="J2375">
            <v>12</v>
          </cell>
          <cell r="K2375" t="str">
            <v>JUNIN</v>
          </cell>
          <cell r="L2375">
            <v>7</v>
          </cell>
          <cell r="M2375" t="str">
            <v>TARMA</v>
          </cell>
          <cell r="N2375">
            <v>6</v>
          </cell>
          <cell r="O2375" t="str">
            <v>PALCA</v>
          </cell>
          <cell r="P2375" t="str">
            <v>Yordan Aranda Diaz</v>
          </cell>
          <cell r="Q2375"/>
          <cell r="R2375" t="str">
            <v>AMILCAR LUIS CORDOVA SANCHEZ</v>
          </cell>
          <cell r="S2375"/>
          <cell r="T2375">
            <v>945583160</v>
          </cell>
          <cell r="U2375" t="str">
            <v>alcorsa2012_cia@hotmail.com</v>
          </cell>
        </row>
        <row r="2376">
          <cell r="H2376">
            <v>301104</v>
          </cell>
          <cell r="I2376" t="str">
            <v>MUNICIPALIDAD DISTRITAL DE PALCAMAYO</v>
          </cell>
          <cell r="J2376">
            <v>12</v>
          </cell>
          <cell r="K2376" t="str">
            <v>JUNIN</v>
          </cell>
          <cell r="L2376">
            <v>7</v>
          </cell>
          <cell r="M2376" t="str">
            <v>TARMA</v>
          </cell>
          <cell r="N2376">
            <v>7</v>
          </cell>
          <cell r="O2376" t="str">
            <v>PALCAMAYO</v>
          </cell>
          <cell r="P2376" t="str">
            <v>Yordan Aranda Diaz</v>
          </cell>
          <cell r="Q2376"/>
          <cell r="R2376" t="str">
            <v>MIGUEL ANGEL PIMENTEL ESCOBAR</v>
          </cell>
          <cell r="S2376" t="str">
            <v>RESPONSABLE DE PLANEAMIENTO</v>
          </cell>
          <cell r="T2376">
            <v>964563526</v>
          </cell>
          <cell r="U2376" t="str">
            <v>planeamientopalcamayo2025@gmail.com</v>
          </cell>
        </row>
        <row r="2377">
          <cell r="H2377">
            <v>301105</v>
          </cell>
          <cell r="I2377" t="str">
            <v>MUNICIPALIDAD DISTRITAL DE SAN PEDRO DE CAJAS</v>
          </cell>
          <cell r="J2377">
            <v>12</v>
          </cell>
          <cell r="K2377" t="str">
            <v>JUNIN</v>
          </cell>
          <cell r="L2377">
            <v>7</v>
          </cell>
          <cell r="M2377" t="str">
            <v>TARMA</v>
          </cell>
          <cell r="N2377">
            <v>8</v>
          </cell>
          <cell r="O2377" t="str">
            <v>SAN PEDRO DE CAJAS</v>
          </cell>
          <cell r="P2377" t="str">
            <v>Yordan Aranda Diaz</v>
          </cell>
          <cell r="Q2377"/>
          <cell r="R2377" t="str">
            <v>Alain Wilder Adama Leyva</v>
          </cell>
          <cell r="S2377"/>
          <cell r="T2377">
            <v>961207971</v>
          </cell>
          <cell r="U2377" t="str">
            <v>elexperto_a_l@hotmail.com</v>
          </cell>
        </row>
        <row r="2378">
          <cell r="H2378">
            <v>301106</v>
          </cell>
          <cell r="I2378" t="str">
            <v>MUNICIPALIDAD DISTRITAL DE TAPO</v>
          </cell>
          <cell r="J2378">
            <v>12</v>
          </cell>
          <cell r="K2378" t="str">
            <v>JUNIN</v>
          </cell>
          <cell r="L2378">
            <v>7</v>
          </cell>
          <cell r="M2378" t="str">
            <v>TARMA</v>
          </cell>
          <cell r="N2378">
            <v>9</v>
          </cell>
          <cell r="O2378" t="str">
            <v>TAPO</v>
          </cell>
          <cell r="P2378" t="str">
            <v>Yordan Aranda Diaz</v>
          </cell>
          <cell r="Q2378"/>
          <cell r="R2378" t="str">
            <v>Abrahan Huaman Aliaga</v>
          </cell>
          <cell r="S2378" t="str">
            <v>Jefe de Planeamiento y Presupuesto</v>
          </cell>
          <cell r="T2378">
            <v>997723656</v>
          </cell>
          <cell r="U2378" t="str">
            <v>abrahanhuaman485@gmail.com</v>
          </cell>
        </row>
        <row r="2379">
          <cell r="H2379">
            <v>301109</v>
          </cell>
          <cell r="I2379" t="str">
            <v>MUNICIPALIDAD DISTRITAL DE CHACAPALPA</v>
          </cell>
          <cell r="J2379">
            <v>12</v>
          </cell>
          <cell r="K2379" t="str">
            <v>JUNIN</v>
          </cell>
          <cell r="L2379">
            <v>8</v>
          </cell>
          <cell r="M2379" t="str">
            <v>YAULI</v>
          </cell>
          <cell r="N2379">
            <v>2</v>
          </cell>
          <cell r="O2379" t="str">
            <v>CHACAPALPA</v>
          </cell>
          <cell r="P2379" t="str">
            <v>Yordan Aranda Diaz</v>
          </cell>
          <cell r="Q2379"/>
          <cell r="R2379" t="str">
            <v>DIONICIA PRIMITIVA VASQUEZ PASTRANA</v>
          </cell>
          <cell r="S2379"/>
          <cell r="T2379">
            <v>952379325</v>
          </cell>
          <cell r="U2379" t="str">
            <v>DPVP.VASQUEZ@GMAIL.COM</v>
          </cell>
        </row>
        <row r="2380">
          <cell r="H2380">
            <v>301110</v>
          </cell>
          <cell r="I2380" t="str">
            <v>MUNICIPALIDAD DISTRITAL DE HUAY - HUAY</v>
          </cell>
          <cell r="J2380">
            <v>12</v>
          </cell>
          <cell r="K2380" t="str">
            <v>JUNIN</v>
          </cell>
          <cell r="L2380">
            <v>8</v>
          </cell>
          <cell r="M2380" t="str">
            <v>YAULI</v>
          </cell>
          <cell r="N2380">
            <v>3</v>
          </cell>
          <cell r="O2380" t="str">
            <v>HUAY-HUAY</v>
          </cell>
          <cell r="P2380" t="str">
            <v>Yordan Aranda Diaz</v>
          </cell>
          <cell r="Q2380"/>
          <cell r="R2380" t="str">
            <v>Liliana Elizabeth Llacta Llacta</v>
          </cell>
          <cell r="S2380"/>
          <cell r="T2380">
            <v>964950886</v>
          </cell>
          <cell r="U2380" t="str">
            <v>lilieliza2@hotmail.com</v>
          </cell>
        </row>
        <row r="2381">
          <cell r="H2381">
            <v>301111</v>
          </cell>
          <cell r="I2381" t="str">
            <v>MUNICIPALIDAD DISTRITAL DE MARCAPOMACOCHA</v>
          </cell>
          <cell r="J2381">
            <v>12</v>
          </cell>
          <cell r="K2381" t="str">
            <v>JUNIN</v>
          </cell>
          <cell r="L2381">
            <v>8</v>
          </cell>
          <cell r="M2381" t="str">
            <v>YAULI</v>
          </cell>
          <cell r="N2381">
            <v>4</v>
          </cell>
          <cell r="O2381" t="str">
            <v>MARCAPOMACOCHA</v>
          </cell>
          <cell r="P2381" t="str">
            <v>Yordan Aranda Diaz</v>
          </cell>
          <cell r="Q2381"/>
          <cell r="R2381" t="str">
            <v>BETTY MIRIAN TORRES CAYETANO</v>
          </cell>
          <cell r="S2381" t="str">
            <v xml:space="preserve">Jefe de Planeamiento y Presupuesto </v>
          </cell>
          <cell r="T2381">
            <v>975504410</v>
          </cell>
          <cell r="U2381" t="str">
            <v>miriancayetano@hotmail.com</v>
          </cell>
        </row>
        <row r="2382">
          <cell r="H2382">
            <v>301112</v>
          </cell>
          <cell r="I2382" t="str">
            <v>MUNICIPALIDAD DISTRITAL DE MOROCOCHA</v>
          </cell>
          <cell r="J2382">
            <v>12</v>
          </cell>
          <cell r="K2382" t="str">
            <v>JUNIN</v>
          </cell>
          <cell r="L2382">
            <v>8</v>
          </cell>
          <cell r="M2382" t="str">
            <v>YAULI</v>
          </cell>
          <cell r="N2382">
            <v>5</v>
          </cell>
          <cell r="O2382" t="str">
            <v>MOROCOCHA</v>
          </cell>
          <cell r="P2382" t="str">
            <v>Yordan Aranda Diaz</v>
          </cell>
          <cell r="Q2382"/>
          <cell r="R2382" t="str">
            <v>NOE ENRIQUE GARCIA CHIHUAN</v>
          </cell>
          <cell r="S2382"/>
          <cell r="T2382">
            <v>994100432</v>
          </cell>
          <cell r="U2382" t="str">
            <v>noeenrique@gmail.com</v>
          </cell>
        </row>
        <row r="2383">
          <cell r="H2383">
            <v>301113</v>
          </cell>
          <cell r="I2383" t="str">
            <v>MUNICIPALIDAD DISTRITAL DE PACCHA</v>
          </cell>
          <cell r="J2383">
            <v>12</v>
          </cell>
          <cell r="K2383" t="str">
            <v>JUNIN</v>
          </cell>
          <cell r="L2383">
            <v>8</v>
          </cell>
          <cell r="M2383" t="str">
            <v>YAULI</v>
          </cell>
          <cell r="N2383">
            <v>6</v>
          </cell>
          <cell r="O2383" t="str">
            <v>PACCHA</v>
          </cell>
          <cell r="P2383" t="str">
            <v>Yordan Aranda Diaz</v>
          </cell>
          <cell r="Q2383"/>
          <cell r="R2383" t="str">
            <v>JUAN CARLOS PARDO JARA</v>
          </cell>
          <cell r="S2383"/>
          <cell r="T2383">
            <v>935998364</v>
          </cell>
          <cell r="U2383" t="str">
            <v>juan_2947@hotmail.com</v>
          </cell>
        </row>
        <row r="2384">
          <cell r="H2384">
            <v>301114</v>
          </cell>
          <cell r="I2384" t="str">
            <v>MUNICIPALIDAD DISTRITAL DE SANTA BARBARA DE CARHUACAYAN</v>
          </cell>
          <cell r="J2384">
            <v>12</v>
          </cell>
          <cell r="K2384" t="str">
            <v>JUNIN</v>
          </cell>
          <cell r="L2384">
            <v>8</v>
          </cell>
          <cell r="M2384" t="str">
            <v>YAULI</v>
          </cell>
          <cell r="N2384">
            <v>7</v>
          </cell>
          <cell r="O2384" t="str">
            <v>SANTA BARBARA DE CARHUACAYAN</v>
          </cell>
          <cell r="P2384" t="str">
            <v>Yordan Aranda Diaz</v>
          </cell>
          <cell r="Q2384"/>
          <cell r="R2384" t="str">
            <v>CARLOS A. YUPANQUI LLANCACHAGUA</v>
          </cell>
          <cell r="S2384"/>
          <cell r="T2384">
            <v>931945126</v>
          </cell>
          <cell r="U2384" t="str">
            <v>carlos_5797@hotmail.com</v>
          </cell>
        </row>
        <row r="2385">
          <cell r="H2385">
            <v>301115</v>
          </cell>
          <cell r="I2385" t="str">
            <v>MUNICIPALIDAD DISTRITAL DE SANTA ROSA DE SACCO</v>
          </cell>
          <cell r="J2385">
            <v>12</v>
          </cell>
          <cell r="K2385" t="str">
            <v>JUNIN</v>
          </cell>
          <cell r="L2385">
            <v>8</v>
          </cell>
          <cell r="M2385" t="str">
            <v>YAULI</v>
          </cell>
          <cell r="N2385">
            <v>8</v>
          </cell>
          <cell r="O2385" t="str">
            <v>SANTA ROSA DE SACCO</v>
          </cell>
          <cell r="P2385" t="str">
            <v>Yordan Aranda Diaz</v>
          </cell>
          <cell r="Q2385"/>
          <cell r="R2385" t="str">
            <v>NOE ENRIQUE GARCIA CHIHUAN</v>
          </cell>
          <cell r="S2385"/>
          <cell r="T2385">
            <v>994100432</v>
          </cell>
          <cell r="U2385" t="str">
            <v>noeenrique@gmail.com</v>
          </cell>
        </row>
        <row r="2386">
          <cell r="H2386">
            <v>301116</v>
          </cell>
          <cell r="I2386" t="str">
            <v>MUNICIPALIDAD DISTRITAL DE SUITUCANCHA</v>
          </cell>
          <cell r="J2386">
            <v>12</v>
          </cell>
          <cell r="K2386" t="str">
            <v>JUNIN</v>
          </cell>
          <cell r="L2386">
            <v>8</v>
          </cell>
          <cell r="M2386" t="str">
            <v>YAULI</v>
          </cell>
          <cell r="N2386">
            <v>9</v>
          </cell>
          <cell r="O2386" t="str">
            <v>SUITUCANCHA</v>
          </cell>
          <cell r="P2386" t="str">
            <v>Yordan Aranda Diaz</v>
          </cell>
          <cell r="Q2386"/>
          <cell r="R2386" t="str">
            <v>ABRAHAM HUAMAN ALIAGA</v>
          </cell>
          <cell r="S2386"/>
          <cell r="T2386">
            <v>964598900</v>
          </cell>
          <cell r="U2386" t="str">
            <v>diego_pcp_1@hotmail.com</v>
          </cell>
        </row>
        <row r="2387">
          <cell r="H2387">
            <v>301117</v>
          </cell>
          <cell r="I2387" t="str">
            <v>MUNICIPALIDAD DISTRITAL DE YAULI</v>
          </cell>
          <cell r="J2387">
            <v>12</v>
          </cell>
          <cell r="K2387" t="str">
            <v>JUNIN</v>
          </cell>
          <cell r="L2387">
            <v>8</v>
          </cell>
          <cell r="M2387" t="str">
            <v>YAULI</v>
          </cell>
          <cell r="N2387">
            <v>10</v>
          </cell>
          <cell r="O2387" t="str">
            <v>YAULI</v>
          </cell>
          <cell r="P2387" t="str">
            <v>Yordan Aranda Diaz</v>
          </cell>
          <cell r="Q2387"/>
          <cell r="R2387" t="str">
            <v>JESUS B. LAZO TEJEDA</v>
          </cell>
          <cell r="S2387"/>
          <cell r="T2387">
            <v>992192743</v>
          </cell>
          <cell r="U2387" t="str">
            <v>planeamientomuiniyauli@gmail.com</v>
          </cell>
        </row>
        <row r="2388">
          <cell r="H2388">
            <v>301119</v>
          </cell>
          <cell r="I2388" t="str">
            <v>MUNICIPALIDAD DISTRITAL DE AHUAC</v>
          </cell>
          <cell r="J2388">
            <v>12</v>
          </cell>
          <cell r="K2388" t="str">
            <v>JUNIN</v>
          </cell>
          <cell r="L2388">
            <v>9</v>
          </cell>
          <cell r="M2388" t="str">
            <v>CHUPACA</v>
          </cell>
          <cell r="N2388">
            <v>2</v>
          </cell>
          <cell r="O2388" t="str">
            <v>AHUAC</v>
          </cell>
          <cell r="P2388" t="str">
            <v>Yordan Aranda Diaz</v>
          </cell>
          <cell r="Q2388"/>
          <cell r="R2388" t="str">
            <v>MAYTA LOVATON MIRIAM ROCIO</v>
          </cell>
          <cell r="S2388" t="str">
            <v>JEFE/GERENTE DE PLANEAMIENTO Y PRESUPUESTO</v>
          </cell>
          <cell r="T2388">
            <v>966699008</v>
          </cell>
          <cell r="U2388" t="str">
            <v>contamiriam@gmail.com</v>
          </cell>
        </row>
        <row r="2389">
          <cell r="H2389">
            <v>301120</v>
          </cell>
          <cell r="I2389" t="str">
            <v>MUNICIPALIDAD DISTRITAL DE CHONGOS BAJO</v>
          </cell>
          <cell r="J2389">
            <v>12</v>
          </cell>
          <cell r="K2389" t="str">
            <v>JUNIN</v>
          </cell>
          <cell r="L2389">
            <v>9</v>
          </cell>
          <cell r="M2389" t="str">
            <v>CHUPACA</v>
          </cell>
          <cell r="N2389">
            <v>3</v>
          </cell>
          <cell r="O2389" t="str">
            <v>CHONGOS BAJO</v>
          </cell>
          <cell r="P2389" t="str">
            <v>Yordan Aranda Diaz</v>
          </cell>
          <cell r="Q2389"/>
          <cell r="R2389" t="str">
            <v>ISAAC ORTIZ MATOS</v>
          </cell>
          <cell r="S2389"/>
          <cell r="T2389">
            <v>990135606</v>
          </cell>
          <cell r="U2389" t="str">
            <v>iomatos10@hotmail.com</v>
          </cell>
        </row>
        <row r="2390">
          <cell r="H2390">
            <v>301121</v>
          </cell>
          <cell r="I2390" t="str">
            <v>MUNICIPALIDAD DISTRITAL DE HUACHAC</v>
          </cell>
          <cell r="J2390">
            <v>12</v>
          </cell>
          <cell r="K2390" t="str">
            <v>JUNIN</v>
          </cell>
          <cell r="L2390">
            <v>9</v>
          </cell>
          <cell r="M2390" t="str">
            <v>CHUPACA</v>
          </cell>
          <cell r="N2390">
            <v>4</v>
          </cell>
          <cell r="O2390" t="str">
            <v>HUACHAC</v>
          </cell>
          <cell r="P2390" t="str">
            <v>Yordan Aranda Diaz</v>
          </cell>
          <cell r="Q2390"/>
          <cell r="R2390" t="str">
            <v>Wilfredo Campos Rojas</v>
          </cell>
          <cell r="S2390"/>
          <cell r="T2390">
            <v>950502057</v>
          </cell>
          <cell r="U2390" t="str">
            <v>cpccwcr@gmail.com</v>
          </cell>
        </row>
        <row r="2391">
          <cell r="H2391">
            <v>301122</v>
          </cell>
          <cell r="I2391" t="str">
            <v>MUNICIPALIDAD DISTRITAL DE HUAMANCACA CHICO</v>
          </cell>
          <cell r="J2391">
            <v>12</v>
          </cell>
          <cell r="K2391" t="str">
            <v>JUNIN</v>
          </cell>
          <cell r="L2391">
            <v>9</v>
          </cell>
          <cell r="M2391" t="str">
            <v>CHUPACA</v>
          </cell>
          <cell r="N2391">
            <v>5</v>
          </cell>
          <cell r="O2391" t="str">
            <v>HUAMANCACA CHICO</v>
          </cell>
          <cell r="P2391" t="str">
            <v>Yordan Aranda Diaz</v>
          </cell>
          <cell r="Q2391"/>
          <cell r="R2391" t="str">
            <v>JESSICA MONTES ZENTENO</v>
          </cell>
          <cell r="S2391"/>
          <cell r="T2391">
            <v>964858341</v>
          </cell>
          <cell r="U2391" t="str">
            <v>jessmontesz16@gmail.com</v>
          </cell>
        </row>
        <row r="2392">
          <cell r="H2392">
            <v>301123</v>
          </cell>
          <cell r="I2392" t="str">
            <v>MUNICIPALIDAD DISTRITAL DE SAN JUAN DE ISCOS</v>
          </cell>
          <cell r="J2392">
            <v>12</v>
          </cell>
          <cell r="K2392" t="str">
            <v>JUNIN</v>
          </cell>
          <cell r="L2392">
            <v>9</v>
          </cell>
          <cell r="M2392" t="str">
            <v>CHUPACA</v>
          </cell>
          <cell r="N2392">
            <v>6</v>
          </cell>
          <cell r="O2392" t="str">
            <v>SAN JUAN DE ISCOS</v>
          </cell>
          <cell r="P2392" t="str">
            <v>Yordan Aranda Diaz</v>
          </cell>
          <cell r="Q2392"/>
          <cell r="R2392" t="str">
            <v>FLOR DE MARIA CANALES QUISPIALAYA</v>
          </cell>
          <cell r="S2392" t="str">
            <v>Encargada de la Oficina de Planeamiento</v>
          </cell>
          <cell r="T2392">
            <v>941908788</v>
          </cell>
          <cell r="U2392" t="str">
            <v>lindaflor_64@hotmail.com</v>
          </cell>
        </row>
        <row r="2393">
          <cell r="H2393">
            <v>301124</v>
          </cell>
          <cell r="I2393" t="str">
            <v>MUNICIPALIDAD DISTRITAL DE SAN JUAN DE JARPA</v>
          </cell>
          <cell r="J2393">
            <v>12</v>
          </cell>
          <cell r="K2393" t="str">
            <v>JUNIN</v>
          </cell>
          <cell r="L2393">
            <v>9</v>
          </cell>
          <cell r="M2393" t="str">
            <v>CHUPACA</v>
          </cell>
          <cell r="N2393">
            <v>7</v>
          </cell>
          <cell r="O2393" t="str">
            <v>SAN JUAN DE JARPA</v>
          </cell>
          <cell r="P2393" t="str">
            <v>Yordan Aranda Diaz</v>
          </cell>
          <cell r="Q2393"/>
          <cell r="R2393" t="str">
            <v>ANAHI GHUISSELLY CUYUTUPAC MUSUCANCHA</v>
          </cell>
          <cell r="S2393"/>
          <cell r="T2393">
            <v>973969083</v>
          </cell>
          <cell r="U2393" t="str">
            <v>anisy_gcm@hotmail.com</v>
          </cell>
        </row>
        <row r="2394">
          <cell r="H2394">
            <v>301125</v>
          </cell>
          <cell r="I2394" t="str">
            <v>MUNICIPALIDAD DISTRITAL DE TRES DE DICIEMBRE</v>
          </cell>
          <cell r="J2394">
            <v>12</v>
          </cell>
          <cell r="K2394" t="str">
            <v>JUNIN</v>
          </cell>
          <cell r="L2394">
            <v>9</v>
          </cell>
          <cell r="M2394" t="str">
            <v>CHUPACA</v>
          </cell>
          <cell r="N2394">
            <v>8</v>
          </cell>
          <cell r="O2394" t="str">
            <v>TRES DE DICIEMBRE</v>
          </cell>
          <cell r="P2394" t="str">
            <v>Yordan Aranda Diaz</v>
          </cell>
          <cell r="Q2394"/>
          <cell r="R2394" t="str">
            <v>DIOSDADO VILCA SOTO</v>
          </cell>
          <cell r="S2394"/>
          <cell r="T2394">
            <v>937361339</v>
          </cell>
          <cell r="U2394" t="str">
            <v>dvilcas@hotmail.com</v>
          </cell>
        </row>
        <row r="2395">
          <cell r="H2395">
            <v>301126</v>
          </cell>
          <cell r="I2395" t="str">
            <v>MUNICIPALIDAD DISTRITAL DE YANACANCHA</v>
          </cell>
          <cell r="J2395">
            <v>12</v>
          </cell>
          <cell r="K2395" t="str">
            <v>JUNIN</v>
          </cell>
          <cell r="L2395">
            <v>9</v>
          </cell>
          <cell r="M2395" t="str">
            <v>CHUPACA</v>
          </cell>
          <cell r="N2395">
            <v>9</v>
          </cell>
          <cell r="O2395" t="str">
            <v>YANACANCHA</v>
          </cell>
          <cell r="P2395" t="str">
            <v>Yordan Aranda Diaz</v>
          </cell>
          <cell r="Q2395"/>
          <cell r="R2395" t="str">
            <v>NOE ENRIQUE GARCIA CHIHUAN</v>
          </cell>
          <cell r="S2395"/>
          <cell r="T2395">
            <v>994100432</v>
          </cell>
          <cell r="U2395" t="str">
            <v>noeenrique@gmail.com</v>
          </cell>
        </row>
        <row r="2396">
          <cell r="H2396">
            <v>301128</v>
          </cell>
          <cell r="I2396" t="str">
            <v>MUNICIPALIDAD DISTRITAL DE EL PORVENIR</v>
          </cell>
          <cell r="J2396">
            <v>13</v>
          </cell>
          <cell r="K2396" t="str">
            <v>LA LIBERTAD</v>
          </cell>
          <cell r="L2396">
            <v>1</v>
          </cell>
          <cell r="M2396" t="str">
            <v>TRUJILLO</v>
          </cell>
          <cell r="N2396">
            <v>2</v>
          </cell>
          <cell r="O2396" t="str">
            <v>EL PORVENIR</v>
          </cell>
          <cell r="P2396" t="str">
            <v>Circa Castillo Palomino</v>
          </cell>
          <cell r="Q2396"/>
          <cell r="R2396" t="str">
            <v>Maria Jesús Vásquez Contreras</v>
          </cell>
          <cell r="S2396" t="str">
            <v>Responsable de planeamiento</v>
          </cell>
          <cell r="T2396">
            <v>969595451</v>
          </cell>
          <cell r="U2396" t="str">
            <v>gpyp@muniporvenir.gob.pe; planeamiento_estrategico@muniporvenir.gob.pe</v>
          </cell>
        </row>
        <row r="2397">
          <cell r="H2397">
            <v>301129</v>
          </cell>
          <cell r="I2397" t="str">
            <v>MUNICIPALIDAD DISTRITAL DE FLORENCIA DE MORA</v>
          </cell>
          <cell r="J2397">
            <v>13</v>
          </cell>
          <cell r="K2397" t="str">
            <v>LA LIBERTAD</v>
          </cell>
          <cell r="L2397">
            <v>1</v>
          </cell>
          <cell r="M2397" t="str">
            <v>TRUJILLO</v>
          </cell>
          <cell r="N2397">
            <v>3</v>
          </cell>
          <cell r="O2397" t="str">
            <v>FLORENCIA DE MORA</v>
          </cell>
          <cell r="P2397" t="str">
            <v>Circa Castillo Palomino</v>
          </cell>
          <cell r="Q2397"/>
          <cell r="R2397" t="str">
            <v>Orestes Omar Uriol LLanos</v>
          </cell>
          <cell r="S2397" t="str">
            <v>Responsable de planeamiento</v>
          </cell>
          <cell r="T2397">
            <v>949913390</v>
          </cell>
          <cell r="U2397" t="str">
            <v>omarull21@hotmail.com</v>
          </cell>
        </row>
        <row r="2398">
          <cell r="H2398">
            <v>301130</v>
          </cell>
          <cell r="I2398" t="str">
            <v>MUNICIPALIDAD DISTRITAL DE HUANCHACO</v>
          </cell>
          <cell r="J2398">
            <v>13</v>
          </cell>
          <cell r="K2398" t="str">
            <v>LA LIBERTAD</v>
          </cell>
          <cell r="L2398">
            <v>1</v>
          </cell>
          <cell r="M2398" t="str">
            <v>TRUJILLO</v>
          </cell>
          <cell r="N2398">
            <v>4</v>
          </cell>
          <cell r="O2398" t="str">
            <v>HUANCHACO</v>
          </cell>
          <cell r="P2398" t="str">
            <v>Circa Castillo Palomino</v>
          </cell>
          <cell r="Q2398"/>
          <cell r="R2398" t="str">
            <v>Ysela Ivonne Rodriguez Garcia</v>
          </cell>
          <cell r="S2398" t="str">
            <v>Responsable de planeamiento</v>
          </cell>
          <cell r="T2398">
            <v>923948994</v>
          </cell>
          <cell r="U2398" t="str">
            <v>yselarodrigar0108@gmail.com</v>
          </cell>
        </row>
        <row r="2399">
          <cell r="H2399">
            <v>301131</v>
          </cell>
          <cell r="I2399" t="str">
            <v>MUNICIPALIDAD DISTRITAL DE LA ESPERANZA</v>
          </cell>
          <cell r="J2399">
            <v>13</v>
          </cell>
          <cell r="K2399" t="str">
            <v>LA LIBERTAD</v>
          </cell>
          <cell r="L2399">
            <v>1</v>
          </cell>
          <cell r="M2399" t="str">
            <v>TRUJILLO</v>
          </cell>
          <cell r="N2399">
            <v>5</v>
          </cell>
          <cell r="O2399" t="str">
            <v>LA ESPERANZA</v>
          </cell>
          <cell r="P2399" t="str">
            <v>Circa Castillo Palomino</v>
          </cell>
          <cell r="Q2399"/>
          <cell r="R2399" t="str">
            <v>Víctor Olazo Caballero</v>
          </cell>
          <cell r="S2399" t="str">
            <v>Responsable de planeamiento</v>
          </cell>
          <cell r="T2399">
            <v>991792992</v>
          </cell>
          <cell r="U2399" t="str">
            <v>volazo@muniesperanza.gob.pe</v>
          </cell>
        </row>
        <row r="2400">
          <cell r="H2400">
            <v>301132</v>
          </cell>
          <cell r="I2400" t="str">
            <v>MUNICIPALIDAD DISTRITAL DE LAREDO</v>
          </cell>
          <cell r="J2400">
            <v>13</v>
          </cell>
          <cell r="K2400" t="str">
            <v>LA LIBERTAD</v>
          </cell>
          <cell r="L2400">
            <v>1</v>
          </cell>
          <cell r="M2400" t="str">
            <v>TRUJILLO</v>
          </cell>
          <cell r="N2400">
            <v>6</v>
          </cell>
          <cell r="O2400" t="str">
            <v>LAREDO</v>
          </cell>
          <cell r="P2400" t="str">
            <v>Circa Castillo Palomino</v>
          </cell>
          <cell r="Q2400"/>
          <cell r="R2400" t="str">
            <v>Irvin Luis De La Cruz Valentin</v>
          </cell>
          <cell r="S2400" t="str">
            <v>Responsable de planeamiento</v>
          </cell>
          <cell r="T2400">
            <v>944624848</v>
          </cell>
          <cell r="U2400" t="str">
            <v>ildlcv21@gmail.com; presupuesto@munilaredo.gob.pe</v>
          </cell>
        </row>
        <row r="2401">
          <cell r="H2401">
            <v>301133</v>
          </cell>
          <cell r="I2401" t="str">
            <v>MUNICIPALIDAD DISTRITAL DE MOCHE</v>
          </cell>
          <cell r="J2401">
            <v>13</v>
          </cell>
          <cell r="K2401" t="str">
            <v>LA LIBERTAD</v>
          </cell>
          <cell r="L2401">
            <v>1</v>
          </cell>
          <cell r="M2401" t="str">
            <v>TRUJILLO</v>
          </cell>
          <cell r="N2401">
            <v>7</v>
          </cell>
          <cell r="O2401" t="str">
            <v>MOCHE</v>
          </cell>
          <cell r="P2401" t="str">
            <v>Circa Castillo Palomino</v>
          </cell>
          <cell r="Q2401"/>
          <cell r="R2401" t="str">
            <v>Nancy Rosmerie Arqueros García</v>
          </cell>
          <cell r="S2401" t="str">
            <v>Responsable de planeamiento</v>
          </cell>
          <cell r="T2401" t="str">
            <v>936 867 967</v>
          </cell>
          <cell r="U2401" t="str">
            <v>planeamiento@munimoche.gob.pe</v>
          </cell>
        </row>
        <row r="2402">
          <cell r="H2402">
            <v>301134</v>
          </cell>
          <cell r="I2402" t="str">
            <v>MUNICIPALIDAD DISTRITAL DE POROTO</v>
          </cell>
          <cell r="J2402">
            <v>13</v>
          </cell>
          <cell r="K2402" t="str">
            <v>LA LIBERTAD</v>
          </cell>
          <cell r="L2402">
            <v>1</v>
          </cell>
          <cell r="M2402" t="str">
            <v>TRUJILLO</v>
          </cell>
          <cell r="N2402">
            <v>8</v>
          </cell>
          <cell r="O2402" t="str">
            <v>POROTO</v>
          </cell>
          <cell r="P2402" t="str">
            <v>Circa Castillo Palomino</v>
          </cell>
          <cell r="Q2402"/>
          <cell r="R2402" t="str">
            <v>Rosa Liset Sanchez Salirrosas</v>
          </cell>
          <cell r="S2402" t="str">
            <v>Responsable de planeamiento</v>
          </cell>
          <cell r="T2402" t="str">
            <v>992 766 886</v>
          </cell>
          <cell r="U2402" t="str">
            <v>lsanchezsalirrosas@gmail.com</v>
          </cell>
        </row>
        <row r="2403">
          <cell r="H2403">
            <v>301135</v>
          </cell>
          <cell r="I2403" t="str">
            <v>MUNICIPALIDAD DISTRITAL DE SALAVERRY</v>
          </cell>
          <cell r="J2403">
            <v>13</v>
          </cell>
          <cell r="K2403" t="str">
            <v>LA LIBERTAD</v>
          </cell>
          <cell r="L2403">
            <v>1</v>
          </cell>
          <cell r="M2403" t="str">
            <v>TRUJILLO</v>
          </cell>
          <cell r="N2403">
            <v>9</v>
          </cell>
          <cell r="O2403" t="str">
            <v>SALAVERRY</v>
          </cell>
          <cell r="P2403" t="str">
            <v>Circa Castillo Palomino</v>
          </cell>
          <cell r="Q2403"/>
          <cell r="R2403" t="str">
            <v>Sandra Davila Alva</v>
          </cell>
          <cell r="S2403" t="str">
            <v>Responsable de planeamiento</v>
          </cell>
          <cell r="T2403" t="str">
            <v>951 759 049</v>
          </cell>
          <cell r="U2403" t="str">
            <v>planificacion_presupuesto@munisalaverry.gob.pe;enzoformulador@gmail.com</v>
          </cell>
        </row>
        <row r="2404">
          <cell r="H2404">
            <v>301136</v>
          </cell>
          <cell r="I2404" t="str">
            <v>MUNICIPALIDAD DISTRITAL DE SIMBAL</v>
          </cell>
          <cell r="J2404">
            <v>13</v>
          </cell>
          <cell r="K2404" t="str">
            <v>LA LIBERTAD</v>
          </cell>
          <cell r="L2404">
            <v>1</v>
          </cell>
          <cell r="M2404" t="str">
            <v>TRUJILLO</v>
          </cell>
          <cell r="N2404">
            <v>10</v>
          </cell>
          <cell r="O2404" t="str">
            <v>SIMBAL</v>
          </cell>
          <cell r="P2404" t="str">
            <v>Circa Castillo Palomino</v>
          </cell>
          <cell r="Q2404"/>
          <cell r="R2404" t="str">
            <v>Jose Ángel Michel Castillo Ríos</v>
          </cell>
          <cell r="S2404" t="str">
            <v>Responsable de planeamiento</v>
          </cell>
          <cell r="T2404">
            <v>929341899</v>
          </cell>
          <cell r="U2404" t="str">
            <v>josecastillo1028@hotmail.com</v>
          </cell>
        </row>
        <row r="2405">
          <cell r="H2405">
            <v>301137</v>
          </cell>
          <cell r="I2405" t="str">
            <v>MUNICIPALIDAD DISTRITAL DE VICTOR LARCO HERRERA</v>
          </cell>
          <cell r="J2405">
            <v>13</v>
          </cell>
          <cell r="K2405" t="str">
            <v>LA LIBERTAD</v>
          </cell>
          <cell r="L2405">
            <v>1</v>
          </cell>
          <cell r="M2405" t="str">
            <v>TRUJILLO</v>
          </cell>
          <cell r="N2405">
            <v>11</v>
          </cell>
          <cell r="O2405" t="str">
            <v>VICTOR LARCO HERRERA</v>
          </cell>
          <cell r="P2405" t="str">
            <v>Circa Castillo Palomino</v>
          </cell>
          <cell r="Q2405"/>
          <cell r="R2405" t="str">
            <v>Edgar William Yengle Delgado</v>
          </cell>
          <cell r="S2405" t="str">
            <v>Responsable de planeamiento</v>
          </cell>
          <cell r="T2405">
            <v>94300200</v>
          </cell>
          <cell r="U2405" t="str">
            <v>edgar.yengle@munivictorlarco.gob.pe</v>
          </cell>
        </row>
        <row r="2406">
          <cell r="H2406">
            <v>301141</v>
          </cell>
          <cell r="I2406" t="str">
            <v>MUNICIPALIDAD DISTRITAL DE CHICAMA</v>
          </cell>
          <cell r="J2406">
            <v>13</v>
          </cell>
          <cell r="K2406" t="str">
            <v>LA LIBERTAD</v>
          </cell>
          <cell r="L2406">
            <v>2</v>
          </cell>
          <cell r="M2406" t="str">
            <v>ASCOPE</v>
          </cell>
          <cell r="N2406">
            <v>2</v>
          </cell>
          <cell r="O2406" t="str">
            <v>CHICAMA</v>
          </cell>
          <cell r="P2406" t="str">
            <v>Circa Castillo Palomino</v>
          </cell>
          <cell r="Q2406"/>
          <cell r="R2406" t="str">
            <v>Katia Paola Flores Campos</v>
          </cell>
          <cell r="S2406" t="str">
            <v>Responsable de planeamiento</v>
          </cell>
          <cell r="T2406">
            <v>949413551</v>
          </cell>
          <cell r="U2406" t="str">
            <v>kattya.1605@gmail.com</v>
          </cell>
        </row>
        <row r="2407">
          <cell r="H2407">
            <v>301142</v>
          </cell>
          <cell r="I2407" t="str">
            <v>MUNICIPALIDAD DISTRITAL DE CHOCOPE</v>
          </cell>
          <cell r="J2407">
            <v>13</v>
          </cell>
          <cell r="K2407" t="str">
            <v>LA LIBERTAD</v>
          </cell>
          <cell r="L2407">
            <v>2</v>
          </cell>
          <cell r="M2407" t="str">
            <v>ASCOPE</v>
          </cell>
          <cell r="N2407">
            <v>3</v>
          </cell>
          <cell r="O2407" t="str">
            <v>CHOCOPE</v>
          </cell>
          <cell r="P2407" t="str">
            <v>Circa Castillo Palomino</v>
          </cell>
          <cell r="Q2407"/>
          <cell r="R2407" t="str">
            <v>Enma del Carmen Noriega Chávez</v>
          </cell>
          <cell r="S2407" t="str">
            <v>Responsable de planeamiento</v>
          </cell>
          <cell r="T2407" t="str">
            <v>919 559 033</v>
          </cell>
          <cell r="U2407" t="str">
            <v>enmanoriega1@gmail.com</v>
          </cell>
        </row>
        <row r="2408">
          <cell r="H2408">
            <v>301143</v>
          </cell>
          <cell r="I2408" t="str">
            <v>MUNICIPALIDAD DISTRITAL DE MAGDALENA DE CAO</v>
          </cell>
          <cell r="J2408">
            <v>13</v>
          </cell>
          <cell r="K2408" t="str">
            <v>LA LIBERTAD</v>
          </cell>
          <cell r="L2408">
            <v>2</v>
          </cell>
          <cell r="M2408" t="str">
            <v>ASCOPE</v>
          </cell>
          <cell r="N2408">
            <v>4</v>
          </cell>
          <cell r="O2408" t="str">
            <v>MAGDALENA DE CAO</v>
          </cell>
          <cell r="P2408" t="str">
            <v>Circa Castillo Palomino</v>
          </cell>
          <cell r="Q2408"/>
          <cell r="R2408" t="str">
            <v>Rocío Maribel Contreras Horna</v>
          </cell>
          <cell r="S2408" t="str">
            <v>Responsable de planeamiento</v>
          </cell>
          <cell r="T2408" t="str">
            <v>930 348 726</v>
          </cell>
          <cell r="U2408" t="str">
            <v>rociofinancista@gmail.com</v>
          </cell>
        </row>
        <row r="2409">
          <cell r="H2409">
            <v>301144</v>
          </cell>
          <cell r="I2409" t="str">
            <v>MUNICIPALIDAD DISTRITAL DE PAIJAN</v>
          </cell>
          <cell r="J2409">
            <v>13</v>
          </cell>
          <cell r="K2409" t="str">
            <v>LA LIBERTAD</v>
          </cell>
          <cell r="L2409">
            <v>2</v>
          </cell>
          <cell r="M2409" t="str">
            <v>ASCOPE</v>
          </cell>
          <cell r="N2409">
            <v>5</v>
          </cell>
          <cell r="O2409" t="str">
            <v>PAIJAN</v>
          </cell>
          <cell r="P2409" t="str">
            <v>Circa Castillo Palomino</v>
          </cell>
          <cell r="Q2409"/>
          <cell r="R2409" t="str">
            <v>Amado Salirrosas Olivares</v>
          </cell>
          <cell r="S2409" t="str">
            <v>Responsable de planeamiento</v>
          </cell>
          <cell r="T2409" t="str">
            <v>982 500 831</v>
          </cell>
          <cell r="U2409" t="str">
            <v>asalirrosas23@gmail.com</v>
          </cell>
        </row>
        <row r="2410">
          <cell r="H2410">
            <v>301145</v>
          </cell>
          <cell r="I2410" t="str">
            <v>MUNICIPALIDAD DISTRITAL DE RAZURI</v>
          </cell>
          <cell r="J2410">
            <v>13</v>
          </cell>
          <cell r="K2410" t="str">
            <v>LA LIBERTAD</v>
          </cell>
          <cell r="L2410">
            <v>2</v>
          </cell>
          <cell r="M2410" t="str">
            <v>ASCOPE</v>
          </cell>
          <cell r="N2410">
            <v>6</v>
          </cell>
          <cell r="O2410" t="str">
            <v>RAZURI</v>
          </cell>
          <cell r="P2410" t="str">
            <v>Circa Castillo Palomino</v>
          </cell>
          <cell r="Q2410"/>
          <cell r="R2410" t="str">
            <v>Jesus Marcos Alfaro Riveros</v>
          </cell>
          <cell r="S2410"/>
          <cell r="T2410">
            <v>989602981</v>
          </cell>
          <cell r="U2410" t="str">
            <v>jesusalfaro70@hotmail.com</v>
          </cell>
        </row>
        <row r="2411">
          <cell r="H2411">
            <v>301146</v>
          </cell>
          <cell r="I2411" t="str">
            <v>MUNICIPALIDAD DISTRITAL DE SANTIAGO DE CAO</v>
          </cell>
          <cell r="J2411">
            <v>13</v>
          </cell>
          <cell r="K2411" t="str">
            <v>LA LIBERTAD</v>
          </cell>
          <cell r="L2411">
            <v>2</v>
          </cell>
          <cell r="M2411" t="str">
            <v>ASCOPE</v>
          </cell>
          <cell r="N2411">
            <v>7</v>
          </cell>
          <cell r="O2411" t="str">
            <v>SANTIAGO DE CAO</v>
          </cell>
          <cell r="P2411" t="str">
            <v>Circa Castillo Palomino</v>
          </cell>
          <cell r="Q2411"/>
          <cell r="R2411" t="str">
            <v>Orestes Guillermo Escalante Hidalgo</v>
          </cell>
          <cell r="S2411" t="str">
            <v>Responsable de planeamiento</v>
          </cell>
          <cell r="T2411">
            <v>994211913</v>
          </cell>
          <cell r="U2411" t="str">
            <v>opme@munimdsc.gob.pe; escalantehidalgoorestes64@gmail.com</v>
          </cell>
        </row>
        <row r="2412">
          <cell r="H2412">
            <v>301147</v>
          </cell>
          <cell r="I2412" t="str">
            <v>MUNICIPALIDAD DISTRITAL DE CASA GRANDE</v>
          </cell>
          <cell r="J2412">
            <v>13</v>
          </cell>
          <cell r="K2412" t="str">
            <v>LA LIBERTAD</v>
          </cell>
          <cell r="L2412">
            <v>2</v>
          </cell>
          <cell r="M2412" t="str">
            <v>ASCOPE</v>
          </cell>
          <cell r="N2412">
            <v>8</v>
          </cell>
          <cell r="O2412" t="str">
            <v>CASA GRANDE</v>
          </cell>
          <cell r="P2412" t="str">
            <v>Circa Castillo Palomino</v>
          </cell>
          <cell r="Q2412"/>
          <cell r="R2412" t="str">
            <v>Carmen Rosa Vasquez Vasquez</v>
          </cell>
          <cell r="S2412" t="str">
            <v>Responsable de planeamiento</v>
          </cell>
          <cell r="T2412">
            <v>993206682</v>
          </cell>
          <cell r="U2412" t="str">
            <v>planeamiento@municasagrande.gob.pe</v>
          </cell>
        </row>
        <row r="2413">
          <cell r="H2413">
            <v>301149</v>
          </cell>
          <cell r="I2413" t="str">
            <v>MUNICIPALIDAD DISTRITAL DE BAMBAMARCA</v>
          </cell>
          <cell r="J2413">
            <v>13</v>
          </cell>
          <cell r="K2413" t="str">
            <v>LA LIBERTAD</v>
          </cell>
          <cell r="L2413">
            <v>3</v>
          </cell>
          <cell r="M2413" t="str">
            <v>BOLIVAR</v>
          </cell>
          <cell r="N2413">
            <v>2</v>
          </cell>
          <cell r="O2413" t="str">
            <v>BAMBAMARCA</v>
          </cell>
          <cell r="P2413" t="str">
            <v>Circa Castillo Palomino</v>
          </cell>
          <cell r="Q2413"/>
          <cell r="R2413" t="str">
            <v>Julian Calderon Silva</v>
          </cell>
          <cell r="S2413" t="str">
            <v>Responsable de planeamiento</v>
          </cell>
          <cell r="T2413" t="str">
            <v>917 359 902</v>
          </cell>
          <cell r="U2413" t="str">
            <v>jucasi42@gmail.com</v>
          </cell>
        </row>
        <row r="2414">
          <cell r="H2414">
            <v>301150</v>
          </cell>
          <cell r="I2414" t="str">
            <v>MUNICIPALIDAD DISTRITAL DE CONDORMARCA</v>
          </cell>
          <cell r="J2414">
            <v>13</v>
          </cell>
          <cell r="K2414" t="str">
            <v>LA LIBERTAD</v>
          </cell>
          <cell r="L2414">
            <v>3</v>
          </cell>
          <cell r="M2414" t="str">
            <v>BOLIVAR</v>
          </cell>
          <cell r="N2414">
            <v>3</v>
          </cell>
          <cell r="O2414" t="str">
            <v>CONDORMARCA</v>
          </cell>
          <cell r="P2414" t="str">
            <v>Circa Castillo Palomino</v>
          </cell>
          <cell r="Q2414"/>
          <cell r="R2414" t="str">
            <v>Julian Calderon Silva</v>
          </cell>
          <cell r="S2414" t="str">
            <v>Responsable de planeamiento</v>
          </cell>
          <cell r="T2414" t="str">
            <v>917 359 902</v>
          </cell>
          <cell r="U2414" t="str">
            <v>jucasi42@gmail.com</v>
          </cell>
        </row>
        <row r="2415">
          <cell r="H2415">
            <v>301151</v>
          </cell>
          <cell r="I2415" t="str">
            <v>MUNICIPALIDAD DISTRITAL DE LONGOTEA</v>
          </cell>
          <cell r="J2415">
            <v>13</v>
          </cell>
          <cell r="K2415" t="str">
            <v>LA LIBERTAD</v>
          </cell>
          <cell r="L2415">
            <v>3</v>
          </cell>
          <cell r="M2415" t="str">
            <v>BOLIVAR</v>
          </cell>
          <cell r="N2415">
            <v>4</v>
          </cell>
          <cell r="O2415" t="str">
            <v>LONGOTEA</v>
          </cell>
          <cell r="P2415" t="str">
            <v>Circa Castillo Palomino</v>
          </cell>
          <cell r="Q2415"/>
          <cell r="R2415" t="str">
            <v>Hector Wilberths vejarano Sandoval</v>
          </cell>
          <cell r="S2415" t="str">
            <v>Responsable de planeamiento</v>
          </cell>
          <cell r="T2415" t="str">
            <v>986 047 040</v>
          </cell>
          <cell r="U2415" t="str">
            <v>hvejaranos@gmail.com</v>
          </cell>
        </row>
        <row r="2416">
          <cell r="H2416">
            <v>301152</v>
          </cell>
          <cell r="I2416" t="str">
            <v>MUNICIPALIDAD DISTRITAL DE UCHUMARCA</v>
          </cell>
          <cell r="J2416">
            <v>13</v>
          </cell>
          <cell r="K2416" t="str">
            <v>LA LIBERTAD</v>
          </cell>
          <cell r="L2416">
            <v>3</v>
          </cell>
          <cell r="M2416" t="str">
            <v>BOLIVAR</v>
          </cell>
          <cell r="N2416">
            <v>5</v>
          </cell>
          <cell r="O2416" t="str">
            <v>UCHUMARCA</v>
          </cell>
          <cell r="P2416" t="str">
            <v>Circa Castillo Palomino</v>
          </cell>
          <cell r="Q2416"/>
          <cell r="R2416" t="str">
            <v>Manuel Echeverria Armas</v>
          </cell>
          <cell r="S2416" t="str">
            <v>Responsable de planeamiento</v>
          </cell>
          <cell r="T2416" t="str">
            <v>976 842 968</v>
          </cell>
          <cell r="U2416" t="str">
            <v>manuel19867@hotmail.com</v>
          </cell>
        </row>
        <row r="2417">
          <cell r="H2417">
            <v>301153</v>
          </cell>
          <cell r="I2417" t="str">
            <v>MUNICIPALIDAD DISTRITAL DE UCUNCHA</v>
          </cell>
          <cell r="J2417">
            <v>13</v>
          </cell>
          <cell r="K2417" t="str">
            <v>LA LIBERTAD</v>
          </cell>
          <cell r="L2417">
            <v>3</v>
          </cell>
          <cell r="M2417" t="str">
            <v>BOLIVAR</v>
          </cell>
          <cell r="N2417">
            <v>6</v>
          </cell>
          <cell r="O2417" t="str">
            <v>UCUNCHA</v>
          </cell>
          <cell r="P2417" t="str">
            <v>Circa Castillo Palomino</v>
          </cell>
          <cell r="Q2417"/>
          <cell r="R2417" t="str">
            <v>Christian Michael Bobadilla Sandoval</v>
          </cell>
          <cell r="S2417" t="str">
            <v>Responsable de planeamiento</v>
          </cell>
          <cell r="T2417" t="str">
            <v>974 240 350</v>
          </cell>
          <cell r="U2417" t="str">
            <v>christian.michael@hotmail.com</v>
          </cell>
        </row>
        <row r="2418">
          <cell r="H2418">
            <v>301155</v>
          </cell>
          <cell r="I2418" t="str">
            <v>MUNICIPALIDAD DISTRITAL DE PACANGA</v>
          </cell>
          <cell r="J2418">
            <v>13</v>
          </cell>
          <cell r="K2418" t="str">
            <v>LA LIBERTAD</v>
          </cell>
          <cell r="L2418">
            <v>4</v>
          </cell>
          <cell r="M2418" t="str">
            <v>CHEPEN</v>
          </cell>
          <cell r="N2418">
            <v>2</v>
          </cell>
          <cell r="O2418" t="str">
            <v>PACANGA</v>
          </cell>
          <cell r="P2418" t="str">
            <v>Circa Castillo Palomino</v>
          </cell>
          <cell r="Q2418"/>
          <cell r="R2418" t="str">
            <v>Ingri Kateri Lezcano Urbina</v>
          </cell>
          <cell r="S2418" t="str">
            <v>Responsable de planeamiento</v>
          </cell>
          <cell r="T2418">
            <v>971422062</v>
          </cell>
          <cell r="U2418" t="str">
            <v>opp2025mdp@hotmail.com
  oficinadepresupuesto@munipacanga.gob.pe</v>
          </cell>
        </row>
        <row r="2419">
          <cell r="H2419">
            <v>301156</v>
          </cell>
          <cell r="I2419" t="str">
            <v>MUNICIPALIDAD DISTRITAL DE PUEBLO NUEVO</v>
          </cell>
          <cell r="J2419">
            <v>13</v>
          </cell>
          <cell r="K2419" t="str">
            <v>LA LIBERTAD</v>
          </cell>
          <cell r="L2419">
            <v>4</v>
          </cell>
          <cell r="M2419" t="str">
            <v>CHEPEN</v>
          </cell>
          <cell r="N2419">
            <v>3</v>
          </cell>
          <cell r="O2419" t="str">
            <v>PUEBLO NUEVO</v>
          </cell>
          <cell r="P2419" t="str">
            <v>Circa Castillo Palomino</v>
          </cell>
          <cell r="Q2419"/>
          <cell r="R2419" t="str">
            <v>Jahayra Orfelinda Campos Requejo</v>
          </cell>
          <cell r="S2419" t="str">
            <v>Gerente de Planeamiento y Presupuesto</v>
          </cell>
          <cell r="T2419">
            <v>995164777</v>
          </cell>
          <cell r="U2419" t="str">
            <v>jahayrarequejo@gmail.com</v>
          </cell>
        </row>
        <row r="2420">
          <cell r="H2420">
            <v>301158</v>
          </cell>
          <cell r="I2420" t="str">
            <v>MUNICIPALIDAD DISTRITAL DE CALAMARCA</v>
          </cell>
          <cell r="J2420">
            <v>13</v>
          </cell>
          <cell r="K2420" t="str">
            <v>LA LIBERTAD</v>
          </cell>
          <cell r="L2420">
            <v>5</v>
          </cell>
          <cell r="M2420" t="str">
            <v>JULCAN</v>
          </cell>
          <cell r="N2420">
            <v>2</v>
          </cell>
          <cell r="O2420" t="str">
            <v>CALAMARCA</v>
          </cell>
          <cell r="P2420" t="str">
            <v>Circa Castillo Palomino</v>
          </cell>
          <cell r="Q2420"/>
          <cell r="R2420" t="str">
            <v>Julian Calderon Silva</v>
          </cell>
          <cell r="S2420" t="str">
            <v>Responsable de planeamiento</v>
          </cell>
          <cell r="T2420" t="str">
            <v>917 359 902</v>
          </cell>
          <cell r="U2420" t="str">
            <v>jucasi42@gmail.com</v>
          </cell>
        </row>
        <row r="2421">
          <cell r="H2421">
            <v>301159</v>
          </cell>
          <cell r="I2421" t="str">
            <v>MUNICIPALIDAD DISTRITAL DE CARABAMBA</v>
          </cell>
          <cell r="J2421">
            <v>13</v>
          </cell>
          <cell r="K2421" t="str">
            <v>LA LIBERTAD</v>
          </cell>
          <cell r="L2421">
            <v>5</v>
          </cell>
          <cell r="M2421" t="str">
            <v>JULCAN</v>
          </cell>
          <cell r="N2421">
            <v>3</v>
          </cell>
          <cell r="O2421" t="str">
            <v>CARABAMBA</v>
          </cell>
          <cell r="P2421" t="str">
            <v>Circa Castillo Palomino</v>
          </cell>
          <cell r="Q2421"/>
          <cell r="R2421" t="str">
            <v>Jonatthan Estuard La Cerna Pozo</v>
          </cell>
          <cell r="S2421" t="str">
            <v>Responsable de planeamiento</v>
          </cell>
          <cell r="T2421">
            <v>961487154</v>
          </cell>
          <cell r="U2421" t="str">
            <v>jonathanlacerna30@gmail.com</v>
          </cell>
        </row>
        <row r="2422">
          <cell r="H2422">
            <v>301160</v>
          </cell>
          <cell r="I2422" t="str">
            <v>MUNICIPALIDAD DISTRITAL DE HUASO</v>
          </cell>
          <cell r="J2422">
            <v>13</v>
          </cell>
          <cell r="K2422" t="str">
            <v>LA LIBERTAD</v>
          </cell>
          <cell r="L2422">
            <v>5</v>
          </cell>
          <cell r="M2422" t="str">
            <v>JULCAN</v>
          </cell>
          <cell r="N2422">
            <v>4</v>
          </cell>
          <cell r="O2422" t="str">
            <v>HUASO</v>
          </cell>
          <cell r="P2422" t="str">
            <v>Circa Castillo Palomino</v>
          </cell>
          <cell r="Q2422"/>
          <cell r="R2422" t="str">
            <v>Francisco Tolentino Aguilar</v>
          </cell>
          <cell r="S2422" t="str">
            <v>Responsable de planeamiento</v>
          </cell>
          <cell r="T2422" t="str">
            <v>955 735 202</v>
          </cell>
          <cell r="U2422" t="str">
            <v>francis_ent@hotmail.com</v>
          </cell>
        </row>
        <row r="2423">
          <cell r="H2423">
            <v>301162</v>
          </cell>
          <cell r="I2423" t="str">
            <v>MUNICIPALIDAD DISTRITAL DE AGALLPAMPA</v>
          </cell>
          <cell r="J2423">
            <v>13</v>
          </cell>
          <cell r="K2423" t="str">
            <v>LA LIBERTAD</v>
          </cell>
          <cell r="L2423">
            <v>6</v>
          </cell>
          <cell r="M2423" t="str">
            <v>OTUZCO</v>
          </cell>
          <cell r="N2423">
            <v>2</v>
          </cell>
          <cell r="O2423" t="str">
            <v>AGALLPAMPA</v>
          </cell>
          <cell r="P2423" t="str">
            <v>Circa Castillo Palomino</v>
          </cell>
          <cell r="Q2423"/>
          <cell r="R2423" t="str">
            <v>Alberto Alarco Vasquez</v>
          </cell>
          <cell r="S2423" t="str">
            <v>Responsable de planeamiento</v>
          </cell>
          <cell r="T2423" t="str">
            <v>939380317 / 901254376</v>
          </cell>
          <cell r="U2423" t="str">
            <v>aalarcov@gmail.com</v>
          </cell>
        </row>
        <row r="2424">
          <cell r="H2424">
            <v>301163</v>
          </cell>
          <cell r="I2424" t="str">
            <v>MUNICIPALIDAD DISTRITAL DE CHARAT</v>
          </cell>
          <cell r="J2424">
            <v>13</v>
          </cell>
          <cell r="K2424" t="str">
            <v>LA LIBERTAD</v>
          </cell>
          <cell r="L2424">
            <v>6</v>
          </cell>
          <cell r="M2424" t="str">
            <v>OTUZCO</v>
          </cell>
          <cell r="N2424">
            <v>4</v>
          </cell>
          <cell r="O2424" t="str">
            <v>CHARAT</v>
          </cell>
          <cell r="P2424" t="str">
            <v>Circa Castillo Palomino</v>
          </cell>
          <cell r="Q2424"/>
          <cell r="R2424" t="str">
            <v>Alberto Alarco Vasquez</v>
          </cell>
          <cell r="S2424" t="str">
            <v>Responsable de planeamiento</v>
          </cell>
          <cell r="T2424" t="str">
            <v>939380317 / 901254376</v>
          </cell>
          <cell r="U2424" t="str">
            <v>aalarcov@gmail.com</v>
          </cell>
        </row>
        <row r="2425">
          <cell r="H2425">
            <v>301164</v>
          </cell>
          <cell r="I2425" t="str">
            <v>MUNICIPALIDAD DISTRITAL DE HUARANCHAL</v>
          </cell>
          <cell r="J2425">
            <v>13</v>
          </cell>
          <cell r="K2425" t="str">
            <v>LA LIBERTAD</v>
          </cell>
          <cell r="L2425">
            <v>6</v>
          </cell>
          <cell r="M2425" t="str">
            <v>OTUZCO</v>
          </cell>
          <cell r="N2425">
            <v>5</v>
          </cell>
          <cell r="O2425" t="str">
            <v>HUARANCHAL</v>
          </cell>
          <cell r="P2425" t="str">
            <v>Circa Castillo Palomino</v>
          </cell>
          <cell r="Q2425"/>
          <cell r="R2425" t="str">
            <v>Sarita Sanchez Alvarado</v>
          </cell>
          <cell r="S2425"/>
          <cell r="T2425">
            <v>914491945</v>
          </cell>
          <cell r="U2425" t="str">
            <v>isa_80@hotmail.com</v>
          </cell>
        </row>
        <row r="2426">
          <cell r="H2426">
            <v>301165</v>
          </cell>
          <cell r="I2426" t="str">
            <v>MUNICIPALIDAD DISTRITAL DE LA CUESTA</v>
          </cell>
          <cell r="J2426">
            <v>13</v>
          </cell>
          <cell r="K2426" t="str">
            <v>LA LIBERTAD</v>
          </cell>
          <cell r="L2426">
            <v>6</v>
          </cell>
          <cell r="M2426" t="str">
            <v>OTUZCO</v>
          </cell>
          <cell r="N2426">
            <v>6</v>
          </cell>
          <cell r="O2426" t="str">
            <v>LA CUESTA</v>
          </cell>
          <cell r="P2426" t="str">
            <v>Circa Castillo Palomino</v>
          </cell>
          <cell r="Q2426"/>
          <cell r="R2426" t="str">
            <v>Julian Caldderon Silva</v>
          </cell>
          <cell r="S2426" t="str">
            <v>Responsable de planeamiento</v>
          </cell>
          <cell r="T2426">
            <v>917359902</v>
          </cell>
          <cell r="U2426" t="str">
            <v>jucasi42@hotmail.com</v>
          </cell>
        </row>
        <row r="2427">
          <cell r="H2427">
            <v>301166</v>
          </cell>
          <cell r="I2427" t="str">
            <v>MUNICIPALIDAD DISTRITAL DE MACHE</v>
          </cell>
          <cell r="J2427">
            <v>13</v>
          </cell>
          <cell r="K2427" t="str">
            <v>LA LIBERTAD</v>
          </cell>
          <cell r="L2427">
            <v>6</v>
          </cell>
          <cell r="M2427" t="str">
            <v>OTUZCO</v>
          </cell>
          <cell r="N2427">
            <v>8</v>
          </cell>
          <cell r="O2427" t="str">
            <v>MACHE</v>
          </cell>
          <cell r="P2427" t="str">
            <v>Circa Castillo Palomino</v>
          </cell>
          <cell r="Q2427"/>
          <cell r="R2427" t="str">
            <v>William Aguilar Huaccha</v>
          </cell>
          <cell r="S2427"/>
          <cell r="T2427">
            <v>980098183</v>
          </cell>
          <cell r="U2427" t="str">
            <v>julioa2108@gmail.com</v>
          </cell>
        </row>
        <row r="2428">
          <cell r="H2428">
            <v>301167</v>
          </cell>
          <cell r="I2428" t="str">
            <v>MUNICIPALIDAD DISTRITAL DE PARANDAY</v>
          </cell>
          <cell r="J2428">
            <v>13</v>
          </cell>
          <cell r="K2428" t="str">
            <v>LA LIBERTAD</v>
          </cell>
          <cell r="L2428">
            <v>6</v>
          </cell>
          <cell r="M2428" t="str">
            <v>OTUZCO</v>
          </cell>
          <cell r="N2428">
            <v>10</v>
          </cell>
          <cell r="O2428" t="str">
            <v>PARANDAY</v>
          </cell>
          <cell r="P2428" t="str">
            <v>Circa Castillo Palomino</v>
          </cell>
          <cell r="Q2428"/>
          <cell r="R2428" t="str">
            <v>Osmar Linares</v>
          </cell>
          <cell r="S2428" t="str">
            <v>Responsable de planeamiento</v>
          </cell>
          <cell r="T2428" t="str">
            <v>951 262 792</v>
          </cell>
          <cell r="U2428" t="str">
            <v>muniparanday2024@gmail.com;</v>
          </cell>
        </row>
        <row r="2429">
          <cell r="H2429">
            <v>301168</v>
          </cell>
          <cell r="I2429" t="str">
            <v>MUNICIPALIDAD DISTRITAL DE SALPO</v>
          </cell>
          <cell r="J2429">
            <v>13</v>
          </cell>
          <cell r="K2429" t="str">
            <v>LA LIBERTAD</v>
          </cell>
          <cell r="L2429">
            <v>6</v>
          </cell>
          <cell r="M2429" t="str">
            <v>OTUZCO</v>
          </cell>
          <cell r="N2429">
            <v>11</v>
          </cell>
          <cell r="O2429" t="str">
            <v>SALPO</v>
          </cell>
          <cell r="P2429" t="str">
            <v>Circa Castillo Palomino</v>
          </cell>
          <cell r="Q2429"/>
          <cell r="R2429" t="str">
            <v>Alberto Alarco Vasquez</v>
          </cell>
          <cell r="S2429"/>
          <cell r="T2429" t="str">
            <v>939380317 / 901254376</v>
          </cell>
          <cell r="U2429" t="str">
            <v>aalarcov@gmail.com</v>
          </cell>
        </row>
        <row r="2430">
          <cell r="H2430">
            <v>301169</v>
          </cell>
          <cell r="I2430" t="str">
            <v>MUNICIPALIDAD DISTRITAL DE SINSICAP</v>
          </cell>
          <cell r="J2430">
            <v>13</v>
          </cell>
          <cell r="K2430" t="str">
            <v>LA LIBERTAD</v>
          </cell>
          <cell r="L2430">
            <v>6</v>
          </cell>
          <cell r="M2430" t="str">
            <v>OTUZCO</v>
          </cell>
          <cell r="N2430">
            <v>13</v>
          </cell>
          <cell r="O2430" t="str">
            <v>SINSICAP</v>
          </cell>
          <cell r="P2430" t="str">
            <v>Circa Castillo Palomino</v>
          </cell>
          <cell r="Q2430"/>
          <cell r="R2430" t="str">
            <v>Gisela Mariela Angulo Saona</v>
          </cell>
          <cell r="S2430" t="str">
            <v>Responsable de planeamiento</v>
          </cell>
          <cell r="T2430">
            <v>988083197</v>
          </cell>
          <cell r="U2430" t="str">
            <v>gangulos22@gmail.com</v>
          </cell>
        </row>
        <row r="2431">
          <cell r="H2431">
            <v>301170</v>
          </cell>
          <cell r="I2431" t="str">
            <v>MUNICIPALIDAD DISTRITAL DE USQUIL</v>
          </cell>
          <cell r="J2431">
            <v>13</v>
          </cell>
          <cell r="K2431" t="str">
            <v>LA LIBERTAD</v>
          </cell>
          <cell r="L2431">
            <v>6</v>
          </cell>
          <cell r="M2431" t="str">
            <v>OTUZCO</v>
          </cell>
          <cell r="N2431">
            <v>14</v>
          </cell>
          <cell r="O2431" t="str">
            <v>USQUIL</v>
          </cell>
          <cell r="P2431" t="str">
            <v>Circa Castillo Palomino</v>
          </cell>
          <cell r="Q2431"/>
          <cell r="R2431" t="str">
            <v>Manuela Victoria Montoya Jiménez</v>
          </cell>
          <cell r="S2431" t="str">
            <v>Responsable de planeamiento</v>
          </cell>
          <cell r="T2431">
            <v>995232305</v>
          </cell>
          <cell r="U2431" t="str">
            <v>manuela2202@hotmail.com;ofplaneamiento@muniusquil.gob.pe</v>
          </cell>
        </row>
        <row r="2432">
          <cell r="H2432">
            <v>301172</v>
          </cell>
          <cell r="I2432" t="str">
            <v>MUNICIPALIDAD DISTRITAL DE GUADALUPE</v>
          </cell>
          <cell r="J2432">
            <v>13</v>
          </cell>
          <cell r="K2432" t="str">
            <v>LA LIBERTAD</v>
          </cell>
          <cell r="L2432">
            <v>7</v>
          </cell>
          <cell r="M2432" t="str">
            <v>PACASMAYO</v>
          </cell>
          <cell r="N2432">
            <v>2</v>
          </cell>
          <cell r="O2432" t="str">
            <v>GUADALUPE</v>
          </cell>
          <cell r="P2432" t="str">
            <v>Circa Castillo Palomino</v>
          </cell>
          <cell r="Q2432"/>
          <cell r="R2432" t="str">
            <v>Kristian Muñoz Diaz</v>
          </cell>
          <cell r="S2432" t="str">
            <v>Responsable de planeamiento</v>
          </cell>
          <cell r="T2432" t="str">
            <v>981 155 397</v>
          </cell>
          <cell r="U2432" t="str">
            <v>kristiandiaz165@gmail.com</v>
          </cell>
        </row>
        <row r="2433">
          <cell r="H2433">
            <v>301173</v>
          </cell>
          <cell r="I2433" t="str">
            <v>MUNICIPALIDAD DISTRITAL DE JEQUETEPEQUE</v>
          </cell>
          <cell r="J2433">
            <v>13</v>
          </cell>
          <cell r="K2433" t="str">
            <v>LA LIBERTAD</v>
          </cell>
          <cell r="L2433">
            <v>7</v>
          </cell>
          <cell r="M2433" t="str">
            <v>PACASMAYO</v>
          </cell>
          <cell r="N2433">
            <v>3</v>
          </cell>
          <cell r="O2433" t="str">
            <v>JEQUETEPEQUE</v>
          </cell>
          <cell r="P2433" t="str">
            <v>Circa Castillo Palomino</v>
          </cell>
          <cell r="Q2433"/>
          <cell r="R2433" t="str">
            <v>Omar Joel Nureña León</v>
          </cell>
          <cell r="S2433" t="str">
            <v>Responsable de planeamiento</v>
          </cell>
          <cell r="T2433" t="str">
            <v>966 702 021</v>
          </cell>
          <cell r="U2433" t="str">
            <v>jonur03@gmail.com</v>
          </cell>
        </row>
        <row r="2434">
          <cell r="H2434">
            <v>301174</v>
          </cell>
          <cell r="I2434" t="str">
            <v>MUNICIPALIDAD DISTRITAL DE PACASMAYO</v>
          </cell>
          <cell r="J2434">
            <v>13</v>
          </cell>
          <cell r="K2434" t="str">
            <v>LA LIBERTAD</v>
          </cell>
          <cell r="L2434">
            <v>7</v>
          </cell>
          <cell r="M2434" t="str">
            <v>PACASMAYO</v>
          </cell>
          <cell r="N2434">
            <v>4</v>
          </cell>
          <cell r="O2434" t="str">
            <v>PACASMAYO</v>
          </cell>
          <cell r="P2434" t="str">
            <v>Circa Castillo Palomino</v>
          </cell>
          <cell r="Q2434"/>
          <cell r="R2434" t="str">
            <v>Jaclyn Jajaira Saldaña Chicoma</v>
          </cell>
          <cell r="S2434" t="str">
            <v>Responsable de planeamiento</v>
          </cell>
          <cell r="T2434">
            <v>968901923</v>
          </cell>
          <cell r="U2434" t="str">
            <v>jaclyn.sch23@hotmail.com</v>
          </cell>
        </row>
        <row r="2435">
          <cell r="H2435">
            <v>301175</v>
          </cell>
          <cell r="I2435" t="str">
            <v>MUNICIPALIDAD DISTRITAL DE SAN JOSE</v>
          </cell>
          <cell r="J2435">
            <v>13</v>
          </cell>
          <cell r="K2435" t="str">
            <v>LA LIBERTAD</v>
          </cell>
          <cell r="L2435">
            <v>7</v>
          </cell>
          <cell r="M2435" t="str">
            <v>PACASMAYO</v>
          </cell>
          <cell r="N2435">
            <v>5</v>
          </cell>
          <cell r="O2435" t="str">
            <v>SAN JOSE</v>
          </cell>
          <cell r="P2435" t="str">
            <v>Circa Castillo Palomino</v>
          </cell>
          <cell r="Q2435"/>
          <cell r="R2435" t="str">
            <v>Mario Manuel Tirado Acencio</v>
          </cell>
          <cell r="S2435" t="str">
            <v>Responsable de planeamiento</v>
          </cell>
          <cell r="T2435">
            <v>993764548</v>
          </cell>
          <cell r="U2435" t="str">
            <v>mariotirado94@hotmail.com</v>
          </cell>
        </row>
        <row r="2436">
          <cell r="H2436">
            <v>301177</v>
          </cell>
          <cell r="I2436" t="str">
            <v>MUNICIPALIDAD DISTRITAL DE BULDIBUYO</v>
          </cell>
          <cell r="J2436">
            <v>13</v>
          </cell>
          <cell r="K2436" t="str">
            <v>LA LIBERTAD</v>
          </cell>
          <cell r="L2436">
            <v>8</v>
          </cell>
          <cell r="M2436" t="str">
            <v>PATAZ</v>
          </cell>
          <cell r="N2436">
            <v>2</v>
          </cell>
          <cell r="O2436" t="str">
            <v>BULDIBUYO</v>
          </cell>
          <cell r="P2436" t="str">
            <v>Circa Castillo Palomino</v>
          </cell>
          <cell r="Q2436"/>
          <cell r="R2436" t="str">
            <v>Ernesto Palma Rodriguez</v>
          </cell>
          <cell r="S2436" t="str">
            <v>Responsable de planeamiento</v>
          </cell>
          <cell r="T2436">
            <v>948313102</v>
          </cell>
          <cell r="U2436" t="str">
            <v>erpalma.2@gmail.com</v>
          </cell>
        </row>
        <row r="2437">
          <cell r="H2437">
            <v>301178</v>
          </cell>
          <cell r="I2437" t="str">
            <v>MUNICIPALIDAD DISTRITAL DE CHILLIA</v>
          </cell>
          <cell r="J2437">
            <v>13</v>
          </cell>
          <cell r="K2437" t="str">
            <v>LA LIBERTAD</v>
          </cell>
          <cell r="L2437">
            <v>8</v>
          </cell>
          <cell r="M2437" t="str">
            <v>PATAZ</v>
          </cell>
          <cell r="N2437">
            <v>3</v>
          </cell>
          <cell r="O2437" t="str">
            <v>CHILLIA</v>
          </cell>
          <cell r="P2437" t="str">
            <v>Circa Castillo Palomino</v>
          </cell>
          <cell r="Q2437"/>
          <cell r="R2437" t="str">
            <v>Ernesto Palma Rodriguez</v>
          </cell>
          <cell r="S2437"/>
          <cell r="T2437">
            <v>948313102</v>
          </cell>
          <cell r="U2437" t="str">
            <v>erpalma_1@hotmail.com</v>
          </cell>
        </row>
        <row r="2438">
          <cell r="H2438">
            <v>301179</v>
          </cell>
          <cell r="I2438" t="str">
            <v>MUNICIPALIDAD DISTRITAL DE HUANCASPATA</v>
          </cell>
          <cell r="J2438">
            <v>13</v>
          </cell>
          <cell r="K2438" t="str">
            <v>LA LIBERTAD</v>
          </cell>
          <cell r="L2438">
            <v>8</v>
          </cell>
          <cell r="M2438" t="str">
            <v>PATAZ</v>
          </cell>
          <cell r="N2438">
            <v>4</v>
          </cell>
          <cell r="O2438" t="str">
            <v>HUANCASPATA</v>
          </cell>
          <cell r="P2438" t="str">
            <v>Circa Castillo Palomino</v>
          </cell>
          <cell r="Q2438"/>
          <cell r="R2438" t="str">
            <v>Johan Caldas Quiñones</v>
          </cell>
          <cell r="S2438" t="str">
            <v>Responsable de planeamiento</v>
          </cell>
          <cell r="T2438">
            <v>915219261</v>
          </cell>
          <cell r="U2438" t="str">
            <v>contador.munihuancaspata301179@gmail.com</v>
          </cell>
        </row>
        <row r="2439">
          <cell r="H2439">
            <v>301180</v>
          </cell>
          <cell r="I2439" t="str">
            <v>MUNICIPALIDAD DISTRITAL DE HUAYLILLAS</v>
          </cell>
          <cell r="J2439">
            <v>13</v>
          </cell>
          <cell r="K2439" t="str">
            <v>LA LIBERTAD</v>
          </cell>
          <cell r="L2439">
            <v>8</v>
          </cell>
          <cell r="M2439" t="str">
            <v>PATAZ</v>
          </cell>
          <cell r="N2439">
            <v>5</v>
          </cell>
          <cell r="O2439" t="str">
            <v>HUAYLILLAS</v>
          </cell>
          <cell r="P2439" t="str">
            <v>Circa Castillo Palomino</v>
          </cell>
          <cell r="Q2439"/>
          <cell r="R2439" t="str">
            <v>Ingrid Nathali Salazar Acosta</v>
          </cell>
          <cell r="S2439" t="str">
            <v>Responsable de planeamiento</v>
          </cell>
          <cell r="T2439" t="str">
            <v>918 138 520</v>
          </cell>
          <cell r="U2439" t="str">
            <v>ingridnsac10@gmail.com</v>
          </cell>
        </row>
        <row r="2440">
          <cell r="H2440">
            <v>301181</v>
          </cell>
          <cell r="I2440" t="str">
            <v>MUNICIPALIDAD DISTRITAL DE HUAYO</v>
          </cell>
          <cell r="J2440">
            <v>13</v>
          </cell>
          <cell r="K2440" t="str">
            <v>LA LIBERTAD</v>
          </cell>
          <cell r="L2440">
            <v>8</v>
          </cell>
          <cell r="M2440" t="str">
            <v>PATAZ</v>
          </cell>
          <cell r="N2440">
            <v>6</v>
          </cell>
          <cell r="O2440" t="str">
            <v>HUAYO</v>
          </cell>
          <cell r="P2440" t="str">
            <v>Circa Castillo Palomino</v>
          </cell>
          <cell r="Q2440"/>
          <cell r="R2440" t="str">
            <v>Verenita Salirrosas Olivares</v>
          </cell>
          <cell r="S2440"/>
          <cell r="T2440">
            <v>932044367</v>
          </cell>
          <cell r="U2440" t="str">
            <v>vsalirrosas1@gmail.com‎;</v>
          </cell>
        </row>
        <row r="2441">
          <cell r="H2441">
            <v>301182</v>
          </cell>
          <cell r="I2441" t="str">
            <v>MUNICIPALIDAD DISTRITAL DE ONGON</v>
          </cell>
          <cell r="J2441">
            <v>13</v>
          </cell>
          <cell r="K2441" t="str">
            <v>LA LIBERTAD</v>
          </cell>
          <cell r="L2441">
            <v>8</v>
          </cell>
          <cell r="M2441" t="str">
            <v>PATAZ</v>
          </cell>
          <cell r="N2441">
            <v>7</v>
          </cell>
          <cell r="O2441" t="str">
            <v>ONGON</v>
          </cell>
          <cell r="P2441" t="str">
            <v>Circa Castillo Palomino</v>
          </cell>
          <cell r="Q2441"/>
          <cell r="R2441" t="str">
            <v>Antonio Jose Trujillo Sanchez</v>
          </cell>
          <cell r="S2441" t="str">
            <v>Responsable de planeamiento</v>
          </cell>
          <cell r="T2441">
            <v>987889448</v>
          </cell>
          <cell r="U2441" t="str">
            <v>sanchez_235_54@hotmail.com</v>
          </cell>
        </row>
        <row r="2442">
          <cell r="H2442">
            <v>301183</v>
          </cell>
          <cell r="I2442" t="str">
            <v>MUNICIPALIDAD DISTRITAL DE PARCOY</v>
          </cell>
          <cell r="J2442">
            <v>13</v>
          </cell>
          <cell r="K2442" t="str">
            <v>LA LIBERTAD</v>
          </cell>
          <cell r="L2442">
            <v>8</v>
          </cell>
          <cell r="M2442" t="str">
            <v>PATAZ</v>
          </cell>
          <cell r="N2442">
            <v>8</v>
          </cell>
          <cell r="O2442" t="str">
            <v>PARCOY</v>
          </cell>
          <cell r="P2442" t="str">
            <v>Circa Castillo Palomino</v>
          </cell>
          <cell r="Q2442"/>
          <cell r="R2442" t="str">
            <v>Karyme Yanyree Saldaña Gavidia</v>
          </cell>
          <cell r="S2442" t="str">
            <v>Responsable de planeamiento</v>
          </cell>
          <cell r="T2442" t="str">
            <v>997 711 931</v>
          </cell>
          <cell r="U2442" t="str">
            <v>gerenciappto.muniparcoy.2326@gmail.com;</v>
          </cell>
        </row>
        <row r="2443">
          <cell r="H2443">
            <v>301184</v>
          </cell>
          <cell r="I2443" t="str">
            <v>MUNICIPALIDAD DISTRITAL DE PATAZ</v>
          </cell>
          <cell r="J2443">
            <v>13</v>
          </cell>
          <cell r="K2443" t="str">
            <v>LA LIBERTAD</v>
          </cell>
          <cell r="L2443">
            <v>8</v>
          </cell>
          <cell r="M2443" t="str">
            <v>PATAZ</v>
          </cell>
          <cell r="N2443">
            <v>9</v>
          </cell>
          <cell r="O2443" t="str">
            <v>PATAZ</v>
          </cell>
          <cell r="P2443" t="str">
            <v>Circa Castillo Palomino</v>
          </cell>
          <cell r="Q2443"/>
          <cell r="R2443" t="str">
            <v>Jean Pool Diaz Cueva</v>
          </cell>
          <cell r="S2443" t="str">
            <v>Responsable de planeamiento</v>
          </cell>
          <cell r="T2443">
            <v>979898768</v>
          </cell>
          <cell r="U2443" t="str">
            <v>pool19952015@gmail.com
  pool_1995_2015@hotmail.com</v>
          </cell>
        </row>
        <row r="2444">
          <cell r="H2444">
            <v>301185</v>
          </cell>
          <cell r="I2444" t="str">
            <v>MUNICIPALIDAD DISTRITAL DE PIAS</v>
          </cell>
          <cell r="J2444">
            <v>13</v>
          </cell>
          <cell r="K2444" t="str">
            <v>LA LIBERTAD</v>
          </cell>
          <cell r="L2444">
            <v>8</v>
          </cell>
          <cell r="M2444" t="str">
            <v>PATAZ</v>
          </cell>
          <cell r="N2444">
            <v>10</v>
          </cell>
          <cell r="O2444" t="str">
            <v>PIAS</v>
          </cell>
          <cell r="P2444" t="str">
            <v>Circa Castillo Palomino</v>
          </cell>
          <cell r="Q2444"/>
          <cell r="R2444" t="str">
            <v>Haide Rodriguez Siccha</v>
          </cell>
          <cell r="S2444" t="str">
            <v>Responsable de planeamiento</v>
          </cell>
          <cell r="T2444">
            <v>943954375</v>
          </cell>
          <cell r="U2444" t="str">
            <v>haidi_18@hotmail.com</v>
          </cell>
        </row>
        <row r="2445">
          <cell r="H2445">
            <v>301186</v>
          </cell>
          <cell r="I2445" t="str">
            <v>MUNICIPALIDAD DISTRITAL DE SANTIAGO DE CHALLAS</v>
          </cell>
          <cell r="J2445">
            <v>13</v>
          </cell>
          <cell r="K2445" t="str">
            <v>LA LIBERTAD</v>
          </cell>
          <cell r="L2445">
            <v>8</v>
          </cell>
          <cell r="M2445" t="str">
            <v>PATAZ</v>
          </cell>
          <cell r="N2445">
            <v>11</v>
          </cell>
          <cell r="O2445" t="str">
            <v>SANTIAGO DE CHALLAS</v>
          </cell>
          <cell r="P2445" t="str">
            <v>Circa Castillo Palomino</v>
          </cell>
          <cell r="Q2445"/>
          <cell r="R2445" t="str">
            <v>Hever Nehemias Sopan Quiroz</v>
          </cell>
          <cell r="S2445" t="str">
            <v>Responsable de planeamiento</v>
          </cell>
          <cell r="T2445">
            <v>948616673</v>
          </cell>
          <cell r="U2445" t="str">
            <v>hever_sopan@hotmail.com</v>
          </cell>
        </row>
        <row r="2446">
          <cell r="H2446">
            <v>301187</v>
          </cell>
          <cell r="I2446" t="str">
            <v>MUNICIPALIDAD DISTRITAL DE TAURIJA</v>
          </cell>
          <cell r="J2446">
            <v>13</v>
          </cell>
          <cell r="K2446" t="str">
            <v>LA LIBERTAD</v>
          </cell>
          <cell r="L2446">
            <v>8</v>
          </cell>
          <cell r="M2446" t="str">
            <v>PATAZ</v>
          </cell>
          <cell r="N2446">
            <v>12</v>
          </cell>
          <cell r="O2446" t="str">
            <v>TAURIJA</v>
          </cell>
          <cell r="P2446" t="str">
            <v>Circa Castillo Palomino</v>
          </cell>
          <cell r="Q2446"/>
          <cell r="R2446" t="str">
            <v>Fiorella Quiroz Ascencio</v>
          </cell>
          <cell r="S2446" t="str">
            <v>Responsable de planeamiento</v>
          </cell>
          <cell r="T2446" t="str">
            <v>943 456 701</v>
          </cell>
          <cell r="U2446" t="str">
            <v>contabilidadypresupuesto@gmail</v>
          </cell>
        </row>
        <row r="2447">
          <cell r="H2447">
            <v>301188</v>
          </cell>
          <cell r="I2447" t="str">
            <v>MUNICIPALIDAD DISTRITAL DE URPAY</v>
          </cell>
          <cell r="J2447">
            <v>13</v>
          </cell>
          <cell r="K2447" t="str">
            <v>LA LIBERTAD</v>
          </cell>
          <cell r="L2447">
            <v>8</v>
          </cell>
          <cell r="M2447" t="str">
            <v>PATAZ</v>
          </cell>
          <cell r="N2447">
            <v>13</v>
          </cell>
          <cell r="O2447" t="str">
            <v>URPAY</v>
          </cell>
          <cell r="P2447" t="str">
            <v>Circa Castillo Palomino</v>
          </cell>
          <cell r="Q2447"/>
          <cell r="R2447" t="str">
            <v>Thomos Principe Bogarin</v>
          </cell>
          <cell r="S2447"/>
          <cell r="T2447">
            <v>968999677</v>
          </cell>
          <cell r="U2447" t="str">
            <v>yersontrujillo@hotmail.com</v>
          </cell>
        </row>
        <row r="2448">
          <cell r="H2448">
            <v>301190</v>
          </cell>
          <cell r="I2448" t="str">
            <v>MUNICIPALIDAD DISTRITAL DE CHUGAY</v>
          </cell>
          <cell r="J2448">
            <v>13</v>
          </cell>
          <cell r="K2448" t="str">
            <v>LA LIBERTAD</v>
          </cell>
          <cell r="L2448">
            <v>9</v>
          </cell>
          <cell r="M2448" t="str">
            <v>SANCHEZ CARRION</v>
          </cell>
          <cell r="N2448">
            <v>2</v>
          </cell>
          <cell r="O2448" t="str">
            <v>CHUGAY</v>
          </cell>
          <cell r="P2448" t="str">
            <v>Circa Castillo Palomino</v>
          </cell>
          <cell r="Q2448"/>
          <cell r="R2448" t="str">
            <v>Tomas Enriquez Carranza</v>
          </cell>
          <cell r="S2448" t="str">
            <v>Responsable de planeamiento</v>
          </cell>
          <cell r="T2448" t="str">
            <v>957 033 465</v>
          </cell>
          <cell r="U2448" t="str">
            <v>tenriquez1@hotmail.com</v>
          </cell>
        </row>
        <row r="2449">
          <cell r="H2449">
            <v>301191</v>
          </cell>
          <cell r="I2449" t="str">
            <v>MUNICIPALIDAD DISTRITAL DE COCHORCO</v>
          </cell>
          <cell r="J2449">
            <v>13</v>
          </cell>
          <cell r="K2449" t="str">
            <v>LA LIBERTAD</v>
          </cell>
          <cell r="L2449">
            <v>9</v>
          </cell>
          <cell r="M2449" t="str">
            <v>SANCHEZ CARRION</v>
          </cell>
          <cell r="N2449">
            <v>3</v>
          </cell>
          <cell r="O2449" t="str">
            <v>COCHORCO</v>
          </cell>
          <cell r="P2449" t="str">
            <v>Circa Castillo Palomino</v>
          </cell>
          <cell r="Q2449"/>
          <cell r="R2449" t="str">
            <v>Eyder Franklin Perez Ulloa</v>
          </cell>
          <cell r="S2449" t="str">
            <v>Responsable de planeamiento</v>
          </cell>
          <cell r="T2449">
            <v>9811891891</v>
          </cell>
          <cell r="U2449" t="str">
            <v>franklinperezulloa@gmail.com</v>
          </cell>
        </row>
        <row r="2450">
          <cell r="H2450">
            <v>301192</v>
          </cell>
          <cell r="I2450" t="str">
            <v>MUNICIPALIDAD DISTRITAL DE CURGOS</v>
          </cell>
          <cell r="J2450">
            <v>13</v>
          </cell>
          <cell r="K2450" t="str">
            <v>LA LIBERTAD</v>
          </cell>
          <cell r="L2450">
            <v>9</v>
          </cell>
          <cell r="M2450" t="str">
            <v>SANCHEZ CARRION</v>
          </cell>
          <cell r="N2450">
            <v>4</v>
          </cell>
          <cell r="O2450" t="str">
            <v>CURGOS</v>
          </cell>
          <cell r="P2450" t="str">
            <v>Circa Castillo Palomino</v>
          </cell>
          <cell r="Q2450"/>
          <cell r="R2450" t="str">
            <v>Soledad Angelita Reyna Basilio</v>
          </cell>
          <cell r="S2450" t="str">
            <v>Responsable de planeamiento</v>
          </cell>
          <cell r="T2450" t="str">
            <v>943 276 900</v>
          </cell>
          <cell r="U2450" t="str">
            <v>soledad2872@hotmail.com</v>
          </cell>
        </row>
        <row r="2451">
          <cell r="H2451">
            <v>301193</v>
          </cell>
          <cell r="I2451" t="str">
            <v>MUNICIPALIDAD DISTRITAL DE MARCABAL</v>
          </cell>
          <cell r="J2451">
            <v>13</v>
          </cell>
          <cell r="K2451" t="str">
            <v>LA LIBERTAD</v>
          </cell>
          <cell r="L2451">
            <v>9</v>
          </cell>
          <cell r="M2451" t="str">
            <v>SANCHEZ CARRION</v>
          </cell>
          <cell r="N2451">
            <v>5</v>
          </cell>
          <cell r="O2451" t="str">
            <v>MARCABAL</v>
          </cell>
          <cell r="P2451" t="str">
            <v>Circa Castillo Palomino</v>
          </cell>
          <cell r="Q2451"/>
          <cell r="R2451" t="str">
            <v>Wilson Javier Zarate Granda</v>
          </cell>
          <cell r="S2451" t="str">
            <v>Responsable de planeamiento</v>
          </cell>
          <cell r="T2451" t="str">
            <v>980 880 199</v>
          </cell>
          <cell r="U2451" t="str">
            <v>wilsonzg_12@hotmail.com</v>
          </cell>
        </row>
        <row r="2452">
          <cell r="H2452">
            <v>301194</v>
          </cell>
          <cell r="I2452" t="str">
            <v>MUNICIPALIDAD DISTRITAL DE SANAGORAN</v>
          </cell>
          <cell r="J2452">
            <v>13</v>
          </cell>
          <cell r="K2452" t="str">
            <v>LA LIBERTAD</v>
          </cell>
          <cell r="L2452">
            <v>9</v>
          </cell>
          <cell r="M2452" t="str">
            <v>SANCHEZ CARRION</v>
          </cell>
          <cell r="N2452">
            <v>6</v>
          </cell>
          <cell r="O2452" t="str">
            <v>SANAGORAN</v>
          </cell>
          <cell r="P2452" t="str">
            <v>Circa Castillo Palomino</v>
          </cell>
          <cell r="Q2452"/>
          <cell r="R2452" t="str">
            <v>Wilser Daniel Villar Linares</v>
          </cell>
          <cell r="S2452" t="str">
            <v>Responsable de planeamiento</v>
          </cell>
          <cell r="T2452">
            <v>910302055</v>
          </cell>
          <cell r="U2452" t="str">
            <v>danner.vl96@gmail.com</v>
          </cell>
        </row>
        <row r="2453">
          <cell r="H2453">
            <v>301195</v>
          </cell>
          <cell r="I2453" t="str">
            <v>MUNICIPALIDAD DISTRITAL DE SARIN</v>
          </cell>
          <cell r="J2453">
            <v>13</v>
          </cell>
          <cell r="K2453" t="str">
            <v>LA LIBERTAD</v>
          </cell>
          <cell r="L2453">
            <v>9</v>
          </cell>
          <cell r="M2453" t="str">
            <v>SANCHEZ CARRION</v>
          </cell>
          <cell r="N2453">
            <v>7</v>
          </cell>
          <cell r="O2453" t="str">
            <v>SARIN</v>
          </cell>
          <cell r="P2453" t="str">
            <v>Circa Castillo Palomino</v>
          </cell>
          <cell r="Q2453"/>
          <cell r="R2453" t="str">
            <v>Elena Benilda Ramirez Llaury</v>
          </cell>
          <cell r="S2453" t="str">
            <v>Responsable de planeamiento</v>
          </cell>
          <cell r="T2453">
            <v>950269161</v>
          </cell>
          <cell r="U2453" t="str">
            <v>planificacion@munisarin.gob.pe / elenitaramirez94@hotmail.com / opmi.ramirez@gmail.com</v>
          </cell>
        </row>
        <row r="2454">
          <cell r="H2454">
            <v>301196</v>
          </cell>
          <cell r="I2454" t="str">
            <v>MUNICIPALIDAD DISTRITAL DE SARTIMBAMBA</v>
          </cell>
          <cell r="J2454">
            <v>13</v>
          </cell>
          <cell r="K2454" t="str">
            <v>LA LIBERTAD</v>
          </cell>
          <cell r="L2454">
            <v>9</v>
          </cell>
          <cell r="M2454" t="str">
            <v>SANCHEZ CARRION</v>
          </cell>
          <cell r="N2454">
            <v>8</v>
          </cell>
          <cell r="O2454" t="str">
            <v>SARTIMBAMBA</v>
          </cell>
          <cell r="P2454" t="str">
            <v>Circa Castillo Palomino</v>
          </cell>
          <cell r="Q2454"/>
          <cell r="R2454" t="str">
            <v>Liset Esthefany Roldan Tolentino</v>
          </cell>
          <cell r="S2454" t="str">
            <v>Responsable de planeamiento</v>
          </cell>
          <cell r="T2454">
            <v>930374755</v>
          </cell>
          <cell r="U2454" t="str">
            <v>presupuesto@munisartimbamba.gob.pe</v>
          </cell>
        </row>
        <row r="2455">
          <cell r="H2455">
            <v>301198</v>
          </cell>
          <cell r="I2455" t="str">
            <v>MUNICIPALIDAD DISTRITAL DE ANGASMARCA</v>
          </cell>
          <cell r="J2455">
            <v>13</v>
          </cell>
          <cell r="K2455" t="str">
            <v>LA LIBERTAD</v>
          </cell>
          <cell r="L2455">
            <v>10</v>
          </cell>
          <cell r="M2455" t="str">
            <v>SANTIAGO DE CHUCO</v>
          </cell>
          <cell r="N2455">
            <v>2</v>
          </cell>
          <cell r="O2455" t="str">
            <v>ANGASMARCA</v>
          </cell>
          <cell r="P2455" t="str">
            <v>Circa Castillo Palomino</v>
          </cell>
          <cell r="Q2455"/>
          <cell r="R2455" t="str">
            <v>Gerald Frank Chala Matos</v>
          </cell>
          <cell r="S2455"/>
          <cell r="T2455">
            <v>987440840</v>
          </cell>
          <cell r="U2455" t="str">
            <v>geraldchal@gmail.com</v>
          </cell>
        </row>
        <row r="2456">
          <cell r="H2456">
            <v>301199</v>
          </cell>
          <cell r="I2456" t="str">
            <v>MUNICIPALIDAD DISTRITAL DE CACHICADAN</v>
          </cell>
          <cell r="J2456">
            <v>13</v>
          </cell>
          <cell r="K2456" t="str">
            <v>LA LIBERTAD</v>
          </cell>
          <cell r="L2456">
            <v>10</v>
          </cell>
          <cell r="M2456" t="str">
            <v>SANTIAGO DE CHUCO</v>
          </cell>
          <cell r="N2456">
            <v>3</v>
          </cell>
          <cell r="O2456" t="str">
            <v>CACHICADAN</v>
          </cell>
          <cell r="P2456" t="str">
            <v>Circa Castillo Palomino</v>
          </cell>
          <cell r="Q2456"/>
          <cell r="R2456" t="str">
            <v>Jorge Nilton Pereda Vasquez</v>
          </cell>
          <cell r="S2456"/>
          <cell r="T2456">
            <v>932296797</v>
          </cell>
          <cell r="U2456" t="str">
            <v>joreppv36@hotmail.es</v>
          </cell>
        </row>
        <row r="2457">
          <cell r="H2457">
            <v>301200</v>
          </cell>
          <cell r="I2457" t="str">
            <v>MUNICIPALIDAD DISTRITAL DE MOLLEBAMBA</v>
          </cell>
          <cell r="J2457">
            <v>13</v>
          </cell>
          <cell r="K2457" t="str">
            <v>LA LIBERTAD</v>
          </cell>
          <cell r="L2457">
            <v>10</v>
          </cell>
          <cell r="M2457" t="str">
            <v>SANTIAGO DE CHUCO</v>
          </cell>
          <cell r="N2457">
            <v>4</v>
          </cell>
          <cell r="O2457" t="str">
            <v>MOLLEBAMBA</v>
          </cell>
          <cell r="P2457" t="str">
            <v>Circa Castillo Palomino</v>
          </cell>
          <cell r="Q2457"/>
          <cell r="R2457" t="str">
            <v>Augusto Gormas Villanueva</v>
          </cell>
          <cell r="S2457"/>
          <cell r="T2457">
            <v>987743705</v>
          </cell>
          <cell r="U2457" t="str">
            <v>ppresupuesto_mdm@hotmail.com</v>
          </cell>
        </row>
        <row r="2458">
          <cell r="H2458">
            <v>301201</v>
          </cell>
          <cell r="I2458" t="str">
            <v>MUNICIPALIDAD DISTRITAL DE MOLLEPATA</v>
          </cell>
          <cell r="J2458">
            <v>13</v>
          </cell>
          <cell r="K2458" t="str">
            <v>LA LIBERTAD</v>
          </cell>
          <cell r="L2458">
            <v>10</v>
          </cell>
          <cell r="M2458" t="str">
            <v>SANTIAGO DE CHUCO</v>
          </cell>
          <cell r="N2458">
            <v>5</v>
          </cell>
          <cell r="O2458" t="str">
            <v>MOLLEPATA</v>
          </cell>
          <cell r="P2458" t="str">
            <v>Circa Castillo Palomino</v>
          </cell>
          <cell r="Q2458"/>
          <cell r="R2458" t="str">
            <v xml:space="preserve">Sandra Mallerli Guarniz Huaccha  </v>
          </cell>
          <cell r="S2458" t="str">
            <v>Jefe de la Oficina de Planeamiento y Presupuesto</v>
          </cell>
          <cell r="T2458">
            <v>955151747</v>
          </cell>
          <cell r="U2458" t="str">
            <v>sandraguarnizh@gmail.com</v>
          </cell>
        </row>
        <row r="2459">
          <cell r="H2459">
            <v>301202</v>
          </cell>
          <cell r="I2459" t="str">
            <v>MUNICIPALIDAD DISTRITAL DE QUIRUVILCA</v>
          </cell>
          <cell r="J2459">
            <v>13</v>
          </cell>
          <cell r="K2459" t="str">
            <v>LA LIBERTAD</v>
          </cell>
          <cell r="L2459">
            <v>10</v>
          </cell>
          <cell r="M2459" t="str">
            <v>SANTIAGO DE CHUCO</v>
          </cell>
          <cell r="N2459">
            <v>6</v>
          </cell>
          <cell r="O2459" t="str">
            <v>QUIRUVILCA</v>
          </cell>
          <cell r="P2459" t="str">
            <v>Circa Castillo Palomino</v>
          </cell>
          <cell r="Q2459"/>
          <cell r="R2459" t="str">
            <v>Julian Calderon Silva</v>
          </cell>
          <cell r="S2459"/>
          <cell r="T2459">
            <v>917359902</v>
          </cell>
          <cell r="U2459" t="str">
            <v>jucasi42@gmail.com</v>
          </cell>
        </row>
        <row r="2460">
          <cell r="H2460">
            <v>301203</v>
          </cell>
          <cell r="I2460" t="str">
            <v>MUNICIPALIDAD DISTRITAL DE SANTA CRUZ DE CHUCA</v>
          </cell>
          <cell r="J2460">
            <v>13</v>
          </cell>
          <cell r="K2460" t="str">
            <v>LA LIBERTAD</v>
          </cell>
          <cell r="L2460">
            <v>10</v>
          </cell>
          <cell r="M2460" t="str">
            <v>SANTIAGO DE CHUCO</v>
          </cell>
          <cell r="N2460">
            <v>7</v>
          </cell>
          <cell r="O2460" t="str">
            <v>SANTA CRUZ DE CHUCA</v>
          </cell>
          <cell r="P2460" t="str">
            <v>Circa Castillo Palomino</v>
          </cell>
          <cell r="Q2460"/>
          <cell r="R2460" t="str">
            <v xml:space="preserve"> ALBERTO ALARCO VASQUEZ</v>
          </cell>
          <cell r="S2460" t="str">
            <v>DIRECCIÓN DE PLANEAMIENTO Y PRESUPUESTO</v>
          </cell>
          <cell r="T2460">
            <v>939380317</v>
          </cell>
          <cell r="U2460" t="str">
            <v>albertoalarcovasquez@gmail.com</v>
          </cell>
        </row>
        <row r="2461">
          <cell r="H2461">
            <v>301204</v>
          </cell>
          <cell r="I2461" t="str">
            <v>MUNICIPALIDAD DISTRITAL DE SITABAMBA</v>
          </cell>
          <cell r="J2461">
            <v>13</v>
          </cell>
          <cell r="K2461" t="str">
            <v>LA LIBERTAD</v>
          </cell>
          <cell r="L2461">
            <v>10</v>
          </cell>
          <cell r="M2461" t="str">
            <v>SANTIAGO DE CHUCO</v>
          </cell>
          <cell r="N2461">
            <v>8</v>
          </cell>
          <cell r="O2461" t="str">
            <v>SITABAMBA</v>
          </cell>
          <cell r="P2461" t="str">
            <v>Circa Castillo Palomino</v>
          </cell>
          <cell r="Q2461"/>
          <cell r="R2461" t="str">
            <v>Wilson Edgar Sanchez Correa</v>
          </cell>
          <cell r="S2461" t="str">
            <v>Responsable de planeamiento</v>
          </cell>
          <cell r="T2461">
            <v>990010039</v>
          </cell>
          <cell r="U2461" t="str">
            <v>wesc_10982@hotmail.com</v>
          </cell>
        </row>
        <row r="2462">
          <cell r="H2462">
            <v>301206</v>
          </cell>
          <cell r="I2462" t="str">
            <v>MUNICIPALIDAD DISTRITAL DE LUCMA</v>
          </cell>
          <cell r="J2462">
            <v>13</v>
          </cell>
          <cell r="K2462" t="str">
            <v>LA LIBERTAD</v>
          </cell>
          <cell r="L2462">
            <v>11</v>
          </cell>
          <cell r="M2462" t="str">
            <v>GRAN CHIMU</v>
          </cell>
          <cell r="N2462">
            <v>2</v>
          </cell>
          <cell r="O2462" t="str">
            <v>LUCMA</v>
          </cell>
          <cell r="P2462" t="str">
            <v>Circa Castillo Palomino</v>
          </cell>
          <cell r="Q2462"/>
          <cell r="R2462" t="str">
            <v>Elmer Isaias Rodriguez Alvarez</v>
          </cell>
          <cell r="S2462" t="str">
            <v>Responsable de planeamiento</v>
          </cell>
          <cell r="T2462">
            <v>972759858</v>
          </cell>
          <cell r="U2462" t="str">
            <v>opmi301206@gmail.com</v>
          </cell>
        </row>
        <row r="2463">
          <cell r="H2463">
            <v>301207</v>
          </cell>
          <cell r="I2463" t="str">
            <v>MUNICIPALIDAD DISTRITAL DE MARMOT</v>
          </cell>
          <cell r="J2463">
            <v>13</v>
          </cell>
          <cell r="K2463" t="str">
            <v>LA LIBERTAD</v>
          </cell>
          <cell r="L2463">
            <v>11</v>
          </cell>
          <cell r="M2463" t="str">
            <v>GRAN CHIMU</v>
          </cell>
          <cell r="N2463">
            <v>3</v>
          </cell>
          <cell r="O2463" t="str">
            <v>MARMOT</v>
          </cell>
          <cell r="P2463" t="str">
            <v>Circa Castillo Palomino</v>
          </cell>
          <cell r="Q2463"/>
          <cell r="R2463" t="str">
            <v>Juan Maguiña Campos</v>
          </cell>
          <cell r="S2463" t="str">
            <v>Responsable de planeamiento</v>
          </cell>
          <cell r="T2463" t="str">
            <v>948 782 333</v>
          </cell>
          <cell r="U2463" t="str">
            <v>jumac250671@gmail.com</v>
          </cell>
        </row>
        <row r="2464">
          <cell r="H2464">
            <v>301208</v>
          </cell>
          <cell r="I2464" t="str">
            <v>MUNICIPALIDAD DISTRITAL DE SAYAPULLO</v>
          </cell>
          <cell r="J2464">
            <v>13</v>
          </cell>
          <cell r="K2464" t="str">
            <v>LA LIBERTAD</v>
          </cell>
          <cell r="L2464">
            <v>11</v>
          </cell>
          <cell r="M2464" t="str">
            <v>GRAN CHIMU</v>
          </cell>
          <cell r="N2464">
            <v>4</v>
          </cell>
          <cell r="O2464" t="str">
            <v>SAYAPULLO</v>
          </cell>
          <cell r="P2464" t="str">
            <v>Circa Castillo Palomino</v>
          </cell>
          <cell r="Q2464"/>
          <cell r="R2464" t="str">
            <v>Tonny Davis Chavez Ruiz</v>
          </cell>
          <cell r="S2464"/>
          <cell r="T2464">
            <v>979094342</v>
          </cell>
          <cell r="U2464" t="str">
            <v>presupuesto@munisayapullo.gob.pe</v>
          </cell>
        </row>
        <row r="2465">
          <cell r="H2465">
            <v>301210</v>
          </cell>
          <cell r="I2465" t="str">
            <v>MUNICIPALIDAD DISTRITAL DE CHAO</v>
          </cell>
          <cell r="J2465">
            <v>13</v>
          </cell>
          <cell r="K2465" t="str">
            <v>LA LIBERTAD</v>
          </cell>
          <cell r="L2465">
            <v>12</v>
          </cell>
          <cell r="M2465" t="str">
            <v>VIRU</v>
          </cell>
          <cell r="N2465">
            <v>2</v>
          </cell>
          <cell r="O2465" t="str">
            <v>CHAO</v>
          </cell>
          <cell r="P2465" t="str">
            <v>Circa Castillo Palomino</v>
          </cell>
          <cell r="Q2465"/>
          <cell r="R2465" t="str">
            <v>Lariza Naigh Salinas Benites</v>
          </cell>
          <cell r="S2465" t="str">
            <v>Jefe de la Oficina General de Planeamiento y Presupuesto</v>
          </cell>
          <cell r="T2465"/>
          <cell r="U2465" t="str">
            <v>planeamiento@munidischao.gob.pe</v>
          </cell>
        </row>
        <row r="2466">
          <cell r="H2466">
            <v>301211</v>
          </cell>
          <cell r="I2466" t="str">
            <v>MUNICIPALIDAD DISTRITAL DE GUADALUPITO</v>
          </cell>
          <cell r="J2466">
            <v>13</v>
          </cell>
          <cell r="K2466" t="str">
            <v>LA LIBERTAD</v>
          </cell>
          <cell r="L2466">
            <v>12</v>
          </cell>
          <cell r="M2466" t="str">
            <v>VIRU</v>
          </cell>
          <cell r="N2466">
            <v>3</v>
          </cell>
          <cell r="O2466" t="str">
            <v>GUADALUPITO</v>
          </cell>
          <cell r="P2466" t="str">
            <v>Circa Castillo Palomino</v>
          </cell>
          <cell r="Q2466"/>
          <cell r="R2466" t="str">
            <v>Barbara Carol Estrada Velarde</v>
          </cell>
          <cell r="S2466"/>
          <cell r="T2466">
            <v>995958425</v>
          </cell>
          <cell r="U2466" t="str">
            <v>caro.ev@hotmail.com</v>
          </cell>
        </row>
        <row r="2467">
          <cell r="H2467">
            <v>301213</v>
          </cell>
          <cell r="I2467" t="str">
            <v>MUNICIPALIDAD DISTRITAL DE CHONGOYAPE</v>
          </cell>
          <cell r="J2467">
            <v>14</v>
          </cell>
          <cell r="K2467" t="str">
            <v>LAMBAYEQUE</v>
          </cell>
          <cell r="L2467">
            <v>1</v>
          </cell>
          <cell r="M2467" t="str">
            <v>CHICLAYO</v>
          </cell>
          <cell r="N2467">
            <v>2</v>
          </cell>
          <cell r="O2467" t="str">
            <v>CHONGOYAPE</v>
          </cell>
          <cell r="P2467" t="str">
            <v>Addy López Peña</v>
          </cell>
          <cell r="Q2467"/>
          <cell r="R2467" t="str">
            <v>Charles Deivis Cubas Cerdán</v>
          </cell>
          <cell r="S2467" t="str">
            <v>Jefe de la Unidad de Planeamiento y Presupuesto</v>
          </cell>
          <cell r="T2467">
            <v>975575079</v>
          </cell>
          <cell r="U2467" t="str">
            <v>planpresupuesto@munichongoyape.gob.pe</v>
          </cell>
        </row>
        <row r="2468">
          <cell r="H2468">
            <v>301214</v>
          </cell>
          <cell r="I2468" t="str">
            <v>MUNICIPALIDAD DISTRITAL DE ETEN</v>
          </cell>
          <cell r="J2468">
            <v>14</v>
          </cell>
          <cell r="K2468" t="str">
            <v>LAMBAYEQUE</v>
          </cell>
          <cell r="L2468">
            <v>1</v>
          </cell>
          <cell r="M2468" t="str">
            <v>CHICLAYO</v>
          </cell>
          <cell r="N2468">
            <v>3</v>
          </cell>
          <cell r="O2468" t="str">
            <v>ETEN</v>
          </cell>
          <cell r="P2468" t="str">
            <v>Addy López Peña</v>
          </cell>
          <cell r="Q2468"/>
          <cell r="R2468"/>
          <cell r="S2468"/>
          <cell r="T2468"/>
          <cell r="U2468"/>
        </row>
        <row r="2469">
          <cell r="H2469">
            <v>301215</v>
          </cell>
          <cell r="I2469" t="str">
            <v>MUNICIPALIDAD DISTRITAL DE ETEN PUERTO</v>
          </cell>
          <cell r="J2469">
            <v>14</v>
          </cell>
          <cell r="K2469" t="str">
            <v>LAMBAYEQUE</v>
          </cell>
          <cell r="L2469">
            <v>1</v>
          </cell>
          <cell r="M2469" t="str">
            <v>CHICLAYO</v>
          </cell>
          <cell r="N2469">
            <v>4</v>
          </cell>
          <cell r="O2469" t="str">
            <v>ETEN PUERTO</v>
          </cell>
          <cell r="P2469" t="str">
            <v>Addy López Peña</v>
          </cell>
          <cell r="Q2469"/>
          <cell r="R2469" t="str">
            <v>Diana Lizeth Mundaca Ramirez</v>
          </cell>
          <cell r="S2469"/>
          <cell r="T2469">
            <v>961522838</v>
          </cell>
          <cell r="U2469" t="str">
            <v>dierli17@hotmail.com</v>
          </cell>
        </row>
        <row r="2470">
          <cell r="H2470">
            <v>301216</v>
          </cell>
          <cell r="I2470" t="str">
            <v>MUNICIPALIDAD DISTRITAL DE JOSE LEONARDO ORTIZ</v>
          </cell>
          <cell r="J2470">
            <v>14</v>
          </cell>
          <cell r="K2470" t="str">
            <v>LAMBAYEQUE</v>
          </cell>
          <cell r="L2470">
            <v>1</v>
          </cell>
          <cell r="M2470" t="str">
            <v>CHICLAYO</v>
          </cell>
          <cell r="N2470">
            <v>5</v>
          </cell>
          <cell r="O2470" t="str">
            <v>JOSE LEONARDO ORTIZ</v>
          </cell>
          <cell r="P2470" t="str">
            <v>Addy López Peña</v>
          </cell>
          <cell r="Q2470"/>
          <cell r="R2470" t="str">
            <v>C.P.C. ROSA LUZMILA ZAMORA DELGADO</v>
          </cell>
          <cell r="S2470" t="str">
            <v>GERENTE DE PLANEAMIENTO Y PRESUPUESTO</v>
          </cell>
          <cell r="T2470">
            <v>932363438</v>
          </cell>
          <cell r="U2470" t="str">
            <v>rosazamoradelgado@gmail.com</v>
          </cell>
        </row>
        <row r="2471">
          <cell r="H2471">
            <v>301217</v>
          </cell>
          <cell r="I2471" t="str">
            <v>MUNICIPALIDAD DISTRITAL DE LA VICTORIA</v>
          </cell>
          <cell r="J2471">
            <v>14</v>
          </cell>
          <cell r="K2471" t="str">
            <v>LAMBAYEQUE</v>
          </cell>
          <cell r="L2471">
            <v>1</v>
          </cell>
          <cell r="M2471" t="str">
            <v>CHICLAYO</v>
          </cell>
          <cell r="N2471">
            <v>6</v>
          </cell>
          <cell r="O2471" t="str">
            <v>LA VICTORIA</v>
          </cell>
          <cell r="P2471" t="str">
            <v>Addy López Peña</v>
          </cell>
          <cell r="Q2471"/>
          <cell r="R2471" t="str">
            <v>Luz Erely Correa Chanta</v>
          </cell>
          <cell r="S2471" t="str">
            <v>Jefe de la unidad de Planificación y Racionalización</v>
          </cell>
          <cell r="T2471">
            <v>999011277</v>
          </cell>
          <cell r="U2471" t="str">
            <v>lucesita_04_02@hotmail.com</v>
          </cell>
        </row>
        <row r="2472">
          <cell r="H2472">
            <v>301218</v>
          </cell>
          <cell r="I2472" t="str">
            <v>MUNICIPALIDAD DISTRITAL DE LAGUNAS</v>
          </cell>
          <cell r="J2472">
            <v>14</v>
          </cell>
          <cell r="K2472" t="str">
            <v>LAMBAYEQUE</v>
          </cell>
          <cell r="L2472">
            <v>1</v>
          </cell>
          <cell r="M2472" t="str">
            <v>CHICLAYO</v>
          </cell>
          <cell r="N2472">
            <v>7</v>
          </cell>
          <cell r="O2472" t="str">
            <v>LAGUNAS</v>
          </cell>
          <cell r="P2472" t="str">
            <v>Addy López Peña</v>
          </cell>
          <cell r="Q2472"/>
          <cell r="R2472" t="str">
            <v>Faustino Maza</v>
          </cell>
          <cell r="S2472" t="str">
            <v>Jefe de Planeamiento</v>
          </cell>
          <cell r="T2472"/>
          <cell r="U2472" t="str">
            <v>denlizacum11@gmail.com</v>
          </cell>
        </row>
        <row r="2473">
          <cell r="H2473">
            <v>301219</v>
          </cell>
          <cell r="I2473" t="str">
            <v>MUNICIPALIDAD DISTRITAL DE MONSEFU</v>
          </cell>
          <cell r="J2473">
            <v>14</v>
          </cell>
          <cell r="K2473" t="str">
            <v>LAMBAYEQUE</v>
          </cell>
          <cell r="L2473">
            <v>1</v>
          </cell>
          <cell r="M2473" t="str">
            <v>CHICLAYO</v>
          </cell>
          <cell r="N2473">
            <v>8</v>
          </cell>
          <cell r="O2473" t="str">
            <v>MONSEFU</v>
          </cell>
          <cell r="P2473" t="str">
            <v>Addy López Peña</v>
          </cell>
          <cell r="Q2473"/>
          <cell r="R2473" t="str">
            <v>LUIS ALBERTO MIRES GONZALES</v>
          </cell>
          <cell r="S2473" t="str">
            <v>JEFE DE LA OFICINA GENERAL DE
PLANEAMIENTO Y PRESUPUESTO</v>
          </cell>
          <cell r="T2473">
            <v>955832042</v>
          </cell>
          <cell r="U2473" t="str">
            <v>presupuesto@munimonsefu.gob.pe</v>
          </cell>
        </row>
        <row r="2474">
          <cell r="H2474">
            <v>301220</v>
          </cell>
          <cell r="I2474" t="str">
            <v>MUNICIPALIDAD DISTRITAL DE NUEVA ARICA</v>
          </cell>
          <cell r="J2474">
            <v>14</v>
          </cell>
          <cell r="K2474" t="str">
            <v>LAMBAYEQUE</v>
          </cell>
          <cell r="L2474">
            <v>1</v>
          </cell>
          <cell r="M2474" t="str">
            <v>CHICLAYO</v>
          </cell>
          <cell r="N2474">
            <v>9</v>
          </cell>
          <cell r="O2474" t="str">
            <v>NUEVA ARICA</v>
          </cell>
          <cell r="P2474" t="str">
            <v>Addy López Peña</v>
          </cell>
          <cell r="Q2474"/>
          <cell r="R2474" t="str">
            <v>Carlos Rodríguez Castro</v>
          </cell>
          <cell r="S2474"/>
          <cell r="T2474">
            <v>979009993</v>
          </cell>
          <cell r="U2474" t="str">
            <v>carlos411_rc@hotmail.com</v>
          </cell>
        </row>
        <row r="2475">
          <cell r="H2475">
            <v>301221</v>
          </cell>
          <cell r="I2475" t="str">
            <v>MUNICIPALIDAD DISTRITAL DE OYOTUN</v>
          </cell>
          <cell r="J2475">
            <v>14</v>
          </cell>
          <cell r="K2475" t="str">
            <v>LAMBAYEQUE</v>
          </cell>
          <cell r="L2475">
            <v>1</v>
          </cell>
          <cell r="M2475" t="str">
            <v>CHICLAYO</v>
          </cell>
          <cell r="N2475">
            <v>10</v>
          </cell>
          <cell r="O2475" t="str">
            <v>OYOTUN</v>
          </cell>
          <cell r="P2475" t="str">
            <v>Addy López Peña</v>
          </cell>
          <cell r="Q2475"/>
          <cell r="R2475" t="str">
            <v>Eusebio Javier Diaz Acuña</v>
          </cell>
          <cell r="S2475"/>
          <cell r="T2475">
            <v>967026256</v>
          </cell>
          <cell r="U2475" t="str">
            <v>reivaj_15_1@hotmail.com</v>
          </cell>
        </row>
        <row r="2476">
          <cell r="H2476">
            <v>301222</v>
          </cell>
          <cell r="I2476" t="str">
            <v>MUNICIPALIDAD DISTRITAL DE PICSI</v>
          </cell>
          <cell r="J2476">
            <v>14</v>
          </cell>
          <cell r="K2476" t="str">
            <v>LAMBAYEQUE</v>
          </cell>
          <cell r="L2476">
            <v>1</v>
          </cell>
          <cell r="M2476" t="str">
            <v>CHICLAYO</v>
          </cell>
          <cell r="N2476">
            <v>11</v>
          </cell>
          <cell r="O2476" t="str">
            <v>PICSI</v>
          </cell>
          <cell r="P2476" t="str">
            <v>Addy López Peña</v>
          </cell>
          <cell r="Q2476"/>
          <cell r="R2476" t="str">
            <v>Edith Soledad Bautista Mejia</v>
          </cell>
          <cell r="S2476"/>
          <cell r="T2476">
            <v>947325167</v>
          </cell>
          <cell r="U2476" t="str">
            <v>edith_soledad_bm@hotmail.com</v>
          </cell>
        </row>
        <row r="2477">
          <cell r="H2477">
            <v>301223</v>
          </cell>
          <cell r="I2477" t="str">
            <v>MUNICIPALIDAD DISTRITAL DE PIMENTEL</v>
          </cell>
          <cell r="J2477">
            <v>14</v>
          </cell>
          <cell r="K2477" t="str">
            <v>LAMBAYEQUE</v>
          </cell>
          <cell r="L2477">
            <v>1</v>
          </cell>
          <cell r="M2477" t="str">
            <v>CHICLAYO</v>
          </cell>
          <cell r="N2477">
            <v>12</v>
          </cell>
          <cell r="O2477" t="str">
            <v>PIMENTEL</v>
          </cell>
          <cell r="P2477" t="str">
            <v>Addy López Peña</v>
          </cell>
          <cell r="Q2477"/>
          <cell r="R2477" t="str">
            <v>Alejandra Luxury Facundo</v>
          </cell>
          <cell r="S2477"/>
          <cell r="T2477" t="str">
            <v>976 416 395</v>
          </cell>
          <cell r="U2477" t="str">
            <v>mavecu777@hotmail.com</v>
          </cell>
        </row>
        <row r="2478">
          <cell r="H2478">
            <v>301224</v>
          </cell>
          <cell r="I2478" t="str">
            <v>MUNICIPALIDAD DISTRITAL DE REQUE</v>
          </cell>
          <cell r="J2478">
            <v>14</v>
          </cell>
          <cell r="K2478" t="str">
            <v>LAMBAYEQUE</v>
          </cell>
          <cell r="L2478">
            <v>1</v>
          </cell>
          <cell r="M2478" t="str">
            <v>CHICLAYO</v>
          </cell>
          <cell r="N2478">
            <v>13</v>
          </cell>
          <cell r="O2478" t="str">
            <v>REQUE</v>
          </cell>
          <cell r="P2478" t="str">
            <v>Addy López Peña</v>
          </cell>
          <cell r="Q2478"/>
          <cell r="R2478" t="str">
            <v xml:space="preserve">Carlos Alberto Chiroque Gonzales </v>
          </cell>
          <cell r="S2478" t="str">
            <v xml:space="preserve"> Jefe de la Oficina General de Planeamiento y Presupuesto</v>
          </cell>
          <cell r="T2478">
            <v>952301492</v>
          </cell>
          <cell r="U2478" t="str">
            <v>carlos-83@hotmail.com</v>
          </cell>
        </row>
        <row r="2479">
          <cell r="H2479">
            <v>301225</v>
          </cell>
          <cell r="I2479" t="str">
            <v>MUNICIPALIDAD DISTRITAL DE SANTA ROSA</v>
          </cell>
          <cell r="J2479">
            <v>14</v>
          </cell>
          <cell r="K2479" t="str">
            <v>LAMBAYEQUE</v>
          </cell>
          <cell r="L2479">
            <v>1</v>
          </cell>
          <cell r="M2479" t="str">
            <v>CHICLAYO</v>
          </cell>
          <cell r="N2479">
            <v>14</v>
          </cell>
          <cell r="O2479" t="str">
            <v>SANTA ROSA</v>
          </cell>
          <cell r="P2479" t="str">
            <v>Addy López Peña</v>
          </cell>
          <cell r="Q2479"/>
          <cell r="R2479" t="str">
            <v>Yarko Rader Castro Vidal</v>
          </cell>
          <cell r="S2479"/>
          <cell r="T2479">
            <v>922555115</v>
          </cell>
          <cell r="U2479" t="str">
            <v>yarkoxd@gmail.com</v>
          </cell>
        </row>
        <row r="2480">
          <cell r="H2480">
            <v>301226</v>
          </cell>
          <cell r="I2480" t="str">
            <v>MUNICIPALIDAD DISTRITAL DE ZAÑA</v>
          </cell>
          <cell r="J2480">
            <v>14</v>
          </cell>
          <cell r="K2480" t="str">
            <v>LAMBAYEQUE</v>
          </cell>
          <cell r="L2480">
            <v>1</v>
          </cell>
          <cell r="M2480" t="str">
            <v>CHICLAYO</v>
          </cell>
          <cell r="N2480">
            <v>15</v>
          </cell>
          <cell r="O2480" t="str">
            <v>SAÑA</v>
          </cell>
          <cell r="P2480" t="str">
            <v>Addy López Peña</v>
          </cell>
          <cell r="Q2480"/>
          <cell r="R2480" t="str">
            <v>Nazario Bruno Mariño Palacios</v>
          </cell>
          <cell r="S2480" t="str">
            <v>Jefe de la Oficina General de Planeamiento y Presupuesto</v>
          </cell>
          <cell r="T2480">
            <v>998614852</v>
          </cell>
          <cell r="U2480" t="str">
            <v>1955brunomp@gmail.com</v>
          </cell>
        </row>
        <row r="2481">
          <cell r="H2481">
            <v>301227</v>
          </cell>
          <cell r="I2481" t="str">
            <v>MUNICIPALIDAD DISTRITAL DE CAYALTI</v>
          </cell>
          <cell r="J2481">
            <v>14</v>
          </cell>
          <cell r="K2481" t="str">
            <v>LAMBAYEQUE</v>
          </cell>
          <cell r="L2481">
            <v>1</v>
          </cell>
          <cell r="M2481" t="str">
            <v>CHICLAYO</v>
          </cell>
          <cell r="N2481">
            <v>16</v>
          </cell>
          <cell r="O2481" t="str">
            <v>CAYALTI</v>
          </cell>
          <cell r="P2481" t="str">
            <v>Addy López Peña</v>
          </cell>
          <cell r="Q2481"/>
          <cell r="R2481" t="str">
            <v>HENRY MANUEL MARTINEZ VASQUEZ</v>
          </cell>
          <cell r="S2481" t="str">
            <v xml:space="preserve">Jefe de la Dirección de Planeamiento y Presupuesto </v>
          </cell>
          <cell r="T2481">
            <v>966182720</v>
          </cell>
          <cell r="U2481" t="str">
            <v>asistenciatecni78@gmail.com</v>
          </cell>
        </row>
        <row r="2482">
          <cell r="H2482">
            <v>301228</v>
          </cell>
          <cell r="I2482" t="str">
            <v>MUNICIPALIDAD DISTRITAL DE PATAPO</v>
          </cell>
          <cell r="J2482">
            <v>14</v>
          </cell>
          <cell r="K2482" t="str">
            <v>LAMBAYEQUE</v>
          </cell>
          <cell r="L2482">
            <v>1</v>
          </cell>
          <cell r="M2482" t="str">
            <v>CHICLAYO</v>
          </cell>
          <cell r="N2482">
            <v>17</v>
          </cell>
          <cell r="O2482" t="str">
            <v>PATAPO</v>
          </cell>
          <cell r="P2482" t="str">
            <v>Addy López Peña</v>
          </cell>
          <cell r="Q2482"/>
          <cell r="R2482" t="str">
            <v>Isabel Yuleysi Diaz Tapia</v>
          </cell>
          <cell r="S2482" t="str">
            <v>Jefe de la Oficina de Planeamiento y Presupuesto</v>
          </cell>
          <cell r="T2482">
            <v>921585014</v>
          </cell>
          <cell r="U2482" t="str">
            <v>sabelyuleysi21@gmail.com</v>
          </cell>
        </row>
        <row r="2483">
          <cell r="H2483">
            <v>301229</v>
          </cell>
          <cell r="I2483" t="str">
            <v>MUNICIPALIDAD DISTRITAL DE POMALCA</v>
          </cell>
          <cell r="J2483">
            <v>14</v>
          </cell>
          <cell r="K2483" t="str">
            <v>LAMBAYEQUE</v>
          </cell>
          <cell r="L2483">
            <v>1</v>
          </cell>
          <cell r="M2483" t="str">
            <v>CHICLAYO</v>
          </cell>
          <cell r="N2483">
            <v>18</v>
          </cell>
          <cell r="O2483" t="str">
            <v>POMALCA</v>
          </cell>
          <cell r="P2483" t="str">
            <v>Addy López Peña</v>
          </cell>
          <cell r="Q2483"/>
          <cell r="R2483" t="str">
            <v>Faustino Maza Valladolid</v>
          </cell>
          <cell r="S2483"/>
          <cell r="T2483">
            <v>995388493</v>
          </cell>
          <cell r="U2483" t="str">
            <v>faustinomaza_71@yahoo.es</v>
          </cell>
        </row>
        <row r="2484">
          <cell r="H2484">
            <v>301230</v>
          </cell>
          <cell r="I2484" t="str">
            <v>MUNICIPALIDAD DISTRITAL DE PUCALA</v>
          </cell>
          <cell r="J2484">
            <v>14</v>
          </cell>
          <cell r="K2484" t="str">
            <v>LAMBAYEQUE</v>
          </cell>
          <cell r="L2484">
            <v>1</v>
          </cell>
          <cell r="M2484" t="str">
            <v>CHICLAYO</v>
          </cell>
          <cell r="N2484">
            <v>19</v>
          </cell>
          <cell r="O2484" t="str">
            <v>PUCALA</v>
          </cell>
          <cell r="P2484" t="str">
            <v>Addy López Peña</v>
          </cell>
          <cell r="Q2484"/>
          <cell r="R2484" t="str">
            <v>Luis Alberto Puicon Espinoza</v>
          </cell>
          <cell r="S2484"/>
          <cell r="T2484">
            <v>923060046</v>
          </cell>
          <cell r="U2484" t="str">
            <v>luispuicon_1973@hotmail.com</v>
          </cell>
        </row>
        <row r="2485">
          <cell r="H2485">
            <v>301231</v>
          </cell>
          <cell r="I2485" t="str">
            <v>MUNICIPALIDAD DISTRITAL DE TUMAN</v>
          </cell>
          <cell r="J2485">
            <v>14</v>
          </cell>
          <cell r="K2485" t="str">
            <v>LAMBAYEQUE</v>
          </cell>
          <cell r="L2485">
            <v>1</v>
          </cell>
          <cell r="M2485" t="str">
            <v>CHICLAYO</v>
          </cell>
          <cell r="N2485">
            <v>20</v>
          </cell>
          <cell r="O2485" t="str">
            <v>TUMAN</v>
          </cell>
          <cell r="P2485" t="str">
            <v>Addy López Peña</v>
          </cell>
          <cell r="Q2485"/>
          <cell r="R2485" t="str">
            <v>WILFREDO RAFAEL SULLON HUIMAN</v>
          </cell>
          <cell r="S2485" t="str">
            <v>Jefe de la Oficina de Planificación y Presupuesto</v>
          </cell>
          <cell r="T2485">
            <v>983918434</v>
          </cell>
          <cell r="U2485" t="str">
            <v>huiman18_aries@hotmail.com</v>
          </cell>
        </row>
        <row r="2486">
          <cell r="H2486">
            <v>301233</v>
          </cell>
          <cell r="I2486" t="str">
            <v>MUNICIPALIDAD DISTRITAL DE KAÑARIS</v>
          </cell>
          <cell r="J2486">
            <v>14</v>
          </cell>
          <cell r="K2486" t="str">
            <v>LAMBAYEQUE</v>
          </cell>
          <cell r="L2486">
            <v>2</v>
          </cell>
          <cell r="M2486" t="str">
            <v>FERRENAFE</v>
          </cell>
          <cell r="N2486">
            <v>2</v>
          </cell>
          <cell r="O2486" t="str">
            <v>CAÑARIS</v>
          </cell>
          <cell r="P2486" t="str">
            <v>Addy López Peña</v>
          </cell>
          <cell r="Q2486"/>
          <cell r="R2486" t="str">
            <v>ROIVER JOEL DIAZ SANCHEZ</v>
          </cell>
          <cell r="S2486" t="str">
            <v>JEFE DE PLANIFICACION Y PRESUPUESTO</v>
          </cell>
          <cell r="T2486">
            <v>938242759</v>
          </cell>
          <cell r="U2486" t="str">
            <v xml:space="preserve">	rodisa1997@gmail.com</v>
          </cell>
        </row>
        <row r="2487">
          <cell r="H2487">
            <v>301234</v>
          </cell>
          <cell r="I2487" t="str">
            <v>MUNICIPALIDAD DISTRITAL DE INCAHUASI</v>
          </cell>
          <cell r="J2487">
            <v>14</v>
          </cell>
          <cell r="K2487" t="str">
            <v>LAMBAYEQUE</v>
          </cell>
          <cell r="L2487">
            <v>2</v>
          </cell>
          <cell r="M2487" t="str">
            <v>FERRENAFE</v>
          </cell>
          <cell r="N2487">
            <v>3</v>
          </cell>
          <cell r="O2487" t="str">
            <v>INCAHUASI</v>
          </cell>
          <cell r="P2487" t="str">
            <v>Addy López Peña</v>
          </cell>
          <cell r="Q2487"/>
          <cell r="R2487" t="str">
            <v xml:space="preserve">Karla Jennifer Céspedes Cieza </v>
          </cell>
          <cell r="S2487" t="str">
            <v>Jefe de la Oficina de Planificación y Presupuesto</v>
          </cell>
          <cell r="T2487">
            <v>936151442</v>
          </cell>
          <cell r="U2487" t="str">
            <v>kcespedes@muniincahuasi.gob.pe</v>
          </cell>
        </row>
        <row r="2488">
          <cell r="H2488">
            <v>301235</v>
          </cell>
          <cell r="I2488" t="str">
            <v>MUNICIPALIDAD DISTRITAL DE MANUEL ANTONIO MESONES MURO</v>
          </cell>
          <cell r="J2488">
            <v>14</v>
          </cell>
          <cell r="K2488" t="str">
            <v>LAMBAYEQUE</v>
          </cell>
          <cell r="L2488">
            <v>2</v>
          </cell>
          <cell r="M2488" t="str">
            <v>FERRENAFE</v>
          </cell>
          <cell r="N2488">
            <v>4</v>
          </cell>
          <cell r="O2488" t="str">
            <v>MANUEL ANTONIO MESONES MURO</v>
          </cell>
          <cell r="P2488" t="str">
            <v>Addy López Peña</v>
          </cell>
          <cell r="Q2488"/>
          <cell r="R2488" t="str">
            <v>LUIS ALBERTO CAJUSOL YOVERA</v>
          </cell>
          <cell r="S2488" t="str">
            <v>JEFE DE PLANIFICACIÓN Y PRESUPUESTO</v>
          </cell>
          <cell r="T2488" t="str">
            <v>luc_33_99@hotmail.com</v>
          </cell>
          <cell r="U2488">
            <v>916123900</v>
          </cell>
        </row>
        <row r="2489">
          <cell r="H2489">
            <v>301236</v>
          </cell>
          <cell r="I2489" t="str">
            <v>MUNICIPALIDAD DISTRITAL DE PITIPO</v>
          </cell>
          <cell r="J2489">
            <v>14</v>
          </cell>
          <cell r="K2489" t="str">
            <v>LAMBAYEQUE</v>
          </cell>
          <cell r="L2489">
            <v>2</v>
          </cell>
          <cell r="M2489" t="str">
            <v>FERRENAFE</v>
          </cell>
          <cell r="N2489">
            <v>5</v>
          </cell>
          <cell r="O2489" t="str">
            <v>PITIPO</v>
          </cell>
          <cell r="P2489" t="str">
            <v>Addy López Peña</v>
          </cell>
          <cell r="Q2489"/>
          <cell r="R2489" t="str">
            <v>JUAN DIEGO MERCADO JIMENEZ</v>
          </cell>
          <cell r="S2489" t="str">
            <v>JEFE DE LA OFICINA GENERAL DE
PLANEAMIENTO Y PRESUPUESTO</v>
          </cell>
          <cell r="T2489">
            <v>943084862</v>
          </cell>
          <cell r="U2489" t="str">
            <v>diegomj1986@hotmail.com</v>
          </cell>
        </row>
        <row r="2490">
          <cell r="H2490">
            <v>301237</v>
          </cell>
          <cell r="I2490" t="str">
            <v>MUNICIPALIDAD DISTRITAL DE PUEBLO NUEVO</v>
          </cell>
          <cell r="J2490">
            <v>14</v>
          </cell>
          <cell r="K2490" t="str">
            <v>LAMBAYEQUE</v>
          </cell>
          <cell r="L2490">
            <v>2</v>
          </cell>
          <cell r="M2490" t="str">
            <v>FERRENAFE</v>
          </cell>
          <cell r="N2490">
            <v>6</v>
          </cell>
          <cell r="O2490" t="str">
            <v>PUEBLO NUEVO</v>
          </cell>
          <cell r="P2490" t="str">
            <v>Addy López Peña</v>
          </cell>
          <cell r="Q2490"/>
          <cell r="R2490" t="str">
            <v>Pedro Chaname Guevara</v>
          </cell>
          <cell r="S2490"/>
          <cell r="T2490">
            <v>977765481</v>
          </cell>
          <cell r="U2490" t="str">
            <v>pedrochaname@outlook.com</v>
          </cell>
        </row>
        <row r="2491">
          <cell r="H2491">
            <v>301239</v>
          </cell>
          <cell r="I2491" t="str">
            <v>MUNICIPALIDAD DISTRITAL DE CHOCHOPE</v>
          </cell>
          <cell r="J2491">
            <v>14</v>
          </cell>
          <cell r="K2491" t="str">
            <v>LAMBAYEQUE</v>
          </cell>
          <cell r="L2491">
            <v>3</v>
          </cell>
          <cell r="M2491" t="str">
            <v>LAMBAYEQUE</v>
          </cell>
          <cell r="N2491">
            <v>2</v>
          </cell>
          <cell r="O2491" t="str">
            <v>CHOCHOPE</v>
          </cell>
          <cell r="P2491" t="str">
            <v>Addy López Peña</v>
          </cell>
          <cell r="Q2491"/>
          <cell r="R2491" t="str">
            <v>Fiorela Palomino Dávalos</v>
          </cell>
          <cell r="S2491"/>
          <cell r="T2491">
            <v>962918219</v>
          </cell>
          <cell r="U2491" t="str">
            <v>fiore17176@gmail.com</v>
          </cell>
        </row>
        <row r="2492">
          <cell r="H2492">
            <v>301240</v>
          </cell>
          <cell r="I2492" t="str">
            <v>MUNICIPALIDAD DISTRITAL DE ILLIMO</v>
          </cell>
          <cell r="J2492">
            <v>14</v>
          </cell>
          <cell r="K2492" t="str">
            <v>LAMBAYEQUE</v>
          </cell>
          <cell r="L2492">
            <v>3</v>
          </cell>
          <cell r="M2492" t="str">
            <v>LAMBAYEQUE</v>
          </cell>
          <cell r="N2492">
            <v>3</v>
          </cell>
          <cell r="O2492" t="str">
            <v>ILLIMO</v>
          </cell>
          <cell r="P2492" t="str">
            <v>Addy López Peña</v>
          </cell>
          <cell r="Q2492"/>
          <cell r="R2492" t="str">
            <v>Ruth Rodriguez Lluncor</v>
          </cell>
          <cell r="S2492"/>
          <cell r="T2492">
            <v>956965357</v>
          </cell>
          <cell r="U2492" t="str">
            <v>rutyrll@hotmail.com</v>
          </cell>
        </row>
        <row r="2493">
          <cell r="H2493">
            <v>301241</v>
          </cell>
          <cell r="I2493" t="str">
            <v>MUNICIPALIDAD DISTRITAL DE JAYANCA</v>
          </cell>
          <cell r="J2493">
            <v>14</v>
          </cell>
          <cell r="K2493" t="str">
            <v>LAMBAYEQUE</v>
          </cell>
          <cell r="L2493">
            <v>3</v>
          </cell>
          <cell r="M2493" t="str">
            <v>LAMBAYEQUE</v>
          </cell>
          <cell r="N2493">
            <v>4</v>
          </cell>
          <cell r="O2493" t="str">
            <v>JAYANCA</v>
          </cell>
          <cell r="P2493" t="str">
            <v>Addy López Peña</v>
          </cell>
          <cell r="Q2493"/>
          <cell r="R2493" t="str">
            <v>Segundo Santos Alcántara Gabriel</v>
          </cell>
          <cell r="S2493" t="str">
            <v>Jefe de la Oficina de Planeamiento y Presupuesto</v>
          </cell>
          <cell r="T2493">
            <v>947858145</v>
          </cell>
          <cell r="U2493" t="str">
            <v>algasesa2022@gmail.com</v>
          </cell>
        </row>
        <row r="2494">
          <cell r="H2494">
            <v>301242</v>
          </cell>
          <cell r="I2494" t="str">
            <v>MUNICIPALIDAD DISTRITAL DE MOCHUMI</v>
          </cell>
          <cell r="J2494">
            <v>14</v>
          </cell>
          <cell r="K2494" t="str">
            <v>LAMBAYEQUE</v>
          </cell>
          <cell r="L2494">
            <v>3</v>
          </cell>
          <cell r="M2494" t="str">
            <v>LAMBAYEQUE</v>
          </cell>
          <cell r="N2494">
            <v>5</v>
          </cell>
          <cell r="O2494" t="str">
            <v>MOCHUMI</v>
          </cell>
          <cell r="P2494" t="str">
            <v>Addy López Peña</v>
          </cell>
          <cell r="Q2494"/>
          <cell r="R2494" t="str">
            <v>Freddy Edgar Seclen Suclupe</v>
          </cell>
          <cell r="S2494"/>
          <cell r="T2494">
            <v>979130174</v>
          </cell>
          <cell r="U2494" t="str">
            <v>freddyseclen@hotmail.com</v>
          </cell>
        </row>
        <row r="2495">
          <cell r="H2495">
            <v>301243</v>
          </cell>
          <cell r="I2495" t="str">
            <v>MUNICIPALIDAD DISTRITAL DE MORROPE</v>
          </cell>
          <cell r="J2495">
            <v>14</v>
          </cell>
          <cell r="K2495" t="str">
            <v>LAMBAYEQUE</v>
          </cell>
          <cell r="L2495">
            <v>3</v>
          </cell>
          <cell r="M2495" t="str">
            <v>LAMBAYEQUE</v>
          </cell>
          <cell r="N2495">
            <v>6</v>
          </cell>
          <cell r="O2495" t="str">
            <v>MORROPE</v>
          </cell>
          <cell r="P2495" t="str">
            <v>Addy López Peña</v>
          </cell>
          <cell r="Q2495"/>
          <cell r="R2495" t="str">
            <v xml:space="preserve">C.P.C WESCESLAO ELEODORO MARTINEZ CORRALES </v>
          </cell>
          <cell r="S2495" t="str">
            <v>Jefe de la Oficina General de Planeamiento y Presupuesto</v>
          </cell>
          <cell r="T2495">
            <v>979359377</v>
          </cell>
          <cell r="U2495" t="str">
            <v>wescelaomartinezcorrales@gmail.com</v>
          </cell>
        </row>
        <row r="2496">
          <cell r="H2496">
            <v>301244</v>
          </cell>
          <cell r="I2496" t="str">
            <v>MUNICIPALIDAD DISTRITAL DE MOTUPE</v>
          </cell>
          <cell r="J2496">
            <v>14</v>
          </cell>
          <cell r="K2496" t="str">
            <v>LAMBAYEQUE</v>
          </cell>
          <cell r="L2496">
            <v>3</v>
          </cell>
          <cell r="M2496" t="str">
            <v>LAMBAYEQUE</v>
          </cell>
          <cell r="N2496">
            <v>7</v>
          </cell>
          <cell r="O2496" t="str">
            <v>MOTUPE</v>
          </cell>
          <cell r="P2496" t="str">
            <v>Addy López Peña</v>
          </cell>
          <cell r="Q2496"/>
          <cell r="R2496" t="str">
            <v>DAVID SANTAMARIA JURUPE</v>
          </cell>
          <cell r="S2496" t="str">
            <v>JEFE DE LA OFICINA GENERAL DE PLANEAMIENTO Y PRESUPUESTO</v>
          </cell>
          <cell r="T2496">
            <v>950207339</v>
          </cell>
          <cell r="U2496" t="str">
            <v>dasaju0424@gmail.com</v>
          </cell>
        </row>
        <row r="2497">
          <cell r="H2497">
            <v>301245</v>
          </cell>
          <cell r="I2497" t="str">
            <v>MUNICIPALIDAD DISTRITAL DE OLMOS</v>
          </cell>
          <cell r="J2497">
            <v>14</v>
          </cell>
          <cell r="K2497" t="str">
            <v>LAMBAYEQUE</v>
          </cell>
          <cell r="L2497">
            <v>3</v>
          </cell>
          <cell r="M2497" t="str">
            <v>LAMBAYEQUE</v>
          </cell>
          <cell r="N2497">
            <v>8</v>
          </cell>
          <cell r="O2497" t="str">
            <v>OLMOS</v>
          </cell>
          <cell r="P2497" t="str">
            <v>Addy López Peña</v>
          </cell>
          <cell r="Q2497"/>
          <cell r="R2497" t="str">
            <v>Sandra Gómez Sánchez.</v>
          </cell>
          <cell r="S2497" t="str">
            <v>Jefe de la Oficina de Planeamiento, Modernización e Inversiones.</v>
          </cell>
          <cell r="T2497"/>
          <cell r="U2497" t="str">
            <v>opmi@muniolmos.gob.pe</v>
          </cell>
        </row>
        <row r="2498">
          <cell r="H2498">
            <v>301246</v>
          </cell>
          <cell r="I2498" t="str">
            <v>MUNICIPALIDAD DISTRITAL DE PACORA</v>
          </cell>
          <cell r="J2498">
            <v>14</v>
          </cell>
          <cell r="K2498" t="str">
            <v>LAMBAYEQUE</v>
          </cell>
          <cell r="L2498">
            <v>3</v>
          </cell>
          <cell r="M2498" t="str">
            <v>LAMBAYEQUE</v>
          </cell>
          <cell r="N2498">
            <v>9</v>
          </cell>
          <cell r="O2498" t="str">
            <v>PACORA</v>
          </cell>
          <cell r="P2498" t="str">
            <v>Addy López Peña</v>
          </cell>
          <cell r="Q2498"/>
          <cell r="R2498" t="str">
            <v>Gutiérrez Díaz, Alex Germán</v>
          </cell>
          <cell r="S2498" t="str">
            <v>Jefe de Planeamiento y Presupuesto</v>
          </cell>
          <cell r="T2498" t="str">
            <v>908 746 200</v>
          </cell>
          <cell r="U2498" t="str">
            <v>alexguti_1310@yahoo.com</v>
          </cell>
        </row>
        <row r="2499">
          <cell r="H2499">
            <v>301247</v>
          </cell>
          <cell r="I2499" t="str">
            <v>MUNICIPALIDAD DISTRITAL DE SALAS</v>
          </cell>
          <cell r="J2499">
            <v>14</v>
          </cell>
          <cell r="K2499" t="str">
            <v>LAMBAYEQUE</v>
          </cell>
          <cell r="L2499">
            <v>3</v>
          </cell>
          <cell r="M2499" t="str">
            <v>LAMBAYEQUE</v>
          </cell>
          <cell r="N2499">
            <v>10</v>
          </cell>
          <cell r="O2499" t="str">
            <v>SALAS</v>
          </cell>
          <cell r="P2499" t="str">
            <v>Addy López Peña</v>
          </cell>
          <cell r="Q2499"/>
          <cell r="R2499" t="str">
            <v>Evin Manuel Arancibia De La Cruz</v>
          </cell>
          <cell r="S2499"/>
          <cell r="T2499">
            <v>989105612</v>
          </cell>
          <cell r="U2499" t="str">
            <v>evin1652@gmail.com</v>
          </cell>
        </row>
        <row r="2500">
          <cell r="H2500">
            <v>301248</v>
          </cell>
          <cell r="I2500" t="str">
            <v>MUNICIPALIDAD DISTRITAL DE SAN JOSE</v>
          </cell>
          <cell r="J2500">
            <v>14</v>
          </cell>
          <cell r="K2500" t="str">
            <v>LAMBAYEQUE</v>
          </cell>
          <cell r="L2500">
            <v>3</v>
          </cell>
          <cell r="M2500" t="str">
            <v>LAMBAYEQUE</v>
          </cell>
          <cell r="N2500">
            <v>11</v>
          </cell>
          <cell r="O2500" t="str">
            <v>SAN JOSE</v>
          </cell>
          <cell r="P2500" t="str">
            <v>Addy López Peña</v>
          </cell>
          <cell r="Q2500"/>
          <cell r="R2500" t="str">
            <v>Gustavo Adolfo Sanchez Ripalda</v>
          </cell>
          <cell r="S2500" t="str">
            <v>Jefe de Oficina General de Planeamiento y Prespuesto, modernización y programación de inversiones</v>
          </cell>
          <cell r="T2500">
            <v>981173149</v>
          </cell>
          <cell r="U2500" t="str">
            <v>gustavosanchezripalda@gmail.com</v>
          </cell>
        </row>
        <row r="2501">
          <cell r="H2501">
            <v>301249</v>
          </cell>
          <cell r="I2501" t="str">
            <v>MUNICIPALIDAD DISTRITAL DE TUCUME</v>
          </cell>
          <cell r="J2501">
            <v>14</v>
          </cell>
          <cell r="K2501" t="str">
            <v>LAMBAYEQUE</v>
          </cell>
          <cell r="L2501">
            <v>3</v>
          </cell>
          <cell r="M2501" t="str">
            <v>LAMBAYEQUE</v>
          </cell>
          <cell r="N2501">
            <v>12</v>
          </cell>
          <cell r="O2501" t="str">
            <v>TUCUME</v>
          </cell>
          <cell r="P2501" t="str">
            <v>Addy López Peña</v>
          </cell>
          <cell r="Q2501"/>
          <cell r="R2501" t="str">
            <v>Jean Pierre Michael Morante Cumpa</v>
          </cell>
          <cell r="S2501" t="str">
            <v>Jefe de la Oficina General de Planeamiento y Presupuesto</v>
          </cell>
          <cell r="T2501"/>
          <cell r="U2501" t="str">
            <v>presupuesto@munitucume.gob.pe</v>
          </cell>
        </row>
        <row r="2502">
          <cell r="H2502">
            <v>301251</v>
          </cell>
          <cell r="I2502" t="str">
            <v>MUNICIPALIDAD DISTRITAL DE ANCON</v>
          </cell>
          <cell r="J2502">
            <v>15</v>
          </cell>
          <cell r="K2502" t="str">
            <v>LIMA METROPOLITANA</v>
          </cell>
          <cell r="L2502">
            <v>1</v>
          </cell>
          <cell r="M2502" t="str">
            <v>LIMA</v>
          </cell>
          <cell r="N2502">
            <v>2</v>
          </cell>
          <cell r="O2502" t="str">
            <v>ANCON</v>
          </cell>
          <cell r="P2502" t="str">
            <v>Emerson Paucar Cuipal</v>
          </cell>
          <cell r="Q2502"/>
          <cell r="R2502" t="str">
            <v>José Vasquez
 Paúl Román Díaz Bernal</v>
          </cell>
          <cell r="S2502" t="str">
            <v>Especialista</v>
          </cell>
          <cell r="T2502" t="str">
            <v>979351840
987401322</v>
          </cell>
          <cell r="U2502" t="str">
            <v>ing_paulrdb@outlook.es</v>
          </cell>
        </row>
        <row r="2503">
          <cell r="H2503">
            <v>301252</v>
          </cell>
          <cell r="I2503" t="str">
            <v>MUNICIPALIDAD DISTRITAL DE ATE - VITARTE</v>
          </cell>
          <cell r="J2503">
            <v>15</v>
          </cell>
          <cell r="K2503" t="str">
            <v>LIMA METROPOLITANA</v>
          </cell>
          <cell r="L2503">
            <v>1</v>
          </cell>
          <cell r="M2503" t="str">
            <v>LIMA</v>
          </cell>
          <cell r="N2503">
            <v>3</v>
          </cell>
          <cell r="O2503" t="str">
            <v>ATE</v>
          </cell>
          <cell r="P2503" t="str">
            <v>Emerson Paucar Cuipal</v>
          </cell>
          <cell r="Q2503"/>
          <cell r="R2503" t="str">
            <v>Henderson Valdera</v>
          </cell>
          <cell r="S2503" t="str">
            <v>Especialista</v>
          </cell>
          <cell r="T2503">
            <v>967734770</v>
          </cell>
          <cell r="U2503"/>
        </row>
        <row r="2504">
          <cell r="H2504">
            <v>301253</v>
          </cell>
          <cell r="I2504" t="str">
            <v>MUNICIPALIDAD DISTRITAL DE BARRANCO</v>
          </cell>
          <cell r="J2504">
            <v>15</v>
          </cell>
          <cell r="K2504" t="str">
            <v>LIMA METROPOLITANA</v>
          </cell>
          <cell r="L2504">
            <v>1</v>
          </cell>
          <cell r="M2504" t="str">
            <v>LIMA</v>
          </cell>
          <cell r="N2504">
            <v>4</v>
          </cell>
          <cell r="O2504" t="str">
            <v>BARRANCO</v>
          </cell>
          <cell r="P2504" t="str">
            <v>Emerson Paucar Cuipal</v>
          </cell>
          <cell r="Q2504"/>
          <cell r="R2504" t="str">
            <v>Dario Acevedo</v>
          </cell>
          <cell r="S2504" t="str">
            <v>Especialista</v>
          </cell>
          <cell r="T2504">
            <v>991887882</v>
          </cell>
          <cell r="U2504"/>
        </row>
        <row r="2505">
          <cell r="H2505">
            <v>301253</v>
          </cell>
          <cell r="I2505" t="str">
            <v>MUNICIPALIDAD DISTRITAL DE BARRANCO</v>
          </cell>
          <cell r="J2505">
            <v>15</v>
          </cell>
          <cell r="K2505" t="str">
            <v>LIMA METROPOLITANA</v>
          </cell>
          <cell r="L2505">
            <v>1</v>
          </cell>
          <cell r="M2505" t="str">
            <v>LIMA</v>
          </cell>
          <cell r="N2505">
            <v>4</v>
          </cell>
          <cell r="O2505" t="str">
            <v>BARRANCO</v>
          </cell>
          <cell r="P2505" t="str">
            <v>Emerson Paucar Cuipal</v>
          </cell>
          <cell r="Q2505"/>
          <cell r="R2505" t="str">
            <v>Ursula Colan Panana</v>
          </cell>
          <cell r="S2505"/>
          <cell r="T2505">
            <v>921399792</v>
          </cell>
          <cell r="U2505" t="str">
            <v>Ucolan@Munibarranco.Gob.Pe</v>
          </cell>
        </row>
        <row r="2506">
          <cell r="H2506">
            <v>301254</v>
          </cell>
          <cell r="I2506" t="str">
            <v>MUNICIPALIDAD DISTRITAL DE BREÑA</v>
          </cell>
          <cell r="J2506">
            <v>15</v>
          </cell>
          <cell r="K2506" t="str">
            <v>LIMA METROPOLITANA</v>
          </cell>
          <cell r="L2506">
            <v>1</v>
          </cell>
          <cell r="M2506" t="str">
            <v>LIMA</v>
          </cell>
          <cell r="N2506">
            <v>5</v>
          </cell>
          <cell r="O2506" t="str">
            <v>BREÑA</v>
          </cell>
          <cell r="P2506" t="str">
            <v>Emerson Paucar Cuipal</v>
          </cell>
          <cell r="Q2506"/>
          <cell r="R2506" t="str">
            <v>Rocío Del Pilar Flores Tamariz</v>
          </cell>
          <cell r="S2506"/>
          <cell r="T2506" t="str">
            <v>(01) 743-6853 Anexo 404</v>
          </cell>
          <cell r="U2506" t="str">
            <v>presupuesto@munibrena.gob.pe;</v>
          </cell>
        </row>
        <row r="2507">
          <cell r="H2507">
            <v>301254</v>
          </cell>
          <cell r="I2507" t="str">
            <v>MUNICIPALIDAD DISTRITAL DE BREÑA</v>
          </cell>
          <cell r="J2507">
            <v>15</v>
          </cell>
          <cell r="K2507" t="str">
            <v>LIMA METROPOLITANA</v>
          </cell>
          <cell r="L2507">
            <v>1</v>
          </cell>
          <cell r="M2507" t="str">
            <v>LIMA</v>
          </cell>
          <cell r="N2507">
            <v>5</v>
          </cell>
          <cell r="O2507" t="str">
            <v>BREÑA</v>
          </cell>
          <cell r="P2507" t="str">
            <v>Emerson Paucar Cuipal</v>
          </cell>
          <cell r="Q2507"/>
          <cell r="R2507" t="str">
            <v>Judith Ysabel Espinoza Vasquez</v>
          </cell>
          <cell r="S2507"/>
          <cell r="T2507">
            <v>912077161</v>
          </cell>
          <cell r="U2507" t="str">
            <v>Presupuesto@Munibrena.Gob.Pe</v>
          </cell>
        </row>
        <row r="2508">
          <cell r="H2508">
            <v>301255</v>
          </cell>
          <cell r="I2508" t="str">
            <v>MUNICIPALIDAD DISTRITAL DE CARABAYLLO</v>
          </cell>
          <cell r="J2508">
            <v>15</v>
          </cell>
          <cell r="K2508" t="str">
            <v>LIMA METROPOLITANA</v>
          </cell>
          <cell r="L2508">
            <v>1</v>
          </cell>
          <cell r="M2508" t="str">
            <v>LIMA</v>
          </cell>
          <cell r="N2508">
            <v>6</v>
          </cell>
          <cell r="O2508" t="str">
            <v>CARABAYLLO</v>
          </cell>
          <cell r="P2508" t="str">
            <v>Emerson Paucar Cuipal</v>
          </cell>
          <cell r="Q2508"/>
          <cell r="R2508" t="str">
            <v>Ronald Alberto Arrasco Suarez</v>
          </cell>
          <cell r="S2508"/>
          <cell r="T2508">
            <v>939869080</v>
          </cell>
          <cell r="U2508" t="str">
            <v>ronald.arrasco@municarabayllo.gob.pe / sec.gplaneamiento@municarabayllo.gob.pe</v>
          </cell>
        </row>
        <row r="2509">
          <cell r="H2509">
            <v>301255</v>
          </cell>
          <cell r="I2509" t="str">
            <v>MUNICIPALIDAD DISTRITAL DE CARABAYLLO</v>
          </cell>
          <cell r="J2509">
            <v>15</v>
          </cell>
          <cell r="K2509" t="str">
            <v>LIMA METROPOLITANA</v>
          </cell>
          <cell r="L2509">
            <v>1</v>
          </cell>
          <cell r="M2509" t="str">
            <v>LIMA</v>
          </cell>
          <cell r="N2509">
            <v>6</v>
          </cell>
          <cell r="O2509" t="str">
            <v>CARABAYLLO</v>
          </cell>
          <cell r="P2509" t="str">
            <v>Emerson Paucar Cuipal</v>
          </cell>
          <cell r="Q2509"/>
          <cell r="R2509" t="str">
            <v>Génesis Dioses</v>
          </cell>
          <cell r="S2509" t="str">
            <v>Especialista Planificador</v>
          </cell>
          <cell r="T2509">
            <v>922844236</v>
          </cell>
          <cell r="U2509"/>
        </row>
        <row r="2510">
          <cell r="H2510">
            <v>301256</v>
          </cell>
          <cell r="I2510" t="str">
            <v>MUNICIPALIDAD DISTRITAL DE CHACLACAYO</v>
          </cell>
          <cell r="J2510">
            <v>15</v>
          </cell>
          <cell r="K2510" t="str">
            <v>LIMA METROPOLITANA</v>
          </cell>
          <cell r="L2510">
            <v>1</v>
          </cell>
          <cell r="M2510" t="str">
            <v>LIMA</v>
          </cell>
          <cell r="N2510">
            <v>7</v>
          </cell>
          <cell r="O2510" t="str">
            <v>CHACLACAYO</v>
          </cell>
          <cell r="P2510" t="str">
            <v>Emerson Paucar Cuipal</v>
          </cell>
          <cell r="Q2510"/>
          <cell r="R2510" t="str">
            <v>Saravia Lima, Marly Yesmin</v>
          </cell>
          <cell r="S2510"/>
          <cell r="T2510">
            <v>923945011</v>
          </cell>
          <cell r="U2510" t="str">
            <v>msaravia@munichaclacayo.gob.pe</v>
          </cell>
        </row>
        <row r="2511">
          <cell r="H2511">
            <v>301257</v>
          </cell>
          <cell r="I2511" t="str">
            <v>MUNICIPALIDAD DISTRITAL DE CHORRILLOS</v>
          </cell>
          <cell r="J2511">
            <v>15</v>
          </cell>
          <cell r="K2511" t="str">
            <v>LIMA METROPOLITANA</v>
          </cell>
          <cell r="L2511">
            <v>1</v>
          </cell>
          <cell r="M2511" t="str">
            <v>LIMA</v>
          </cell>
          <cell r="N2511">
            <v>8</v>
          </cell>
          <cell r="O2511" t="str">
            <v>CHORRILLOS</v>
          </cell>
          <cell r="P2511" t="str">
            <v>Emerson Paucar Cuipal</v>
          </cell>
          <cell r="Q2511"/>
          <cell r="R2511" t="str">
            <v>Chirinos Berrocal Yehudi Natalio</v>
          </cell>
          <cell r="S2511"/>
          <cell r="T2511">
            <v>941982564</v>
          </cell>
          <cell r="U2511" t="str">
            <v>planeamiento@munichorrillos.gob.pe</v>
          </cell>
        </row>
        <row r="2512">
          <cell r="H2512">
            <v>301258</v>
          </cell>
          <cell r="I2512" t="str">
            <v>MUNICIPALIDAD DISTRITAL DE CIENEGUILLA</v>
          </cell>
          <cell r="J2512">
            <v>15</v>
          </cell>
          <cell r="K2512" t="str">
            <v>LIMA METROPOLITANA</v>
          </cell>
          <cell r="L2512">
            <v>1</v>
          </cell>
          <cell r="M2512" t="str">
            <v>LIMA</v>
          </cell>
          <cell r="N2512">
            <v>9</v>
          </cell>
          <cell r="O2512" t="str">
            <v>CIENEGUILLA</v>
          </cell>
          <cell r="P2512" t="str">
            <v>Emerson Paucar Cuipal</v>
          </cell>
          <cell r="Q2512"/>
          <cell r="R2512" t="str">
            <v>Gustavo Adolfo Cabos Rojas</v>
          </cell>
          <cell r="S2512"/>
          <cell r="T2512">
            <v>998525094</v>
          </cell>
          <cell r="U2512" t="str">
            <v>gcabos@municieneguilla.gob.pe</v>
          </cell>
        </row>
        <row r="2513">
          <cell r="H2513">
            <v>301259</v>
          </cell>
          <cell r="I2513" t="str">
            <v>MUNICIPALIDAD DISTRITAL DE COMAS</v>
          </cell>
          <cell r="J2513">
            <v>15</v>
          </cell>
          <cell r="K2513" t="str">
            <v>LIMA METROPOLITANA</v>
          </cell>
          <cell r="L2513">
            <v>1</v>
          </cell>
          <cell r="M2513" t="str">
            <v>LIMA</v>
          </cell>
          <cell r="N2513">
            <v>10</v>
          </cell>
          <cell r="O2513" t="str">
            <v>COMAS</v>
          </cell>
          <cell r="P2513" t="str">
            <v>Emerson Paucar Cuipal</v>
          </cell>
          <cell r="Q2513"/>
          <cell r="R2513" t="str">
            <v>Nora Carolina Floriano Serna
 Jershon Francisco Tamayo Roldan</v>
          </cell>
          <cell r="S2513" t="str">
            <v>Gerente
 Especialista Planificador</v>
          </cell>
          <cell r="T2513" t="str">
            <v>987958131
 960347432</v>
          </cell>
          <cell r="U2513" t="str">
            <v>norakarolinaf@gmail.com / Nflorianol@Municomas.gob.pe
 jershontamayo@gmail.com</v>
          </cell>
        </row>
        <row r="2514">
          <cell r="H2514">
            <v>301260</v>
          </cell>
          <cell r="I2514" t="str">
            <v>MUNICIPALIDAD DISTRITAL DE EL AGUSTINO</v>
          </cell>
          <cell r="J2514">
            <v>15</v>
          </cell>
          <cell r="K2514" t="str">
            <v>LIMA METROPOLITANA</v>
          </cell>
          <cell r="L2514">
            <v>1</v>
          </cell>
          <cell r="M2514" t="str">
            <v>LIMA</v>
          </cell>
          <cell r="N2514">
            <v>11</v>
          </cell>
          <cell r="O2514" t="str">
            <v>EL AGUSTINO</v>
          </cell>
          <cell r="P2514" t="str">
            <v>Emerson Paucar Cuipal</v>
          </cell>
          <cell r="Q2514"/>
          <cell r="R2514" t="str">
            <v>Leyla Cabrera</v>
          </cell>
          <cell r="S2514" t="str">
            <v>Especialista Planificador</v>
          </cell>
          <cell r="T2514">
            <v>920019766</v>
          </cell>
          <cell r="U2514" t="str">
            <v>gplanificacion@mdea.gob.pe</v>
          </cell>
        </row>
        <row r="2515">
          <cell r="H2515">
            <v>301261</v>
          </cell>
          <cell r="I2515" t="str">
            <v>MUNICIPALIDAD DISTRITAL DE INDEPENDENCIA</v>
          </cell>
          <cell r="J2515">
            <v>15</v>
          </cell>
          <cell r="K2515" t="str">
            <v>LIMA METROPOLITANA</v>
          </cell>
          <cell r="L2515">
            <v>1</v>
          </cell>
          <cell r="M2515" t="str">
            <v>LIMA</v>
          </cell>
          <cell r="N2515">
            <v>12</v>
          </cell>
          <cell r="O2515" t="str">
            <v>INDEPENDENCIA</v>
          </cell>
          <cell r="P2515" t="str">
            <v>Emerson Paucar Cuipal</v>
          </cell>
          <cell r="Q2515"/>
          <cell r="R2515" t="str">
            <v>Lucas Quevedo Hernández</v>
          </cell>
          <cell r="S2515" t="str">
            <v>Especialista Planificador</v>
          </cell>
          <cell r="T2515">
            <v>997857351</v>
          </cell>
          <cell r="U2515" t="str">
            <v>planeamientoindependencia@gmail.com / lucasjeshua0401@gmail.com</v>
          </cell>
        </row>
        <row r="2516">
          <cell r="H2516">
            <v>301262</v>
          </cell>
          <cell r="I2516" t="str">
            <v>MUNICIPALIDAD DISTRITAL DE JESUS MARIA</v>
          </cell>
          <cell r="J2516">
            <v>15</v>
          </cell>
          <cell r="K2516" t="str">
            <v>LIMA METROPOLITANA</v>
          </cell>
          <cell r="L2516">
            <v>1</v>
          </cell>
          <cell r="M2516" t="str">
            <v>LIMA</v>
          </cell>
          <cell r="N2516">
            <v>13</v>
          </cell>
          <cell r="O2516" t="str">
            <v>JESUS MARIA</v>
          </cell>
          <cell r="P2516" t="str">
            <v>Emerson Paucar Cuipal</v>
          </cell>
          <cell r="Q2516"/>
          <cell r="R2516" t="str">
            <v>Elena Guzmán Chiang</v>
          </cell>
          <cell r="S2516"/>
          <cell r="T2516">
            <v>996716500</v>
          </cell>
          <cell r="U2516" t="str">
            <v>eguzmanc@munijesusmaria.gob.pe</v>
          </cell>
        </row>
        <row r="2517">
          <cell r="H2517">
            <v>301263</v>
          </cell>
          <cell r="I2517" t="str">
            <v>MUNICIPALIDAD DISTRITAL DE LA MOLINA</v>
          </cell>
          <cell r="J2517">
            <v>15</v>
          </cell>
          <cell r="K2517" t="str">
            <v>LIMA METROPOLITANA</v>
          </cell>
          <cell r="L2517">
            <v>1</v>
          </cell>
          <cell r="M2517" t="str">
            <v>LIMA</v>
          </cell>
          <cell r="N2517">
            <v>14</v>
          </cell>
          <cell r="O2517" t="str">
            <v>LA MOLINA</v>
          </cell>
          <cell r="P2517" t="str">
            <v>Emerson Paucar Cuipal</v>
          </cell>
          <cell r="Q2517"/>
          <cell r="R2517" t="str">
            <v>Tatiana Naldos Torres
 Álvaro Carlos Ames Miranda</v>
          </cell>
          <cell r="S2517" t="str">
            <v>Gerente
 Especialista Planificador</v>
          </cell>
          <cell r="T2517" t="str">
            <v>996535966/954172169
 994445799</v>
          </cell>
          <cell r="U2517" t="str">
            <v>tnaldos@munimolina.gob.pe
  alvaroamesmiranda13@gmail.com</v>
          </cell>
        </row>
        <row r="2518">
          <cell r="H2518">
            <v>301264</v>
          </cell>
          <cell r="I2518" t="str">
            <v>MUNICIPALIDAD DISTRITAL DE LA VICTORIA</v>
          </cell>
          <cell r="J2518">
            <v>15</v>
          </cell>
          <cell r="K2518" t="str">
            <v>LIMA METROPOLITANA</v>
          </cell>
          <cell r="L2518">
            <v>1</v>
          </cell>
          <cell r="M2518" t="str">
            <v>LIMA</v>
          </cell>
          <cell r="N2518">
            <v>15</v>
          </cell>
          <cell r="O2518" t="str">
            <v>LA VICTORIA</v>
          </cell>
          <cell r="P2518" t="str">
            <v>Emerson Paucar Cuipal</v>
          </cell>
          <cell r="Q2518"/>
          <cell r="R2518" t="str">
            <v>Walter Santamaría Portocarrero</v>
          </cell>
          <cell r="S2518"/>
          <cell r="T2518">
            <v>991084306</v>
          </cell>
          <cell r="U2518" t="str">
            <v>wsantamariap@munilavictoria.gob.pe</v>
          </cell>
        </row>
        <row r="2519">
          <cell r="H2519">
            <v>301265</v>
          </cell>
          <cell r="I2519" t="str">
            <v>MUNICIPALIDAD DISTRITAL DE LINCE</v>
          </cell>
          <cell r="J2519">
            <v>15</v>
          </cell>
          <cell r="K2519" t="str">
            <v>LIMA METROPOLITANA</v>
          </cell>
          <cell r="L2519">
            <v>1</v>
          </cell>
          <cell r="M2519" t="str">
            <v>LIMA</v>
          </cell>
          <cell r="N2519">
            <v>16</v>
          </cell>
          <cell r="O2519" t="str">
            <v>LINCE</v>
          </cell>
          <cell r="P2519" t="str">
            <v>Emerson Paucar Cuipal</v>
          </cell>
          <cell r="Q2519"/>
          <cell r="R2519" t="str">
            <v>Grady Yuval Vallejo Gastelú</v>
          </cell>
          <cell r="S2519"/>
          <cell r="T2519">
            <v>987288738</v>
          </cell>
          <cell r="U2519" t="str">
            <v>Gvallejo@Munilince.Gob.Pe</v>
          </cell>
        </row>
        <row r="2520">
          <cell r="H2520">
            <v>301265</v>
          </cell>
          <cell r="I2520" t="str">
            <v>MUNICIPALIDAD DISTRITAL DE LINCE</v>
          </cell>
          <cell r="J2520">
            <v>15</v>
          </cell>
          <cell r="K2520" t="str">
            <v>LIMA METROPOLITANA</v>
          </cell>
          <cell r="L2520">
            <v>1</v>
          </cell>
          <cell r="M2520" t="str">
            <v>LIMA</v>
          </cell>
          <cell r="N2520">
            <v>16</v>
          </cell>
          <cell r="O2520" t="str">
            <v>LINCE</v>
          </cell>
          <cell r="P2520" t="str">
            <v>Emerson Paucar Cuipal</v>
          </cell>
          <cell r="Q2520"/>
          <cell r="R2520" t="str">
            <v>Cristhian Lenin Vargas Salas</v>
          </cell>
          <cell r="S2520"/>
          <cell r="T2520">
            <v>987464710</v>
          </cell>
          <cell r="U2520" t="str">
            <v>Cvargass@Munilince.Gob.Pe</v>
          </cell>
        </row>
        <row r="2521">
          <cell r="H2521">
            <v>301266</v>
          </cell>
          <cell r="I2521" t="str">
            <v>MUNICIPALIDAD DISTRITAL DE LOS OLIVOS</v>
          </cell>
          <cell r="J2521">
            <v>15</v>
          </cell>
          <cell r="K2521" t="str">
            <v>LIMA METROPOLITANA</v>
          </cell>
          <cell r="L2521">
            <v>1</v>
          </cell>
          <cell r="M2521" t="str">
            <v>LIMA</v>
          </cell>
          <cell r="N2521">
            <v>17</v>
          </cell>
          <cell r="O2521" t="str">
            <v>LOS OLIVOS</v>
          </cell>
          <cell r="P2521" t="str">
            <v>Emerson Paucar Cuipal</v>
          </cell>
          <cell r="Q2521"/>
          <cell r="R2521" t="str">
            <v>Renzo Carlos Rojas Chumbimune</v>
          </cell>
          <cell r="S2521"/>
          <cell r="T2521">
            <v>946673752</v>
          </cell>
          <cell r="U2521" t="str">
            <v>Renzo.Rojas@Munilosolivos.Gob.Pe</v>
          </cell>
        </row>
        <row r="2522">
          <cell r="H2522">
            <v>301267</v>
          </cell>
          <cell r="I2522" t="str">
            <v>MUNICIPALIDAD DISTRITAL DE LURIGANCHO (CHOSICA)</v>
          </cell>
          <cell r="J2522">
            <v>15</v>
          </cell>
          <cell r="K2522" t="str">
            <v>LIMA METROPOLITANA</v>
          </cell>
          <cell r="L2522">
            <v>1</v>
          </cell>
          <cell r="M2522" t="str">
            <v>LIMA</v>
          </cell>
          <cell r="N2522">
            <v>18</v>
          </cell>
          <cell r="O2522" t="str">
            <v>LURIGANCHO</v>
          </cell>
          <cell r="P2522" t="str">
            <v>Emerson Paucar Cuipal</v>
          </cell>
          <cell r="Q2522"/>
          <cell r="R2522" t="str">
            <v>Jorge Calero Lazo</v>
          </cell>
          <cell r="S2522" t="str">
            <v>Especialista Planificador</v>
          </cell>
          <cell r="T2522">
            <v>998901856</v>
          </cell>
          <cell r="U2522" t="str">
            <v>jcalero1412@gmail.com</v>
          </cell>
        </row>
        <row r="2523">
          <cell r="H2523">
            <v>301268</v>
          </cell>
          <cell r="I2523" t="str">
            <v>MUNICIPALIDAD DISTRITAL DE LURIN</v>
          </cell>
          <cell r="J2523">
            <v>15</v>
          </cell>
          <cell r="K2523" t="str">
            <v>LIMA METROPOLITANA</v>
          </cell>
          <cell r="L2523">
            <v>1</v>
          </cell>
          <cell r="M2523" t="str">
            <v>LIMA</v>
          </cell>
          <cell r="N2523">
            <v>19</v>
          </cell>
          <cell r="O2523" t="str">
            <v>LURIN</v>
          </cell>
          <cell r="P2523" t="str">
            <v>Emerson Paucar Cuipal</v>
          </cell>
          <cell r="Q2523"/>
          <cell r="R2523" t="str">
            <v>Sandy Geraldine Camacho Pisconte</v>
          </cell>
          <cell r="S2523"/>
          <cell r="T2523">
            <v>921070141</v>
          </cell>
          <cell r="U2523" t="str">
            <v>Scamacho@Munilurin.Gob.Pe</v>
          </cell>
        </row>
        <row r="2524">
          <cell r="H2524">
            <v>301269</v>
          </cell>
          <cell r="I2524" t="str">
            <v>MUNICIPALIDAD DISTRITAL DE MAGDALENA DEL MAR</v>
          </cell>
          <cell r="J2524">
            <v>15</v>
          </cell>
          <cell r="K2524" t="str">
            <v>LIMA METROPOLITANA</v>
          </cell>
          <cell r="L2524">
            <v>1</v>
          </cell>
          <cell r="M2524" t="str">
            <v>LIMA</v>
          </cell>
          <cell r="N2524">
            <v>20</v>
          </cell>
          <cell r="O2524" t="str">
            <v>MAGDALENA DEL MAR</v>
          </cell>
          <cell r="P2524" t="str">
            <v>Emerson Paucar Cuipal</v>
          </cell>
          <cell r="Q2524"/>
          <cell r="R2524" t="str">
            <v>Nelson Wilberto Chevez Solis</v>
          </cell>
          <cell r="S2524"/>
          <cell r="T2524">
            <v>945064526</v>
          </cell>
          <cell r="U2524" t="str">
            <v>nchevez@munimagdalena.gob.pe</v>
          </cell>
        </row>
        <row r="2525">
          <cell r="H2525">
            <v>301270</v>
          </cell>
          <cell r="I2525" t="str">
            <v>MUNICIPALIDAD DISTRITAL DE PUEBLO LIBRE</v>
          </cell>
          <cell r="J2525">
            <v>15</v>
          </cell>
          <cell r="K2525" t="str">
            <v>LIMA METROPOLITANA</v>
          </cell>
          <cell r="L2525">
            <v>1</v>
          </cell>
          <cell r="M2525" t="str">
            <v>LIMA</v>
          </cell>
          <cell r="N2525">
            <v>21</v>
          </cell>
          <cell r="O2525" t="str">
            <v>PUEBLO LIBRE</v>
          </cell>
          <cell r="P2525" t="str">
            <v>Emerson Paucar Cuipal</v>
          </cell>
          <cell r="Q2525"/>
          <cell r="R2525" t="str">
            <v>Elsa Lourdes Ávila Leyva</v>
          </cell>
          <cell r="S2525"/>
          <cell r="T2525">
            <v>998706215</v>
          </cell>
          <cell r="U2525" t="str">
            <v>eavila@muniplibre.gob.pe</v>
          </cell>
        </row>
        <row r="2526">
          <cell r="H2526">
            <v>301271</v>
          </cell>
          <cell r="I2526" t="str">
            <v>MUNICIPALIDAD DISTRITAL DE MIRAFLORES</v>
          </cell>
          <cell r="J2526">
            <v>15</v>
          </cell>
          <cell r="K2526" t="str">
            <v>LIMA METROPOLITANA</v>
          </cell>
          <cell r="L2526">
            <v>1</v>
          </cell>
          <cell r="M2526" t="str">
            <v>LIMA</v>
          </cell>
          <cell r="N2526">
            <v>22</v>
          </cell>
          <cell r="O2526" t="str">
            <v>MIRAFLORES</v>
          </cell>
          <cell r="P2526" t="str">
            <v>Emerson Paucar Cuipal</v>
          </cell>
          <cell r="Q2526"/>
          <cell r="R2526" t="str">
            <v>Julio Alejandro Llanos Chujandama</v>
          </cell>
          <cell r="S2526"/>
          <cell r="T2526">
            <v>964342158</v>
          </cell>
          <cell r="U2526" t="str">
            <v>julio.llanos@miraflores.gob.pe</v>
          </cell>
        </row>
        <row r="2527">
          <cell r="H2527">
            <v>301272</v>
          </cell>
          <cell r="I2527" t="str">
            <v>MUNICIPALIDAD DISTRITAL DE PACHACAMAC</v>
          </cell>
          <cell r="J2527">
            <v>15</v>
          </cell>
          <cell r="K2527" t="str">
            <v>LIMA METROPOLITANA</v>
          </cell>
          <cell r="L2527">
            <v>1</v>
          </cell>
          <cell r="M2527" t="str">
            <v>LIMA</v>
          </cell>
          <cell r="N2527">
            <v>23</v>
          </cell>
          <cell r="O2527" t="str">
            <v>PACHACAMAC</v>
          </cell>
          <cell r="P2527" t="str">
            <v>Emerson Paucar Cuipal</v>
          </cell>
          <cell r="Q2527"/>
          <cell r="R2527" t="str">
            <v>Luis Javier Garcia Cardenas
 José Róger Zea Chocce</v>
          </cell>
          <cell r="S2527"/>
          <cell r="T2527" t="str">
            <v>988279145
 953073700</v>
          </cell>
          <cell r="U2527" t="str">
            <v>Mvilchezb@Munipachacamac.Gob.Pe</v>
          </cell>
        </row>
        <row r="2528">
          <cell r="H2528">
            <v>301273</v>
          </cell>
          <cell r="I2528" t="str">
            <v>MUNICIPALIDAD DISTRITAL DE PUCUSANA</v>
          </cell>
          <cell r="J2528">
            <v>15</v>
          </cell>
          <cell r="K2528" t="str">
            <v>LIMA METROPOLITANA</v>
          </cell>
          <cell r="L2528">
            <v>1</v>
          </cell>
          <cell r="M2528" t="str">
            <v>LIMA</v>
          </cell>
          <cell r="N2528">
            <v>24</v>
          </cell>
          <cell r="O2528" t="str">
            <v>PUCUSANA</v>
          </cell>
          <cell r="P2528" t="str">
            <v>Emerson Paucar Cuipal</v>
          </cell>
          <cell r="Q2528"/>
          <cell r="R2528" t="str">
            <v>Jesus Luis Orellana Villanueva</v>
          </cell>
          <cell r="S2528"/>
          <cell r="T2528" t="str">
            <v>994844490 / 2137296 anexo 1002</v>
          </cell>
          <cell r="U2528" t="str">
            <v>jorellana.0273@gmail.com g.planeamiento@munipucusana.gob.pe</v>
          </cell>
        </row>
        <row r="2529">
          <cell r="H2529">
            <v>301274</v>
          </cell>
          <cell r="I2529" t="str">
            <v>MUNICIPALIDAD DISTRITAL DE PUENTE PIEDRA</v>
          </cell>
          <cell r="J2529">
            <v>15</v>
          </cell>
          <cell r="K2529" t="str">
            <v>LIMA METROPOLITANA</v>
          </cell>
          <cell r="L2529">
            <v>1</v>
          </cell>
          <cell r="M2529" t="str">
            <v>LIMA</v>
          </cell>
          <cell r="N2529">
            <v>25</v>
          </cell>
          <cell r="O2529" t="str">
            <v>PUENTE PIEDRA</v>
          </cell>
          <cell r="P2529" t="str">
            <v>Emerson Paucar Cuipal</v>
          </cell>
          <cell r="Q2529"/>
          <cell r="R2529" t="str">
            <v>Juan Pablo Llaja Tafur
 Miriam Alexandra Vergara Santos</v>
          </cell>
          <cell r="S2529" t="str">
            <v>Gerente
 Especialista Planificador</v>
          </cell>
          <cell r="T2529" t="str">
            <v>937715215
 987734296</v>
          </cell>
          <cell r="U2529" t="str">
            <v>juan.llaja@munipuentepiedra.gob.pe
 miriam.vergara@munipuentepiedra.gob.pe</v>
          </cell>
        </row>
        <row r="2530">
          <cell r="H2530">
            <v>301275</v>
          </cell>
          <cell r="I2530" t="str">
            <v>MUNICIPALIDAD DISTRITAL DE PUNTA HERMOSA</v>
          </cell>
          <cell r="J2530">
            <v>15</v>
          </cell>
          <cell r="K2530" t="str">
            <v>LIMA METROPOLITANA</v>
          </cell>
          <cell r="L2530">
            <v>1</v>
          </cell>
          <cell r="M2530" t="str">
            <v>LIMA</v>
          </cell>
          <cell r="N2530">
            <v>26</v>
          </cell>
          <cell r="O2530" t="str">
            <v>PUNTA HERMOSA</v>
          </cell>
          <cell r="P2530" t="str">
            <v>Emerson Paucar Cuipal</v>
          </cell>
          <cell r="Q2530"/>
          <cell r="R2530" t="str">
            <v>Juan Pablo Llaja Tafur</v>
          </cell>
          <cell r="S2530"/>
          <cell r="T2530" t="str">
            <v>991 045 541</v>
          </cell>
          <cell r="U2530" t="str">
            <v>juan.llaja@munipuentepiedra.gob.pe</v>
          </cell>
        </row>
        <row r="2531">
          <cell r="H2531">
            <v>301276</v>
          </cell>
          <cell r="I2531" t="str">
            <v>MUNICIPALIDAD DISTRITAL DE PUNTA NEGRA</v>
          </cell>
          <cell r="J2531">
            <v>15</v>
          </cell>
          <cell r="K2531" t="str">
            <v>LIMA METROPOLITANA</v>
          </cell>
          <cell r="L2531">
            <v>1</v>
          </cell>
          <cell r="M2531" t="str">
            <v>LIMA</v>
          </cell>
          <cell r="N2531">
            <v>27</v>
          </cell>
          <cell r="O2531" t="str">
            <v>PUNTA NEGRA</v>
          </cell>
          <cell r="P2531" t="str">
            <v>Emerson Paucar Cuipal</v>
          </cell>
          <cell r="Q2531"/>
          <cell r="R2531" t="str">
            <v>Carlos Enrique Cuba Apolinario
 Yessenia Lino Duran</v>
          </cell>
          <cell r="S2531" t="str">
            <v>Gerente
 Especialista Planificador</v>
          </cell>
          <cell r="T2531" t="str">
            <v>975433623
 996247641 wsp</v>
          </cell>
          <cell r="U2531" t="str">
            <v>presupuesto@munipuntanegra.gob.pe
 ylinoduran@gmail.com</v>
          </cell>
        </row>
        <row r="2532">
          <cell r="H2532">
            <v>301277</v>
          </cell>
          <cell r="I2532" t="str">
            <v>MUNICIPALIDAD DISTRITAL DE RIMAC</v>
          </cell>
          <cell r="J2532">
            <v>15</v>
          </cell>
          <cell r="K2532" t="str">
            <v>LIMA METROPOLITANA</v>
          </cell>
          <cell r="L2532">
            <v>1</v>
          </cell>
          <cell r="M2532" t="str">
            <v>LIMA</v>
          </cell>
          <cell r="N2532">
            <v>28</v>
          </cell>
          <cell r="O2532" t="str">
            <v>RIMAC</v>
          </cell>
          <cell r="P2532" t="str">
            <v>Emerson Paucar Cuipal</v>
          </cell>
          <cell r="Q2532"/>
          <cell r="R2532"/>
          <cell r="S2532"/>
          <cell r="T2532"/>
          <cell r="U2532"/>
        </row>
        <row r="2533">
          <cell r="H2533">
            <v>301278</v>
          </cell>
          <cell r="I2533" t="str">
            <v>MUNICIPALIDAD DISTRITAL DE SAN BARTOLO</v>
          </cell>
          <cell r="J2533">
            <v>15</v>
          </cell>
          <cell r="K2533" t="str">
            <v>LIMA METROPOLITANA</v>
          </cell>
          <cell r="L2533">
            <v>1</v>
          </cell>
          <cell r="M2533" t="str">
            <v>LIMA</v>
          </cell>
          <cell r="N2533">
            <v>29</v>
          </cell>
          <cell r="O2533" t="str">
            <v>SAN BARTOLO</v>
          </cell>
          <cell r="P2533" t="str">
            <v>Emerson Paucar Cuipal</v>
          </cell>
          <cell r="Q2533"/>
          <cell r="R2533" t="str">
            <v>Genaro Mendoza Orellana
 Mirtha Contreras Farfan</v>
          </cell>
          <cell r="S2533" t="str">
            <v>Subgerente de Planeamiento
 Especialista Planificación</v>
          </cell>
          <cell r="T2533" t="str">
            <v>947485568
 942427770</v>
          </cell>
          <cell r="U2533" t="str">
            <v>planeamiento@munisanbartolo.gob.pe
  mirthacontre@hotmail.com</v>
          </cell>
        </row>
        <row r="2534">
          <cell r="H2534">
            <v>301279</v>
          </cell>
          <cell r="I2534" t="str">
            <v>MUNICIPALIDAD DISTRITAL DE SAN BORJA</v>
          </cell>
          <cell r="J2534">
            <v>15</v>
          </cell>
          <cell r="K2534" t="str">
            <v>LIMA METROPOLITANA</v>
          </cell>
          <cell r="L2534">
            <v>1</v>
          </cell>
          <cell r="M2534" t="str">
            <v>LIMA</v>
          </cell>
          <cell r="N2534">
            <v>30</v>
          </cell>
          <cell r="O2534" t="str">
            <v>SAN BORJA</v>
          </cell>
          <cell r="P2534" t="str">
            <v>Emerson Paucar Cuipal</v>
          </cell>
          <cell r="Q2534"/>
          <cell r="R2534" t="str">
            <v>Javier Eduardo Cam Albujar</v>
          </cell>
          <cell r="S2534"/>
          <cell r="T2534">
            <v>957131230</v>
          </cell>
          <cell r="U2534" t="str">
            <v>javier.cam@msb.gob.pe; jose.pisconte@msb.gob.pe</v>
          </cell>
        </row>
        <row r="2535">
          <cell r="H2535">
            <v>301280</v>
          </cell>
          <cell r="I2535" t="str">
            <v>MUNICIPALIDAD DISTRITAL DE SAN ISIDRO</v>
          </cell>
          <cell r="J2535">
            <v>15</v>
          </cell>
          <cell r="K2535" t="str">
            <v>LIMA METROPOLITANA</v>
          </cell>
          <cell r="L2535">
            <v>1</v>
          </cell>
          <cell r="M2535" t="str">
            <v>LIMA</v>
          </cell>
          <cell r="N2535">
            <v>31</v>
          </cell>
          <cell r="O2535" t="str">
            <v>SAN ISIDRO</v>
          </cell>
          <cell r="P2535" t="str">
            <v>Emerson Paucar Cuipal</v>
          </cell>
          <cell r="Q2535"/>
          <cell r="R2535" t="str">
            <v>Carlos Gonzales Sotomayor</v>
          </cell>
          <cell r="S2535"/>
          <cell r="T2535">
            <v>996654020</v>
          </cell>
          <cell r="U2535" t="str">
            <v>carlos.gonzales@munisanisidro.gob.pe</v>
          </cell>
        </row>
        <row r="2536">
          <cell r="H2536">
            <v>301281</v>
          </cell>
          <cell r="I2536" t="str">
            <v>MUNICIPALIDAD DISTRITAL DE SAN JUAN DE LURIGANCHO</v>
          </cell>
          <cell r="J2536">
            <v>15</v>
          </cell>
          <cell r="K2536" t="str">
            <v>LIMA METROPOLITANA</v>
          </cell>
          <cell r="L2536">
            <v>1</v>
          </cell>
          <cell r="M2536" t="str">
            <v>LIMA</v>
          </cell>
          <cell r="N2536">
            <v>32</v>
          </cell>
          <cell r="O2536" t="str">
            <v>SAN JUAN DE LURIGANCHO</v>
          </cell>
          <cell r="P2536" t="str">
            <v>Emerson Paucar Cuipal</v>
          </cell>
          <cell r="Q2536"/>
          <cell r="R2536" t="str">
            <v>Víctor Javier Arana Estrada</v>
          </cell>
          <cell r="S2536"/>
          <cell r="T2536" t="str">
            <v>999 885 673</v>
          </cell>
          <cell r="U2536" t="str">
            <v>varana@munisjl,gob.pe</v>
          </cell>
        </row>
        <row r="2537">
          <cell r="H2537">
            <v>301282</v>
          </cell>
          <cell r="I2537" t="str">
            <v>MUNICIPALIDAD DISTRITAL DE SAN JUAN DE MIRAFLORES</v>
          </cell>
          <cell r="J2537">
            <v>15</v>
          </cell>
          <cell r="K2537" t="str">
            <v>LIMA METROPOLITANA</v>
          </cell>
          <cell r="L2537">
            <v>1</v>
          </cell>
          <cell r="M2537" t="str">
            <v>LIMA</v>
          </cell>
          <cell r="N2537">
            <v>33</v>
          </cell>
          <cell r="O2537" t="str">
            <v>SAN JUAN DE MIRAFLORES</v>
          </cell>
          <cell r="P2537" t="str">
            <v>Emerson Paucar Cuipal</v>
          </cell>
          <cell r="Q2537"/>
          <cell r="R2537" t="str">
            <v>Ana Mercedes Rivas Luque</v>
          </cell>
          <cell r="S2537"/>
          <cell r="T2537">
            <v>964792807</v>
          </cell>
          <cell r="U2537" t="str">
            <v>arivas@munisjm.gob.pe; anny-rl@hotmail.com</v>
          </cell>
        </row>
        <row r="2538">
          <cell r="H2538">
            <v>301283</v>
          </cell>
          <cell r="I2538" t="str">
            <v>MUNICIPALIDAD DISTRITAL DE SAN LUIS</v>
          </cell>
          <cell r="J2538">
            <v>15</v>
          </cell>
          <cell r="K2538" t="str">
            <v>LIMA METROPOLITANA</v>
          </cell>
          <cell r="L2538">
            <v>1</v>
          </cell>
          <cell r="M2538" t="str">
            <v>LIMA</v>
          </cell>
          <cell r="N2538">
            <v>34</v>
          </cell>
          <cell r="O2538" t="str">
            <v>SAN LUIS</v>
          </cell>
          <cell r="P2538" t="str">
            <v>Emerson Paucar Cuipal</v>
          </cell>
          <cell r="Q2538"/>
          <cell r="R2538" t="str">
            <v>Roberto Hernando Torres Huerta</v>
          </cell>
          <cell r="S2538"/>
          <cell r="T2538">
            <v>993076351</v>
          </cell>
          <cell r="U2538" t="str">
            <v>rtorres@munisanluis.gob.pe</v>
          </cell>
        </row>
        <row r="2539">
          <cell r="H2539">
            <v>301284</v>
          </cell>
          <cell r="I2539" t="str">
            <v>MUNICIPALIDAD DISTRITAL DE SAN MARTIN DE PORRES</v>
          </cell>
          <cell r="J2539">
            <v>15</v>
          </cell>
          <cell r="K2539" t="str">
            <v>LIMA METROPOLITANA</v>
          </cell>
          <cell r="L2539">
            <v>1</v>
          </cell>
          <cell r="M2539" t="str">
            <v>LIMA</v>
          </cell>
          <cell r="N2539">
            <v>35</v>
          </cell>
          <cell r="O2539" t="str">
            <v>SAN MARTIN DE PORRES</v>
          </cell>
          <cell r="P2539" t="str">
            <v>Emerson Paucar Cuipal</v>
          </cell>
          <cell r="Q2539"/>
          <cell r="R2539" t="str">
            <v>Guerra Salazar, Jorge Luis</v>
          </cell>
          <cell r="S2539"/>
          <cell r="T2539">
            <v>2002500</v>
          </cell>
          <cell r="U2539" t="str">
            <v>jguerra@mdsmp.gob.pe</v>
          </cell>
        </row>
        <row r="2540">
          <cell r="H2540">
            <v>301285</v>
          </cell>
          <cell r="I2540" t="str">
            <v>MUNICIPALIDAD DISTRITAL DE SAN MIGUEL</v>
          </cell>
          <cell r="J2540">
            <v>15</v>
          </cell>
          <cell r="K2540" t="str">
            <v>LIMA METROPOLITANA</v>
          </cell>
          <cell r="L2540">
            <v>1</v>
          </cell>
          <cell r="M2540" t="str">
            <v>LIMA</v>
          </cell>
          <cell r="N2540">
            <v>36</v>
          </cell>
          <cell r="O2540" t="str">
            <v>SAN MIGUEL</v>
          </cell>
          <cell r="P2540" t="str">
            <v>Emerson Paucar Cuipal</v>
          </cell>
          <cell r="Q2540"/>
          <cell r="R2540" t="str">
            <v>Elias Pacheco, Rafael Sebastian</v>
          </cell>
          <cell r="S2540"/>
          <cell r="T2540" t="str">
            <v>(511) 208 - 5830 Anexo: 3377</v>
          </cell>
          <cell r="U2540" t="str">
            <v>gplaneamiento@munisanmiguel.gob.pe 
  rafaelelias@munisanmiguel.gob.pe</v>
          </cell>
        </row>
        <row r="2541">
          <cell r="H2541">
            <v>301286</v>
          </cell>
          <cell r="I2541" t="str">
            <v>MUNICIPALIDAD DISTRITAL DE SANTA ANITA</v>
          </cell>
          <cell r="J2541">
            <v>15</v>
          </cell>
          <cell r="K2541" t="str">
            <v>LIMA METROPOLITANA</v>
          </cell>
          <cell r="L2541">
            <v>1</v>
          </cell>
          <cell r="M2541" t="str">
            <v>LIMA</v>
          </cell>
          <cell r="N2541">
            <v>37</v>
          </cell>
          <cell r="O2541" t="str">
            <v>SANTA ANITA</v>
          </cell>
          <cell r="P2541" t="str">
            <v>Emerson Paucar Cuipal</v>
          </cell>
          <cell r="Q2541"/>
          <cell r="R2541" t="str">
            <v xml:space="preserve">
Marisol Tapia Franco
Erick Vásquez
John Grovas</v>
          </cell>
          <cell r="S2541"/>
          <cell r="T2541" t="str">
            <v>912467628
982327759
 966798514</v>
          </cell>
          <cell r="U2541" t="str">
            <v>oficina_gpppi@munisantanita.gob.pe</v>
          </cell>
        </row>
        <row r="2542">
          <cell r="H2542">
            <v>301287</v>
          </cell>
          <cell r="I2542" t="str">
            <v>MUNICIPALIDAD DISTRITAL DE SANTA MARIA DEL MAR</v>
          </cell>
          <cell r="J2542">
            <v>15</v>
          </cell>
          <cell r="K2542" t="str">
            <v>LIMA METROPOLITANA</v>
          </cell>
          <cell r="L2542">
            <v>1</v>
          </cell>
          <cell r="M2542" t="str">
            <v>LIMA</v>
          </cell>
          <cell r="N2542">
            <v>38</v>
          </cell>
          <cell r="O2542" t="str">
            <v>SANTA MARIA DEL MAR</v>
          </cell>
          <cell r="P2542" t="str">
            <v>Emerson Paucar Cuipal</v>
          </cell>
          <cell r="Q2542"/>
          <cell r="R2542" t="str">
            <v>Teresa Rosario Del Carpio Sanchez
 Yvan Josue Garcia Arias</v>
          </cell>
          <cell r="S2542" t="str">
            <v>Gerente
 Especialista Planificación</v>
          </cell>
          <cell r="T2542" t="str">
            <v>929 772 805
 993644731</v>
          </cell>
          <cell r="U2542" t="str">
            <v>planeamiento@munisantamariadelmar.gob.pe / gppi@munisantamariadelmar.gob.pe
 yvanjosue7573@gmial.com</v>
          </cell>
        </row>
        <row r="2543">
          <cell r="H2543">
            <v>301288</v>
          </cell>
          <cell r="I2543" t="str">
            <v>MUNICIPALIDAD DISTRITAL DE SANTA ROSA</v>
          </cell>
          <cell r="J2543">
            <v>15</v>
          </cell>
          <cell r="K2543" t="str">
            <v>LIMA METROPOLITANA</v>
          </cell>
          <cell r="L2543">
            <v>1</v>
          </cell>
          <cell r="M2543" t="str">
            <v>LIMA</v>
          </cell>
          <cell r="N2543">
            <v>39</v>
          </cell>
          <cell r="O2543" t="str">
            <v>SANTA ROSA</v>
          </cell>
          <cell r="P2543" t="str">
            <v>Emerson Paucar Cuipal</v>
          </cell>
          <cell r="Q2543"/>
          <cell r="R2543" t="str">
            <v>Javier Maglorio Cruz Ycho</v>
          </cell>
          <cell r="S2543"/>
          <cell r="T2543" t="str">
            <v>01 4883162/ Anexo 106</v>
          </cell>
          <cell r="U2543" t="str">
            <v>jcruz@munisantarosa-lima.gob.pe</v>
          </cell>
        </row>
        <row r="2544">
          <cell r="H2544">
            <v>301289</v>
          </cell>
          <cell r="I2544" t="str">
            <v>MUNICIPALIDAD DISTRITAL DE SANTIAGO DE SURCO</v>
          </cell>
          <cell r="J2544">
            <v>15</v>
          </cell>
          <cell r="K2544" t="str">
            <v>LIMA METROPOLITANA</v>
          </cell>
          <cell r="L2544">
            <v>1</v>
          </cell>
          <cell r="M2544" t="str">
            <v>LIMA</v>
          </cell>
          <cell r="N2544">
            <v>40</v>
          </cell>
          <cell r="O2544" t="str">
            <v>SANTIAGO DE SURCO</v>
          </cell>
          <cell r="P2544" t="str">
            <v>Emerson Paucar Cuipal</v>
          </cell>
          <cell r="Q2544"/>
          <cell r="R2544" t="str">
            <v>Ángel Fabián Reto Quintanilla</v>
          </cell>
          <cell r="S2544"/>
          <cell r="T2544">
            <v>923523238</v>
          </cell>
          <cell r="U2544" t="str">
            <v>gpp@munisurco.gob.pe</v>
          </cell>
        </row>
        <row r="2545">
          <cell r="H2545">
            <v>301290</v>
          </cell>
          <cell r="I2545" t="str">
            <v>MUNICIPALIDAD DISTRITAL DE SURQUILLO</v>
          </cell>
          <cell r="J2545">
            <v>15</v>
          </cell>
          <cell r="K2545" t="str">
            <v>LIMA METROPOLITANA</v>
          </cell>
          <cell r="L2545">
            <v>1</v>
          </cell>
          <cell r="M2545" t="str">
            <v>LIMA</v>
          </cell>
          <cell r="N2545">
            <v>41</v>
          </cell>
          <cell r="O2545" t="str">
            <v>SURQUILLO</v>
          </cell>
          <cell r="P2545" t="str">
            <v>Emerson Paucar Cuipal</v>
          </cell>
          <cell r="Q2545"/>
          <cell r="R2545" t="str">
            <v>Betsabeth Yamily Avila Lujan</v>
          </cell>
          <cell r="S2545"/>
          <cell r="T2545" t="str">
            <v>(01) 241 0413/ Anexo 116</v>
          </cell>
          <cell r="U2545" t="str">
            <v>by.avila@munisurquillo.gob.pe</v>
          </cell>
        </row>
        <row r="2546">
          <cell r="H2546">
            <v>301291</v>
          </cell>
          <cell r="I2546" t="str">
            <v>MUNICIPALIDAD DISTRITAL DE VILLA EL SALVADOR</v>
          </cell>
          <cell r="J2546">
            <v>15</v>
          </cell>
          <cell r="K2546" t="str">
            <v>LIMA METROPOLITANA</v>
          </cell>
          <cell r="L2546">
            <v>1</v>
          </cell>
          <cell r="M2546" t="str">
            <v>LIMA</v>
          </cell>
          <cell r="N2546">
            <v>42</v>
          </cell>
          <cell r="O2546" t="str">
            <v>VILLA EL SALVADOR</v>
          </cell>
          <cell r="P2546" t="str">
            <v>Emerson Paucar Cuipal</v>
          </cell>
          <cell r="Q2546"/>
          <cell r="R2546" t="str">
            <v>Nayeli Alejandra Escalante Leyva</v>
          </cell>
          <cell r="S2546" t="str">
            <v>Especialista POI</v>
          </cell>
          <cell r="T2546">
            <v>926558715</v>
          </cell>
          <cell r="U2546" t="str">
            <v>planeamientooperativomves@gmail.com
 planeamientoestrategico@munives.gob.pe / nayelileyva950@gmail.com</v>
          </cell>
        </row>
        <row r="2547">
          <cell r="H2547">
            <v>301291</v>
          </cell>
          <cell r="I2547" t="str">
            <v>MUNICIPALIDAD DISTRITAL DE VILLA EL SALVADOR</v>
          </cell>
          <cell r="J2547">
            <v>15</v>
          </cell>
          <cell r="K2547" t="str">
            <v>LIMA METROPOLITANA</v>
          </cell>
          <cell r="L2547">
            <v>1</v>
          </cell>
          <cell r="M2547" t="str">
            <v>LIMA</v>
          </cell>
          <cell r="N2547">
            <v>42</v>
          </cell>
          <cell r="O2547" t="str">
            <v>VILLA EL SALVADOR</v>
          </cell>
          <cell r="P2547" t="str">
            <v>Emerson Paucar Cuipal</v>
          </cell>
          <cell r="Q2547"/>
          <cell r="R2547" t="str">
            <v>Cynthia Lindsay Ccanto Velarde</v>
          </cell>
          <cell r="S2547" t="str">
            <v>Gerente</v>
          </cell>
          <cell r="T2547">
            <v>997794821</v>
          </cell>
          <cell r="U2547" t="str">
            <v>cccanto@munives.gob.pe</v>
          </cell>
        </row>
        <row r="2548">
          <cell r="H2548">
            <v>301292</v>
          </cell>
          <cell r="I2548" t="str">
            <v>MUNICIPALIDAD DISTRITAL DE VILLA MARIA DEL TRIUNFO</v>
          </cell>
          <cell r="J2548">
            <v>15</v>
          </cell>
          <cell r="K2548" t="str">
            <v>LIMA METROPOLITANA</v>
          </cell>
          <cell r="L2548">
            <v>1</v>
          </cell>
          <cell r="M2548" t="str">
            <v>LIMA</v>
          </cell>
          <cell r="N2548">
            <v>43</v>
          </cell>
          <cell r="O2548" t="str">
            <v>VILLA MARIA DEL TRIUNFO</v>
          </cell>
          <cell r="P2548" t="str">
            <v>Emerson Paucar Cuipal</v>
          </cell>
          <cell r="Q2548"/>
          <cell r="R2548" t="str">
            <v>Daniel Romero Rospigliosi</v>
          </cell>
          <cell r="S2548"/>
          <cell r="T2548" t="str">
            <v>980421450 / 6409919/ Anexo 1170</v>
          </cell>
          <cell r="U2548" t="str">
            <v>Rospigliosi23@gmail.com</v>
          </cell>
        </row>
        <row r="2549">
          <cell r="H2549">
            <v>301292</v>
          </cell>
          <cell r="I2549" t="str">
            <v>MUNICIPALIDAD DISTRITAL DE VILLA MARIA DEL TRIUNFO</v>
          </cell>
          <cell r="J2549">
            <v>15</v>
          </cell>
          <cell r="K2549" t="str">
            <v>LIMA METROPOLITANA</v>
          </cell>
          <cell r="L2549">
            <v>1</v>
          </cell>
          <cell r="M2549" t="str">
            <v>LIMA</v>
          </cell>
          <cell r="N2549">
            <v>43</v>
          </cell>
          <cell r="O2549" t="str">
            <v>VILLA MARIA DEL TRIUNFO</v>
          </cell>
          <cell r="P2549" t="str">
            <v>Emerson Paucar Cuipal</v>
          </cell>
          <cell r="Q2549"/>
          <cell r="R2549" t="str">
            <v>Naomi Danae Zamudio Alache</v>
          </cell>
          <cell r="S2549"/>
          <cell r="T2549">
            <v>997115683</v>
          </cell>
          <cell r="U2549" t="str">
            <v>mzamudio.vmt@gmail.com</v>
          </cell>
        </row>
        <row r="2550">
          <cell r="H2550">
            <v>301295</v>
          </cell>
          <cell r="I2550" t="str">
            <v>MUNICIPALIDAD DISTRITAL DE PARAMONGA</v>
          </cell>
          <cell r="J2550">
            <v>15</v>
          </cell>
          <cell r="K2550" t="str">
            <v>LIMA PROVINCIAS</v>
          </cell>
          <cell r="L2550">
            <v>2</v>
          </cell>
          <cell r="M2550" t="str">
            <v>BARRANCA</v>
          </cell>
          <cell r="N2550">
            <v>2</v>
          </cell>
          <cell r="O2550" t="str">
            <v>PARAMONGA</v>
          </cell>
          <cell r="P2550" t="str">
            <v>Vilma Celestino Villafana</v>
          </cell>
          <cell r="Q2550"/>
          <cell r="R2550" t="str">
            <v>Miguel Angel Cristobal Velazco</v>
          </cell>
          <cell r="S2550" t="str">
            <v>Gerente de Planeamiento y Presupuesto</v>
          </cell>
          <cell r="T2550">
            <v>920726577</v>
          </cell>
          <cell r="U2550" t="str">
            <v>Miguel.Cristobal@Muniparamonga.Gob.Pe</v>
          </cell>
        </row>
        <row r="2551">
          <cell r="H2551">
            <v>301296</v>
          </cell>
          <cell r="I2551" t="str">
            <v>MUNICIPALIDAD DISTRITAL DE PATIVILCA</v>
          </cell>
          <cell r="J2551">
            <v>15</v>
          </cell>
          <cell r="K2551" t="str">
            <v>LIMA PROVINCIAS</v>
          </cell>
          <cell r="L2551">
            <v>2</v>
          </cell>
          <cell r="M2551" t="str">
            <v>BARRANCA</v>
          </cell>
          <cell r="N2551">
            <v>3</v>
          </cell>
          <cell r="O2551" t="str">
            <v>PATIVILCA</v>
          </cell>
          <cell r="P2551" t="str">
            <v>Vilma Celestino Villafana</v>
          </cell>
          <cell r="Q2551"/>
          <cell r="R2551" t="str">
            <v>Richard Williams Davila Barbaran</v>
          </cell>
          <cell r="S2551" t="str">
            <v>Sub Gerente de Planeamiento</v>
          </cell>
          <cell r="T2551">
            <v>941839471</v>
          </cell>
          <cell r="U2551" t="str">
            <v>davilarichard122@hotmail.com</v>
          </cell>
        </row>
        <row r="2552">
          <cell r="H2552">
            <v>301297</v>
          </cell>
          <cell r="I2552" t="str">
            <v>MUNICIPALIDAD DISTRITAL DE SUPE</v>
          </cell>
          <cell r="J2552">
            <v>15</v>
          </cell>
          <cell r="K2552" t="str">
            <v>LIMA PROVINCIAS</v>
          </cell>
          <cell r="L2552">
            <v>2</v>
          </cell>
          <cell r="M2552" t="str">
            <v>BARRANCA</v>
          </cell>
          <cell r="N2552">
            <v>4</v>
          </cell>
          <cell r="O2552" t="str">
            <v>SUPE</v>
          </cell>
          <cell r="P2552" t="str">
            <v>Vilma Celestino Villafana</v>
          </cell>
          <cell r="Q2552"/>
          <cell r="R2552" t="str">
            <v>Richard Panana</v>
          </cell>
          <cell r="S2552" t="str">
            <v>Sub Gerente de Planeamiento</v>
          </cell>
          <cell r="T2552">
            <v>933705399</v>
          </cell>
          <cell r="U2552" t="str">
            <v>Planificacion@Munisupe.Gob.Pe</v>
          </cell>
        </row>
        <row r="2553">
          <cell r="H2553">
            <v>301298</v>
          </cell>
          <cell r="I2553" t="str">
            <v>MUNICIPALIDAD DISTRITAL DE SUPE PUERTO</v>
          </cell>
          <cell r="J2553">
            <v>15</v>
          </cell>
          <cell r="K2553" t="str">
            <v>LIMA PROVINCIAS</v>
          </cell>
          <cell r="L2553">
            <v>2</v>
          </cell>
          <cell r="M2553" t="str">
            <v>BARRANCA</v>
          </cell>
          <cell r="N2553">
            <v>5</v>
          </cell>
          <cell r="O2553" t="str">
            <v>SUPE PUERTO</v>
          </cell>
          <cell r="P2553" t="str">
            <v>Vilma Celestino Villafana</v>
          </cell>
          <cell r="Q2553"/>
          <cell r="R2553" t="str">
            <v>Hever Antony Pajuelo Sánchez</v>
          </cell>
          <cell r="S2553" t="str">
            <v>Sub Gerente de Planeamiento</v>
          </cell>
          <cell r="T2553">
            <v>902925172</v>
          </cell>
          <cell r="U2553" t="str">
            <v>hantony_1991@hotmail.com</v>
          </cell>
        </row>
        <row r="2554">
          <cell r="H2554">
            <v>301300</v>
          </cell>
          <cell r="I2554" t="str">
            <v>MUNICIPALIDAD DISTRITAL DE COPA</v>
          </cell>
          <cell r="J2554">
            <v>15</v>
          </cell>
          <cell r="K2554" t="str">
            <v>LIMA PROVINCIAS</v>
          </cell>
          <cell r="L2554">
            <v>3</v>
          </cell>
          <cell r="M2554" t="str">
            <v>CAJATAMBO</v>
          </cell>
          <cell r="N2554">
            <v>2</v>
          </cell>
          <cell r="O2554" t="str">
            <v>COPA</v>
          </cell>
          <cell r="P2554" t="str">
            <v>Vilma Celestino Villafana</v>
          </cell>
          <cell r="Q2554"/>
          <cell r="R2554" t="str">
            <v>Jacob Esteban Conque Cotrina</v>
          </cell>
          <cell r="S2554" t="str">
            <v>Sub Gerente de Planeamiento</v>
          </cell>
          <cell r="T2554">
            <v>982643158</v>
          </cell>
          <cell r="U2554" t="str">
            <v>issrael2@hotmail.com</v>
          </cell>
        </row>
        <row r="2555">
          <cell r="H2555">
            <v>301301</v>
          </cell>
          <cell r="I2555" t="str">
            <v>MUNICIPALIDAD DISTRITAL DE GORGOR</v>
          </cell>
          <cell r="J2555">
            <v>15</v>
          </cell>
          <cell r="K2555" t="str">
            <v>LIMA PROVINCIAS</v>
          </cell>
          <cell r="L2555">
            <v>3</v>
          </cell>
          <cell r="M2555" t="str">
            <v>CAJATAMBO</v>
          </cell>
          <cell r="N2555">
            <v>3</v>
          </cell>
          <cell r="O2555" t="str">
            <v>GORGOR</v>
          </cell>
          <cell r="P2555" t="str">
            <v>Vilma Celestino Villafana</v>
          </cell>
          <cell r="Q2555"/>
          <cell r="R2555" t="str">
            <v>Alfonso Salinas Castillo</v>
          </cell>
          <cell r="S2555" t="str">
            <v>Sub Gerente de Planeamiento</v>
          </cell>
          <cell r="T2555" t="str">
            <v>939 175 459</v>
          </cell>
          <cell r="U2555" t="str">
            <v>alfonsosalinascastillo@gmail.com</v>
          </cell>
        </row>
        <row r="2556">
          <cell r="H2556">
            <v>301302</v>
          </cell>
          <cell r="I2556" t="str">
            <v>MUNICIPALIDAD DISTRITAL DE HUANCAPON</v>
          </cell>
          <cell r="J2556">
            <v>15</v>
          </cell>
          <cell r="K2556" t="str">
            <v>LIMA PROVINCIAS</v>
          </cell>
          <cell r="L2556">
            <v>3</v>
          </cell>
          <cell r="M2556" t="str">
            <v>CAJATAMBO</v>
          </cell>
          <cell r="N2556">
            <v>4</v>
          </cell>
          <cell r="O2556" t="str">
            <v>HUANCAPON</v>
          </cell>
          <cell r="P2556" t="str">
            <v>Vilma Celestino Villafana</v>
          </cell>
          <cell r="Q2556"/>
          <cell r="R2556" t="str">
            <v>Moises Tarazona Gambini</v>
          </cell>
          <cell r="S2556" t="str">
            <v>Sub Gerente de Planeamiento</v>
          </cell>
          <cell r="T2556">
            <v>995407149</v>
          </cell>
          <cell r="U2556" t="str">
            <v>jmoises2009@hotmail.com</v>
          </cell>
        </row>
        <row r="2557">
          <cell r="H2557">
            <v>301303</v>
          </cell>
          <cell r="I2557" t="str">
            <v>MUNICIPALIDAD DISTRITAL DE MANAS</v>
          </cell>
          <cell r="J2557">
            <v>15</v>
          </cell>
          <cell r="K2557" t="str">
            <v>LIMA PROVINCIAS</v>
          </cell>
          <cell r="L2557">
            <v>3</v>
          </cell>
          <cell r="M2557" t="str">
            <v>CAJATAMBO</v>
          </cell>
          <cell r="N2557">
            <v>5</v>
          </cell>
          <cell r="O2557" t="str">
            <v>MANAS</v>
          </cell>
          <cell r="P2557" t="str">
            <v>Vilma Celestino Villafana</v>
          </cell>
          <cell r="Q2557"/>
          <cell r="R2557" t="str">
            <v>Pedro Roman Melgarejo Espinoza</v>
          </cell>
          <cell r="S2557" t="str">
            <v>Sub Gerente de Planeamiento</v>
          </cell>
          <cell r="T2557">
            <v>946414794</v>
          </cell>
          <cell r="U2557" t="str">
            <v>pmelgarejoe@hotmail.com</v>
          </cell>
        </row>
        <row r="2558">
          <cell r="H2558">
            <v>301305</v>
          </cell>
          <cell r="I2558" t="str">
            <v>MUNICIPALIDAD DISTRITAL DE ARAHUAY</v>
          </cell>
          <cell r="J2558">
            <v>15</v>
          </cell>
          <cell r="K2558" t="str">
            <v>LIMA PROVINCIAS</v>
          </cell>
          <cell r="L2558">
            <v>4</v>
          </cell>
          <cell r="M2558" t="str">
            <v>CANTA</v>
          </cell>
          <cell r="N2558">
            <v>2</v>
          </cell>
          <cell r="O2558" t="str">
            <v>ARAHUAY</v>
          </cell>
          <cell r="P2558" t="str">
            <v>Vilma Celestino Villafana</v>
          </cell>
          <cell r="Q2558"/>
          <cell r="R2558" t="str">
            <v>Roberto Edwuen Tello Chumbipuma</v>
          </cell>
          <cell r="S2558" t="str">
            <v>Sub Gerente de Planeamiento</v>
          </cell>
          <cell r="T2558">
            <v>991783938</v>
          </cell>
          <cell r="U2558" t="str">
            <v>rtellochumbipuma@gmail.com</v>
          </cell>
        </row>
        <row r="2559">
          <cell r="H2559">
            <v>301306</v>
          </cell>
          <cell r="I2559" t="str">
            <v>MUNICIPALIDAD DISTRITAL DE HUAMANTANGA</v>
          </cell>
          <cell r="J2559">
            <v>15</v>
          </cell>
          <cell r="K2559" t="str">
            <v>LIMA PROVINCIAS</v>
          </cell>
          <cell r="L2559">
            <v>4</v>
          </cell>
          <cell r="M2559" t="str">
            <v>CANTA</v>
          </cell>
          <cell r="N2559">
            <v>3</v>
          </cell>
          <cell r="O2559" t="str">
            <v>HUAMANTANGA</v>
          </cell>
          <cell r="P2559" t="str">
            <v>Vilma Celestino Villafana</v>
          </cell>
          <cell r="Q2559"/>
          <cell r="R2559" t="str">
            <v>Yeferson Solano Ranilla Lazaro</v>
          </cell>
          <cell r="S2559" t="str">
            <v>Sub Gerente de Planeamiento</v>
          </cell>
          <cell r="T2559">
            <v>997426377</v>
          </cell>
          <cell r="U2559" t="str">
            <v>rljeferson@hotmail.com</v>
          </cell>
        </row>
        <row r="2560">
          <cell r="H2560">
            <v>301307</v>
          </cell>
          <cell r="I2560" t="str">
            <v>MUNICIPALIDAD DISTRITAL DE HUAROS</v>
          </cell>
          <cell r="J2560">
            <v>15</v>
          </cell>
          <cell r="K2560" t="str">
            <v>LIMA PROVINCIAS</v>
          </cell>
          <cell r="L2560">
            <v>4</v>
          </cell>
          <cell r="M2560" t="str">
            <v>CANTA</v>
          </cell>
          <cell r="N2560">
            <v>4</v>
          </cell>
          <cell r="O2560" t="str">
            <v>HUAROS</v>
          </cell>
          <cell r="P2560" t="str">
            <v>Vilma Celestino Villafana</v>
          </cell>
          <cell r="Q2560"/>
          <cell r="R2560" t="str">
            <v>Yeferson Solano Ranilla Lazaro</v>
          </cell>
          <cell r="S2560" t="str">
            <v>Sub Gerente de Planeamiento</v>
          </cell>
          <cell r="T2560">
            <v>997426377</v>
          </cell>
          <cell r="U2560" t="str">
            <v>rljeferson@hotmail.com</v>
          </cell>
        </row>
        <row r="2561">
          <cell r="H2561">
            <v>301308</v>
          </cell>
          <cell r="I2561" t="str">
            <v>MUNICIPALIDAD DISTRITAL DE LACHAQUI</v>
          </cell>
          <cell r="J2561">
            <v>15</v>
          </cell>
          <cell r="K2561" t="str">
            <v>LIMA PROVINCIAS</v>
          </cell>
          <cell r="L2561">
            <v>4</v>
          </cell>
          <cell r="M2561" t="str">
            <v>CANTA</v>
          </cell>
          <cell r="N2561">
            <v>5</v>
          </cell>
          <cell r="O2561" t="str">
            <v>LACHAQUI</v>
          </cell>
          <cell r="P2561" t="str">
            <v>Vilma Celestino Villafana</v>
          </cell>
          <cell r="Q2561"/>
          <cell r="R2561" t="str">
            <v>Yeferson Solano Ranilla Lazaro</v>
          </cell>
          <cell r="S2561" t="str">
            <v>Sub Gerente de Planeamiento</v>
          </cell>
          <cell r="T2561">
            <v>997426377</v>
          </cell>
          <cell r="U2561" t="str">
            <v>rljeferson@hotmail.com</v>
          </cell>
        </row>
        <row r="2562">
          <cell r="H2562">
            <v>301309</v>
          </cell>
          <cell r="I2562" t="str">
            <v>MUNICIPALIDAD DISTRITAL DE SAN BUENAVENTURA</v>
          </cell>
          <cell r="J2562">
            <v>15</v>
          </cell>
          <cell r="K2562" t="str">
            <v>LIMA PROVINCIAS</v>
          </cell>
          <cell r="L2562">
            <v>4</v>
          </cell>
          <cell r="M2562" t="str">
            <v>CANTA</v>
          </cell>
          <cell r="N2562">
            <v>6</v>
          </cell>
          <cell r="O2562" t="str">
            <v>SAN BUENAVENTURA</v>
          </cell>
          <cell r="P2562" t="str">
            <v>Vilma Celestino Villafana</v>
          </cell>
          <cell r="Q2562"/>
          <cell r="R2562" t="str">
            <v>Yeferson Solano Ranilla Lazaro</v>
          </cell>
          <cell r="S2562" t="str">
            <v>Sub Gerente de Planeamiento</v>
          </cell>
          <cell r="T2562">
            <v>997426377</v>
          </cell>
          <cell r="U2562" t="str">
            <v>rljeferson@hotmail.com</v>
          </cell>
        </row>
        <row r="2563">
          <cell r="H2563">
            <v>301310</v>
          </cell>
          <cell r="I2563" t="str">
            <v>MUNICIPALIDAD DISTRITAL DE SANTA ROSA DE QUIVES</v>
          </cell>
          <cell r="J2563">
            <v>15</v>
          </cell>
          <cell r="K2563" t="str">
            <v>LIMA PROVINCIAS</v>
          </cell>
          <cell r="L2563">
            <v>4</v>
          </cell>
          <cell r="M2563" t="str">
            <v>CANTA</v>
          </cell>
          <cell r="N2563">
            <v>7</v>
          </cell>
          <cell r="O2563" t="str">
            <v>SANTA ROSA DE QUIVES</v>
          </cell>
          <cell r="P2563" t="str">
            <v>Vilma Celestino Villafana</v>
          </cell>
          <cell r="Q2563"/>
          <cell r="R2563" t="str">
            <v>Alex Willy Arana Esquives</v>
          </cell>
          <cell r="S2563" t="str">
            <v>Sub Gerente de Planeamiento</v>
          </cell>
          <cell r="T2563">
            <v>997286898</v>
          </cell>
          <cell r="U2563" t="str">
            <v>warana_81@hotmail.com</v>
          </cell>
        </row>
        <row r="2564">
          <cell r="H2564">
            <v>301312</v>
          </cell>
          <cell r="I2564" t="str">
            <v>MUNICIPALIDAD DISTRITAL DE ASIA</v>
          </cell>
          <cell r="J2564">
            <v>15</v>
          </cell>
          <cell r="K2564" t="str">
            <v>LIMA PROVINCIAS</v>
          </cell>
          <cell r="L2564">
            <v>5</v>
          </cell>
          <cell r="M2564" t="str">
            <v>CANETE</v>
          </cell>
          <cell r="N2564">
            <v>2</v>
          </cell>
          <cell r="O2564" t="str">
            <v>ASIA</v>
          </cell>
          <cell r="P2564" t="str">
            <v>Vilma Celestino Villafana</v>
          </cell>
          <cell r="Q2564"/>
          <cell r="R2564" t="str">
            <v>Fred Joel Juro Matos</v>
          </cell>
          <cell r="S2564" t="str">
            <v>Sub Gerente de Planeamiento</v>
          </cell>
          <cell r="T2564">
            <v>998358671</v>
          </cell>
          <cell r="U2564" t="str">
            <v>fjurom@gmail.com</v>
          </cell>
        </row>
        <row r="2565">
          <cell r="H2565">
            <v>301313</v>
          </cell>
          <cell r="I2565" t="str">
            <v>MUNICIPALIDAD DISTRITAL DE CALANGO</v>
          </cell>
          <cell r="J2565">
            <v>15</v>
          </cell>
          <cell r="K2565" t="str">
            <v>LIMA PROVINCIAS</v>
          </cell>
          <cell r="L2565">
            <v>5</v>
          </cell>
          <cell r="M2565" t="str">
            <v>CANETE</v>
          </cell>
          <cell r="N2565">
            <v>3</v>
          </cell>
          <cell r="O2565" t="str">
            <v>CALANGO</v>
          </cell>
          <cell r="P2565" t="str">
            <v>Vilma Celestino Villafana</v>
          </cell>
          <cell r="Q2565"/>
          <cell r="R2565" t="str">
            <v>Guillermo Avalos Ramirez</v>
          </cell>
          <cell r="S2565" t="str">
            <v>Sub Gerente de Planeamiento</v>
          </cell>
          <cell r="T2565">
            <v>962327938</v>
          </cell>
          <cell r="U2565" t="str">
            <v>ecyactayo@gmail.com</v>
          </cell>
        </row>
        <row r="2566">
          <cell r="H2566">
            <v>301314</v>
          </cell>
          <cell r="I2566" t="str">
            <v>MUNICIPALIDAD DISTRITAL DE CERRO AZUL</v>
          </cell>
          <cell r="J2566">
            <v>15</v>
          </cell>
          <cell r="K2566" t="str">
            <v>LIMA PROVINCIAS</v>
          </cell>
          <cell r="L2566">
            <v>5</v>
          </cell>
          <cell r="M2566" t="str">
            <v>CANETE</v>
          </cell>
          <cell r="N2566">
            <v>4</v>
          </cell>
          <cell r="O2566" t="str">
            <v>CERRO AZUL</v>
          </cell>
          <cell r="P2566" t="str">
            <v>Vilma Celestino Villafana</v>
          </cell>
          <cell r="Q2566"/>
          <cell r="R2566" t="str">
            <v>Luis Jesus Cama Garcia</v>
          </cell>
          <cell r="S2566" t="str">
            <v>Sub Gerente de Planeamiento</v>
          </cell>
          <cell r="T2566" t="str">
            <v>952 596 420</v>
          </cell>
          <cell r="U2566" t="str">
            <v>luiscamag3007@gmail.com</v>
          </cell>
        </row>
        <row r="2567">
          <cell r="H2567">
            <v>301315</v>
          </cell>
          <cell r="I2567" t="str">
            <v>MUNICIPALIDAD DISTRITAL DE CHILCA</v>
          </cell>
          <cell r="J2567">
            <v>15</v>
          </cell>
          <cell r="K2567" t="str">
            <v>LIMA PROVINCIAS</v>
          </cell>
          <cell r="L2567">
            <v>5</v>
          </cell>
          <cell r="M2567" t="str">
            <v>CANETE</v>
          </cell>
          <cell r="N2567">
            <v>5</v>
          </cell>
          <cell r="O2567" t="str">
            <v>CHILCA</v>
          </cell>
          <cell r="P2567" t="str">
            <v>Vilma Celestino Villafana</v>
          </cell>
          <cell r="Q2567"/>
          <cell r="R2567" t="str">
            <v>Jose Miguel Martinez Haro</v>
          </cell>
          <cell r="S2567" t="str">
            <v>Sub Gerente de Planeamiento</v>
          </cell>
          <cell r="T2567">
            <v>912004525</v>
          </cell>
          <cell r="U2567" t="str">
            <v>Josemh120816@gmail.com; planichilca@gmail.com</v>
          </cell>
        </row>
        <row r="2568">
          <cell r="H2568">
            <v>301316</v>
          </cell>
          <cell r="I2568" t="str">
            <v>MUNICIPALIDAD DISTRITAL DE COAYLLO</v>
          </cell>
          <cell r="J2568">
            <v>15</v>
          </cell>
          <cell r="K2568" t="str">
            <v>LIMA PROVINCIAS</v>
          </cell>
          <cell r="L2568">
            <v>5</v>
          </cell>
          <cell r="M2568" t="str">
            <v>CANETE</v>
          </cell>
          <cell r="N2568">
            <v>6</v>
          </cell>
          <cell r="O2568" t="str">
            <v>COAYLLO</v>
          </cell>
          <cell r="P2568" t="str">
            <v>Vilma Celestino Villafana</v>
          </cell>
          <cell r="Q2568"/>
          <cell r="R2568" t="str">
            <v>Evelyn Doris Mendoza Flores</v>
          </cell>
          <cell r="S2568" t="str">
            <v>Sub Gerente de Planeamiento</v>
          </cell>
          <cell r="T2568">
            <v>957273948</v>
          </cell>
          <cell r="U2568" t="str">
            <v>evelynmendoza_21@hotmail.com</v>
          </cell>
        </row>
        <row r="2569">
          <cell r="H2569">
            <v>301317</v>
          </cell>
          <cell r="I2569" t="str">
            <v>MUNICIPALIDAD DISTRITAL DE IMPERIAL</v>
          </cell>
          <cell r="J2569">
            <v>15</v>
          </cell>
          <cell r="K2569" t="str">
            <v>LIMA PROVINCIAS</v>
          </cell>
          <cell r="L2569">
            <v>5</v>
          </cell>
          <cell r="M2569" t="str">
            <v>CANETE</v>
          </cell>
          <cell r="N2569">
            <v>7</v>
          </cell>
          <cell r="O2569" t="str">
            <v>IMPERIAL</v>
          </cell>
          <cell r="P2569" t="str">
            <v>Vilma Celestino Villafana</v>
          </cell>
          <cell r="Q2569"/>
          <cell r="R2569" t="str">
            <v>Julio Camilo Sandoval Acevedo</v>
          </cell>
          <cell r="S2569" t="str">
            <v>Sub Gerente de Planeamiento</v>
          </cell>
          <cell r="T2569">
            <v>931088166</v>
          </cell>
          <cell r="U2569" t="str">
            <v>jsandoval@muniimperial.gob.pe; jcsa0130483@gmail.com</v>
          </cell>
        </row>
        <row r="2570">
          <cell r="H2570">
            <v>301318</v>
          </cell>
          <cell r="I2570" t="str">
            <v>MUNICIPALIDAD DISTRITAL DE LUNAHUANA</v>
          </cell>
          <cell r="J2570">
            <v>15</v>
          </cell>
          <cell r="K2570" t="str">
            <v>LIMA PROVINCIAS</v>
          </cell>
          <cell r="L2570">
            <v>5</v>
          </cell>
          <cell r="M2570" t="str">
            <v>CANETE</v>
          </cell>
          <cell r="N2570">
            <v>8</v>
          </cell>
          <cell r="O2570" t="str">
            <v>LUNAHUANA</v>
          </cell>
          <cell r="P2570" t="str">
            <v>Vilma Celestino Villafana</v>
          </cell>
          <cell r="Q2570"/>
          <cell r="R2570" t="str">
            <v>Urcisinio Vicente Cardenas Yactayo</v>
          </cell>
          <cell r="S2570" t="str">
            <v>Sub Gerente de Planeamiento</v>
          </cell>
          <cell r="T2570">
            <v>999925812</v>
          </cell>
          <cell r="U2570" t="str">
            <v>presupuesto@munilunahuana.gob.pe</v>
          </cell>
        </row>
        <row r="2571">
          <cell r="H2571">
            <v>301319</v>
          </cell>
          <cell r="I2571" t="str">
            <v>MUNICIPALIDAD DISTRITAL DE MALA</v>
          </cell>
          <cell r="J2571">
            <v>15</v>
          </cell>
          <cell r="K2571" t="str">
            <v>LIMA PROVINCIAS</v>
          </cell>
          <cell r="L2571">
            <v>5</v>
          </cell>
          <cell r="M2571" t="str">
            <v>CANETE</v>
          </cell>
          <cell r="N2571">
            <v>9</v>
          </cell>
          <cell r="O2571" t="str">
            <v>MALA</v>
          </cell>
          <cell r="P2571" t="str">
            <v>Vilma Celestino Villafana</v>
          </cell>
          <cell r="Q2571"/>
          <cell r="R2571" t="str">
            <v>Angela Raquel Trinidad Suarez</v>
          </cell>
          <cell r="S2571" t="str">
            <v>Sub Gerente de Planeamiento</v>
          </cell>
          <cell r="T2571" t="str">
            <v>945 718 277</v>
          </cell>
          <cell r="U2571" t="str">
            <v>gerencia.planificacion@munimala.gob.pe</v>
          </cell>
        </row>
        <row r="2572">
          <cell r="H2572">
            <v>301319</v>
          </cell>
          <cell r="I2572" t="str">
            <v>MUNICIPALIDAD DISTRITAL DE MALA</v>
          </cell>
          <cell r="J2572">
            <v>15</v>
          </cell>
          <cell r="K2572" t="str">
            <v>LIMA PROVINCIAS</v>
          </cell>
          <cell r="L2572">
            <v>5</v>
          </cell>
          <cell r="M2572" t="str">
            <v>CANETE</v>
          </cell>
          <cell r="N2572">
            <v>9</v>
          </cell>
          <cell r="O2572" t="str">
            <v>MALA</v>
          </cell>
          <cell r="P2572" t="str">
            <v>Vilma Celestino Villafana</v>
          </cell>
          <cell r="Q2572"/>
          <cell r="R2572" t="str">
            <v>Mario Young Alexander Díaz Quillas</v>
          </cell>
          <cell r="S2572" t="str">
            <v>Especialista de Planeamiento</v>
          </cell>
          <cell r="T2572">
            <v>985435497</v>
          </cell>
          <cell r="U2572" t="str">
            <v>mariodiazquillas@gmail.com</v>
          </cell>
        </row>
        <row r="2573">
          <cell r="H2573">
            <v>301320</v>
          </cell>
          <cell r="I2573" t="str">
            <v>MUNICIPALIDAD DISTRITAL DE NUEVO IMPERIAL</v>
          </cell>
          <cell r="J2573">
            <v>15</v>
          </cell>
          <cell r="K2573" t="str">
            <v>LIMA PROVINCIAS</v>
          </cell>
          <cell r="L2573">
            <v>5</v>
          </cell>
          <cell r="M2573" t="str">
            <v>CANETE</v>
          </cell>
          <cell r="N2573">
            <v>10</v>
          </cell>
          <cell r="O2573" t="str">
            <v>NUEVO IMPERIAL</v>
          </cell>
          <cell r="P2573" t="str">
            <v>Vilma Celestino Villafana</v>
          </cell>
          <cell r="Q2573"/>
          <cell r="R2573" t="str">
            <v>Alex Gerardo Torres Mesias3</v>
          </cell>
          <cell r="S2573" t="str">
            <v>Sub Gerente de Planeamiento</v>
          </cell>
          <cell r="T2573">
            <v>947034705</v>
          </cell>
          <cell r="U2573" t="str">
            <v>atorresmesias@yahoo.es</v>
          </cell>
        </row>
        <row r="2574">
          <cell r="H2574">
            <v>301321</v>
          </cell>
          <cell r="I2574" t="str">
            <v>MUNICIPALIDAD DISTRITAL DE PACARAN</v>
          </cell>
          <cell r="J2574">
            <v>15</v>
          </cell>
          <cell r="K2574" t="str">
            <v>LIMA PROVINCIAS</v>
          </cell>
          <cell r="L2574">
            <v>5</v>
          </cell>
          <cell r="M2574" t="str">
            <v>CANETE</v>
          </cell>
          <cell r="N2574">
            <v>11</v>
          </cell>
          <cell r="O2574" t="str">
            <v>PACARAN</v>
          </cell>
          <cell r="P2574" t="str">
            <v>Vilma Celestino Villafana</v>
          </cell>
          <cell r="Q2574"/>
          <cell r="R2574" t="str">
            <v>Jhonattan Manrique Chuquispuma</v>
          </cell>
          <cell r="S2574" t="str">
            <v>Sub Gerente de Planeamiento</v>
          </cell>
          <cell r="T2574">
            <v>912368072</v>
          </cell>
          <cell r="U2574" t="str">
            <v>jona_7_2@hotmail.com</v>
          </cell>
        </row>
        <row r="2575">
          <cell r="H2575">
            <v>301322</v>
          </cell>
          <cell r="I2575" t="str">
            <v>MUNICIPALIDAD DISTRITAL DE QUILMANA</v>
          </cell>
          <cell r="J2575">
            <v>15</v>
          </cell>
          <cell r="K2575" t="str">
            <v>LIMA PROVINCIAS</v>
          </cell>
          <cell r="L2575">
            <v>5</v>
          </cell>
          <cell r="M2575" t="str">
            <v>CANETE</v>
          </cell>
          <cell r="N2575">
            <v>12</v>
          </cell>
          <cell r="O2575" t="str">
            <v>QUILMANA</v>
          </cell>
          <cell r="P2575" t="str">
            <v>Vilma Celestino Villafana</v>
          </cell>
          <cell r="Q2575"/>
          <cell r="R2575" t="str">
            <v>Jose Claudio Saravia Rodriguez</v>
          </cell>
          <cell r="S2575" t="str">
            <v>Sub Gerente de Planeamiento</v>
          </cell>
          <cell r="T2575">
            <v>994169770</v>
          </cell>
          <cell r="U2575" t="str">
            <v>saraviarodriguezjoseclaudio@gmail.com</v>
          </cell>
        </row>
        <row r="2576">
          <cell r="H2576">
            <v>301323</v>
          </cell>
          <cell r="I2576" t="str">
            <v>MUNICIPALIDAD DISTRITAL DE SAN ANTONIO</v>
          </cell>
          <cell r="J2576">
            <v>15</v>
          </cell>
          <cell r="K2576" t="str">
            <v>LIMA PROVINCIAS</v>
          </cell>
          <cell r="L2576">
            <v>5</v>
          </cell>
          <cell r="M2576" t="str">
            <v>CANETE</v>
          </cell>
          <cell r="N2576">
            <v>13</v>
          </cell>
          <cell r="O2576" t="str">
            <v>SAN ANTONIO</v>
          </cell>
          <cell r="P2576" t="str">
            <v>Vilma Celestino Villafana</v>
          </cell>
          <cell r="Q2576"/>
          <cell r="R2576" t="str">
            <v>Edison Gomez Juro</v>
          </cell>
          <cell r="S2576" t="str">
            <v>Sub Gerente de Planeamiento</v>
          </cell>
          <cell r="T2576" t="str">
            <v>960 342 835</v>
          </cell>
          <cell r="U2576" t="str">
            <v>edisongjg@gmail.com; e.gomez@munisanantonio.gob.pe</v>
          </cell>
        </row>
        <row r="2577">
          <cell r="H2577">
            <v>301324</v>
          </cell>
          <cell r="I2577" t="str">
            <v>MUNICIPALIDAD DISTRITAL DE SAN LUIS</v>
          </cell>
          <cell r="J2577">
            <v>15</v>
          </cell>
          <cell r="K2577" t="str">
            <v>LIMA PROVINCIAS</v>
          </cell>
          <cell r="L2577">
            <v>5</v>
          </cell>
          <cell r="M2577" t="str">
            <v>CANETE</v>
          </cell>
          <cell r="N2577">
            <v>14</v>
          </cell>
          <cell r="O2577" t="str">
            <v>SAN LUIS</v>
          </cell>
          <cell r="P2577" t="str">
            <v>Vilma Celestino Villafana</v>
          </cell>
          <cell r="Q2577"/>
          <cell r="R2577" t="str">
            <v>Pedro Luis Angulo Guzman</v>
          </cell>
          <cell r="S2577" t="str">
            <v>Sub Gerente de Planeamiento</v>
          </cell>
          <cell r="T2577">
            <v>974229099</v>
          </cell>
          <cell r="U2577" t="str">
            <v>carlosdelpierofernandez@gmail.com</v>
          </cell>
        </row>
        <row r="2578">
          <cell r="H2578">
            <v>301325</v>
          </cell>
          <cell r="I2578" t="str">
            <v>MUNICIPALIDAD DISTRITAL DE SANTA CRUZ DE FLORES</v>
          </cell>
          <cell r="J2578">
            <v>15</v>
          </cell>
          <cell r="K2578" t="str">
            <v>LIMA PROVINCIAS</v>
          </cell>
          <cell r="L2578">
            <v>5</v>
          </cell>
          <cell r="M2578" t="str">
            <v>CANETE</v>
          </cell>
          <cell r="N2578">
            <v>15</v>
          </cell>
          <cell r="O2578" t="str">
            <v>SANTA CRUZ DE FLORES</v>
          </cell>
          <cell r="P2578" t="str">
            <v>Vilma Celestino Villafana</v>
          </cell>
          <cell r="Q2578"/>
          <cell r="R2578" t="str">
            <v>Enciso Zegarra Vicente</v>
          </cell>
          <cell r="S2578" t="str">
            <v>Sub Gerente de Planeamiento</v>
          </cell>
          <cell r="T2578">
            <v>991886232</v>
          </cell>
          <cell r="U2578" t="str">
            <v>vencisoz@gmail.com</v>
          </cell>
        </row>
        <row r="2579">
          <cell r="H2579">
            <v>301326</v>
          </cell>
          <cell r="I2579" t="str">
            <v>MUNICIPALIDAD DISTRITAL DE ZUÑIGA</v>
          </cell>
          <cell r="J2579">
            <v>15</v>
          </cell>
          <cell r="K2579" t="str">
            <v>LIMA PROVINCIAS</v>
          </cell>
          <cell r="L2579">
            <v>5</v>
          </cell>
          <cell r="M2579" t="str">
            <v>CANETE</v>
          </cell>
          <cell r="N2579">
            <v>16</v>
          </cell>
          <cell r="O2579" t="str">
            <v>ZUÑIGA</v>
          </cell>
          <cell r="P2579" t="str">
            <v>Vilma Celestino Villafana</v>
          </cell>
          <cell r="Q2579"/>
          <cell r="R2579" t="str">
            <v>Pedro Carlos Perez Mendoza</v>
          </cell>
          <cell r="S2579" t="str">
            <v>Sub Gerente de Planeamiento</v>
          </cell>
          <cell r="T2579">
            <v>956776290</v>
          </cell>
          <cell r="U2579" t="str">
            <v>pedro_cpm@hotmail.com</v>
          </cell>
        </row>
        <row r="2580">
          <cell r="H2580">
            <v>301328</v>
          </cell>
          <cell r="I2580" t="str">
            <v>MUNICIPALIDAD DISTRITAL DE ATAVILLOS ALTO</v>
          </cell>
          <cell r="J2580">
            <v>15</v>
          </cell>
          <cell r="K2580" t="str">
            <v>LIMA PROVINCIAS</v>
          </cell>
          <cell r="L2580">
            <v>6</v>
          </cell>
          <cell r="M2580" t="str">
            <v>HUARAL</v>
          </cell>
          <cell r="N2580">
            <v>2</v>
          </cell>
          <cell r="O2580" t="str">
            <v>ATAVILLOS ALTO</v>
          </cell>
          <cell r="P2580" t="str">
            <v>Vilma Celestino Villafana</v>
          </cell>
          <cell r="Q2580"/>
          <cell r="R2580" t="str">
            <v>Nancy Rojas Valdivia</v>
          </cell>
          <cell r="S2580" t="str">
            <v>Sub Gerente de Planeamiento</v>
          </cell>
          <cell r="T2580">
            <v>942842523</v>
          </cell>
          <cell r="U2580" t="str">
            <v>atavillosalto@gmail.com</v>
          </cell>
        </row>
        <row r="2581">
          <cell r="H2581">
            <v>301329</v>
          </cell>
          <cell r="I2581" t="str">
            <v>MUNICIPALIDAD DISTRITAL DE ATAVILLOS BAJO</v>
          </cell>
          <cell r="J2581">
            <v>15</v>
          </cell>
          <cell r="K2581" t="str">
            <v>LIMA PROVINCIAS</v>
          </cell>
          <cell r="L2581">
            <v>6</v>
          </cell>
          <cell r="M2581" t="str">
            <v>HUARAL</v>
          </cell>
          <cell r="N2581">
            <v>3</v>
          </cell>
          <cell r="O2581" t="str">
            <v>ATAVILLOS BAJO</v>
          </cell>
          <cell r="P2581" t="str">
            <v>Vilma Celestino Villafana</v>
          </cell>
          <cell r="Q2581"/>
          <cell r="R2581" t="str">
            <v>Nely Olivia Mamani Puma</v>
          </cell>
          <cell r="S2581" t="str">
            <v>Sub Gerente de Planeamiento</v>
          </cell>
          <cell r="T2581">
            <v>946207015</v>
          </cell>
          <cell r="U2581" t="str">
            <v>paypay_0@hotmail.com</v>
          </cell>
        </row>
        <row r="2582">
          <cell r="H2582">
            <v>301330</v>
          </cell>
          <cell r="I2582" t="str">
            <v>MUNICIPALIDAD DISTRITAL DE AUCALLAMA</v>
          </cell>
          <cell r="J2582">
            <v>15</v>
          </cell>
          <cell r="K2582" t="str">
            <v>LIMA PROVINCIAS</v>
          </cell>
          <cell r="L2582">
            <v>6</v>
          </cell>
          <cell r="M2582" t="str">
            <v>HUARAL</v>
          </cell>
          <cell r="N2582">
            <v>4</v>
          </cell>
          <cell r="O2582" t="str">
            <v>AUCALLAMA</v>
          </cell>
          <cell r="P2582" t="str">
            <v>Vilma Celestino Villafana</v>
          </cell>
          <cell r="Q2582"/>
          <cell r="R2582" t="str">
            <v>Oscar Enrique Mugruza Leon</v>
          </cell>
          <cell r="S2582" t="str">
            <v>Sub Gerente de Planeamiento</v>
          </cell>
          <cell r="T2582">
            <v>949942014</v>
          </cell>
          <cell r="U2582" t="str">
            <v>planificacionypresupuesto@muniaucallama.gob.pe</v>
          </cell>
        </row>
        <row r="2583">
          <cell r="H2583">
            <v>301331</v>
          </cell>
          <cell r="I2583" t="str">
            <v>MUNICIPALIDAD DISTRITAL DE CHANCAY</v>
          </cell>
          <cell r="J2583">
            <v>15</v>
          </cell>
          <cell r="K2583" t="str">
            <v>LIMA PROVINCIAS</v>
          </cell>
          <cell r="L2583">
            <v>6</v>
          </cell>
          <cell r="M2583" t="str">
            <v>HUARAL</v>
          </cell>
          <cell r="N2583">
            <v>5</v>
          </cell>
          <cell r="O2583" t="str">
            <v>CHANCAY</v>
          </cell>
          <cell r="P2583" t="str">
            <v>Vilma Celestino Villafana</v>
          </cell>
          <cell r="Q2583"/>
          <cell r="R2583" t="str">
            <v>Nely Olivia Mamani Puma</v>
          </cell>
          <cell r="S2583" t="str">
            <v>Sub Gerente de Planeamiento</v>
          </cell>
          <cell r="T2583">
            <v>946207015</v>
          </cell>
          <cell r="U2583" t="str">
            <v>paypay_0@hotmail.com</v>
          </cell>
        </row>
        <row r="2584">
          <cell r="H2584">
            <v>301332</v>
          </cell>
          <cell r="I2584" t="str">
            <v>MUNICIPALIDAD DISTRITAL DE IHUARI</v>
          </cell>
          <cell r="J2584">
            <v>15</v>
          </cell>
          <cell r="K2584" t="str">
            <v>LIMA PROVINCIAS</v>
          </cell>
          <cell r="L2584">
            <v>6</v>
          </cell>
          <cell r="M2584" t="str">
            <v>HUARAL</v>
          </cell>
          <cell r="N2584">
            <v>6</v>
          </cell>
          <cell r="O2584" t="str">
            <v>IHUARI</v>
          </cell>
          <cell r="P2584" t="str">
            <v>Vilma Celestino Villafana</v>
          </cell>
          <cell r="Q2584"/>
          <cell r="R2584" t="str">
            <v>Lennin Joel Obregon Saenz</v>
          </cell>
          <cell r="S2584" t="str">
            <v>Sub Gerente de Planeamiento</v>
          </cell>
          <cell r="T2584">
            <v>952799624</v>
          </cell>
          <cell r="U2584" t="str">
            <v>lobregonj@gmail.com</v>
          </cell>
        </row>
        <row r="2585">
          <cell r="H2585">
            <v>301333</v>
          </cell>
          <cell r="I2585" t="str">
            <v>MUNICIPALIDAD DISTRITAL DE LAMPIAN</v>
          </cell>
          <cell r="J2585">
            <v>15</v>
          </cell>
          <cell r="K2585" t="str">
            <v>LIMA PROVINCIAS</v>
          </cell>
          <cell r="L2585">
            <v>6</v>
          </cell>
          <cell r="M2585" t="str">
            <v>HUARAL</v>
          </cell>
          <cell r="N2585">
            <v>7</v>
          </cell>
          <cell r="O2585" t="str">
            <v>LAMPIAN</v>
          </cell>
          <cell r="P2585" t="str">
            <v>Vilma Celestino Villafana</v>
          </cell>
          <cell r="Q2585"/>
          <cell r="R2585" t="str">
            <v>Maria Angelica Galarza Cristobal</v>
          </cell>
          <cell r="S2585" t="str">
            <v>Sub Gerente de Planeamiento</v>
          </cell>
          <cell r="T2585">
            <v>975888935</v>
          </cell>
          <cell r="U2585" t="str">
            <v>angelica_gc20@hotmail.com</v>
          </cell>
        </row>
        <row r="2586">
          <cell r="H2586">
            <v>301334</v>
          </cell>
          <cell r="I2586" t="str">
            <v>MUNICIPALIDAD DISTRITAL DE PACARAOS</v>
          </cell>
          <cell r="J2586">
            <v>15</v>
          </cell>
          <cell r="K2586" t="str">
            <v>LIMA PROVINCIAS</v>
          </cell>
          <cell r="L2586">
            <v>6</v>
          </cell>
          <cell r="M2586" t="str">
            <v>HUARAL</v>
          </cell>
          <cell r="N2586">
            <v>8</v>
          </cell>
          <cell r="O2586" t="str">
            <v>PACARAOS</v>
          </cell>
          <cell r="P2586" t="str">
            <v>Vilma Celestino Villafana</v>
          </cell>
          <cell r="Q2586"/>
          <cell r="R2586" t="str">
            <v>Ambrosio Ubaldo Cliver Efrain</v>
          </cell>
          <cell r="S2586" t="str">
            <v>Sub Gerente de Planeamiento</v>
          </cell>
          <cell r="T2586">
            <v>991955903</v>
          </cell>
          <cell r="U2586" t="str">
            <v>cambrosioubaldo@gmail.com</v>
          </cell>
        </row>
        <row r="2587">
          <cell r="H2587">
            <v>301335</v>
          </cell>
          <cell r="I2587" t="str">
            <v>MUNICIPALIDAD DISTRITAL DE SAN MIGUEL DE ACOS</v>
          </cell>
          <cell r="J2587">
            <v>15</v>
          </cell>
          <cell r="K2587" t="str">
            <v>LIMA PROVINCIAS</v>
          </cell>
          <cell r="L2587">
            <v>6</v>
          </cell>
          <cell r="M2587" t="str">
            <v>HUARAL</v>
          </cell>
          <cell r="N2587">
            <v>9</v>
          </cell>
          <cell r="O2587" t="str">
            <v>SAN MIGUEL DE ACOS</v>
          </cell>
          <cell r="P2587" t="str">
            <v>Vilma Celestino Villafana</v>
          </cell>
          <cell r="Q2587"/>
          <cell r="R2587" t="str">
            <v>Joel Johan Montes Velasquez</v>
          </cell>
          <cell r="S2587" t="str">
            <v>Sub Gerente de Planeamiento</v>
          </cell>
          <cell r="T2587">
            <v>940440049</v>
          </cell>
          <cell r="U2587" t="str">
            <v>planificacionypresupuestomdsma@gmail.com; munisanmigueldeacosoficial@gmail.com</v>
          </cell>
        </row>
        <row r="2588">
          <cell r="H2588">
            <v>301336</v>
          </cell>
          <cell r="I2588" t="str">
            <v>MUNICIPALIDAD DISTRITAL DE SANTA CRUZ DE ANDAMARCA</v>
          </cell>
          <cell r="J2588">
            <v>15</v>
          </cell>
          <cell r="K2588" t="str">
            <v>LIMA PROVINCIAS</v>
          </cell>
          <cell r="L2588">
            <v>6</v>
          </cell>
          <cell r="M2588" t="str">
            <v>HUARAL</v>
          </cell>
          <cell r="N2588">
            <v>10</v>
          </cell>
          <cell r="O2588" t="str">
            <v>SANTA CRUZ DE ANDAMARCA</v>
          </cell>
          <cell r="P2588" t="str">
            <v>Vilma Celestino Villafana</v>
          </cell>
          <cell r="Q2588"/>
          <cell r="R2588" t="str">
            <v>Mercedes Herlinda Garcia Flores</v>
          </cell>
          <cell r="S2588" t="str">
            <v>Sub Gerente de Planeamiento</v>
          </cell>
          <cell r="T2588">
            <v>942110393</v>
          </cell>
          <cell r="U2588" t="str">
            <v>mechita2036@gmail.com</v>
          </cell>
        </row>
        <row r="2589">
          <cell r="H2589">
            <v>301337</v>
          </cell>
          <cell r="I2589" t="str">
            <v>MUNICIPALIDAD DISTRITAL DE SUMBILCA</v>
          </cell>
          <cell r="J2589">
            <v>15</v>
          </cell>
          <cell r="K2589" t="str">
            <v>LIMA PROVINCIAS</v>
          </cell>
          <cell r="L2589">
            <v>6</v>
          </cell>
          <cell r="M2589" t="str">
            <v>HUARAL</v>
          </cell>
          <cell r="N2589">
            <v>11</v>
          </cell>
          <cell r="O2589" t="str">
            <v>SUMBILCA</v>
          </cell>
          <cell r="P2589" t="str">
            <v>Vilma Celestino Villafana</v>
          </cell>
          <cell r="Q2589"/>
          <cell r="R2589" t="str">
            <v>Cesar Gabino Campos Campos</v>
          </cell>
          <cell r="S2589" t="str">
            <v>Sub Gerente de Planeamiento</v>
          </cell>
          <cell r="T2589">
            <v>987767665</v>
          </cell>
          <cell r="U2589" t="str">
            <v>ccamposcampos@hotmail.com</v>
          </cell>
        </row>
        <row r="2590">
          <cell r="H2590">
            <v>301338</v>
          </cell>
          <cell r="I2590" t="str">
            <v>MUNICIPALIDAD DISTRITAL VEINTISIETE DE NOVIEMBRE</v>
          </cell>
          <cell r="J2590">
            <v>15</v>
          </cell>
          <cell r="K2590" t="str">
            <v>LIMA PROVINCIAS</v>
          </cell>
          <cell r="L2590">
            <v>6</v>
          </cell>
          <cell r="M2590" t="str">
            <v>HUARAL</v>
          </cell>
          <cell r="N2590">
            <v>12</v>
          </cell>
          <cell r="O2590" t="str">
            <v>VEINTISIETE DE NOVIEMBRE</v>
          </cell>
          <cell r="P2590" t="str">
            <v>Vilma Celestino Villafana</v>
          </cell>
          <cell r="Q2590"/>
          <cell r="R2590" t="str">
            <v>Lucia Elvira Estica De Uriarte</v>
          </cell>
          <cell r="S2590" t="str">
            <v>Sub Gerente de Planeamiento</v>
          </cell>
          <cell r="T2590">
            <v>939147327</v>
          </cell>
          <cell r="U2590" t="str">
            <v>ljestica25@hotmail.com</v>
          </cell>
        </row>
        <row r="2591">
          <cell r="H2591">
            <v>301340</v>
          </cell>
          <cell r="I2591" t="str">
            <v>MUNICIPALIDAD DISTRITAL DE ANTIOQUIA</v>
          </cell>
          <cell r="J2591">
            <v>15</v>
          </cell>
          <cell r="K2591" t="str">
            <v>LIMA PROVINCIAS</v>
          </cell>
          <cell r="L2591">
            <v>7</v>
          </cell>
          <cell r="M2591" t="str">
            <v>HUAROCHIRI</v>
          </cell>
          <cell r="N2591">
            <v>2</v>
          </cell>
          <cell r="O2591" t="str">
            <v>ANTIOQUIA</v>
          </cell>
          <cell r="P2591" t="str">
            <v>Vilma Celestino Villafana</v>
          </cell>
          <cell r="Q2591"/>
          <cell r="R2591" t="str">
            <v>Edy Alberto Alor Pacheco</v>
          </cell>
          <cell r="S2591" t="str">
            <v>Sub Gerente de Planeamiento</v>
          </cell>
          <cell r="T2591">
            <v>954046468</v>
          </cell>
          <cell r="U2591" t="str">
            <v>edyalor@hotmail.com</v>
          </cell>
        </row>
        <row r="2592">
          <cell r="H2592">
            <v>301341</v>
          </cell>
          <cell r="I2592" t="str">
            <v>MUNICIPALIDAD DISTRITAL DE CALLAHUANCA</v>
          </cell>
          <cell r="J2592">
            <v>15</v>
          </cell>
          <cell r="K2592" t="str">
            <v>LIMA PROVINCIAS</v>
          </cell>
          <cell r="L2592">
            <v>7</v>
          </cell>
          <cell r="M2592" t="str">
            <v>HUAROCHIRI</v>
          </cell>
          <cell r="N2592">
            <v>3</v>
          </cell>
          <cell r="O2592" t="str">
            <v>CALLAHUANCA</v>
          </cell>
          <cell r="P2592" t="str">
            <v>Vilma Celestino Villafana</v>
          </cell>
          <cell r="Q2592"/>
          <cell r="R2592" t="str">
            <v>Elizabeth Liliana Garcia Guerreros</v>
          </cell>
          <cell r="S2592" t="str">
            <v>Sub Gerente de Planeamiento</v>
          </cell>
          <cell r="T2592">
            <v>963612825</v>
          </cell>
          <cell r="U2592" t="str">
            <v>liliana3154@hotmail.com</v>
          </cell>
        </row>
        <row r="2593">
          <cell r="H2593">
            <v>301342</v>
          </cell>
          <cell r="I2593" t="str">
            <v>MUNICIPALIDAD DISTRITAL DE CARAMPOMA</v>
          </cell>
          <cell r="J2593">
            <v>15</v>
          </cell>
          <cell r="K2593" t="str">
            <v>LIMA PROVINCIAS</v>
          </cell>
          <cell r="L2593">
            <v>7</v>
          </cell>
          <cell r="M2593" t="str">
            <v>HUAROCHIRI</v>
          </cell>
          <cell r="N2593">
            <v>4</v>
          </cell>
          <cell r="O2593" t="str">
            <v>CARAMPOMA</v>
          </cell>
          <cell r="P2593" t="str">
            <v>Vilma Celestino Villafana</v>
          </cell>
          <cell r="Q2593"/>
          <cell r="R2593" t="str">
            <v>Ervin Dionisio Castro Cosquillo</v>
          </cell>
          <cell r="S2593" t="str">
            <v>Sub Gerente de Planeamiento</v>
          </cell>
          <cell r="T2593">
            <v>989144212</v>
          </cell>
          <cell r="U2593" t="str">
            <v>ervinc25@gmail.com</v>
          </cell>
        </row>
        <row r="2594">
          <cell r="H2594">
            <v>301343</v>
          </cell>
          <cell r="I2594" t="str">
            <v>MUNICIPALIDAD DISTRITAL DE CHICLA</v>
          </cell>
          <cell r="J2594">
            <v>15</v>
          </cell>
          <cell r="K2594" t="str">
            <v>LIMA PROVINCIAS</v>
          </cell>
          <cell r="L2594">
            <v>7</v>
          </cell>
          <cell r="M2594" t="str">
            <v>HUAROCHIRI</v>
          </cell>
          <cell r="N2594">
            <v>5</v>
          </cell>
          <cell r="O2594" t="str">
            <v>CHICLA</v>
          </cell>
          <cell r="P2594" t="str">
            <v>Vilma Celestino Villafana</v>
          </cell>
          <cell r="Q2594"/>
          <cell r="R2594" t="str">
            <v>Juan Cirilo Merlin Runco</v>
          </cell>
          <cell r="S2594" t="str">
            <v>Sub Gerente de Planeamiento</v>
          </cell>
          <cell r="T2594">
            <v>946771073</v>
          </cell>
          <cell r="U2594" t="str">
            <v>jamir793@hotmail.com</v>
          </cell>
        </row>
        <row r="2595">
          <cell r="H2595">
            <v>301344</v>
          </cell>
          <cell r="I2595" t="str">
            <v>MUNICIPALIDAD DISTRITAL DE SAN JOSE DE LOS CHORRILLOS - CUENCA</v>
          </cell>
          <cell r="J2595">
            <v>15</v>
          </cell>
          <cell r="K2595" t="str">
            <v>LIMA PROVINCIAS</v>
          </cell>
          <cell r="L2595">
            <v>7</v>
          </cell>
          <cell r="M2595" t="str">
            <v>HUAROCHIRI</v>
          </cell>
          <cell r="N2595">
            <v>6</v>
          </cell>
          <cell r="O2595" t="str">
            <v>CUENCA</v>
          </cell>
          <cell r="P2595" t="str">
            <v>Vilma Celestino Villafana</v>
          </cell>
          <cell r="Q2595"/>
          <cell r="R2595" t="str">
            <v>Norbi Darbin Dionicio Mango</v>
          </cell>
          <cell r="S2595" t="str">
            <v>Sub Gerente de Planeamiento</v>
          </cell>
          <cell r="T2595">
            <v>916212444</v>
          </cell>
          <cell r="U2595" t="str">
            <v>dioniciomango@hotmail.com</v>
          </cell>
        </row>
        <row r="2596">
          <cell r="H2596">
            <v>301345</v>
          </cell>
          <cell r="I2596" t="str">
            <v>MUNICIPALIDAD DISTRITAL DE HUACHUPAMPA</v>
          </cell>
          <cell r="J2596">
            <v>15</v>
          </cell>
          <cell r="K2596" t="str">
            <v>LIMA PROVINCIAS</v>
          </cell>
          <cell r="L2596">
            <v>7</v>
          </cell>
          <cell r="M2596" t="str">
            <v>HUAROCHIRI</v>
          </cell>
          <cell r="N2596">
            <v>7</v>
          </cell>
          <cell r="O2596" t="str">
            <v>HUACHUPAMPA</v>
          </cell>
          <cell r="P2596" t="str">
            <v>Vilma Celestino Villafana</v>
          </cell>
          <cell r="Q2596"/>
          <cell r="R2596" t="str">
            <v>Elizabeth Liliana Garcia Guerreros</v>
          </cell>
          <cell r="S2596" t="str">
            <v>Sub Gerente de Planeamiento</v>
          </cell>
          <cell r="T2596">
            <v>963612825</v>
          </cell>
          <cell r="U2596" t="str">
            <v>liliana3154@hotmail.com</v>
          </cell>
        </row>
        <row r="2597">
          <cell r="H2597">
            <v>301346</v>
          </cell>
          <cell r="I2597" t="str">
            <v>MUNICIPALIDAD DISTRITAL DE HUANZA</v>
          </cell>
          <cell r="J2597">
            <v>15</v>
          </cell>
          <cell r="K2597" t="str">
            <v>LIMA PROVINCIAS</v>
          </cell>
          <cell r="L2597">
            <v>7</v>
          </cell>
          <cell r="M2597" t="str">
            <v>HUAROCHIRI</v>
          </cell>
          <cell r="N2597">
            <v>8</v>
          </cell>
          <cell r="O2597" t="str">
            <v>HUANZA</v>
          </cell>
          <cell r="P2597" t="str">
            <v>Vilma Celestino Villafana</v>
          </cell>
          <cell r="Q2597"/>
          <cell r="R2597" t="str">
            <v>Ivan Eduardo Carrasco Medianero</v>
          </cell>
          <cell r="S2597" t="str">
            <v>Sub Gerente de Planeamiento</v>
          </cell>
          <cell r="T2597">
            <v>990343299</v>
          </cell>
          <cell r="U2597" t="str">
            <v>ivanecm19@gmail.com</v>
          </cell>
        </row>
        <row r="2598">
          <cell r="H2598">
            <v>301347</v>
          </cell>
          <cell r="I2598" t="str">
            <v>MUNICIPALIDAD DISTRITAL DE HUAROCHIRI</v>
          </cell>
          <cell r="J2598">
            <v>15</v>
          </cell>
          <cell r="K2598" t="str">
            <v>LIMA PROVINCIAS</v>
          </cell>
          <cell r="L2598">
            <v>7</v>
          </cell>
          <cell r="M2598" t="str">
            <v>HUAROCHIRI</v>
          </cell>
          <cell r="N2598">
            <v>9</v>
          </cell>
          <cell r="O2598" t="str">
            <v>HUAROCHIRI</v>
          </cell>
          <cell r="P2598" t="str">
            <v>Vilma Celestino Villafana</v>
          </cell>
          <cell r="Q2598"/>
          <cell r="R2598" t="str">
            <v>Roberto Edwuen Tello Chumbipuma</v>
          </cell>
          <cell r="S2598" t="str">
            <v>Sub Gerente de Planeamiento</v>
          </cell>
          <cell r="T2598">
            <v>962250344</v>
          </cell>
          <cell r="U2598" t="str">
            <v>bcretc_91@hotmail.com</v>
          </cell>
        </row>
        <row r="2599">
          <cell r="H2599">
            <v>301348</v>
          </cell>
          <cell r="I2599" t="str">
            <v>MUNICIPALIDAD DISTRITAL DE LAHUAYTAMBO</v>
          </cell>
          <cell r="J2599">
            <v>15</v>
          </cell>
          <cell r="K2599" t="str">
            <v>LIMA PROVINCIAS</v>
          </cell>
          <cell r="L2599">
            <v>7</v>
          </cell>
          <cell r="M2599" t="str">
            <v>HUAROCHIRI</v>
          </cell>
          <cell r="N2599">
            <v>10</v>
          </cell>
          <cell r="O2599" t="str">
            <v>LAHUAYTAMBO</v>
          </cell>
          <cell r="P2599" t="str">
            <v>Vilma Celestino Villafana</v>
          </cell>
          <cell r="Q2599"/>
          <cell r="R2599" t="str">
            <v>Jose Luis Moreno Quispe</v>
          </cell>
          <cell r="S2599" t="str">
            <v>Sub Gerente de Planeamiento</v>
          </cell>
          <cell r="T2599">
            <v>992114174</v>
          </cell>
          <cell r="U2599" t="str">
            <v>juse397@hotmail.com</v>
          </cell>
        </row>
        <row r="2600">
          <cell r="H2600">
            <v>301349</v>
          </cell>
          <cell r="I2600" t="str">
            <v>MUNICIPALIDAD DISTRITAL DE LANGA</v>
          </cell>
          <cell r="J2600">
            <v>15</v>
          </cell>
          <cell r="K2600" t="str">
            <v>LIMA PROVINCIAS</v>
          </cell>
          <cell r="L2600">
            <v>7</v>
          </cell>
          <cell r="M2600" t="str">
            <v>HUAROCHIRI</v>
          </cell>
          <cell r="N2600">
            <v>11</v>
          </cell>
          <cell r="O2600" t="str">
            <v>LANGA</v>
          </cell>
          <cell r="P2600" t="str">
            <v>Vilma Celestino Villafana</v>
          </cell>
          <cell r="Q2600"/>
          <cell r="R2600" t="str">
            <v>Gumercindo Angel Orihuela Palacios</v>
          </cell>
          <cell r="S2600" t="str">
            <v>Sub Gerente de Planeamiento</v>
          </cell>
          <cell r="T2600">
            <v>998788079</v>
          </cell>
          <cell r="U2600" t="str">
            <v>Angelop_33@Hotmail.Com</v>
          </cell>
        </row>
        <row r="2601">
          <cell r="H2601">
            <v>301350</v>
          </cell>
          <cell r="I2601" t="str">
            <v>MUNICIPALIDAD DISTRITAL DE LARAOS</v>
          </cell>
          <cell r="J2601">
            <v>15</v>
          </cell>
          <cell r="K2601" t="str">
            <v>LIMA PROVINCIAS</v>
          </cell>
          <cell r="L2601">
            <v>7</v>
          </cell>
          <cell r="M2601" t="str">
            <v>HUAROCHIRI</v>
          </cell>
          <cell r="N2601">
            <v>12</v>
          </cell>
          <cell r="O2601" t="str">
            <v>LARAOS</v>
          </cell>
          <cell r="P2601" t="str">
            <v>Vilma Celestino Villafana</v>
          </cell>
          <cell r="Q2601"/>
          <cell r="R2601" t="str">
            <v>Pocho Cabrera De La Cruz</v>
          </cell>
          <cell r="S2601" t="str">
            <v>Sub Gerente de Planeamiento</v>
          </cell>
          <cell r="T2601">
            <v>977921231</v>
          </cell>
          <cell r="U2601" t="str">
            <v>cabreradelacruzpochoseverino@gmail.com</v>
          </cell>
        </row>
        <row r="2602">
          <cell r="H2602">
            <v>301351</v>
          </cell>
          <cell r="I2602" t="str">
            <v>MUNICIPALIDAD DISTRITAL DE MARIATANA</v>
          </cell>
          <cell r="J2602">
            <v>15</v>
          </cell>
          <cell r="K2602" t="str">
            <v>LIMA PROVINCIAS</v>
          </cell>
          <cell r="L2602">
            <v>7</v>
          </cell>
          <cell r="M2602" t="str">
            <v>HUAROCHIRI</v>
          </cell>
          <cell r="N2602">
            <v>13</v>
          </cell>
          <cell r="O2602" t="str">
            <v>MARIATANA</v>
          </cell>
          <cell r="P2602" t="str">
            <v>Vilma Celestino Villafana</v>
          </cell>
          <cell r="Q2602"/>
          <cell r="R2602" t="str">
            <v>Jose Luis Moreno Quispe</v>
          </cell>
          <cell r="S2602" t="str">
            <v>Sub Gerente de Planeamiento</v>
          </cell>
          <cell r="T2602">
            <v>992114174</v>
          </cell>
          <cell r="U2602" t="str">
            <v>juse397@hotmail.com</v>
          </cell>
        </row>
        <row r="2603">
          <cell r="H2603">
            <v>301352</v>
          </cell>
          <cell r="I2603" t="str">
            <v>MUNICIPALIDAD DISTRITAL DE RICARDO PALMA</v>
          </cell>
          <cell r="J2603">
            <v>15</v>
          </cell>
          <cell r="K2603" t="str">
            <v>LIMA PROVINCIAS</v>
          </cell>
          <cell r="L2603">
            <v>7</v>
          </cell>
          <cell r="M2603" t="str">
            <v>HUAROCHIRI</v>
          </cell>
          <cell r="N2603">
            <v>14</v>
          </cell>
          <cell r="O2603" t="str">
            <v>RICARDO PALMA</v>
          </cell>
          <cell r="P2603" t="str">
            <v>Vilma Celestino Villafana</v>
          </cell>
          <cell r="Q2603"/>
          <cell r="R2603" t="str">
            <v xml:space="preserve"> RIVER MORALES VASQUEZ</v>
          </cell>
          <cell r="S2603" t="str">
            <v>RESPONSABLE DE OFICINA DE PLANEAMIENTO Y PRESUPUESTO</v>
          </cell>
          <cell r="T2603">
            <v>959856137</v>
          </cell>
          <cell r="U2603" t="str">
            <v>gerenciaplaneamientoypresupuesto@muniricardopalma.gob.pe</v>
          </cell>
        </row>
        <row r="2604">
          <cell r="H2604">
            <v>301353</v>
          </cell>
          <cell r="I2604" t="str">
            <v>MUNICIPALIDAD DISTRITAL DE SAN ANDRES DE TUPICOCHA</v>
          </cell>
          <cell r="J2604">
            <v>15</v>
          </cell>
          <cell r="K2604" t="str">
            <v>LIMA PROVINCIAS</v>
          </cell>
          <cell r="L2604">
            <v>7</v>
          </cell>
          <cell r="M2604" t="str">
            <v>HUAROCHIRI</v>
          </cell>
          <cell r="N2604">
            <v>15</v>
          </cell>
          <cell r="O2604" t="str">
            <v>SAN ANDRES DE TUPICOCHA</v>
          </cell>
          <cell r="P2604" t="str">
            <v>Vilma Celestino Villafana</v>
          </cell>
          <cell r="Q2604"/>
          <cell r="R2604" t="str">
            <v>Rivera Gamarra Maykel Agustin</v>
          </cell>
          <cell r="S2604" t="str">
            <v>Sub Gerente de Planeamiento</v>
          </cell>
          <cell r="T2604">
            <v>966773339</v>
          </cell>
          <cell r="U2604" t="str">
            <v>maykel_12_18@gmail.com</v>
          </cell>
        </row>
        <row r="2605">
          <cell r="H2605">
            <v>301354</v>
          </cell>
          <cell r="I2605" t="str">
            <v>MUNICIPALIDAD DISTRITAL DE SAN ANTONIO</v>
          </cell>
          <cell r="J2605">
            <v>15</v>
          </cell>
          <cell r="K2605" t="str">
            <v>LIMA PROVINCIAS</v>
          </cell>
          <cell r="L2605">
            <v>7</v>
          </cell>
          <cell r="M2605" t="str">
            <v>HUAROCHIRI</v>
          </cell>
          <cell r="N2605">
            <v>16</v>
          </cell>
          <cell r="O2605" t="str">
            <v>SAN ANTONIO</v>
          </cell>
          <cell r="P2605" t="str">
            <v>Vilma Celestino Villafana</v>
          </cell>
          <cell r="Q2605"/>
          <cell r="R2605" t="str">
            <v>Zihara Cardenas Baldeon</v>
          </cell>
          <cell r="S2605" t="str">
            <v>Sub Gerente de Planeamiento</v>
          </cell>
          <cell r="T2605">
            <v>989536075</v>
          </cell>
          <cell r="U2605" t="str">
            <v>gpresupuesto@munisanantoniohri.gob.pe</v>
          </cell>
        </row>
        <row r="2606">
          <cell r="H2606">
            <v>301355</v>
          </cell>
          <cell r="I2606" t="str">
            <v>MUNICIPALIDAD DISTRITAL DE SAN BARTOLOME</v>
          </cell>
          <cell r="J2606">
            <v>15</v>
          </cell>
          <cell r="K2606" t="str">
            <v>LIMA PROVINCIAS</v>
          </cell>
          <cell r="L2606">
            <v>7</v>
          </cell>
          <cell r="M2606" t="str">
            <v>HUAROCHIRI</v>
          </cell>
          <cell r="N2606">
            <v>17</v>
          </cell>
          <cell r="O2606" t="str">
            <v>SAN BARTOLOME</v>
          </cell>
          <cell r="P2606" t="str">
            <v>Vilma Celestino Villafana</v>
          </cell>
          <cell r="Q2606"/>
          <cell r="R2606" t="str">
            <v>Jose Luis Moreno Quispe</v>
          </cell>
          <cell r="S2606" t="str">
            <v>Sub Gerente de Planeamiento</v>
          </cell>
          <cell r="T2606">
            <v>992114174</v>
          </cell>
          <cell r="U2606" t="str">
            <v>juse397@hotmail.com</v>
          </cell>
        </row>
        <row r="2607">
          <cell r="H2607">
            <v>301356</v>
          </cell>
          <cell r="I2607" t="str">
            <v>MUNICIPALIDAD DISTRITAL DE SAN DAMIAN</v>
          </cell>
          <cell r="J2607">
            <v>15</v>
          </cell>
          <cell r="K2607" t="str">
            <v>LIMA PROVINCIAS</v>
          </cell>
          <cell r="L2607">
            <v>7</v>
          </cell>
          <cell r="M2607" t="str">
            <v>HUAROCHIRI</v>
          </cell>
          <cell r="N2607">
            <v>18</v>
          </cell>
          <cell r="O2607" t="str">
            <v>SAN DAMIAN</v>
          </cell>
          <cell r="P2607" t="str">
            <v>Vilma Celestino Villafana</v>
          </cell>
          <cell r="Q2607"/>
          <cell r="R2607" t="str">
            <v>Roberto Edwuen Tello Chumbipuma</v>
          </cell>
          <cell r="S2607" t="str">
            <v>Sub Gerente de Planeamiento</v>
          </cell>
          <cell r="T2607">
            <v>962250344</v>
          </cell>
          <cell r="U2607" t="str">
            <v>bcretc_91@hotmail.com</v>
          </cell>
        </row>
        <row r="2608">
          <cell r="H2608">
            <v>301357</v>
          </cell>
          <cell r="I2608" t="str">
            <v>MUNICIPALIDAD DISTRITAL DE SAN JUAN DE IRIS</v>
          </cell>
          <cell r="J2608">
            <v>15</v>
          </cell>
          <cell r="K2608" t="str">
            <v>LIMA PROVINCIAS</v>
          </cell>
          <cell r="L2608">
            <v>7</v>
          </cell>
          <cell r="M2608" t="str">
            <v>HUAROCHIRI</v>
          </cell>
          <cell r="N2608">
            <v>19</v>
          </cell>
          <cell r="O2608" t="str">
            <v>SAN JUAN DE IRIS</v>
          </cell>
          <cell r="P2608" t="str">
            <v>Vilma Celestino Villafana</v>
          </cell>
          <cell r="Q2608"/>
          <cell r="R2608" t="str">
            <v>Pocho Cabrera De La Cruz</v>
          </cell>
          <cell r="S2608" t="str">
            <v>Sub Gerente de Planeamiento</v>
          </cell>
          <cell r="T2608">
            <v>977921231</v>
          </cell>
          <cell r="U2608" t="str">
            <v>cabreradelacruzpochoseverino@gmail.com</v>
          </cell>
        </row>
        <row r="2609">
          <cell r="H2609">
            <v>301358</v>
          </cell>
          <cell r="I2609" t="str">
            <v>MUNICIPALIDAD DISTRITAL DE SAN JUAN DE TANTARANCHE</v>
          </cell>
          <cell r="J2609">
            <v>15</v>
          </cell>
          <cell r="K2609" t="str">
            <v>LIMA PROVINCIAS</v>
          </cell>
          <cell r="L2609">
            <v>7</v>
          </cell>
          <cell r="M2609" t="str">
            <v>HUAROCHIRI</v>
          </cell>
          <cell r="N2609">
            <v>20</v>
          </cell>
          <cell r="O2609" t="str">
            <v>SAN JUAN DE TANTARANCHE</v>
          </cell>
          <cell r="P2609" t="str">
            <v>Vilma Celestino Villafana</v>
          </cell>
          <cell r="Q2609"/>
          <cell r="R2609" t="str">
            <v>Edy Alberto Alor Pacheco</v>
          </cell>
          <cell r="S2609" t="str">
            <v>Sub Gerente de Planeamiento</v>
          </cell>
          <cell r="T2609">
            <v>954046468</v>
          </cell>
          <cell r="U2609" t="str">
            <v>edyalor@hotmail.com</v>
          </cell>
        </row>
        <row r="2610">
          <cell r="H2610">
            <v>301359</v>
          </cell>
          <cell r="I2610" t="str">
            <v>MUNICIPALIDAD DISTRITAL DE SAN LORENZO DE QUINTI</v>
          </cell>
          <cell r="J2610">
            <v>15</v>
          </cell>
          <cell r="K2610" t="str">
            <v>LIMA PROVINCIAS</v>
          </cell>
          <cell r="L2610">
            <v>7</v>
          </cell>
          <cell r="M2610" t="str">
            <v>HUAROCHIRI</v>
          </cell>
          <cell r="N2610">
            <v>21</v>
          </cell>
          <cell r="O2610" t="str">
            <v>SAN LORENZO DE QUINTI</v>
          </cell>
          <cell r="P2610" t="str">
            <v>Vilma Celestino Villafana</v>
          </cell>
          <cell r="Q2610"/>
          <cell r="R2610" t="str">
            <v>Roberto Edwuen Tello Chumbipuma</v>
          </cell>
          <cell r="S2610" t="str">
            <v>Sub Gerente de Planeamiento</v>
          </cell>
          <cell r="T2610">
            <v>962250344</v>
          </cell>
          <cell r="U2610" t="str">
            <v>bcretc_91@hotmail.com</v>
          </cell>
        </row>
        <row r="2611">
          <cell r="H2611">
            <v>301360</v>
          </cell>
          <cell r="I2611" t="str">
            <v>MUNICIPALIDAD DISTRITAL DE SAN MATEO</v>
          </cell>
          <cell r="J2611">
            <v>15</v>
          </cell>
          <cell r="K2611" t="str">
            <v>LIMA PROVINCIAS</v>
          </cell>
          <cell r="L2611">
            <v>7</v>
          </cell>
          <cell r="M2611" t="str">
            <v>HUAROCHIRI</v>
          </cell>
          <cell r="N2611">
            <v>22</v>
          </cell>
          <cell r="O2611" t="str">
            <v>SAN MATEO</v>
          </cell>
          <cell r="P2611" t="str">
            <v>Vilma Celestino Villafana</v>
          </cell>
          <cell r="Q2611"/>
          <cell r="R2611" t="str">
            <v>Yeferson Solano Ranilla Lazaro</v>
          </cell>
          <cell r="S2611" t="str">
            <v>Sub Gerente de Planeamiento</v>
          </cell>
          <cell r="T2611">
            <v>997426377</v>
          </cell>
          <cell r="U2611" t="str">
            <v>rljeferson@hotmail.com</v>
          </cell>
        </row>
        <row r="2612">
          <cell r="H2612">
            <v>301361</v>
          </cell>
          <cell r="I2612" t="str">
            <v>MUNICIPALIDAD DISTRITAL DE SAN MATEO DE OTAO</v>
          </cell>
          <cell r="J2612">
            <v>15</v>
          </cell>
          <cell r="K2612" t="str">
            <v>LIMA PROVINCIAS</v>
          </cell>
          <cell r="L2612">
            <v>7</v>
          </cell>
          <cell r="M2612" t="str">
            <v>HUAROCHIRI</v>
          </cell>
          <cell r="N2612">
            <v>23</v>
          </cell>
          <cell r="O2612" t="str">
            <v>SAN MATEO DE OTAO</v>
          </cell>
          <cell r="P2612" t="str">
            <v>Vilma Celestino Villafana</v>
          </cell>
          <cell r="Q2612"/>
          <cell r="R2612" t="str">
            <v>Lucy Margot Rivera Galves</v>
          </cell>
          <cell r="S2612" t="str">
            <v>Sub Gerente de Planeamiento</v>
          </cell>
          <cell r="T2612">
            <v>985110454</v>
          </cell>
          <cell r="U2612" t="str">
            <v>lmrg22@hotmail.com</v>
          </cell>
        </row>
        <row r="2613">
          <cell r="H2613">
            <v>301362</v>
          </cell>
          <cell r="I2613" t="str">
            <v>MUNICIPALIDAD DISTRITAL DE CASTA</v>
          </cell>
          <cell r="J2613">
            <v>15</v>
          </cell>
          <cell r="K2613" t="str">
            <v>LIMA PROVINCIAS</v>
          </cell>
          <cell r="L2613">
            <v>7</v>
          </cell>
          <cell r="M2613" t="str">
            <v>HUAROCHIRI</v>
          </cell>
          <cell r="N2613">
            <v>24</v>
          </cell>
          <cell r="O2613" t="str">
            <v>SAN PEDRO DE CASTA</v>
          </cell>
          <cell r="P2613" t="str">
            <v>Vilma Celestino Villafana</v>
          </cell>
          <cell r="Q2613"/>
          <cell r="R2613" t="str">
            <v>Pablo Darbin Dionicio Castillo</v>
          </cell>
          <cell r="S2613" t="str">
            <v>Sub Gerente de Planeamiento</v>
          </cell>
          <cell r="T2613">
            <v>993711565</v>
          </cell>
          <cell r="U2613" t="str">
            <v>dionicio_asociados@hotmail.com</v>
          </cell>
        </row>
        <row r="2614">
          <cell r="H2614">
            <v>301363</v>
          </cell>
          <cell r="I2614" t="str">
            <v>MUNICIPALIDAD DISTRITAL DE SAN PEDRO DE HUANCAYRE</v>
          </cell>
          <cell r="J2614">
            <v>15</v>
          </cell>
          <cell r="K2614" t="str">
            <v>LIMA PROVINCIAS</v>
          </cell>
          <cell r="L2614">
            <v>7</v>
          </cell>
          <cell r="M2614" t="str">
            <v>HUAROCHIRI</v>
          </cell>
          <cell r="N2614">
            <v>25</v>
          </cell>
          <cell r="O2614" t="str">
            <v>SAN PEDRO DE HUANCAYRE</v>
          </cell>
          <cell r="P2614" t="str">
            <v>Vilma Celestino Villafana</v>
          </cell>
          <cell r="Q2614"/>
          <cell r="R2614" t="str">
            <v>Pablo Darbin Dionicio Castillo</v>
          </cell>
          <cell r="S2614" t="str">
            <v>Sub Gerente de Planeamiento</v>
          </cell>
          <cell r="T2614">
            <v>993711565</v>
          </cell>
          <cell r="U2614" t="str">
            <v>dionicio_asociados@hotmail.com</v>
          </cell>
        </row>
        <row r="2615">
          <cell r="H2615">
            <v>301364</v>
          </cell>
          <cell r="I2615" t="str">
            <v>MUNICIPALIDAD DISTRITAL DE SANGALLAYA</v>
          </cell>
          <cell r="J2615">
            <v>15</v>
          </cell>
          <cell r="K2615" t="str">
            <v>LIMA PROVINCIAS</v>
          </cell>
          <cell r="L2615">
            <v>7</v>
          </cell>
          <cell r="M2615" t="str">
            <v>HUAROCHIRI</v>
          </cell>
          <cell r="N2615">
            <v>26</v>
          </cell>
          <cell r="O2615" t="str">
            <v>SANGALLAYA</v>
          </cell>
          <cell r="P2615" t="str">
            <v>Vilma Celestino Villafana</v>
          </cell>
          <cell r="Q2615"/>
          <cell r="R2615"/>
          <cell r="S2615" t="str">
            <v>Sub Gerente de Planeamiento</v>
          </cell>
          <cell r="T2615"/>
          <cell r="U2615"/>
        </row>
        <row r="2616">
          <cell r="H2616">
            <v>301365</v>
          </cell>
          <cell r="I2616" t="str">
            <v>MUNICIPALIDAD DISTRITAL DE SANTA CRUZ DE COCACHACRA</v>
          </cell>
          <cell r="J2616">
            <v>15</v>
          </cell>
          <cell r="K2616" t="str">
            <v>LIMA PROVINCIAS</v>
          </cell>
          <cell r="L2616">
            <v>7</v>
          </cell>
          <cell r="M2616" t="str">
            <v>HUAROCHIRI</v>
          </cell>
          <cell r="N2616">
            <v>27</v>
          </cell>
          <cell r="O2616" t="str">
            <v>SANTA CRUZ DE COCACHACRA</v>
          </cell>
          <cell r="P2616" t="str">
            <v>Vilma Celestino Villafana</v>
          </cell>
          <cell r="Q2616"/>
          <cell r="R2616" t="str">
            <v>VENANCIO HUARINGA MARIACA</v>
          </cell>
          <cell r="S2616" t="str">
            <v>Gerente Municipal</v>
          </cell>
          <cell r="T2616">
            <v>956239208</v>
          </cell>
          <cell r="U2616" t="str">
            <v>Venanciosambartolome@gmail.com</v>
          </cell>
        </row>
        <row r="2617">
          <cell r="H2617">
            <v>301366</v>
          </cell>
          <cell r="I2617" t="str">
            <v>MUNICIPALIDAD DISTRITAL DE SANTA EULALIA</v>
          </cell>
          <cell r="J2617">
            <v>15</v>
          </cell>
          <cell r="K2617" t="str">
            <v>LIMA PROVINCIAS</v>
          </cell>
          <cell r="L2617">
            <v>7</v>
          </cell>
          <cell r="M2617" t="str">
            <v>HUAROCHIRI</v>
          </cell>
          <cell r="N2617">
            <v>28</v>
          </cell>
          <cell r="O2617" t="str">
            <v>SANTA EULALIA</v>
          </cell>
          <cell r="P2617" t="str">
            <v>Vilma Celestino Villafana</v>
          </cell>
          <cell r="Q2617"/>
          <cell r="R2617" t="str">
            <v>Emiliano Orlando Chico Chilca</v>
          </cell>
          <cell r="S2617" t="str">
            <v>Jefe de Planeamiento y Presupuesto</v>
          </cell>
          <cell r="T2617">
            <v>938160655</v>
          </cell>
          <cell r="U2617" t="str">
            <v>e45482188@gmail.com</v>
          </cell>
        </row>
        <row r="2618">
          <cell r="H2618">
            <v>301367</v>
          </cell>
          <cell r="I2618" t="str">
            <v>MUNICIPALIDAD DISTRITAL DE SANTIAGO DE ANCHUCAYA</v>
          </cell>
          <cell r="J2618">
            <v>15</v>
          </cell>
          <cell r="K2618" t="str">
            <v>LIMA PROVINCIAS</v>
          </cell>
          <cell r="L2618">
            <v>7</v>
          </cell>
          <cell r="M2618" t="str">
            <v>HUAROCHIRI</v>
          </cell>
          <cell r="N2618">
            <v>29</v>
          </cell>
          <cell r="O2618" t="str">
            <v>SANTIAGO DE ANCHUCAYA</v>
          </cell>
          <cell r="P2618" t="str">
            <v>Vilma Celestino Villafana</v>
          </cell>
          <cell r="Q2618"/>
          <cell r="R2618" t="str">
            <v>Roberto Edwuen Tello Chumbipuma</v>
          </cell>
          <cell r="S2618" t="str">
            <v>Jefe de Planeamiento</v>
          </cell>
          <cell r="T2618">
            <v>962250344</v>
          </cell>
          <cell r="U2618" t="str">
            <v>bcretc_91@hotmail.com</v>
          </cell>
        </row>
        <row r="2619">
          <cell r="H2619">
            <v>301368</v>
          </cell>
          <cell r="I2619" t="str">
            <v>MUNICIPALIDAD DISTRITAL DE SANTIAGO DE TUNA</v>
          </cell>
          <cell r="J2619">
            <v>15</v>
          </cell>
          <cell r="K2619" t="str">
            <v>LIMA PROVINCIAS</v>
          </cell>
          <cell r="L2619">
            <v>7</v>
          </cell>
          <cell r="M2619" t="str">
            <v>HUAROCHIRI</v>
          </cell>
          <cell r="N2619">
            <v>30</v>
          </cell>
          <cell r="O2619" t="str">
            <v>SANTIAGO DE TUNA</v>
          </cell>
          <cell r="P2619" t="str">
            <v>Vilma Celestino Villafana</v>
          </cell>
          <cell r="Q2619"/>
          <cell r="R2619" t="str">
            <v>Pablo Darbin Dionicio Castillo</v>
          </cell>
          <cell r="S2619" t="str">
            <v>Jefe de Planeamiento</v>
          </cell>
          <cell r="T2619">
            <v>993711565</v>
          </cell>
          <cell r="U2619" t="str">
            <v>dionicio_asociados@hotmail.com</v>
          </cell>
        </row>
        <row r="2620">
          <cell r="H2620">
            <v>301369</v>
          </cell>
          <cell r="I2620" t="str">
            <v>MUNICIPALIDAD DISTRITAL DE SANTO DOMINGO DE LOS OLLEROS</v>
          </cell>
          <cell r="J2620">
            <v>15</v>
          </cell>
          <cell r="K2620" t="str">
            <v>LIMA PROVINCIAS</v>
          </cell>
          <cell r="L2620">
            <v>7</v>
          </cell>
          <cell r="M2620" t="str">
            <v>HUAROCHIRI</v>
          </cell>
          <cell r="N2620">
            <v>31</v>
          </cell>
          <cell r="O2620" t="str">
            <v>SANTO DOMINGO DE LOS OLLEROS</v>
          </cell>
          <cell r="P2620" t="str">
            <v>Vilma Celestino Villafana</v>
          </cell>
          <cell r="Q2620"/>
          <cell r="R2620" t="str">
            <v>Jacinto Jofre Espino Pongo</v>
          </cell>
          <cell r="S2620" t="str">
            <v>Jefe de Planeamiento</v>
          </cell>
          <cell r="T2620" t="str">
            <v>962 195 040</v>
          </cell>
          <cell r="U2620" t="str">
            <v>jofre_espong@hotmail.com</v>
          </cell>
        </row>
        <row r="2621">
          <cell r="H2621">
            <v>301370</v>
          </cell>
          <cell r="I2621" t="str">
            <v>MUNICIPALIDAD DISTRITAL DE SURCO</v>
          </cell>
          <cell r="J2621">
            <v>15</v>
          </cell>
          <cell r="K2621" t="str">
            <v>LIMA PROVINCIAS</v>
          </cell>
          <cell r="L2621">
            <v>7</v>
          </cell>
          <cell r="M2621" t="str">
            <v>HUAROCHIRI</v>
          </cell>
          <cell r="N2621">
            <v>32</v>
          </cell>
          <cell r="O2621" t="str">
            <v>SURCO</v>
          </cell>
          <cell r="P2621" t="str">
            <v>Vilma Celestino Villafana</v>
          </cell>
          <cell r="Q2621"/>
          <cell r="R2621" t="str">
            <v>Yuri Rojas Santiago</v>
          </cell>
          <cell r="S2621" t="str">
            <v>Jefe de Planeamiento</v>
          </cell>
          <cell r="T2621">
            <v>985293073</v>
          </cell>
          <cell r="U2621" t="str">
            <v>yuri_rojasantiago@hotmail.com</v>
          </cell>
        </row>
        <row r="2622">
          <cell r="H2622">
            <v>301372</v>
          </cell>
          <cell r="I2622" t="str">
            <v>MUNICIPALIDAD DISTRITAL DE AMBAR</v>
          </cell>
          <cell r="J2622">
            <v>15</v>
          </cell>
          <cell r="K2622" t="str">
            <v>LIMA PROVINCIAS</v>
          </cell>
          <cell r="L2622">
            <v>8</v>
          </cell>
          <cell r="M2622" t="str">
            <v>HUAURA</v>
          </cell>
          <cell r="N2622">
            <v>2</v>
          </cell>
          <cell r="O2622" t="str">
            <v>AMBAR</v>
          </cell>
          <cell r="P2622" t="str">
            <v>Vilma Celestino Villafana</v>
          </cell>
          <cell r="Q2622"/>
          <cell r="R2622" t="str">
            <v>Lidia Elvira Gomez Aguirre</v>
          </cell>
          <cell r="S2622" t="str">
            <v>Sub Gerente de Planeamiento</v>
          </cell>
          <cell r="T2622">
            <v>932564620</v>
          </cell>
          <cell r="U2622" t="str">
            <v>lidiaguirreg@hotmail.com</v>
          </cell>
        </row>
        <row r="2623">
          <cell r="H2623">
            <v>301373</v>
          </cell>
          <cell r="I2623" t="str">
            <v>MUNICIPALIDAD DISTRITAL DE CALETA DE CARQUIN</v>
          </cell>
          <cell r="J2623">
            <v>15</v>
          </cell>
          <cell r="K2623" t="str">
            <v>LIMA PROVINCIAS</v>
          </cell>
          <cell r="L2623">
            <v>8</v>
          </cell>
          <cell r="M2623" t="str">
            <v>HUAURA</v>
          </cell>
          <cell r="N2623">
            <v>3</v>
          </cell>
          <cell r="O2623" t="str">
            <v>CALETA DE CARQUIN</v>
          </cell>
          <cell r="P2623" t="str">
            <v>Vilma Celestino Villafana</v>
          </cell>
          <cell r="Q2623"/>
          <cell r="R2623" t="str">
            <v>Angela Mercedes Diaz Solis</v>
          </cell>
          <cell r="S2623" t="str">
            <v>Sub Gerente de Planeamiento</v>
          </cell>
          <cell r="T2623">
            <v>957386781</v>
          </cell>
          <cell r="U2623" t="str">
            <v>angeladiazsolis@gmail.com</v>
          </cell>
        </row>
        <row r="2624">
          <cell r="H2624">
            <v>301374</v>
          </cell>
          <cell r="I2624" t="str">
            <v>MUNICIPALIDAD DISTRITAL DE CHECRAS</v>
          </cell>
          <cell r="J2624">
            <v>15</v>
          </cell>
          <cell r="K2624" t="str">
            <v>LIMA PROVINCIAS</v>
          </cell>
          <cell r="L2624">
            <v>8</v>
          </cell>
          <cell r="M2624" t="str">
            <v>HUAURA</v>
          </cell>
          <cell r="N2624">
            <v>4</v>
          </cell>
          <cell r="O2624" t="str">
            <v>CHECRAS</v>
          </cell>
          <cell r="P2624" t="str">
            <v>Vilma Celestino Villafana</v>
          </cell>
          <cell r="Q2624"/>
          <cell r="R2624" t="str">
            <v>Wendy Rossy Yauli Ventocilla</v>
          </cell>
          <cell r="S2624" t="str">
            <v>Sub Gerente de Planeamiento</v>
          </cell>
          <cell r="T2624">
            <v>995013863</v>
          </cell>
          <cell r="U2624" t="str">
            <v>wendyyauliventocilla@hotmail.com</v>
          </cell>
        </row>
        <row r="2625">
          <cell r="H2625">
            <v>301375</v>
          </cell>
          <cell r="I2625" t="str">
            <v>MUNICIPALIDAD DISTRITAL DE HUALMAY</v>
          </cell>
          <cell r="J2625">
            <v>15</v>
          </cell>
          <cell r="K2625" t="str">
            <v>LIMA PROVINCIAS</v>
          </cell>
          <cell r="L2625">
            <v>8</v>
          </cell>
          <cell r="M2625" t="str">
            <v>HUAURA</v>
          </cell>
          <cell r="N2625">
            <v>5</v>
          </cell>
          <cell r="O2625" t="str">
            <v>HUALMAY</v>
          </cell>
          <cell r="P2625" t="str">
            <v>Vilma Celestino Villafana</v>
          </cell>
          <cell r="Q2625"/>
          <cell r="R2625" t="str">
            <v>Angel Patricio Díaz</v>
          </cell>
          <cell r="S2625" t="str">
            <v>Sub Gerente de Planeamiento</v>
          </cell>
          <cell r="T2625" t="str">
            <v>947 527 541</v>
          </cell>
          <cell r="U2625" t="str">
            <v>agpd_10@hotmail.com</v>
          </cell>
        </row>
        <row r="2626">
          <cell r="H2626">
            <v>301376</v>
          </cell>
          <cell r="I2626" t="str">
            <v>MUNICIPALIDAD DISTRITAL DE HUAURA</v>
          </cell>
          <cell r="J2626">
            <v>15</v>
          </cell>
          <cell r="K2626" t="str">
            <v>LIMA PROVINCIAS</v>
          </cell>
          <cell r="L2626">
            <v>8</v>
          </cell>
          <cell r="M2626" t="str">
            <v>HUAURA</v>
          </cell>
          <cell r="N2626">
            <v>6</v>
          </cell>
          <cell r="O2626" t="str">
            <v>HUAURA</v>
          </cell>
          <cell r="P2626" t="str">
            <v>Vilma Celestino Villafana</v>
          </cell>
          <cell r="Q2626"/>
          <cell r="R2626" t="str">
            <v>Carlos Fernandez Guzman</v>
          </cell>
          <cell r="S2626" t="str">
            <v>Sub Gerente de Planeamiento</v>
          </cell>
          <cell r="T2626" t="str">
            <v>904 943 149</v>
          </cell>
          <cell r="U2626" t="str">
            <v>carlosfergu@gmail.com</v>
          </cell>
        </row>
        <row r="2627">
          <cell r="H2627">
            <v>301377</v>
          </cell>
          <cell r="I2627" t="str">
            <v>MUNICIPALIDAD DISTRITAL DE LEONCIO PRADO</v>
          </cell>
          <cell r="J2627">
            <v>15</v>
          </cell>
          <cell r="K2627" t="str">
            <v>LIMA PROVINCIAS</v>
          </cell>
          <cell r="L2627">
            <v>8</v>
          </cell>
          <cell r="M2627" t="str">
            <v>HUAURA</v>
          </cell>
          <cell r="N2627">
            <v>7</v>
          </cell>
          <cell r="O2627" t="str">
            <v>LEONCIO PRADO</v>
          </cell>
          <cell r="P2627" t="str">
            <v>Vilma Celestino Villafana</v>
          </cell>
          <cell r="Q2627"/>
          <cell r="R2627" t="str">
            <v>Lidia Elvira Gomez Aguirre</v>
          </cell>
          <cell r="S2627" t="str">
            <v>Sub Gerente de Planeamiento</v>
          </cell>
          <cell r="T2627">
            <v>932564620</v>
          </cell>
          <cell r="U2627" t="str">
            <v>lidiaguirreg@hotmail.com</v>
          </cell>
        </row>
        <row r="2628">
          <cell r="H2628">
            <v>301378</v>
          </cell>
          <cell r="I2628" t="str">
            <v>MUNICIPALIDAD DISTRITAL DE PACCHO</v>
          </cell>
          <cell r="J2628">
            <v>15</v>
          </cell>
          <cell r="K2628" t="str">
            <v>LIMA PROVINCIAS</v>
          </cell>
          <cell r="L2628">
            <v>8</v>
          </cell>
          <cell r="M2628" t="str">
            <v>HUAURA</v>
          </cell>
          <cell r="N2628">
            <v>8</v>
          </cell>
          <cell r="O2628" t="str">
            <v>PACCHO</v>
          </cell>
          <cell r="P2628" t="str">
            <v>Vilma Celestino Villafana</v>
          </cell>
          <cell r="Q2628"/>
          <cell r="R2628" t="str">
            <v>Jacob Esteban Conque Cotrina</v>
          </cell>
          <cell r="S2628" t="str">
            <v>Sub Gerente de Planeamiento</v>
          </cell>
          <cell r="T2628">
            <v>982643158</v>
          </cell>
          <cell r="U2628" t="str">
            <v>issrael2@hotmail.com</v>
          </cell>
        </row>
        <row r="2629">
          <cell r="H2629">
            <v>301379</v>
          </cell>
          <cell r="I2629" t="str">
            <v>MUNICIPALIDAD DISTRITAL DE SANTA LEONOR</v>
          </cell>
          <cell r="J2629">
            <v>15</v>
          </cell>
          <cell r="K2629" t="str">
            <v>LIMA PROVINCIAS</v>
          </cell>
          <cell r="L2629">
            <v>8</v>
          </cell>
          <cell r="M2629" t="str">
            <v>HUAURA</v>
          </cell>
          <cell r="N2629">
            <v>9</v>
          </cell>
          <cell r="O2629" t="str">
            <v>SANTA LEONOR</v>
          </cell>
          <cell r="P2629" t="str">
            <v>Vilma Celestino Villafana</v>
          </cell>
          <cell r="Q2629"/>
          <cell r="R2629" t="str">
            <v>Marco Antonio Pastor Guillen</v>
          </cell>
          <cell r="S2629" t="str">
            <v>Sub Gerente de Planeamiento</v>
          </cell>
          <cell r="T2629">
            <v>975031513</v>
          </cell>
          <cell r="U2629" t="str">
            <v>Marcopasgui@Hotmail.Com</v>
          </cell>
        </row>
        <row r="2630">
          <cell r="H2630">
            <v>301380</v>
          </cell>
          <cell r="I2630" t="str">
            <v>MUNICIPALIDAD DISTRITAL DE SANTA MARIA</v>
          </cell>
          <cell r="J2630">
            <v>15</v>
          </cell>
          <cell r="K2630" t="str">
            <v>LIMA PROVINCIAS</v>
          </cell>
          <cell r="L2630">
            <v>8</v>
          </cell>
          <cell r="M2630" t="str">
            <v>HUAURA</v>
          </cell>
          <cell r="N2630">
            <v>10</v>
          </cell>
          <cell r="O2630" t="str">
            <v>SANTA MARIA</v>
          </cell>
          <cell r="P2630" t="str">
            <v>Vilma Celestino Villafana</v>
          </cell>
          <cell r="Q2630"/>
          <cell r="R2630" t="str">
            <v>Cesar Arturo Vasquez Morante</v>
          </cell>
          <cell r="S2630" t="str">
            <v>Sub Gerente de Planeamiento</v>
          </cell>
          <cell r="T2630">
            <v>924543891</v>
          </cell>
          <cell r="U2630" t="str">
            <v>cesarvasquez_1972@hotmail.com</v>
          </cell>
        </row>
        <row r="2631">
          <cell r="H2631">
            <v>301381</v>
          </cell>
          <cell r="I2631" t="str">
            <v>MUNICIPALIDAD DISTRITAL DE SAYAN</v>
          </cell>
          <cell r="J2631">
            <v>15</v>
          </cell>
          <cell r="K2631" t="str">
            <v>LIMA PROVINCIAS</v>
          </cell>
          <cell r="L2631">
            <v>8</v>
          </cell>
          <cell r="M2631" t="str">
            <v>HUAURA</v>
          </cell>
          <cell r="N2631">
            <v>11</v>
          </cell>
          <cell r="O2631" t="str">
            <v>SAYAN</v>
          </cell>
          <cell r="P2631" t="str">
            <v>Vilma Celestino Villafana</v>
          </cell>
          <cell r="Q2631"/>
          <cell r="R2631" t="str">
            <v>Angel David Revelo Saucedo</v>
          </cell>
          <cell r="S2631" t="str">
            <v>Sub Gerente de Planeamiento</v>
          </cell>
          <cell r="T2631">
            <v>959296163</v>
          </cell>
          <cell r="U2631" t="str">
            <v>drevelo22@gmail.com</v>
          </cell>
        </row>
        <row r="2632">
          <cell r="H2632">
            <v>301382</v>
          </cell>
          <cell r="I2632" t="str">
            <v>MUNICIPALIDAD DISTRITAL DE VEGUETA</v>
          </cell>
          <cell r="J2632">
            <v>15</v>
          </cell>
          <cell r="K2632" t="str">
            <v>LIMA PROVINCIAS</v>
          </cell>
          <cell r="L2632">
            <v>8</v>
          </cell>
          <cell r="M2632" t="str">
            <v>HUAURA</v>
          </cell>
          <cell r="N2632">
            <v>12</v>
          </cell>
          <cell r="O2632" t="str">
            <v>VEGUETA</v>
          </cell>
          <cell r="P2632" t="str">
            <v>Vilma Celestino Villafana</v>
          </cell>
          <cell r="Q2632"/>
          <cell r="R2632" t="str">
            <v>Julio Jesus Diaz Toribio</v>
          </cell>
          <cell r="S2632" t="str">
            <v>Sub Gerente de Planeamiento</v>
          </cell>
          <cell r="T2632">
            <v>933754832</v>
          </cell>
          <cell r="U2632" t="str">
            <v>diaz_jjdt@hotmail.com</v>
          </cell>
        </row>
        <row r="2633">
          <cell r="H2633">
            <v>301384</v>
          </cell>
          <cell r="I2633" t="str">
            <v>MUNICIPALIDAD DISTRITAL DE ANDAJES</v>
          </cell>
          <cell r="J2633">
            <v>15</v>
          </cell>
          <cell r="K2633" t="str">
            <v>LIMA PROVINCIAS</v>
          </cell>
          <cell r="L2633">
            <v>9</v>
          </cell>
          <cell r="M2633" t="str">
            <v>OYON</v>
          </cell>
          <cell r="N2633">
            <v>2</v>
          </cell>
          <cell r="O2633" t="str">
            <v>ANDAJES</v>
          </cell>
          <cell r="P2633" t="str">
            <v>Vilma Celestino Villafana</v>
          </cell>
          <cell r="Q2633"/>
          <cell r="R2633" t="str">
            <v>Jacob Esteban Conque Cotrina</v>
          </cell>
          <cell r="S2633" t="str">
            <v>Sub Gerente de Planeamiento</v>
          </cell>
          <cell r="T2633">
            <v>955984656</v>
          </cell>
          <cell r="U2633" t="str">
            <v>issrael2@hotmail.com</v>
          </cell>
        </row>
        <row r="2634">
          <cell r="H2634">
            <v>301385</v>
          </cell>
          <cell r="I2634" t="str">
            <v>MUNICIPALIDAD DISTRITAL DE CAUJUL</v>
          </cell>
          <cell r="J2634">
            <v>15</v>
          </cell>
          <cell r="K2634" t="str">
            <v>LIMA PROVINCIAS</v>
          </cell>
          <cell r="L2634">
            <v>9</v>
          </cell>
          <cell r="M2634" t="str">
            <v>OYON</v>
          </cell>
          <cell r="N2634">
            <v>3</v>
          </cell>
          <cell r="O2634" t="str">
            <v>CAUJUL</v>
          </cell>
          <cell r="P2634" t="str">
            <v>Vilma Celestino Villafana</v>
          </cell>
          <cell r="Q2634"/>
          <cell r="R2634" t="str">
            <v>Herlinda Julia Villanueva Carhuaz</v>
          </cell>
          <cell r="S2634" t="str">
            <v>Sub Gerente de Planeamiento</v>
          </cell>
          <cell r="T2634">
            <v>987857923</v>
          </cell>
          <cell r="U2634" t="str">
            <v>hvillanuevacarhuaz@gmail.com</v>
          </cell>
        </row>
        <row r="2635">
          <cell r="H2635">
            <v>301386</v>
          </cell>
          <cell r="I2635" t="str">
            <v>MUNICIPALIDAD DISTRITAL DE COCHAMARCA</v>
          </cell>
          <cell r="J2635">
            <v>15</v>
          </cell>
          <cell r="K2635" t="str">
            <v>LIMA PROVINCIAS</v>
          </cell>
          <cell r="L2635">
            <v>9</v>
          </cell>
          <cell r="M2635" t="str">
            <v>OYON</v>
          </cell>
          <cell r="N2635">
            <v>4</v>
          </cell>
          <cell r="O2635" t="str">
            <v>COCHAMARCA</v>
          </cell>
          <cell r="P2635" t="str">
            <v>Vilma Celestino Villafana</v>
          </cell>
          <cell r="Q2635"/>
          <cell r="R2635" t="str">
            <v>Emiliano Javier Huertas Chavez</v>
          </cell>
          <cell r="S2635" t="str">
            <v>Sub Gerente de Planeamiento</v>
          </cell>
          <cell r="T2635">
            <v>987755075</v>
          </cell>
          <cell r="U2635" t="str">
            <v>ejhch_3@hotmail.com</v>
          </cell>
        </row>
        <row r="2636">
          <cell r="H2636">
            <v>301387</v>
          </cell>
          <cell r="I2636" t="str">
            <v>MUNICIPALIDAD DISTRITAL DE NAVAN</v>
          </cell>
          <cell r="J2636">
            <v>15</v>
          </cell>
          <cell r="K2636" t="str">
            <v>LIMA PROVINCIAS</v>
          </cell>
          <cell r="L2636">
            <v>9</v>
          </cell>
          <cell r="M2636" t="str">
            <v>OYON</v>
          </cell>
          <cell r="N2636">
            <v>5</v>
          </cell>
          <cell r="O2636" t="str">
            <v>NAVAN</v>
          </cell>
          <cell r="P2636" t="str">
            <v>Vilma Celestino Villafana</v>
          </cell>
          <cell r="Q2636"/>
          <cell r="R2636" t="str">
            <v>Fredy Leuder Cueva Ponciano</v>
          </cell>
          <cell r="S2636" t="str">
            <v>Sub Gerente de Planeamiento</v>
          </cell>
          <cell r="T2636">
            <v>973773142</v>
          </cell>
          <cell r="U2636" t="str">
            <v>cueva_ponciano@hotmail.com</v>
          </cell>
        </row>
        <row r="2637">
          <cell r="H2637">
            <v>301388</v>
          </cell>
          <cell r="I2637" t="str">
            <v>MUNICIPALIDAD DISTRITAL DE PACHANGARA</v>
          </cell>
          <cell r="J2637">
            <v>15</v>
          </cell>
          <cell r="K2637" t="str">
            <v>LIMA PROVINCIAS</v>
          </cell>
          <cell r="L2637">
            <v>9</v>
          </cell>
          <cell r="M2637" t="str">
            <v>OYON</v>
          </cell>
          <cell r="N2637">
            <v>6</v>
          </cell>
          <cell r="O2637" t="str">
            <v>PACHANGARA</v>
          </cell>
          <cell r="P2637" t="str">
            <v>Vilma Celestino Villafana</v>
          </cell>
          <cell r="Q2637"/>
          <cell r="R2637" t="str">
            <v>Carlos Vallejo Collantes</v>
          </cell>
          <cell r="S2637" t="str">
            <v>Sub Gerente de Planeamiento</v>
          </cell>
          <cell r="T2637">
            <v>963888815</v>
          </cell>
          <cell r="U2637" t="str">
            <v>cvallejo75@gmail.com</v>
          </cell>
        </row>
        <row r="2638">
          <cell r="H2638">
            <v>301390</v>
          </cell>
          <cell r="I2638" t="str">
            <v>MUNICIPALIDAD DISTRITAL DE ALIS</v>
          </cell>
          <cell r="J2638">
            <v>15</v>
          </cell>
          <cell r="K2638" t="str">
            <v>LIMA PROVINCIAS</v>
          </cell>
          <cell r="L2638">
            <v>10</v>
          </cell>
          <cell r="M2638" t="str">
            <v>YAUYOS</v>
          </cell>
          <cell r="N2638">
            <v>2</v>
          </cell>
          <cell r="O2638" t="str">
            <v>ALIS</v>
          </cell>
          <cell r="P2638" t="str">
            <v>Vilma Celestino Villafana</v>
          </cell>
          <cell r="Q2638"/>
          <cell r="R2638" t="str">
            <v>Huatuco Daza Flor De Maria</v>
          </cell>
          <cell r="S2638" t="str">
            <v>Sub Gerente de Planeamiento</v>
          </cell>
          <cell r="T2638">
            <v>920297400</v>
          </cell>
          <cell r="U2638" t="str">
            <v>flordemariahd20@gmail.com</v>
          </cell>
        </row>
        <row r="2639">
          <cell r="H2639">
            <v>301391</v>
          </cell>
          <cell r="I2639" t="str">
            <v>MUNICIPALIDAD DISTRITAL DE AYAUCA</v>
          </cell>
          <cell r="J2639">
            <v>15</v>
          </cell>
          <cell r="K2639" t="str">
            <v>LIMA PROVINCIAS</v>
          </cell>
          <cell r="L2639">
            <v>10</v>
          </cell>
          <cell r="M2639" t="str">
            <v>YAUYOS</v>
          </cell>
          <cell r="N2639">
            <v>3</v>
          </cell>
          <cell r="O2639" t="str">
            <v>ALLAUCA</v>
          </cell>
          <cell r="P2639" t="str">
            <v>Vilma Celestino Villafana</v>
          </cell>
          <cell r="Q2639"/>
          <cell r="R2639" t="str">
            <v>Jose Daniel Yataco Saravia</v>
          </cell>
          <cell r="S2639" t="str">
            <v>Sub Gerente de Planeamiento</v>
          </cell>
          <cell r="T2639">
            <v>979776827</v>
          </cell>
          <cell r="U2639" t="str">
            <v>jdyataco@hotmail.com</v>
          </cell>
        </row>
        <row r="2640">
          <cell r="H2640">
            <v>301392</v>
          </cell>
          <cell r="I2640" t="str">
            <v>MUNICIPALIDAD DISTRITAL DE AYAVIRI</v>
          </cell>
          <cell r="J2640">
            <v>15</v>
          </cell>
          <cell r="K2640" t="str">
            <v>LIMA PROVINCIAS</v>
          </cell>
          <cell r="L2640">
            <v>10</v>
          </cell>
          <cell r="M2640" t="str">
            <v>YAUYOS</v>
          </cell>
          <cell r="N2640">
            <v>4</v>
          </cell>
          <cell r="O2640" t="str">
            <v>AYAVIRI</v>
          </cell>
          <cell r="P2640" t="str">
            <v>Vilma Celestino Villafana</v>
          </cell>
          <cell r="Q2640"/>
          <cell r="R2640" t="str">
            <v>Susy Milagros Caceres Soria</v>
          </cell>
          <cell r="S2640" t="str">
            <v>Sub Gerente de Planeamiento</v>
          </cell>
          <cell r="T2640">
            <v>951818627</v>
          </cell>
          <cell r="U2640" t="str">
            <v>Susymilagros2@Gmail.Com</v>
          </cell>
        </row>
        <row r="2641">
          <cell r="H2641">
            <v>301393</v>
          </cell>
          <cell r="I2641" t="str">
            <v>MUNICIPALIDAD DISTRITAL DE AZANGARO</v>
          </cell>
          <cell r="J2641">
            <v>15</v>
          </cell>
          <cell r="K2641" t="str">
            <v>LIMA PROVINCIAS</v>
          </cell>
          <cell r="L2641">
            <v>10</v>
          </cell>
          <cell r="M2641" t="str">
            <v>YAUYOS</v>
          </cell>
          <cell r="N2641">
            <v>5</v>
          </cell>
          <cell r="O2641" t="str">
            <v>AZANGARO</v>
          </cell>
          <cell r="P2641" t="str">
            <v>Vilma Celestino Villafana</v>
          </cell>
          <cell r="Q2641"/>
          <cell r="R2641" t="str">
            <v>ARMANDO FELIX ROJAS FELIX</v>
          </cell>
          <cell r="S2641" t="str">
            <v>OFICINA DE PRESUPUESTO</v>
          </cell>
          <cell r="T2641">
            <v>952276967</v>
          </cell>
          <cell r="U2641" t="str">
            <v>armanfelix259@gmail.com</v>
          </cell>
        </row>
        <row r="2642">
          <cell r="H2642">
            <v>301394</v>
          </cell>
          <cell r="I2642" t="str">
            <v>MUNICIPALIDAD DISTRITAL DE CACRA</v>
          </cell>
          <cell r="J2642">
            <v>15</v>
          </cell>
          <cell r="K2642" t="str">
            <v>LIMA PROVINCIAS</v>
          </cell>
          <cell r="L2642">
            <v>10</v>
          </cell>
          <cell r="M2642" t="str">
            <v>YAUYOS</v>
          </cell>
          <cell r="N2642">
            <v>6</v>
          </cell>
          <cell r="O2642" t="str">
            <v>CACRA</v>
          </cell>
          <cell r="P2642" t="str">
            <v>Vilma Celestino Villafana</v>
          </cell>
          <cell r="Q2642"/>
          <cell r="R2642" t="str">
            <v>Karin Esther Claros Flores</v>
          </cell>
          <cell r="S2642" t="str">
            <v>Sub Gerente de Planeamiento</v>
          </cell>
          <cell r="T2642">
            <v>983637325</v>
          </cell>
          <cell r="U2642" t="str">
            <v>karinclaros@hotmail.com</v>
          </cell>
        </row>
        <row r="2643">
          <cell r="H2643">
            <v>301395</v>
          </cell>
          <cell r="I2643" t="str">
            <v>MUNICIPALIDAD DISTRITAL DE CARANIA</v>
          </cell>
          <cell r="J2643">
            <v>15</v>
          </cell>
          <cell r="K2643" t="str">
            <v>LIMA PROVINCIAS</v>
          </cell>
          <cell r="L2643">
            <v>10</v>
          </cell>
          <cell r="M2643" t="str">
            <v>YAUYOS</v>
          </cell>
          <cell r="N2643">
            <v>7</v>
          </cell>
          <cell r="O2643" t="str">
            <v>CARANIA</v>
          </cell>
          <cell r="P2643" t="str">
            <v>Vilma Celestino Villafana</v>
          </cell>
          <cell r="Q2643"/>
          <cell r="R2643" t="str">
            <v>Marco Antonio Pastor Guillen</v>
          </cell>
          <cell r="S2643" t="str">
            <v>Sub Gerente de Planeamiento</v>
          </cell>
          <cell r="T2643">
            <v>975031513</v>
          </cell>
          <cell r="U2643" t="str">
            <v>Marcopasgui@Hotmail.Com</v>
          </cell>
        </row>
        <row r="2644">
          <cell r="H2644">
            <v>301396</v>
          </cell>
          <cell r="I2644" t="str">
            <v>MUNICIPALIDAD DISTRITAL DE CATAHUASI</v>
          </cell>
          <cell r="J2644">
            <v>15</v>
          </cell>
          <cell r="K2644" t="str">
            <v>LIMA PROVINCIAS</v>
          </cell>
          <cell r="L2644">
            <v>10</v>
          </cell>
          <cell r="M2644" t="str">
            <v>YAUYOS</v>
          </cell>
          <cell r="N2644">
            <v>8</v>
          </cell>
          <cell r="O2644" t="str">
            <v>CATAHUASI</v>
          </cell>
          <cell r="P2644" t="str">
            <v>Vilma Celestino Villafana</v>
          </cell>
          <cell r="Q2644"/>
          <cell r="R2644" t="str">
            <v>Cesar Augusto Cayahuallpa Luyo</v>
          </cell>
          <cell r="S2644" t="str">
            <v>Sub Gerente de Planeamiento</v>
          </cell>
          <cell r="T2644">
            <v>987018013</v>
          </cell>
          <cell r="U2644" t="str">
            <v>cescaluyo@hotmail.com</v>
          </cell>
        </row>
        <row r="2645">
          <cell r="H2645">
            <v>301397</v>
          </cell>
          <cell r="I2645" t="str">
            <v>MUNICIPALIDAD DISTRITAL DE CHOCOS</v>
          </cell>
          <cell r="J2645">
            <v>15</v>
          </cell>
          <cell r="K2645" t="str">
            <v>LIMA PROVINCIAS</v>
          </cell>
          <cell r="L2645">
            <v>10</v>
          </cell>
          <cell r="M2645" t="str">
            <v>YAUYOS</v>
          </cell>
          <cell r="N2645">
            <v>9</v>
          </cell>
          <cell r="O2645" t="str">
            <v>CHOCOS</v>
          </cell>
          <cell r="P2645" t="str">
            <v>Vilma Celestino Villafana</v>
          </cell>
          <cell r="Q2645"/>
          <cell r="R2645" t="str">
            <v>Foley Rojas Apolinario</v>
          </cell>
          <cell r="S2645" t="str">
            <v>Sub Gerente de Planeamiento</v>
          </cell>
          <cell r="T2645">
            <v>969752792</v>
          </cell>
          <cell r="U2645" t="str">
            <v>franley_06@hotmail.com</v>
          </cell>
        </row>
        <row r="2646">
          <cell r="H2646">
            <v>301398</v>
          </cell>
          <cell r="I2646" t="str">
            <v>MUNICIPALIDAD DISTRITAL DE COCHAS</v>
          </cell>
          <cell r="J2646">
            <v>15</v>
          </cell>
          <cell r="K2646" t="str">
            <v>LIMA PROVINCIAS</v>
          </cell>
          <cell r="L2646">
            <v>10</v>
          </cell>
          <cell r="M2646" t="str">
            <v>YAUYOS</v>
          </cell>
          <cell r="N2646">
            <v>10</v>
          </cell>
          <cell r="O2646" t="str">
            <v>COCHAS</v>
          </cell>
          <cell r="P2646" t="str">
            <v>Vilma Celestino Villafana</v>
          </cell>
          <cell r="Q2646"/>
          <cell r="R2646" t="str">
            <v>Daniel Meregildo Cabezas Diaz</v>
          </cell>
          <cell r="S2646" t="str">
            <v>Sub Gerente de Planeamiento</v>
          </cell>
          <cell r="T2646">
            <v>996885124</v>
          </cell>
          <cell r="U2646" t="str">
            <v>cabezas1950@hotmail.com</v>
          </cell>
        </row>
        <row r="2647">
          <cell r="H2647">
            <v>301399</v>
          </cell>
          <cell r="I2647" t="str">
            <v>MUNICIPALIDAD DISTRITAL DE COLONIA</v>
          </cell>
          <cell r="J2647">
            <v>15</v>
          </cell>
          <cell r="K2647" t="str">
            <v>LIMA PROVINCIAS</v>
          </cell>
          <cell r="L2647">
            <v>10</v>
          </cell>
          <cell r="M2647" t="str">
            <v>YAUYOS</v>
          </cell>
          <cell r="N2647">
            <v>11</v>
          </cell>
          <cell r="O2647" t="str">
            <v>COLONIA</v>
          </cell>
          <cell r="P2647" t="str">
            <v>Vilma Celestino Villafana</v>
          </cell>
          <cell r="Q2647"/>
          <cell r="R2647" t="str">
            <v>Daniel Meregildo Cabezas Diaz</v>
          </cell>
          <cell r="S2647" t="str">
            <v>Sub Gerente de Planeamiento</v>
          </cell>
          <cell r="T2647">
            <v>996885124</v>
          </cell>
          <cell r="U2647" t="str">
            <v>cabezas1950@hotmail.com</v>
          </cell>
        </row>
        <row r="2648">
          <cell r="H2648">
            <v>301400</v>
          </cell>
          <cell r="I2648" t="str">
            <v>MUNICIPALIDAD DISTRITAL DE HONGOS</v>
          </cell>
          <cell r="J2648">
            <v>15</v>
          </cell>
          <cell r="K2648" t="str">
            <v>LIMA PROVINCIAS</v>
          </cell>
          <cell r="L2648">
            <v>10</v>
          </cell>
          <cell r="M2648" t="str">
            <v>YAUYOS</v>
          </cell>
          <cell r="N2648">
            <v>12</v>
          </cell>
          <cell r="O2648" t="str">
            <v>HONGOS</v>
          </cell>
          <cell r="P2648" t="str">
            <v>Vilma Celestino Villafana</v>
          </cell>
          <cell r="Q2648"/>
          <cell r="R2648" t="str">
            <v>Deysi Edith De La Cruz</v>
          </cell>
          <cell r="S2648" t="str">
            <v>Sub Gerente de Planeamiento</v>
          </cell>
          <cell r="T2648">
            <v>934147276</v>
          </cell>
          <cell r="U2648" t="str">
            <v>deysi-125@hotmail.com</v>
          </cell>
        </row>
        <row r="2649">
          <cell r="H2649">
            <v>301401</v>
          </cell>
          <cell r="I2649" t="str">
            <v>MUNICIPALIDAD DISTRITAL DE HUAMPARA</v>
          </cell>
          <cell r="J2649">
            <v>15</v>
          </cell>
          <cell r="K2649" t="str">
            <v>LIMA PROVINCIAS</v>
          </cell>
          <cell r="L2649">
            <v>10</v>
          </cell>
          <cell r="M2649" t="str">
            <v>YAUYOS</v>
          </cell>
          <cell r="N2649">
            <v>13</v>
          </cell>
          <cell r="O2649" t="str">
            <v>HUAMPARA</v>
          </cell>
          <cell r="P2649" t="str">
            <v>Vilma Celestino Villafana</v>
          </cell>
          <cell r="Q2649"/>
          <cell r="R2649" t="str">
            <v>Liliana Elizabeth Garcia Guerreros</v>
          </cell>
          <cell r="S2649" t="str">
            <v>Sub Gerente de Planeamiento</v>
          </cell>
          <cell r="T2649">
            <v>963612825</v>
          </cell>
          <cell r="U2649" t="str">
            <v>liliana3154@hotmail.com</v>
          </cell>
        </row>
        <row r="2650">
          <cell r="H2650">
            <v>301402</v>
          </cell>
          <cell r="I2650" t="str">
            <v>MUNICIPALIDAD DISTRITAL DE HUANCAYA</v>
          </cell>
          <cell r="J2650">
            <v>15</v>
          </cell>
          <cell r="K2650" t="str">
            <v>LIMA PROVINCIAS</v>
          </cell>
          <cell r="L2650">
            <v>10</v>
          </cell>
          <cell r="M2650" t="str">
            <v>YAUYOS</v>
          </cell>
          <cell r="N2650">
            <v>14</v>
          </cell>
          <cell r="O2650" t="str">
            <v>HUANCAYA</v>
          </cell>
          <cell r="P2650" t="str">
            <v>Vilma Celestino Villafana</v>
          </cell>
          <cell r="Q2650"/>
          <cell r="R2650" t="str">
            <v>Diosdado Vilca Soto</v>
          </cell>
          <cell r="S2650" t="str">
            <v>Sub Gerente de Planeamiento</v>
          </cell>
          <cell r="T2650">
            <v>937361339</v>
          </cell>
          <cell r="U2650" t="str">
            <v>cvilcas@hotmail.com</v>
          </cell>
        </row>
        <row r="2651">
          <cell r="H2651">
            <v>301403</v>
          </cell>
          <cell r="I2651" t="str">
            <v>MUNICIPALIDAD DISTRITAL DE HUANGASCAR</v>
          </cell>
          <cell r="J2651">
            <v>15</v>
          </cell>
          <cell r="K2651" t="str">
            <v>LIMA PROVINCIAS</v>
          </cell>
          <cell r="L2651">
            <v>10</v>
          </cell>
          <cell r="M2651" t="str">
            <v>YAUYOS</v>
          </cell>
          <cell r="N2651">
            <v>15</v>
          </cell>
          <cell r="O2651" t="str">
            <v>HUANGASCAR</v>
          </cell>
          <cell r="P2651" t="str">
            <v>Vilma Celestino Villafana</v>
          </cell>
          <cell r="Q2651"/>
          <cell r="R2651" t="str">
            <v>CARLOS FELIX BARAHONA CACERES</v>
          </cell>
          <cell r="S2651" t="str">
            <v>Encargado de Presupuesto</v>
          </cell>
          <cell r="T2651">
            <v>928735928</v>
          </cell>
          <cell r="U2651" t="str">
            <v>presupuestomdhuangascar@gmail.com</v>
          </cell>
        </row>
        <row r="2652">
          <cell r="H2652">
            <v>301404</v>
          </cell>
          <cell r="I2652" t="str">
            <v>MUNICIPALIDAD DISTRITAL DE HUANTAN</v>
          </cell>
          <cell r="J2652">
            <v>15</v>
          </cell>
          <cell r="K2652" t="str">
            <v>LIMA PROVINCIAS</v>
          </cell>
          <cell r="L2652">
            <v>10</v>
          </cell>
          <cell r="M2652" t="str">
            <v>YAUYOS</v>
          </cell>
          <cell r="N2652">
            <v>16</v>
          </cell>
          <cell r="O2652" t="str">
            <v>HUANTAN</v>
          </cell>
          <cell r="P2652" t="str">
            <v>Vilma Celestino Villafana</v>
          </cell>
          <cell r="Q2652"/>
          <cell r="R2652" t="str">
            <v>Belinda Barillas Manrrique</v>
          </cell>
          <cell r="S2652" t="str">
            <v>Sub Gerente de Planeamiento</v>
          </cell>
          <cell r="T2652" t="str">
            <v>958409031
  01 6261298</v>
          </cell>
          <cell r="U2652" t="str">
            <v>barillasm44@hotmail.com</v>
          </cell>
        </row>
        <row r="2653">
          <cell r="H2653">
            <v>301405</v>
          </cell>
          <cell r="I2653" t="str">
            <v>MUNICIPALIDAD DISTRITAL DE HUAÑEC</v>
          </cell>
          <cell r="J2653">
            <v>15</v>
          </cell>
          <cell r="K2653" t="str">
            <v>LIMA PROVINCIAS</v>
          </cell>
          <cell r="L2653">
            <v>10</v>
          </cell>
          <cell r="M2653" t="str">
            <v>YAUYOS</v>
          </cell>
          <cell r="N2653">
            <v>17</v>
          </cell>
          <cell r="O2653" t="str">
            <v>HUAÑEC</v>
          </cell>
          <cell r="P2653" t="str">
            <v>Vilma Celestino Villafana</v>
          </cell>
          <cell r="Q2653"/>
          <cell r="R2653" t="str">
            <v>Pedro Carlos Perez Mendoza</v>
          </cell>
          <cell r="S2653" t="str">
            <v>Sub Gerente de Planeamiento</v>
          </cell>
          <cell r="T2653">
            <v>956776290</v>
          </cell>
          <cell r="U2653" t="str">
            <v>pedro_cpm@hotmail.com</v>
          </cell>
        </row>
        <row r="2654">
          <cell r="H2654">
            <v>301406</v>
          </cell>
          <cell r="I2654" t="str">
            <v>MUNICIPALIDAD DISTRITAL DE LARAOS</v>
          </cell>
          <cell r="J2654">
            <v>15</v>
          </cell>
          <cell r="K2654" t="str">
            <v>LIMA PROVINCIAS</v>
          </cell>
          <cell r="L2654">
            <v>10</v>
          </cell>
          <cell r="M2654" t="str">
            <v>YAUYOS</v>
          </cell>
          <cell r="N2654">
            <v>18</v>
          </cell>
          <cell r="O2654" t="str">
            <v>LARAOS</v>
          </cell>
          <cell r="P2654" t="str">
            <v>Vilma Celestino Villafana</v>
          </cell>
          <cell r="Q2654"/>
          <cell r="R2654" t="str">
            <v>Marco Pasgui</v>
          </cell>
          <cell r="S2654" t="str">
            <v>Sub Gerente de Planeamiento</v>
          </cell>
          <cell r="T2654">
            <v>975031513</v>
          </cell>
          <cell r="U2654" t="str">
            <v>marcopasgui@hotmail.com</v>
          </cell>
        </row>
        <row r="2655">
          <cell r="H2655">
            <v>301407</v>
          </cell>
          <cell r="I2655" t="str">
            <v>MUNICIPALIDAD DISTRITAL DE LINCHA</v>
          </cell>
          <cell r="J2655">
            <v>15</v>
          </cell>
          <cell r="K2655" t="str">
            <v>LIMA PROVINCIAS</v>
          </cell>
          <cell r="L2655">
            <v>10</v>
          </cell>
          <cell r="M2655" t="str">
            <v>YAUYOS</v>
          </cell>
          <cell r="N2655">
            <v>19</v>
          </cell>
          <cell r="O2655" t="str">
            <v>LINCHA</v>
          </cell>
          <cell r="P2655" t="str">
            <v>Vilma Celestino Villafana</v>
          </cell>
          <cell r="Q2655"/>
          <cell r="R2655" t="str">
            <v>Cristhian Cesar Bohorquez Almeyda</v>
          </cell>
          <cell r="S2655" t="str">
            <v>Sub Gerente de Planeamiento</v>
          </cell>
          <cell r="T2655">
            <v>954706762</v>
          </cell>
          <cell r="U2655" t="str">
            <v>cristhian358@hotmail.com; linchamuni2023@hotmail.com</v>
          </cell>
        </row>
        <row r="2656">
          <cell r="H2656">
            <v>301408</v>
          </cell>
          <cell r="I2656" t="str">
            <v>MUNICIPALIDAD DISTRITAL DE MADEAN</v>
          </cell>
          <cell r="J2656">
            <v>15</v>
          </cell>
          <cell r="K2656" t="str">
            <v>LIMA PROVINCIAS</v>
          </cell>
          <cell r="L2656">
            <v>10</v>
          </cell>
          <cell r="M2656" t="str">
            <v>YAUYOS</v>
          </cell>
          <cell r="N2656">
            <v>20</v>
          </cell>
          <cell r="O2656" t="str">
            <v>MADEAN</v>
          </cell>
          <cell r="P2656" t="str">
            <v>Vilma Celestino Villafana</v>
          </cell>
          <cell r="Q2656"/>
          <cell r="R2656" t="str">
            <v>Cristhian Cesar Bohorquez Almeyda</v>
          </cell>
          <cell r="S2656" t="str">
            <v>Sub Gerente de Planeamiento</v>
          </cell>
          <cell r="T2656">
            <v>954706762</v>
          </cell>
          <cell r="U2656" t="str">
            <v>cristhian358@hotmail.com</v>
          </cell>
        </row>
        <row r="2657">
          <cell r="H2657">
            <v>301409</v>
          </cell>
          <cell r="I2657" t="str">
            <v>MUNICIPALIDAD DISTRITAL DE MIRAFLORES</v>
          </cell>
          <cell r="J2657">
            <v>15</v>
          </cell>
          <cell r="K2657" t="str">
            <v>LIMA PROVINCIAS</v>
          </cell>
          <cell r="L2657">
            <v>10</v>
          </cell>
          <cell r="M2657" t="str">
            <v>YAUYOS</v>
          </cell>
          <cell r="N2657">
            <v>21</v>
          </cell>
          <cell r="O2657" t="str">
            <v>MIRAFLORES</v>
          </cell>
          <cell r="P2657" t="str">
            <v>Vilma Celestino Villafana</v>
          </cell>
          <cell r="Q2657"/>
          <cell r="R2657" t="str">
            <v>Pedro Carlos Perez Mendoza</v>
          </cell>
          <cell r="S2657" t="str">
            <v>Sub Gerente de Planeamiento</v>
          </cell>
          <cell r="T2657">
            <v>956776290</v>
          </cell>
          <cell r="U2657" t="str">
            <v>pedro_cpm@hotmail.com</v>
          </cell>
        </row>
        <row r="2658">
          <cell r="H2658">
            <v>301410</v>
          </cell>
          <cell r="I2658" t="str">
            <v>MUNICIPALIDAD DISTRITAL DE OMAS</v>
          </cell>
          <cell r="J2658">
            <v>15</v>
          </cell>
          <cell r="K2658" t="str">
            <v>LIMA PROVINCIAS</v>
          </cell>
          <cell r="L2658">
            <v>10</v>
          </cell>
          <cell r="M2658" t="str">
            <v>YAUYOS</v>
          </cell>
          <cell r="N2658">
            <v>22</v>
          </cell>
          <cell r="O2658" t="str">
            <v>OMAS</v>
          </cell>
          <cell r="P2658" t="str">
            <v>Vilma Celestino Villafana</v>
          </cell>
          <cell r="Q2658"/>
          <cell r="R2658" t="str">
            <v>Daniel Cabezas Diaz</v>
          </cell>
          <cell r="S2658" t="str">
            <v>Sub Gerente de Planeamiento</v>
          </cell>
          <cell r="T2658">
            <v>996885124</v>
          </cell>
          <cell r="U2658" t="str">
            <v>cabezas1950@hotmail.com</v>
          </cell>
        </row>
        <row r="2659">
          <cell r="H2659">
            <v>301411</v>
          </cell>
          <cell r="I2659" t="str">
            <v>MUNICIPALIDAD DISTRITAL DE PUTINZA</v>
          </cell>
          <cell r="J2659">
            <v>15</v>
          </cell>
          <cell r="K2659" t="str">
            <v>LIMA PROVINCIAS</v>
          </cell>
          <cell r="L2659">
            <v>10</v>
          </cell>
          <cell r="M2659" t="str">
            <v>YAUYOS</v>
          </cell>
          <cell r="N2659">
            <v>23</v>
          </cell>
          <cell r="O2659" t="str">
            <v>PUTINZA</v>
          </cell>
          <cell r="P2659" t="str">
            <v>Vilma Celestino Villafana</v>
          </cell>
          <cell r="Q2659"/>
          <cell r="R2659" t="str">
            <v>Cristhian Cesar Bohorquez Almeyda</v>
          </cell>
          <cell r="S2659" t="str">
            <v>Sub Gerente de Planeamiento</v>
          </cell>
          <cell r="T2659">
            <v>954706762</v>
          </cell>
          <cell r="U2659" t="str">
            <v>cristhian358@hotmail.com</v>
          </cell>
        </row>
        <row r="2660">
          <cell r="H2660">
            <v>301412</v>
          </cell>
          <cell r="I2660" t="str">
            <v>MUNICIPALIDAD DISTRITAL DE QUINCHES</v>
          </cell>
          <cell r="J2660">
            <v>15</v>
          </cell>
          <cell r="K2660" t="str">
            <v>LIMA PROVINCIAS</v>
          </cell>
          <cell r="L2660">
            <v>10</v>
          </cell>
          <cell r="M2660" t="str">
            <v>YAUYOS</v>
          </cell>
          <cell r="N2660">
            <v>24</v>
          </cell>
          <cell r="O2660" t="str">
            <v>QUINCHES</v>
          </cell>
          <cell r="P2660" t="str">
            <v>Vilma Celestino Villafana</v>
          </cell>
          <cell r="Q2660"/>
          <cell r="R2660" t="str">
            <v>Pedro Carlos Perez Mendoza</v>
          </cell>
          <cell r="S2660" t="str">
            <v>Sub Gerente de Planeamiento</v>
          </cell>
          <cell r="T2660">
            <v>956776290</v>
          </cell>
          <cell r="U2660" t="str">
            <v>pedro_cpm@hotmail.com</v>
          </cell>
        </row>
        <row r="2661">
          <cell r="H2661">
            <v>301413</v>
          </cell>
          <cell r="I2661" t="str">
            <v>MUNICIPALIDAD DISTRITAL DE QUINOCAY</v>
          </cell>
          <cell r="J2661">
            <v>15</v>
          </cell>
          <cell r="K2661" t="str">
            <v>LIMA PROVINCIAS</v>
          </cell>
          <cell r="L2661">
            <v>10</v>
          </cell>
          <cell r="M2661" t="str">
            <v>YAUYOS</v>
          </cell>
          <cell r="N2661">
            <v>25</v>
          </cell>
          <cell r="O2661" t="str">
            <v>QUINOCAY</v>
          </cell>
          <cell r="P2661" t="str">
            <v>Vilma Celestino Villafana</v>
          </cell>
          <cell r="Q2661"/>
          <cell r="R2661" t="str">
            <v>Daniel Cabezas Diaz</v>
          </cell>
          <cell r="S2661" t="str">
            <v>Sub Gerente de Planeamiento</v>
          </cell>
          <cell r="T2661">
            <v>996885124</v>
          </cell>
          <cell r="U2661" t="str">
            <v>cabezas1950@hotmail.com</v>
          </cell>
        </row>
        <row r="2662">
          <cell r="H2662">
            <v>301414</v>
          </cell>
          <cell r="I2662" t="str">
            <v>MUNICIPALIDAD DISTRITAL DE SAN JOAQUIN</v>
          </cell>
          <cell r="J2662">
            <v>15</v>
          </cell>
          <cell r="K2662" t="str">
            <v>LIMA PROVINCIAS</v>
          </cell>
          <cell r="L2662">
            <v>10</v>
          </cell>
          <cell r="M2662" t="str">
            <v>YAUYOS</v>
          </cell>
          <cell r="N2662">
            <v>26</v>
          </cell>
          <cell r="O2662" t="str">
            <v>SAN JOAQUIN</v>
          </cell>
          <cell r="P2662" t="str">
            <v>Vilma Celestino Villafana</v>
          </cell>
          <cell r="Q2662"/>
          <cell r="R2662" t="str">
            <v>Marlene Josefa Espinoza Cama</v>
          </cell>
          <cell r="S2662" t="str">
            <v>Sub Gerente de Planeamiento</v>
          </cell>
          <cell r="T2662">
            <v>990075055</v>
          </cell>
          <cell r="U2662" t="str">
            <v>marleneyasociados@hotmail.com</v>
          </cell>
        </row>
        <row r="2663">
          <cell r="H2663">
            <v>301415</v>
          </cell>
          <cell r="I2663" t="str">
            <v>MUNICIPALIDAD DISTRITAL DE SAN PEDRO DE PILAS</v>
          </cell>
          <cell r="J2663">
            <v>15</v>
          </cell>
          <cell r="K2663" t="str">
            <v>LIMA PROVINCIAS</v>
          </cell>
          <cell r="L2663">
            <v>10</v>
          </cell>
          <cell r="M2663" t="str">
            <v>YAUYOS</v>
          </cell>
          <cell r="N2663">
            <v>27</v>
          </cell>
          <cell r="O2663" t="str">
            <v>SAN PEDRO DE PILAS</v>
          </cell>
          <cell r="P2663" t="str">
            <v>Vilma Celestino Villafana</v>
          </cell>
          <cell r="Q2663"/>
          <cell r="R2663" t="str">
            <v>Mario Godofredo Yanque Berrio</v>
          </cell>
          <cell r="S2663" t="str">
            <v>Sub Gerente de Planeamiento</v>
          </cell>
          <cell r="T2663">
            <v>949952389</v>
          </cell>
          <cell r="U2663" t="str">
            <v>marioyanque.com@hotmail.com</v>
          </cell>
        </row>
        <row r="2664">
          <cell r="H2664">
            <v>301416</v>
          </cell>
          <cell r="I2664" t="str">
            <v>MUNICIPALIDAD DISTRITAL DE TANTA</v>
          </cell>
          <cell r="J2664">
            <v>15</v>
          </cell>
          <cell r="K2664" t="str">
            <v>LIMA PROVINCIAS</v>
          </cell>
          <cell r="L2664">
            <v>10</v>
          </cell>
          <cell r="M2664" t="str">
            <v>YAUYOS</v>
          </cell>
          <cell r="N2664">
            <v>28</v>
          </cell>
          <cell r="O2664" t="str">
            <v>TANTA</v>
          </cell>
          <cell r="P2664" t="str">
            <v>Vilma Celestino Villafana</v>
          </cell>
          <cell r="Q2664"/>
          <cell r="R2664" t="str">
            <v>River Quispe Achuya</v>
          </cell>
          <cell r="S2664" t="str">
            <v>Sub Gerente de Planeamiento</v>
          </cell>
          <cell r="T2664">
            <v>966799815</v>
          </cell>
          <cell r="U2664" t="str">
            <v>rquispe@outlook.com</v>
          </cell>
        </row>
        <row r="2665">
          <cell r="H2665">
            <v>301417</v>
          </cell>
          <cell r="I2665" t="str">
            <v>MUNICIPALIDAD DISTRITAL DE TAURIPAMPA</v>
          </cell>
          <cell r="J2665">
            <v>15</v>
          </cell>
          <cell r="K2665" t="str">
            <v>LIMA PROVINCIAS</v>
          </cell>
          <cell r="L2665">
            <v>10</v>
          </cell>
          <cell r="M2665" t="str">
            <v>YAUYOS</v>
          </cell>
          <cell r="N2665">
            <v>29</v>
          </cell>
          <cell r="O2665" t="str">
            <v>TAURIPAMPA</v>
          </cell>
          <cell r="P2665" t="str">
            <v>Vilma Celestino Villafana</v>
          </cell>
          <cell r="Q2665"/>
          <cell r="R2665" t="str">
            <v>Pedro Carlos Perez Mendoza</v>
          </cell>
          <cell r="S2665" t="str">
            <v>Sub Gerente de Planeamiento</v>
          </cell>
          <cell r="T2665">
            <v>956776290</v>
          </cell>
          <cell r="U2665" t="str">
            <v>pedro_cpm@hotmail.com</v>
          </cell>
        </row>
        <row r="2666">
          <cell r="H2666">
            <v>301418</v>
          </cell>
          <cell r="I2666" t="str">
            <v>MUNICIPALIDAD DISTRITAL DE TOMAS</v>
          </cell>
          <cell r="J2666">
            <v>15</v>
          </cell>
          <cell r="K2666" t="str">
            <v>LIMA PROVINCIAS</v>
          </cell>
          <cell r="L2666">
            <v>10</v>
          </cell>
          <cell r="M2666" t="str">
            <v>YAUYOS</v>
          </cell>
          <cell r="N2666">
            <v>30</v>
          </cell>
          <cell r="O2666" t="str">
            <v>TOMAS</v>
          </cell>
          <cell r="P2666" t="str">
            <v>Vilma Celestino Villafana</v>
          </cell>
          <cell r="Q2666"/>
          <cell r="R2666" t="str">
            <v>AYASTA FELIX JESSICA EMILIA</v>
          </cell>
          <cell r="S2666" t="str">
            <v xml:space="preserve">Jefe de la Oficina de planeamiento y presupuesto </v>
          </cell>
          <cell r="T2666" t="str">
            <v>997 631 084</v>
          </cell>
          <cell r="U2666" t="str">
            <v>claudia_sunny@hotmail.es
munitomas23@gmail.com</v>
          </cell>
        </row>
        <row r="2667">
          <cell r="H2667">
            <v>301419</v>
          </cell>
          <cell r="I2667" t="str">
            <v>MUNICIPALIDAD DISTRITAL DE TUPE</v>
          </cell>
          <cell r="J2667">
            <v>15</v>
          </cell>
          <cell r="K2667" t="str">
            <v>LIMA PROVINCIAS</v>
          </cell>
          <cell r="L2667">
            <v>10</v>
          </cell>
          <cell r="M2667" t="str">
            <v>YAUYOS</v>
          </cell>
          <cell r="N2667">
            <v>31</v>
          </cell>
          <cell r="O2667" t="str">
            <v>TUPE</v>
          </cell>
          <cell r="P2667" t="str">
            <v>Vilma Celestino Villafana</v>
          </cell>
          <cell r="Q2667"/>
          <cell r="R2667" t="str">
            <v>Armando Felix Rojas Felix</v>
          </cell>
          <cell r="S2667" t="str">
            <v>Sub Gerente de Planeamiento</v>
          </cell>
          <cell r="T2667">
            <v>952276967</v>
          </cell>
          <cell r="U2667" t="str">
            <v>armanfelix259@gmail.com</v>
          </cell>
        </row>
        <row r="2668">
          <cell r="H2668">
            <v>301420</v>
          </cell>
          <cell r="I2668" t="str">
            <v>MUNICIPALIDAD DISTRITAL DE VIÑAC</v>
          </cell>
          <cell r="J2668">
            <v>15</v>
          </cell>
          <cell r="K2668" t="str">
            <v>LIMA PROVINCIAS</v>
          </cell>
          <cell r="L2668">
            <v>10</v>
          </cell>
          <cell r="M2668" t="str">
            <v>YAUYOS</v>
          </cell>
          <cell r="N2668">
            <v>32</v>
          </cell>
          <cell r="O2668" t="str">
            <v>VIÑAC</v>
          </cell>
          <cell r="P2668" t="str">
            <v>Vilma Celestino Villafana</v>
          </cell>
          <cell r="Q2668"/>
          <cell r="R2668" t="str">
            <v>Armando Felix Rojas Felix</v>
          </cell>
          <cell r="S2668" t="str">
            <v>Sub Gerente de Planeamiento</v>
          </cell>
          <cell r="T2668">
            <v>952276967</v>
          </cell>
          <cell r="U2668" t="str">
            <v>armanfelix259@gmail.com</v>
          </cell>
        </row>
        <row r="2669">
          <cell r="H2669">
            <v>301421</v>
          </cell>
          <cell r="I2669" t="str">
            <v>MUNICIPALIDAD DISTRITAL DE VITIS</v>
          </cell>
          <cell r="J2669">
            <v>15</v>
          </cell>
          <cell r="K2669" t="str">
            <v>LIMA PROVINCIAS</v>
          </cell>
          <cell r="L2669">
            <v>10</v>
          </cell>
          <cell r="M2669" t="str">
            <v>YAUYOS</v>
          </cell>
          <cell r="N2669">
            <v>33</v>
          </cell>
          <cell r="O2669" t="str">
            <v>VITIS</v>
          </cell>
          <cell r="P2669" t="str">
            <v>Vilma Celestino Villafana</v>
          </cell>
          <cell r="Q2669"/>
          <cell r="R2669" t="str">
            <v>Roque Hector Caso Llanco</v>
          </cell>
          <cell r="S2669" t="str">
            <v>Sub Gerente de Planeamiento</v>
          </cell>
          <cell r="T2669">
            <v>966946944</v>
          </cell>
          <cell r="U2669" t="str">
            <v>hcaso.cpc@gmail.com</v>
          </cell>
        </row>
        <row r="2670">
          <cell r="H2670">
            <v>301423</v>
          </cell>
          <cell r="I2670" t="str">
            <v>MUNICIPALIDAD DISTRITAL DE ALTO NANAY</v>
          </cell>
          <cell r="J2670">
            <v>16</v>
          </cell>
          <cell r="K2670" t="str">
            <v>LORETO</v>
          </cell>
          <cell r="L2670">
            <v>1</v>
          </cell>
          <cell r="M2670" t="str">
            <v>MAYNAS</v>
          </cell>
          <cell r="N2670">
            <v>2</v>
          </cell>
          <cell r="O2670" t="str">
            <v>ALTO NANAY</v>
          </cell>
          <cell r="P2670" t="str">
            <v>Noe Kiyak Pujupat</v>
          </cell>
          <cell r="Q2670"/>
          <cell r="R2670" t="str">
            <v>Oscar Enrique Vela Sanchez</v>
          </cell>
          <cell r="S2670" t="str">
            <v xml:space="preserve">Responable de planeamiento </v>
          </cell>
          <cell r="T2670">
            <v>928510906</v>
          </cell>
          <cell r="U2670" t="str">
            <v>oscarenrique75_sagitario@hotmail.com</v>
          </cell>
        </row>
        <row r="2671">
          <cell r="H2671">
            <v>301424</v>
          </cell>
          <cell r="I2671" t="str">
            <v>MUNICIPALIDAD DISTRITAL DE FERNANDO LORES</v>
          </cell>
          <cell r="J2671">
            <v>16</v>
          </cell>
          <cell r="K2671" t="str">
            <v>LORETO</v>
          </cell>
          <cell r="L2671">
            <v>1</v>
          </cell>
          <cell r="M2671" t="str">
            <v>MAYNAS</v>
          </cell>
          <cell r="N2671">
            <v>3</v>
          </cell>
          <cell r="O2671" t="str">
            <v>FERNANDO LORES</v>
          </cell>
          <cell r="P2671" t="str">
            <v>Noe Kiyak Pujupat</v>
          </cell>
          <cell r="Q2671"/>
          <cell r="R2671" t="str">
            <v>Gilberto Marin Fasabi</v>
          </cell>
          <cell r="S2671" t="str">
            <v>Jefe de la Oficina de Planeamiento, Presupuesto y Organizacion</v>
          </cell>
          <cell r="T2671"/>
          <cell r="U2671" t="str">
            <v>bachinmarin@gmail.com</v>
          </cell>
        </row>
        <row r="2672">
          <cell r="H2672">
            <v>301425</v>
          </cell>
          <cell r="I2672" t="str">
            <v>MUNICIPALIDAD DISTRITAL DE INDIANA</v>
          </cell>
          <cell r="J2672">
            <v>16</v>
          </cell>
          <cell r="K2672" t="str">
            <v>LORETO</v>
          </cell>
          <cell r="L2672">
            <v>1</v>
          </cell>
          <cell r="M2672" t="str">
            <v>MAYNAS</v>
          </cell>
          <cell r="N2672">
            <v>4</v>
          </cell>
          <cell r="O2672" t="str">
            <v>INDIANA</v>
          </cell>
          <cell r="P2672" t="str">
            <v>Noe Kiyak Pujupat</v>
          </cell>
          <cell r="Q2672"/>
          <cell r="R2672" t="str">
            <v>Walter Enrique García Hidalgo</v>
          </cell>
          <cell r="S2672" t="str">
            <v>Director de Planeamiento y Presupuesto</v>
          </cell>
          <cell r="T2672">
            <v>945770283</v>
          </cell>
          <cell r="U2672" t="str">
            <v>wacho.rique@gmail.com</v>
          </cell>
        </row>
        <row r="2673">
          <cell r="H2673">
            <v>301426</v>
          </cell>
          <cell r="I2673" t="str">
            <v>MUNICIPALIDAD DISTRITAL DE LAS AMAZONAS</v>
          </cell>
          <cell r="J2673">
            <v>16</v>
          </cell>
          <cell r="K2673" t="str">
            <v>LORETO</v>
          </cell>
          <cell r="L2673">
            <v>1</v>
          </cell>
          <cell r="M2673" t="str">
            <v>MAYNAS</v>
          </cell>
          <cell r="N2673">
            <v>5</v>
          </cell>
          <cell r="O2673" t="str">
            <v>LAS AMAZONAS</v>
          </cell>
          <cell r="P2673" t="str">
            <v>Noe Kiyak Pujupat</v>
          </cell>
          <cell r="Q2673"/>
          <cell r="R2673" t="str">
            <v>Armando Donayre Lopez</v>
          </cell>
          <cell r="S2673" t="str">
            <v xml:space="preserve">Responable de planeamiento </v>
          </cell>
          <cell r="T2673">
            <v>984701710</v>
          </cell>
          <cell r="U2673" t="str">
            <v>adl335@hotmail.com</v>
          </cell>
        </row>
        <row r="2674">
          <cell r="H2674">
            <v>301427</v>
          </cell>
          <cell r="I2674" t="str">
            <v>MUNICIPALIDAD DISTRITAL DE MAZAN</v>
          </cell>
          <cell r="J2674">
            <v>16</v>
          </cell>
          <cell r="K2674" t="str">
            <v>LORETO</v>
          </cell>
          <cell r="L2674">
            <v>1</v>
          </cell>
          <cell r="M2674" t="str">
            <v>MAYNAS</v>
          </cell>
          <cell r="N2674">
            <v>6</v>
          </cell>
          <cell r="O2674" t="str">
            <v>MAZAN</v>
          </cell>
          <cell r="P2674" t="str">
            <v>Noe Kiyak Pujupat</v>
          </cell>
          <cell r="Q2674"/>
          <cell r="R2674" t="str">
            <v>Erwin Omar Aspajo Armas</v>
          </cell>
          <cell r="S2674" t="str">
            <v xml:space="preserve">Responable de planeamiento </v>
          </cell>
          <cell r="T2674">
            <v>965941884</v>
          </cell>
          <cell r="U2674" t="str">
            <v>omar_3019@hotmail.com</v>
          </cell>
        </row>
        <row r="2675">
          <cell r="H2675">
            <v>301428</v>
          </cell>
          <cell r="I2675" t="str">
            <v>MUNICIPALIDAD DISTRITAL DE NAPO</v>
          </cell>
          <cell r="J2675">
            <v>16</v>
          </cell>
          <cell r="K2675" t="str">
            <v>LORETO</v>
          </cell>
          <cell r="L2675">
            <v>1</v>
          </cell>
          <cell r="M2675" t="str">
            <v>MAYNAS</v>
          </cell>
          <cell r="N2675">
            <v>7</v>
          </cell>
          <cell r="O2675" t="str">
            <v>NAPO</v>
          </cell>
          <cell r="P2675" t="str">
            <v>Noe Kiyak Pujupat</v>
          </cell>
          <cell r="Q2675"/>
          <cell r="R2675" t="str">
            <v>Mayte Montenegro Sanchez</v>
          </cell>
          <cell r="S2675" t="str">
            <v xml:space="preserve">Responable de planeamiento </v>
          </cell>
          <cell r="T2675">
            <v>965912999</v>
          </cell>
          <cell r="U2675" t="str">
            <v>maytem1509@gmail.com</v>
          </cell>
        </row>
        <row r="2676">
          <cell r="H2676">
            <v>301429</v>
          </cell>
          <cell r="I2676" t="str">
            <v>MUNICIPALIDAD DISTRITAL DE PUNCHANA</v>
          </cell>
          <cell r="J2676">
            <v>16</v>
          </cell>
          <cell r="K2676" t="str">
            <v>LORETO</v>
          </cell>
          <cell r="L2676">
            <v>1</v>
          </cell>
          <cell r="M2676" t="str">
            <v>MAYNAS</v>
          </cell>
          <cell r="N2676">
            <v>8</v>
          </cell>
          <cell r="O2676" t="str">
            <v>PUNCHANA</v>
          </cell>
          <cell r="P2676" t="str">
            <v>Noe Kiyak Pujupat</v>
          </cell>
          <cell r="Q2676"/>
          <cell r="R2676" t="str">
            <v>Carlos E. Velásquez Papa</v>
          </cell>
          <cell r="S2676" t="str">
            <v xml:space="preserve">Responable de planeamiento </v>
          </cell>
          <cell r="T2676" t="str">
            <v>#ERROR!</v>
          </cell>
          <cell r="U2676" t="str">
            <v>cevp_94@hotmail.com</v>
          </cell>
        </row>
        <row r="2677">
          <cell r="H2677">
            <v>301431</v>
          </cell>
          <cell r="I2677" t="str">
            <v>MUNICIPALIDAD DISTRITAL DE TORRES CAUSANA</v>
          </cell>
          <cell r="J2677">
            <v>16</v>
          </cell>
          <cell r="K2677" t="str">
            <v>LORETO</v>
          </cell>
          <cell r="L2677">
            <v>1</v>
          </cell>
          <cell r="M2677" t="str">
            <v>MAYNAS</v>
          </cell>
          <cell r="N2677">
            <v>10</v>
          </cell>
          <cell r="O2677" t="str">
            <v>TORRES CAUSANA</v>
          </cell>
          <cell r="P2677" t="str">
            <v>Noe Kiyak Pujupat</v>
          </cell>
          <cell r="Q2677"/>
          <cell r="R2677" t="str">
            <v>Accel Da Silva Cordova</v>
          </cell>
          <cell r="S2677" t="str">
            <v>Jefe de Planeamiento y Presupuesto</v>
          </cell>
          <cell r="T2677">
            <v>945737813</v>
          </cell>
          <cell r="U2677" t="str">
            <v>acceldasilvac@gmail.com</v>
          </cell>
        </row>
        <row r="2678">
          <cell r="H2678">
            <v>301432</v>
          </cell>
          <cell r="I2678" t="str">
            <v>MUNICIPALIDAD DISTRITAL DE BELEN</v>
          </cell>
          <cell r="J2678">
            <v>16</v>
          </cell>
          <cell r="K2678" t="str">
            <v>LORETO</v>
          </cell>
          <cell r="L2678">
            <v>1</v>
          </cell>
          <cell r="M2678" t="str">
            <v>MAYNAS</v>
          </cell>
          <cell r="N2678">
            <v>12</v>
          </cell>
          <cell r="O2678" t="str">
            <v>BELEN</v>
          </cell>
          <cell r="P2678" t="str">
            <v>Noe Kiyak Pujupat</v>
          </cell>
          <cell r="Q2678"/>
          <cell r="R2678" t="str">
            <v>HUGO JAIR ROMÁN REYNA</v>
          </cell>
          <cell r="S2678" t="str">
            <v>JEFE DE LA OFICINA DE PLANEAMIENTO Y MODERNIZACIÓN DE LA GESTIÓN PÚBLICA</v>
          </cell>
          <cell r="T2678">
            <v>982467498</v>
          </cell>
          <cell r="U2678" t="str">
            <v>jairom_6@hotmail.com</v>
          </cell>
        </row>
        <row r="2679">
          <cell r="H2679">
            <v>301433</v>
          </cell>
          <cell r="I2679" t="str">
            <v>MUNICIPALIDAD DISTRITAL DE SAN JUAN BAUTISTA</v>
          </cell>
          <cell r="J2679">
            <v>16</v>
          </cell>
          <cell r="K2679" t="str">
            <v>LORETO</v>
          </cell>
          <cell r="L2679">
            <v>1</v>
          </cell>
          <cell r="M2679" t="str">
            <v>MAYNAS</v>
          </cell>
          <cell r="N2679">
            <v>13</v>
          </cell>
          <cell r="O2679" t="str">
            <v>SAN JUAN BAUTISTA</v>
          </cell>
          <cell r="P2679" t="str">
            <v>Noe Kiyak Pujupat</v>
          </cell>
          <cell r="Q2679"/>
          <cell r="R2679" t="str">
            <v>Juan Edmilson Huansi Pezo</v>
          </cell>
          <cell r="S2679" t="str">
            <v xml:space="preserve">Responable de planeamiento </v>
          </cell>
          <cell r="T2679">
            <v>932075306</v>
          </cell>
          <cell r="U2679" t="str">
            <v>jhuansi@hotmail.com</v>
          </cell>
        </row>
        <row r="2680">
          <cell r="H2680">
            <v>301435</v>
          </cell>
          <cell r="I2680" t="str">
            <v>MUNICIPALIDAD DISTRITAL DE BALSAPUERTO</v>
          </cell>
          <cell r="J2680">
            <v>16</v>
          </cell>
          <cell r="K2680" t="str">
            <v>LORETO</v>
          </cell>
          <cell r="L2680">
            <v>2</v>
          </cell>
          <cell r="M2680" t="str">
            <v>ALTO AMAZONAS</v>
          </cell>
          <cell r="N2680">
            <v>2</v>
          </cell>
          <cell r="O2680" t="str">
            <v>BALSAPUERTO</v>
          </cell>
          <cell r="P2680" t="str">
            <v>Noe Kiyak Pujupat</v>
          </cell>
          <cell r="Q2680"/>
          <cell r="R2680" t="str">
            <v>Kathy Flor Herrera Panduro</v>
          </cell>
          <cell r="S2680" t="str">
            <v>Jefe de la Oficina General de Planeamiento y Presupuesto</v>
          </cell>
          <cell r="T2680">
            <v>928724933</v>
          </cell>
          <cell r="U2680" t="str">
            <v>kathy_2014@outlook.com.pe</v>
          </cell>
        </row>
        <row r="2681">
          <cell r="H2681">
            <v>301437</v>
          </cell>
          <cell r="I2681" t="str">
            <v>MUNICIPALIDAD DISTRITAL DE CAHUAPANAS</v>
          </cell>
          <cell r="J2681">
            <v>16</v>
          </cell>
          <cell r="K2681" t="str">
            <v>LORETO</v>
          </cell>
          <cell r="L2681">
            <v>7</v>
          </cell>
          <cell r="M2681" t="str">
            <v>DATEM DEL MARAÑON</v>
          </cell>
          <cell r="N2681">
            <v>2</v>
          </cell>
          <cell r="O2681" t="str">
            <v>CAHUAPANAS</v>
          </cell>
          <cell r="P2681" t="str">
            <v>Noe Kiyak Pujupat</v>
          </cell>
          <cell r="Q2681"/>
          <cell r="R2681" t="str">
            <v>Lilian Annel Rojas Rojas</v>
          </cell>
          <cell r="S2681" t="str">
            <v xml:space="preserve">Responable de planeamiento </v>
          </cell>
          <cell r="T2681">
            <v>910973135</v>
          </cell>
          <cell r="U2681" t="str">
            <v>annelitarojas1991@hotmail.com</v>
          </cell>
        </row>
        <row r="2682">
          <cell r="H2682">
            <v>301438</v>
          </cell>
          <cell r="I2682" t="str">
            <v>MUNICIPALIDAD DISTRITAL DE JEBEROS</v>
          </cell>
          <cell r="J2682">
            <v>16</v>
          </cell>
          <cell r="K2682" t="str">
            <v>LORETO</v>
          </cell>
          <cell r="L2682">
            <v>2</v>
          </cell>
          <cell r="M2682" t="str">
            <v>ALTO AMAZONAS</v>
          </cell>
          <cell r="N2682">
            <v>5</v>
          </cell>
          <cell r="O2682" t="str">
            <v>JEBEROS</v>
          </cell>
          <cell r="P2682" t="str">
            <v>Noe Kiyak Pujupat</v>
          </cell>
          <cell r="Q2682"/>
          <cell r="R2682" t="str">
            <v>Elias Mozombite Maca</v>
          </cell>
          <cell r="S2682" t="str">
            <v>Jefe de Planeamiento y presupuesto</v>
          </cell>
          <cell r="T2682">
            <v>925409615</v>
          </cell>
          <cell r="U2682" t="str">
            <v>emozombitemaca@gmail.com</v>
          </cell>
        </row>
        <row r="2683">
          <cell r="H2683">
            <v>301439</v>
          </cell>
          <cell r="I2683" t="str">
            <v>MUNICIPALIDAD DISTRITAL DE LAGUNAS</v>
          </cell>
          <cell r="J2683">
            <v>16</v>
          </cell>
          <cell r="K2683" t="str">
            <v>LORETO</v>
          </cell>
          <cell r="L2683">
            <v>2</v>
          </cell>
          <cell r="M2683" t="str">
            <v>ALTO AMAZONAS</v>
          </cell>
          <cell r="N2683">
            <v>6</v>
          </cell>
          <cell r="O2683" t="str">
            <v>LAGUNAS</v>
          </cell>
          <cell r="P2683" t="str">
            <v>Noe Kiyak Pujupat</v>
          </cell>
          <cell r="Q2683"/>
          <cell r="R2683" t="str">
            <v xml:space="preserve">CPC RONALD MARINA VARGAS </v>
          </cell>
          <cell r="S2683" t="str">
            <v xml:space="preserve">JEFE DE LAOFICINA GENERAL DE PLANEAMIENTO Y PRESUPUESTO 
</v>
          </cell>
          <cell r="T2683">
            <v>997482501</v>
          </cell>
          <cell r="U2683" t="str">
            <v>ronaldmarinavar@gmail.com</v>
          </cell>
        </row>
        <row r="2684">
          <cell r="H2684">
            <v>301440</v>
          </cell>
          <cell r="I2684" t="str">
            <v>MUNICIPALIDAD DISTRITAL DE MANSERICHE</v>
          </cell>
          <cell r="J2684">
            <v>16</v>
          </cell>
          <cell r="K2684" t="str">
            <v>LORETO</v>
          </cell>
          <cell r="L2684">
            <v>7</v>
          </cell>
          <cell r="M2684" t="str">
            <v>DATEM DEL MARAÑON</v>
          </cell>
          <cell r="N2684">
            <v>3</v>
          </cell>
          <cell r="O2684" t="str">
            <v>MANSERICHE</v>
          </cell>
          <cell r="P2684" t="str">
            <v>Noe Kiyak Pujupat</v>
          </cell>
          <cell r="Q2684"/>
          <cell r="R2684" t="str">
            <v>Milber Diaz Salvador</v>
          </cell>
          <cell r="S2684" t="str">
            <v xml:space="preserve">Responable de planeamiento </v>
          </cell>
          <cell r="T2684">
            <v>941236544</v>
          </cell>
          <cell r="U2684" t="str">
            <v>milodisa@hotmail.com</v>
          </cell>
        </row>
        <row r="2685">
          <cell r="H2685">
            <v>301441</v>
          </cell>
          <cell r="I2685" t="str">
            <v>MUNICIPALIDAD DISTRITAL DE MORONA</v>
          </cell>
          <cell r="J2685">
            <v>16</v>
          </cell>
          <cell r="K2685" t="str">
            <v>LORETO</v>
          </cell>
          <cell r="L2685">
            <v>7</v>
          </cell>
          <cell r="M2685" t="str">
            <v>DATEM DEL MARAÑON</v>
          </cell>
          <cell r="N2685">
            <v>4</v>
          </cell>
          <cell r="O2685" t="str">
            <v>MORONA</v>
          </cell>
          <cell r="P2685" t="str">
            <v>Noe Kiyak Pujupat</v>
          </cell>
          <cell r="Q2685"/>
          <cell r="R2685" t="str">
            <v>Geoger Pinedo Chujutalli</v>
          </cell>
          <cell r="S2685" t="str">
            <v xml:space="preserve">Responable de planeamiento </v>
          </cell>
          <cell r="T2685" t="str">
            <v>#ERROR!</v>
          </cell>
          <cell r="U2685" t="str">
            <v>geogerpinedo1@gmail.com</v>
          </cell>
        </row>
        <row r="2686">
          <cell r="H2686">
            <v>301442</v>
          </cell>
          <cell r="I2686" t="str">
            <v>MUNICIPALIDAD DISTRITAL DE PASTAZA</v>
          </cell>
          <cell r="J2686">
            <v>16</v>
          </cell>
          <cell r="K2686" t="str">
            <v>LORETO</v>
          </cell>
          <cell r="L2686">
            <v>7</v>
          </cell>
          <cell r="M2686" t="str">
            <v>DATEM DEL MARAÑON</v>
          </cell>
          <cell r="N2686">
            <v>5</v>
          </cell>
          <cell r="O2686" t="str">
            <v>PASTAZA</v>
          </cell>
          <cell r="P2686" t="str">
            <v>Noe Kiyak Pujupat</v>
          </cell>
          <cell r="Q2686"/>
          <cell r="R2686" t="str">
            <v>Ney Pipa Lecca</v>
          </cell>
          <cell r="S2686" t="str">
            <v xml:space="preserve">Responable de planeamiento </v>
          </cell>
          <cell r="T2686" t="str">
            <v>#ERROR!</v>
          </cell>
          <cell r="U2686" t="str">
            <v>pipalecca@hotmail.com</v>
          </cell>
        </row>
        <row r="2687">
          <cell r="H2687">
            <v>301443</v>
          </cell>
          <cell r="I2687" t="str">
            <v>MUNICIPALIDAD DISTRITAL DE SANTA CRUZ</v>
          </cell>
          <cell r="J2687">
            <v>16</v>
          </cell>
          <cell r="K2687" t="str">
            <v>LORETO</v>
          </cell>
          <cell r="L2687">
            <v>2</v>
          </cell>
          <cell r="M2687" t="str">
            <v>ALTO AMAZONAS</v>
          </cell>
          <cell r="N2687">
            <v>10</v>
          </cell>
          <cell r="O2687" t="str">
            <v>SANTA CRUZ</v>
          </cell>
          <cell r="P2687" t="str">
            <v>Noe Kiyak Pujupat</v>
          </cell>
          <cell r="Q2687"/>
          <cell r="R2687" t="str">
            <v>Anllela Navarro</v>
          </cell>
          <cell r="S2687" t="str">
            <v xml:space="preserve">Responable de planeamiento </v>
          </cell>
          <cell r="T2687" t="str">
            <v>930 244 643</v>
          </cell>
          <cell r="U2687" t="str">
            <v>anllela_2702@hotmail.com</v>
          </cell>
        </row>
        <row r="2688">
          <cell r="H2688">
            <v>301444</v>
          </cell>
          <cell r="I2688" t="str">
            <v>MUNICIPALIDAD DISTRITAL DE TENIENTE CESAR LOPEZ ROJAS</v>
          </cell>
          <cell r="J2688">
            <v>16</v>
          </cell>
          <cell r="K2688" t="str">
            <v>LORETO</v>
          </cell>
          <cell r="L2688">
            <v>2</v>
          </cell>
          <cell r="M2688" t="str">
            <v>ALTO AMAZONAS</v>
          </cell>
          <cell r="N2688">
            <v>11</v>
          </cell>
          <cell r="O2688" t="str">
            <v>TENIENTE CESAR LOPEZ ROJAS</v>
          </cell>
          <cell r="P2688" t="str">
            <v>Noe Kiyak Pujupat</v>
          </cell>
          <cell r="Q2688"/>
          <cell r="R2688" t="str">
            <v>Julton Gomez Sajami</v>
          </cell>
          <cell r="S2688" t="str">
            <v>Gerente de planeamiento, presupuesto e inversiones</v>
          </cell>
          <cell r="T2688">
            <v>945782847</v>
          </cell>
          <cell r="U2688" t="str">
            <v>julton31@gmail.com</v>
          </cell>
        </row>
        <row r="2689">
          <cell r="H2689">
            <v>301446</v>
          </cell>
          <cell r="I2689" t="str">
            <v>MUNICIPALIDAD DISTRITAL DE PARINARI</v>
          </cell>
          <cell r="J2689">
            <v>16</v>
          </cell>
          <cell r="K2689" t="str">
            <v>LORETO</v>
          </cell>
          <cell r="L2689">
            <v>3</v>
          </cell>
          <cell r="M2689" t="str">
            <v>LORETO</v>
          </cell>
          <cell r="N2689">
            <v>2</v>
          </cell>
          <cell r="O2689" t="str">
            <v>PARINARI</v>
          </cell>
          <cell r="P2689" t="str">
            <v>Noe Kiyak Pujupat</v>
          </cell>
          <cell r="Q2689"/>
          <cell r="R2689" t="str">
            <v>Luis Alberto Orbe Cardenas</v>
          </cell>
          <cell r="S2689" t="str">
            <v xml:space="preserve">Responable de planeamiento </v>
          </cell>
          <cell r="T2689">
            <v>901230887</v>
          </cell>
          <cell r="U2689" t="str">
            <v>orbecardenas.luis@gmail.com</v>
          </cell>
        </row>
        <row r="2690">
          <cell r="H2690">
            <v>301447</v>
          </cell>
          <cell r="I2690" t="str">
            <v>MUNICIPALIDAD DISTRITAL DE TIGRE</v>
          </cell>
          <cell r="J2690">
            <v>16</v>
          </cell>
          <cell r="K2690" t="str">
            <v>LORETO</v>
          </cell>
          <cell r="L2690">
            <v>3</v>
          </cell>
          <cell r="M2690" t="str">
            <v>LORETO</v>
          </cell>
          <cell r="N2690">
            <v>3</v>
          </cell>
          <cell r="O2690" t="str">
            <v>TIGRE</v>
          </cell>
          <cell r="P2690" t="str">
            <v>Noe Kiyak Pujupat</v>
          </cell>
          <cell r="Q2690"/>
          <cell r="R2690" t="str">
            <v>Jhon Kepler Gonzales Ramirez</v>
          </cell>
          <cell r="S2690" t="str">
            <v xml:space="preserve">Responable de planeamiento </v>
          </cell>
          <cell r="T2690">
            <v>938179972</v>
          </cell>
          <cell r="U2690" t="str">
            <v>jhon_kepler@hotmail.com</v>
          </cell>
        </row>
        <row r="2691">
          <cell r="H2691">
            <v>301448</v>
          </cell>
          <cell r="I2691" t="str">
            <v>MUNICIPALIDAD DISTRITAL DE TROMPETEROS</v>
          </cell>
          <cell r="J2691">
            <v>16</v>
          </cell>
          <cell r="K2691" t="str">
            <v>LORETO</v>
          </cell>
          <cell r="L2691">
            <v>3</v>
          </cell>
          <cell r="M2691" t="str">
            <v>LORETO</v>
          </cell>
          <cell r="N2691">
            <v>4</v>
          </cell>
          <cell r="O2691" t="str">
            <v>TROMPETEROS</v>
          </cell>
          <cell r="P2691" t="str">
            <v>Noe Kiyak Pujupat</v>
          </cell>
          <cell r="Q2691"/>
          <cell r="R2691" t="str">
            <v>Rolfer Artidoro Vela Garcias</v>
          </cell>
          <cell r="S2691" t="str">
            <v xml:space="preserve">Responable de planeamiento </v>
          </cell>
          <cell r="T2691">
            <v>963534555</v>
          </cell>
          <cell r="U2691" t="str">
            <v>rolfervela84@hotmail.com</v>
          </cell>
        </row>
        <row r="2692">
          <cell r="H2692">
            <v>301449</v>
          </cell>
          <cell r="I2692" t="str">
            <v>MUNICIPALIDAD DISTRITAL DE URARINAS</v>
          </cell>
          <cell r="J2692">
            <v>16</v>
          </cell>
          <cell r="K2692" t="str">
            <v>LORETO</v>
          </cell>
          <cell r="L2692">
            <v>3</v>
          </cell>
          <cell r="M2692" t="str">
            <v>LORETO</v>
          </cell>
          <cell r="N2692">
            <v>5</v>
          </cell>
          <cell r="O2692" t="str">
            <v>URARINAS</v>
          </cell>
          <cell r="P2692" t="str">
            <v>Noe Kiyak Pujupat</v>
          </cell>
          <cell r="Q2692"/>
          <cell r="R2692" t="str">
            <v xml:space="preserve"> Ken Arnold Sampertegui Muñoz</v>
          </cell>
          <cell r="S2692" t="str">
            <v>Jefe de la Oficina General de Planeamiento y Presupuesto</v>
          </cell>
          <cell r="T2692">
            <v>979392848</v>
          </cell>
          <cell r="U2692" t="str">
            <v xml:space="preserve">kenarnold111@gmail.com </v>
          </cell>
        </row>
        <row r="2693">
          <cell r="H2693">
            <v>301451</v>
          </cell>
          <cell r="I2693" t="str">
            <v>MUNICIPALIDAD DISTRITAL DE PEVAS</v>
          </cell>
          <cell r="J2693">
            <v>16</v>
          </cell>
          <cell r="K2693" t="str">
            <v>LORETO</v>
          </cell>
          <cell r="L2693">
            <v>4</v>
          </cell>
          <cell r="M2693" t="str">
            <v>RAMON CASTILLA</v>
          </cell>
          <cell r="N2693">
            <v>2</v>
          </cell>
          <cell r="O2693" t="str">
            <v>PEBAS</v>
          </cell>
          <cell r="P2693" t="str">
            <v>Noe Kiyak Pujupat</v>
          </cell>
          <cell r="Q2693"/>
          <cell r="R2693" t="str">
            <v>Walter Enrique Garcia Hidalgo</v>
          </cell>
          <cell r="S2693" t="str">
            <v xml:space="preserve">Responable de planeamiento </v>
          </cell>
          <cell r="T2693">
            <v>945770283</v>
          </cell>
          <cell r="U2693" t="str">
            <v>e.rrique@hotmail.com</v>
          </cell>
        </row>
        <row r="2694">
          <cell r="H2694">
            <v>301452</v>
          </cell>
          <cell r="I2694" t="str">
            <v>MUNICIPALIDAD DISTRITAL DE YAVARI</v>
          </cell>
          <cell r="J2694">
            <v>16</v>
          </cell>
          <cell r="K2694" t="str">
            <v>LORETO</v>
          </cell>
          <cell r="L2694">
            <v>4</v>
          </cell>
          <cell r="M2694" t="str">
            <v>RAMON CASTILLA</v>
          </cell>
          <cell r="N2694">
            <v>3</v>
          </cell>
          <cell r="O2694" t="str">
            <v>YAVARI</v>
          </cell>
          <cell r="P2694" t="str">
            <v>Noe Kiyak Pujupat</v>
          </cell>
          <cell r="Q2694"/>
          <cell r="R2694" t="str">
            <v>Julio cesar Pinedo saboya</v>
          </cell>
          <cell r="S2694" t="str">
            <v>GERENTE DE PLANEAMIENTO Y PRESUPUESTO</v>
          </cell>
          <cell r="T2694">
            <v>932202829</v>
          </cell>
          <cell r="U2694" t="str">
            <v xml:space="preserve">julio.pinedo5426@gmail.com municipalidadyavari@gmail.com </v>
          </cell>
        </row>
        <row r="2695">
          <cell r="H2695">
            <v>301453</v>
          </cell>
          <cell r="I2695" t="str">
            <v>MUNICIPALIDAD DISTRITAL DE SAN PABLO</v>
          </cell>
          <cell r="J2695">
            <v>16</v>
          </cell>
          <cell r="K2695" t="str">
            <v>LORETO</v>
          </cell>
          <cell r="L2695">
            <v>4</v>
          </cell>
          <cell r="M2695" t="str">
            <v>RAMON CASTILLA</v>
          </cell>
          <cell r="N2695">
            <v>4</v>
          </cell>
          <cell r="O2695" t="str">
            <v>SAN PABLO</v>
          </cell>
          <cell r="P2695" t="str">
            <v>Noe Kiyak Pujupat</v>
          </cell>
          <cell r="Q2695"/>
          <cell r="R2695" t="str">
            <v>Yeny Celestina Campops Ramos</v>
          </cell>
          <cell r="S2695" t="str">
            <v xml:space="preserve">Responable de planeamiento </v>
          </cell>
          <cell r="T2695">
            <v>999909540</v>
          </cell>
          <cell r="U2695" t="str">
            <v>ycampos46085@gmail.com</v>
          </cell>
        </row>
        <row r="2696">
          <cell r="H2696">
            <v>301455</v>
          </cell>
          <cell r="I2696" t="str">
            <v>MUNICIPALIDAD DISTRITAL DE ALTO TAPICHE</v>
          </cell>
          <cell r="J2696">
            <v>16</v>
          </cell>
          <cell r="K2696" t="str">
            <v>LORETO</v>
          </cell>
          <cell r="L2696">
            <v>5</v>
          </cell>
          <cell r="M2696" t="str">
            <v>REQUENA</v>
          </cell>
          <cell r="N2696">
            <v>2</v>
          </cell>
          <cell r="O2696" t="str">
            <v>ALTO TAPICHE</v>
          </cell>
          <cell r="P2696" t="str">
            <v>Noe Kiyak Pujupat</v>
          </cell>
          <cell r="Q2696"/>
          <cell r="R2696" t="str">
            <v>Julio Omar Arteaga Navas</v>
          </cell>
          <cell r="S2696" t="str">
            <v xml:space="preserve">Responable de planeamiento </v>
          </cell>
          <cell r="T2696">
            <v>928893429</v>
          </cell>
          <cell r="U2696" t="str">
            <v>gilgamesh681@hotmail.com</v>
          </cell>
        </row>
        <row r="2697">
          <cell r="H2697">
            <v>301456</v>
          </cell>
          <cell r="I2697" t="str">
            <v>MUNICIPALIDAD DISTRITAL DE CAPELO</v>
          </cell>
          <cell r="J2697">
            <v>16</v>
          </cell>
          <cell r="K2697" t="str">
            <v>LORETO</v>
          </cell>
          <cell r="L2697">
            <v>5</v>
          </cell>
          <cell r="M2697" t="str">
            <v>REQUENA</v>
          </cell>
          <cell r="N2697">
            <v>3</v>
          </cell>
          <cell r="O2697" t="str">
            <v>CAPELO</v>
          </cell>
          <cell r="P2697" t="str">
            <v>Noe Kiyak Pujupat</v>
          </cell>
          <cell r="Q2697"/>
          <cell r="R2697" t="str">
            <v>Dandy Nehemias Asipali Olortegui</v>
          </cell>
          <cell r="S2697" t="str">
            <v xml:space="preserve">Responable de planeamiento </v>
          </cell>
          <cell r="T2697">
            <v>929600125</v>
          </cell>
          <cell r="U2697" t="str">
            <v>dasiol7sc@gmail.com</v>
          </cell>
        </row>
        <row r="2698">
          <cell r="H2698">
            <v>301457</v>
          </cell>
          <cell r="I2698" t="str">
            <v>MUNICIPALIDAD DISTRITAL DE EMILIO SAN MARTIN</v>
          </cell>
          <cell r="J2698">
            <v>16</v>
          </cell>
          <cell r="K2698" t="str">
            <v>LORETO</v>
          </cell>
          <cell r="L2698">
            <v>5</v>
          </cell>
          <cell r="M2698" t="str">
            <v>REQUENA</v>
          </cell>
          <cell r="N2698">
            <v>4</v>
          </cell>
          <cell r="O2698" t="str">
            <v>EMILIO SAN MARTIN</v>
          </cell>
          <cell r="P2698" t="str">
            <v>Noe Kiyak Pujupat</v>
          </cell>
          <cell r="Q2698"/>
          <cell r="R2698" t="str">
            <v>Jose Carlos Herrera Young</v>
          </cell>
          <cell r="S2698" t="str">
            <v>Jefe de Oficina General de Planeamiento y Presupuesto</v>
          </cell>
          <cell r="T2698" t="str">
            <v>980 449 907</v>
          </cell>
          <cell r="U2698" t="str">
            <v>jherrerayoung@gmail.com</v>
          </cell>
        </row>
        <row r="2699">
          <cell r="H2699">
            <v>301458</v>
          </cell>
          <cell r="I2699" t="str">
            <v>MUNICIPALIDAD DISTRITAL DE MAQUIA</v>
          </cell>
          <cell r="J2699">
            <v>16</v>
          </cell>
          <cell r="K2699" t="str">
            <v>LORETO</v>
          </cell>
          <cell r="L2699">
            <v>5</v>
          </cell>
          <cell r="M2699" t="str">
            <v>REQUENA</v>
          </cell>
          <cell r="N2699">
            <v>5</v>
          </cell>
          <cell r="O2699" t="str">
            <v>MAQUIA</v>
          </cell>
          <cell r="P2699" t="str">
            <v>Noe Kiyak Pujupat</v>
          </cell>
          <cell r="Q2699"/>
          <cell r="R2699" t="str">
            <v>Magdalena López Santillan</v>
          </cell>
          <cell r="S2699" t="str">
            <v>Gerente de planeamiento y presupuesto</v>
          </cell>
          <cell r="T2699"/>
          <cell r="U2699" t="str">
            <v>lurismaglopez@gmail.com</v>
          </cell>
        </row>
        <row r="2700">
          <cell r="H2700">
            <v>301459</v>
          </cell>
          <cell r="I2700" t="str">
            <v>MUNICIPALIDAD DISTRITAL DE PUINAHUA</v>
          </cell>
          <cell r="J2700">
            <v>16</v>
          </cell>
          <cell r="K2700" t="str">
            <v>LORETO</v>
          </cell>
          <cell r="L2700">
            <v>5</v>
          </cell>
          <cell r="M2700" t="str">
            <v>REQUENA</v>
          </cell>
          <cell r="N2700">
            <v>6</v>
          </cell>
          <cell r="O2700" t="str">
            <v>PUINAHUA</v>
          </cell>
          <cell r="P2700" t="str">
            <v>Noe Kiyak Pujupat</v>
          </cell>
          <cell r="Q2700"/>
          <cell r="R2700" t="str">
            <v>Erwin Omar Aspajo Armas</v>
          </cell>
          <cell r="S2700" t="str">
            <v xml:space="preserve">Responable de planeamiento </v>
          </cell>
          <cell r="T2700">
            <v>965941884</v>
          </cell>
          <cell r="U2700" t="str">
            <v>omar_3019@hotmail.com</v>
          </cell>
        </row>
        <row r="2701">
          <cell r="H2701">
            <v>301460</v>
          </cell>
          <cell r="I2701" t="str">
            <v>MUNICIPALIDAD DISTRITAL DE SAQUENA</v>
          </cell>
          <cell r="J2701">
            <v>16</v>
          </cell>
          <cell r="K2701" t="str">
            <v>LORETO</v>
          </cell>
          <cell r="L2701">
            <v>5</v>
          </cell>
          <cell r="M2701" t="str">
            <v>REQUENA</v>
          </cell>
          <cell r="N2701">
            <v>7</v>
          </cell>
          <cell r="O2701" t="str">
            <v>SAQUENA</v>
          </cell>
          <cell r="P2701" t="str">
            <v>Noe Kiyak Pujupat</v>
          </cell>
          <cell r="Q2701"/>
          <cell r="R2701" t="str">
            <v>Italo Rengifo Garcia</v>
          </cell>
          <cell r="S2701" t="str">
            <v>GERENTE DE PLANEAMIENTO, PRESUPUESTO Y RACIONALIZACIÓN</v>
          </cell>
          <cell r="T2701">
            <v>948876231</v>
          </cell>
          <cell r="U2701" t="str">
            <v>italorengifogarcia@gmail.com</v>
          </cell>
        </row>
        <row r="2702">
          <cell r="H2702">
            <v>301461</v>
          </cell>
          <cell r="I2702" t="str">
            <v>MUNICIPALIDAD DISTRITAL DE SOPLIN</v>
          </cell>
          <cell r="J2702">
            <v>16</v>
          </cell>
          <cell r="K2702" t="str">
            <v>LORETO</v>
          </cell>
          <cell r="L2702">
            <v>5</v>
          </cell>
          <cell r="M2702" t="str">
            <v>REQUENA</v>
          </cell>
          <cell r="N2702">
            <v>8</v>
          </cell>
          <cell r="O2702" t="str">
            <v>SOPLIN</v>
          </cell>
          <cell r="P2702" t="str">
            <v>Noe Kiyak Pujupat</v>
          </cell>
          <cell r="Q2702"/>
          <cell r="R2702" t="str">
            <v>Robert Miguel Rios Alvis</v>
          </cell>
          <cell r="S2702" t="str">
            <v xml:space="preserve">Responable de planeamiento </v>
          </cell>
          <cell r="T2702">
            <v>951202246</v>
          </cell>
          <cell r="U2702" t="str">
            <v>robert.rios.alvis@gmail.com</v>
          </cell>
        </row>
        <row r="2703">
          <cell r="H2703">
            <v>301462</v>
          </cell>
          <cell r="I2703" t="str">
            <v>MUNICIPALIDAD DISTRITAL DE TAPICHE</v>
          </cell>
          <cell r="J2703">
            <v>16</v>
          </cell>
          <cell r="K2703" t="str">
            <v>LORETO</v>
          </cell>
          <cell r="L2703">
            <v>5</v>
          </cell>
          <cell r="M2703" t="str">
            <v>REQUENA</v>
          </cell>
          <cell r="N2703">
            <v>9</v>
          </cell>
          <cell r="O2703" t="str">
            <v>TAPICHE</v>
          </cell>
          <cell r="P2703" t="str">
            <v>Noe Kiyak Pujupat</v>
          </cell>
          <cell r="Q2703"/>
          <cell r="R2703" t="str">
            <v>Norte Soplin Del Aguila</v>
          </cell>
          <cell r="S2703" t="str">
            <v xml:space="preserve">Responable de planeamiento </v>
          </cell>
          <cell r="T2703">
            <v>947456118</v>
          </cell>
          <cell r="U2703" t="str">
            <v>nortecito97@gmail.com</v>
          </cell>
        </row>
        <row r="2704">
          <cell r="H2704">
            <v>301463</v>
          </cell>
          <cell r="I2704" t="str">
            <v>MUNICIPALIDAD DISTRITAL DE JENARO HERRERA</v>
          </cell>
          <cell r="J2704">
            <v>16</v>
          </cell>
          <cell r="K2704" t="str">
            <v>LORETO</v>
          </cell>
          <cell r="L2704">
            <v>5</v>
          </cell>
          <cell r="M2704" t="str">
            <v>REQUENA</v>
          </cell>
          <cell r="N2704">
            <v>10</v>
          </cell>
          <cell r="O2704" t="str">
            <v>JENARO HERRERA</v>
          </cell>
          <cell r="P2704" t="str">
            <v>Noe Kiyak Pujupat</v>
          </cell>
          <cell r="Q2704"/>
          <cell r="R2704" t="str">
            <v>ALBERTO AGENOR VALES BARTRA</v>
          </cell>
          <cell r="S2704" t="str">
            <v>Responsable de Oficina General de Planeamiento y Presupuesto</v>
          </cell>
          <cell r="T2704" t="str">
            <v>959-863012</v>
          </cell>
          <cell r="U2704" t="str">
            <v>betinhovales02@gmail.com</v>
          </cell>
        </row>
        <row r="2705">
          <cell r="H2705">
            <v>301464</v>
          </cell>
          <cell r="I2705" t="str">
            <v>MUNICIPALIDAD DISTRITAL DE YAQUERANA</v>
          </cell>
          <cell r="J2705">
            <v>16</v>
          </cell>
          <cell r="K2705" t="str">
            <v>LORETO</v>
          </cell>
          <cell r="L2705">
            <v>5</v>
          </cell>
          <cell r="M2705" t="str">
            <v>REQUENA</v>
          </cell>
          <cell r="N2705">
            <v>11</v>
          </cell>
          <cell r="O2705" t="str">
            <v>YAQUERANA</v>
          </cell>
          <cell r="P2705" t="str">
            <v>Noe Kiyak Pujupat</v>
          </cell>
          <cell r="Q2705"/>
          <cell r="R2705" t="str">
            <v>GLADYS IVONNE SANDI POCLIN</v>
          </cell>
          <cell r="S2705" t="str">
            <v xml:space="preserve">Responable de planeamiento </v>
          </cell>
          <cell r="T2705">
            <v>965608978</v>
          </cell>
          <cell r="U2705" t="str">
            <v>ivonnesandi2014@gmail.com</v>
          </cell>
        </row>
        <row r="2706">
          <cell r="H2706">
            <v>301466</v>
          </cell>
          <cell r="I2706" t="str">
            <v>MUNICIPALIDAD DISTRITAL DE INAHUAYA</v>
          </cell>
          <cell r="J2706">
            <v>16</v>
          </cell>
          <cell r="K2706" t="str">
            <v>LORETO</v>
          </cell>
          <cell r="L2706">
            <v>6</v>
          </cell>
          <cell r="M2706" t="str">
            <v>UCAYALI</v>
          </cell>
          <cell r="N2706">
            <v>2</v>
          </cell>
          <cell r="O2706" t="str">
            <v>INAHUAYA</v>
          </cell>
          <cell r="P2706" t="str">
            <v>Noe Kiyak Pujupat</v>
          </cell>
          <cell r="Q2706"/>
          <cell r="R2706" t="str">
            <v>Doris Sangama Dahu</v>
          </cell>
          <cell r="S2706" t="str">
            <v xml:space="preserve">Responable de planeamiento </v>
          </cell>
          <cell r="T2706">
            <v>965623572</v>
          </cell>
          <cell r="U2706" t="str">
            <v>dsangamadahua@gmail.com</v>
          </cell>
        </row>
        <row r="2707">
          <cell r="H2707">
            <v>301467</v>
          </cell>
          <cell r="I2707" t="str">
            <v>MUNICIPALIDAD DISTRITAL DE PADRE MARQUEZ</v>
          </cell>
          <cell r="J2707">
            <v>16</v>
          </cell>
          <cell r="K2707" t="str">
            <v>LORETO</v>
          </cell>
          <cell r="L2707">
            <v>6</v>
          </cell>
          <cell r="M2707" t="str">
            <v>UCAYALI</v>
          </cell>
          <cell r="N2707">
            <v>3</v>
          </cell>
          <cell r="O2707" t="str">
            <v>PADRE MARQUEZ</v>
          </cell>
          <cell r="P2707" t="str">
            <v>Noe Kiyak Pujupat</v>
          </cell>
          <cell r="Q2707"/>
          <cell r="R2707" t="str">
            <v xml:space="preserve">Anderson Torres Bartra </v>
          </cell>
          <cell r="S2707" t="str">
            <v xml:space="preserve">Responable de planeamiento </v>
          </cell>
          <cell r="T2707">
            <v>961720200</v>
          </cell>
          <cell r="U2707" t="str">
            <v>anderson_torres_b@hotmail.com</v>
          </cell>
        </row>
        <row r="2708">
          <cell r="H2708">
            <v>301468</v>
          </cell>
          <cell r="I2708" t="str">
            <v>MUNICIPALIDAD DISTRITAL DE PAMPA HERMOZA</v>
          </cell>
          <cell r="J2708">
            <v>16</v>
          </cell>
          <cell r="K2708" t="str">
            <v>LORETO</v>
          </cell>
          <cell r="L2708">
            <v>6</v>
          </cell>
          <cell r="M2708" t="str">
            <v>UCAYALI</v>
          </cell>
          <cell r="N2708">
            <v>4</v>
          </cell>
          <cell r="O2708" t="str">
            <v>PAMPA HERMOSA</v>
          </cell>
          <cell r="P2708" t="str">
            <v>Noe Kiyak Pujupat</v>
          </cell>
          <cell r="Q2708"/>
          <cell r="R2708" t="str">
            <v>Daniel Eladio Alcedo Victorio</v>
          </cell>
          <cell r="S2708" t="str">
            <v xml:space="preserve">Responable de planeamiento </v>
          </cell>
          <cell r="T2708" t="str">
            <v>969 969 904</v>
          </cell>
          <cell r="U2708" t="str">
            <v>dalcedo39@gmail.com</v>
          </cell>
        </row>
        <row r="2709">
          <cell r="H2709">
            <v>301469</v>
          </cell>
          <cell r="I2709" t="str">
            <v>MUNICIPALIDAD DISTRITAL DE SARAYACU</v>
          </cell>
          <cell r="J2709">
            <v>16</v>
          </cell>
          <cell r="K2709" t="str">
            <v>LORETO</v>
          </cell>
          <cell r="L2709">
            <v>6</v>
          </cell>
          <cell r="M2709" t="str">
            <v>UCAYALI</v>
          </cell>
          <cell r="N2709">
            <v>5</v>
          </cell>
          <cell r="O2709" t="str">
            <v>SARAYACU</v>
          </cell>
          <cell r="P2709" t="str">
            <v>Noe Kiyak Pujupat</v>
          </cell>
          <cell r="Q2709"/>
          <cell r="R2709" t="str">
            <v>Ronald Panduro Hidalgo</v>
          </cell>
          <cell r="S2709" t="str">
            <v xml:space="preserve">Responable de planeamiento </v>
          </cell>
          <cell r="T2709">
            <v>963321930</v>
          </cell>
          <cell r="U2709" t="str">
            <v>ropahi_1@hotmail.com</v>
          </cell>
        </row>
        <row r="2710">
          <cell r="H2710">
            <v>301470</v>
          </cell>
          <cell r="I2710" t="str">
            <v>MUNICIPALIDAD DISTRITAL DE VARGAS GUERRA</v>
          </cell>
          <cell r="J2710">
            <v>16</v>
          </cell>
          <cell r="K2710" t="str">
            <v>LORETO</v>
          </cell>
          <cell r="L2710">
            <v>6</v>
          </cell>
          <cell r="M2710" t="str">
            <v>UCAYALI</v>
          </cell>
          <cell r="N2710">
            <v>6</v>
          </cell>
          <cell r="O2710" t="str">
            <v>VARGAS GUERRA</v>
          </cell>
          <cell r="P2710" t="str">
            <v>Noe Kiyak Pujupat</v>
          </cell>
          <cell r="Q2710"/>
          <cell r="R2710" t="str">
            <v>Hugo Hilario Lopez</v>
          </cell>
          <cell r="S2710" t="str">
            <v>Jefe de la Oficina General de Planeamiento, Presupuesto y Modernización</v>
          </cell>
          <cell r="T2710">
            <v>975122733</v>
          </cell>
          <cell r="U2710" t="str">
            <v>econhugohilario@gmail.com</v>
          </cell>
        </row>
        <row r="2711">
          <cell r="H2711">
            <v>301472</v>
          </cell>
          <cell r="I2711" t="str">
            <v>MUNICIPALIDAD DISTRITAL DE INAMBARI</v>
          </cell>
          <cell r="J2711">
            <v>17</v>
          </cell>
          <cell r="K2711" t="str">
            <v>MADRE DE DIOS</v>
          </cell>
          <cell r="L2711">
            <v>1</v>
          </cell>
          <cell r="M2711" t="str">
            <v>TAMBOPATA</v>
          </cell>
          <cell r="N2711">
            <v>2</v>
          </cell>
          <cell r="O2711" t="str">
            <v>INAMBARI</v>
          </cell>
          <cell r="P2711" t="str">
            <v>Marco Condori Lozano</v>
          </cell>
          <cell r="Q2711"/>
          <cell r="R2711" t="str">
            <v>Francisco Tobala Mamani</v>
          </cell>
          <cell r="S2711"/>
          <cell r="T2711">
            <v>974415159</v>
          </cell>
          <cell r="U2711" t="str">
            <v>tobalafder@gmail.com</v>
          </cell>
        </row>
        <row r="2712">
          <cell r="H2712">
            <v>301473</v>
          </cell>
          <cell r="I2712" t="str">
            <v>MUNICIPALIDAD DISTRITAL DE LAS PIEDRAS</v>
          </cell>
          <cell r="J2712">
            <v>17</v>
          </cell>
          <cell r="K2712" t="str">
            <v>MADRE DE DIOS</v>
          </cell>
          <cell r="L2712">
            <v>1</v>
          </cell>
          <cell r="M2712" t="str">
            <v>TAMBOPATA</v>
          </cell>
          <cell r="N2712">
            <v>3</v>
          </cell>
          <cell r="O2712" t="str">
            <v>LAS PIEDRAS</v>
          </cell>
          <cell r="P2712" t="str">
            <v>Marco Condori Lozano</v>
          </cell>
          <cell r="Q2712"/>
          <cell r="R2712" t="str">
            <v>Nelson Walter Viamonte</v>
          </cell>
          <cell r="S2712"/>
          <cell r="T2712" t="str">
            <v>951 488 888</v>
          </cell>
          <cell r="U2712" t="str">
            <v>viamonte2012@hotmail.com</v>
          </cell>
        </row>
        <row r="2713">
          <cell r="H2713">
            <v>301474</v>
          </cell>
          <cell r="I2713" t="str">
            <v>MUNICIPALIDAD DISTRITAL DE LABERINTO</v>
          </cell>
          <cell r="J2713">
            <v>17</v>
          </cell>
          <cell r="K2713" t="str">
            <v>MADRE DE DIOS</v>
          </cell>
          <cell r="L2713">
            <v>1</v>
          </cell>
          <cell r="M2713" t="str">
            <v>TAMBOPATA</v>
          </cell>
          <cell r="N2713">
            <v>4</v>
          </cell>
          <cell r="O2713" t="str">
            <v>LABERINTO</v>
          </cell>
          <cell r="P2713" t="str">
            <v>Marco Condori Lozano</v>
          </cell>
          <cell r="Q2713"/>
          <cell r="R2713" t="str">
            <v>Sheyla Madelei Choquehuayta Vilca</v>
          </cell>
          <cell r="S2713"/>
          <cell r="T2713">
            <v>969888838</v>
          </cell>
          <cell r="U2713" t="str">
            <v>madeleichv05@gmail.com</v>
          </cell>
        </row>
        <row r="2714">
          <cell r="H2714">
            <v>301476</v>
          </cell>
          <cell r="I2714" t="str">
            <v>MUNICIPALIDAD DISTRITAL DE FITZCARRALD</v>
          </cell>
          <cell r="J2714">
            <v>17</v>
          </cell>
          <cell r="K2714" t="str">
            <v>MADRE DE DIOS</v>
          </cell>
          <cell r="L2714">
            <v>2</v>
          </cell>
          <cell r="M2714" t="str">
            <v>MANU</v>
          </cell>
          <cell r="N2714">
            <v>2</v>
          </cell>
          <cell r="O2714" t="str">
            <v>FITZCARRALD</v>
          </cell>
          <cell r="P2714" t="str">
            <v>Marco Condori Lozano</v>
          </cell>
          <cell r="Q2714"/>
          <cell r="R2714" t="str">
            <v>Miguel Barrera Cuila</v>
          </cell>
          <cell r="S2714"/>
          <cell r="T2714">
            <v>999226040</v>
          </cell>
          <cell r="U2714" t="str">
            <v>miguel2017net@gmail.com</v>
          </cell>
        </row>
        <row r="2715">
          <cell r="H2715">
            <v>301477</v>
          </cell>
          <cell r="I2715" t="str">
            <v>MUNICIPALIDAD DISTRITAL DE MADRE DE DIOS</v>
          </cell>
          <cell r="J2715">
            <v>17</v>
          </cell>
          <cell r="K2715" t="str">
            <v>MADRE DE DIOS</v>
          </cell>
          <cell r="L2715">
            <v>2</v>
          </cell>
          <cell r="M2715" t="str">
            <v>MANU</v>
          </cell>
          <cell r="N2715">
            <v>3</v>
          </cell>
          <cell r="O2715" t="str">
            <v>MADRE DE DIOS</v>
          </cell>
          <cell r="P2715" t="str">
            <v>Marco Condori Lozano</v>
          </cell>
          <cell r="Q2715"/>
          <cell r="R2715" t="str">
            <v>Hindalicio Yucra Estuco</v>
          </cell>
          <cell r="S2715"/>
          <cell r="T2715" t="str">
            <v>953 542 255</v>
          </cell>
          <cell r="U2715" t="str">
            <v>hyestuco27@hotmail.com</v>
          </cell>
        </row>
        <row r="2716">
          <cell r="H2716">
            <v>301479</v>
          </cell>
          <cell r="I2716" t="str">
            <v>MUNICIPALIDAD DISTRITAL DE IBERIA</v>
          </cell>
          <cell r="J2716">
            <v>17</v>
          </cell>
          <cell r="K2716" t="str">
            <v>MADRE DE DIOS</v>
          </cell>
          <cell r="L2716">
            <v>3</v>
          </cell>
          <cell r="M2716" t="str">
            <v>TAHUAMANU</v>
          </cell>
          <cell r="N2716">
            <v>2</v>
          </cell>
          <cell r="O2716" t="str">
            <v>IBERIA</v>
          </cell>
          <cell r="P2716" t="str">
            <v>Marco Condori Lozano</v>
          </cell>
          <cell r="Q2716"/>
          <cell r="R2716" t="str">
            <v xml:space="preserve"> JORGE OGAMI BERNILLA ACOSTA</v>
          </cell>
          <cell r="S2716" t="str">
            <v>DIRECTOR DE LA OFICINA DE PLANIFICACION Y PRESUPUESTO</v>
          </cell>
          <cell r="T2716">
            <v>927626439</v>
          </cell>
          <cell r="U2716" t="str">
            <v>ogamibernilla_1994@hotmail.com</v>
          </cell>
        </row>
        <row r="2717">
          <cell r="H2717">
            <v>301480</v>
          </cell>
          <cell r="I2717" t="str">
            <v>MUNICIPALIDAD DISTRITAL DE TAHUAMANU</v>
          </cell>
          <cell r="J2717">
            <v>17</v>
          </cell>
          <cell r="K2717" t="str">
            <v>MADRE DE DIOS</v>
          </cell>
          <cell r="L2717">
            <v>3</v>
          </cell>
          <cell r="M2717" t="str">
            <v>TAHUAMANU</v>
          </cell>
          <cell r="N2717">
            <v>3</v>
          </cell>
          <cell r="O2717" t="str">
            <v>TAHUAMANU</v>
          </cell>
          <cell r="P2717" t="str">
            <v>Marco Condori Lozano</v>
          </cell>
          <cell r="Q2717"/>
          <cell r="R2717" t="str">
            <v xml:space="preserve">Roiser Lozano Puerta    </v>
          </cell>
          <cell r="S2717" t="str">
            <v>Jefe de la Oficina de Planificación y Presupuesto</v>
          </cell>
          <cell r="T2717">
            <v>994988336</v>
          </cell>
          <cell r="U2717" t="str">
            <v>roiser409@gmail.com</v>
          </cell>
        </row>
        <row r="2718">
          <cell r="H2718">
            <v>301482</v>
          </cell>
          <cell r="I2718" t="str">
            <v>MUNICIPALIDAD DISTRITAL DE CARUMAS</v>
          </cell>
          <cell r="J2718">
            <v>18</v>
          </cell>
          <cell r="K2718" t="str">
            <v>MOQUEGUA</v>
          </cell>
          <cell r="L2718">
            <v>1</v>
          </cell>
          <cell r="M2718" t="str">
            <v>MARISCAL NIETO</v>
          </cell>
          <cell r="N2718">
            <v>2</v>
          </cell>
          <cell r="O2718" t="str">
            <v>CARUMAS</v>
          </cell>
          <cell r="P2718" t="str">
            <v>Vilma Celestino Villafana</v>
          </cell>
          <cell r="Q2718"/>
          <cell r="R2718" t="str">
            <v>Wilber Calsina Coyla</v>
          </cell>
          <cell r="S2718" t="str">
            <v>Sub Gerente de Planeamiento</v>
          </cell>
          <cell r="T2718" t="str">
            <v>989 980 540</v>
          </cell>
          <cell r="U2718" t="str">
            <v>wilbercc75@gmail.com</v>
          </cell>
        </row>
        <row r="2719">
          <cell r="H2719">
            <v>301483</v>
          </cell>
          <cell r="I2719" t="str">
            <v>MUNICIPALIDAD DISTRITAL DE CUCHUMBAYA</v>
          </cell>
          <cell r="J2719">
            <v>18</v>
          </cell>
          <cell r="K2719" t="str">
            <v>MOQUEGUA</v>
          </cell>
          <cell r="L2719">
            <v>1</v>
          </cell>
          <cell r="M2719" t="str">
            <v>MARISCAL NIETO</v>
          </cell>
          <cell r="N2719">
            <v>3</v>
          </cell>
          <cell r="O2719" t="str">
            <v>CUCHUMBAYA</v>
          </cell>
          <cell r="P2719" t="str">
            <v>Vilma Celestino Villafana</v>
          </cell>
          <cell r="Q2719"/>
          <cell r="R2719" t="str">
            <v>Ricardo Urquizo Yari</v>
          </cell>
          <cell r="S2719" t="str">
            <v>Sub Gerente de Planeamiento</v>
          </cell>
          <cell r="T2719" t="str">
            <v>949 703 053</v>
          </cell>
          <cell r="U2719" t="str">
            <v>urquizo_asociados1@hotmail.com</v>
          </cell>
        </row>
        <row r="2720">
          <cell r="H2720">
            <v>301484</v>
          </cell>
          <cell r="I2720" t="str">
            <v>MUNICIPALIDAD DISTRITAL DE SAMEGUA</v>
          </cell>
          <cell r="J2720">
            <v>18</v>
          </cell>
          <cell r="K2720" t="str">
            <v>MOQUEGUA</v>
          </cell>
          <cell r="L2720">
            <v>1</v>
          </cell>
          <cell r="M2720" t="str">
            <v>MARISCAL NIETO</v>
          </cell>
          <cell r="N2720">
            <v>4</v>
          </cell>
          <cell r="O2720" t="str">
            <v>SAMEGUA</v>
          </cell>
          <cell r="P2720" t="str">
            <v>Vilma Celestino Villafana</v>
          </cell>
          <cell r="Q2720"/>
          <cell r="R2720" t="str">
            <v>Edson Coaquira</v>
          </cell>
          <cell r="S2720" t="str">
            <v>Sub Gerente de Planeamiento</v>
          </cell>
          <cell r="T2720">
            <v>944184390</v>
          </cell>
          <cell r="U2720" t="str">
            <v>edisoncoaquira10@gmail.com</v>
          </cell>
        </row>
        <row r="2721">
          <cell r="H2721">
            <v>301485</v>
          </cell>
          <cell r="I2721" t="str">
            <v>MUNICIPALIDAD DISTRITAL DE SAN CRISTOBAL</v>
          </cell>
          <cell r="J2721">
            <v>18</v>
          </cell>
          <cell r="K2721" t="str">
            <v>MOQUEGUA</v>
          </cell>
          <cell r="L2721">
            <v>1</v>
          </cell>
          <cell r="M2721" t="str">
            <v>MARISCAL NIETO</v>
          </cell>
          <cell r="N2721">
            <v>5</v>
          </cell>
          <cell r="O2721" t="str">
            <v>SAN CRISTOBAL</v>
          </cell>
          <cell r="P2721" t="str">
            <v>Vilma Celestino Villafana</v>
          </cell>
          <cell r="Q2721"/>
          <cell r="R2721" t="str">
            <v>Edgar Edilberto Valverde Gordillo</v>
          </cell>
          <cell r="S2721" t="str">
            <v>Sub Gerente de Planeamiento</v>
          </cell>
          <cell r="T2721">
            <v>968397702</v>
          </cell>
          <cell r="U2721" t="str">
            <v>edgar_valverde_g@hotmail.com</v>
          </cell>
        </row>
        <row r="2722">
          <cell r="H2722">
            <v>301486</v>
          </cell>
          <cell r="I2722" t="str">
            <v>MUNICIPALIDAD DISTRITAL DE TORATA</v>
          </cell>
          <cell r="J2722">
            <v>18</v>
          </cell>
          <cell r="K2722" t="str">
            <v>MOQUEGUA</v>
          </cell>
          <cell r="L2722">
            <v>1</v>
          </cell>
          <cell r="M2722" t="str">
            <v>MARISCAL NIETO</v>
          </cell>
          <cell r="N2722">
            <v>6</v>
          </cell>
          <cell r="O2722" t="str">
            <v>TORATA</v>
          </cell>
          <cell r="P2722" t="str">
            <v>Vilma Celestino Villafana</v>
          </cell>
          <cell r="Q2722"/>
          <cell r="R2722" t="str">
            <v>Maryluz Sonia Gonzales Checa</v>
          </cell>
          <cell r="S2722" t="str">
            <v>Sub Gerente de Planeamiento</v>
          </cell>
          <cell r="T2722">
            <v>969805875</v>
          </cell>
          <cell r="U2722" t="str">
            <v>contab_mluz1003@hotmail.com</v>
          </cell>
        </row>
        <row r="2723">
          <cell r="H2723">
            <v>301488</v>
          </cell>
          <cell r="I2723" t="str">
            <v>MUNICIPALIDAD DISTRITAL DE CHOJATA</v>
          </cell>
          <cell r="J2723">
            <v>18</v>
          </cell>
          <cell r="K2723" t="str">
            <v>MOQUEGUA</v>
          </cell>
          <cell r="L2723">
            <v>2</v>
          </cell>
          <cell r="M2723" t="str">
            <v>GENERAL SANCHEZ CERRO</v>
          </cell>
          <cell r="N2723">
            <v>2</v>
          </cell>
          <cell r="O2723" t="str">
            <v>CHOJATA</v>
          </cell>
          <cell r="P2723" t="str">
            <v>Vilma Celestino Villafana</v>
          </cell>
          <cell r="Q2723"/>
          <cell r="R2723" t="str">
            <v>Antonio Alfredo Quico Palomino</v>
          </cell>
          <cell r="S2723" t="str">
            <v>Sub Gerente de Planeamiento</v>
          </cell>
          <cell r="T2723" t="str">
            <v>981 515 055</v>
          </cell>
          <cell r="U2723" t="str">
            <v>antonio_aqp_1@hotmail.com</v>
          </cell>
        </row>
        <row r="2724">
          <cell r="H2724">
            <v>301489</v>
          </cell>
          <cell r="I2724" t="str">
            <v>MUNICIPALIDAD DISTRITAL DE COALAQUE</v>
          </cell>
          <cell r="J2724">
            <v>18</v>
          </cell>
          <cell r="K2724" t="str">
            <v>MOQUEGUA</v>
          </cell>
          <cell r="L2724">
            <v>2</v>
          </cell>
          <cell r="M2724" t="str">
            <v>GENERAL SANCHEZ CERRO</v>
          </cell>
          <cell r="N2724">
            <v>3</v>
          </cell>
          <cell r="O2724" t="str">
            <v>COALAQUE</v>
          </cell>
          <cell r="P2724" t="str">
            <v>Vilma Celestino Villafana</v>
          </cell>
          <cell r="Q2724"/>
          <cell r="R2724" t="str">
            <v>Juvenal Calizaya Chata</v>
          </cell>
          <cell r="S2724" t="str">
            <v>Sub Gerente de Planeamiento</v>
          </cell>
          <cell r="T2724" t="str">
            <v>953 950 798</v>
          </cell>
          <cell r="U2724" t="str">
            <v>juvenal_jh@hotmail.com</v>
          </cell>
        </row>
        <row r="2725">
          <cell r="H2725">
            <v>301490</v>
          </cell>
          <cell r="I2725" t="str">
            <v>MUNICIPALIDAD DISTRITAL DE ICHUÑA</v>
          </cell>
          <cell r="J2725">
            <v>18</v>
          </cell>
          <cell r="K2725" t="str">
            <v>MOQUEGUA</v>
          </cell>
          <cell r="L2725">
            <v>2</v>
          </cell>
          <cell r="M2725" t="str">
            <v>GENERAL SANCHEZ CERRO</v>
          </cell>
          <cell r="N2725">
            <v>4</v>
          </cell>
          <cell r="O2725" t="str">
            <v>ICHUÑA</v>
          </cell>
          <cell r="P2725" t="str">
            <v>Vilma Celestino Villafana</v>
          </cell>
          <cell r="Q2725"/>
          <cell r="R2725" t="str">
            <v>Aldo Ramiro Estuco Flores</v>
          </cell>
          <cell r="S2725" t="str">
            <v>Sub Gerente de Planeamiento</v>
          </cell>
          <cell r="T2725">
            <v>947483434</v>
          </cell>
          <cell r="U2725" t="str">
            <v>aldoef92@outlook.com</v>
          </cell>
        </row>
        <row r="2726">
          <cell r="H2726">
            <v>301491</v>
          </cell>
          <cell r="I2726" t="str">
            <v>MUNICIPALIDAD DISTRITAL DE LA CAPILLA</v>
          </cell>
          <cell r="J2726">
            <v>18</v>
          </cell>
          <cell r="K2726" t="str">
            <v>MOQUEGUA</v>
          </cell>
          <cell r="L2726">
            <v>2</v>
          </cell>
          <cell r="M2726" t="str">
            <v>GENERAL SANCHEZ CERRO</v>
          </cell>
          <cell r="N2726">
            <v>5</v>
          </cell>
          <cell r="O2726" t="str">
            <v>LA CAPILLA</v>
          </cell>
          <cell r="P2726" t="str">
            <v>Vilma Celestino Villafana</v>
          </cell>
          <cell r="Q2726"/>
          <cell r="R2726" t="str">
            <v>Juan Marcial Agustin del valle</v>
          </cell>
          <cell r="S2726" t="str">
            <v>Sub Gerente de Planeamiento</v>
          </cell>
          <cell r="T2726">
            <v>951977142</v>
          </cell>
          <cell r="U2726" t="str">
            <v>juandelvalle12@hotmail.com</v>
          </cell>
        </row>
        <row r="2727">
          <cell r="H2727">
            <v>301492</v>
          </cell>
          <cell r="I2727" t="str">
            <v>MUNICIPALIDAD DISTRITAL DE LLOQUE</v>
          </cell>
          <cell r="J2727">
            <v>18</v>
          </cell>
          <cell r="K2727" t="str">
            <v>MOQUEGUA</v>
          </cell>
          <cell r="L2727">
            <v>2</v>
          </cell>
          <cell r="M2727" t="str">
            <v>GENERAL SANCHEZ CERRO</v>
          </cell>
          <cell r="N2727">
            <v>6</v>
          </cell>
          <cell r="O2727" t="str">
            <v>LLOQUE</v>
          </cell>
          <cell r="P2727" t="str">
            <v>Vilma Celestino Villafana</v>
          </cell>
          <cell r="Q2727"/>
          <cell r="R2727" t="str">
            <v>Jean Deyvid Arias Garcia</v>
          </cell>
          <cell r="S2727" t="str">
            <v>Sub Gerente de Planeamiento</v>
          </cell>
          <cell r="T2727" t="str">
            <v>976 701 885</v>
          </cell>
          <cell r="U2727" t="str">
            <v>jeandeyvid07@gmail.com</v>
          </cell>
        </row>
        <row r="2728">
          <cell r="H2728">
            <v>301493</v>
          </cell>
          <cell r="I2728" t="str">
            <v>MUNICIPALIDAD DISTRITAL DE MATALAQUE</v>
          </cell>
          <cell r="J2728">
            <v>18</v>
          </cell>
          <cell r="K2728" t="str">
            <v>MOQUEGUA</v>
          </cell>
          <cell r="L2728">
            <v>2</v>
          </cell>
          <cell r="M2728" t="str">
            <v>GENERAL SANCHEZ CERRO</v>
          </cell>
          <cell r="N2728">
            <v>7</v>
          </cell>
          <cell r="O2728" t="str">
            <v>MATALAQUE</v>
          </cell>
          <cell r="P2728" t="str">
            <v>Vilma Celestino Villafana</v>
          </cell>
          <cell r="Q2728"/>
          <cell r="R2728" t="str">
            <v>Silvia Lucía Mendoza Fabian</v>
          </cell>
          <cell r="S2728" t="str">
            <v>Sub Gerente de Planeamiento</v>
          </cell>
          <cell r="T2728">
            <v>903495409</v>
          </cell>
          <cell r="U2728" t="str">
            <v>Munihuariaca.Gob.Pe@Gmail.Com</v>
          </cell>
        </row>
        <row r="2729">
          <cell r="H2729">
            <v>301494</v>
          </cell>
          <cell r="I2729" t="str">
            <v>MUNICIPALIDAD DISTRITAL DE PUQUINA</v>
          </cell>
          <cell r="J2729">
            <v>18</v>
          </cell>
          <cell r="K2729" t="str">
            <v>MOQUEGUA</v>
          </cell>
          <cell r="L2729">
            <v>2</v>
          </cell>
          <cell r="M2729" t="str">
            <v>GENERAL SANCHEZ CERRO</v>
          </cell>
          <cell r="N2729">
            <v>8</v>
          </cell>
          <cell r="O2729" t="str">
            <v>PUQUINA</v>
          </cell>
          <cell r="P2729" t="str">
            <v>Vilma Celestino Villafana</v>
          </cell>
          <cell r="Q2729"/>
          <cell r="R2729" t="str">
            <v>Rivera Muñoz Richard Paul</v>
          </cell>
          <cell r="S2729" t="str">
            <v>Sub Gerente de Planeamiento</v>
          </cell>
          <cell r="T2729">
            <v>920522039</v>
          </cell>
          <cell r="U2729" t="str">
            <v>4richardrivera@gmail.com</v>
          </cell>
        </row>
        <row r="2730">
          <cell r="H2730">
            <v>301495</v>
          </cell>
          <cell r="I2730" t="str">
            <v>MUNICIPALIDAD DISTRITAL DE QUINISTAQUILLAS</v>
          </cell>
          <cell r="J2730">
            <v>18</v>
          </cell>
          <cell r="K2730" t="str">
            <v>MOQUEGUA</v>
          </cell>
          <cell r="L2730">
            <v>2</v>
          </cell>
          <cell r="M2730" t="str">
            <v>GENERAL SANCHEZ CERRO</v>
          </cell>
          <cell r="N2730">
            <v>9</v>
          </cell>
          <cell r="O2730" t="str">
            <v>QUINISTAQUILLAS</v>
          </cell>
          <cell r="P2730" t="str">
            <v>Vilma Celestino Villafana</v>
          </cell>
          <cell r="Q2730"/>
          <cell r="R2730" t="str">
            <v>Joel Bastidas</v>
          </cell>
          <cell r="S2730" t="str">
            <v>Sub Gerente de Planeamiento</v>
          </cell>
          <cell r="T2730">
            <v>969662010</v>
          </cell>
          <cell r="U2730" t="str">
            <v>yoyobg@hotmail.com</v>
          </cell>
        </row>
        <row r="2731">
          <cell r="H2731">
            <v>301496</v>
          </cell>
          <cell r="I2731" t="str">
            <v>MUNICIPALIDAD DISTRITAL DE UBINAS</v>
          </cell>
          <cell r="J2731">
            <v>18</v>
          </cell>
          <cell r="K2731" t="str">
            <v>MOQUEGUA</v>
          </cell>
          <cell r="L2731">
            <v>2</v>
          </cell>
          <cell r="M2731" t="str">
            <v>GENERAL SANCHEZ CERRO</v>
          </cell>
          <cell r="N2731">
            <v>10</v>
          </cell>
          <cell r="O2731" t="str">
            <v>UBINAS</v>
          </cell>
          <cell r="P2731" t="str">
            <v>Vilma Celestino Villafana</v>
          </cell>
          <cell r="Q2731"/>
          <cell r="R2731" t="str">
            <v>Ernesto Sanchez Daza</v>
          </cell>
          <cell r="S2731" t="str">
            <v>Sub Gerente de Planeamiento</v>
          </cell>
          <cell r="T2731">
            <v>983693210</v>
          </cell>
          <cell r="U2731" t="str">
            <v>neto_sd@hotmail.com</v>
          </cell>
        </row>
        <row r="2732">
          <cell r="H2732">
            <v>301497</v>
          </cell>
          <cell r="I2732" t="str">
            <v>MUNICIPALIDAD DISTRITAL DE YUNGA</v>
          </cell>
          <cell r="J2732">
            <v>18</v>
          </cell>
          <cell r="K2732" t="str">
            <v>MOQUEGUA</v>
          </cell>
          <cell r="L2732">
            <v>2</v>
          </cell>
          <cell r="M2732" t="str">
            <v>GENERAL SANCHEZ CERRO</v>
          </cell>
          <cell r="N2732">
            <v>11</v>
          </cell>
          <cell r="O2732" t="str">
            <v>YUNGA</v>
          </cell>
          <cell r="P2732" t="str">
            <v>Vilma Celestino Villafana</v>
          </cell>
          <cell r="Q2732"/>
          <cell r="R2732" t="str">
            <v>Rodolfo Perez</v>
          </cell>
          <cell r="S2732" t="str">
            <v>Sub Gerente de Planeamiento</v>
          </cell>
          <cell r="T2732">
            <v>990001711</v>
          </cell>
          <cell r="U2732" t="str">
            <v>rudolh1@hotmail.com</v>
          </cell>
        </row>
        <row r="2733">
          <cell r="H2733">
            <v>301499</v>
          </cell>
          <cell r="I2733" t="str">
            <v>MUNICIPALIDAD DISTRITAL DE EL ALGARROBAL</v>
          </cell>
          <cell r="J2733">
            <v>18</v>
          </cell>
          <cell r="K2733" t="str">
            <v>MOQUEGUA</v>
          </cell>
          <cell r="L2733">
            <v>3</v>
          </cell>
          <cell r="M2733" t="str">
            <v>ILO</v>
          </cell>
          <cell r="N2733">
            <v>2</v>
          </cell>
          <cell r="O2733" t="str">
            <v>EL ALGARROBAL</v>
          </cell>
          <cell r="P2733" t="str">
            <v>Vilma Celestino Villafana</v>
          </cell>
          <cell r="Q2733"/>
          <cell r="R2733" t="str">
            <v>Diana Jaquelin Ramirez Paredes</v>
          </cell>
          <cell r="S2733" t="str">
            <v>Sub Gerente de Planeamiento</v>
          </cell>
          <cell r="T2733" t="str">
            <v>940 650 125</v>
          </cell>
          <cell r="U2733" t="str">
            <v>diana.jaquirp09@gmail.com</v>
          </cell>
        </row>
        <row r="2734">
          <cell r="H2734">
            <v>301500</v>
          </cell>
          <cell r="I2734" t="str">
            <v>MUNICIPALIDAD DISTRITAL DE PACOCHA</v>
          </cell>
          <cell r="J2734">
            <v>18</v>
          </cell>
          <cell r="K2734" t="str">
            <v>MOQUEGUA</v>
          </cell>
          <cell r="L2734">
            <v>3</v>
          </cell>
          <cell r="M2734" t="str">
            <v>ILO</v>
          </cell>
          <cell r="N2734">
            <v>3</v>
          </cell>
          <cell r="O2734" t="str">
            <v>PACOCHA</v>
          </cell>
          <cell r="P2734" t="str">
            <v>Vilma Celestino Villafana</v>
          </cell>
          <cell r="Q2734"/>
          <cell r="R2734" t="str">
            <v>Jesús Gómez Tacuri</v>
          </cell>
          <cell r="S2734" t="str">
            <v>Sub Gerente de Planeamiento</v>
          </cell>
          <cell r="T2734" t="str">
            <v>947 581 772</v>
          </cell>
          <cell r="U2734" t="str">
            <v>jgomeztacuri@hotmail.com</v>
          </cell>
        </row>
        <row r="2735">
          <cell r="H2735">
            <v>301502</v>
          </cell>
          <cell r="I2735" t="str">
            <v>MUNICIPALIDAD DISTRITAL DE HUACHON</v>
          </cell>
          <cell r="J2735">
            <v>19</v>
          </cell>
          <cell r="K2735" t="str">
            <v>PASCO</v>
          </cell>
          <cell r="L2735">
            <v>1</v>
          </cell>
          <cell r="M2735" t="str">
            <v>PASCO</v>
          </cell>
          <cell r="N2735">
            <v>2</v>
          </cell>
          <cell r="O2735" t="str">
            <v>HUACHON</v>
          </cell>
          <cell r="P2735" t="str">
            <v>Fatima Amoretti Arteaga</v>
          </cell>
          <cell r="Q2735"/>
          <cell r="R2735" t="str">
            <v>Elva Inez Mezarina Mendoza</v>
          </cell>
          <cell r="S2735"/>
          <cell r="T2735">
            <v>988929249</v>
          </cell>
          <cell r="U2735" t="str">
            <v>Emezarinamendoza@Gmail.Com</v>
          </cell>
        </row>
        <row r="2736">
          <cell r="H2736">
            <v>301503</v>
          </cell>
          <cell r="I2736" t="str">
            <v>MUNICIPALIDAD DISTRITAL DE HUARIACA</v>
          </cell>
          <cell r="J2736">
            <v>19</v>
          </cell>
          <cell r="K2736" t="str">
            <v>PASCO</v>
          </cell>
          <cell r="L2736">
            <v>1</v>
          </cell>
          <cell r="M2736" t="str">
            <v>PASCO</v>
          </cell>
          <cell r="N2736">
            <v>3</v>
          </cell>
          <cell r="O2736" t="str">
            <v>HUARIACA</v>
          </cell>
          <cell r="P2736" t="str">
            <v>Fatima Amoretti Arteaga</v>
          </cell>
          <cell r="Q2736"/>
          <cell r="R2736" t="str">
            <v>Jose Luis Carhuamaca Flores</v>
          </cell>
          <cell r="S2736"/>
          <cell r="T2736">
            <v>963949689</v>
          </cell>
          <cell r="U2736" t="str">
            <v>Lewwis746@Hotmail.Com</v>
          </cell>
        </row>
        <row r="2737">
          <cell r="H2737">
            <v>301504</v>
          </cell>
          <cell r="I2737" t="str">
            <v>MUNICIPALIDAD DISTRITAL DE HUAYLLAY</v>
          </cell>
          <cell r="J2737">
            <v>19</v>
          </cell>
          <cell r="K2737" t="str">
            <v>PASCO</v>
          </cell>
          <cell r="L2737">
            <v>1</v>
          </cell>
          <cell r="M2737" t="str">
            <v>PASCO</v>
          </cell>
          <cell r="N2737">
            <v>4</v>
          </cell>
          <cell r="O2737" t="str">
            <v>HUAYLLAY</v>
          </cell>
          <cell r="P2737" t="str">
            <v>Fatima Amoretti Arteaga</v>
          </cell>
          <cell r="Q2737"/>
          <cell r="R2737" t="str">
            <v>Cristobal, Chamorro Quispe.</v>
          </cell>
          <cell r="S2737"/>
          <cell r="T2737" t="str">
            <v>915 075 819</v>
          </cell>
          <cell r="U2737" t="str">
            <v>cristobalchamorro10@gmail.com</v>
          </cell>
        </row>
        <row r="2738">
          <cell r="H2738">
            <v>301505</v>
          </cell>
          <cell r="I2738" t="str">
            <v>MUNICIPALIDAD DISTRITAL DE NINACACA</v>
          </cell>
          <cell r="J2738">
            <v>19</v>
          </cell>
          <cell r="K2738" t="str">
            <v>PASCO</v>
          </cell>
          <cell r="L2738">
            <v>1</v>
          </cell>
          <cell r="M2738" t="str">
            <v>PASCO</v>
          </cell>
          <cell r="N2738">
            <v>5</v>
          </cell>
          <cell r="O2738" t="str">
            <v>NINACACA</v>
          </cell>
          <cell r="P2738" t="str">
            <v>Fatima Amoretti Arteaga</v>
          </cell>
          <cell r="Q2738"/>
          <cell r="R2738" t="str">
            <v>Ivan Panduro Arteaga</v>
          </cell>
          <cell r="S2738"/>
          <cell r="T2738">
            <v>968907964</v>
          </cell>
          <cell r="U2738" t="str">
            <v>iiva_piscis89@hotmail.com</v>
          </cell>
        </row>
        <row r="2739">
          <cell r="H2739">
            <v>301506</v>
          </cell>
          <cell r="I2739" t="str">
            <v>MUNICIPALIDAD DISTRITAL DE PALLANCHACRA</v>
          </cell>
          <cell r="J2739">
            <v>19</v>
          </cell>
          <cell r="K2739" t="str">
            <v>PASCO</v>
          </cell>
          <cell r="L2739">
            <v>1</v>
          </cell>
          <cell r="M2739" t="str">
            <v>PASCO</v>
          </cell>
          <cell r="N2739">
            <v>6</v>
          </cell>
          <cell r="O2739" t="str">
            <v>PALLANCHACRA</v>
          </cell>
          <cell r="P2739" t="str">
            <v>Fatima Amoretti Arteaga</v>
          </cell>
          <cell r="Q2739"/>
          <cell r="R2739" t="str">
            <v>Luz Clarita Segura Polo</v>
          </cell>
          <cell r="S2739"/>
          <cell r="T2739">
            <v>961534166</v>
          </cell>
          <cell r="U2739" t="str">
            <v>csegurapolo@gmail.com</v>
          </cell>
        </row>
        <row r="2740">
          <cell r="H2740">
            <v>301507</v>
          </cell>
          <cell r="I2740" t="str">
            <v>MUNICIPALIDAD DISTRITAL DE PAUCARTAMBO</v>
          </cell>
          <cell r="J2740">
            <v>19</v>
          </cell>
          <cell r="K2740" t="str">
            <v>PASCO</v>
          </cell>
          <cell r="L2740">
            <v>1</v>
          </cell>
          <cell r="M2740" t="str">
            <v>PASCO</v>
          </cell>
          <cell r="N2740">
            <v>7</v>
          </cell>
          <cell r="O2740" t="str">
            <v>PAUCARTAMBO</v>
          </cell>
          <cell r="P2740" t="str">
            <v>Fatima Amoretti Arteaga</v>
          </cell>
          <cell r="Q2740"/>
          <cell r="R2740" t="str">
            <v>Santos Quispe, Ronald Nelson</v>
          </cell>
          <cell r="S2740"/>
          <cell r="T2740">
            <v>943615471</v>
          </cell>
          <cell r="U2740" t="str">
            <v>ronaldsantos201519@hotmail.com</v>
          </cell>
        </row>
        <row r="2741">
          <cell r="H2741">
            <v>301508</v>
          </cell>
          <cell r="I2741" t="str">
            <v>MUNICIPALIDAD DISTRITAL DE SAN FRANCISCO DE ASIS DE YARUSYACAN</v>
          </cell>
          <cell r="J2741">
            <v>19</v>
          </cell>
          <cell r="K2741" t="str">
            <v>PASCO</v>
          </cell>
          <cell r="L2741">
            <v>1</v>
          </cell>
          <cell r="M2741" t="str">
            <v>PASCO</v>
          </cell>
          <cell r="N2741">
            <v>8</v>
          </cell>
          <cell r="O2741" t="str">
            <v>SAN FRANCISCO DE ASIS DE YARUSYACAN</v>
          </cell>
          <cell r="P2741" t="str">
            <v>Fatima Amoretti Arteaga</v>
          </cell>
          <cell r="Q2741"/>
          <cell r="R2741" t="str">
            <v>Rocio Meli Alvarado Espinoza</v>
          </cell>
          <cell r="S2741"/>
          <cell r="T2741">
            <v>962968126</v>
          </cell>
          <cell r="U2741" t="str">
            <v>rociomeli.89@gmail.com</v>
          </cell>
        </row>
        <row r="2742">
          <cell r="H2742">
            <v>301509</v>
          </cell>
          <cell r="I2742" t="str">
            <v>MUNICIPALIDAD DISTRITAL DE SIMON BOLIVAR</v>
          </cell>
          <cell r="J2742">
            <v>19</v>
          </cell>
          <cell r="K2742" t="str">
            <v>PASCO</v>
          </cell>
          <cell r="L2742">
            <v>1</v>
          </cell>
          <cell r="M2742" t="str">
            <v>PASCO</v>
          </cell>
          <cell r="N2742">
            <v>9</v>
          </cell>
          <cell r="O2742" t="str">
            <v>SIMON BOLIVAR</v>
          </cell>
          <cell r="P2742" t="str">
            <v>Fatima Amoretti Arteaga</v>
          </cell>
          <cell r="Q2742"/>
          <cell r="R2742" t="str">
            <v>Herrera Chamorro,Wilfredo Huilmer</v>
          </cell>
          <cell r="S2742"/>
          <cell r="T2742">
            <v>965330874</v>
          </cell>
          <cell r="U2742" t="str">
            <v>wyly_h@hotmail.com</v>
          </cell>
        </row>
        <row r="2743">
          <cell r="H2743">
            <v>301510</v>
          </cell>
          <cell r="I2743" t="str">
            <v>MUNICIPALIDAD DISTRITAL DE TICLACAYAN</v>
          </cell>
          <cell r="J2743">
            <v>19</v>
          </cell>
          <cell r="K2743" t="str">
            <v>PASCO</v>
          </cell>
          <cell r="L2743">
            <v>1</v>
          </cell>
          <cell r="M2743" t="str">
            <v>PASCO</v>
          </cell>
          <cell r="N2743">
            <v>10</v>
          </cell>
          <cell r="O2743" t="str">
            <v>TICLACAYAN</v>
          </cell>
          <cell r="P2743" t="str">
            <v>Fatima Amoretti Arteaga</v>
          </cell>
          <cell r="Q2743"/>
          <cell r="R2743" t="str">
            <v>Torres Ricapa Josafat Dennis</v>
          </cell>
          <cell r="S2743"/>
          <cell r="T2743">
            <v>944771172</v>
          </cell>
          <cell r="U2743" t="str">
            <v>dennis_yho@hotmail.com</v>
          </cell>
        </row>
        <row r="2744">
          <cell r="H2744">
            <v>301511</v>
          </cell>
          <cell r="I2744" t="str">
            <v>MUNICIPALIDAD DISTRITAL DE TINYAHUARCO</v>
          </cell>
          <cell r="J2744">
            <v>19</v>
          </cell>
          <cell r="K2744" t="str">
            <v>PASCO</v>
          </cell>
          <cell r="L2744">
            <v>1</v>
          </cell>
          <cell r="M2744" t="str">
            <v>PASCO</v>
          </cell>
          <cell r="N2744">
            <v>11</v>
          </cell>
          <cell r="O2744" t="str">
            <v>TINYAHUARCO</v>
          </cell>
          <cell r="P2744" t="str">
            <v>Fatima Amoretti Arteaga</v>
          </cell>
          <cell r="Q2744"/>
          <cell r="R2744" t="str">
            <v>Alex Morales Gomez</v>
          </cell>
          <cell r="S2744"/>
          <cell r="T2744">
            <v>927485364</v>
          </cell>
          <cell r="U2744" t="str">
            <v>alex_mg_1985@hotmail.com</v>
          </cell>
        </row>
        <row r="2745">
          <cell r="H2745">
            <v>301512</v>
          </cell>
          <cell r="I2745" t="str">
            <v>MUNICIPALIDAD DISTRITAL DE VICCO</v>
          </cell>
          <cell r="J2745">
            <v>19</v>
          </cell>
          <cell r="K2745" t="str">
            <v>PASCO</v>
          </cell>
          <cell r="L2745">
            <v>1</v>
          </cell>
          <cell r="M2745" t="str">
            <v>PASCO</v>
          </cell>
          <cell r="N2745">
            <v>12</v>
          </cell>
          <cell r="O2745" t="str">
            <v>VICCO</v>
          </cell>
          <cell r="P2745" t="str">
            <v>Fatima Amoretti Arteaga</v>
          </cell>
          <cell r="Q2745"/>
          <cell r="R2745" t="str">
            <v>Lyn Nelly Verde Centenaro</v>
          </cell>
          <cell r="S2745"/>
          <cell r="T2745">
            <v>963790376</v>
          </cell>
          <cell r="U2745" t="str">
            <v>cooperacion@munioxapampa.com</v>
          </cell>
        </row>
        <row r="2746">
          <cell r="H2746">
            <v>301513</v>
          </cell>
          <cell r="I2746" t="str">
            <v>MUNICIPALIDAD DISTRITAL DE YANACANCHA</v>
          </cell>
          <cell r="J2746">
            <v>19</v>
          </cell>
          <cell r="K2746" t="str">
            <v>PASCO</v>
          </cell>
          <cell r="L2746">
            <v>1</v>
          </cell>
          <cell r="M2746" t="str">
            <v>PASCO</v>
          </cell>
          <cell r="N2746">
            <v>13</v>
          </cell>
          <cell r="O2746" t="str">
            <v>YANACANCHA</v>
          </cell>
          <cell r="P2746" t="str">
            <v>Fatima Amoretti Arteaga</v>
          </cell>
          <cell r="Q2746"/>
          <cell r="R2746" t="str">
            <v>Alfredo Moshe Marín García</v>
          </cell>
          <cell r="S2746"/>
          <cell r="T2746">
            <v>941396550</v>
          </cell>
          <cell r="U2746" t="str">
            <v>alfredo_moshe@hotmail.com</v>
          </cell>
        </row>
        <row r="2747">
          <cell r="H2747">
            <v>301513</v>
          </cell>
          <cell r="I2747" t="str">
            <v>MUNICIPALIDAD DISTRITAL DE YANACANCHA</v>
          </cell>
          <cell r="J2747">
            <v>19</v>
          </cell>
          <cell r="K2747" t="str">
            <v>PASCO</v>
          </cell>
          <cell r="L2747">
            <v>1</v>
          </cell>
          <cell r="M2747" t="str">
            <v>PASCO</v>
          </cell>
          <cell r="N2747">
            <v>13</v>
          </cell>
          <cell r="O2747" t="str">
            <v>YANACANCHA</v>
          </cell>
          <cell r="P2747" t="str">
            <v>Fatima Amoretti Arteaga</v>
          </cell>
          <cell r="Q2747"/>
          <cell r="R2747" t="str">
            <v>Ramirez Ayquipa Laide Amilia</v>
          </cell>
          <cell r="S2747"/>
          <cell r="T2747">
            <v>999905572</v>
          </cell>
          <cell r="U2747" t="str">
            <v>laide_220691@outlook.es</v>
          </cell>
        </row>
        <row r="2748">
          <cell r="H2748">
            <v>301515</v>
          </cell>
          <cell r="I2748" t="str">
            <v>MUNICIPALIDAD DISTRITAL DE CHACAYAN</v>
          </cell>
          <cell r="J2748">
            <v>19</v>
          </cell>
          <cell r="K2748" t="str">
            <v>PASCO</v>
          </cell>
          <cell r="L2748">
            <v>2</v>
          </cell>
          <cell r="M2748" t="str">
            <v>DANIEL A. CARRION</v>
          </cell>
          <cell r="N2748">
            <v>2</v>
          </cell>
          <cell r="O2748" t="str">
            <v>CHACAYAN</v>
          </cell>
          <cell r="P2748" t="str">
            <v>Fatima Amoretti Arteaga</v>
          </cell>
          <cell r="Q2748"/>
          <cell r="R2748" t="str">
            <v>Franklin Villar</v>
          </cell>
          <cell r="S2748"/>
          <cell r="T2748">
            <v>993499920</v>
          </cell>
          <cell r="U2748" t="str">
            <v>frankurt99@hotmail.com</v>
          </cell>
        </row>
        <row r="2749">
          <cell r="H2749">
            <v>301516</v>
          </cell>
          <cell r="I2749" t="str">
            <v>MUNICIPALIDAD DISTRITAL DE GOYLLARISQUIZGA</v>
          </cell>
          <cell r="J2749">
            <v>19</v>
          </cell>
          <cell r="K2749" t="str">
            <v>PASCO</v>
          </cell>
          <cell r="L2749">
            <v>2</v>
          </cell>
          <cell r="M2749" t="str">
            <v>DANIEL A. CARRION</v>
          </cell>
          <cell r="N2749">
            <v>3</v>
          </cell>
          <cell r="O2749" t="str">
            <v>GOYLLARISQUIZGA</v>
          </cell>
          <cell r="P2749" t="str">
            <v>Fatima Amoretti Arteaga</v>
          </cell>
          <cell r="Q2749"/>
          <cell r="R2749" t="str">
            <v>Franklin Garcia Roque</v>
          </cell>
          <cell r="S2749"/>
          <cell r="T2749">
            <v>945436030</v>
          </cell>
          <cell r="U2749" t="str">
            <v>presupuestofgr@gmail.com</v>
          </cell>
        </row>
        <row r="2750">
          <cell r="H2750">
            <v>301517</v>
          </cell>
          <cell r="I2750" t="str">
            <v>MUNICIPALIDAD DISTRITAL DE PAUCAR</v>
          </cell>
          <cell r="J2750">
            <v>19</v>
          </cell>
          <cell r="K2750" t="str">
            <v>PASCO</v>
          </cell>
          <cell r="L2750">
            <v>2</v>
          </cell>
          <cell r="M2750" t="str">
            <v>DANIEL A. CARRION</v>
          </cell>
          <cell r="N2750">
            <v>4</v>
          </cell>
          <cell r="O2750" t="str">
            <v>PAUCAR</v>
          </cell>
          <cell r="P2750" t="str">
            <v>Fatima Amoretti Arteaga</v>
          </cell>
          <cell r="Q2750"/>
          <cell r="R2750" t="str">
            <v>Juver Antonio Perez Pachanasi</v>
          </cell>
          <cell r="S2750"/>
          <cell r="T2750">
            <v>952234846</v>
          </cell>
          <cell r="U2750" t="str">
            <v>munivillarica@munivillarica.gob.pe; jperez_1867@hotmail.com</v>
          </cell>
        </row>
        <row r="2751">
          <cell r="H2751">
            <v>301518</v>
          </cell>
          <cell r="I2751" t="str">
            <v>MUNICIPALIDAD DISTRITAL DE SAN PEDRO DE PILLAO</v>
          </cell>
          <cell r="J2751">
            <v>19</v>
          </cell>
          <cell r="K2751" t="str">
            <v>PASCO</v>
          </cell>
          <cell r="L2751">
            <v>2</v>
          </cell>
          <cell r="M2751" t="str">
            <v>DANIEL A. CARRION</v>
          </cell>
          <cell r="N2751">
            <v>5</v>
          </cell>
          <cell r="O2751" t="str">
            <v>SAN PEDRO DE PILLAO</v>
          </cell>
          <cell r="P2751" t="str">
            <v>Fatima Amoretti Arteaga</v>
          </cell>
          <cell r="Q2751"/>
          <cell r="R2751" t="str">
            <v>Erick Raul Chunga Giron</v>
          </cell>
          <cell r="S2751"/>
          <cell r="T2751">
            <v>917966582</v>
          </cell>
          <cell r="U2751" t="str">
            <v>erick_001@hotmail.com</v>
          </cell>
        </row>
        <row r="2752">
          <cell r="H2752">
            <v>301519</v>
          </cell>
          <cell r="I2752" t="str">
            <v>MUNICIPALIDAD DISTRITAL DE SANTA ANA DE TUSI</v>
          </cell>
          <cell r="J2752">
            <v>19</v>
          </cell>
          <cell r="K2752" t="str">
            <v>PASCO</v>
          </cell>
          <cell r="L2752">
            <v>2</v>
          </cell>
          <cell r="M2752" t="str">
            <v>DANIEL A. CARRION</v>
          </cell>
          <cell r="N2752">
            <v>6</v>
          </cell>
          <cell r="O2752" t="str">
            <v>SANTA ANA DE TUSI</v>
          </cell>
          <cell r="P2752" t="str">
            <v>Fatima Amoretti Arteaga</v>
          </cell>
          <cell r="Q2752"/>
          <cell r="R2752" t="str">
            <v>Herrera Chamorro,Wilfredo Huilmer</v>
          </cell>
          <cell r="S2752"/>
          <cell r="T2752">
            <v>965330874</v>
          </cell>
          <cell r="U2752" t="str">
            <v>wyly_h@hotmail.com</v>
          </cell>
        </row>
        <row r="2753">
          <cell r="H2753">
            <v>301520</v>
          </cell>
          <cell r="I2753" t="str">
            <v>MUNICIPALIDAD DISTRITAL DE TAPUC</v>
          </cell>
          <cell r="J2753">
            <v>19</v>
          </cell>
          <cell r="K2753" t="str">
            <v>PASCO</v>
          </cell>
          <cell r="L2753">
            <v>2</v>
          </cell>
          <cell r="M2753" t="str">
            <v>DANIEL A. CARRION</v>
          </cell>
          <cell r="N2753">
            <v>7</v>
          </cell>
          <cell r="O2753" t="str">
            <v>TAPUC</v>
          </cell>
          <cell r="P2753" t="str">
            <v>Fatima Amoretti Arteaga</v>
          </cell>
          <cell r="Q2753"/>
          <cell r="R2753" t="str">
            <v>Torres Ricapa Josafat Dennis</v>
          </cell>
          <cell r="S2753"/>
          <cell r="T2753">
            <v>944771172</v>
          </cell>
          <cell r="U2753" t="str">
            <v>dennis_yho@hotmail.com</v>
          </cell>
        </row>
        <row r="2754">
          <cell r="H2754">
            <v>301521</v>
          </cell>
          <cell r="I2754" t="str">
            <v>MUNICIPALIDAD DISTRITAL DE VILCABAMBA</v>
          </cell>
          <cell r="J2754">
            <v>19</v>
          </cell>
          <cell r="K2754" t="str">
            <v>PASCO</v>
          </cell>
          <cell r="L2754">
            <v>2</v>
          </cell>
          <cell r="M2754" t="str">
            <v>DANIEL A. CARRION</v>
          </cell>
          <cell r="N2754">
            <v>8</v>
          </cell>
          <cell r="O2754" t="str">
            <v>VILCABAMBA</v>
          </cell>
          <cell r="P2754" t="str">
            <v>Fatima Amoretti Arteaga</v>
          </cell>
          <cell r="Q2754"/>
          <cell r="R2754" t="str">
            <v>Alex Morales Gomez</v>
          </cell>
          <cell r="S2754"/>
          <cell r="T2754">
            <v>927485364</v>
          </cell>
          <cell r="U2754" t="str">
            <v>alex_mg_1985@hotmail.com</v>
          </cell>
        </row>
        <row r="2755">
          <cell r="H2755">
            <v>301523</v>
          </cell>
          <cell r="I2755" t="str">
            <v>MUNICIPALIDAD DISTRITAL DE CHONTABAMBA</v>
          </cell>
          <cell r="J2755">
            <v>19</v>
          </cell>
          <cell r="K2755" t="str">
            <v>PASCO</v>
          </cell>
          <cell r="L2755">
            <v>3</v>
          </cell>
          <cell r="M2755" t="str">
            <v>OXAPAMPA</v>
          </cell>
          <cell r="N2755">
            <v>2</v>
          </cell>
          <cell r="O2755" t="str">
            <v>CHONTABAMBA</v>
          </cell>
          <cell r="P2755" t="str">
            <v>Fatima Amoretti Arteaga</v>
          </cell>
          <cell r="Q2755"/>
          <cell r="R2755" t="str">
            <v>Alfredo Moshe Marín García</v>
          </cell>
          <cell r="S2755"/>
          <cell r="T2755">
            <v>941396550</v>
          </cell>
          <cell r="U2755" t="str">
            <v>alfredo_moshe@hotmail.com</v>
          </cell>
        </row>
        <row r="2756">
          <cell r="H2756">
            <v>301524</v>
          </cell>
          <cell r="I2756" t="str">
            <v>MUNICIPALIDAD DISTRITAL DE HUANCABAMBA</v>
          </cell>
          <cell r="J2756">
            <v>19</v>
          </cell>
          <cell r="K2756" t="str">
            <v>PASCO</v>
          </cell>
          <cell r="L2756">
            <v>3</v>
          </cell>
          <cell r="M2756" t="str">
            <v>OXAPAMPA</v>
          </cell>
          <cell r="N2756">
            <v>3</v>
          </cell>
          <cell r="O2756" t="str">
            <v>HUANCABAMBA</v>
          </cell>
          <cell r="P2756" t="str">
            <v>Fatima Amoretti Arteaga</v>
          </cell>
          <cell r="Q2756"/>
          <cell r="R2756" t="str">
            <v>Ramirez Ayquipa Laide Amilia</v>
          </cell>
          <cell r="S2756"/>
          <cell r="T2756">
            <v>999905572</v>
          </cell>
          <cell r="U2756" t="str">
            <v>laide_220691@outlook.es</v>
          </cell>
        </row>
        <row r="2757">
          <cell r="H2757">
            <v>301525</v>
          </cell>
          <cell r="I2757" t="str">
            <v>MUNICIPALIDAD DISTRITAL DE PALCAZU</v>
          </cell>
          <cell r="J2757">
            <v>19</v>
          </cell>
          <cell r="K2757" t="str">
            <v>PASCO</v>
          </cell>
          <cell r="L2757">
            <v>3</v>
          </cell>
          <cell r="M2757" t="str">
            <v>OXAPAMPA</v>
          </cell>
          <cell r="N2757">
            <v>4</v>
          </cell>
          <cell r="O2757" t="str">
            <v>PALCAZU</v>
          </cell>
          <cell r="P2757" t="str">
            <v>Fatima Amoretti Arteaga</v>
          </cell>
          <cell r="Q2757"/>
          <cell r="R2757" t="str">
            <v>Muñoz Asto, Ketty</v>
          </cell>
          <cell r="S2757"/>
          <cell r="T2757">
            <v>972339154</v>
          </cell>
          <cell r="U2757" t="str">
            <v>kettyma_22@hotmail.com</v>
          </cell>
        </row>
        <row r="2758">
          <cell r="H2758">
            <v>301526</v>
          </cell>
          <cell r="I2758" t="str">
            <v>MUNICIPALIDAD DISTRITAL DE POZUZO</v>
          </cell>
          <cell r="J2758">
            <v>19</v>
          </cell>
          <cell r="K2758" t="str">
            <v>PASCO</v>
          </cell>
          <cell r="L2758">
            <v>3</v>
          </cell>
          <cell r="M2758" t="str">
            <v>OXAPAMPA</v>
          </cell>
          <cell r="N2758">
            <v>5</v>
          </cell>
          <cell r="O2758" t="str">
            <v>POZUZO</v>
          </cell>
          <cell r="P2758" t="str">
            <v>Fatima Amoretti Arteaga</v>
          </cell>
          <cell r="Q2758"/>
          <cell r="R2758" t="str">
            <v>Franklin Villar</v>
          </cell>
          <cell r="S2758"/>
          <cell r="T2758">
            <v>993499920</v>
          </cell>
          <cell r="U2758" t="str">
            <v>frankurt99@hotmail.com</v>
          </cell>
        </row>
        <row r="2759">
          <cell r="H2759">
            <v>301527</v>
          </cell>
          <cell r="I2759" t="str">
            <v>MUNICIPALIDAD DISTRITAL DE PUERTO BERMUDEZ</v>
          </cell>
          <cell r="J2759">
            <v>19</v>
          </cell>
          <cell r="K2759" t="str">
            <v>PASCO</v>
          </cell>
          <cell r="L2759">
            <v>3</v>
          </cell>
          <cell r="M2759" t="str">
            <v>OXAPAMPA</v>
          </cell>
          <cell r="N2759">
            <v>6</v>
          </cell>
          <cell r="O2759" t="str">
            <v>PUERTO BERMUDEZ</v>
          </cell>
          <cell r="P2759" t="str">
            <v>Fatima Amoretti Arteaga</v>
          </cell>
          <cell r="Q2759"/>
          <cell r="R2759" t="str">
            <v>Franklin Garcia Roque</v>
          </cell>
          <cell r="S2759"/>
          <cell r="T2759">
            <v>945436030</v>
          </cell>
          <cell r="U2759" t="str">
            <v>presupuestofgr@gmail.com</v>
          </cell>
        </row>
        <row r="2760">
          <cell r="H2760">
            <v>301528</v>
          </cell>
          <cell r="I2760" t="str">
            <v>MUNICIPALIDAD DISTRITAL DE VILLA RICA</v>
          </cell>
          <cell r="J2760">
            <v>19</v>
          </cell>
          <cell r="K2760" t="str">
            <v>PASCO</v>
          </cell>
          <cell r="L2760">
            <v>3</v>
          </cell>
          <cell r="M2760" t="str">
            <v>OXAPAMPA</v>
          </cell>
          <cell r="N2760">
            <v>7</v>
          </cell>
          <cell r="O2760" t="str">
            <v>VILLA RICA</v>
          </cell>
          <cell r="P2760" t="str">
            <v>Fatima Amoretti Arteaga</v>
          </cell>
          <cell r="Q2760"/>
          <cell r="R2760" t="str">
            <v>Juver Antonio Perez Pachanasi</v>
          </cell>
          <cell r="S2760"/>
          <cell r="T2760">
            <v>952234846</v>
          </cell>
          <cell r="U2760" t="str">
            <v>munivillarica@munivillarica.gob.pe; jperez_1867@hotmail.com</v>
          </cell>
        </row>
        <row r="2761">
          <cell r="H2761">
            <v>301530</v>
          </cell>
          <cell r="I2761" t="str">
            <v>MUNICIPALIDAD DISTRITAL DE CASTILLA</v>
          </cell>
          <cell r="J2761">
            <v>20</v>
          </cell>
          <cell r="K2761" t="str">
            <v>PIURA</v>
          </cell>
          <cell r="L2761">
            <v>1</v>
          </cell>
          <cell r="M2761" t="str">
            <v>PIURA</v>
          </cell>
          <cell r="N2761">
            <v>4</v>
          </cell>
          <cell r="O2761" t="str">
            <v>CASTILLA</v>
          </cell>
          <cell r="P2761" t="str">
            <v>Claudia Melendez Mauricio</v>
          </cell>
          <cell r="Q2761"/>
          <cell r="R2761" t="str">
            <v>Cecilia Benites Colan</v>
          </cell>
          <cell r="S2761"/>
          <cell r="T2761">
            <v>989046018</v>
          </cell>
          <cell r="U2761" t="str">
            <v>planeamiento@municastilla.gob.pe</v>
          </cell>
        </row>
        <row r="2762">
          <cell r="H2762">
            <v>301531</v>
          </cell>
          <cell r="I2762" t="str">
            <v>MUNICIPALIDAD DISTRITAL DE CATACAOS</v>
          </cell>
          <cell r="J2762">
            <v>20</v>
          </cell>
          <cell r="K2762" t="str">
            <v>PIURA</v>
          </cell>
          <cell r="L2762">
            <v>1</v>
          </cell>
          <cell r="M2762" t="str">
            <v>PIURA</v>
          </cell>
          <cell r="N2762">
            <v>5</v>
          </cell>
          <cell r="O2762" t="str">
            <v>CATACAOS</v>
          </cell>
          <cell r="P2762" t="str">
            <v>Claudia Melendez Mauricio</v>
          </cell>
          <cell r="Q2762"/>
          <cell r="R2762" t="str">
            <v>Silvia Marleny Prado Ancajima</v>
          </cell>
          <cell r="S2762"/>
          <cell r="T2762">
            <v>958803829</v>
          </cell>
          <cell r="U2762" t="str">
            <v>desarrolloinstitucional@municatacaos.gob.pe; planeamiento@municatacaos.gob.pe</v>
          </cell>
        </row>
        <row r="2763">
          <cell r="H2763">
            <v>301532</v>
          </cell>
          <cell r="I2763" t="str">
            <v>MUNICIPALIDAD DISTRITAL DE CURA MORI</v>
          </cell>
          <cell r="J2763">
            <v>20</v>
          </cell>
          <cell r="K2763" t="str">
            <v>PIURA</v>
          </cell>
          <cell r="L2763">
            <v>1</v>
          </cell>
          <cell r="M2763" t="str">
            <v>PIURA</v>
          </cell>
          <cell r="N2763">
            <v>7</v>
          </cell>
          <cell r="O2763" t="str">
            <v>CURA MORI</v>
          </cell>
          <cell r="P2763" t="str">
            <v>Claudia Melendez Mauricio</v>
          </cell>
          <cell r="Q2763"/>
          <cell r="R2763" t="str">
            <v>Rolando Cruz Nuñez</v>
          </cell>
          <cell r="S2763"/>
          <cell r="T2763">
            <v>999991020</v>
          </cell>
          <cell r="U2763" t="str">
            <v>of.ppresupuesto@municuramori.gob.pe; of.acgdocumentaria@municuramori.gob.pe</v>
          </cell>
        </row>
        <row r="2764">
          <cell r="H2764">
            <v>301533</v>
          </cell>
          <cell r="I2764" t="str">
            <v>MUNICIPALIDAD DISTRITAL DE EL TALLAN</v>
          </cell>
          <cell r="J2764">
            <v>20</v>
          </cell>
          <cell r="K2764" t="str">
            <v>PIURA</v>
          </cell>
          <cell r="L2764">
            <v>1</v>
          </cell>
          <cell r="M2764" t="str">
            <v>PIURA</v>
          </cell>
          <cell r="N2764">
            <v>8</v>
          </cell>
          <cell r="O2764" t="str">
            <v>EL TALLAN</v>
          </cell>
          <cell r="P2764" t="str">
            <v>Claudia Melendez Mauricio</v>
          </cell>
          <cell r="Q2764"/>
          <cell r="R2764" t="str">
            <v>Romero Guerrero Mariela Otilia</v>
          </cell>
          <cell r="S2764"/>
          <cell r="T2764">
            <v>969555529</v>
          </cell>
          <cell r="U2764" t="str">
            <v>marogue-02@hotmail.com</v>
          </cell>
        </row>
        <row r="2765">
          <cell r="H2765">
            <v>301534</v>
          </cell>
          <cell r="I2765" t="str">
            <v>MUNICIPALIDAD DISTRITAL DE LA ARENA</v>
          </cell>
          <cell r="J2765">
            <v>20</v>
          </cell>
          <cell r="K2765" t="str">
            <v>PIURA</v>
          </cell>
          <cell r="L2765">
            <v>1</v>
          </cell>
          <cell r="M2765" t="str">
            <v>PIURA</v>
          </cell>
          <cell r="N2765">
            <v>9</v>
          </cell>
          <cell r="O2765" t="str">
            <v>LA ARENA</v>
          </cell>
          <cell r="P2765" t="str">
            <v>Claudia Melendez Mauricio</v>
          </cell>
          <cell r="Q2765"/>
          <cell r="R2765" t="str">
            <v>Adelys Silva</v>
          </cell>
          <cell r="S2765"/>
          <cell r="T2765">
            <v>951852791</v>
          </cell>
          <cell r="U2765" t="str">
            <v>adelysilvasilva@gmail.com</v>
          </cell>
        </row>
        <row r="2766">
          <cell r="H2766">
            <v>301535</v>
          </cell>
          <cell r="I2766" t="str">
            <v>MUNICIPALIDAD DISTRITAL DE LA UNION</v>
          </cell>
          <cell r="J2766">
            <v>20</v>
          </cell>
          <cell r="K2766" t="str">
            <v>PIURA</v>
          </cell>
          <cell r="L2766">
            <v>1</v>
          </cell>
          <cell r="M2766" t="str">
            <v>PIURA</v>
          </cell>
          <cell r="N2766">
            <v>10</v>
          </cell>
          <cell r="O2766" t="str">
            <v>LA UNION</v>
          </cell>
          <cell r="P2766" t="str">
            <v>Claudia Melendez Mauricio</v>
          </cell>
          <cell r="Q2766"/>
          <cell r="R2766" t="str">
            <v>Teresa Rosario Del Carpio Sanchez</v>
          </cell>
          <cell r="S2766"/>
          <cell r="T2766">
            <v>900516200</v>
          </cell>
          <cell r="U2766" t="str">
            <v>j_sanchez_v@hotmail.com</v>
          </cell>
        </row>
        <row r="2767">
          <cell r="H2767">
            <v>301536</v>
          </cell>
          <cell r="I2767" t="str">
            <v>MUNICIPALIDAD DISTRITAL DE LAS LOMAS</v>
          </cell>
          <cell r="J2767">
            <v>20</v>
          </cell>
          <cell r="K2767" t="str">
            <v>PIURA</v>
          </cell>
          <cell r="L2767">
            <v>1</v>
          </cell>
          <cell r="M2767" t="str">
            <v>PIURA</v>
          </cell>
          <cell r="N2767">
            <v>11</v>
          </cell>
          <cell r="O2767" t="str">
            <v>LAS LOMAS</v>
          </cell>
          <cell r="P2767" t="str">
            <v>Claudia Melendez Mauricio</v>
          </cell>
          <cell r="Q2767"/>
          <cell r="R2767" t="str">
            <v>José Franz Torres Flores</v>
          </cell>
          <cell r="S2767"/>
          <cell r="T2767">
            <v>967247468</v>
          </cell>
          <cell r="U2767" t="str">
            <v>FRANZ1711@HOTMAIL.COM</v>
          </cell>
        </row>
        <row r="2768">
          <cell r="H2768">
            <v>301537</v>
          </cell>
          <cell r="I2768" t="str">
            <v>MUNICIPALIDAD DISTRITAL DE TAMBO GRANDE</v>
          </cell>
          <cell r="J2768">
            <v>20</v>
          </cell>
          <cell r="K2768" t="str">
            <v>PIURA</v>
          </cell>
          <cell r="L2768">
            <v>1</v>
          </cell>
          <cell r="M2768" t="str">
            <v>PIURA</v>
          </cell>
          <cell r="N2768">
            <v>14</v>
          </cell>
          <cell r="O2768" t="str">
            <v>TAMBO GRANDE</v>
          </cell>
          <cell r="P2768" t="str">
            <v>Claudia Melendez Mauricio</v>
          </cell>
          <cell r="Q2768"/>
          <cell r="R2768" t="str">
            <v>Carmen Madaleyni Facundo Chumacero</v>
          </cell>
          <cell r="S2768"/>
          <cell r="T2768">
            <v>949802333</v>
          </cell>
          <cell r="U2768" t="str">
            <v>cfacundo@munitambogrande.gob.pe</v>
          </cell>
        </row>
        <row r="2769">
          <cell r="H2769">
            <v>301539</v>
          </cell>
          <cell r="I2769" t="str">
            <v>MUNICIPALIDAD DISTRITAL DE FRIAS</v>
          </cell>
          <cell r="J2769">
            <v>20</v>
          </cell>
          <cell r="K2769" t="str">
            <v>PIURA</v>
          </cell>
          <cell r="L2769">
            <v>2</v>
          </cell>
          <cell r="M2769" t="str">
            <v>AYABACA</v>
          </cell>
          <cell r="N2769">
            <v>2</v>
          </cell>
          <cell r="O2769" t="str">
            <v>FRIAS</v>
          </cell>
          <cell r="P2769" t="str">
            <v>Claudia Melendez Mauricio</v>
          </cell>
          <cell r="Q2769"/>
          <cell r="R2769" t="str">
            <v>Armando Gangarin Ramirez Chu</v>
          </cell>
          <cell r="S2769"/>
          <cell r="T2769">
            <v>980786278</v>
          </cell>
          <cell r="U2769" t="str">
            <v>armand801@hotmail.com; presupuesto@munifrias.gob.pe</v>
          </cell>
        </row>
        <row r="2770">
          <cell r="H2770">
            <v>301540</v>
          </cell>
          <cell r="I2770" t="str">
            <v>MUNICIPALIDAD DISTRITAL DE JILILI</v>
          </cell>
          <cell r="J2770">
            <v>20</v>
          </cell>
          <cell r="K2770" t="str">
            <v>PIURA</v>
          </cell>
          <cell r="L2770">
            <v>2</v>
          </cell>
          <cell r="M2770" t="str">
            <v>AYABACA</v>
          </cell>
          <cell r="N2770">
            <v>3</v>
          </cell>
          <cell r="O2770" t="str">
            <v>JILILI</v>
          </cell>
          <cell r="P2770" t="str">
            <v>Claudia Melendez Mauricio</v>
          </cell>
          <cell r="Q2770"/>
          <cell r="R2770" t="str">
            <v>Fabiola Gisella Mendoza Ordinola</v>
          </cell>
          <cell r="S2770"/>
          <cell r="T2770">
            <v>969952504</v>
          </cell>
          <cell r="U2770" t="str">
            <v>gfabiolamendoza@hotmail.com</v>
          </cell>
        </row>
        <row r="2771">
          <cell r="H2771">
            <v>301541</v>
          </cell>
          <cell r="I2771" t="str">
            <v>MUNICIPALIDAD DISTRITAL DE LAGUNAS</v>
          </cell>
          <cell r="J2771">
            <v>20</v>
          </cell>
          <cell r="K2771" t="str">
            <v>PIURA</v>
          </cell>
          <cell r="L2771">
            <v>2</v>
          </cell>
          <cell r="M2771" t="str">
            <v>AYABACA</v>
          </cell>
          <cell r="N2771">
            <v>4</v>
          </cell>
          <cell r="O2771" t="str">
            <v>LAGUNAS</v>
          </cell>
          <cell r="P2771" t="str">
            <v>Claudia Melendez Mauricio</v>
          </cell>
          <cell r="Q2771"/>
          <cell r="R2771" t="str">
            <v>Maria Teresa Ruiz Flores</v>
          </cell>
          <cell r="S2771"/>
          <cell r="T2771" t="str">
            <v>940 253 483</v>
          </cell>
          <cell r="U2771" t="str">
            <v>mariet_17_18@hotmail.com</v>
          </cell>
        </row>
        <row r="2772">
          <cell r="H2772">
            <v>301542</v>
          </cell>
          <cell r="I2772" t="str">
            <v>MUNICIPALIDAD DISTRITAL DE MONTERO</v>
          </cell>
          <cell r="J2772">
            <v>20</v>
          </cell>
          <cell r="K2772" t="str">
            <v>PIURA</v>
          </cell>
          <cell r="L2772">
            <v>2</v>
          </cell>
          <cell r="M2772" t="str">
            <v>AYABACA</v>
          </cell>
          <cell r="N2772">
            <v>5</v>
          </cell>
          <cell r="O2772" t="str">
            <v>MONTERO</v>
          </cell>
          <cell r="P2772" t="str">
            <v>Claudia Melendez Mauricio</v>
          </cell>
          <cell r="Q2772"/>
          <cell r="R2772" t="str">
            <v>Juan Luis Huancas Huaman</v>
          </cell>
          <cell r="S2772"/>
          <cell r="T2772">
            <v>980111479</v>
          </cell>
          <cell r="U2772" t="str">
            <v>juan_1212huaman@hotmail.com</v>
          </cell>
        </row>
        <row r="2773">
          <cell r="H2773">
            <v>301543</v>
          </cell>
          <cell r="I2773" t="str">
            <v>MUNICIPALIDAD DISTRITAL DE PACAIPAMPA</v>
          </cell>
          <cell r="J2773">
            <v>20</v>
          </cell>
          <cell r="K2773" t="str">
            <v>PIURA</v>
          </cell>
          <cell r="L2773">
            <v>2</v>
          </cell>
          <cell r="M2773" t="str">
            <v>AYABACA</v>
          </cell>
          <cell r="N2773">
            <v>6</v>
          </cell>
          <cell r="O2773" t="str">
            <v>PACAIPAMPA</v>
          </cell>
          <cell r="P2773" t="str">
            <v>Claudia Melendez Mauricio</v>
          </cell>
          <cell r="Q2773"/>
          <cell r="R2773" t="str">
            <v>Piert Alonzo Torres Bobadilla</v>
          </cell>
          <cell r="S2773"/>
          <cell r="T2773">
            <v>920770517</v>
          </cell>
          <cell r="U2773" t="str">
            <v>pier_15@outlook.com</v>
          </cell>
        </row>
        <row r="2774">
          <cell r="H2774">
            <v>301544</v>
          </cell>
          <cell r="I2774" t="str">
            <v>MUNICIPALIDAD DISTRITAL DE PAIMAS</v>
          </cell>
          <cell r="J2774">
            <v>20</v>
          </cell>
          <cell r="K2774" t="str">
            <v>PIURA</v>
          </cell>
          <cell r="L2774">
            <v>2</v>
          </cell>
          <cell r="M2774" t="str">
            <v>AYABACA</v>
          </cell>
          <cell r="N2774">
            <v>7</v>
          </cell>
          <cell r="O2774" t="str">
            <v>PAIMAS</v>
          </cell>
          <cell r="P2774" t="str">
            <v>Claudia Melendez Mauricio</v>
          </cell>
          <cell r="Q2774"/>
          <cell r="R2774" t="str">
            <v>José Lennin Surita Chasquero</v>
          </cell>
          <cell r="S2774"/>
          <cell r="T2774">
            <v>921096687</v>
          </cell>
          <cell r="U2774" t="str">
            <v>municipalidaddistritalpaimas@gmail.com</v>
          </cell>
        </row>
        <row r="2775">
          <cell r="H2775">
            <v>301545</v>
          </cell>
          <cell r="I2775" t="str">
            <v>MUNICIPALIDAD DISTRITAL DE SAPILLICA</v>
          </cell>
          <cell r="J2775">
            <v>20</v>
          </cell>
          <cell r="K2775" t="str">
            <v>PIURA</v>
          </cell>
          <cell r="L2775">
            <v>2</v>
          </cell>
          <cell r="M2775" t="str">
            <v>AYABACA</v>
          </cell>
          <cell r="N2775">
            <v>8</v>
          </cell>
          <cell r="O2775" t="str">
            <v>SAPILLICA</v>
          </cell>
          <cell r="P2775" t="str">
            <v>Claudia Melendez Mauricio</v>
          </cell>
          <cell r="Q2775"/>
          <cell r="R2775" t="str">
            <v>Loyder Castillo Lozano</v>
          </cell>
          <cell r="S2775"/>
          <cell r="T2775">
            <v>978680088</v>
          </cell>
          <cell r="U2775" t="str">
            <v>loyder2086@hotmail.com</v>
          </cell>
        </row>
        <row r="2776">
          <cell r="H2776">
            <v>301546</v>
          </cell>
          <cell r="I2776" t="str">
            <v>MUNICIPALIDAD DISTRITAL DE SICCHEZ</v>
          </cell>
          <cell r="J2776">
            <v>20</v>
          </cell>
          <cell r="K2776" t="str">
            <v>PIURA</v>
          </cell>
          <cell r="L2776">
            <v>2</v>
          </cell>
          <cell r="M2776" t="str">
            <v>AYABACA</v>
          </cell>
          <cell r="N2776">
            <v>9</v>
          </cell>
          <cell r="O2776" t="str">
            <v>SICCHEZ</v>
          </cell>
          <cell r="P2776" t="str">
            <v>Claudia Melendez Mauricio</v>
          </cell>
          <cell r="Q2776"/>
          <cell r="R2776" t="str">
            <v>Elis Fiorella Sanchez Toledo</v>
          </cell>
          <cell r="S2776"/>
          <cell r="T2776">
            <v>964503636</v>
          </cell>
          <cell r="U2776" t="str">
            <v>elis18_89@hotmail.com</v>
          </cell>
        </row>
        <row r="2777">
          <cell r="H2777">
            <v>301547</v>
          </cell>
          <cell r="I2777" t="str">
            <v>MUNICIPALIDAD DISTRITAL DE SUYO</v>
          </cell>
          <cell r="J2777">
            <v>20</v>
          </cell>
          <cell r="K2777" t="str">
            <v>PIURA</v>
          </cell>
          <cell r="L2777">
            <v>2</v>
          </cell>
          <cell r="M2777" t="str">
            <v>AYABACA</v>
          </cell>
          <cell r="N2777">
            <v>10</v>
          </cell>
          <cell r="O2777" t="str">
            <v>SUYO</v>
          </cell>
          <cell r="P2777" t="str">
            <v>Claudia Melendez Mauricio</v>
          </cell>
          <cell r="Q2777"/>
          <cell r="R2777" t="str">
            <v>Yimi Ivan Orosco Yaguana</v>
          </cell>
          <cell r="S2777"/>
          <cell r="T2777">
            <v>980990369</v>
          </cell>
          <cell r="U2777" t="str">
            <v>yimyoros@hotmail.com</v>
          </cell>
        </row>
        <row r="2778">
          <cell r="H2778">
            <v>301549</v>
          </cell>
          <cell r="I2778" t="str">
            <v>MUNICIPALIDAD DISTRITAL DE CANCHAQUE</v>
          </cell>
          <cell r="J2778">
            <v>20</v>
          </cell>
          <cell r="K2778" t="str">
            <v>PIURA</v>
          </cell>
          <cell r="L2778">
            <v>3</v>
          </cell>
          <cell r="M2778" t="str">
            <v>HUANCABAMBA</v>
          </cell>
          <cell r="N2778">
            <v>2</v>
          </cell>
          <cell r="O2778" t="str">
            <v>CANCHAQUE</v>
          </cell>
          <cell r="P2778" t="str">
            <v>Claudia Melendez Mauricio</v>
          </cell>
          <cell r="Q2778"/>
          <cell r="R2778" t="str">
            <v>Carlos Oswaldo Tito Davila</v>
          </cell>
          <cell r="S2778"/>
          <cell r="T2778">
            <v>955542923</v>
          </cell>
          <cell r="U2778" t="str">
            <v>ctito.da@gmail.com</v>
          </cell>
        </row>
        <row r="2779">
          <cell r="H2779">
            <v>301550</v>
          </cell>
          <cell r="I2779" t="str">
            <v>MUNICIPALIDAD DISTRITAL DE EL CARMEN DE LA FRONTERA</v>
          </cell>
          <cell r="J2779">
            <v>20</v>
          </cell>
          <cell r="K2779" t="str">
            <v>PIURA</v>
          </cell>
          <cell r="L2779">
            <v>3</v>
          </cell>
          <cell r="M2779" t="str">
            <v>HUANCABAMBA</v>
          </cell>
          <cell r="N2779">
            <v>3</v>
          </cell>
          <cell r="O2779" t="str">
            <v>EL CARMEN DE LA FRONTERA</v>
          </cell>
          <cell r="P2779" t="str">
            <v>Claudia Melendez Mauricio</v>
          </cell>
          <cell r="Q2779"/>
          <cell r="R2779" t="str">
            <v>Carlos Alberto Ruiz Morales</v>
          </cell>
          <cell r="S2779"/>
          <cell r="T2779">
            <v>969297070</v>
          </cell>
          <cell r="U2779" t="str">
            <v>rumor905@hotmail.com</v>
          </cell>
        </row>
        <row r="2780">
          <cell r="H2780">
            <v>301551</v>
          </cell>
          <cell r="I2780" t="str">
            <v>MUNICIPALIDAD DISTRITAL DE HUARMACA</v>
          </cell>
          <cell r="J2780">
            <v>20</v>
          </cell>
          <cell r="K2780" t="str">
            <v>PIURA</v>
          </cell>
          <cell r="L2780">
            <v>3</v>
          </cell>
          <cell r="M2780" t="str">
            <v>HUANCABAMBA</v>
          </cell>
          <cell r="N2780">
            <v>4</v>
          </cell>
          <cell r="O2780" t="str">
            <v>HUARMACA</v>
          </cell>
          <cell r="P2780" t="str">
            <v>Claudia Melendez Mauricio</v>
          </cell>
          <cell r="Q2780"/>
          <cell r="R2780" t="str">
            <v>Manuel Francisco Aguilera Rivera</v>
          </cell>
          <cell r="S2780"/>
          <cell r="T2780">
            <v>942030338</v>
          </cell>
          <cell r="U2780" t="str">
            <v>marte50@hotmail.com</v>
          </cell>
        </row>
        <row r="2781">
          <cell r="H2781">
            <v>301552</v>
          </cell>
          <cell r="I2781" t="str">
            <v>MUNICIPALIDAD DISTRITAL DE LALAQUIZ</v>
          </cell>
          <cell r="J2781">
            <v>20</v>
          </cell>
          <cell r="K2781" t="str">
            <v>PIURA</v>
          </cell>
          <cell r="L2781">
            <v>3</v>
          </cell>
          <cell r="M2781" t="str">
            <v>HUANCABAMBA</v>
          </cell>
          <cell r="N2781">
            <v>5</v>
          </cell>
          <cell r="O2781" t="str">
            <v>LALAQUIZ</v>
          </cell>
          <cell r="P2781" t="str">
            <v>Claudia Melendez Mauricio</v>
          </cell>
          <cell r="Q2781"/>
          <cell r="R2781" t="str">
            <v>Rosmery Cisneros Lozada</v>
          </cell>
          <cell r="S2781"/>
          <cell r="T2781">
            <v>924558865</v>
          </cell>
          <cell r="U2781" t="str">
            <v>rocislo_2307@hotmail.com</v>
          </cell>
        </row>
        <row r="2782">
          <cell r="H2782">
            <v>301553</v>
          </cell>
          <cell r="I2782" t="str">
            <v>MUNICIPALIDAD DISTRITAL DE SAN MIGUEL DE EL FAIQUE</v>
          </cell>
          <cell r="J2782">
            <v>20</v>
          </cell>
          <cell r="K2782" t="str">
            <v>PIURA</v>
          </cell>
          <cell r="L2782">
            <v>3</v>
          </cell>
          <cell r="M2782" t="str">
            <v>HUANCABAMBA</v>
          </cell>
          <cell r="N2782">
            <v>6</v>
          </cell>
          <cell r="O2782" t="str">
            <v>SAN MIGUEL DE EL FAIQUE</v>
          </cell>
          <cell r="P2782" t="str">
            <v>Claudia Melendez Mauricio</v>
          </cell>
          <cell r="Q2782"/>
          <cell r="R2782" t="str">
            <v>Luis Alberto Rivera Calle</v>
          </cell>
          <cell r="S2782"/>
          <cell r="T2782">
            <v>480374</v>
          </cell>
          <cell r="U2782" t="str">
            <v>luric75@hotmail.com</v>
          </cell>
        </row>
        <row r="2783">
          <cell r="H2783">
            <v>301554</v>
          </cell>
          <cell r="I2783" t="str">
            <v>MUNICIPALIDAD DISTRITAL DE SONDOR</v>
          </cell>
          <cell r="J2783">
            <v>20</v>
          </cell>
          <cell r="K2783" t="str">
            <v>PIURA</v>
          </cell>
          <cell r="L2783">
            <v>3</v>
          </cell>
          <cell r="M2783" t="str">
            <v>HUANCABAMBA</v>
          </cell>
          <cell r="N2783">
            <v>7</v>
          </cell>
          <cell r="O2783" t="str">
            <v>SONDOR</v>
          </cell>
          <cell r="P2783" t="str">
            <v>Claudia Melendez Mauricio</v>
          </cell>
          <cell r="Q2783"/>
          <cell r="R2783" t="str">
            <v>Miguel Stalin Anton Tocto</v>
          </cell>
          <cell r="S2783"/>
          <cell r="T2783">
            <v>967401550</v>
          </cell>
          <cell r="U2783" t="str">
            <v>mistanto2910@gmail.com</v>
          </cell>
        </row>
        <row r="2784">
          <cell r="H2784">
            <v>301555</v>
          </cell>
          <cell r="I2784" t="str">
            <v>MUNICIPALIDAD DISTRITAL DE SONDORILLO</v>
          </cell>
          <cell r="J2784">
            <v>20</v>
          </cell>
          <cell r="K2784" t="str">
            <v>PIURA</v>
          </cell>
          <cell r="L2784">
            <v>3</v>
          </cell>
          <cell r="M2784" t="str">
            <v>HUANCABAMBA</v>
          </cell>
          <cell r="N2784">
            <v>8</v>
          </cell>
          <cell r="O2784" t="str">
            <v>SONDORILLO</v>
          </cell>
          <cell r="P2784" t="str">
            <v>Claudia Melendez Mauricio</v>
          </cell>
          <cell r="Q2784"/>
          <cell r="R2784" t="str">
            <v>Segunda Hortencia Pardo Galvez</v>
          </cell>
          <cell r="S2784"/>
          <cell r="T2784">
            <v>994775151</v>
          </cell>
          <cell r="U2784" t="str">
            <v>techy2631@gmail.com</v>
          </cell>
        </row>
        <row r="2785">
          <cell r="H2785">
            <v>301557</v>
          </cell>
          <cell r="I2785" t="str">
            <v>MUNICIPALIDAD DISTRITAL DE BUENOS AIRES</v>
          </cell>
          <cell r="J2785">
            <v>20</v>
          </cell>
          <cell r="K2785" t="str">
            <v>PIURA</v>
          </cell>
          <cell r="L2785">
            <v>4</v>
          </cell>
          <cell r="M2785" t="str">
            <v>MORROPON</v>
          </cell>
          <cell r="N2785">
            <v>2</v>
          </cell>
          <cell r="O2785" t="str">
            <v>BUENOS AIRES</v>
          </cell>
          <cell r="P2785" t="str">
            <v>Claudia Melendez Mauricio</v>
          </cell>
          <cell r="Q2785"/>
          <cell r="R2785" t="str">
            <v>Danny Marilu Cisneros Lozada</v>
          </cell>
          <cell r="S2785"/>
          <cell r="T2785">
            <v>963296907</v>
          </cell>
          <cell r="U2785" t="str">
            <v>dancis_14@hotmail.com</v>
          </cell>
        </row>
        <row r="2786">
          <cell r="H2786">
            <v>301558</v>
          </cell>
          <cell r="I2786" t="str">
            <v>MUNICIPALIDAD DISTRITAL DE CHALACO</v>
          </cell>
          <cell r="J2786">
            <v>20</v>
          </cell>
          <cell r="K2786" t="str">
            <v>PIURA</v>
          </cell>
          <cell r="L2786">
            <v>4</v>
          </cell>
          <cell r="M2786" t="str">
            <v>MORROPON</v>
          </cell>
          <cell r="N2786">
            <v>3</v>
          </cell>
          <cell r="O2786" t="str">
            <v>CHALACO</v>
          </cell>
          <cell r="P2786" t="str">
            <v>Claudia Melendez Mauricio</v>
          </cell>
          <cell r="Q2786"/>
          <cell r="R2786" t="str">
            <v>Joel Saavedra Apon</v>
          </cell>
          <cell r="S2786"/>
          <cell r="T2786">
            <v>976382907</v>
          </cell>
          <cell r="U2786" t="str">
            <v>joelsaavedraapon@gmail.com</v>
          </cell>
        </row>
        <row r="2787">
          <cell r="H2787">
            <v>301559</v>
          </cell>
          <cell r="I2787" t="str">
            <v>MUNICIPALIDAD DISTRITAL DE LA MATANZA</v>
          </cell>
          <cell r="J2787">
            <v>20</v>
          </cell>
          <cell r="K2787" t="str">
            <v>PIURA</v>
          </cell>
          <cell r="L2787">
            <v>4</v>
          </cell>
          <cell r="M2787" t="str">
            <v>MORROPON</v>
          </cell>
          <cell r="N2787">
            <v>4</v>
          </cell>
          <cell r="O2787" t="str">
            <v>LA MATANZA</v>
          </cell>
          <cell r="P2787" t="str">
            <v>Claudia Melendez Mauricio</v>
          </cell>
          <cell r="Q2787"/>
          <cell r="R2787" t="str">
            <v>Derfin Huaman Tocto</v>
          </cell>
          <cell r="S2787"/>
          <cell r="T2787">
            <v>988494793</v>
          </cell>
          <cell r="U2787" t="str">
            <v>derfinhuaman@hotmail.es</v>
          </cell>
        </row>
        <row r="2788">
          <cell r="H2788">
            <v>301560</v>
          </cell>
          <cell r="I2788" t="str">
            <v>MUNICIPALIDAD DISTRITAL DE MORROPON</v>
          </cell>
          <cell r="J2788">
            <v>20</v>
          </cell>
          <cell r="K2788" t="str">
            <v>PIURA</v>
          </cell>
          <cell r="L2788">
            <v>4</v>
          </cell>
          <cell r="M2788" t="str">
            <v>MORROPON</v>
          </cell>
          <cell r="N2788">
            <v>5</v>
          </cell>
          <cell r="O2788" t="str">
            <v>MORROPON</v>
          </cell>
          <cell r="P2788" t="str">
            <v>Claudia Melendez Mauricio</v>
          </cell>
          <cell r="Q2788"/>
          <cell r="R2788" t="str">
            <v>Fidel Gómez</v>
          </cell>
          <cell r="S2788"/>
          <cell r="T2788">
            <v>939111105</v>
          </cell>
          <cell r="U2788" t="str">
            <v>planificacion_desarrolloi@munichulucanas.gob.pe</v>
          </cell>
        </row>
        <row r="2789">
          <cell r="H2789">
            <v>301561</v>
          </cell>
          <cell r="I2789" t="str">
            <v>MUNICIPALIDAD DISTRITAL DE SALITRAL</v>
          </cell>
          <cell r="J2789">
            <v>20</v>
          </cell>
          <cell r="K2789" t="str">
            <v>PIURA</v>
          </cell>
          <cell r="L2789">
            <v>4</v>
          </cell>
          <cell r="M2789" t="str">
            <v>MORROPON</v>
          </cell>
          <cell r="N2789">
            <v>6</v>
          </cell>
          <cell r="O2789" t="str">
            <v>SALITRAL</v>
          </cell>
          <cell r="P2789" t="str">
            <v>Claudia Melendez Mauricio</v>
          </cell>
          <cell r="Q2789"/>
          <cell r="R2789" t="str">
            <v>Dorian Armando Quispe Huanca</v>
          </cell>
          <cell r="S2789"/>
          <cell r="T2789" t="str">
            <v>957 579 294</v>
          </cell>
          <cell r="U2789" t="str">
            <v>dorianquispe@hotmail.com</v>
          </cell>
        </row>
        <row r="2790">
          <cell r="H2790">
            <v>301562</v>
          </cell>
          <cell r="I2790" t="str">
            <v>MUNICIPALIDAD DISTRITAL DE SAN JUAN DE BIGOTE</v>
          </cell>
          <cell r="J2790">
            <v>20</v>
          </cell>
          <cell r="K2790" t="str">
            <v>PIURA</v>
          </cell>
          <cell r="L2790">
            <v>4</v>
          </cell>
          <cell r="M2790" t="str">
            <v>MORROPON</v>
          </cell>
          <cell r="N2790">
            <v>7</v>
          </cell>
          <cell r="O2790" t="str">
            <v>SAN JUAN DE BIGOTE</v>
          </cell>
          <cell r="P2790" t="str">
            <v>Claudia Melendez Mauricio</v>
          </cell>
          <cell r="Q2790"/>
          <cell r="R2790" t="str">
            <v>Nora Carhuatocto Flores</v>
          </cell>
          <cell r="S2790"/>
          <cell r="T2790">
            <v>963436360</v>
          </cell>
          <cell r="U2790" t="str">
            <v>nora.ncf36@gmail.com</v>
          </cell>
        </row>
        <row r="2791">
          <cell r="H2791">
            <v>301563</v>
          </cell>
          <cell r="I2791" t="str">
            <v>MUNICIPALIDAD DISTRITAL DE SANTA CATALINA DE MOSSA</v>
          </cell>
          <cell r="J2791">
            <v>20</v>
          </cell>
          <cell r="K2791" t="str">
            <v>PIURA</v>
          </cell>
          <cell r="L2791">
            <v>4</v>
          </cell>
          <cell r="M2791" t="str">
            <v>MORROPON</v>
          </cell>
          <cell r="N2791">
            <v>8</v>
          </cell>
          <cell r="O2791" t="str">
            <v>SANTA CATALINA DE MOSSA</v>
          </cell>
          <cell r="P2791" t="str">
            <v>Claudia Melendez Mauricio</v>
          </cell>
          <cell r="Q2791"/>
          <cell r="R2791" t="str">
            <v>Liliana Garcia Julca</v>
          </cell>
          <cell r="S2791"/>
          <cell r="T2791">
            <v>917383283</v>
          </cell>
          <cell r="U2791" t="str">
            <v>garcia.unp@gmail.com</v>
          </cell>
        </row>
        <row r="2792">
          <cell r="H2792">
            <v>301564</v>
          </cell>
          <cell r="I2792" t="str">
            <v>MUNICIPALIDAD DISTRITAL DE SANTO DOMINGO</v>
          </cell>
          <cell r="J2792">
            <v>20</v>
          </cell>
          <cell r="K2792" t="str">
            <v>PIURA</v>
          </cell>
          <cell r="L2792">
            <v>4</v>
          </cell>
          <cell r="M2792" t="str">
            <v>MORROPON</v>
          </cell>
          <cell r="N2792">
            <v>9</v>
          </cell>
          <cell r="O2792" t="str">
            <v>SANTO DOMINGO</v>
          </cell>
          <cell r="P2792" t="str">
            <v>Claudia Melendez Mauricio</v>
          </cell>
          <cell r="Q2792"/>
          <cell r="R2792" t="str">
            <v>Baca Nuñez Rossmery Eduviges</v>
          </cell>
          <cell r="S2792"/>
          <cell r="T2792">
            <v>931083878</v>
          </cell>
          <cell r="U2792" t="str">
            <v>rossmery27@hotmail.com</v>
          </cell>
        </row>
        <row r="2793">
          <cell r="H2793">
            <v>301565</v>
          </cell>
          <cell r="I2793" t="str">
            <v>MUNICIPALIDAD DISTRITAL DE YAMANGO</v>
          </cell>
          <cell r="J2793">
            <v>20</v>
          </cell>
          <cell r="K2793" t="str">
            <v>PIURA</v>
          </cell>
          <cell r="L2793">
            <v>4</v>
          </cell>
          <cell r="M2793" t="str">
            <v>MORROPON</v>
          </cell>
          <cell r="N2793">
            <v>10</v>
          </cell>
          <cell r="O2793" t="str">
            <v>YAMANGO</v>
          </cell>
          <cell r="P2793" t="str">
            <v>Claudia Melendez Mauricio</v>
          </cell>
          <cell r="Q2793"/>
          <cell r="R2793" t="str">
            <v>Vilma Elizabeth Chavez Juarez</v>
          </cell>
          <cell r="S2793"/>
          <cell r="T2793">
            <v>929509343</v>
          </cell>
          <cell r="U2793" t="str">
            <v>viumachj@gmail.com</v>
          </cell>
        </row>
        <row r="2794">
          <cell r="H2794">
            <v>301567</v>
          </cell>
          <cell r="I2794" t="str">
            <v>MUNICIPALIDAD DISTRITAL DE AMOTAPE</v>
          </cell>
          <cell r="J2794">
            <v>20</v>
          </cell>
          <cell r="K2794" t="str">
            <v>PIURA</v>
          </cell>
          <cell r="L2794">
            <v>5</v>
          </cell>
          <cell r="M2794" t="str">
            <v>PAITA</v>
          </cell>
          <cell r="N2794">
            <v>2</v>
          </cell>
          <cell r="O2794" t="str">
            <v>AMOTAPE</v>
          </cell>
          <cell r="P2794" t="str">
            <v>Claudia Melendez Mauricio</v>
          </cell>
          <cell r="Q2794"/>
          <cell r="R2794" t="str">
            <v>Carlos Enrique Lovera Palomino</v>
          </cell>
          <cell r="S2794"/>
          <cell r="T2794">
            <v>969556362</v>
          </cell>
          <cell r="U2794" t="str">
            <v>carloslovera_1@hotmail.com</v>
          </cell>
        </row>
        <row r="2795">
          <cell r="H2795">
            <v>301568</v>
          </cell>
          <cell r="I2795" t="str">
            <v>MUNICIPALIDAD DISTRITAL DE EL ARENAL</v>
          </cell>
          <cell r="J2795">
            <v>20</v>
          </cell>
          <cell r="K2795" t="str">
            <v>PIURA</v>
          </cell>
          <cell r="L2795">
            <v>5</v>
          </cell>
          <cell r="M2795" t="str">
            <v>PAITA</v>
          </cell>
          <cell r="N2795">
            <v>3</v>
          </cell>
          <cell r="O2795" t="str">
            <v>ARENAL</v>
          </cell>
          <cell r="P2795" t="str">
            <v>Claudia Melendez Mauricio</v>
          </cell>
          <cell r="Q2795"/>
          <cell r="R2795" t="str">
            <v>Marco Antonio Astudillo Castro</v>
          </cell>
          <cell r="S2795"/>
          <cell r="T2795">
            <v>952983223</v>
          </cell>
          <cell r="U2795" t="str">
            <v>marco_astudilloc@hotmail.com</v>
          </cell>
        </row>
        <row r="2796">
          <cell r="H2796">
            <v>301569</v>
          </cell>
          <cell r="I2796" t="str">
            <v>MUNICIPALIDAD DISTRITAL DE COLAN</v>
          </cell>
          <cell r="J2796">
            <v>20</v>
          </cell>
          <cell r="K2796" t="str">
            <v>PIURA</v>
          </cell>
          <cell r="L2796">
            <v>5</v>
          </cell>
          <cell r="M2796" t="str">
            <v>PAITA</v>
          </cell>
          <cell r="N2796">
            <v>4</v>
          </cell>
          <cell r="O2796" t="str">
            <v>COLAN</v>
          </cell>
          <cell r="P2796" t="str">
            <v>Claudia Melendez Mauricio</v>
          </cell>
          <cell r="Q2796"/>
          <cell r="R2796" t="str">
            <v>Jenny V. Saavedra Saguma</v>
          </cell>
          <cell r="S2796"/>
          <cell r="T2796">
            <v>948035435</v>
          </cell>
          <cell r="U2796" t="str">
            <v>yvane_47@hotmail.com</v>
          </cell>
        </row>
        <row r="2797">
          <cell r="H2797">
            <v>301570</v>
          </cell>
          <cell r="I2797" t="str">
            <v>MUNICIPALIDAD DISTRITAL DE LA HUACA</v>
          </cell>
          <cell r="J2797">
            <v>20</v>
          </cell>
          <cell r="K2797" t="str">
            <v>PIURA</v>
          </cell>
          <cell r="L2797">
            <v>5</v>
          </cell>
          <cell r="M2797" t="str">
            <v>PAITA</v>
          </cell>
          <cell r="N2797">
            <v>5</v>
          </cell>
          <cell r="O2797" t="str">
            <v>LA HUACA</v>
          </cell>
          <cell r="P2797" t="str">
            <v>Claudia Melendez Mauricio</v>
          </cell>
          <cell r="Q2797"/>
          <cell r="R2797" t="str">
            <v>Derfin Huaman Tocto</v>
          </cell>
          <cell r="S2797"/>
          <cell r="T2797">
            <v>988494793</v>
          </cell>
          <cell r="U2797" t="str">
            <v>subgerenciapresupuestolahuaca@hotmail.com; derfinhuaman@hotmail.es; royupa_06@hotmail.com</v>
          </cell>
        </row>
        <row r="2798">
          <cell r="H2798">
            <v>301571</v>
          </cell>
          <cell r="I2798" t="str">
            <v>MUNICIPALIDAD DISTRITAL DE TAMARINDO</v>
          </cell>
          <cell r="J2798">
            <v>20</v>
          </cell>
          <cell r="K2798" t="str">
            <v>PIURA</v>
          </cell>
          <cell r="L2798">
            <v>5</v>
          </cell>
          <cell r="M2798" t="str">
            <v>PAITA</v>
          </cell>
          <cell r="N2798">
            <v>6</v>
          </cell>
          <cell r="O2798" t="str">
            <v>TAMARINDO</v>
          </cell>
          <cell r="P2798" t="str">
            <v>Claudia Melendez Mauricio</v>
          </cell>
          <cell r="Q2798"/>
          <cell r="R2798" t="str">
            <v>Carlos Lovera Palomino</v>
          </cell>
          <cell r="S2798"/>
          <cell r="T2798">
            <v>969556362</v>
          </cell>
          <cell r="U2798" t="str">
            <v>leonix_10@hotmail.com; carloslovera_1@hotmail.com; planeamiento@munitamarindo.gob.pe</v>
          </cell>
        </row>
        <row r="2799">
          <cell r="H2799">
            <v>301572</v>
          </cell>
          <cell r="I2799" t="str">
            <v>MUNICIPALIDAD DISTRITAL DE VICHAYAL</v>
          </cell>
          <cell r="J2799">
            <v>20</v>
          </cell>
          <cell r="K2799" t="str">
            <v>PIURA</v>
          </cell>
          <cell r="L2799">
            <v>5</v>
          </cell>
          <cell r="M2799" t="str">
            <v>PAITA</v>
          </cell>
          <cell r="N2799">
            <v>7</v>
          </cell>
          <cell r="O2799" t="str">
            <v>VICHAYAL</v>
          </cell>
          <cell r="P2799" t="str">
            <v>Claudia Melendez Mauricio</v>
          </cell>
          <cell r="Q2799"/>
          <cell r="R2799" t="str">
            <v>Cristobal Crisanto Quispe</v>
          </cell>
          <cell r="S2799"/>
          <cell r="T2799">
            <v>991601717</v>
          </cell>
          <cell r="U2799" t="str">
            <v>criscrisq899@gmail.com; gerenciamunicipal@munivichayal.gob.pe; joseluisbacacruz@yahoo.es</v>
          </cell>
        </row>
        <row r="2800">
          <cell r="H2800">
            <v>301574</v>
          </cell>
          <cell r="I2800" t="str">
            <v>MUNICIPALIDAD DISTRITAL DE BELLAVISTA</v>
          </cell>
          <cell r="J2800">
            <v>20</v>
          </cell>
          <cell r="K2800" t="str">
            <v>PIURA</v>
          </cell>
          <cell r="L2800">
            <v>6</v>
          </cell>
          <cell r="M2800" t="str">
            <v>SULLANA</v>
          </cell>
          <cell r="N2800">
            <v>2</v>
          </cell>
          <cell r="O2800" t="str">
            <v>BELLAVISTA</v>
          </cell>
          <cell r="P2800" t="str">
            <v>Claudia Melendez Mauricio</v>
          </cell>
          <cell r="Q2800"/>
          <cell r="R2800" t="str">
            <v>Carlos Enrique Benites Colan</v>
          </cell>
          <cell r="S2800"/>
          <cell r="T2800">
            <v>947201837</v>
          </cell>
          <cell r="U2800" t="str">
            <v>carlosbenites1979@gmail.com</v>
          </cell>
        </row>
        <row r="2801">
          <cell r="H2801">
            <v>301575</v>
          </cell>
          <cell r="I2801" t="str">
            <v>MUNICIPALIDAD DISTRITAL DE IGNACIO ESCUDERO</v>
          </cell>
          <cell r="J2801">
            <v>20</v>
          </cell>
          <cell r="K2801" t="str">
            <v>PIURA</v>
          </cell>
          <cell r="L2801">
            <v>6</v>
          </cell>
          <cell r="M2801" t="str">
            <v>SULLANA</v>
          </cell>
          <cell r="N2801">
            <v>3</v>
          </cell>
          <cell r="O2801" t="str">
            <v>IGNACIO ESCUDERO</v>
          </cell>
          <cell r="P2801" t="str">
            <v>Claudia Melendez Mauricio</v>
          </cell>
          <cell r="Q2801"/>
          <cell r="R2801" t="str">
            <v>Luis Alfredo Fiestas Yenque</v>
          </cell>
          <cell r="S2801"/>
          <cell r="T2801">
            <v>977616471</v>
          </cell>
          <cell r="U2801" t="str">
            <v>fiestas_209@hotmail.com</v>
          </cell>
        </row>
        <row r="2802">
          <cell r="H2802">
            <v>301576</v>
          </cell>
          <cell r="I2802" t="str">
            <v>MUNICIPALIDAD DISTRITAL DE LANCONES</v>
          </cell>
          <cell r="J2802">
            <v>20</v>
          </cell>
          <cell r="K2802" t="str">
            <v>PIURA</v>
          </cell>
          <cell r="L2802">
            <v>6</v>
          </cell>
          <cell r="M2802" t="str">
            <v>SULLANA</v>
          </cell>
          <cell r="N2802">
            <v>4</v>
          </cell>
          <cell r="O2802" t="str">
            <v>LANCONES</v>
          </cell>
          <cell r="P2802" t="str">
            <v>Claudia Melendez Mauricio</v>
          </cell>
          <cell r="Q2802"/>
          <cell r="R2802" t="str">
            <v>Delmer Jhoel Vargas Castillo</v>
          </cell>
          <cell r="S2802"/>
          <cell r="T2802">
            <v>968716652</v>
          </cell>
          <cell r="U2802" t="str">
            <v>delmerjoel@hotmail.com</v>
          </cell>
        </row>
        <row r="2803">
          <cell r="H2803">
            <v>301577</v>
          </cell>
          <cell r="I2803" t="str">
            <v>MUNICIPALIDAD DISTRITAL DE MARCAVELICA</v>
          </cell>
          <cell r="J2803">
            <v>20</v>
          </cell>
          <cell r="K2803" t="str">
            <v>PIURA</v>
          </cell>
          <cell r="L2803">
            <v>6</v>
          </cell>
          <cell r="M2803" t="str">
            <v>SULLANA</v>
          </cell>
          <cell r="N2803">
            <v>5</v>
          </cell>
          <cell r="O2803" t="str">
            <v>MARCAVELICA</v>
          </cell>
          <cell r="P2803" t="str">
            <v>Claudia Melendez Mauricio</v>
          </cell>
          <cell r="Q2803"/>
          <cell r="R2803" t="str">
            <v>Betty Huamán Neyra</v>
          </cell>
          <cell r="S2803"/>
          <cell r="T2803">
            <v>971318338</v>
          </cell>
          <cell r="U2803" t="str">
            <v>planeamientoypresupuesto@munimarcavelica.gob.pe</v>
          </cell>
        </row>
        <row r="2804">
          <cell r="H2804">
            <v>301578</v>
          </cell>
          <cell r="I2804" t="str">
            <v>MUNICIPALIDAD DISTRITAL DE MIGUEL CHECA</v>
          </cell>
          <cell r="J2804">
            <v>20</v>
          </cell>
          <cell r="K2804" t="str">
            <v>PIURA</v>
          </cell>
          <cell r="L2804">
            <v>6</v>
          </cell>
          <cell r="M2804" t="str">
            <v>SULLANA</v>
          </cell>
          <cell r="N2804">
            <v>6</v>
          </cell>
          <cell r="O2804" t="str">
            <v>MIGUEL CHECA</v>
          </cell>
          <cell r="P2804" t="str">
            <v>Claudia Melendez Mauricio</v>
          </cell>
          <cell r="Q2804"/>
          <cell r="R2804" t="str">
            <v>Maria Jimenez Correa</v>
          </cell>
          <cell r="S2804"/>
          <cell r="T2804">
            <v>991551700</v>
          </cell>
          <cell r="U2804" t="str">
            <v>mnjimenezc@gmail.com; purizacaemmanuel699@gmail.com</v>
          </cell>
        </row>
        <row r="2805">
          <cell r="H2805">
            <v>301579</v>
          </cell>
          <cell r="I2805" t="str">
            <v>MUNICIPALIDAD DISTRITAL DE QUERECOTILLO</v>
          </cell>
          <cell r="J2805">
            <v>20</v>
          </cell>
          <cell r="K2805" t="str">
            <v>PIURA</v>
          </cell>
          <cell r="L2805">
            <v>6</v>
          </cell>
          <cell r="M2805" t="str">
            <v>SULLANA</v>
          </cell>
          <cell r="N2805">
            <v>7</v>
          </cell>
          <cell r="O2805" t="str">
            <v>QUERECOTILLO</v>
          </cell>
          <cell r="P2805" t="str">
            <v>Claudia Melendez Mauricio</v>
          </cell>
          <cell r="Q2805"/>
          <cell r="R2805" t="str">
            <v>Milton Fredy Herrera Oblea</v>
          </cell>
          <cell r="S2805"/>
          <cell r="T2805">
            <v>945267924</v>
          </cell>
          <cell r="U2805" t="str">
            <v>miho707@hotmail.com</v>
          </cell>
        </row>
        <row r="2806">
          <cell r="H2806">
            <v>301580</v>
          </cell>
          <cell r="I2806" t="str">
            <v>MUNICIPALIDAD DISTRITAL DE SALITRAL</v>
          </cell>
          <cell r="J2806">
            <v>20</v>
          </cell>
          <cell r="K2806" t="str">
            <v>PIURA</v>
          </cell>
          <cell r="L2806">
            <v>6</v>
          </cell>
          <cell r="M2806" t="str">
            <v>SULLANA</v>
          </cell>
          <cell r="N2806">
            <v>8</v>
          </cell>
          <cell r="O2806" t="str">
            <v>SALITRAL</v>
          </cell>
          <cell r="P2806" t="str">
            <v>Claudia Melendez Mauricio</v>
          </cell>
          <cell r="Q2806"/>
          <cell r="R2806" t="str">
            <v>Anghy Pamela Reto Cabrera</v>
          </cell>
          <cell r="S2806"/>
          <cell r="T2806">
            <v>961945593</v>
          </cell>
          <cell r="U2806" t="str">
            <v>municipalidaddistritaldesalitr@gmail.com; aretocabrera@gmail.com; jrodrigozm33@gmail.com</v>
          </cell>
        </row>
        <row r="2807">
          <cell r="H2807">
            <v>301582</v>
          </cell>
          <cell r="I2807" t="str">
            <v>MUNICIPALIDAD DISTRITAL DE EL ALTO</v>
          </cell>
          <cell r="J2807">
            <v>20</v>
          </cell>
          <cell r="K2807" t="str">
            <v>PIURA</v>
          </cell>
          <cell r="L2807">
            <v>7</v>
          </cell>
          <cell r="M2807" t="str">
            <v>TALARA</v>
          </cell>
          <cell r="N2807">
            <v>2</v>
          </cell>
          <cell r="O2807" t="str">
            <v>EL ALTO</v>
          </cell>
          <cell r="P2807" t="str">
            <v>Claudia Melendez Mauricio</v>
          </cell>
          <cell r="Q2807"/>
          <cell r="R2807" t="str">
            <v>Carlos Valentin Aranda Jimenez</v>
          </cell>
          <cell r="S2807"/>
          <cell r="T2807">
            <v>994515417</v>
          </cell>
          <cell r="U2807" t="str">
            <v>carandanic@hotmail.com</v>
          </cell>
        </row>
        <row r="2808">
          <cell r="H2808">
            <v>301583</v>
          </cell>
          <cell r="I2808" t="str">
            <v>MUNICIPALIDAD DISTRITAL DE LA BREA</v>
          </cell>
          <cell r="J2808">
            <v>20</v>
          </cell>
          <cell r="K2808" t="str">
            <v>PIURA</v>
          </cell>
          <cell r="L2808">
            <v>7</v>
          </cell>
          <cell r="M2808" t="str">
            <v>TALARA</v>
          </cell>
          <cell r="N2808">
            <v>3</v>
          </cell>
          <cell r="O2808" t="str">
            <v>LA BREA</v>
          </cell>
          <cell r="P2808" t="str">
            <v>Claudia Melendez Mauricio</v>
          </cell>
          <cell r="Q2808"/>
          <cell r="R2808" t="str">
            <v>Jose Otoniel Moreno Correa</v>
          </cell>
          <cell r="S2808"/>
          <cell r="T2808">
            <v>921159711</v>
          </cell>
          <cell r="U2808" t="str">
            <v>jocet_25@hotmail.com</v>
          </cell>
        </row>
        <row r="2809">
          <cell r="H2809">
            <v>301584</v>
          </cell>
          <cell r="I2809" t="str">
            <v>MUNICIPALIDAD DISTRITAL DE LOBITOS</v>
          </cell>
          <cell r="J2809">
            <v>20</v>
          </cell>
          <cell r="K2809" t="str">
            <v>PIURA</v>
          </cell>
          <cell r="L2809">
            <v>7</v>
          </cell>
          <cell r="M2809" t="str">
            <v>TALARA</v>
          </cell>
          <cell r="N2809">
            <v>4</v>
          </cell>
          <cell r="O2809" t="str">
            <v>LOBITOS</v>
          </cell>
          <cell r="P2809" t="str">
            <v>Claudia Melendez Mauricio</v>
          </cell>
          <cell r="Q2809"/>
          <cell r="R2809" t="str">
            <v>Jose Luis Lopez Lizano</v>
          </cell>
          <cell r="S2809"/>
          <cell r="T2809">
            <v>934799200</v>
          </cell>
          <cell r="U2809" t="str">
            <v>lopes_lisano@hotmail.com</v>
          </cell>
        </row>
        <row r="2810">
          <cell r="H2810">
            <v>301585</v>
          </cell>
          <cell r="I2810" t="str">
            <v>MUNICIPALIDAD DISTRITAL DE LOS ORGANOS</v>
          </cell>
          <cell r="J2810">
            <v>20</v>
          </cell>
          <cell r="K2810" t="str">
            <v>PIURA</v>
          </cell>
          <cell r="L2810">
            <v>7</v>
          </cell>
          <cell r="M2810" t="str">
            <v>TALARA</v>
          </cell>
          <cell r="N2810">
            <v>5</v>
          </cell>
          <cell r="O2810" t="str">
            <v>LOS ORGANOS</v>
          </cell>
          <cell r="P2810" t="str">
            <v>Claudia Melendez Mauricio</v>
          </cell>
          <cell r="Q2810"/>
          <cell r="R2810" t="str">
            <v>Juan Carlos Vílchez Holguín</v>
          </cell>
          <cell r="S2810"/>
          <cell r="T2810">
            <v>927722268</v>
          </cell>
          <cell r="U2810" t="str">
            <v>jcvilchez26@gmail.com</v>
          </cell>
        </row>
        <row r="2811">
          <cell r="H2811">
            <v>301586</v>
          </cell>
          <cell r="I2811" t="str">
            <v>MUNICIPALIDAD DISTRITAL DE MANCORA</v>
          </cell>
          <cell r="J2811">
            <v>20</v>
          </cell>
          <cell r="K2811" t="str">
            <v>PIURA</v>
          </cell>
          <cell r="L2811">
            <v>7</v>
          </cell>
          <cell r="M2811" t="str">
            <v>TALARA</v>
          </cell>
          <cell r="N2811">
            <v>6</v>
          </cell>
          <cell r="O2811" t="str">
            <v>MANCORA</v>
          </cell>
          <cell r="P2811" t="str">
            <v>Claudia Melendez Mauricio</v>
          </cell>
          <cell r="Q2811"/>
          <cell r="R2811" t="str">
            <v>Jose Kenny Palomino Sanchez</v>
          </cell>
          <cell r="S2811"/>
          <cell r="T2811">
            <v>969579902</v>
          </cell>
          <cell r="U2811" t="str">
            <v>jkpalominos@gmail.com</v>
          </cell>
        </row>
        <row r="2812">
          <cell r="H2812">
            <v>301588</v>
          </cell>
          <cell r="I2812" t="str">
            <v>MUNICIPALIDAD DISTRITAL DE BELLAVISTA DE LA UNION</v>
          </cell>
          <cell r="J2812">
            <v>20</v>
          </cell>
          <cell r="K2812" t="str">
            <v>PIURA</v>
          </cell>
          <cell r="L2812">
            <v>8</v>
          </cell>
          <cell r="M2812" t="str">
            <v>SECHURA</v>
          </cell>
          <cell r="N2812">
            <v>2</v>
          </cell>
          <cell r="O2812" t="str">
            <v>BELLAVISTA DE LA UNION</v>
          </cell>
          <cell r="P2812" t="str">
            <v>Claudia Melendez Mauricio</v>
          </cell>
          <cell r="Q2812"/>
          <cell r="R2812" t="str">
            <v>Jose Humberto Fiestas Pazo</v>
          </cell>
          <cell r="S2812"/>
          <cell r="T2812">
            <v>942079529</v>
          </cell>
          <cell r="U2812" t="str">
            <v>vanessa.gonzaleschullez10@gmail.com; jhfiestasp@hotmail.com; vanessa.gonzaleschulle210@gmail.com</v>
          </cell>
        </row>
        <row r="2813">
          <cell r="H2813">
            <v>301589</v>
          </cell>
          <cell r="I2813" t="str">
            <v>MUNICIPALIDAD DISTRITAL DE BERNAL</v>
          </cell>
          <cell r="J2813">
            <v>20</v>
          </cell>
          <cell r="K2813" t="str">
            <v>PIURA</v>
          </cell>
          <cell r="L2813">
            <v>8</v>
          </cell>
          <cell r="M2813" t="str">
            <v>SECHURA</v>
          </cell>
          <cell r="N2813">
            <v>3</v>
          </cell>
          <cell r="O2813" t="str">
            <v>BERNAL</v>
          </cell>
          <cell r="P2813" t="str">
            <v>Claudia Melendez Mauricio</v>
          </cell>
          <cell r="Q2813"/>
          <cell r="R2813" t="str">
            <v>Cecilia Alejandra Mimbela Moran</v>
          </cell>
          <cell r="S2813"/>
          <cell r="T2813">
            <v>933057706</v>
          </cell>
          <cell r="U2813" t="str">
            <v>cealemimr@gmail.com</v>
          </cell>
        </row>
        <row r="2814">
          <cell r="H2814">
            <v>301590</v>
          </cell>
          <cell r="I2814" t="str">
            <v>MUNICIPALIDAD DISTRITAL DE CRISTO NOS VALGA</v>
          </cell>
          <cell r="J2814">
            <v>20</v>
          </cell>
          <cell r="K2814" t="str">
            <v>PIURA</v>
          </cell>
          <cell r="L2814">
            <v>8</v>
          </cell>
          <cell r="M2814" t="str">
            <v>SECHURA</v>
          </cell>
          <cell r="N2814">
            <v>4</v>
          </cell>
          <cell r="O2814" t="str">
            <v>CRISTO NOS VALGA</v>
          </cell>
          <cell r="P2814" t="str">
            <v>Claudia Melendez Mauricio</v>
          </cell>
          <cell r="Q2814"/>
          <cell r="R2814" t="str">
            <v>Elina Rosmery Correa Merino</v>
          </cell>
          <cell r="S2814"/>
          <cell r="T2814">
            <v>972932838</v>
          </cell>
          <cell r="U2814" t="str">
            <v>elina_68@hotmail.com</v>
          </cell>
        </row>
        <row r="2815">
          <cell r="H2815">
            <v>301591</v>
          </cell>
          <cell r="I2815" t="str">
            <v>MUNICIPALIDAD DISTRITAL DE VICE</v>
          </cell>
          <cell r="J2815">
            <v>20</v>
          </cell>
          <cell r="K2815" t="str">
            <v>PIURA</v>
          </cell>
          <cell r="L2815">
            <v>8</v>
          </cell>
          <cell r="M2815" t="str">
            <v>SECHURA</v>
          </cell>
          <cell r="N2815">
            <v>5</v>
          </cell>
          <cell r="O2815" t="str">
            <v>VICE</v>
          </cell>
          <cell r="P2815" t="str">
            <v>Claudia Melendez Mauricio</v>
          </cell>
          <cell r="Q2815"/>
          <cell r="R2815" t="str">
            <v>Juan Carlos Valdiviezo Criollo</v>
          </cell>
          <cell r="S2815"/>
          <cell r="T2815">
            <v>969917023</v>
          </cell>
          <cell r="U2815" t="str">
            <v>jveva210@hotmail.com</v>
          </cell>
        </row>
        <row r="2816">
          <cell r="H2816">
            <v>301592</v>
          </cell>
          <cell r="I2816" t="str">
            <v>MUNICIPALIDAD DISTRITAL DE RINCONADA LLICUAR</v>
          </cell>
          <cell r="J2816">
            <v>20</v>
          </cell>
          <cell r="K2816" t="str">
            <v>PIURA</v>
          </cell>
          <cell r="L2816">
            <v>8</v>
          </cell>
          <cell r="M2816" t="str">
            <v>SECHURA</v>
          </cell>
          <cell r="N2816">
            <v>6</v>
          </cell>
          <cell r="O2816" t="str">
            <v>RINCONADA LLICUAR</v>
          </cell>
          <cell r="P2816" t="str">
            <v>Claudia Melendez Mauricio</v>
          </cell>
          <cell r="Q2816"/>
          <cell r="R2816" t="str">
            <v>Leyla Alexandra Tume Curo</v>
          </cell>
          <cell r="S2816"/>
          <cell r="T2816">
            <v>912347141</v>
          </cell>
          <cell r="U2816" t="str">
            <v>leylatume@outllook.com</v>
          </cell>
        </row>
        <row r="2817">
          <cell r="H2817">
            <v>301594</v>
          </cell>
          <cell r="I2817" t="str">
            <v>MUNICIPALIDAD DISTRITAL DE ACORA</v>
          </cell>
          <cell r="J2817">
            <v>21</v>
          </cell>
          <cell r="K2817" t="str">
            <v>PUNO</v>
          </cell>
          <cell r="L2817">
            <v>1</v>
          </cell>
          <cell r="M2817" t="str">
            <v>PUNO</v>
          </cell>
          <cell r="N2817">
            <v>2</v>
          </cell>
          <cell r="O2817" t="str">
            <v>ACORA</v>
          </cell>
          <cell r="P2817" t="str">
            <v>Lourdes Gutierrez Aguado</v>
          </cell>
          <cell r="Q2817"/>
          <cell r="R2817" t="str">
            <v>NESTOR WILFREDO TICONA ESTAÑA</v>
          </cell>
          <cell r="S2817" t="str">
            <v>Jefe de Planificacion y Presupuesto</v>
          </cell>
          <cell r="T2817">
            <v>995779999</v>
          </cell>
          <cell r="U2817" t="str">
            <v xml:space="preserve">nwticona@gmail.com </v>
          </cell>
        </row>
        <row r="2818">
          <cell r="H2818">
            <v>301595</v>
          </cell>
          <cell r="I2818" t="str">
            <v>MUNICIPALIDAD DISTRITAL DE AMANTANI</v>
          </cell>
          <cell r="J2818">
            <v>21</v>
          </cell>
          <cell r="K2818" t="str">
            <v>PUNO</v>
          </cell>
          <cell r="L2818">
            <v>1</v>
          </cell>
          <cell r="M2818" t="str">
            <v>PUNO</v>
          </cell>
          <cell r="N2818">
            <v>3</v>
          </cell>
          <cell r="O2818" t="str">
            <v>AMANTANI</v>
          </cell>
          <cell r="P2818" t="str">
            <v>Lourdes Gutierrez Aguado</v>
          </cell>
          <cell r="Q2818"/>
          <cell r="R2818" t="str">
            <v xml:space="preserve"> Rosy Lisbeth Vargas Quilla </v>
          </cell>
          <cell r="S2818" t="str">
            <v xml:space="preserve">Especialista en planeamiento y presupuesto </v>
          </cell>
          <cell r="T2818">
            <v>938628559</v>
          </cell>
          <cell r="U2818" t="str">
            <v>miangeltuly@gmail.com</v>
          </cell>
        </row>
        <row r="2819">
          <cell r="H2819">
            <v>301596</v>
          </cell>
          <cell r="I2819" t="str">
            <v>MUNICIPALIDAD DISTRITAL DE ATUNCOLLA</v>
          </cell>
          <cell r="J2819">
            <v>21</v>
          </cell>
          <cell r="K2819" t="str">
            <v>PUNO</v>
          </cell>
          <cell r="L2819">
            <v>1</v>
          </cell>
          <cell r="M2819" t="str">
            <v>PUNO</v>
          </cell>
          <cell r="N2819">
            <v>4</v>
          </cell>
          <cell r="O2819" t="str">
            <v>ATUNCOLLA</v>
          </cell>
          <cell r="P2819" t="str">
            <v>Lourdes Gutierrez Aguado</v>
          </cell>
          <cell r="Q2819"/>
          <cell r="R2819" t="str">
            <v>Yoni Paredes Diaz</v>
          </cell>
          <cell r="S2819"/>
          <cell r="T2819">
            <v>941287916</v>
          </cell>
          <cell r="U2819" t="str">
            <v>yonnyparedes2610@gmail.com</v>
          </cell>
        </row>
        <row r="2820">
          <cell r="H2820">
            <v>301597</v>
          </cell>
          <cell r="I2820" t="str">
            <v>MUNICIPALIDAD DISTRITAL DE CAPACHICA</v>
          </cell>
          <cell r="J2820">
            <v>21</v>
          </cell>
          <cell r="K2820" t="str">
            <v>PUNO</v>
          </cell>
          <cell r="L2820">
            <v>1</v>
          </cell>
          <cell r="M2820" t="str">
            <v>PUNO</v>
          </cell>
          <cell r="N2820">
            <v>5</v>
          </cell>
          <cell r="O2820" t="str">
            <v>CAPACHICA</v>
          </cell>
          <cell r="P2820" t="str">
            <v>Lourdes Gutierrez Aguado</v>
          </cell>
          <cell r="Q2820"/>
          <cell r="R2820" t="str">
            <v>Clotilde Colca Quispe</v>
          </cell>
          <cell r="S2820"/>
          <cell r="T2820">
            <v>916842457</v>
          </cell>
          <cell r="U2820" t="str">
            <v>cpc_colcacloty@hotmail.com</v>
          </cell>
        </row>
        <row r="2821">
          <cell r="H2821">
            <v>301598</v>
          </cell>
          <cell r="I2821" t="str">
            <v>MUNICIPALIDAD DISTRITAL DE CHUCUITO</v>
          </cell>
          <cell r="J2821">
            <v>21</v>
          </cell>
          <cell r="K2821" t="str">
            <v>PUNO</v>
          </cell>
          <cell r="L2821">
            <v>1</v>
          </cell>
          <cell r="M2821" t="str">
            <v>PUNO</v>
          </cell>
          <cell r="N2821">
            <v>6</v>
          </cell>
          <cell r="O2821" t="str">
            <v>CHUCUITO</v>
          </cell>
          <cell r="P2821" t="str">
            <v>Lourdes Gutierrez Aguado</v>
          </cell>
          <cell r="Q2821"/>
          <cell r="R2821" t="str">
            <v>Bladimir Chambilla Chambilla</v>
          </cell>
          <cell r="S2821"/>
          <cell r="T2821">
            <v>935649030</v>
          </cell>
          <cell r="U2821" t="str">
            <v>bladyfie@gmail.com</v>
          </cell>
        </row>
        <row r="2822">
          <cell r="H2822">
            <v>301599</v>
          </cell>
          <cell r="I2822" t="str">
            <v>MUNICIPALIDAD DISTRITAL DE COATA</v>
          </cell>
          <cell r="J2822">
            <v>21</v>
          </cell>
          <cell r="K2822" t="str">
            <v>PUNO</v>
          </cell>
          <cell r="L2822">
            <v>1</v>
          </cell>
          <cell r="M2822" t="str">
            <v>PUNO</v>
          </cell>
          <cell r="N2822">
            <v>7</v>
          </cell>
          <cell r="O2822" t="str">
            <v>COATA</v>
          </cell>
          <cell r="P2822" t="str">
            <v>Lourdes Gutierrez Aguado</v>
          </cell>
          <cell r="Q2822"/>
          <cell r="R2822"/>
          <cell r="S2822"/>
          <cell r="T2822"/>
          <cell r="U2822"/>
        </row>
        <row r="2823">
          <cell r="H2823">
            <v>301600</v>
          </cell>
          <cell r="I2823" t="str">
            <v>MUNICIPALIDAD DISTRITAL HUATA</v>
          </cell>
          <cell r="J2823">
            <v>21</v>
          </cell>
          <cell r="K2823" t="str">
            <v>PUNO</v>
          </cell>
          <cell r="L2823">
            <v>1</v>
          </cell>
          <cell r="M2823" t="str">
            <v>PUNO</v>
          </cell>
          <cell r="N2823">
            <v>8</v>
          </cell>
          <cell r="O2823" t="str">
            <v>HUATA</v>
          </cell>
          <cell r="P2823" t="str">
            <v>Lourdes Gutierrez Aguado</v>
          </cell>
          <cell r="Q2823"/>
          <cell r="R2823" t="str">
            <v>Fidel Alvarez Mamani</v>
          </cell>
          <cell r="S2823" t="str">
            <v>Jefe de Planificación y Presupuesto</v>
          </cell>
          <cell r="T2823">
            <v>916437661</v>
          </cell>
          <cell r="U2823" t="str">
            <v>fram1806@gmail.com</v>
          </cell>
        </row>
        <row r="2824">
          <cell r="H2824">
            <v>301601</v>
          </cell>
          <cell r="I2824" t="str">
            <v>MUNICIPALIDAD DISTRITAL DE MAÑAZO</v>
          </cell>
          <cell r="J2824">
            <v>21</v>
          </cell>
          <cell r="K2824" t="str">
            <v>PUNO</v>
          </cell>
          <cell r="L2824">
            <v>1</v>
          </cell>
          <cell r="M2824" t="str">
            <v>PUNO</v>
          </cell>
          <cell r="N2824">
            <v>9</v>
          </cell>
          <cell r="O2824" t="str">
            <v>MAÑAZO</v>
          </cell>
          <cell r="P2824" t="str">
            <v>Lourdes Gutierrez Aguado</v>
          </cell>
          <cell r="Q2824"/>
          <cell r="R2824" t="str">
            <v>Justino Alanoca</v>
          </cell>
          <cell r="S2824"/>
          <cell r="T2824">
            <v>972511415</v>
          </cell>
          <cell r="U2824" t="str">
            <v>kathy.galindo21@gmail.com</v>
          </cell>
        </row>
        <row r="2825">
          <cell r="H2825">
            <v>301602</v>
          </cell>
          <cell r="I2825" t="str">
            <v>MUNICIPALIDAD DISTRITAL DE PAUCARCOLLA</v>
          </cell>
          <cell r="J2825">
            <v>21</v>
          </cell>
          <cell r="K2825" t="str">
            <v>PUNO</v>
          </cell>
          <cell r="L2825">
            <v>1</v>
          </cell>
          <cell r="M2825" t="str">
            <v>PUNO</v>
          </cell>
          <cell r="N2825">
            <v>10</v>
          </cell>
          <cell r="O2825" t="str">
            <v>PAUCARCOLLA</v>
          </cell>
          <cell r="P2825" t="str">
            <v>Lourdes Gutierrez Aguado</v>
          </cell>
          <cell r="Q2825"/>
          <cell r="R2825" t="str">
            <v>ANGEL LARICO VERA</v>
          </cell>
          <cell r="S2825" t="str">
            <v>JEFE DE PLANIFICACION Y PRESUPUESTO</v>
          </cell>
          <cell r="T2825">
            <v>932335519</v>
          </cell>
          <cell r="U2825" t="str">
            <v>xangellv@hotmail.com</v>
          </cell>
        </row>
        <row r="2826">
          <cell r="H2826">
            <v>301603</v>
          </cell>
          <cell r="I2826" t="str">
            <v>MUNICIPALIDAD DISTRITAL DE PICHACANI</v>
          </cell>
          <cell r="J2826">
            <v>21</v>
          </cell>
          <cell r="K2826" t="str">
            <v>PUNO</v>
          </cell>
          <cell r="L2826">
            <v>1</v>
          </cell>
          <cell r="M2826" t="str">
            <v>PUNO</v>
          </cell>
          <cell r="N2826">
            <v>11</v>
          </cell>
          <cell r="O2826" t="str">
            <v>PICHACANI</v>
          </cell>
          <cell r="P2826" t="str">
            <v>Lourdes Gutierrez Aguado</v>
          </cell>
          <cell r="Q2826"/>
          <cell r="R2826" t="str">
            <v>Angel Mamani Condori</v>
          </cell>
          <cell r="S2826" t="str">
            <v>Subgerente de Planificación y Presupuesto</v>
          </cell>
          <cell r="T2826">
            <v>950360053</v>
          </cell>
          <cell r="U2826" t="str">
            <v>angelcontur@gmail.com</v>
          </cell>
        </row>
        <row r="2827">
          <cell r="H2827">
            <v>301604</v>
          </cell>
          <cell r="I2827" t="str">
            <v>MUNICIPALIDAD DISTRITAL DE PLATERIA</v>
          </cell>
          <cell r="J2827">
            <v>21</v>
          </cell>
          <cell r="K2827" t="str">
            <v>PUNO</v>
          </cell>
          <cell r="L2827">
            <v>1</v>
          </cell>
          <cell r="M2827" t="str">
            <v>PUNO</v>
          </cell>
          <cell r="N2827">
            <v>12</v>
          </cell>
          <cell r="O2827" t="str">
            <v>PLATERIA</v>
          </cell>
          <cell r="P2827" t="str">
            <v>Lourdes Gutierrez Aguado</v>
          </cell>
          <cell r="Q2827"/>
          <cell r="R2827" t="str">
            <v>Soledad Silvana Apaza Diaz</v>
          </cell>
          <cell r="S2827"/>
          <cell r="T2827">
            <v>977251709</v>
          </cell>
          <cell r="U2827" t="str">
            <v>silvruiz1905@gmail.com</v>
          </cell>
        </row>
        <row r="2828">
          <cell r="H2828">
            <v>301605</v>
          </cell>
          <cell r="I2828" t="str">
            <v>MUNICIPALIDAD DISTRITAL DE SAN ANTONIO</v>
          </cell>
          <cell r="J2828">
            <v>21</v>
          </cell>
          <cell r="K2828" t="str">
            <v>PUNO</v>
          </cell>
          <cell r="L2828">
            <v>1</v>
          </cell>
          <cell r="M2828" t="str">
            <v>PUNO</v>
          </cell>
          <cell r="N2828">
            <v>13</v>
          </cell>
          <cell r="O2828" t="str">
            <v>SAN ANTONIO</v>
          </cell>
          <cell r="P2828" t="str">
            <v>Lourdes Gutierrez Aguado</v>
          </cell>
          <cell r="Q2828"/>
          <cell r="R2828" t="str">
            <v>Ruben Cabana Chavez</v>
          </cell>
          <cell r="S2828"/>
          <cell r="T2828">
            <v>951394695</v>
          </cell>
          <cell r="U2828" t="str">
            <v>rcch_16@hotmail.com</v>
          </cell>
        </row>
        <row r="2829">
          <cell r="H2829">
            <v>301606</v>
          </cell>
          <cell r="I2829" t="str">
            <v>MUNICIPALIDAD DISTRITAL DE TIQUILLACA</v>
          </cell>
          <cell r="J2829">
            <v>21</v>
          </cell>
          <cell r="K2829" t="str">
            <v>PUNO</v>
          </cell>
          <cell r="L2829">
            <v>1</v>
          </cell>
          <cell r="M2829" t="str">
            <v>PUNO</v>
          </cell>
          <cell r="N2829">
            <v>14</v>
          </cell>
          <cell r="O2829" t="str">
            <v>TIQUILLACA</v>
          </cell>
          <cell r="P2829" t="str">
            <v>Lourdes Gutierrez Aguado</v>
          </cell>
          <cell r="Q2829"/>
          <cell r="R2829" t="str">
            <v>Alexander Peñaranda Pacho</v>
          </cell>
          <cell r="S2829"/>
          <cell r="T2829">
            <v>951158821</v>
          </cell>
          <cell r="U2829" t="str">
            <v>xanderal@hotmail.com</v>
          </cell>
        </row>
        <row r="2830">
          <cell r="H2830">
            <v>301607</v>
          </cell>
          <cell r="I2830" t="str">
            <v>MUNICIPALIDAD DISTRITAL DE VILQUE</v>
          </cell>
          <cell r="J2830">
            <v>21</v>
          </cell>
          <cell r="K2830" t="str">
            <v>PUNO</v>
          </cell>
          <cell r="L2830">
            <v>1</v>
          </cell>
          <cell r="M2830" t="str">
            <v>PUNO</v>
          </cell>
          <cell r="N2830">
            <v>15</v>
          </cell>
          <cell r="O2830" t="str">
            <v>VILQUE</v>
          </cell>
          <cell r="P2830" t="str">
            <v>Lourdes Gutierrez Aguado</v>
          </cell>
          <cell r="Q2830"/>
          <cell r="R2830" t="str">
            <v>Héctor Pacompía Esteba</v>
          </cell>
          <cell r="S2830"/>
          <cell r="T2830">
            <v>955567793</v>
          </cell>
          <cell r="U2830" t="str">
            <v>hectorpe2011@gmail.com</v>
          </cell>
        </row>
        <row r="2831">
          <cell r="H2831">
            <v>301609</v>
          </cell>
          <cell r="I2831" t="str">
            <v>MUNICIPALIDAD DISTRITAL DE ACHAYA</v>
          </cell>
          <cell r="J2831">
            <v>21</v>
          </cell>
          <cell r="K2831" t="str">
            <v>PUNO</v>
          </cell>
          <cell r="L2831">
            <v>2</v>
          </cell>
          <cell r="M2831" t="str">
            <v>AZANGARO</v>
          </cell>
          <cell r="N2831">
            <v>2</v>
          </cell>
          <cell r="O2831" t="str">
            <v>ACHAYA</v>
          </cell>
          <cell r="P2831" t="str">
            <v>Lourdes Gutierrez Aguado</v>
          </cell>
          <cell r="Q2831"/>
          <cell r="R2831" t="str">
            <v>Nimer Nicolas Mamani Luque</v>
          </cell>
          <cell r="S2831"/>
          <cell r="T2831">
            <v>951694114</v>
          </cell>
          <cell r="U2831" t="str">
            <v>nimer2_2@hotmail.com</v>
          </cell>
        </row>
        <row r="2832">
          <cell r="H2832">
            <v>301610</v>
          </cell>
          <cell r="I2832" t="str">
            <v>MUNICIPALIDAD DISTRITAL DE ARAPA</v>
          </cell>
          <cell r="J2832">
            <v>21</v>
          </cell>
          <cell r="K2832" t="str">
            <v>PUNO</v>
          </cell>
          <cell r="L2832">
            <v>2</v>
          </cell>
          <cell r="M2832" t="str">
            <v>AZANGARO</v>
          </cell>
          <cell r="N2832">
            <v>3</v>
          </cell>
          <cell r="O2832" t="str">
            <v>ARAPA</v>
          </cell>
          <cell r="P2832" t="str">
            <v>Lourdes Gutierrez Aguado</v>
          </cell>
          <cell r="Q2832"/>
          <cell r="R2832" t="str">
            <v>GABRIEL CCUNO LARICO</v>
          </cell>
          <cell r="S2832" t="str">
            <v>Jefe de la Oficina de Planificación y presupuesto</v>
          </cell>
          <cell r="T2832"/>
          <cell r="U2832" t="str">
            <v>gabrielvinlarico.2020@gmail.com</v>
          </cell>
        </row>
        <row r="2833">
          <cell r="H2833">
            <v>301611</v>
          </cell>
          <cell r="I2833" t="str">
            <v>MUNICIPALIDAD DISTRITAL DE ASILLO</v>
          </cell>
          <cell r="J2833">
            <v>21</v>
          </cell>
          <cell r="K2833" t="str">
            <v>PUNO</v>
          </cell>
          <cell r="L2833">
            <v>2</v>
          </cell>
          <cell r="M2833" t="str">
            <v>AZANGARO</v>
          </cell>
          <cell r="N2833">
            <v>4</v>
          </cell>
          <cell r="O2833" t="str">
            <v>ASILLO</v>
          </cell>
          <cell r="P2833" t="str">
            <v>Lourdes Gutierrez Aguado</v>
          </cell>
          <cell r="Q2833"/>
          <cell r="R2833" t="str">
            <v>Wilar Turpo Nina</v>
          </cell>
          <cell r="S2833"/>
          <cell r="T2833">
            <v>971163771</v>
          </cell>
          <cell r="U2833" t="str">
            <v>wil_lar01@hotmail.com</v>
          </cell>
        </row>
        <row r="2834">
          <cell r="H2834">
            <v>301612</v>
          </cell>
          <cell r="I2834" t="str">
            <v>MUNICIPALIDAD DISTRITAL DE CAMINACA</v>
          </cell>
          <cell r="J2834">
            <v>21</v>
          </cell>
          <cell r="K2834" t="str">
            <v>PUNO</v>
          </cell>
          <cell r="L2834">
            <v>2</v>
          </cell>
          <cell r="M2834" t="str">
            <v>AZANGARO</v>
          </cell>
          <cell r="N2834">
            <v>5</v>
          </cell>
          <cell r="O2834" t="str">
            <v>CAMINACA</v>
          </cell>
          <cell r="P2834" t="str">
            <v>Lourdes Gutierrez Aguado</v>
          </cell>
          <cell r="Q2834"/>
          <cell r="R2834" t="str">
            <v>YONY URIEL CHINO SONCCO</v>
          </cell>
          <cell r="S2834" t="str">
            <v>JEFE DE LA OFICINA DE PLANEAMIENTO Y PRESUPUESTO</v>
          </cell>
          <cell r="T2834">
            <v>910035362</v>
          </cell>
          <cell r="U2834" t="str">
            <v>denarioyony@gmail.com</v>
          </cell>
        </row>
        <row r="2835">
          <cell r="H2835">
            <v>301613</v>
          </cell>
          <cell r="I2835" t="str">
            <v>MUNICIPALIDAD DISTRITAL DE CHUPA</v>
          </cell>
          <cell r="J2835">
            <v>21</v>
          </cell>
          <cell r="K2835" t="str">
            <v>PUNO</v>
          </cell>
          <cell r="L2835">
            <v>2</v>
          </cell>
          <cell r="M2835" t="str">
            <v>AZANGARO</v>
          </cell>
          <cell r="N2835">
            <v>6</v>
          </cell>
          <cell r="O2835" t="str">
            <v>CHUPA</v>
          </cell>
          <cell r="P2835" t="str">
            <v>Lourdes Gutierrez Aguado</v>
          </cell>
          <cell r="Q2835"/>
          <cell r="R2835" t="str">
            <v>Jaime Quispe Vargas</v>
          </cell>
          <cell r="S2835"/>
          <cell r="T2835">
            <v>951317930</v>
          </cell>
          <cell r="U2835" t="str">
            <v>vargas.2007@hotmail.com</v>
          </cell>
        </row>
        <row r="2836">
          <cell r="H2836">
            <v>301614</v>
          </cell>
          <cell r="I2836" t="str">
            <v>MUNICIPALIDAD DISTRITAL DE JOSE DOMINGO CHOQUEHUANCA</v>
          </cell>
          <cell r="J2836">
            <v>21</v>
          </cell>
          <cell r="K2836" t="str">
            <v>PUNO</v>
          </cell>
          <cell r="L2836">
            <v>2</v>
          </cell>
          <cell r="M2836" t="str">
            <v>AZANGARO</v>
          </cell>
          <cell r="N2836">
            <v>7</v>
          </cell>
          <cell r="O2836" t="str">
            <v>JOSE DOMINGO CHOQUEHUANCA</v>
          </cell>
          <cell r="P2836" t="str">
            <v>Lourdes Gutierrez Aguado</v>
          </cell>
          <cell r="Q2836"/>
          <cell r="R2836" t="str">
            <v>David Pacori Espirilla</v>
          </cell>
          <cell r="S2836"/>
          <cell r="T2836">
            <v>950425460</v>
          </cell>
          <cell r="U2836" t="str">
            <v>davidpaccoriespirilla@gmail.com</v>
          </cell>
        </row>
        <row r="2837">
          <cell r="H2837">
            <v>301615</v>
          </cell>
          <cell r="I2837" t="str">
            <v>MUNICIPALIDAD DISTRITAL DE MUÑANI</v>
          </cell>
          <cell r="J2837">
            <v>21</v>
          </cell>
          <cell r="K2837" t="str">
            <v>PUNO</v>
          </cell>
          <cell r="L2837">
            <v>2</v>
          </cell>
          <cell r="M2837" t="str">
            <v>AZANGARO</v>
          </cell>
          <cell r="N2837">
            <v>8</v>
          </cell>
          <cell r="O2837" t="str">
            <v>MUÑANI</v>
          </cell>
          <cell r="P2837" t="str">
            <v>Lourdes Gutierrez Aguado</v>
          </cell>
          <cell r="Q2837"/>
          <cell r="R2837" t="str">
            <v>Rinehe Elizabeth Puma Ayque</v>
          </cell>
          <cell r="S2837" t="str">
            <v>Oficina de Planeamiento y Presupuesto</v>
          </cell>
          <cell r="T2837"/>
          <cell r="U2837" t="str">
            <v>rineth1392@gmail.com</v>
          </cell>
        </row>
        <row r="2838">
          <cell r="H2838">
            <v>301616</v>
          </cell>
          <cell r="I2838" t="str">
            <v>MUNICIPALIDAD DISTRITAL DE POTONI</v>
          </cell>
          <cell r="J2838">
            <v>21</v>
          </cell>
          <cell r="K2838" t="str">
            <v>PUNO</v>
          </cell>
          <cell r="L2838">
            <v>2</v>
          </cell>
          <cell r="M2838" t="str">
            <v>AZANGARO</v>
          </cell>
          <cell r="N2838">
            <v>9</v>
          </cell>
          <cell r="O2838" t="str">
            <v>POTONI</v>
          </cell>
          <cell r="P2838" t="str">
            <v>Lourdes Gutierrez Aguado</v>
          </cell>
          <cell r="Q2838"/>
          <cell r="R2838" t="str">
            <v>Juan Victor Rodriguez Olazabal</v>
          </cell>
          <cell r="S2838"/>
          <cell r="T2838">
            <v>951498888</v>
          </cell>
          <cell r="U2838" t="str">
            <v>j_vro@hotmail.com</v>
          </cell>
        </row>
        <row r="2839">
          <cell r="H2839">
            <v>301617</v>
          </cell>
          <cell r="I2839" t="str">
            <v>MUNICIPALIDAD DISTRITAL DE SAMAN</v>
          </cell>
          <cell r="J2839">
            <v>21</v>
          </cell>
          <cell r="K2839" t="str">
            <v>PUNO</v>
          </cell>
          <cell r="L2839">
            <v>2</v>
          </cell>
          <cell r="M2839" t="str">
            <v>AZANGARO</v>
          </cell>
          <cell r="N2839">
            <v>10</v>
          </cell>
          <cell r="O2839" t="str">
            <v>SAMAN</v>
          </cell>
          <cell r="P2839" t="str">
            <v>Lourdes Gutierrez Aguado</v>
          </cell>
          <cell r="Q2839"/>
          <cell r="R2839" t="str">
            <v>Patty Yolanda Lima</v>
          </cell>
          <cell r="S2839"/>
          <cell r="T2839">
            <v>988015555</v>
          </cell>
          <cell r="U2839" t="str">
            <v>patty_yolanda@hotmail.com</v>
          </cell>
        </row>
        <row r="2840">
          <cell r="H2840">
            <v>301618</v>
          </cell>
          <cell r="I2840" t="str">
            <v>MUNICIPALIDAD DISTRITAL DE SAN ANTON</v>
          </cell>
          <cell r="J2840">
            <v>21</v>
          </cell>
          <cell r="K2840" t="str">
            <v>PUNO</v>
          </cell>
          <cell r="L2840">
            <v>2</v>
          </cell>
          <cell r="M2840" t="str">
            <v>AZANGARO</v>
          </cell>
          <cell r="N2840">
            <v>11</v>
          </cell>
          <cell r="O2840" t="str">
            <v>SAN ANTON</v>
          </cell>
          <cell r="P2840" t="str">
            <v>Lourdes Gutierrez Aguado</v>
          </cell>
          <cell r="Q2840"/>
          <cell r="R2840" t="str">
            <v>Hipolito Tito Chura</v>
          </cell>
          <cell r="S2840"/>
          <cell r="T2840">
            <v>934306626</v>
          </cell>
          <cell r="U2840" t="str">
            <v>hipo222@hotmail.com</v>
          </cell>
        </row>
        <row r="2841">
          <cell r="H2841">
            <v>301619</v>
          </cell>
          <cell r="I2841" t="str">
            <v>MUNICIPALIDAD DISTRITAL DE SAN JOSE</v>
          </cell>
          <cell r="J2841">
            <v>21</v>
          </cell>
          <cell r="K2841" t="str">
            <v>PUNO</v>
          </cell>
          <cell r="L2841">
            <v>2</v>
          </cell>
          <cell r="M2841" t="str">
            <v>AZANGARO</v>
          </cell>
          <cell r="N2841">
            <v>12</v>
          </cell>
          <cell r="O2841" t="str">
            <v>SAN JOSE</v>
          </cell>
          <cell r="P2841" t="str">
            <v>Lourdes Gutierrez Aguado</v>
          </cell>
          <cell r="Q2841"/>
          <cell r="R2841" t="str">
            <v>Danny E. Guillen Quisca</v>
          </cell>
          <cell r="S2841" t="str">
            <v>Jefe de la Oficina de Planificación y Presupuesto</v>
          </cell>
          <cell r="T2841"/>
          <cell r="U2841" t="str">
            <v>danny2020em@gmail.com</v>
          </cell>
        </row>
        <row r="2842">
          <cell r="H2842">
            <v>301620</v>
          </cell>
          <cell r="I2842" t="str">
            <v>MUNICIPALIDAD DISTRITAL DE SAN JUAN DE SALINAS</v>
          </cell>
          <cell r="J2842">
            <v>21</v>
          </cell>
          <cell r="K2842" t="str">
            <v>PUNO</v>
          </cell>
          <cell r="L2842">
            <v>2</v>
          </cell>
          <cell r="M2842" t="str">
            <v>AZANGARO</v>
          </cell>
          <cell r="N2842">
            <v>13</v>
          </cell>
          <cell r="O2842" t="str">
            <v>SAN JUAN DE SALINAS</v>
          </cell>
          <cell r="P2842" t="str">
            <v>Lourdes Gutierrez Aguado</v>
          </cell>
          <cell r="Q2842"/>
          <cell r="R2842" t="str">
            <v>Humberto Mamani Quispe</v>
          </cell>
          <cell r="S2842"/>
          <cell r="T2842">
            <v>959666066</v>
          </cell>
          <cell r="U2842" t="str">
            <v>cont_hum@hotmail.com</v>
          </cell>
        </row>
        <row r="2843">
          <cell r="H2843">
            <v>301621</v>
          </cell>
          <cell r="I2843" t="str">
            <v>MUNICIPALIDAD DISTRITAL DE SANTIAGO DE PUPUJA</v>
          </cell>
          <cell r="J2843">
            <v>21</v>
          </cell>
          <cell r="K2843" t="str">
            <v>PUNO</v>
          </cell>
          <cell r="L2843">
            <v>2</v>
          </cell>
          <cell r="M2843" t="str">
            <v>AZANGARO</v>
          </cell>
          <cell r="N2843">
            <v>14</v>
          </cell>
          <cell r="O2843" t="str">
            <v>SANTIAGO DE PUPUJA</v>
          </cell>
          <cell r="P2843" t="str">
            <v>Lourdes Gutierrez Aguado</v>
          </cell>
          <cell r="Q2843"/>
          <cell r="R2843" t="str">
            <v>Tania Hancco Mamani</v>
          </cell>
          <cell r="S2843" t="str">
            <v>Especialista en Planeamiento</v>
          </cell>
          <cell r="T2843">
            <v>933752574</v>
          </cell>
          <cell r="U2843" t="str">
            <v>talidana4@gmail.com</v>
          </cell>
        </row>
        <row r="2844">
          <cell r="H2844">
            <v>301622</v>
          </cell>
          <cell r="I2844" t="str">
            <v>MUNICIPALIDAD DISTRITAL DE TIRAPATA</v>
          </cell>
          <cell r="J2844">
            <v>21</v>
          </cell>
          <cell r="K2844" t="str">
            <v>PUNO</v>
          </cell>
          <cell r="L2844">
            <v>2</v>
          </cell>
          <cell r="M2844" t="str">
            <v>AZANGARO</v>
          </cell>
          <cell r="N2844">
            <v>15</v>
          </cell>
          <cell r="O2844" t="str">
            <v>TIRAPATA</v>
          </cell>
          <cell r="P2844" t="str">
            <v>Lourdes Gutierrez Aguado</v>
          </cell>
          <cell r="Q2844"/>
          <cell r="R2844" t="str">
            <v xml:space="preserve">Rossi Hiasminia Valero Calsina </v>
          </cell>
          <cell r="S2844"/>
          <cell r="T2844">
            <v>940497994</v>
          </cell>
          <cell r="U2844" t="str">
            <v>hiasminia.vc@gmail.com /  muni.tirapata.2026@gmail.com</v>
          </cell>
        </row>
        <row r="2845">
          <cell r="H2845">
            <v>301624</v>
          </cell>
          <cell r="I2845" t="str">
            <v>MUNICIPALIDAD DISTRITAL DE AJOYANI</v>
          </cell>
          <cell r="J2845">
            <v>21</v>
          </cell>
          <cell r="K2845" t="str">
            <v>PUNO</v>
          </cell>
          <cell r="L2845">
            <v>3</v>
          </cell>
          <cell r="M2845" t="str">
            <v>CARABAYA</v>
          </cell>
          <cell r="N2845">
            <v>2</v>
          </cell>
          <cell r="O2845" t="str">
            <v>AJOYANI</v>
          </cell>
          <cell r="P2845" t="str">
            <v>Lourdes Gutierrez Aguado</v>
          </cell>
          <cell r="Q2845"/>
          <cell r="R2845" t="str">
            <v>Marleny Hancco Mamani</v>
          </cell>
          <cell r="S2845"/>
          <cell r="T2845">
            <v>935147636</v>
          </cell>
          <cell r="U2845" t="str">
            <v>leny258@hotmail.com</v>
          </cell>
        </row>
        <row r="2846">
          <cell r="H2846">
            <v>301625</v>
          </cell>
          <cell r="I2846" t="str">
            <v>MUNICIPALIDAD DISTRITAL DE AYAPATA</v>
          </cell>
          <cell r="J2846">
            <v>21</v>
          </cell>
          <cell r="K2846" t="str">
            <v>PUNO</v>
          </cell>
          <cell r="L2846">
            <v>3</v>
          </cell>
          <cell r="M2846" t="str">
            <v>CARABAYA</v>
          </cell>
          <cell r="N2846">
            <v>3</v>
          </cell>
          <cell r="O2846" t="str">
            <v>AYAPATA</v>
          </cell>
          <cell r="P2846" t="str">
            <v>Lourdes Gutierrez Aguado</v>
          </cell>
          <cell r="Q2846"/>
          <cell r="R2846" t="str">
            <v>Henry Zea Mamani</v>
          </cell>
          <cell r="S2846"/>
          <cell r="T2846">
            <v>913289033</v>
          </cell>
          <cell r="U2846" t="str">
            <v>henryfie@hotmail.com</v>
          </cell>
        </row>
        <row r="2847">
          <cell r="H2847">
            <v>301626</v>
          </cell>
          <cell r="I2847" t="str">
            <v>MUNICIPALIDAD DISTRITAL DE COASA</v>
          </cell>
          <cell r="J2847">
            <v>21</v>
          </cell>
          <cell r="K2847" t="str">
            <v>PUNO</v>
          </cell>
          <cell r="L2847">
            <v>3</v>
          </cell>
          <cell r="M2847" t="str">
            <v>CARABAYA</v>
          </cell>
          <cell r="N2847">
            <v>4</v>
          </cell>
          <cell r="O2847" t="str">
            <v>COASA</v>
          </cell>
          <cell r="P2847" t="str">
            <v>Lourdes Gutierrez Aguado</v>
          </cell>
          <cell r="Q2847"/>
          <cell r="R2847" t="str">
            <v>Medardo Paredes Choque</v>
          </cell>
          <cell r="S2847"/>
          <cell r="T2847">
            <v>974409054</v>
          </cell>
          <cell r="U2847" t="str">
            <v>medardo061@gmail.com</v>
          </cell>
        </row>
        <row r="2848">
          <cell r="H2848">
            <v>301627</v>
          </cell>
          <cell r="I2848" t="str">
            <v>MUNICIPALIDAD DISTRITAL DE CORANI</v>
          </cell>
          <cell r="J2848">
            <v>21</v>
          </cell>
          <cell r="K2848" t="str">
            <v>PUNO</v>
          </cell>
          <cell r="L2848">
            <v>3</v>
          </cell>
          <cell r="M2848" t="str">
            <v>CARABAYA</v>
          </cell>
          <cell r="N2848">
            <v>5</v>
          </cell>
          <cell r="O2848" t="str">
            <v>CORANI</v>
          </cell>
          <cell r="P2848" t="str">
            <v>Lourdes Gutierrez Aguado</v>
          </cell>
          <cell r="Q2848"/>
          <cell r="R2848" t="str">
            <v>Yudy Gilma Condori Choquehuanca</v>
          </cell>
          <cell r="S2848"/>
          <cell r="T2848">
            <v>988436575</v>
          </cell>
          <cell r="U2848" t="str">
            <v>chc_y1@hotmail.com</v>
          </cell>
        </row>
        <row r="2849">
          <cell r="H2849">
            <v>301628</v>
          </cell>
          <cell r="I2849" t="str">
            <v>MUNICIPALIDAD DISTRITAL DE CRUCERO</v>
          </cell>
          <cell r="J2849">
            <v>21</v>
          </cell>
          <cell r="K2849" t="str">
            <v>PUNO</v>
          </cell>
          <cell r="L2849">
            <v>3</v>
          </cell>
          <cell r="M2849" t="str">
            <v>CARABAYA</v>
          </cell>
          <cell r="N2849">
            <v>6</v>
          </cell>
          <cell r="O2849" t="str">
            <v>CRUCERO</v>
          </cell>
          <cell r="P2849" t="str">
            <v>Lourdes Gutierrez Aguado</v>
          </cell>
          <cell r="Q2849"/>
          <cell r="R2849" t="str">
            <v>Alex Ramilio Tipo Huahuacondori</v>
          </cell>
          <cell r="S2849"/>
          <cell r="T2849">
            <v>918415553</v>
          </cell>
          <cell r="U2849" t="str">
            <v>alexramiliosd@gmail.com</v>
          </cell>
        </row>
        <row r="2850">
          <cell r="H2850">
            <v>301629</v>
          </cell>
          <cell r="I2850" t="str">
            <v>MUNICIPALIDAD DISTRITAL DE ITUATA</v>
          </cell>
          <cell r="J2850">
            <v>21</v>
          </cell>
          <cell r="K2850" t="str">
            <v>PUNO</v>
          </cell>
          <cell r="L2850">
            <v>3</v>
          </cell>
          <cell r="M2850" t="str">
            <v>CARABAYA</v>
          </cell>
          <cell r="N2850">
            <v>7</v>
          </cell>
          <cell r="O2850" t="str">
            <v>ITUATA</v>
          </cell>
          <cell r="P2850" t="str">
            <v>Lourdes Gutierrez Aguado</v>
          </cell>
          <cell r="Q2850"/>
          <cell r="R2850" t="str">
            <v>Simeon Fidel Yucra Chipana</v>
          </cell>
          <cell r="S2850"/>
          <cell r="T2850">
            <v>946412907</v>
          </cell>
          <cell r="U2850" t="str">
            <v>contadorfidelyucra@gmail.com</v>
          </cell>
        </row>
        <row r="2851">
          <cell r="H2851">
            <v>301630</v>
          </cell>
          <cell r="I2851" t="str">
            <v>MUNICIPALIDAD DISTRITAL DE OLLACHEA</v>
          </cell>
          <cell r="J2851">
            <v>21</v>
          </cell>
          <cell r="K2851" t="str">
            <v>PUNO</v>
          </cell>
          <cell r="L2851">
            <v>3</v>
          </cell>
          <cell r="M2851" t="str">
            <v>CARABAYA</v>
          </cell>
          <cell r="N2851">
            <v>8</v>
          </cell>
          <cell r="O2851" t="str">
            <v>OLLACHEA</v>
          </cell>
          <cell r="P2851" t="str">
            <v>Lourdes Gutierrez Aguado</v>
          </cell>
          <cell r="Q2851"/>
          <cell r="R2851" t="str">
            <v>Medardo Paredes Choque</v>
          </cell>
          <cell r="S2851" t="str">
            <v>Responsable de la Oficina de Planificación y Presupuesto</v>
          </cell>
          <cell r="T2851"/>
          <cell r="U2851" t="str">
            <v>medardo061@gmail.com</v>
          </cell>
        </row>
        <row r="2852">
          <cell r="H2852">
            <v>301631</v>
          </cell>
          <cell r="I2852" t="str">
            <v>MUNICIPALIDAD DISTRITAL DE SAN GABAN</v>
          </cell>
          <cell r="J2852">
            <v>21</v>
          </cell>
          <cell r="K2852" t="str">
            <v>PUNO</v>
          </cell>
          <cell r="L2852">
            <v>3</v>
          </cell>
          <cell r="M2852" t="str">
            <v>CARABAYA</v>
          </cell>
          <cell r="N2852">
            <v>9</v>
          </cell>
          <cell r="O2852" t="str">
            <v>SAN GABAN</v>
          </cell>
          <cell r="P2852" t="str">
            <v>Lourdes Gutierrez Aguado</v>
          </cell>
          <cell r="Q2852"/>
          <cell r="R2852"/>
          <cell r="S2852"/>
          <cell r="T2852"/>
          <cell r="U2852" t="str">
            <v>munisangaban.2026@gmail.com
planisg@outlook.com</v>
          </cell>
        </row>
        <row r="2853">
          <cell r="H2853">
            <v>301632</v>
          </cell>
          <cell r="I2853" t="str">
            <v>MUNICIPALIDAD DISTRITAL DE USICAYOS</v>
          </cell>
          <cell r="J2853">
            <v>21</v>
          </cell>
          <cell r="K2853" t="str">
            <v>PUNO</v>
          </cell>
          <cell r="L2853">
            <v>3</v>
          </cell>
          <cell r="M2853" t="str">
            <v>CARABAYA</v>
          </cell>
          <cell r="N2853">
            <v>10</v>
          </cell>
          <cell r="O2853" t="str">
            <v>USICAYOS</v>
          </cell>
          <cell r="P2853" t="str">
            <v>Lourdes Gutierrez Aguado</v>
          </cell>
          <cell r="Q2853"/>
          <cell r="R2853" t="str">
            <v>Nelson Walter Viamonte Calla</v>
          </cell>
          <cell r="S2853"/>
          <cell r="T2853">
            <v>951488888</v>
          </cell>
          <cell r="U2853" t="str">
            <v>viamonte2012@hotmail.com</v>
          </cell>
        </row>
        <row r="2854">
          <cell r="H2854">
            <v>301634</v>
          </cell>
          <cell r="I2854" t="str">
            <v>MUNICIPALIDAD DISTRITAL DE DESAGUADERO</v>
          </cell>
          <cell r="J2854">
            <v>21</v>
          </cell>
          <cell r="K2854" t="str">
            <v>PUNO</v>
          </cell>
          <cell r="L2854">
            <v>4</v>
          </cell>
          <cell r="M2854" t="str">
            <v>CHUCUITO</v>
          </cell>
          <cell r="N2854">
            <v>2</v>
          </cell>
          <cell r="O2854" t="str">
            <v>DESAGUADERO</v>
          </cell>
          <cell r="P2854" t="str">
            <v>Lourdes Gutierrez Aguado</v>
          </cell>
          <cell r="Q2854"/>
          <cell r="R2854" t="str">
            <v>ELICHS M. VITULAS CUTIPA</v>
          </cell>
          <cell r="S2854" t="str">
            <v>JEFE DE PLANIFICACIÓN Y PRESUPUESTO</v>
          </cell>
          <cell r="T2854"/>
          <cell r="U2854" t="str">
            <v>evitulas26@gmail.com</v>
          </cell>
        </row>
        <row r="2855">
          <cell r="H2855">
            <v>301635</v>
          </cell>
          <cell r="I2855" t="str">
            <v>MUNICIPALIDAD DISTRITAL DE HUACULLANI</v>
          </cell>
          <cell r="J2855">
            <v>21</v>
          </cell>
          <cell r="K2855" t="str">
            <v>PUNO</v>
          </cell>
          <cell r="L2855">
            <v>4</v>
          </cell>
          <cell r="M2855" t="str">
            <v>CHUCUITO</v>
          </cell>
          <cell r="N2855">
            <v>3</v>
          </cell>
          <cell r="O2855" t="str">
            <v>HUACULLANI</v>
          </cell>
          <cell r="P2855" t="str">
            <v>Lourdes Gutierrez Aguado</v>
          </cell>
          <cell r="Q2855"/>
          <cell r="R2855" t="str">
            <v>Wilber Yucra Flores</v>
          </cell>
          <cell r="S2855"/>
          <cell r="T2855">
            <v>927325998</v>
          </cell>
          <cell r="U2855" t="str">
            <v>yucrafloreswilber@gmail.com</v>
          </cell>
        </row>
        <row r="2856">
          <cell r="H2856">
            <v>301636</v>
          </cell>
          <cell r="I2856" t="str">
            <v>MUNICIPALIDAD DISTRITAL DE KELLUYO</v>
          </cell>
          <cell r="J2856">
            <v>21</v>
          </cell>
          <cell r="K2856" t="str">
            <v>PUNO</v>
          </cell>
          <cell r="L2856">
            <v>4</v>
          </cell>
          <cell r="M2856" t="str">
            <v>CHUCUITO</v>
          </cell>
          <cell r="N2856">
            <v>4</v>
          </cell>
          <cell r="O2856" t="str">
            <v>KELLUYO</v>
          </cell>
          <cell r="P2856" t="str">
            <v>Lourdes Gutierrez Aguado</v>
          </cell>
          <cell r="Q2856"/>
          <cell r="R2856" t="str">
            <v>JOSE ANTONIO CALISAYA MAMANI</v>
          </cell>
          <cell r="S2856" t="str">
            <v>JEFE DE PLANIFICACIÓN Y PRESUPUESTO</v>
          </cell>
          <cell r="T2856">
            <v>999969698</v>
          </cell>
          <cell r="U2856" t="str">
            <v>josecalisaya@gmail.com</v>
          </cell>
        </row>
        <row r="2857">
          <cell r="H2857">
            <v>301637</v>
          </cell>
          <cell r="I2857" t="str">
            <v>MUNICIPALIDAD DISTRITAL DE PISACOMA</v>
          </cell>
          <cell r="J2857">
            <v>21</v>
          </cell>
          <cell r="K2857" t="str">
            <v>PUNO</v>
          </cell>
          <cell r="L2857">
            <v>4</v>
          </cell>
          <cell r="M2857" t="str">
            <v>CHUCUITO</v>
          </cell>
          <cell r="N2857">
            <v>5</v>
          </cell>
          <cell r="O2857" t="str">
            <v>PISACOMA</v>
          </cell>
          <cell r="P2857" t="str">
            <v>Lourdes Gutierrez Aguado</v>
          </cell>
          <cell r="Q2857"/>
          <cell r="R2857"/>
          <cell r="S2857"/>
          <cell r="T2857"/>
          <cell r="U2857"/>
        </row>
        <row r="2858">
          <cell r="H2858">
            <v>301638</v>
          </cell>
          <cell r="I2858" t="str">
            <v>MUNICIPALIDAD DISTRITAL DE POMATA</v>
          </cell>
          <cell r="J2858">
            <v>21</v>
          </cell>
          <cell r="K2858" t="str">
            <v>PUNO</v>
          </cell>
          <cell r="L2858">
            <v>4</v>
          </cell>
          <cell r="M2858" t="str">
            <v>CHUCUITO</v>
          </cell>
          <cell r="N2858">
            <v>6</v>
          </cell>
          <cell r="O2858" t="str">
            <v>POMATA</v>
          </cell>
          <cell r="P2858" t="str">
            <v>Lourdes Gutierrez Aguado</v>
          </cell>
          <cell r="Q2858"/>
          <cell r="R2858" t="str">
            <v>Juan Carlos Berrios Carrillo</v>
          </cell>
          <cell r="S2858" t="str">
            <v>Responsable de planeamiento y presupuesto</v>
          </cell>
          <cell r="T2858">
            <v>978635114</v>
          </cell>
          <cell r="U2858" t="str">
            <v>presupuesto.mdpomata@gmail.com</v>
          </cell>
        </row>
        <row r="2859">
          <cell r="H2859">
            <v>301639</v>
          </cell>
          <cell r="I2859" t="str">
            <v>MUNICIPALIDAD DISTRITAL DE ZEPITA</v>
          </cell>
          <cell r="J2859">
            <v>21</v>
          </cell>
          <cell r="K2859" t="str">
            <v>PUNO</v>
          </cell>
          <cell r="L2859">
            <v>4</v>
          </cell>
          <cell r="M2859" t="str">
            <v>CHUCUITO</v>
          </cell>
          <cell r="N2859">
            <v>7</v>
          </cell>
          <cell r="O2859" t="str">
            <v>ZEPITA</v>
          </cell>
          <cell r="P2859" t="str">
            <v>Lourdes Gutierrez Aguado</v>
          </cell>
          <cell r="Q2859"/>
          <cell r="R2859" t="str">
            <v>Tomas Hector Vilcapaza Cari</v>
          </cell>
          <cell r="S2859" t="str">
            <v>Gerente de Planeamiento y Presupuesto</v>
          </cell>
          <cell r="T2859">
            <v>980405612</v>
          </cell>
          <cell r="U2859" t="str">
            <v>economiac4.tk@gmail.com</v>
          </cell>
        </row>
        <row r="2860">
          <cell r="H2860">
            <v>301641</v>
          </cell>
          <cell r="I2860" t="str">
            <v>MUNICIPALIDAD DISTRITAL DE CAPASO</v>
          </cell>
          <cell r="J2860">
            <v>21</v>
          </cell>
          <cell r="K2860" t="str">
            <v>PUNO</v>
          </cell>
          <cell r="L2860">
            <v>5</v>
          </cell>
          <cell r="M2860" t="str">
            <v>EL COLLAO</v>
          </cell>
          <cell r="N2860">
            <v>2</v>
          </cell>
          <cell r="O2860" t="str">
            <v>CAPAZO</v>
          </cell>
          <cell r="P2860" t="str">
            <v>Lourdes Gutierrez Aguado</v>
          </cell>
          <cell r="Q2860"/>
          <cell r="R2860" t="str">
            <v>Julio Cesar Istaña Ramos</v>
          </cell>
          <cell r="S2860" t="str">
            <v>Jefe de Planificación y Presupuesto</v>
          </cell>
          <cell r="T2860">
            <v>971777111</v>
          </cell>
          <cell r="U2860" t="str">
            <v>cpc.juliocesar@gmail.com</v>
          </cell>
        </row>
        <row r="2861">
          <cell r="H2861">
            <v>301642</v>
          </cell>
          <cell r="I2861" t="str">
            <v>MUNICIPALIDAD DISTRITAL DE PILCUYO</v>
          </cell>
          <cell r="J2861">
            <v>21</v>
          </cell>
          <cell r="K2861" t="str">
            <v>PUNO</v>
          </cell>
          <cell r="L2861">
            <v>5</v>
          </cell>
          <cell r="M2861" t="str">
            <v>EL COLLAO</v>
          </cell>
          <cell r="N2861">
            <v>3</v>
          </cell>
          <cell r="O2861" t="str">
            <v>PILCUYO</v>
          </cell>
          <cell r="P2861" t="str">
            <v>Lourdes Gutierrez Aguado</v>
          </cell>
          <cell r="Q2861"/>
          <cell r="R2861" t="str">
            <v>David Eliseo Mamani Quisocala</v>
          </cell>
          <cell r="S2861"/>
          <cell r="T2861">
            <v>950004507</v>
          </cell>
          <cell r="U2861" t="str">
            <v>davidemq2@gmail.com</v>
          </cell>
        </row>
        <row r="2862">
          <cell r="H2862">
            <v>301643</v>
          </cell>
          <cell r="I2862" t="str">
            <v>MUNICIPALIDAD DISTRITAL DE SANTA ROSA</v>
          </cell>
          <cell r="J2862">
            <v>21</v>
          </cell>
          <cell r="K2862" t="str">
            <v>PUNO</v>
          </cell>
          <cell r="L2862">
            <v>5</v>
          </cell>
          <cell r="M2862" t="str">
            <v>EL COLLAO</v>
          </cell>
          <cell r="N2862">
            <v>4</v>
          </cell>
          <cell r="O2862" t="str">
            <v>SANTA ROSA</v>
          </cell>
          <cell r="P2862" t="str">
            <v>Lourdes Gutierrez Aguado</v>
          </cell>
          <cell r="Q2862"/>
          <cell r="R2862" t="str">
            <v>Wilber Yucra Flores</v>
          </cell>
          <cell r="S2862" t="str">
            <v>Jefe de Planificación y Presupuesto</v>
          </cell>
          <cell r="T2862">
            <v>900812084</v>
          </cell>
          <cell r="U2862" t="str">
            <v>yucrafloreswilber@gmail.com</v>
          </cell>
        </row>
        <row r="2863">
          <cell r="H2863">
            <v>301644</v>
          </cell>
          <cell r="I2863" t="str">
            <v>MUNICIPALIDAD DISTRITAL DE CONDURIRI</v>
          </cell>
          <cell r="J2863">
            <v>21</v>
          </cell>
          <cell r="K2863" t="str">
            <v>PUNO</v>
          </cell>
          <cell r="L2863">
            <v>5</v>
          </cell>
          <cell r="M2863" t="str">
            <v>EL COLLAO</v>
          </cell>
          <cell r="N2863">
            <v>5</v>
          </cell>
          <cell r="O2863" t="str">
            <v>CONDURIRI</v>
          </cell>
          <cell r="P2863" t="str">
            <v>Lourdes Gutierrez Aguado</v>
          </cell>
          <cell r="Q2863"/>
          <cell r="R2863" t="str">
            <v>Ronal Vilavila Nina</v>
          </cell>
          <cell r="S2863"/>
          <cell r="T2863">
            <v>961109896</v>
          </cell>
          <cell r="U2863" t="str">
            <v>ronalvilavila2016@gmail.com</v>
          </cell>
        </row>
        <row r="2864">
          <cell r="H2864">
            <v>301646</v>
          </cell>
          <cell r="I2864" t="str">
            <v>MUNICIPALIDAD DISTRITAL DE COJATA</v>
          </cell>
          <cell r="J2864">
            <v>21</v>
          </cell>
          <cell r="K2864" t="str">
            <v>PUNO</v>
          </cell>
          <cell r="L2864">
            <v>6</v>
          </cell>
          <cell r="M2864" t="str">
            <v>HUANCANE</v>
          </cell>
          <cell r="N2864">
            <v>2</v>
          </cell>
          <cell r="O2864" t="str">
            <v>COJATA</v>
          </cell>
          <cell r="P2864" t="str">
            <v>Lourdes Gutierrez Aguado</v>
          </cell>
          <cell r="Q2864"/>
          <cell r="R2864" t="str">
            <v>DIGNA YUDITH MAMANI NINA</v>
          </cell>
          <cell r="S2864" t="str">
            <v>RESPONSABLE</v>
          </cell>
          <cell r="T2864">
            <v>928542073</v>
          </cell>
          <cell r="U2864" t="str">
            <v>dignay.mamani@gmail.com</v>
          </cell>
        </row>
        <row r="2865">
          <cell r="H2865">
            <v>301647</v>
          </cell>
          <cell r="I2865" t="str">
            <v>MUNICIPALIDAD DISTRITAL DE HUATASANI</v>
          </cell>
          <cell r="J2865">
            <v>21</v>
          </cell>
          <cell r="K2865" t="str">
            <v>PUNO</v>
          </cell>
          <cell r="L2865">
            <v>6</v>
          </cell>
          <cell r="M2865" t="str">
            <v>HUANCANE</v>
          </cell>
          <cell r="N2865">
            <v>3</v>
          </cell>
          <cell r="O2865" t="str">
            <v>HUATASANI</v>
          </cell>
          <cell r="P2865" t="str">
            <v>Lourdes Gutierrez Aguado</v>
          </cell>
          <cell r="Q2865"/>
          <cell r="R2865" t="str">
            <v>Eloy Hallasi Hallasi</v>
          </cell>
          <cell r="S2865"/>
          <cell r="T2865">
            <v>929361733</v>
          </cell>
          <cell r="U2865" t="str">
            <v>hallasihallasi@gmail.com</v>
          </cell>
        </row>
        <row r="2866">
          <cell r="H2866">
            <v>301648</v>
          </cell>
          <cell r="I2866" t="str">
            <v>MUNICIPALIDAD DISTRITAL DE INCHUPALLA</v>
          </cell>
          <cell r="J2866">
            <v>21</v>
          </cell>
          <cell r="K2866" t="str">
            <v>PUNO</v>
          </cell>
          <cell r="L2866">
            <v>6</v>
          </cell>
          <cell r="M2866" t="str">
            <v>HUANCANE</v>
          </cell>
          <cell r="N2866">
            <v>4</v>
          </cell>
          <cell r="O2866" t="str">
            <v>INCHUPALLA</v>
          </cell>
          <cell r="P2866" t="str">
            <v>Lourdes Gutierrez Aguado</v>
          </cell>
          <cell r="Q2866"/>
          <cell r="R2866" t="str">
            <v>Vicente Astete Gordillo</v>
          </cell>
          <cell r="S2866"/>
          <cell r="T2866">
            <v>930522358</v>
          </cell>
          <cell r="U2866" t="str">
            <v>chenter23@hotmail.com</v>
          </cell>
        </row>
        <row r="2867">
          <cell r="H2867">
            <v>301649</v>
          </cell>
          <cell r="I2867" t="str">
            <v>MUNICIPALIDAD DISTRITAL DE PUSI</v>
          </cell>
          <cell r="J2867">
            <v>21</v>
          </cell>
          <cell r="K2867" t="str">
            <v>PUNO</v>
          </cell>
          <cell r="L2867">
            <v>6</v>
          </cell>
          <cell r="M2867" t="str">
            <v>HUANCANE</v>
          </cell>
          <cell r="N2867">
            <v>5</v>
          </cell>
          <cell r="O2867" t="str">
            <v>PUSI</v>
          </cell>
          <cell r="P2867" t="str">
            <v>Lourdes Gutierrez Aguado</v>
          </cell>
          <cell r="Q2867"/>
          <cell r="R2867" t="str">
            <v>MIGUEL ZAPANA CANAZA</v>
          </cell>
          <cell r="S2867" t="str">
            <v>RESPONSABLE DE PLANEAMIENTO Y PRESUPUESTO</v>
          </cell>
          <cell r="T2867">
            <v>937373771</v>
          </cell>
          <cell r="U2867" t="str">
            <v>miguelzac29@gmail.com</v>
          </cell>
        </row>
        <row r="2868">
          <cell r="H2868">
            <v>301650</v>
          </cell>
          <cell r="I2868" t="str">
            <v>MUNICIPALIDAD DISTRITAL DE ROSASPATA</v>
          </cell>
          <cell r="J2868">
            <v>21</v>
          </cell>
          <cell r="K2868" t="str">
            <v>PUNO</v>
          </cell>
          <cell r="L2868">
            <v>6</v>
          </cell>
          <cell r="M2868" t="str">
            <v>HUANCANE</v>
          </cell>
          <cell r="N2868">
            <v>6</v>
          </cell>
          <cell r="O2868" t="str">
            <v>ROSASPATA</v>
          </cell>
          <cell r="P2868" t="str">
            <v>Lourdes Gutierrez Aguado</v>
          </cell>
          <cell r="Q2868"/>
          <cell r="R2868" t="str">
            <v>France Canaza Tito</v>
          </cell>
          <cell r="S2868" t="str">
            <v>Jefe de la Oficina de Planeamiento y Presupuesto</v>
          </cell>
          <cell r="T2868"/>
          <cell r="U2868" t="str">
            <v>francecanazatito@gmail.com</v>
          </cell>
        </row>
        <row r="2869">
          <cell r="H2869">
            <v>301651</v>
          </cell>
          <cell r="I2869" t="str">
            <v>MUNICIPALIDAD DISTRITAL DE TARACO</v>
          </cell>
          <cell r="J2869">
            <v>21</v>
          </cell>
          <cell r="K2869" t="str">
            <v>PUNO</v>
          </cell>
          <cell r="L2869">
            <v>6</v>
          </cell>
          <cell r="M2869" t="str">
            <v>HUANCANE</v>
          </cell>
          <cell r="N2869">
            <v>7</v>
          </cell>
          <cell r="O2869" t="str">
            <v>TARACO</v>
          </cell>
          <cell r="P2869" t="str">
            <v>Lourdes Gutierrez Aguado</v>
          </cell>
          <cell r="Q2869"/>
          <cell r="R2869" t="str">
            <v>Isaac Suaña Mullisaca</v>
          </cell>
          <cell r="S2869"/>
          <cell r="T2869">
            <v>917404900</v>
          </cell>
          <cell r="U2869" t="str">
            <v>cpc.isaac@hotmail.com</v>
          </cell>
        </row>
        <row r="2870">
          <cell r="H2870">
            <v>301652</v>
          </cell>
          <cell r="I2870" t="str">
            <v>MUNICIPALIDAD DISTRITAL DE VILQUE CHICO</v>
          </cell>
          <cell r="J2870">
            <v>21</v>
          </cell>
          <cell r="K2870" t="str">
            <v>PUNO</v>
          </cell>
          <cell r="L2870">
            <v>6</v>
          </cell>
          <cell r="M2870" t="str">
            <v>HUANCANE</v>
          </cell>
          <cell r="N2870">
            <v>8</v>
          </cell>
          <cell r="O2870" t="str">
            <v>VILQUE CHICO</v>
          </cell>
          <cell r="P2870" t="str">
            <v>Lourdes Gutierrez Aguado</v>
          </cell>
          <cell r="Q2870"/>
          <cell r="R2870" t="str">
            <v>Nelson Walter Viamonte Calla</v>
          </cell>
          <cell r="S2870" t="str">
            <v xml:space="preserve">Jefe de la Oficina Planeamiento y Presupuesto </v>
          </cell>
          <cell r="T2870" t="str">
            <v>951 488 888</v>
          </cell>
          <cell r="U2870" t="str">
            <v>viamonte2012@hotmail.com</v>
          </cell>
        </row>
        <row r="2871">
          <cell r="H2871">
            <v>301654</v>
          </cell>
          <cell r="I2871" t="str">
            <v>MUNICIPALIDAD DISTRITAL DE CABANILLA</v>
          </cell>
          <cell r="J2871">
            <v>21</v>
          </cell>
          <cell r="K2871" t="str">
            <v>PUNO</v>
          </cell>
          <cell r="L2871">
            <v>7</v>
          </cell>
          <cell r="M2871" t="str">
            <v>LAMPA</v>
          </cell>
          <cell r="N2871">
            <v>2</v>
          </cell>
          <cell r="O2871" t="str">
            <v>CABANILLA</v>
          </cell>
          <cell r="P2871" t="str">
            <v>Lourdes Gutierrez Aguado</v>
          </cell>
          <cell r="Q2871"/>
          <cell r="R2871" t="str">
            <v>Natividad Mamani Yana</v>
          </cell>
          <cell r="S2871"/>
          <cell r="T2871">
            <v>952284992</v>
          </cell>
          <cell r="U2871" t="str">
            <v>my_natividad@hotmail.com</v>
          </cell>
        </row>
        <row r="2872">
          <cell r="H2872">
            <v>301655</v>
          </cell>
          <cell r="I2872" t="str">
            <v>MUNICIPALIDAD DISTRITAL DE CALAPUJA</v>
          </cell>
          <cell r="J2872">
            <v>21</v>
          </cell>
          <cell r="K2872" t="str">
            <v>PUNO</v>
          </cell>
          <cell r="L2872">
            <v>7</v>
          </cell>
          <cell r="M2872" t="str">
            <v>LAMPA</v>
          </cell>
          <cell r="N2872">
            <v>3</v>
          </cell>
          <cell r="O2872" t="str">
            <v>CALAPUJA</v>
          </cell>
          <cell r="P2872" t="str">
            <v>Lourdes Gutierrez Aguado</v>
          </cell>
          <cell r="Q2872"/>
          <cell r="R2872" t="str">
            <v>Percy Ivan Arce</v>
          </cell>
          <cell r="S2872" t="str">
            <v>Gerente Municipal</v>
          </cell>
          <cell r="T2872">
            <v>982190800</v>
          </cell>
          <cell r="U2872" t="str">
            <v>percyarce1@gmail.com</v>
          </cell>
        </row>
        <row r="2873">
          <cell r="H2873">
            <v>301656</v>
          </cell>
          <cell r="I2873" t="str">
            <v>MUNICIPALIDAD DISTRITAL DE NICASIO</v>
          </cell>
          <cell r="J2873">
            <v>21</v>
          </cell>
          <cell r="K2873" t="str">
            <v>PUNO</v>
          </cell>
          <cell r="L2873">
            <v>7</v>
          </cell>
          <cell r="M2873" t="str">
            <v>LAMPA</v>
          </cell>
          <cell r="N2873">
            <v>4</v>
          </cell>
          <cell r="O2873" t="str">
            <v>NICASIO</v>
          </cell>
          <cell r="P2873" t="str">
            <v>Lourdes Gutierrez Aguado</v>
          </cell>
          <cell r="Q2873"/>
          <cell r="R2873" t="str">
            <v>Ronald Quispe Condori</v>
          </cell>
          <cell r="S2873"/>
          <cell r="T2873">
            <v>994714150</v>
          </cell>
          <cell r="U2873" t="str">
            <v>ronalquispe_10@hotmail.com</v>
          </cell>
        </row>
        <row r="2874">
          <cell r="H2874">
            <v>301657</v>
          </cell>
          <cell r="I2874" t="str">
            <v>MUNICIPALIDAD DISTRITAL DE OCUVIRI</v>
          </cell>
          <cell r="J2874">
            <v>21</v>
          </cell>
          <cell r="K2874" t="str">
            <v>PUNO</v>
          </cell>
          <cell r="L2874">
            <v>7</v>
          </cell>
          <cell r="M2874" t="str">
            <v>LAMPA</v>
          </cell>
          <cell r="N2874">
            <v>5</v>
          </cell>
          <cell r="O2874" t="str">
            <v>OCUVIRI</v>
          </cell>
          <cell r="P2874" t="str">
            <v>Lourdes Gutierrez Aguado</v>
          </cell>
          <cell r="Q2874"/>
          <cell r="R2874" t="str">
            <v>Abdon Aquino Calderon</v>
          </cell>
          <cell r="S2874"/>
          <cell r="T2874">
            <v>931832401</v>
          </cell>
          <cell r="U2874" t="str">
            <v>abdon_1801@hotmail.com</v>
          </cell>
        </row>
        <row r="2875">
          <cell r="H2875">
            <v>301658</v>
          </cell>
          <cell r="I2875" t="str">
            <v>MUNICIPALIDAD DISTRITAL DE PALCA</v>
          </cell>
          <cell r="J2875">
            <v>21</v>
          </cell>
          <cell r="K2875" t="str">
            <v>PUNO</v>
          </cell>
          <cell r="L2875">
            <v>7</v>
          </cell>
          <cell r="M2875" t="str">
            <v>LAMPA</v>
          </cell>
          <cell r="N2875">
            <v>6</v>
          </cell>
          <cell r="O2875" t="str">
            <v>PALCA</v>
          </cell>
          <cell r="P2875" t="str">
            <v>Lourdes Gutierrez Aguado</v>
          </cell>
          <cell r="Q2875"/>
          <cell r="R2875" t="str">
            <v xml:space="preserve">C.P.C. RICARDINA LIGUE ALI </v>
          </cell>
          <cell r="S2875" t="str">
            <v>JEFE DE LA OFICINA GENERAL DE PLANEAMIENTO Y PRESUPUESTO</v>
          </cell>
          <cell r="T2875">
            <v>950899915</v>
          </cell>
          <cell r="U2875" t="str">
            <v>DINALIGUE@GMAIL.COM</v>
          </cell>
        </row>
        <row r="2876">
          <cell r="H2876">
            <v>301659</v>
          </cell>
          <cell r="I2876" t="str">
            <v>MUNICIPALIDAD DISTRITAL DE PARATIA</v>
          </cell>
          <cell r="J2876">
            <v>21</v>
          </cell>
          <cell r="K2876" t="str">
            <v>PUNO</v>
          </cell>
          <cell r="L2876">
            <v>7</v>
          </cell>
          <cell r="M2876" t="str">
            <v>LAMPA</v>
          </cell>
          <cell r="N2876">
            <v>7</v>
          </cell>
          <cell r="O2876" t="str">
            <v>PARATIA</v>
          </cell>
          <cell r="P2876" t="str">
            <v>Lourdes Gutierrez Aguado</v>
          </cell>
          <cell r="Q2876"/>
          <cell r="R2876" t="str">
            <v>Soledad Hallasi Pilco</v>
          </cell>
          <cell r="S2876"/>
          <cell r="T2876">
            <v>951434484</v>
          </cell>
          <cell r="U2876" t="str">
            <v>sol.hp17@gmail.com</v>
          </cell>
        </row>
        <row r="2877">
          <cell r="H2877">
            <v>301660</v>
          </cell>
          <cell r="I2877" t="str">
            <v>MUNICIPALIDAD DISTRITAL DE PUCARA</v>
          </cell>
          <cell r="J2877">
            <v>21</v>
          </cell>
          <cell r="K2877" t="str">
            <v>PUNO</v>
          </cell>
          <cell r="L2877">
            <v>7</v>
          </cell>
          <cell r="M2877" t="str">
            <v>LAMPA</v>
          </cell>
          <cell r="N2877">
            <v>8</v>
          </cell>
          <cell r="O2877" t="str">
            <v>PUCARA</v>
          </cell>
          <cell r="P2877" t="str">
            <v>Lourdes Gutierrez Aguado</v>
          </cell>
          <cell r="Q2877"/>
          <cell r="R2877"/>
          <cell r="S2877"/>
          <cell r="T2877"/>
          <cell r="U2877"/>
        </row>
        <row r="2878">
          <cell r="H2878">
            <v>301661</v>
          </cell>
          <cell r="I2878" t="str">
            <v>MUNICIPALIDAD DISTRITAL DE SANTA LUCIA</v>
          </cell>
          <cell r="J2878">
            <v>21</v>
          </cell>
          <cell r="K2878" t="str">
            <v>PUNO</v>
          </cell>
          <cell r="L2878">
            <v>7</v>
          </cell>
          <cell r="M2878" t="str">
            <v>LAMPA</v>
          </cell>
          <cell r="N2878">
            <v>9</v>
          </cell>
          <cell r="O2878" t="str">
            <v>SANTA LUCIA</v>
          </cell>
          <cell r="P2878" t="str">
            <v>Lourdes Gutierrez Aguado</v>
          </cell>
          <cell r="Q2878"/>
          <cell r="R2878" t="str">
            <v>Alan Victor Velarde Fernandez</v>
          </cell>
          <cell r="S2878"/>
          <cell r="T2878">
            <v>948561720</v>
          </cell>
          <cell r="U2878" t="str">
            <v>alanvfa@gmail.com</v>
          </cell>
        </row>
        <row r="2879">
          <cell r="H2879">
            <v>301662</v>
          </cell>
          <cell r="I2879" t="str">
            <v>MUNICIPALIDAD DISTRITAL DE VILAVILA</v>
          </cell>
          <cell r="J2879">
            <v>21</v>
          </cell>
          <cell r="K2879" t="str">
            <v>PUNO</v>
          </cell>
          <cell r="L2879">
            <v>7</v>
          </cell>
          <cell r="M2879" t="str">
            <v>LAMPA</v>
          </cell>
          <cell r="N2879">
            <v>10</v>
          </cell>
          <cell r="O2879" t="str">
            <v>VILAVILA</v>
          </cell>
          <cell r="P2879" t="str">
            <v>Lourdes Gutierrez Aguado</v>
          </cell>
          <cell r="Q2879"/>
          <cell r="R2879" t="str">
            <v>Severiano Puma Monzón</v>
          </cell>
          <cell r="S2879" t="str">
            <v>Jefe de la Oficina de Planificación y Presupuesto</v>
          </cell>
          <cell r="T2879">
            <v>951050575</v>
          </cell>
          <cell r="U2879" t="str">
            <v>munivilavila2326@gmail.com</v>
          </cell>
        </row>
        <row r="2880">
          <cell r="H2880">
            <v>301664</v>
          </cell>
          <cell r="I2880" t="str">
            <v>MUNICIPALIDAD DISTRITAL DE ANTAUTA</v>
          </cell>
          <cell r="J2880">
            <v>21</v>
          </cell>
          <cell r="K2880" t="str">
            <v>PUNO</v>
          </cell>
          <cell r="L2880">
            <v>8</v>
          </cell>
          <cell r="M2880" t="str">
            <v>MELGAR</v>
          </cell>
          <cell r="N2880">
            <v>2</v>
          </cell>
          <cell r="O2880" t="str">
            <v>ANTAUTA</v>
          </cell>
          <cell r="P2880" t="str">
            <v>Lourdes Gutierrez Aguado</v>
          </cell>
          <cell r="Q2880"/>
          <cell r="R2880" t="str">
            <v>Nimer Quispe Sacaca</v>
          </cell>
          <cell r="S2880" t="str">
            <v>Subgerente de la Oficina de Planeamiento y Presupuesto</v>
          </cell>
          <cell r="T2880"/>
          <cell r="U2880" t="str">
            <v>nimer01nqs@gmail.com</v>
          </cell>
        </row>
        <row r="2881">
          <cell r="H2881">
            <v>301665</v>
          </cell>
          <cell r="I2881" t="str">
            <v>MUNICIPALIDAD DISTRITAL DE CUPI</v>
          </cell>
          <cell r="J2881">
            <v>21</v>
          </cell>
          <cell r="K2881" t="str">
            <v>PUNO</v>
          </cell>
          <cell r="L2881">
            <v>8</v>
          </cell>
          <cell r="M2881" t="str">
            <v>MELGAR</v>
          </cell>
          <cell r="N2881">
            <v>3</v>
          </cell>
          <cell r="O2881" t="str">
            <v>CUPI</v>
          </cell>
          <cell r="P2881" t="str">
            <v>Lourdes Gutierrez Aguado</v>
          </cell>
          <cell r="Q2881"/>
          <cell r="R2881" t="str">
            <v>JHON MIGUEL MANGO MAMANI</v>
          </cell>
          <cell r="S2881" t="str">
            <v>JEFE DE PLANEAMIENTO Y PRESUPUESTO</v>
          </cell>
          <cell r="T2881">
            <v>995592641</v>
          </cell>
          <cell r="U2881" t="str">
            <v>JHONMANGO20@GMAIL.COM</v>
          </cell>
        </row>
        <row r="2882">
          <cell r="H2882">
            <v>301666</v>
          </cell>
          <cell r="I2882" t="str">
            <v>MUNICIPALIDAD DISTRITAL DE LLALLI</v>
          </cell>
          <cell r="J2882">
            <v>21</v>
          </cell>
          <cell r="K2882" t="str">
            <v>PUNO</v>
          </cell>
          <cell r="L2882">
            <v>8</v>
          </cell>
          <cell r="M2882" t="str">
            <v>MELGAR</v>
          </cell>
          <cell r="N2882">
            <v>4</v>
          </cell>
          <cell r="O2882" t="str">
            <v>LLALLI</v>
          </cell>
          <cell r="P2882" t="str">
            <v>Lourdes Gutierrez Aguado</v>
          </cell>
          <cell r="Q2882"/>
          <cell r="R2882" t="str">
            <v>FIDEL AQUISE ESCARCENA</v>
          </cell>
          <cell r="S2882" t="str">
            <v>RESPONSABLE DE OPP</v>
          </cell>
          <cell r="T2882">
            <v>984070398</v>
          </cell>
          <cell r="U2882" t="str">
            <v>fidelaquise10@gmail.com</v>
          </cell>
        </row>
        <row r="2883">
          <cell r="H2883">
            <v>301667</v>
          </cell>
          <cell r="I2883" t="str">
            <v>MUNICIPALIDAD DISTRITAL DE MACARI</v>
          </cell>
          <cell r="J2883">
            <v>21</v>
          </cell>
          <cell r="K2883" t="str">
            <v>PUNO</v>
          </cell>
          <cell r="L2883">
            <v>8</v>
          </cell>
          <cell r="M2883" t="str">
            <v>MELGAR</v>
          </cell>
          <cell r="N2883">
            <v>5</v>
          </cell>
          <cell r="O2883" t="str">
            <v>MACARI</v>
          </cell>
          <cell r="P2883" t="str">
            <v>Lourdes Gutierrez Aguado</v>
          </cell>
          <cell r="Q2883"/>
          <cell r="R2883" t="str">
            <v>Rocío Candy Quispe Quispe</v>
          </cell>
          <cell r="S2883"/>
          <cell r="T2883">
            <v>998507013</v>
          </cell>
          <cell r="U2883" t="str">
            <v>rociocqq@gmail.com</v>
          </cell>
        </row>
        <row r="2884">
          <cell r="H2884">
            <v>301668</v>
          </cell>
          <cell r="I2884" t="str">
            <v>MUNICIPALIDAD DISTRITAL DE NUÑOA</v>
          </cell>
          <cell r="J2884">
            <v>21</v>
          </cell>
          <cell r="K2884" t="str">
            <v>PUNO</v>
          </cell>
          <cell r="L2884">
            <v>8</v>
          </cell>
          <cell r="M2884" t="str">
            <v>MELGAR</v>
          </cell>
          <cell r="N2884">
            <v>6</v>
          </cell>
          <cell r="O2884" t="str">
            <v>NUÑOA</v>
          </cell>
          <cell r="P2884" t="str">
            <v>Lourdes Gutierrez Aguado</v>
          </cell>
          <cell r="Q2884"/>
          <cell r="R2884" t="str">
            <v>Alexis Hector Zavaleta Salas</v>
          </cell>
          <cell r="S2884"/>
          <cell r="T2884">
            <v>955855152</v>
          </cell>
          <cell r="U2884" t="str">
            <v>alexis_cvl@hotmail.com</v>
          </cell>
        </row>
        <row r="2885">
          <cell r="H2885">
            <v>301669</v>
          </cell>
          <cell r="I2885" t="str">
            <v>MUNICIPALIDAD DISTRITAL DE ORURILLO</v>
          </cell>
          <cell r="J2885">
            <v>21</v>
          </cell>
          <cell r="K2885" t="str">
            <v>PUNO</v>
          </cell>
          <cell r="L2885">
            <v>8</v>
          </cell>
          <cell r="M2885" t="str">
            <v>MELGAR</v>
          </cell>
          <cell r="N2885">
            <v>7</v>
          </cell>
          <cell r="O2885" t="str">
            <v>ORURILLO</v>
          </cell>
          <cell r="P2885" t="str">
            <v>Lourdes Gutierrez Aguado</v>
          </cell>
          <cell r="Q2885"/>
          <cell r="R2885" t="str">
            <v>Fredy Ramiro Copari Colorado</v>
          </cell>
          <cell r="S2885" t="str">
            <v>Jefe de la Oficina de Planificación, Presupuesto y Racionalización</v>
          </cell>
          <cell r="T2885">
            <v>935732774</v>
          </cell>
          <cell r="U2885" t="str">
            <v>frcopari26@gmail.com</v>
          </cell>
        </row>
        <row r="2886">
          <cell r="H2886">
            <v>301670</v>
          </cell>
          <cell r="I2886" t="str">
            <v>MUNICIPALIDAD DISTRITAL DE SANTA ROSA</v>
          </cell>
          <cell r="J2886">
            <v>21</v>
          </cell>
          <cell r="K2886" t="str">
            <v>PUNO</v>
          </cell>
          <cell r="L2886">
            <v>8</v>
          </cell>
          <cell r="M2886" t="str">
            <v>MELGAR</v>
          </cell>
          <cell r="N2886">
            <v>8</v>
          </cell>
          <cell r="O2886" t="str">
            <v>SANTA ROSA</v>
          </cell>
          <cell r="P2886" t="str">
            <v>Lourdes Gutierrez Aguado</v>
          </cell>
          <cell r="Q2886"/>
          <cell r="R2886" t="str">
            <v>SALOMON ROLANDO PACARA RIVERA</v>
          </cell>
          <cell r="S2886" t="str">
            <v>JEFE DE PLANEAMIENTO Y PRESUPUESTO</v>
          </cell>
          <cell r="T2886">
            <v>940060092</v>
          </cell>
          <cell r="U2886" t="str">
            <v>cpcrolando@hotmail.com</v>
          </cell>
        </row>
        <row r="2887">
          <cell r="H2887">
            <v>301671</v>
          </cell>
          <cell r="I2887" t="str">
            <v>MUNICIPALIDAD DISTRITAL DE UMACHIRI</v>
          </cell>
          <cell r="J2887">
            <v>21</v>
          </cell>
          <cell r="K2887" t="str">
            <v>PUNO</v>
          </cell>
          <cell r="L2887">
            <v>8</v>
          </cell>
          <cell r="M2887" t="str">
            <v>MELGAR</v>
          </cell>
          <cell r="N2887">
            <v>9</v>
          </cell>
          <cell r="O2887" t="str">
            <v>UMACHIRI</v>
          </cell>
          <cell r="P2887" t="str">
            <v>Lourdes Gutierrez Aguado</v>
          </cell>
          <cell r="Q2887"/>
          <cell r="R2887" t="str">
            <v>Daniel E. Jihuallanca Huaynacho</v>
          </cell>
          <cell r="S2887" t="str">
            <v>Oficina de Planeamiento, Presupuesto e Inversiones</v>
          </cell>
          <cell r="T2887"/>
          <cell r="U2887" t="str">
            <v>danieljihuallancah@gmail.com</v>
          </cell>
        </row>
        <row r="2888">
          <cell r="H2888">
            <v>301673</v>
          </cell>
          <cell r="I2888" t="str">
            <v>MUNICIPALIDAD DISTRITAL DE CONIMA</v>
          </cell>
          <cell r="J2888">
            <v>21</v>
          </cell>
          <cell r="K2888" t="str">
            <v>PUNO</v>
          </cell>
          <cell r="L2888">
            <v>9</v>
          </cell>
          <cell r="M2888" t="str">
            <v>MOHO</v>
          </cell>
          <cell r="N2888">
            <v>2</v>
          </cell>
          <cell r="O2888" t="str">
            <v>CONIMA</v>
          </cell>
          <cell r="P2888" t="str">
            <v>Lourdes Gutierrez Aguado</v>
          </cell>
          <cell r="Q2888"/>
          <cell r="R2888" t="str">
            <v>Juan Hermogenes Yucra Yanqui</v>
          </cell>
          <cell r="S2888" t="str">
            <v>Jefe de la Oficina de Planificación y Presupuesto</v>
          </cell>
          <cell r="T2888">
            <v>962447534</v>
          </cell>
          <cell r="U2888" t="str">
            <v>Jhyucra12@gmail.com</v>
          </cell>
        </row>
        <row r="2889">
          <cell r="H2889">
            <v>301674</v>
          </cell>
          <cell r="I2889" t="str">
            <v>MUNICIPALIDAD DISTRITAL DE HUAYRAPATA</v>
          </cell>
          <cell r="J2889">
            <v>21</v>
          </cell>
          <cell r="K2889" t="str">
            <v>PUNO</v>
          </cell>
          <cell r="L2889">
            <v>9</v>
          </cell>
          <cell r="M2889" t="str">
            <v>MOHO</v>
          </cell>
          <cell r="N2889">
            <v>3</v>
          </cell>
          <cell r="O2889" t="str">
            <v>HUAYRAPATA</v>
          </cell>
          <cell r="P2889" t="str">
            <v>Lourdes Gutierrez Aguado</v>
          </cell>
          <cell r="Q2889"/>
          <cell r="R2889" t="str">
            <v>Abad Quispe Aguilar</v>
          </cell>
          <cell r="S2889" t="str">
            <v>Gerente de Planificación y Presupuesto</v>
          </cell>
          <cell r="T2889"/>
          <cell r="U2889" t="str">
            <v>hgomezjl@hotmail.com</v>
          </cell>
        </row>
        <row r="2890">
          <cell r="H2890">
            <v>301675</v>
          </cell>
          <cell r="I2890" t="str">
            <v>MUNICIPALIDAD DISTRITAL DE TILALI</v>
          </cell>
          <cell r="J2890">
            <v>21</v>
          </cell>
          <cell r="K2890" t="str">
            <v>PUNO</v>
          </cell>
          <cell r="L2890">
            <v>9</v>
          </cell>
          <cell r="M2890" t="str">
            <v>MOHO</v>
          </cell>
          <cell r="N2890">
            <v>4</v>
          </cell>
          <cell r="O2890" t="str">
            <v>TILALI</v>
          </cell>
          <cell r="P2890" t="str">
            <v>Lourdes Gutierrez Aguado</v>
          </cell>
          <cell r="Q2890"/>
          <cell r="R2890" t="str">
            <v>Pascual Flores Japura</v>
          </cell>
          <cell r="S2890" t="str">
            <v>Jefe de Planificación y Presupuesto</v>
          </cell>
          <cell r="T2890">
            <v>918690773</v>
          </cell>
          <cell r="U2890" t="str">
            <v>flores_175@hotmail.com</v>
          </cell>
        </row>
        <row r="2891">
          <cell r="H2891">
            <v>301677</v>
          </cell>
          <cell r="I2891" t="str">
            <v>MUNICIPALIDAD DISTRITAL DE ANANEA</v>
          </cell>
          <cell r="J2891">
            <v>21</v>
          </cell>
          <cell r="K2891" t="str">
            <v>PUNO</v>
          </cell>
          <cell r="L2891">
            <v>10</v>
          </cell>
          <cell r="M2891" t="str">
            <v>SAN ANTONIO DE PUTINA</v>
          </cell>
          <cell r="N2891">
            <v>2</v>
          </cell>
          <cell r="O2891" t="str">
            <v>ANANEA</v>
          </cell>
          <cell r="P2891" t="str">
            <v>Lourdes Gutierrez Aguado</v>
          </cell>
          <cell r="Q2891"/>
          <cell r="R2891" t="str">
            <v>SAUL CONDORI CARI</v>
          </cell>
          <cell r="S2891" t="str">
            <v>JEFE DE PLANEAMIENTO PRESUPEUSTO E INVERSIONES</v>
          </cell>
          <cell r="T2891">
            <v>916370732</v>
          </cell>
          <cell r="U2891" t="str">
            <v>hmm073184@hotmail.com</v>
          </cell>
        </row>
        <row r="2892">
          <cell r="H2892">
            <v>301678</v>
          </cell>
          <cell r="I2892" t="str">
            <v>MUNICIPALIDAD DISTRITAL DE PEDRO VILCA APAZA</v>
          </cell>
          <cell r="J2892">
            <v>21</v>
          </cell>
          <cell r="K2892" t="str">
            <v>PUNO</v>
          </cell>
          <cell r="L2892">
            <v>10</v>
          </cell>
          <cell r="M2892" t="str">
            <v>SAN ANTONIO DE PUTINA</v>
          </cell>
          <cell r="N2892">
            <v>3</v>
          </cell>
          <cell r="O2892" t="str">
            <v>PEDRO VILCA APAZA</v>
          </cell>
          <cell r="P2892" t="str">
            <v>Lourdes Gutierrez Aguado</v>
          </cell>
          <cell r="Q2892"/>
          <cell r="R2892" t="str">
            <v>Gabriel Chambi Carita</v>
          </cell>
          <cell r="S2892"/>
          <cell r="T2892">
            <v>926124420</v>
          </cell>
          <cell r="U2892" t="str">
            <v>angelgab727@gmail.com</v>
          </cell>
        </row>
        <row r="2893">
          <cell r="H2893">
            <v>301679</v>
          </cell>
          <cell r="I2893" t="str">
            <v>MUNICIPALIDAD DISTRITAL DE QUILCAPUNCU</v>
          </cell>
          <cell r="J2893">
            <v>21</v>
          </cell>
          <cell r="K2893" t="str">
            <v>PUNO</v>
          </cell>
          <cell r="L2893">
            <v>10</v>
          </cell>
          <cell r="M2893" t="str">
            <v>SAN ANTONIO DE PUTINA</v>
          </cell>
          <cell r="N2893">
            <v>4</v>
          </cell>
          <cell r="O2893" t="str">
            <v>QUILCAPUNCU</v>
          </cell>
          <cell r="P2893" t="str">
            <v>Lourdes Gutierrez Aguado</v>
          </cell>
          <cell r="Q2893"/>
          <cell r="R2893" t="str">
            <v>Sabino Apaza Arivilca</v>
          </cell>
          <cell r="S2893"/>
          <cell r="T2893">
            <v>988666944</v>
          </cell>
          <cell r="U2893" t="str">
            <v>sabino118aa@hotmail.com</v>
          </cell>
        </row>
        <row r="2894">
          <cell r="H2894">
            <v>301680</v>
          </cell>
          <cell r="I2894" t="str">
            <v>MUNICIPALIDAD DISTRITAL DE SINA</v>
          </cell>
          <cell r="J2894">
            <v>21</v>
          </cell>
          <cell r="K2894" t="str">
            <v>PUNO</v>
          </cell>
          <cell r="L2894">
            <v>10</v>
          </cell>
          <cell r="M2894" t="str">
            <v>SAN ANTONIO DE PUTINA</v>
          </cell>
          <cell r="N2894">
            <v>5</v>
          </cell>
          <cell r="O2894" t="str">
            <v>SINA</v>
          </cell>
          <cell r="P2894" t="str">
            <v>Lourdes Gutierrez Aguado</v>
          </cell>
          <cell r="Q2894"/>
          <cell r="R2894" t="str">
            <v>Clinton Smith Huisa Pacori</v>
          </cell>
          <cell r="S2894" t="str">
            <v>Encargado de la Oficina de Planeamiento y Presupuesto</v>
          </cell>
          <cell r="T2894"/>
          <cell r="U2894" t="str">
            <v>csmithhpacori@gmail.com</v>
          </cell>
        </row>
        <row r="2895">
          <cell r="H2895">
            <v>301682</v>
          </cell>
          <cell r="I2895" t="str">
            <v>MUNICIPALIDAD DISTRITAL DE CABANA</v>
          </cell>
          <cell r="J2895">
            <v>21</v>
          </cell>
          <cell r="K2895" t="str">
            <v>PUNO</v>
          </cell>
          <cell r="L2895">
            <v>11</v>
          </cell>
          <cell r="M2895" t="str">
            <v>SAN ROMAN</v>
          </cell>
          <cell r="N2895">
            <v>2</v>
          </cell>
          <cell r="O2895" t="str">
            <v>CABANA</v>
          </cell>
          <cell r="P2895" t="str">
            <v>Lourdes Gutierrez Aguado</v>
          </cell>
          <cell r="Q2895"/>
          <cell r="R2895" t="str">
            <v>Luis Cipriani Paniura Quispe</v>
          </cell>
          <cell r="S2895"/>
          <cell r="T2895">
            <v>951515177</v>
          </cell>
          <cell r="U2895" t="str">
            <v>luicipp@hotmail.com</v>
          </cell>
        </row>
        <row r="2896">
          <cell r="H2896">
            <v>301683</v>
          </cell>
          <cell r="I2896" t="str">
            <v>MUNICIPALIDAD DISTRITAL DE CABANILLAS</v>
          </cell>
          <cell r="J2896">
            <v>21</v>
          </cell>
          <cell r="K2896" t="str">
            <v>PUNO</v>
          </cell>
          <cell r="L2896">
            <v>11</v>
          </cell>
          <cell r="M2896" t="str">
            <v>SAN ROMAN</v>
          </cell>
          <cell r="N2896">
            <v>3</v>
          </cell>
          <cell r="O2896" t="str">
            <v>CABANILLAS</v>
          </cell>
          <cell r="P2896" t="str">
            <v>Lourdes Gutierrez Aguado</v>
          </cell>
          <cell r="Q2896"/>
          <cell r="R2896" t="str">
            <v>Oriel Mancha Cutipa</v>
          </cell>
          <cell r="S2896"/>
          <cell r="T2896">
            <v>954447011</v>
          </cell>
          <cell r="U2896" t="str">
            <v>orielmancha@hotmail.com</v>
          </cell>
        </row>
        <row r="2897">
          <cell r="H2897">
            <v>301684</v>
          </cell>
          <cell r="I2897" t="str">
            <v>MUNICIPALIDAD DISTRITAL DE CARACOTO</v>
          </cell>
          <cell r="J2897">
            <v>21</v>
          </cell>
          <cell r="K2897" t="str">
            <v>PUNO</v>
          </cell>
          <cell r="L2897">
            <v>11</v>
          </cell>
          <cell r="M2897" t="str">
            <v>SAN ROMAN</v>
          </cell>
          <cell r="N2897">
            <v>4</v>
          </cell>
          <cell r="O2897" t="str">
            <v>CARACOTO</v>
          </cell>
          <cell r="P2897" t="str">
            <v>Lourdes Gutierrez Aguado</v>
          </cell>
          <cell r="Q2897"/>
          <cell r="R2897" t="str">
            <v>Sebastian Gutierrez</v>
          </cell>
          <cell r="S2897" t="str">
            <v>Responsable de planeamiento</v>
          </cell>
          <cell r="T2897">
            <v>916151413</v>
          </cell>
          <cell r="U2897" t="str">
            <v>camaccaja@gmail.com</v>
          </cell>
        </row>
        <row r="2898">
          <cell r="H2898">
            <v>301686</v>
          </cell>
          <cell r="I2898" t="str">
            <v>MUNICIPALIDAD DISTRITAL DE CUYOCUYO</v>
          </cell>
          <cell r="J2898">
            <v>21</v>
          </cell>
          <cell r="K2898" t="str">
            <v>PUNO</v>
          </cell>
          <cell r="L2898">
            <v>12</v>
          </cell>
          <cell r="M2898" t="str">
            <v>SANDIA</v>
          </cell>
          <cell r="N2898">
            <v>2</v>
          </cell>
          <cell r="O2898" t="str">
            <v>CUYOCUYO</v>
          </cell>
          <cell r="P2898" t="str">
            <v>Lourdes Gutierrez Aguado</v>
          </cell>
          <cell r="Q2898"/>
          <cell r="R2898" t="str">
            <v>Edzon MAMANI COLQUE</v>
          </cell>
          <cell r="S2898" t="str">
            <v>Jefe de la oficina de planeamiento y presupuesto</v>
          </cell>
          <cell r="T2898">
            <v>946699555</v>
          </cell>
          <cell r="U2898" t="str">
            <v>edzoncm18@gmail.com</v>
          </cell>
        </row>
        <row r="2899">
          <cell r="H2899">
            <v>301687</v>
          </cell>
          <cell r="I2899" t="str">
            <v>MUNICIPALIDAD DISTRITAL DE LIMBANI</v>
          </cell>
          <cell r="J2899">
            <v>21</v>
          </cell>
          <cell r="K2899" t="str">
            <v>PUNO</v>
          </cell>
          <cell r="L2899">
            <v>12</v>
          </cell>
          <cell r="M2899" t="str">
            <v>SANDIA</v>
          </cell>
          <cell r="N2899">
            <v>3</v>
          </cell>
          <cell r="O2899" t="str">
            <v>LIMBANI</v>
          </cell>
          <cell r="P2899" t="str">
            <v>Lourdes Gutierrez Aguado</v>
          </cell>
          <cell r="Q2899"/>
          <cell r="R2899" t="str">
            <v>Alex Guido Gonzales Andaluz</v>
          </cell>
          <cell r="S2899" t="str">
            <v>Jefe de la Oficina de Planeamiento y Presupuesto</v>
          </cell>
          <cell r="T2899"/>
          <cell r="U2899" t="str">
            <v>aggayn@gmail.com</v>
          </cell>
        </row>
        <row r="2900">
          <cell r="H2900">
            <v>301688</v>
          </cell>
          <cell r="I2900" t="str">
            <v>MUNICIPALIDAD DISTRITAL DE PATAMBUCO</v>
          </cell>
          <cell r="J2900">
            <v>21</v>
          </cell>
          <cell r="K2900" t="str">
            <v>PUNO</v>
          </cell>
          <cell r="L2900">
            <v>12</v>
          </cell>
          <cell r="M2900" t="str">
            <v>SANDIA</v>
          </cell>
          <cell r="N2900">
            <v>4</v>
          </cell>
          <cell r="O2900" t="str">
            <v>PATAMBUCO</v>
          </cell>
          <cell r="P2900" t="str">
            <v>Lourdes Gutierrez Aguado</v>
          </cell>
          <cell r="Q2900"/>
          <cell r="R2900" t="str">
            <v>Bernardino Estofanero Gutierrez</v>
          </cell>
          <cell r="S2900"/>
          <cell r="T2900">
            <v>951820950</v>
          </cell>
          <cell r="U2900" t="str">
            <v>estofanero4@gmail.com</v>
          </cell>
        </row>
        <row r="2901">
          <cell r="H2901">
            <v>301689</v>
          </cell>
          <cell r="I2901" t="str">
            <v>MUNICIPALIDAD DISTRITAL DE PHARA</v>
          </cell>
          <cell r="J2901">
            <v>21</v>
          </cell>
          <cell r="K2901" t="str">
            <v>PUNO</v>
          </cell>
          <cell r="L2901">
            <v>12</v>
          </cell>
          <cell r="M2901" t="str">
            <v>SANDIA</v>
          </cell>
          <cell r="N2901">
            <v>5</v>
          </cell>
          <cell r="O2901" t="str">
            <v>PHARA</v>
          </cell>
          <cell r="P2901" t="str">
            <v>Lourdes Gutierrez Aguado</v>
          </cell>
          <cell r="Q2901"/>
          <cell r="R2901" t="str">
            <v>Isac Ccallo Garate</v>
          </cell>
          <cell r="S2901"/>
          <cell r="T2901">
            <v>975806554</v>
          </cell>
          <cell r="U2901" t="str">
            <v>isacccallo@gmail.com</v>
          </cell>
        </row>
        <row r="2902">
          <cell r="H2902">
            <v>301690</v>
          </cell>
          <cell r="I2902" t="str">
            <v>MUNICIPALIDAD DISTRITAL DE QUIACA</v>
          </cell>
          <cell r="J2902">
            <v>21</v>
          </cell>
          <cell r="K2902" t="str">
            <v>PUNO</v>
          </cell>
          <cell r="L2902">
            <v>12</v>
          </cell>
          <cell r="M2902" t="str">
            <v>SANDIA</v>
          </cell>
          <cell r="N2902">
            <v>6</v>
          </cell>
          <cell r="O2902" t="str">
            <v>QUIACA</v>
          </cell>
          <cell r="P2902" t="str">
            <v>Lourdes Gutierrez Aguado</v>
          </cell>
          <cell r="Q2902"/>
          <cell r="R2902" t="str">
            <v xml:space="preserve">FLOR NIEVEZ AGUIRRE APAZA </v>
          </cell>
          <cell r="S2902" t="str">
            <v xml:space="preserve">Jefe de la Oficina de Planeamiento, Presupuesto y Racionalización 
</v>
          </cell>
          <cell r="T2902">
            <v>993971378</v>
          </cell>
          <cell r="U2902" t="str">
            <v>flornievezaguirre@gmail.com</v>
          </cell>
        </row>
        <row r="2903">
          <cell r="H2903">
            <v>301691</v>
          </cell>
          <cell r="I2903" t="str">
            <v>MUNICIPALIDAD DISTRITAL DE SAN JUAN DEL ORO</v>
          </cell>
          <cell r="J2903">
            <v>21</v>
          </cell>
          <cell r="K2903" t="str">
            <v>PUNO</v>
          </cell>
          <cell r="L2903">
            <v>12</v>
          </cell>
          <cell r="M2903" t="str">
            <v>SANDIA</v>
          </cell>
          <cell r="N2903">
            <v>7</v>
          </cell>
          <cell r="O2903" t="str">
            <v>SAN JUAN DEL ORO</v>
          </cell>
          <cell r="P2903" t="str">
            <v>Lourdes Gutierrez Aguado</v>
          </cell>
          <cell r="Q2903"/>
          <cell r="R2903" t="str">
            <v>Patricia Anccota Velasquez</v>
          </cell>
          <cell r="S2903" t="str">
            <v>Responsable de la Oficina de Planificación y Presupuesto</v>
          </cell>
          <cell r="T2903" t="str">
            <v xml:space="preserve"> 982248171 - 952231342</v>
          </cell>
          <cell r="U2903" t="str">
            <v>ancotapatricia23@gmail.com</v>
          </cell>
        </row>
        <row r="2904">
          <cell r="H2904">
            <v>301692</v>
          </cell>
          <cell r="I2904" t="str">
            <v>MUNICIPALIDAD DISTRITAL DE YANAHUAYA</v>
          </cell>
          <cell r="J2904">
            <v>21</v>
          </cell>
          <cell r="K2904" t="str">
            <v>PUNO</v>
          </cell>
          <cell r="L2904">
            <v>12</v>
          </cell>
          <cell r="M2904" t="str">
            <v>SANDIA</v>
          </cell>
          <cell r="N2904">
            <v>8</v>
          </cell>
          <cell r="O2904" t="str">
            <v>YANAHUAYA</v>
          </cell>
          <cell r="P2904" t="str">
            <v>Lourdes Gutierrez Aguado</v>
          </cell>
          <cell r="Q2904"/>
          <cell r="R2904" t="str">
            <v>Wilson Amanqui Mendoza</v>
          </cell>
          <cell r="S2904"/>
          <cell r="T2904">
            <v>931037484</v>
          </cell>
          <cell r="U2904" t="str">
            <v>wam_cpcc@hotmail.com</v>
          </cell>
        </row>
        <row r="2905">
          <cell r="H2905">
            <v>301693</v>
          </cell>
          <cell r="I2905" t="str">
            <v>MUNICIPALIDAD DISTRITAL DE ALTO INAMBARI</v>
          </cell>
          <cell r="J2905">
            <v>21</v>
          </cell>
          <cell r="K2905" t="str">
            <v>PUNO</v>
          </cell>
          <cell r="L2905">
            <v>12</v>
          </cell>
          <cell r="M2905" t="str">
            <v>SANDIA</v>
          </cell>
          <cell r="N2905">
            <v>9</v>
          </cell>
          <cell r="O2905" t="str">
            <v>ALTO INAMBARI</v>
          </cell>
          <cell r="P2905" t="str">
            <v>Lourdes Gutierrez Aguado</v>
          </cell>
          <cell r="Q2905"/>
          <cell r="R2905" t="str">
            <v>Royer Jesus Rosas Colca</v>
          </cell>
          <cell r="S2905"/>
          <cell r="T2905">
            <v>942172200</v>
          </cell>
          <cell r="U2905" t="str">
            <v>rrosas4761@hotmail.com</v>
          </cell>
        </row>
        <row r="2906">
          <cell r="H2906">
            <v>301695</v>
          </cell>
          <cell r="I2906" t="str">
            <v>MUNICIPALIDAD DISTRITAL DE ANAPIA</v>
          </cell>
          <cell r="J2906">
            <v>21</v>
          </cell>
          <cell r="K2906" t="str">
            <v>PUNO</v>
          </cell>
          <cell r="L2906">
            <v>13</v>
          </cell>
          <cell r="M2906" t="str">
            <v>YUNGUYO</v>
          </cell>
          <cell r="N2906">
            <v>2</v>
          </cell>
          <cell r="O2906" t="str">
            <v>ANAPIA</v>
          </cell>
          <cell r="P2906" t="str">
            <v>Lourdes Gutierrez Aguado</v>
          </cell>
          <cell r="Q2906"/>
          <cell r="R2906" t="str">
            <v>Patricia Anccota Velasquez</v>
          </cell>
          <cell r="S2906"/>
          <cell r="T2906">
            <v>952231342</v>
          </cell>
          <cell r="U2906" t="str">
            <v>ancotapatricia@gmail.com</v>
          </cell>
        </row>
        <row r="2907">
          <cell r="H2907">
            <v>301696</v>
          </cell>
          <cell r="I2907" t="str">
            <v>MUNICIPALIDAD DISTRITAL DE COPANI</v>
          </cell>
          <cell r="J2907">
            <v>21</v>
          </cell>
          <cell r="K2907" t="str">
            <v>PUNO</v>
          </cell>
          <cell r="L2907">
            <v>13</v>
          </cell>
          <cell r="M2907" t="str">
            <v>YUNGUYO</v>
          </cell>
          <cell r="N2907">
            <v>3</v>
          </cell>
          <cell r="O2907" t="str">
            <v>COPANI</v>
          </cell>
          <cell r="P2907" t="str">
            <v>Lourdes Gutierrez Aguado</v>
          </cell>
          <cell r="Q2907"/>
          <cell r="R2907" t="str">
            <v>PONGO CHALCO NELLY ELIZABETH</v>
          </cell>
          <cell r="S2907" t="str">
            <v>Jefe de la Oficina de Planeamiento y Presupuesto</v>
          </cell>
          <cell r="T2907">
            <v>921214783</v>
          </cell>
          <cell r="U2907" t="str">
            <v>elizabettchalco@gmail.com</v>
          </cell>
        </row>
        <row r="2908">
          <cell r="H2908">
            <v>301697</v>
          </cell>
          <cell r="I2908" t="str">
            <v>MUNICIPALIDAD DISTRITAL DE CUTURAPI</v>
          </cell>
          <cell r="J2908">
            <v>21</v>
          </cell>
          <cell r="K2908" t="str">
            <v>PUNO</v>
          </cell>
          <cell r="L2908">
            <v>13</v>
          </cell>
          <cell r="M2908" t="str">
            <v>YUNGUYO</v>
          </cell>
          <cell r="N2908">
            <v>4</v>
          </cell>
          <cell r="O2908" t="str">
            <v>CUTURAPI</v>
          </cell>
          <cell r="P2908" t="str">
            <v>Lourdes Gutierrez Aguado</v>
          </cell>
          <cell r="Q2908"/>
          <cell r="R2908" t="str">
            <v>Dario Coaquira Monteagudo</v>
          </cell>
          <cell r="S2908"/>
          <cell r="T2908">
            <v>940185622</v>
          </cell>
          <cell r="U2908" t="str">
            <v>dariocm_99@hotmail.com</v>
          </cell>
        </row>
        <row r="2909">
          <cell r="H2909">
            <v>301698</v>
          </cell>
          <cell r="I2909" t="str">
            <v>MUNICIPALIDAD DISTRITAL DE OLLARAYA</v>
          </cell>
          <cell r="J2909">
            <v>21</v>
          </cell>
          <cell r="K2909" t="str">
            <v>PUNO</v>
          </cell>
          <cell r="L2909">
            <v>13</v>
          </cell>
          <cell r="M2909" t="str">
            <v>YUNGUYO</v>
          </cell>
          <cell r="N2909">
            <v>5</v>
          </cell>
          <cell r="O2909" t="str">
            <v>OLLARAYA</v>
          </cell>
          <cell r="P2909" t="str">
            <v>Lourdes Gutierrez Aguado</v>
          </cell>
          <cell r="Q2909"/>
          <cell r="R2909" t="str">
            <v>Jaime Flores Flores</v>
          </cell>
          <cell r="S2909"/>
          <cell r="T2909">
            <v>950033827</v>
          </cell>
          <cell r="U2909" t="str">
            <v>jjfloresflo@gmail.com</v>
          </cell>
        </row>
        <row r="2910">
          <cell r="H2910">
            <v>301699</v>
          </cell>
          <cell r="I2910" t="str">
            <v>MUNICIPALIDAD DISTRITAL DE TINICACHI</v>
          </cell>
          <cell r="J2910">
            <v>21</v>
          </cell>
          <cell r="K2910" t="str">
            <v>PUNO</v>
          </cell>
          <cell r="L2910">
            <v>13</v>
          </cell>
          <cell r="M2910" t="str">
            <v>YUNGUYO</v>
          </cell>
          <cell r="N2910">
            <v>6</v>
          </cell>
          <cell r="O2910" t="str">
            <v>TINICACHI</v>
          </cell>
          <cell r="P2910" t="str">
            <v>Lourdes Gutierrez Aguado</v>
          </cell>
          <cell r="Q2910"/>
          <cell r="R2910" t="str">
            <v>Dario Coaquira Monteagudo</v>
          </cell>
          <cell r="S2910"/>
          <cell r="T2910">
            <v>940185622</v>
          </cell>
          <cell r="U2910" t="str">
            <v>dariocm_99@hotmail.com</v>
          </cell>
        </row>
        <row r="2911">
          <cell r="H2911">
            <v>301700</v>
          </cell>
          <cell r="I2911" t="str">
            <v>MUNICIPALIDAD DISTRITAL DE UNICACHI</v>
          </cell>
          <cell r="J2911">
            <v>21</v>
          </cell>
          <cell r="K2911" t="str">
            <v>PUNO</v>
          </cell>
          <cell r="L2911">
            <v>13</v>
          </cell>
          <cell r="M2911" t="str">
            <v>YUNGUYO</v>
          </cell>
          <cell r="N2911">
            <v>7</v>
          </cell>
          <cell r="O2911" t="str">
            <v>UNICACHI</v>
          </cell>
          <cell r="P2911" t="str">
            <v>Lourdes Gutierrez Aguado</v>
          </cell>
          <cell r="Q2911"/>
          <cell r="R2911" t="str">
            <v>Jaime Flores Flores</v>
          </cell>
          <cell r="S2911"/>
          <cell r="T2911">
            <v>950033827</v>
          </cell>
          <cell r="U2911" t="str">
            <v>jjfloresflo@gmail.com</v>
          </cell>
        </row>
        <row r="2912">
          <cell r="H2912">
            <v>301702</v>
          </cell>
          <cell r="I2912" t="str">
            <v>MUNICIPALIDAD DISTRITAL DE CALZADA</v>
          </cell>
          <cell r="J2912">
            <v>22</v>
          </cell>
          <cell r="K2912" t="str">
            <v>SAN MARTIN</v>
          </cell>
          <cell r="L2912">
            <v>1</v>
          </cell>
          <cell r="M2912" t="str">
            <v>MOYOBAMBA</v>
          </cell>
          <cell r="N2912">
            <v>2</v>
          </cell>
          <cell r="O2912" t="str">
            <v>CALZADA</v>
          </cell>
          <cell r="P2912" t="str">
            <v>Magdalena Carranza Lozano</v>
          </cell>
          <cell r="Q2912"/>
          <cell r="R2912" t="str">
            <v>Luis Elvis Perez Nuñez</v>
          </cell>
          <cell r="S2912"/>
          <cell r="T2912" t="str">
            <v>946 525 893</v>
          </cell>
          <cell r="U2912" t="str">
            <v>leperez1821@gmail.com</v>
          </cell>
        </row>
        <row r="2913">
          <cell r="H2913">
            <v>301703</v>
          </cell>
          <cell r="I2913" t="str">
            <v>MUNICIPALIDAD DISTRITAL DE HABANA</v>
          </cell>
          <cell r="J2913">
            <v>22</v>
          </cell>
          <cell r="K2913" t="str">
            <v>SAN MARTIN</v>
          </cell>
          <cell r="L2913">
            <v>1</v>
          </cell>
          <cell r="M2913" t="str">
            <v>MOYOBAMBA</v>
          </cell>
          <cell r="N2913">
            <v>3</v>
          </cell>
          <cell r="O2913" t="str">
            <v>HABANA</v>
          </cell>
          <cell r="P2913" t="str">
            <v>Magdalena Carranza Lozano</v>
          </cell>
          <cell r="Q2913"/>
          <cell r="R2913" t="str">
            <v>Jhon Edwin Paisig Perez</v>
          </cell>
          <cell r="S2913"/>
          <cell r="T2913">
            <v>950911226</v>
          </cell>
          <cell r="U2913" t="str">
            <v>jhonep20@hotmail.com</v>
          </cell>
        </row>
        <row r="2914">
          <cell r="H2914">
            <v>301704</v>
          </cell>
          <cell r="I2914" t="str">
            <v>MUNICIPALIDAD DISTRITAL DE JEPELACIO</v>
          </cell>
          <cell r="J2914">
            <v>22</v>
          </cell>
          <cell r="K2914" t="str">
            <v>SAN MARTIN</v>
          </cell>
          <cell r="L2914">
            <v>1</v>
          </cell>
          <cell r="M2914" t="str">
            <v>MOYOBAMBA</v>
          </cell>
          <cell r="N2914">
            <v>4</v>
          </cell>
          <cell r="O2914" t="str">
            <v>JEPELACIO</v>
          </cell>
          <cell r="P2914" t="str">
            <v>Magdalena Carranza Lozano</v>
          </cell>
          <cell r="Q2914"/>
          <cell r="R2914" t="str">
            <v>PATTY LISSET GONZALES FLORES</v>
          </cell>
          <cell r="S2914" t="str">
            <v>JEFE DE PLANEAMIENTO Y PRESUPUESTO</v>
          </cell>
          <cell r="T2914">
            <v>989121967</v>
          </cell>
          <cell r="U2914" t="str">
            <v>pgonzalesflo@gmail.com</v>
          </cell>
        </row>
        <row r="2915">
          <cell r="H2915">
            <v>301705</v>
          </cell>
          <cell r="I2915" t="str">
            <v>MUNICIPALIDAD DISTRITAL DE SORITOR</v>
          </cell>
          <cell r="J2915">
            <v>22</v>
          </cell>
          <cell r="K2915" t="str">
            <v>SAN MARTIN</v>
          </cell>
          <cell r="L2915">
            <v>1</v>
          </cell>
          <cell r="M2915" t="str">
            <v>MOYOBAMBA</v>
          </cell>
          <cell r="N2915">
            <v>5</v>
          </cell>
          <cell r="O2915" t="str">
            <v>SORITOR</v>
          </cell>
          <cell r="P2915" t="str">
            <v>Magdalena Carranza Lozano</v>
          </cell>
          <cell r="Q2915"/>
          <cell r="R2915" t="str">
            <v>Ivan Harvey Huaman León</v>
          </cell>
          <cell r="S2915"/>
          <cell r="T2915">
            <v>949567304</v>
          </cell>
          <cell r="U2915" t="str">
            <v>harvey_1915@hotmail.com</v>
          </cell>
        </row>
        <row r="2916">
          <cell r="H2916">
            <v>301706</v>
          </cell>
          <cell r="I2916" t="str">
            <v>MUNICIPALIDAD DISTRITAL DE YANTALO</v>
          </cell>
          <cell r="J2916">
            <v>22</v>
          </cell>
          <cell r="K2916" t="str">
            <v>SAN MARTIN</v>
          </cell>
          <cell r="L2916">
            <v>1</v>
          </cell>
          <cell r="M2916" t="str">
            <v>MOYOBAMBA</v>
          </cell>
          <cell r="N2916">
            <v>6</v>
          </cell>
          <cell r="O2916" t="str">
            <v>YANTALO</v>
          </cell>
          <cell r="P2916" t="str">
            <v>Magdalena Carranza Lozano</v>
          </cell>
          <cell r="Q2916"/>
          <cell r="R2916" t="str">
            <v>PERCY SANTILLÁN NÚÑEZ</v>
          </cell>
          <cell r="S2916" t="str">
            <v>Responsable de la Oficina de Planeamiento y Presupuesto</v>
          </cell>
          <cell r="T2916">
            <v>949533923</v>
          </cell>
          <cell r="U2916" t="str">
            <v>contapercy_31@hotmail.com</v>
          </cell>
        </row>
        <row r="2917">
          <cell r="H2917">
            <v>301708</v>
          </cell>
          <cell r="I2917" t="str">
            <v>MUNICIPALIDAD DISTRITAL DE ALTO BIAVO</v>
          </cell>
          <cell r="J2917">
            <v>22</v>
          </cell>
          <cell r="K2917" t="str">
            <v>SAN MARTIN</v>
          </cell>
          <cell r="L2917">
            <v>2</v>
          </cell>
          <cell r="M2917" t="str">
            <v>BELLAVISTA</v>
          </cell>
          <cell r="N2917">
            <v>2</v>
          </cell>
          <cell r="O2917" t="str">
            <v>ALTO BIAVO</v>
          </cell>
          <cell r="P2917" t="str">
            <v>Magdalena Carranza Lozano</v>
          </cell>
          <cell r="Q2917"/>
          <cell r="R2917" t="str">
            <v>Norman Soria Bardales</v>
          </cell>
          <cell r="S2917"/>
          <cell r="T2917">
            <v>951096693</v>
          </cell>
          <cell r="U2917" t="str">
            <v>norman2sb@gmail.com</v>
          </cell>
        </row>
        <row r="2918">
          <cell r="H2918">
            <v>301709</v>
          </cell>
          <cell r="I2918" t="str">
            <v>MUNICIPALIDAD DISTRITAL DE BAJO BIAVO</v>
          </cell>
          <cell r="J2918">
            <v>22</v>
          </cell>
          <cell r="K2918" t="str">
            <v>SAN MARTIN</v>
          </cell>
          <cell r="L2918">
            <v>2</v>
          </cell>
          <cell r="M2918" t="str">
            <v>BELLAVISTA</v>
          </cell>
          <cell r="N2918">
            <v>3</v>
          </cell>
          <cell r="O2918" t="str">
            <v>BAJO BIAVO</v>
          </cell>
          <cell r="P2918" t="str">
            <v>Magdalena Carranza Lozano</v>
          </cell>
          <cell r="Q2918"/>
          <cell r="R2918" t="str">
            <v>Jhony Michelth Maldonado Ramirez</v>
          </cell>
          <cell r="S2918"/>
          <cell r="T2918">
            <v>941708427</v>
          </cell>
          <cell r="U2918" t="str">
            <v>jmaldonadoramire@gmail.com</v>
          </cell>
        </row>
        <row r="2919">
          <cell r="H2919">
            <v>301710</v>
          </cell>
          <cell r="I2919" t="str">
            <v>MUNICIPALIDAD DISTRITAL DE HUALLAGA</v>
          </cell>
          <cell r="J2919">
            <v>22</v>
          </cell>
          <cell r="K2919" t="str">
            <v>SAN MARTIN</v>
          </cell>
          <cell r="L2919">
            <v>2</v>
          </cell>
          <cell r="M2919" t="str">
            <v>BELLAVISTA</v>
          </cell>
          <cell r="N2919">
            <v>4</v>
          </cell>
          <cell r="O2919" t="str">
            <v>HUALLAGA</v>
          </cell>
          <cell r="P2919" t="str">
            <v>Magdalena Carranza Lozano</v>
          </cell>
          <cell r="Q2919"/>
          <cell r="R2919" t="str">
            <v>Norman Soria Bardales</v>
          </cell>
          <cell r="S2919"/>
          <cell r="T2919">
            <v>951096693</v>
          </cell>
          <cell r="U2919" t="str">
            <v>norman2sb@gmail.com</v>
          </cell>
        </row>
        <row r="2920">
          <cell r="H2920">
            <v>301711</v>
          </cell>
          <cell r="I2920" t="str">
            <v>MUNICIPALIDAD DISTRITAL DE SAN PABLO</v>
          </cell>
          <cell r="J2920">
            <v>22</v>
          </cell>
          <cell r="K2920" t="str">
            <v>SAN MARTIN</v>
          </cell>
          <cell r="L2920">
            <v>2</v>
          </cell>
          <cell r="M2920" t="str">
            <v>BELLAVISTA</v>
          </cell>
          <cell r="N2920">
            <v>5</v>
          </cell>
          <cell r="O2920" t="str">
            <v>SAN PABLO</v>
          </cell>
          <cell r="P2920" t="str">
            <v>Magdalena Carranza Lozano</v>
          </cell>
          <cell r="Q2920"/>
          <cell r="R2920" t="str">
            <v>Oscar Humberto Tafur Gonzales</v>
          </cell>
          <cell r="S2920"/>
          <cell r="T2920">
            <v>988045487</v>
          </cell>
          <cell r="U2920" t="str">
            <v>tafur75@hotmail.com</v>
          </cell>
        </row>
        <row r="2921">
          <cell r="H2921">
            <v>301712</v>
          </cell>
          <cell r="I2921" t="str">
            <v>MUNICIPALIDAD DISTRITAL DE SAN RAFAEL</v>
          </cell>
          <cell r="J2921">
            <v>22</v>
          </cell>
          <cell r="K2921" t="str">
            <v>SAN MARTIN</v>
          </cell>
          <cell r="L2921">
            <v>2</v>
          </cell>
          <cell r="M2921" t="str">
            <v>BELLAVISTA</v>
          </cell>
          <cell r="N2921">
            <v>6</v>
          </cell>
          <cell r="O2921" t="str">
            <v>SAN RAFAEL</v>
          </cell>
          <cell r="P2921" t="str">
            <v>Magdalena Carranza Lozano</v>
          </cell>
          <cell r="Q2921"/>
          <cell r="R2921" t="str">
            <v>Hernando Tenorio Santos</v>
          </cell>
          <cell r="S2921"/>
          <cell r="T2921">
            <v>956841976</v>
          </cell>
          <cell r="U2921" t="str">
            <v>hts9708c@hotmail.com</v>
          </cell>
        </row>
        <row r="2922">
          <cell r="H2922">
            <v>301714</v>
          </cell>
          <cell r="I2922" t="str">
            <v>MUNICIPALIDAD DISTRITAL DE AGUA BLANCA</v>
          </cell>
          <cell r="J2922">
            <v>22</v>
          </cell>
          <cell r="K2922" t="str">
            <v>SAN MARTIN</v>
          </cell>
          <cell r="L2922">
            <v>3</v>
          </cell>
          <cell r="M2922" t="str">
            <v>EL DORADO</v>
          </cell>
          <cell r="N2922">
            <v>2</v>
          </cell>
          <cell r="O2922" t="str">
            <v>AGUA BLANCA</v>
          </cell>
          <cell r="P2922" t="str">
            <v>Magdalena Carranza Lozano</v>
          </cell>
          <cell r="Q2922"/>
          <cell r="R2922" t="str">
            <v>MICHEL RAFAEL RIVERA VELA</v>
          </cell>
          <cell r="S2922" t="str">
            <v>JEFE DE LA OFICINA GENERAL DE PLANEAMIENTO Y PRESUPUESTO</v>
          </cell>
          <cell r="T2922" t="str">
            <v>973761706 / 942306694</v>
          </cell>
          <cell r="U2922" t="str">
            <v>michelrive@hotmail.com</v>
          </cell>
        </row>
        <row r="2923">
          <cell r="H2923">
            <v>301715</v>
          </cell>
          <cell r="I2923" t="str">
            <v>MUNICIPALIDAD DISTRITAL DE SAN MARTIN</v>
          </cell>
          <cell r="J2923">
            <v>22</v>
          </cell>
          <cell r="K2923" t="str">
            <v>SAN MARTIN</v>
          </cell>
          <cell r="L2923">
            <v>3</v>
          </cell>
          <cell r="M2923" t="str">
            <v>EL DORADO</v>
          </cell>
          <cell r="N2923">
            <v>3</v>
          </cell>
          <cell r="O2923" t="str">
            <v>SAN MARTIN</v>
          </cell>
          <cell r="P2923" t="str">
            <v>Magdalena Carranza Lozano</v>
          </cell>
          <cell r="Q2923"/>
          <cell r="R2923" t="str">
            <v>Leslie Aracely Calderón Rufasto</v>
          </cell>
          <cell r="S2923" t="str">
            <v>Jefe de la Coordinación de Planeamiento y Presupuesto</v>
          </cell>
          <cell r="T2923"/>
          <cell r="U2923" t="str">
            <v>arayhumi18@gmail.com</v>
          </cell>
        </row>
        <row r="2924">
          <cell r="H2924">
            <v>301716</v>
          </cell>
          <cell r="I2924" t="str">
            <v>MUNICIPALIDAD DISTRITAL DE SANTA ROSA</v>
          </cell>
          <cell r="J2924">
            <v>22</v>
          </cell>
          <cell r="K2924" t="str">
            <v>SAN MARTIN</v>
          </cell>
          <cell r="L2924">
            <v>3</v>
          </cell>
          <cell r="M2924" t="str">
            <v>EL DORADO</v>
          </cell>
          <cell r="N2924">
            <v>4</v>
          </cell>
          <cell r="O2924" t="str">
            <v>SANTA ROSA</v>
          </cell>
          <cell r="P2924" t="str">
            <v>Magdalena Carranza Lozano</v>
          </cell>
          <cell r="Q2924"/>
          <cell r="R2924" t="str">
            <v>Abrahan Lincoln Valles Lozano</v>
          </cell>
          <cell r="S2924"/>
          <cell r="T2924">
            <v>947804946</v>
          </cell>
          <cell r="U2924" t="str">
            <v>lincolnvalles@gmail.com</v>
          </cell>
        </row>
        <row r="2925">
          <cell r="H2925">
            <v>301717</v>
          </cell>
          <cell r="I2925" t="str">
            <v>MUNICIPALIDAD DISTRITAL DE SHATOJA</v>
          </cell>
          <cell r="J2925">
            <v>22</v>
          </cell>
          <cell r="K2925" t="str">
            <v>SAN MARTIN</v>
          </cell>
          <cell r="L2925">
            <v>3</v>
          </cell>
          <cell r="M2925" t="str">
            <v>EL DORADO</v>
          </cell>
          <cell r="N2925">
            <v>5</v>
          </cell>
          <cell r="O2925" t="str">
            <v>SHATOJA</v>
          </cell>
          <cell r="P2925" t="str">
            <v>Magdalena Carranza Lozano</v>
          </cell>
          <cell r="Q2925"/>
          <cell r="R2925" t="str">
            <v>Geiber Baca Chuquizuta</v>
          </cell>
          <cell r="S2925" t="str">
            <v>Gerente de Planeamiento y Presupuesto</v>
          </cell>
          <cell r="T2925"/>
          <cell r="U2925" t="str">
            <v>geiberbaca@gmail.com</v>
          </cell>
        </row>
        <row r="2926">
          <cell r="H2926">
            <v>301719</v>
          </cell>
          <cell r="I2926" t="str">
            <v>MUNICIPALIDAD DISTRITAL DE ALTO SAPOSOA</v>
          </cell>
          <cell r="J2926">
            <v>22</v>
          </cell>
          <cell r="K2926" t="str">
            <v>SAN MARTIN</v>
          </cell>
          <cell r="L2926">
            <v>4</v>
          </cell>
          <cell r="M2926" t="str">
            <v>HUALLAGA</v>
          </cell>
          <cell r="N2926">
            <v>2</v>
          </cell>
          <cell r="O2926" t="str">
            <v>ALTO SAPOSOA</v>
          </cell>
          <cell r="P2926" t="str">
            <v>Magdalena Carranza Lozano</v>
          </cell>
          <cell r="Q2926"/>
          <cell r="R2926" t="str">
            <v>Juan Ramon Fonseca Vela</v>
          </cell>
          <cell r="S2926"/>
          <cell r="T2926">
            <v>954466656</v>
          </cell>
          <cell r="U2926" t="str">
            <v>fonseca_cpc@hotmail.com</v>
          </cell>
        </row>
        <row r="2927">
          <cell r="H2927">
            <v>301720</v>
          </cell>
          <cell r="I2927" t="str">
            <v>MUNICIPALIDAD DISTRITAL DE EL ESLABON</v>
          </cell>
          <cell r="J2927">
            <v>22</v>
          </cell>
          <cell r="K2927" t="str">
            <v>SAN MARTIN</v>
          </cell>
          <cell r="L2927">
            <v>4</v>
          </cell>
          <cell r="M2927" t="str">
            <v>HUALLAGA</v>
          </cell>
          <cell r="N2927">
            <v>3</v>
          </cell>
          <cell r="O2927" t="str">
            <v>EL ESLABON</v>
          </cell>
          <cell r="P2927" t="str">
            <v>Magdalena Carranza Lozano</v>
          </cell>
          <cell r="Q2927"/>
          <cell r="R2927" t="str">
            <v>Hernando Tenorio Santos</v>
          </cell>
          <cell r="S2927"/>
          <cell r="T2927">
            <v>956841976</v>
          </cell>
          <cell r="U2927" t="str">
            <v>hts9708c@hotmail.com</v>
          </cell>
        </row>
        <row r="2928">
          <cell r="H2928">
            <v>301721</v>
          </cell>
          <cell r="I2928" t="str">
            <v>MUNICIPALIDAD DISTRITAL DE PISCOYACU</v>
          </cell>
          <cell r="J2928">
            <v>22</v>
          </cell>
          <cell r="K2928" t="str">
            <v>SAN MARTIN</v>
          </cell>
          <cell r="L2928">
            <v>4</v>
          </cell>
          <cell r="M2928" t="str">
            <v>HUALLAGA</v>
          </cell>
          <cell r="N2928">
            <v>4</v>
          </cell>
          <cell r="O2928" t="str">
            <v>PISCOYACU</v>
          </cell>
          <cell r="P2928" t="str">
            <v>Magdalena Carranza Lozano</v>
          </cell>
          <cell r="Q2928"/>
          <cell r="R2928" t="str">
            <v>Jorge Valdera Tapullima</v>
          </cell>
          <cell r="S2928"/>
          <cell r="T2928">
            <v>945146457</v>
          </cell>
          <cell r="U2928" t="str">
            <v>avasesoresconsultores@gmail.com</v>
          </cell>
        </row>
        <row r="2929">
          <cell r="H2929">
            <v>301722</v>
          </cell>
          <cell r="I2929" t="str">
            <v>MUNICIPALIDAD DISTRITAL DE SACANCHE</v>
          </cell>
          <cell r="J2929">
            <v>22</v>
          </cell>
          <cell r="K2929" t="str">
            <v>SAN MARTIN</v>
          </cell>
          <cell r="L2929">
            <v>4</v>
          </cell>
          <cell r="M2929" t="str">
            <v>HUALLAGA</v>
          </cell>
          <cell r="N2929">
            <v>5</v>
          </cell>
          <cell r="O2929" t="str">
            <v>SACANCHE</v>
          </cell>
          <cell r="P2929" t="str">
            <v>Magdalena Carranza Lozano</v>
          </cell>
          <cell r="Q2929"/>
          <cell r="R2929" t="str">
            <v>Lesli Araceli Calderón Rufasto</v>
          </cell>
          <cell r="S2929"/>
          <cell r="T2929">
            <v>990018792</v>
          </cell>
          <cell r="U2929" t="str">
            <v>lesscalderon10@gmail.com</v>
          </cell>
        </row>
        <row r="2930">
          <cell r="H2930">
            <v>301723</v>
          </cell>
          <cell r="I2930" t="str">
            <v>MUNICIPALIDAD DISTRITAL DE TINGO DE SAPOSOA</v>
          </cell>
          <cell r="J2930">
            <v>22</v>
          </cell>
          <cell r="K2930" t="str">
            <v>SAN MARTIN</v>
          </cell>
          <cell r="L2930">
            <v>4</v>
          </cell>
          <cell r="M2930" t="str">
            <v>HUALLAGA</v>
          </cell>
          <cell r="N2930">
            <v>6</v>
          </cell>
          <cell r="O2930" t="str">
            <v>TINGO DE SAPOSOA</v>
          </cell>
          <cell r="P2930" t="str">
            <v>Magdalena Carranza Lozano</v>
          </cell>
          <cell r="Q2930"/>
          <cell r="R2930" t="str">
            <v>Juan Ramón Fonseca Vela</v>
          </cell>
          <cell r="S2930" t="str">
            <v>Jefe de la Oficina de Planeamiento y Presupuesto</v>
          </cell>
          <cell r="T2930">
            <v>954466656</v>
          </cell>
          <cell r="U2930" t="str">
            <v>fonseca_cpc@ hotmail.com</v>
          </cell>
        </row>
        <row r="2931">
          <cell r="H2931">
            <v>301725</v>
          </cell>
          <cell r="I2931" t="str">
            <v>MUNICIPALIDAD DISTRITAL DE ALONSO DE ALVARADO</v>
          </cell>
          <cell r="J2931">
            <v>22</v>
          </cell>
          <cell r="K2931" t="str">
            <v>SAN MARTIN</v>
          </cell>
          <cell r="L2931">
            <v>5</v>
          </cell>
          <cell r="M2931" t="str">
            <v>LAMAS</v>
          </cell>
          <cell r="N2931">
            <v>2</v>
          </cell>
          <cell r="O2931" t="str">
            <v>ALONSO DE ALVARADO</v>
          </cell>
          <cell r="P2931" t="str">
            <v>Magdalena Carranza Lozano</v>
          </cell>
          <cell r="Q2931"/>
          <cell r="R2931" t="str">
            <v>Moises Bueno Chavez</v>
          </cell>
          <cell r="S2931"/>
          <cell r="T2931">
            <v>952850465</v>
          </cell>
          <cell r="U2931" t="str">
            <v>mbchavez23@gmail.com</v>
          </cell>
        </row>
        <row r="2932">
          <cell r="H2932">
            <v>301726</v>
          </cell>
          <cell r="I2932" t="str">
            <v>MUNICIPALIDAD DISTRITAL DE BARRANQUITA</v>
          </cell>
          <cell r="J2932">
            <v>22</v>
          </cell>
          <cell r="K2932" t="str">
            <v>SAN MARTIN</v>
          </cell>
          <cell r="L2932">
            <v>5</v>
          </cell>
          <cell r="M2932" t="str">
            <v>LAMAS</v>
          </cell>
          <cell r="N2932">
            <v>3</v>
          </cell>
          <cell r="O2932" t="str">
            <v>BARRANQUITA</v>
          </cell>
          <cell r="P2932" t="str">
            <v>Magdalena Carranza Lozano</v>
          </cell>
          <cell r="Q2932"/>
          <cell r="R2932" t="str">
            <v>Marden Macedo Sánchez</v>
          </cell>
          <cell r="S2932"/>
          <cell r="T2932">
            <v>971075718</v>
          </cell>
          <cell r="U2932" t="str">
            <v>mamasa_33@hotmail.com</v>
          </cell>
        </row>
        <row r="2933">
          <cell r="H2933">
            <v>301727</v>
          </cell>
          <cell r="I2933" t="str">
            <v>MUNICIPALIDAD DISTRITAL DE CAYNARACHI</v>
          </cell>
          <cell r="J2933">
            <v>22</v>
          </cell>
          <cell r="K2933" t="str">
            <v>SAN MARTIN</v>
          </cell>
          <cell r="L2933">
            <v>5</v>
          </cell>
          <cell r="M2933" t="str">
            <v>LAMAS</v>
          </cell>
          <cell r="N2933">
            <v>4</v>
          </cell>
          <cell r="O2933" t="str">
            <v>CAYNARACHI</v>
          </cell>
          <cell r="P2933" t="str">
            <v>Magdalena Carranza Lozano</v>
          </cell>
          <cell r="Q2933"/>
          <cell r="R2933" t="str">
            <v>David Vargas Del Aguila</v>
          </cell>
          <cell r="S2933"/>
          <cell r="T2933">
            <v>970039354</v>
          </cell>
          <cell r="U2933" t="str">
            <v>david_vda106@hotmail.com</v>
          </cell>
        </row>
        <row r="2934">
          <cell r="H2934">
            <v>301728</v>
          </cell>
          <cell r="I2934" t="str">
            <v>MUNICIPALIDAD DISTRITAL DE CUÑUMBUQUI</v>
          </cell>
          <cell r="J2934">
            <v>22</v>
          </cell>
          <cell r="K2934" t="str">
            <v>SAN MARTIN</v>
          </cell>
          <cell r="L2934">
            <v>5</v>
          </cell>
          <cell r="M2934" t="str">
            <v>LAMAS</v>
          </cell>
          <cell r="N2934">
            <v>5</v>
          </cell>
          <cell r="O2934" t="str">
            <v>CUÑUMBUQUI</v>
          </cell>
          <cell r="P2934" t="str">
            <v>Magdalena Carranza Lozano</v>
          </cell>
          <cell r="Q2934"/>
          <cell r="R2934" t="str">
            <v>Lito Apagueño Cocha</v>
          </cell>
          <cell r="S2934"/>
          <cell r="T2934">
            <v>999450553</v>
          </cell>
          <cell r="U2934" t="str">
            <v>cpclitoapagueno@hotmail.com</v>
          </cell>
        </row>
        <row r="2935">
          <cell r="H2935">
            <v>301729</v>
          </cell>
          <cell r="I2935" t="str">
            <v>MUNICIPALIDAD DISTRITAL DE PINTO RECODO</v>
          </cell>
          <cell r="J2935">
            <v>22</v>
          </cell>
          <cell r="K2935" t="str">
            <v>SAN MARTIN</v>
          </cell>
          <cell r="L2935">
            <v>5</v>
          </cell>
          <cell r="M2935" t="str">
            <v>LAMAS</v>
          </cell>
          <cell r="N2935">
            <v>6</v>
          </cell>
          <cell r="O2935" t="str">
            <v>PINTO RECODO</v>
          </cell>
          <cell r="P2935" t="str">
            <v>Magdalena Carranza Lozano</v>
          </cell>
          <cell r="Q2935"/>
          <cell r="R2935" t="str">
            <v>Wagner Rojas Marrufo</v>
          </cell>
          <cell r="S2935"/>
          <cell r="T2935">
            <v>945112674</v>
          </cell>
          <cell r="U2935" t="str">
            <v>romaw24@gmail.com</v>
          </cell>
        </row>
        <row r="2936">
          <cell r="H2936">
            <v>301730</v>
          </cell>
          <cell r="I2936" t="str">
            <v>MUNICIPALIDAD DISTRITAL DE RUMISAPA</v>
          </cell>
          <cell r="J2936">
            <v>22</v>
          </cell>
          <cell r="K2936" t="str">
            <v>SAN MARTIN</v>
          </cell>
          <cell r="L2936">
            <v>5</v>
          </cell>
          <cell r="M2936" t="str">
            <v>LAMAS</v>
          </cell>
          <cell r="N2936">
            <v>7</v>
          </cell>
          <cell r="O2936" t="str">
            <v>RUMISAPA</v>
          </cell>
          <cell r="P2936" t="str">
            <v>Magdalena Carranza Lozano</v>
          </cell>
          <cell r="Q2936"/>
          <cell r="R2936" t="str">
            <v>Juan Ramon Fonseca Vela</v>
          </cell>
          <cell r="S2936"/>
          <cell r="T2936">
            <v>954466656</v>
          </cell>
          <cell r="U2936" t="str">
            <v>fonseca_cpc@hotmail.com</v>
          </cell>
        </row>
        <row r="2937">
          <cell r="H2937">
            <v>301731</v>
          </cell>
          <cell r="I2937" t="str">
            <v>MUNICIPALIDAD DISTRITAL DE SAN ROQUE DE CUMBAZA</v>
          </cell>
          <cell r="J2937">
            <v>22</v>
          </cell>
          <cell r="K2937" t="str">
            <v>SAN MARTIN</v>
          </cell>
          <cell r="L2937">
            <v>5</v>
          </cell>
          <cell r="M2937" t="str">
            <v>LAMAS</v>
          </cell>
          <cell r="N2937">
            <v>8</v>
          </cell>
          <cell r="O2937" t="str">
            <v>SAN ROQUE DE CUMBAZA</v>
          </cell>
          <cell r="P2937" t="str">
            <v>Magdalena Carranza Lozano</v>
          </cell>
          <cell r="Q2937"/>
          <cell r="R2937" t="str">
            <v>Jorge Armando Mozombite Delgado</v>
          </cell>
          <cell r="S2937"/>
          <cell r="T2937">
            <v>963471797</v>
          </cell>
          <cell r="U2937" t="str">
            <v>jorgemozombite26@hotmail.com</v>
          </cell>
        </row>
        <row r="2938">
          <cell r="H2938">
            <v>301732</v>
          </cell>
          <cell r="I2938" t="str">
            <v>MUNICIPALIDAD DISTRITAL DE SHANAO</v>
          </cell>
          <cell r="J2938">
            <v>22</v>
          </cell>
          <cell r="K2938" t="str">
            <v>SAN MARTIN</v>
          </cell>
          <cell r="L2938">
            <v>5</v>
          </cell>
          <cell r="M2938" t="str">
            <v>LAMAS</v>
          </cell>
          <cell r="N2938">
            <v>9</v>
          </cell>
          <cell r="O2938" t="str">
            <v>SHANAO</v>
          </cell>
          <cell r="P2938" t="str">
            <v>Magdalena Carranza Lozano</v>
          </cell>
          <cell r="Q2938"/>
          <cell r="R2938" t="str">
            <v>Lito Apagueño Cocha</v>
          </cell>
          <cell r="S2938"/>
          <cell r="T2938">
            <v>942955463</v>
          </cell>
          <cell r="U2938" t="str">
            <v>cpclitoapagueno@hotmail.com</v>
          </cell>
        </row>
        <row r="2939">
          <cell r="H2939">
            <v>301733</v>
          </cell>
          <cell r="I2939" t="str">
            <v>MUNICIPALIDAD DISTRITAL DE TABALOSOS</v>
          </cell>
          <cell r="J2939">
            <v>22</v>
          </cell>
          <cell r="K2939" t="str">
            <v>SAN MARTIN</v>
          </cell>
          <cell r="L2939">
            <v>5</v>
          </cell>
          <cell r="M2939" t="str">
            <v>LAMAS</v>
          </cell>
          <cell r="N2939">
            <v>10</v>
          </cell>
          <cell r="O2939" t="str">
            <v>TABALOSOS</v>
          </cell>
          <cell r="P2939" t="str">
            <v>Magdalena Carranza Lozano</v>
          </cell>
          <cell r="Q2939"/>
          <cell r="R2939" t="str">
            <v>Equi Pinchi Ushiñahua</v>
          </cell>
          <cell r="S2939"/>
          <cell r="T2939">
            <v>952814392</v>
          </cell>
          <cell r="U2939" t="str">
            <v>epinchi2@gmail.com</v>
          </cell>
        </row>
        <row r="2940">
          <cell r="H2940">
            <v>301734</v>
          </cell>
          <cell r="I2940" t="str">
            <v>MUNICIPALIDAD DISTRITAL DE ZAPATERO</v>
          </cell>
          <cell r="J2940">
            <v>22</v>
          </cell>
          <cell r="K2940" t="str">
            <v>SAN MARTIN</v>
          </cell>
          <cell r="L2940">
            <v>5</v>
          </cell>
          <cell r="M2940" t="str">
            <v>LAMAS</v>
          </cell>
          <cell r="N2940">
            <v>11</v>
          </cell>
          <cell r="O2940" t="str">
            <v>ZAPATERO</v>
          </cell>
          <cell r="P2940" t="str">
            <v>Magdalena Carranza Lozano</v>
          </cell>
          <cell r="Q2940"/>
          <cell r="R2940" t="str">
            <v>William Erlis Fernandez Salazar</v>
          </cell>
          <cell r="S2940"/>
          <cell r="T2940">
            <v>978365855</v>
          </cell>
          <cell r="U2940" t="str">
            <v>erlizfernandez@gmail.com</v>
          </cell>
        </row>
        <row r="2941">
          <cell r="H2941">
            <v>301736</v>
          </cell>
          <cell r="I2941" t="str">
            <v>MUNICIPALIDAD DISTRITAL DE CAMPANILLA</v>
          </cell>
          <cell r="J2941">
            <v>22</v>
          </cell>
          <cell r="K2941" t="str">
            <v>SAN MARTIN</v>
          </cell>
          <cell r="L2941">
            <v>6</v>
          </cell>
          <cell r="M2941" t="str">
            <v>MARISCAL CACERES</v>
          </cell>
          <cell r="N2941">
            <v>2</v>
          </cell>
          <cell r="O2941" t="str">
            <v>CAMPANILLA</v>
          </cell>
          <cell r="P2941" t="str">
            <v>Magdalena Carranza Lozano</v>
          </cell>
          <cell r="Q2941"/>
          <cell r="R2941" t="str">
            <v>Erwing Lopez Calvo</v>
          </cell>
          <cell r="S2941"/>
          <cell r="T2941">
            <v>947505232</v>
          </cell>
          <cell r="U2941" t="str">
            <v>erwinglopezcalvo@hotmail.com</v>
          </cell>
        </row>
        <row r="2942">
          <cell r="H2942">
            <v>301737</v>
          </cell>
          <cell r="I2942" t="str">
            <v>MUNICIPALIDAD DISTRITAL DE HUICUNGO</v>
          </cell>
          <cell r="J2942">
            <v>22</v>
          </cell>
          <cell r="K2942" t="str">
            <v>SAN MARTIN</v>
          </cell>
          <cell r="L2942">
            <v>6</v>
          </cell>
          <cell r="M2942" t="str">
            <v>MARISCAL CACERES</v>
          </cell>
          <cell r="N2942">
            <v>3</v>
          </cell>
          <cell r="O2942" t="str">
            <v>HUICUNGO</v>
          </cell>
          <cell r="P2942" t="str">
            <v>Magdalena Carranza Lozano</v>
          </cell>
          <cell r="Q2942"/>
          <cell r="R2942" t="str">
            <v>Alberto Sifuentes Perez</v>
          </cell>
          <cell r="S2942"/>
          <cell r="T2942">
            <v>943957798</v>
          </cell>
          <cell r="U2942" t="str">
            <v>asp9716@hotmail.com</v>
          </cell>
        </row>
        <row r="2943">
          <cell r="H2943">
            <v>301738</v>
          </cell>
          <cell r="I2943" t="str">
            <v>MUNICIPALIDAD DISTRITAL DE PACHIZA</v>
          </cell>
          <cell r="J2943">
            <v>22</v>
          </cell>
          <cell r="K2943" t="str">
            <v>SAN MARTIN</v>
          </cell>
          <cell r="L2943">
            <v>6</v>
          </cell>
          <cell r="M2943" t="str">
            <v>MARISCAL CACERES</v>
          </cell>
          <cell r="N2943">
            <v>4</v>
          </cell>
          <cell r="O2943" t="str">
            <v>PACHIZA</v>
          </cell>
          <cell r="P2943" t="str">
            <v>Magdalena Carranza Lozano</v>
          </cell>
          <cell r="Q2943"/>
          <cell r="R2943" t="str">
            <v>Alberto Sifuentes Perez</v>
          </cell>
          <cell r="S2943"/>
          <cell r="T2943">
            <v>943957798</v>
          </cell>
          <cell r="U2943" t="str">
            <v>asp970016@yahoo.com</v>
          </cell>
        </row>
        <row r="2944">
          <cell r="H2944">
            <v>301739</v>
          </cell>
          <cell r="I2944" t="str">
            <v>MUNICIPALIDAD DISTRITAL DE PAJARILLO</v>
          </cell>
          <cell r="J2944">
            <v>22</v>
          </cell>
          <cell r="K2944" t="str">
            <v>SAN MARTIN</v>
          </cell>
          <cell r="L2944">
            <v>6</v>
          </cell>
          <cell r="M2944" t="str">
            <v>MARISCAL CACERES</v>
          </cell>
          <cell r="N2944">
            <v>5</v>
          </cell>
          <cell r="O2944" t="str">
            <v>PAJARILLO</v>
          </cell>
          <cell r="P2944" t="str">
            <v>Magdalena Carranza Lozano</v>
          </cell>
          <cell r="Q2944"/>
          <cell r="R2944" t="str">
            <v>Alberto Sifuentes Perez</v>
          </cell>
          <cell r="S2944"/>
          <cell r="T2944">
            <v>943957798</v>
          </cell>
          <cell r="U2944" t="str">
            <v>asp970016@gmail.com</v>
          </cell>
        </row>
        <row r="2945">
          <cell r="H2945">
            <v>301741</v>
          </cell>
          <cell r="I2945" t="str">
            <v>MUNICIPALIDAD DISTRITAL DE BUENOS AIRES</v>
          </cell>
          <cell r="J2945">
            <v>22</v>
          </cell>
          <cell r="K2945" t="str">
            <v>SAN MARTIN</v>
          </cell>
          <cell r="L2945">
            <v>7</v>
          </cell>
          <cell r="M2945" t="str">
            <v>PICOTA</v>
          </cell>
          <cell r="N2945">
            <v>2</v>
          </cell>
          <cell r="O2945" t="str">
            <v>BUENOS AIRES</v>
          </cell>
          <cell r="P2945" t="str">
            <v>Magdalena Carranza Lozano</v>
          </cell>
          <cell r="Q2945"/>
          <cell r="R2945" t="str">
            <v>Jessica Jimenez Villacorta</v>
          </cell>
          <cell r="S2945"/>
          <cell r="T2945">
            <v>934152645</v>
          </cell>
          <cell r="U2945" t="str">
            <v>jjimenez.mba2021@gmail.com</v>
          </cell>
        </row>
        <row r="2946">
          <cell r="H2946">
            <v>301742</v>
          </cell>
          <cell r="I2946" t="str">
            <v>MUNICIPALIDAD DISTRITAL DE CASPISAPA</v>
          </cell>
          <cell r="J2946">
            <v>22</v>
          </cell>
          <cell r="K2946" t="str">
            <v>SAN MARTIN</v>
          </cell>
          <cell r="L2946">
            <v>7</v>
          </cell>
          <cell r="M2946" t="str">
            <v>PICOTA</v>
          </cell>
          <cell r="N2946">
            <v>3</v>
          </cell>
          <cell r="O2946" t="str">
            <v>CASPISAPA</v>
          </cell>
          <cell r="P2946" t="str">
            <v>Magdalena Carranza Lozano</v>
          </cell>
          <cell r="Q2946"/>
          <cell r="R2946" t="str">
            <v>CRISTOBAL LOZANO ARMAS</v>
          </cell>
          <cell r="S2946" t="str">
            <v>Responsable de planeamiento y presupuesto</v>
          </cell>
          <cell r="T2946">
            <v>930914940</v>
          </cell>
          <cell r="U2946" t="str">
            <v>cris_0794@hotmail.com</v>
          </cell>
        </row>
        <row r="2947">
          <cell r="H2947">
            <v>301743</v>
          </cell>
          <cell r="I2947" t="str">
            <v>MUNICIPALIDAD DISTRITAL DE PILLUANA</v>
          </cell>
          <cell r="J2947">
            <v>22</v>
          </cell>
          <cell r="K2947" t="str">
            <v>SAN MARTIN</v>
          </cell>
          <cell r="L2947">
            <v>7</v>
          </cell>
          <cell r="M2947" t="str">
            <v>PICOTA</v>
          </cell>
          <cell r="N2947">
            <v>4</v>
          </cell>
          <cell r="O2947" t="str">
            <v>PILLUANA</v>
          </cell>
          <cell r="P2947" t="str">
            <v>Magdalena Carranza Lozano</v>
          </cell>
          <cell r="Q2947"/>
          <cell r="R2947" t="str">
            <v>Segundo Abner Mora Vargas</v>
          </cell>
          <cell r="S2947"/>
          <cell r="T2947">
            <v>937432190</v>
          </cell>
          <cell r="U2947" t="str">
            <v>smoritav@hotmail.com</v>
          </cell>
        </row>
        <row r="2948">
          <cell r="H2948">
            <v>301744</v>
          </cell>
          <cell r="I2948" t="str">
            <v>MUNICIPALIDAD DISTRITAL DE PUCACACA</v>
          </cell>
          <cell r="J2948">
            <v>22</v>
          </cell>
          <cell r="K2948" t="str">
            <v>SAN MARTIN</v>
          </cell>
          <cell r="L2948">
            <v>7</v>
          </cell>
          <cell r="M2948" t="str">
            <v>PICOTA</v>
          </cell>
          <cell r="N2948">
            <v>5</v>
          </cell>
          <cell r="O2948" t="str">
            <v>PUCACACA</v>
          </cell>
          <cell r="P2948" t="str">
            <v>Magdalena Carranza Lozano</v>
          </cell>
          <cell r="Q2948"/>
          <cell r="R2948" t="str">
            <v>Lito Apagueño Concha</v>
          </cell>
          <cell r="S2948" t="str">
            <v>Jefe de Planeamiento</v>
          </cell>
          <cell r="T2948">
            <v>999450553</v>
          </cell>
          <cell r="U2948" t="str">
            <v>cpclitoapagueno3012@gmail.com</v>
          </cell>
        </row>
        <row r="2949">
          <cell r="H2949">
            <v>301745</v>
          </cell>
          <cell r="I2949" t="str">
            <v>MUNICIPALIDAD DISTRITAL DE SAN CRISTOBAL</v>
          </cell>
          <cell r="J2949">
            <v>22</v>
          </cell>
          <cell r="K2949" t="str">
            <v>SAN MARTIN</v>
          </cell>
          <cell r="L2949">
            <v>7</v>
          </cell>
          <cell r="M2949" t="str">
            <v>PICOTA</v>
          </cell>
          <cell r="N2949">
            <v>6</v>
          </cell>
          <cell r="O2949" t="str">
            <v>SAN CRISTOBAL</v>
          </cell>
          <cell r="P2949" t="str">
            <v>Magdalena Carranza Lozano</v>
          </cell>
          <cell r="Q2949"/>
          <cell r="R2949" t="str">
            <v>Elvis Pinedo Ruiz</v>
          </cell>
          <cell r="S2949"/>
          <cell r="T2949">
            <v>915378901</v>
          </cell>
          <cell r="U2949" t="str">
            <v>epinedor310@gmail.com</v>
          </cell>
        </row>
        <row r="2950">
          <cell r="H2950">
            <v>301746</v>
          </cell>
          <cell r="I2950" t="str">
            <v>MUNICIPALIDAD DISTRITAL DE SAN HILARION</v>
          </cell>
          <cell r="J2950">
            <v>22</v>
          </cell>
          <cell r="K2950" t="str">
            <v>SAN MARTIN</v>
          </cell>
          <cell r="L2950">
            <v>7</v>
          </cell>
          <cell r="M2950" t="str">
            <v>PICOTA</v>
          </cell>
          <cell r="N2950">
            <v>7</v>
          </cell>
          <cell r="O2950" t="str">
            <v>SAN HILARION</v>
          </cell>
          <cell r="P2950" t="str">
            <v>Magdalena Carranza Lozano</v>
          </cell>
          <cell r="Q2950"/>
          <cell r="R2950" t="str">
            <v>WALTER MORI GONZALES</v>
          </cell>
          <cell r="S2950" t="str">
            <v>JEFE DE LA OFICINA DE PLANIFICACIÓN Y PRESUPUESTO</v>
          </cell>
          <cell r="T2950">
            <v>972225576</v>
          </cell>
          <cell r="U2950" t="str">
            <v>morigonzaleswalter18@gmail.com</v>
          </cell>
        </row>
        <row r="2951">
          <cell r="H2951">
            <v>301747</v>
          </cell>
          <cell r="I2951" t="str">
            <v>MUNICIPALIDAD DISTRITAL DE SHAMBOYACU</v>
          </cell>
          <cell r="J2951">
            <v>22</v>
          </cell>
          <cell r="K2951" t="str">
            <v>SAN MARTIN</v>
          </cell>
          <cell r="L2951">
            <v>7</v>
          </cell>
          <cell r="M2951" t="str">
            <v>PICOTA</v>
          </cell>
          <cell r="N2951">
            <v>8</v>
          </cell>
          <cell r="O2951" t="str">
            <v>SHAMBOYACU</v>
          </cell>
          <cell r="P2951" t="str">
            <v>Magdalena Carranza Lozano</v>
          </cell>
          <cell r="Q2951"/>
          <cell r="R2951" t="str">
            <v>Cameron Michel Rivas Ushiñahua</v>
          </cell>
          <cell r="S2951"/>
          <cell r="T2951">
            <v>928570441</v>
          </cell>
          <cell r="U2951" t="str">
            <v>carius1594@gmail.com</v>
          </cell>
        </row>
        <row r="2952">
          <cell r="H2952">
            <v>301748</v>
          </cell>
          <cell r="I2952" t="str">
            <v>MUNICIPALIDAD DISTRITAL DE TINGO DE PONASA</v>
          </cell>
          <cell r="J2952">
            <v>22</v>
          </cell>
          <cell r="K2952" t="str">
            <v>SAN MARTIN</v>
          </cell>
          <cell r="L2952">
            <v>7</v>
          </cell>
          <cell r="M2952" t="str">
            <v>PICOTA</v>
          </cell>
          <cell r="N2952">
            <v>9</v>
          </cell>
          <cell r="O2952" t="str">
            <v>TINGO DE PONASA</v>
          </cell>
          <cell r="P2952" t="str">
            <v>Magdalena Carranza Lozano</v>
          </cell>
          <cell r="Q2952"/>
          <cell r="R2952" t="str">
            <v>Norman Soria Bardales</v>
          </cell>
          <cell r="S2952"/>
          <cell r="T2952">
            <v>951096693</v>
          </cell>
          <cell r="U2952" t="str">
            <v>norman2sb@gmail.com</v>
          </cell>
        </row>
        <row r="2953">
          <cell r="H2953">
            <v>301749</v>
          </cell>
          <cell r="I2953" t="str">
            <v>MUNICIPALIDAD DISTRITAL DE TRES UNIDOS</v>
          </cell>
          <cell r="J2953">
            <v>22</v>
          </cell>
          <cell r="K2953" t="str">
            <v>SAN MARTIN</v>
          </cell>
          <cell r="L2953">
            <v>7</v>
          </cell>
          <cell r="M2953" t="str">
            <v>PICOTA</v>
          </cell>
          <cell r="N2953">
            <v>10</v>
          </cell>
          <cell r="O2953" t="str">
            <v>TRES UNIDOS</v>
          </cell>
          <cell r="P2953" t="str">
            <v>Magdalena Carranza Lozano</v>
          </cell>
          <cell r="Q2953"/>
          <cell r="R2953" t="str">
            <v>Rhonatan Carrasco Peralta</v>
          </cell>
          <cell r="S2953"/>
          <cell r="T2953">
            <v>916987365</v>
          </cell>
          <cell r="U2953" t="str">
            <v>rhocarper@gmail.com</v>
          </cell>
        </row>
        <row r="2954">
          <cell r="H2954">
            <v>301751</v>
          </cell>
          <cell r="I2954" t="str">
            <v>MUNICIPALIDAD DISTRITAL DE AWAJUN</v>
          </cell>
          <cell r="J2954">
            <v>22</v>
          </cell>
          <cell r="K2954" t="str">
            <v>SAN MARTIN</v>
          </cell>
          <cell r="L2954">
            <v>8</v>
          </cell>
          <cell r="M2954" t="str">
            <v>RIOJA</v>
          </cell>
          <cell r="N2954">
            <v>2</v>
          </cell>
          <cell r="O2954" t="str">
            <v>AWAJUN</v>
          </cell>
          <cell r="P2954" t="str">
            <v>Magdalena Carranza Lozano</v>
          </cell>
          <cell r="Q2954"/>
          <cell r="R2954" t="str">
            <v>UZIEL CALDERON GORMAS</v>
          </cell>
          <cell r="S2954" t="str">
            <v>JEFE DE PLANIFICACIÓN Y PRESUPUESTO</v>
          </cell>
          <cell r="T2954">
            <v>982918399</v>
          </cell>
          <cell r="U2954" t="str">
            <v>uziel0205@yahoo.es</v>
          </cell>
        </row>
        <row r="2955">
          <cell r="H2955">
            <v>301752</v>
          </cell>
          <cell r="I2955" t="str">
            <v>MUNICIPALIDAD DISTRITAL DE ELIAS SOPLIN VARGAS</v>
          </cell>
          <cell r="J2955">
            <v>22</v>
          </cell>
          <cell r="K2955" t="str">
            <v>SAN MARTIN</v>
          </cell>
          <cell r="L2955">
            <v>8</v>
          </cell>
          <cell r="M2955" t="str">
            <v>RIOJA</v>
          </cell>
          <cell r="N2955">
            <v>3</v>
          </cell>
          <cell r="O2955" t="str">
            <v>ELIAS SOPLIN VARGAS</v>
          </cell>
          <cell r="P2955" t="str">
            <v>Magdalena Carranza Lozano</v>
          </cell>
          <cell r="Q2955"/>
          <cell r="R2955" t="str">
            <v>Alcides Amasifen Salas</v>
          </cell>
          <cell r="S2955"/>
          <cell r="T2955">
            <v>900578025</v>
          </cell>
          <cell r="U2955" t="str">
            <v>alcides.adm.1203@gmail.com</v>
          </cell>
        </row>
        <row r="2956">
          <cell r="H2956">
            <v>301753</v>
          </cell>
          <cell r="I2956" t="str">
            <v>MUNICIPALIDAD DISTRITAL DE NUEVA CAJAMARCA</v>
          </cell>
          <cell r="J2956">
            <v>22</v>
          </cell>
          <cell r="K2956" t="str">
            <v>SAN MARTIN</v>
          </cell>
          <cell r="L2956">
            <v>8</v>
          </cell>
          <cell r="M2956" t="str">
            <v>RIOJA</v>
          </cell>
          <cell r="N2956">
            <v>4</v>
          </cell>
          <cell r="O2956" t="str">
            <v>NUEVA CAJAMARCA</v>
          </cell>
          <cell r="P2956" t="str">
            <v>Magdalena Carranza Lozano</v>
          </cell>
          <cell r="Q2956"/>
          <cell r="R2956" t="str">
            <v>JAIME ESTELA GUEVARA</v>
          </cell>
          <cell r="S2956" t="str">
            <v>JEFE OFICINA GENERAL DE PLANEAMIENTO Y PRESUPUESTO</v>
          </cell>
          <cell r="T2956">
            <v>980479583</v>
          </cell>
          <cell r="U2956" t="str">
            <v>jesttela@icloud.com</v>
          </cell>
        </row>
        <row r="2957">
          <cell r="H2957">
            <v>301754</v>
          </cell>
          <cell r="I2957" t="str">
            <v>MUNICIPALIDAD DISTRITAL DE PARDO MIGUEL</v>
          </cell>
          <cell r="J2957">
            <v>22</v>
          </cell>
          <cell r="K2957" t="str">
            <v>SAN MARTIN</v>
          </cell>
          <cell r="L2957">
            <v>8</v>
          </cell>
          <cell r="M2957" t="str">
            <v>RIOJA</v>
          </cell>
          <cell r="N2957">
            <v>5</v>
          </cell>
          <cell r="O2957" t="str">
            <v>PARDO MIGUEL</v>
          </cell>
          <cell r="P2957" t="str">
            <v>Magdalena Carranza Lozano</v>
          </cell>
          <cell r="Q2957"/>
          <cell r="R2957" t="str">
            <v>Juan José Fernández Sánchez</v>
          </cell>
          <cell r="S2957"/>
          <cell r="T2957">
            <v>998852613</v>
          </cell>
          <cell r="U2957" t="str">
            <v>juanjo08_28@hotmail.com</v>
          </cell>
        </row>
        <row r="2958">
          <cell r="H2958">
            <v>301755</v>
          </cell>
          <cell r="I2958" t="str">
            <v>MUNICIPALIDAD DISTRITAL DE POSIC</v>
          </cell>
          <cell r="J2958">
            <v>22</v>
          </cell>
          <cell r="K2958" t="str">
            <v>SAN MARTIN</v>
          </cell>
          <cell r="L2958">
            <v>8</v>
          </cell>
          <cell r="M2958" t="str">
            <v>RIOJA</v>
          </cell>
          <cell r="N2958">
            <v>6</v>
          </cell>
          <cell r="O2958" t="str">
            <v>POSIC</v>
          </cell>
          <cell r="P2958" t="str">
            <v>Magdalena Carranza Lozano</v>
          </cell>
          <cell r="Q2958"/>
          <cell r="R2958" t="str">
            <v>Massiel Del Carmen Vela Rodríguez</v>
          </cell>
          <cell r="S2958" t="str">
            <v xml:space="preserve"> Jefe de la Oficina de Planificación y Presupuesto</v>
          </cell>
          <cell r="T2958"/>
          <cell r="U2958" t="str">
            <v xml:space="preserve"> massiel.velar@gmail.com
             oficinadeplaneamientoypresupue@gmail.com</v>
          </cell>
        </row>
        <row r="2959">
          <cell r="H2959">
            <v>301756</v>
          </cell>
          <cell r="I2959" t="str">
            <v>MUNICIPALIDAD DISTRITAL DE SAN FERNANDO</v>
          </cell>
          <cell r="J2959">
            <v>22</v>
          </cell>
          <cell r="K2959" t="str">
            <v>SAN MARTIN</v>
          </cell>
          <cell r="L2959">
            <v>8</v>
          </cell>
          <cell r="M2959" t="str">
            <v>RIOJA</v>
          </cell>
          <cell r="N2959">
            <v>7</v>
          </cell>
          <cell r="O2959" t="str">
            <v>SAN FERNANDO</v>
          </cell>
          <cell r="P2959" t="str">
            <v>Magdalena Carranza Lozano</v>
          </cell>
          <cell r="Q2959"/>
          <cell r="R2959" t="str">
            <v>Bianca Mirella Delgado Herrera</v>
          </cell>
          <cell r="S2959" t="str">
            <v>Jefe de la Oficina de Planeamiento y Presupuesto</v>
          </cell>
          <cell r="T2959">
            <v>949672761</v>
          </cell>
          <cell r="U2959" t="str">
            <v>bimi180198@gmail.com</v>
          </cell>
        </row>
        <row r="2960">
          <cell r="H2960">
            <v>301757</v>
          </cell>
          <cell r="I2960" t="str">
            <v>MUNICIPALIDAD DISTRITAL DE YORONGOS</v>
          </cell>
          <cell r="J2960">
            <v>22</v>
          </cell>
          <cell r="K2960" t="str">
            <v>SAN MARTIN</v>
          </cell>
          <cell r="L2960">
            <v>8</v>
          </cell>
          <cell r="M2960" t="str">
            <v>RIOJA</v>
          </cell>
          <cell r="N2960">
            <v>8</v>
          </cell>
          <cell r="O2960" t="str">
            <v>YORONGOS</v>
          </cell>
          <cell r="P2960" t="str">
            <v>Magdalena Carranza Lozano</v>
          </cell>
          <cell r="Q2960"/>
          <cell r="R2960" t="str">
            <v>Patricia Pilar Heredia Huaman</v>
          </cell>
          <cell r="S2960"/>
          <cell r="T2960" t="str">
            <v>986 516 451</v>
          </cell>
          <cell r="U2960" t="str">
            <v>pilar_jhenifer21@hotmail.com</v>
          </cell>
        </row>
        <row r="2961">
          <cell r="H2961">
            <v>301758</v>
          </cell>
          <cell r="I2961" t="str">
            <v>MUNICIPALIDAD DISTRITAL DE YURACYACU</v>
          </cell>
          <cell r="J2961">
            <v>22</v>
          </cell>
          <cell r="K2961" t="str">
            <v>SAN MARTIN</v>
          </cell>
          <cell r="L2961">
            <v>8</v>
          </cell>
          <cell r="M2961" t="str">
            <v>RIOJA</v>
          </cell>
          <cell r="N2961">
            <v>9</v>
          </cell>
          <cell r="O2961" t="str">
            <v>YURACYACU</v>
          </cell>
          <cell r="P2961" t="str">
            <v>Magdalena Carranza Lozano</v>
          </cell>
          <cell r="Q2961"/>
          <cell r="R2961" t="str">
            <v>YADHIRA ANAMILE VILCARROMERO LINARES</v>
          </cell>
          <cell r="S2961" t="str">
            <v>JEFE DE PLANEAMIENTO Y PRESUPUESTO</v>
          </cell>
          <cell r="T2961">
            <v>931057023</v>
          </cell>
          <cell r="U2961" t="str">
            <v>vilcarromerolinaresyadhira@gmail.com</v>
          </cell>
        </row>
        <row r="2962">
          <cell r="H2962">
            <v>301760</v>
          </cell>
          <cell r="I2962" t="str">
            <v>MUNICIPALIDAD DISTRITAL DE ALBERTO LEVEAU</v>
          </cell>
          <cell r="J2962">
            <v>22</v>
          </cell>
          <cell r="K2962" t="str">
            <v>SAN MARTIN</v>
          </cell>
          <cell r="L2962">
            <v>9</v>
          </cell>
          <cell r="M2962" t="str">
            <v>SAN MARTIN</v>
          </cell>
          <cell r="N2962">
            <v>2</v>
          </cell>
          <cell r="O2962" t="str">
            <v>ALBERTO LEVEAU</v>
          </cell>
          <cell r="P2962" t="str">
            <v>Magdalena Carranza Lozano</v>
          </cell>
          <cell r="Q2962"/>
          <cell r="R2962" t="str">
            <v>Norman Soria Bardales</v>
          </cell>
          <cell r="S2962"/>
          <cell r="T2962">
            <v>951096693</v>
          </cell>
          <cell r="U2962" t="str">
            <v>norman2sb@gmail.com</v>
          </cell>
        </row>
        <row r="2963">
          <cell r="H2963">
            <v>301761</v>
          </cell>
          <cell r="I2963" t="str">
            <v>MUNICIPALIDAD DISTRITAL DE CACATACHI</v>
          </cell>
          <cell r="J2963">
            <v>22</v>
          </cell>
          <cell r="K2963" t="str">
            <v>SAN MARTIN</v>
          </cell>
          <cell r="L2963">
            <v>9</v>
          </cell>
          <cell r="M2963" t="str">
            <v>SAN MARTIN</v>
          </cell>
          <cell r="N2963">
            <v>3</v>
          </cell>
          <cell r="O2963" t="str">
            <v>CACATACHI</v>
          </cell>
          <cell r="P2963" t="str">
            <v>Magdalena Carranza Lozano</v>
          </cell>
          <cell r="Q2963"/>
          <cell r="R2963" t="str">
            <v>Aerlith Padilla Luna</v>
          </cell>
          <cell r="S2963"/>
          <cell r="T2963">
            <v>942470345</v>
          </cell>
          <cell r="U2963" t="str">
            <v>aer_padilla@hotmail.com</v>
          </cell>
        </row>
        <row r="2964">
          <cell r="H2964">
            <v>301762</v>
          </cell>
          <cell r="I2964" t="str">
            <v>MUNICIPALIDAD DISTRITAL DE CHAZUTA</v>
          </cell>
          <cell r="J2964">
            <v>22</v>
          </cell>
          <cell r="K2964" t="str">
            <v>SAN MARTIN</v>
          </cell>
          <cell r="L2964">
            <v>9</v>
          </cell>
          <cell r="M2964" t="str">
            <v>SAN MARTIN</v>
          </cell>
          <cell r="N2964">
            <v>4</v>
          </cell>
          <cell r="O2964" t="str">
            <v>CHAZUTA</v>
          </cell>
          <cell r="P2964" t="str">
            <v>Magdalena Carranza Lozano</v>
          </cell>
          <cell r="Q2964"/>
          <cell r="R2964" t="str">
            <v>Segundo Abner Mora Vargas</v>
          </cell>
          <cell r="S2964"/>
          <cell r="T2964">
            <v>937432190</v>
          </cell>
          <cell r="U2964" t="str">
            <v>smoritav@hotmail.com</v>
          </cell>
        </row>
        <row r="2965">
          <cell r="H2965">
            <v>301763</v>
          </cell>
          <cell r="I2965" t="str">
            <v>MUNICIPALIDAD DISTRITAL DE CHIPURANA</v>
          </cell>
          <cell r="J2965">
            <v>22</v>
          </cell>
          <cell r="K2965" t="str">
            <v>SAN MARTIN</v>
          </cell>
          <cell r="L2965">
            <v>9</v>
          </cell>
          <cell r="M2965" t="str">
            <v>SAN MARTIN</v>
          </cell>
          <cell r="N2965">
            <v>5</v>
          </cell>
          <cell r="O2965" t="str">
            <v>CHIPURANA</v>
          </cell>
          <cell r="P2965" t="str">
            <v>Magdalena Carranza Lozano</v>
          </cell>
          <cell r="Q2965"/>
          <cell r="R2965" t="str">
            <v>Jasmine Melendez Melendez</v>
          </cell>
          <cell r="S2965"/>
          <cell r="T2965">
            <v>938124927</v>
          </cell>
          <cell r="U2965" t="str">
            <v>jasmine743@hotmail.com</v>
          </cell>
        </row>
        <row r="2966">
          <cell r="H2966">
            <v>301764</v>
          </cell>
          <cell r="I2966" t="str">
            <v>MUNICIPALIDAD DISTRITAL DE EL PORVENIR</v>
          </cell>
          <cell r="J2966">
            <v>22</v>
          </cell>
          <cell r="K2966" t="str">
            <v>SAN MARTIN</v>
          </cell>
          <cell r="L2966">
            <v>9</v>
          </cell>
          <cell r="M2966" t="str">
            <v>SAN MARTIN</v>
          </cell>
          <cell r="N2966">
            <v>6</v>
          </cell>
          <cell r="O2966" t="str">
            <v>EL PORVENIR</v>
          </cell>
          <cell r="P2966" t="str">
            <v>Magdalena Carranza Lozano</v>
          </cell>
          <cell r="Q2966"/>
          <cell r="R2966" t="str">
            <v>Milagros Davila Chasnamote</v>
          </cell>
          <cell r="S2966"/>
          <cell r="T2966">
            <v>936063501</v>
          </cell>
          <cell r="U2966" t="str">
            <v>militadavila@hotmail.com</v>
          </cell>
        </row>
        <row r="2967">
          <cell r="H2967">
            <v>301765</v>
          </cell>
          <cell r="I2967" t="str">
            <v>MUNICIPALIDAD DISTRITAL DE HUIMBAYOC</v>
          </cell>
          <cell r="J2967">
            <v>22</v>
          </cell>
          <cell r="K2967" t="str">
            <v>SAN MARTIN</v>
          </cell>
          <cell r="L2967">
            <v>9</v>
          </cell>
          <cell r="M2967" t="str">
            <v>SAN MARTIN</v>
          </cell>
          <cell r="N2967">
            <v>7</v>
          </cell>
          <cell r="O2967" t="str">
            <v>HUIMBAYOC</v>
          </cell>
          <cell r="P2967" t="str">
            <v>Magdalena Carranza Lozano</v>
          </cell>
          <cell r="Q2967"/>
          <cell r="R2967" t="str">
            <v>Jorge Joao Manrique Isuiza</v>
          </cell>
          <cell r="S2967"/>
          <cell r="T2967">
            <v>928396061</v>
          </cell>
          <cell r="U2967" t="str">
            <v>manrique.joaless@gmail.com</v>
          </cell>
        </row>
        <row r="2968">
          <cell r="H2968">
            <v>301766</v>
          </cell>
          <cell r="I2968" t="str">
            <v>MUNICIPALIDAD DISTRITAL DE JUAN GUERRA</v>
          </cell>
          <cell r="J2968">
            <v>22</v>
          </cell>
          <cell r="K2968" t="str">
            <v>SAN MARTIN</v>
          </cell>
          <cell r="L2968">
            <v>9</v>
          </cell>
          <cell r="M2968" t="str">
            <v>SAN MARTIN</v>
          </cell>
          <cell r="N2968">
            <v>8</v>
          </cell>
          <cell r="O2968" t="str">
            <v>JUAN GUERRA</v>
          </cell>
          <cell r="P2968" t="str">
            <v>Magdalena Carranza Lozano</v>
          </cell>
          <cell r="Q2968"/>
          <cell r="R2968" t="str">
            <v>Olga Maria Silva Saavedra</v>
          </cell>
          <cell r="S2968"/>
          <cell r="T2968">
            <v>979488849</v>
          </cell>
          <cell r="U2968" t="str">
            <v>osilvas33@gmail.com</v>
          </cell>
        </row>
        <row r="2969">
          <cell r="H2969">
            <v>301767</v>
          </cell>
          <cell r="I2969" t="str">
            <v>MUNICIPALIDAD DISTRITAL DE LA BANDA DE SHILCAYO</v>
          </cell>
          <cell r="J2969">
            <v>22</v>
          </cell>
          <cell r="K2969" t="str">
            <v>SAN MARTIN</v>
          </cell>
          <cell r="L2969">
            <v>9</v>
          </cell>
          <cell r="M2969" t="str">
            <v>SAN MARTIN</v>
          </cell>
          <cell r="N2969">
            <v>9</v>
          </cell>
          <cell r="O2969" t="str">
            <v>LA BANDA DE SHILCAYO</v>
          </cell>
          <cell r="P2969" t="str">
            <v>Magdalena Carranza Lozano</v>
          </cell>
          <cell r="Q2969"/>
          <cell r="R2969" t="str">
            <v>Rodolfo Noe Tuesta Putpaña</v>
          </cell>
          <cell r="S2969" t="str">
            <v>Jefe de la Oficina de Planificación, Presupuesto y Racionalización</v>
          </cell>
          <cell r="T2969" t="str">
            <v>944 644 063</v>
          </cell>
          <cell r="U2969" t="str">
            <v xml:space="preserve">	jsantamaria.oppyr@mdbsh.gob.pe</v>
          </cell>
        </row>
        <row r="2970">
          <cell r="H2970">
            <v>301768</v>
          </cell>
          <cell r="I2970" t="str">
            <v>MUNICIPALIDAD DISTRITAL DE MORALES</v>
          </cell>
          <cell r="J2970">
            <v>22</v>
          </cell>
          <cell r="K2970" t="str">
            <v>SAN MARTIN</v>
          </cell>
          <cell r="L2970">
            <v>9</v>
          </cell>
          <cell r="M2970" t="str">
            <v>SAN MARTIN</v>
          </cell>
          <cell r="N2970">
            <v>10</v>
          </cell>
          <cell r="O2970" t="str">
            <v>MORALES</v>
          </cell>
          <cell r="P2970" t="str">
            <v>Magdalena Carranza Lozano</v>
          </cell>
          <cell r="Q2970"/>
          <cell r="R2970" t="str">
            <v>RUTH MOZOMBITE BARDALES</v>
          </cell>
          <cell r="S2970" t="str">
            <v>JEFE DE PLANEAMIENTO</v>
          </cell>
          <cell r="T2970">
            <v>942472256</v>
          </cell>
          <cell r="U2970" t="str">
            <v>rumoba18@hotmail.com</v>
          </cell>
        </row>
        <row r="2971">
          <cell r="H2971">
            <v>301769</v>
          </cell>
          <cell r="I2971" t="str">
            <v>MUNICIPALIDAD DISTRITAL DE PAPAPLAYA</v>
          </cell>
          <cell r="J2971">
            <v>22</v>
          </cell>
          <cell r="K2971" t="str">
            <v>SAN MARTIN</v>
          </cell>
          <cell r="L2971">
            <v>9</v>
          </cell>
          <cell r="M2971" t="str">
            <v>SAN MARTIN</v>
          </cell>
          <cell r="N2971">
            <v>11</v>
          </cell>
          <cell r="O2971" t="str">
            <v>PAPAPLAYA</v>
          </cell>
          <cell r="P2971" t="str">
            <v>Magdalena Carranza Lozano</v>
          </cell>
          <cell r="Q2971"/>
          <cell r="R2971" t="str">
            <v>JOYCI SARITA LOPEZ DOMINGUEZ</v>
          </cell>
          <cell r="S2971" t="str">
            <v>RESPONSABLE DE PLANEAMIENTO Y PRESUPUESTO</v>
          </cell>
          <cell r="T2971">
            <v>918852728</v>
          </cell>
          <cell r="U2971" t="str">
            <v>dominguezsarita30@gmail.com</v>
          </cell>
        </row>
        <row r="2972">
          <cell r="H2972">
            <v>301770</v>
          </cell>
          <cell r="I2972" t="str">
            <v>MUNICIPALIDAD DISTRITAL DE SAN ANTONIO</v>
          </cell>
          <cell r="J2972">
            <v>22</v>
          </cell>
          <cell r="K2972" t="str">
            <v>SAN MARTIN</v>
          </cell>
          <cell r="L2972">
            <v>9</v>
          </cell>
          <cell r="M2972" t="str">
            <v>SAN MARTIN</v>
          </cell>
          <cell r="N2972">
            <v>12</v>
          </cell>
          <cell r="O2972" t="str">
            <v>SAN ANTONIO</v>
          </cell>
          <cell r="P2972" t="str">
            <v>Magdalena Carranza Lozano</v>
          </cell>
          <cell r="Q2972"/>
          <cell r="R2972" t="str">
            <v>Renán Bernales Vásquez</v>
          </cell>
          <cell r="S2972"/>
          <cell r="T2972">
            <v>942455471</v>
          </cell>
          <cell r="U2972" t="str">
            <v>rqmayo@hotmail.com</v>
          </cell>
        </row>
        <row r="2973">
          <cell r="H2973">
            <v>301771</v>
          </cell>
          <cell r="I2973" t="str">
            <v>MUNICIPALIDAD DISTRITAL DE SAUCE</v>
          </cell>
          <cell r="J2973">
            <v>22</v>
          </cell>
          <cell r="K2973" t="str">
            <v>SAN MARTIN</v>
          </cell>
          <cell r="L2973">
            <v>9</v>
          </cell>
          <cell r="M2973" t="str">
            <v>SAN MARTIN</v>
          </cell>
          <cell r="N2973">
            <v>13</v>
          </cell>
          <cell r="O2973" t="str">
            <v>SAUCE</v>
          </cell>
          <cell r="P2973" t="str">
            <v>Magdalena Carranza Lozano</v>
          </cell>
          <cell r="Q2973"/>
          <cell r="R2973" t="str">
            <v>Norman Soria Bardales</v>
          </cell>
          <cell r="S2973"/>
          <cell r="T2973">
            <v>951096693</v>
          </cell>
          <cell r="U2973" t="str">
            <v>norman2sb@gmail.com</v>
          </cell>
        </row>
        <row r="2974">
          <cell r="H2974">
            <v>301772</v>
          </cell>
          <cell r="I2974" t="str">
            <v>MUNICIPALIDAD DISTRITAL DE SHAPAJA</v>
          </cell>
          <cell r="J2974">
            <v>22</v>
          </cell>
          <cell r="K2974" t="str">
            <v>SAN MARTIN</v>
          </cell>
          <cell r="L2974">
            <v>9</v>
          </cell>
          <cell r="M2974" t="str">
            <v>SAN MARTIN</v>
          </cell>
          <cell r="N2974">
            <v>14</v>
          </cell>
          <cell r="O2974" t="str">
            <v>SHAPAJA</v>
          </cell>
          <cell r="P2974" t="str">
            <v>Magdalena Carranza Lozano</v>
          </cell>
          <cell r="Q2974"/>
          <cell r="R2974" t="str">
            <v>Renán Bernales Vásquez</v>
          </cell>
          <cell r="S2974"/>
          <cell r="T2974">
            <v>942455471</v>
          </cell>
          <cell r="U2974" t="str">
            <v>rqmayo@hotmail.com</v>
          </cell>
        </row>
        <row r="2975">
          <cell r="H2975">
            <v>301774</v>
          </cell>
          <cell r="I2975" t="str">
            <v>MUNICIPALIDAD DISTRITAL DE NUEVO PROGRESO</v>
          </cell>
          <cell r="J2975">
            <v>22</v>
          </cell>
          <cell r="K2975" t="str">
            <v>SAN MARTIN</v>
          </cell>
          <cell r="L2975">
            <v>10</v>
          </cell>
          <cell r="M2975" t="str">
            <v>TOCACHE</v>
          </cell>
          <cell r="N2975">
            <v>2</v>
          </cell>
          <cell r="O2975" t="str">
            <v>NUEVO PROGRESO</v>
          </cell>
          <cell r="P2975" t="str">
            <v>Magdalena Carranza Lozano</v>
          </cell>
          <cell r="Q2975"/>
          <cell r="R2975" t="str">
            <v>Francisco Octavio Diaz Paredes</v>
          </cell>
          <cell r="S2975" t="str">
            <v>Jefe de la Oficina General de Planificación y Presupuesto</v>
          </cell>
          <cell r="T2975">
            <v>969854388</v>
          </cell>
          <cell r="U2975" t="str">
            <v>fdiazparedes0203@gmail.com</v>
          </cell>
        </row>
        <row r="2976">
          <cell r="H2976">
            <v>301775</v>
          </cell>
          <cell r="I2976" t="str">
            <v>MUNICIPALIDAD DISTRITAL DE POLVORA</v>
          </cell>
          <cell r="J2976">
            <v>22</v>
          </cell>
          <cell r="K2976" t="str">
            <v>SAN MARTIN</v>
          </cell>
          <cell r="L2976">
            <v>10</v>
          </cell>
          <cell r="M2976" t="str">
            <v>TOCACHE</v>
          </cell>
          <cell r="N2976">
            <v>3</v>
          </cell>
          <cell r="O2976" t="str">
            <v>POLVORA</v>
          </cell>
          <cell r="P2976" t="str">
            <v>Magdalena Carranza Lozano</v>
          </cell>
          <cell r="Q2976"/>
          <cell r="R2976" t="str">
            <v>Bravo Pascual Kenia Kelly</v>
          </cell>
          <cell r="S2976"/>
          <cell r="T2976" t="str">
            <v>969 957 305</v>
          </cell>
          <cell r="U2976" t="str">
            <v>kenia_bp_12@hotmail.com</v>
          </cell>
        </row>
        <row r="2977">
          <cell r="H2977">
            <v>301776</v>
          </cell>
          <cell r="I2977" t="str">
            <v>MUNICIPALIDAD DISTRITAL DE SHUNTE</v>
          </cell>
          <cell r="J2977">
            <v>22</v>
          </cell>
          <cell r="K2977" t="str">
            <v>SAN MARTIN</v>
          </cell>
          <cell r="L2977">
            <v>10</v>
          </cell>
          <cell r="M2977" t="str">
            <v>TOCACHE</v>
          </cell>
          <cell r="N2977">
            <v>4</v>
          </cell>
          <cell r="O2977" t="str">
            <v>SHUNTE</v>
          </cell>
          <cell r="P2977" t="str">
            <v>Magdalena Carranza Lozano</v>
          </cell>
          <cell r="Q2977"/>
          <cell r="R2977" t="str">
            <v>Gladis Susy Herrera Mendoza</v>
          </cell>
          <cell r="S2977"/>
          <cell r="T2977">
            <v>997549870</v>
          </cell>
          <cell r="U2977" t="str">
            <v>hm_susy@hotmail.com</v>
          </cell>
        </row>
        <row r="2978">
          <cell r="H2978">
            <v>301777</v>
          </cell>
          <cell r="I2978" t="str">
            <v>MUNICIPALIDAD DISTRITAL DE UCHIZA</v>
          </cell>
          <cell r="J2978">
            <v>22</v>
          </cell>
          <cell r="K2978" t="str">
            <v>SAN MARTIN</v>
          </cell>
          <cell r="L2978">
            <v>10</v>
          </cell>
          <cell r="M2978" t="str">
            <v>TOCACHE</v>
          </cell>
          <cell r="N2978">
            <v>5</v>
          </cell>
          <cell r="O2978" t="str">
            <v>UCHIZA</v>
          </cell>
          <cell r="P2978" t="str">
            <v>Magdalena Carranza Lozano</v>
          </cell>
          <cell r="Q2978"/>
          <cell r="R2978" t="str">
            <v xml:space="preserve"> LORENA DEL PILAR CHAVEZ TARAZONA</v>
          </cell>
          <cell r="S2978" t="str">
            <v>RESPONSABLE DE LA OFICINA DE PLANEAMIENTO Y PRESUPUESTO</v>
          </cell>
          <cell r="T2978">
            <v>975292163</v>
          </cell>
          <cell r="U2978" t="str">
            <v>lorena.chavezt@gmail.com</v>
          </cell>
        </row>
        <row r="2979">
          <cell r="H2979">
            <v>301779</v>
          </cell>
          <cell r="I2979" t="str">
            <v>MUNICIPALIDAD DISTRITAL DE ALTO DE LA ALIANZA</v>
          </cell>
          <cell r="J2979">
            <v>23</v>
          </cell>
          <cell r="K2979" t="str">
            <v>TACNA</v>
          </cell>
          <cell r="L2979">
            <v>1</v>
          </cell>
          <cell r="M2979" t="str">
            <v>TACNA</v>
          </cell>
          <cell r="N2979">
            <v>2</v>
          </cell>
          <cell r="O2979" t="str">
            <v>ALTO DE LA ALIANZA</v>
          </cell>
          <cell r="P2979" t="str">
            <v>Leidy Cayotopa Mesones</v>
          </cell>
          <cell r="Q2979"/>
          <cell r="R2979" t="str">
            <v>Victor Hugo Angulo Ayca</v>
          </cell>
          <cell r="S2979"/>
          <cell r="T2979">
            <v>967980092</v>
          </cell>
          <cell r="U2979" t="str">
            <v>victor_ang2001@yahoo.com</v>
          </cell>
        </row>
        <row r="2980">
          <cell r="H2980">
            <v>301780</v>
          </cell>
          <cell r="I2980" t="str">
            <v>MUNICIPALIDAD DISTRITAL DE CALANA</v>
          </cell>
          <cell r="J2980">
            <v>23</v>
          </cell>
          <cell r="K2980" t="str">
            <v>TACNA</v>
          </cell>
          <cell r="L2980">
            <v>1</v>
          </cell>
          <cell r="M2980" t="str">
            <v>TACNA</v>
          </cell>
          <cell r="N2980">
            <v>3</v>
          </cell>
          <cell r="O2980" t="str">
            <v>CALANA</v>
          </cell>
          <cell r="P2980" t="str">
            <v>Leidy Cayotopa Mesones</v>
          </cell>
          <cell r="Q2980"/>
          <cell r="R2980" t="str">
            <v>Edgar Roque Choquehuanca</v>
          </cell>
          <cell r="S2980"/>
          <cell r="T2980">
            <v>961003504</v>
          </cell>
          <cell r="U2980" t="str">
            <v>e_rq@hotmail.com</v>
          </cell>
        </row>
        <row r="2981">
          <cell r="H2981">
            <v>301781</v>
          </cell>
          <cell r="I2981" t="str">
            <v>MUNICIPALIDAD DISTRITAL DE CIUDAD NUEVA</v>
          </cell>
          <cell r="J2981">
            <v>23</v>
          </cell>
          <cell r="K2981" t="str">
            <v>TACNA</v>
          </cell>
          <cell r="L2981">
            <v>1</v>
          </cell>
          <cell r="M2981" t="str">
            <v>TACNA</v>
          </cell>
          <cell r="N2981">
            <v>4</v>
          </cell>
          <cell r="O2981" t="str">
            <v>CIUDAD NUEVA</v>
          </cell>
          <cell r="P2981" t="str">
            <v>Leidy Cayotopa Mesones</v>
          </cell>
          <cell r="Q2981"/>
          <cell r="R2981" t="str">
            <v>Michael Eloy Mendoza Condori</v>
          </cell>
          <cell r="S2981"/>
          <cell r="T2981">
            <v>970908030</v>
          </cell>
          <cell r="U2981" t="str">
            <v>mendoza_m_c@hotmail.com</v>
          </cell>
        </row>
        <row r="2982">
          <cell r="H2982">
            <v>301782</v>
          </cell>
          <cell r="I2982" t="str">
            <v>MUNICIPALIDAD DISTRITAL DE INCLAN</v>
          </cell>
          <cell r="J2982">
            <v>23</v>
          </cell>
          <cell r="K2982" t="str">
            <v>TACNA</v>
          </cell>
          <cell r="L2982">
            <v>1</v>
          </cell>
          <cell r="M2982" t="str">
            <v>TACNA</v>
          </cell>
          <cell r="N2982">
            <v>5</v>
          </cell>
          <cell r="O2982" t="str">
            <v>INCLAN</v>
          </cell>
          <cell r="P2982" t="str">
            <v>Leidy Cayotopa Mesones</v>
          </cell>
          <cell r="Q2982"/>
          <cell r="R2982" t="str">
            <v>Esteban Torres Jacho</v>
          </cell>
          <cell r="S2982"/>
          <cell r="T2982">
            <v>999151212</v>
          </cell>
          <cell r="U2982" t="str">
            <v>estebantorresj@hotmail.com</v>
          </cell>
        </row>
        <row r="2983">
          <cell r="H2983">
            <v>301783</v>
          </cell>
          <cell r="I2983" t="str">
            <v>MUNICIPALIDAD DISTRITAL DE PACHIA</v>
          </cell>
          <cell r="J2983">
            <v>23</v>
          </cell>
          <cell r="K2983" t="str">
            <v>TACNA</v>
          </cell>
          <cell r="L2983">
            <v>1</v>
          </cell>
          <cell r="M2983" t="str">
            <v>TACNA</v>
          </cell>
          <cell r="N2983">
            <v>6</v>
          </cell>
          <cell r="O2983" t="str">
            <v>PACHIA</v>
          </cell>
          <cell r="P2983" t="str">
            <v>Leidy Cayotopa Mesones</v>
          </cell>
          <cell r="Q2983"/>
          <cell r="R2983"/>
          <cell r="S2983"/>
          <cell r="T2983"/>
          <cell r="U2983"/>
        </row>
        <row r="2984">
          <cell r="H2984">
            <v>301784</v>
          </cell>
          <cell r="I2984" t="str">
            <v>MUNICIPALIDAD DISTRITAL DE PALCA</v>
          </cell>
          <cell r="J2984">
            <v>23</v>
          </cell>
          <cell r="K2984" t="str">
            <v>TACNA</v>
          </cell>
          <cell r="L2984">
            <v>1</v>
          </cell>
          <cell r="M2984" t="str">
            <v>TACNA</v>
          </cell>
          <cell r="N2984">
            <v>7</v>
          </cell>
          <cell r="O2984" t="str">
            <v>PALCA</v>
          </cell>
          <cell r="P2984" t="str">
            <v>Leidy Cayotopa Mesones</v>
          </cell>
          <cell r="Q2984"/>
          <cell r="R2984" t="str">
            <v>Carlos Gonzales Chura</v>
          </cell>
          <cell r="S2984"/>
          <cell r="T2984">
            <v>942809060</v>
          </cell>
          <cell r="U2984" t="str">
            <v>carlo_mago@hotmail.com</v>
          </cell>
        </row>
        <row r="2985">
          <cell r="H2985">
            <v>301785</v>
          </cell>
          <cell r="I2985" t="str">
            <v>MUNICIPALIDAD DISTRITAL DE POCOLLAY</v>
          </cell>
          <cell r="J2985">
            <v>23</v>
          </cell>
          <cell r="K2985" t="str">
            <v>TACNA</v>
          </cell>
          <cell r="L2985">
            <v>1</v>
          </cell>
          <cell r="M2985" t="str">
            <v>TACNA</v>
          </cell>
          <cell r="N2985">
            <v>8</v>
          </cell>
          <cell r="O2985" t="str">
            <v>POCOLLAY</v>
          </cell>
          <cell r="P2985" t="str">
            <v>Leidy Cayotopa Mesones</v>
          </cell>
          <cell r="Q2985"/>
          <cell r="R2985" t="str">
            <v>Hugo Quenaya Quispe</v>
          </cell>
          <cell r="S2985"/>
          <cell r="T2985">
            <v>952888313</v>
          </cell>
          <cell r="U2985" t="str">
            <v>h_quenaya@hotmail.com</v>
          </cell>
        </row>
        <row r="2986">
          <cell r="H2986">
            <v>301786</v>
          </cell>
          <cell r="I2986" t="str">
            <v>MUNICIPALIDAD DISTRITAL DE SAMA</v>
          </cell>
          <cell r="J2986">
            <v>23</v>
          </cell>
          <cell r="K2986" t="str">
            <v>TACNA</v>
          </cell>
          <cell r="L2986">
            <v>1</v>
          </cell>
          <cell r="M2986" t="str">
            <v>TACNA</v>
          </cell>
          <cell r="N2986">
            <v>9</v>
          </cell>
          <cell r="O2986" t="str">
            <v>SAMA</v>
          </cell>
          <cell r="P2986" t="str">
            <v>Leidy Cayotopa Mesones</v>
          </cell>
          <cell r="Q2986"/>
          <cell r="R2986" t="str">
            <v>Milber Emiliano Oroche Gutierrez</v>
          </cell>
          <cell r="S2986"/>
          <cell r="T2986">
            <v>996704807</v>
          </cell>
          <cell r="U2986" t="str">
            <v>morochegutierrez@gmail.com</v>
          </cell>
        </row>
        <row r="2987">
          <cell r="H2987">
            <v>301788</v>
          </cell>
          <cell r="I2987" t="str">
            <v>MUNICIPALIDAD DISTRITAL DE CAIRANI</v>
          </cell>
          <cell r="J2987">
            <v>23</v>
          </cell>
          <cell r="K2987" t="str">
            <v>TACNA</v>
          </cell>
          <cell r="L2987">
            <v>2</v>
          </cell>
          <cell r="M2987" t="str">
            <v>CANDARAVE</v>
          </cell>
          <cell r="N2987">
            <v>2</v>
          </cell>
          <cell r="O2987" t="str">
            <v>CAIRANI</v>
          </cell>
          <cell r="P2987" t="str">
            <v>Leidy Cayotopa Mesones</v>
          </cell>
          <cell r="Q2987"/>
          <cell r="R2987" t="str">
            <v>Hectorpacompia Esteba</v>
          </cell>
          <cell r="S2987"/>
          <cell r="T2987">
            <v>955567793</v>
          </cell>
          <cell r="U2987" t="str">
            <v>hectorpe2011@gmail.com</v>
          </cell>
        </row>
        <row r="2988">
          <cell r="H2988">
            <v>301789</v>
          </cell>
          <cell r="I2988" t="str">
            <v>MUNICIPALIDAD DISTRITAL DE CAMILACA</v>
          </cell>
          <cell r="J2988">
            <v>23</v>
          </cell>
          <cell r="K2988" t="str">
            <v>TACNA</v>
          </cell>
          <cell r="L2988">
            <v>2</v>
          </cell>
          <cell r="M2988" t="str">
            <v>CANDARAVE</v>
          </cell>
          <cell r="N2988">
            <v>3</v>
          </cell>
          <cell r="O2988" t="str">
            <v>CAMILACA</v>
          </cell>
          <cell r="P2988" t="str">
            <v>Leidy Cayotopa Mesones</v>
          </cell>
          <cell r="Q2988"/>
          <cell r="R2988" t="str">
            <v>Yessica Caceres Ponce</v>
          </cell>
          <cell r="S2988"/>
          <cell r="T2988">
            <v>939135151</v>
          </cell>
          <cell r="U2988" t="str">
            <v>yesi.c.p.89@gmail.com</v>
          </cell>
        </row>
        <row r="2989">
          <cell r="H2989">
            <v>301790</v>
          </cell>
          <cell r="I2989" t="str">
            <v>MUNICIPALIDAD DISTRITAL DE CURIBAYA</v>
          </cell>
          <cell r="J2989">
            <v>23</v>
          </cell>
          <cell r="K2989" t="str">
            <v>TACNA</v>
          </cell>
          <cell r="L2989">
            <v>2</v>
          </cell>
          <cell r="M2989" t="str">
            <v>CANDARAVE</v>
          </cell>
          <cell r="N2989">
            <v>4</v>
          </cell>
          <cell r="O2989" t="str">
            <v>CURIBAYA</v>
          </cell>
          <cell r="P2989" t="str">
            <v>Leidy Cayotopa Mesones</v>
          </cell>
          <cell r="Q2989"/>
          <cell r="R2989" t="str">
            <v>Sandra Mariella Ramos Valdez</v>
          </cell>
          <cell r="S2989"/>
          <cell r="T2989">
            <v>941512123</v>
          </cell>
          <cell r="U2989" t="str">
            <v>cpc_srv@hotmail.com</v>
          </cell>
        </row>
        <row r="2990">
          <cell r="H2990">
            <v>301791</v>
          </cell>
          <cell r="I2990" t="str">
            <v>MUNICIPALIDAD DISTRITAL DE HUANUARA</v>
          </cell>
          <cell r="J2990">
            <v>23</v>
          </cell>
          <cell r="K2990" t="str">
            <v>TACNA</v>
          </cell>
          <cell r="L2990">
            <v>2</v>
          </cell>
          <cell r="M2990" t="str">
            <v>CANDARAVE</v>
          </cell>
          <cell r="N2990">
            <v>5</v>
          </cell>
          <cell r="O2990" t="str">
            <v>HUANUARA</v>
          </cell>
          <cell r="P2990" t="str">
            <v>Leidy Cayotopa Mesones</v>
          </cell>
          <cell r="Q2990"/>
          <cell r="R2990" t="str">
            <v>Ronald Sinticala Perez</v>
          </cell>
          <cell r="S2990"/>
          <cell r="T2990">
            <v>934089157</v>
          </cell>
          <cell r="U2990" t="str">
            <v>alex24py@gmail.com</v>
          </cell>
        </row>
        <row r="2991">
          <cell r="H2991">
            <v>301792</v>
          </cell>
          <cell r="I2991" t="str">
            <v>MUNICIPALIDAD DISTRITAL DE QUILAHUANI</v>
          </cell>
          <cell r="J2991">
            <v>23</v>
          </cell>
          <cell r="K2991" t="str">
            <v>TACNA</v>
          </cell>
          <cell r="L2991">
            <v>2</v>
          </cell>
          <cell r="M2991" t="str">
            <v>CANDARAVE</v>
          </cell>
          <cell r="N2991">
            <v>6</v>
          </cell>
          <cell r="O2991" t="str">
            <v>QUILAHUANI</v>
          </cell>
          <cell r="P2991" t="str">
            <v>Leidy Cayotopa Mesones</v>
          </cell>
          <cell r="Q2991"/>
          <cell r="R2991" t="str">
            <v>Luis Banegas Tesillo</v>
          </cell>
          <cell r="S2991"/>
          <cell r="T2991">
            <v>995523053</v>
          </cell>
          <cell r="U2991" t="str">
            <v>lbanegast@gmail.com</v>
          </cell>
        </row>
        <row r="2992">
          <cell r="H2992">
            <v>301794</v>
          </cell>
          <cell r="I2992" t="str">
            <v>MUNICIPALIDAD DISTRITAL DE ILABAYA</v>
          </cell>
          <cell r="J2992">
            <v>23</v>
          </cell>
          <cell r="K2992" t="str">
            <v>TACNA</v>
          </cell>
          <cell r="L2992">
            <v>3</v>
          </cell>
          <cell r="M2992" t="str">
            <v>JORGE BASADRE</v>
          </cell>
          <cell r="N2992">
            <v>2</v>
          </cell>
          <cell r="O2992" t="str">
            <v>ILABAYA</v>
          </cell>
          <cell r="P2992" t="str">
            <v>Leidy Cayotopa Mesones</v>
          </cell>
          <cell r="Q2992"/>
          <cell r="R2992" t="str">
            <v>Edwin Castillo Ancco</v>
          </cell>
          <cell r="S2992"/>
          <cell r="T2992">
            <v>980353508</v>
          </cell>
          <cell r="U2992" t="str">
            <v>edwinc_28@hotmail.com</v>
          </cell>
        </row>
        <row r="2993">
          <cell r="H2993">
            <v>301795</v>
          </cell>
          <cell r="I2993" t="str">
            <v>MUNICIPALIDAD DISTRITAL DE ITE</v>
          </cell>
          <cell r="J2993">
            <v>23</v>
          </cell>
          <cell r="K2993" t="str">
            <v>TACNA</v>
          </cell>
          <cell r="L2993">
            <v>3</v>
          </cell>
          <cell r="M2993" t="str">
            <v>JORGE BASADRE</v>
          </cell>
          <cell r="N2993">
            <v>3</v>
          </cell>
          <cell r="O2993" t="str">
            <v>ITE</v>
          </cell>
          <cell r="P2993" t="str">
            <v>Leidy Cayotopa Mesones</v>
          </cell>
          <cell r="Q2993"/>
          <cell r="R2993" t="str">
            <v>Carlos Anselmo Melendez Berrios</v>
          </cell>
          <cell r="S2993"/>
          <cell r="T2993">
            <v>997635544</v>
          </cell>
          <cell r="U2993" t="str">
            <v>carlosmelendezberrios@gmail.com</v>
          </cell>
        </row>
        <row r="2994">
          <cell r="H2994">
            <v>301797</v>
          </cell>
          <cell r="I2994" t="str">
            <v>MUNICIPALIDAD DISTRITAL HEROES ALBARRACIN - CHUCATAMANI</v>
          </cell>
          <cell r="J2994">
            <v>23</v>
          </cell>
          <cell r="K2994" t="str">
            <v>TACNA</v>
          </cell>
          <cell r="L2994">
            <v>4</v>
          </cell>
          <cell r="M2994" t="str">
            <v>TARATA</v>
          </cell>
          <cell r="N2994">
            <v>2</v>
          </cell>
          <cell r="O2994" t="str">
            <v>HEROES ALBARRACIN</v>
          </cell>
          <cell r="P2994" t="str">
            <v>Leidy Cayotopa Mesones</v>
          </cell>
          <cell r="Q2994"/>
          <cell r="R2994" t="str">
            <v>Jose Omar Perca Mamani</v>
          </cell>
          <cell r="S2994"/>
          <cell r="T2994">
            <v>992479606</v>
          </cell>
          <cell r="U2994" t="str">
            <v>joseomarperca@gmail.com</v>
          </cell>
        </row>
        <row r="2995">
          <cell r="H2995">
            <v>301798</v>
          </cell>
          <cell r="I2995" t="str">
            <v>MUNICIPALIDAD DISTRITAL DE ESTIQUE</v>
          </cell>
          <cell r="J2995">
            <v>23</v>
          </cell>
          <cell r="K2995" t="str">
            <v>TACNA</v>
          </cell>
          <cell r="L2995">
            <v>4</v>
          </cell>
          <cell r="M2995" t="str">
            <v>TARATA</v>
          </cell>
          <cell r="N2995">
            <v>3</v>
          </cell>
          <cell r="O2995" t="str">
            <v>ESTIQUE</v>
          </cell>
          <cell r="P2995" t="str">
            <v>Leidy Cayotopa Mesones</v>
          </cell>
          <cell r="Q2995"/>
          <cell r="R2995" t="str">
            <v>Ruben Sinticala Perez</v>
          </cell>
          <cell r="S2995"/>
          <cell r="T2995">
            <v>946504276</v>
          </cell>
          <cell r="U2995" t="str">
            <v>rubensinticalaperez@gmail.com</v>
          </cell>
        </row>
        <row r="2996">
          <cell r="H2996">
            <v>301799</v>
          </cell>
          <cell r="I2996" t="str">
            <v>MUNICIPALIDAD DISTRITAL DE ESTIQUE PAMPA</v>
          </cell>
          <cell r="J2996">
            <v>23</v>
          </cell>
          <cell r="K2996" t="str">
            <v>TACNA</v>
          </cell>
          <cell r="L2996">
            <v>4</v>
          </cell>
          <cell r="M2996" t="str">
            <v>TARATA</v>
          </cell>
          <cell r="N2996">
            <v>4</v>
          </cell>
          <cell r="O2996" t="str">
            <v>ESTIQUE-PAMPA</v>
          </cell>
          <cell r="P2996" t="str">
            <v>Leidy Cayotopa Mesones</v>
          </cell>
          <cell r="Q2996"/>
          <cell r="R2996" t="str">
            <v>Jose Luis Luque Mamani</v>
          </cell>
          <cell r="S2996"/>
          <cell r="T2996">
            <v>928922778</v>
          </cell>
          <cell r="U2996" t="str">
            <v>joslu_6@hotmail.com</v>
          </cell>
        </row>
        <row r="2997">
          <cell r="H2997">
            <v>301800</v>
          </cell>
          <cell r="I2997" t="str">
            <v>MUNICIPALIDAD DISTRITAL DE SITAJARA</v>
          </cell>
          <cell r="J2997">
            <v>23</v>
          </cell>
          <cell r="K2997" t="str">
            <v>TACNA</v>
          </cell>
          <cell r="L2997">
            <v>4</v>
          </cell>
          <cell r="M2997" t="str">
            <v>TARATA</v>
          </cell>
          <cell r="N2997">
            <v>5</v>
          </cell>
          <cell r="O2997" t="str">
            <v>SITAJARA</v>
          </cell>
          <cell r="P2997" t="str">
            <v>Leidy Cayotopa Mesones</v>
          </cell>
          <cell r="Q2997"/>
          <cell r="R2997" t="str">
            <v>RICHARD GUEVARA LUPACA</v>
          </cell>
          <cell r="S2997" t="str">
            <v>JEFE DE LA OFICINA DE PLANEAMIENTO Y PRESUPUESTO</v>
          </cell>
          <cell r="T2997">
            <v>971265560</v>
          </cell>
          <cell r="U2997" t="str">
            <v>richieguevara7@gmail.com</v>
          </cell>
        </row>
        <row r="2998">
          <cell r="H2998">
            <v>301801</v>
          </cell>
          <cell r="I2998" t="str">
            <v>MUNICIPALIDAD DISTRITAL DE SUSAPAYA</v>
          </cell>
          <cell r="J2998">
            <v>23</v>
          </cell>
          <cell r="K2998" t="str">
            <v>TACNA</v>
          </cell>
          <cell r="L2998">
            <v>4</v>
          </cell>
          <cell r="M2998" t="str">
            <v>TARATA</v>
          </cell>
          <cell r="N2998">
            <v>6</v>
          </cell>
          <cell r="O2998" t="str">
            <v>SUSAPAYA</v>
          </cell>
          <cell r="P2998" t="str">
            <v>Leidy Cayotopa Mesones</v>
          </cell>
          <cell r="Q2998"/>
          <cell r="R2998" t="str">
            <v>Marianela Quenaya Mamani</v>
          </cell>
          <cell r="S2998"/>
          <cell r="T2998">
            <v>931994516</v>
          </cell>
          <cell r="U2998" t="str">
            <v>mariqm_6111@hotmail.com</v>
          </cell>
        </row>
        <row r="2999">
          <cell r="H2999">
            <v>301802</v>
          </cell>
          <cell r="I2999" t="str">
            <v>MUNICIPALIDAD DISTRITAL DE TARUCACHI</v>
          </cell>
          <cell r="J2999">
            <v>23</v>
          </cell>
          <cell r="K2999" t="str">
            <v>TACNA</v>
          </cell>
          <cell r="L2999">
            <v>4</v>
          </cell>
          <cell r="M2999" t="str">
            <v>TARATA</v>
          </cell>
          <cell r="N2999">
            <v>7</v>
          </cell>
          <cell r="O2999" t="str">
            <v>TARUCACHI</v>
          </cell>
          <cell r="P2999" t="str">
            <v>Leidy Cayotopa Mesones</v>
          </cell>
          <cell r="Q2999"/>
          <cell r="R2999" t="str">
            <v xml:space="preserve"> Richard Alberto Aguilar Mayta</v>
          </cell>
          <cell r="S2999" t="str">
            <v>Jefe de la Oficina de Planeamiento, Presupuesto y Modernización Institucional</v>
          </cell>
          <cell r="T2999">
            <v>962866702</v>
          </cell>
          <cell r="U2999" t="str">
            <v>raguilarmayta@gmail.com</v>
          </cell>
        </row>
        <row r="3000">
          <cell r="H3000">
            <v>301803</v>
          </cell>
          <cell r="I3000" t="str">
            <v>MUNICIPALIDAD DISTRITAL DE TICACO</v>
          </cell>
          <cell r="J3000">
            <v>23</v>
          </cell>
          <cell r="K3000" t="str">
            <v>TACNA</v>
          </cell>
          <cell r="L3000">
            <v>4</v>
          </cell>
          <cell r="M3000" t="str">
            <v>TARATA</v>
          </cell>
          <cell r="N3000">
            <v>8</v>
          </cell>
          <cell r="O3000" t="str">
            <v>TICACO</v>
          </cell>
          <cell r="P3000" t="str">
            <v>Leidy Cayotopa Mesones</v>
          </cell>
          <cell r="Q3000"/>
          <cell r="R3000" t="str">
            <v>Lisseth Arone Vasquez</v>
          </cell>
          <cell r="S3000"/>
          <cell r="T3000">
            <v>976146000</v>
          </cell>
          <cell r="U3000" t="str">
            <v>liseth.arone.22@gmail.com</v>
          </cell>
        </row>
        <row r="3001">
          <cell r="H3001">
            <v>301805</v>
          </cell>
          <cell r="I3001" t="str">
            <v>MUNICIPALIDAD DISTRITAL DE CORRALES</v>
          </cell>
          <cell r="J3001">
            <v>24</v>
          </cell>
          <cell r="K3001" t="str">
            <v>TUMBES</v>
          </cell>
          <cell r="L3001">
            <v>1</v>
          </cell>
          <cell r="M3001" t="str">
            <v>TUMBES</v>
          </cell>
          <cell r="N3001">
            <v>2</v>
          </cell>
          <cell r="O3001" t="str">
            <v>CORRALES</v>
          </cell>
          <cell r="P3001" t="str">
            <v>Claudia Melendez Mauricio</v>
          </cell>
          <cell r="Q3001"/>
          <cell r="R3001" t="str">
            <v>Rolando Ortiz Luna</v>
          </cell>
          <cell r="S3001"/>
          <cell r="T3001">
            <v>948464894</v>
          </cell>
          <cell r="U3001" t="str">
            <v>kattyfprado@gmail.com; navarrovladimir20@gmail.com</v>
          </cell>
        </row>
        <row r="3002">
          <cell r="H3002">
            <v>301806</v>
          </cell>
          <cell r="I3002" t="str">
            <v>MUNICIPALIDAD DISTRITAL DE LA CRUZ</v>
          </cell>
          <cell r="J3002">
            <v>24</v>
          </cell>
          <cell r="K3002" t="str">
            <v>TUMBES</v>
          </cell>
          <cell r="L3002">
            <v>1</v>
          </cell>
          <cell r="M3002" t="str">
            <v>TUMBES</v>
          </cell>
          <cell r="N3002">
            <v>3</v>
          </cell>
          <cell r="O3002" t="str">
            <v>LA CRUZ</v>
          </cell>
          <cell r="P3002" t="str">
            <v>Claudia Melendez Mauricio</v>
          </cell>
          <cell r="Q3002"/>
          <cell r="R3002" t="str">
            <v>Wilson Siancas</v>
          </cell>
          <cell r="S3002"/>
          <cell r="T3002">
            <v>922245194</v>
          </cell>
          <cell r="U3002" t="str">
            <v>mesadepartesmunilacruz@gmail.com
  wsiancash78@gmail.com</v>
          </cell>
        </row>
        <row r="3003">
          <cell r="H3003">
            <v>301807</v>
          </cell>
          <cell r="I3003" t="str">
            <v>MUNICIPALIDAD DISTRITAL DE PAMPAS DE HOSPITAL</v>
          </cell>
          <cell r="J3003">
            <v>24</v>
          </cell>
          <cell r="K3003" t="str">
            <v>TUMBES</v>
          </cell>
          <cell r="L3003">
            <v>1</v>
          </cell>
          <cell r="M3003" t="str">
            <v>TUMBES</v>
          </cell>
          <cell r="N3003">
            <v>4</v>
          </cell>
          <cell r="O3003" t="str">
            <v>PAMPAS DE HOSPITAL</v>
          </cell>
          <cell r="P3003" t="str">
            <v>Claudia Melendez Mauricio</v>
          </cell>
          <cell r="Q3003"/>
          <cell r="R3003" t="str">
            <v>Wilder Alain Tandazo Infante</v>
          </cell>
          <cell r="S3003"/>
          <cell r="T3003">
            <v>986212371</v>
          </cell>
          <cell r="U3003" t="str">
            <v>alain_1589@hotmail.com</v>
          </cell>
        </row>
        <row r="3004">
          <cell r="H3004">
            <v>301808</v>
          </cell>
          <cell r="I3004" t="str">
            <v>MUNICIPALIDAD DISTRITAL DE SAN JACINTO</v>
          </cell>
          <cell r="J3004">
            <v>24</v>
          </cell>
          <cell r="K3004" t="str">
            <v>TUMBES</v>
          </cell>
          <cell r="L3004">
            <v>1</v>
          </cell>
          <cell r="M3004" t="str">
            <v>TUMBES</v>
          </cell>
          <cell r="N3004">
            <v>5</v>
          </cell>
          <cell r="O3004" t="str">
            <v>SAN JACINTO</v>
          </cell>
          <cell r="P3004" t="str">
            <v>Claudia Melendez Mauricio</v>
          </cell>
          <cell r="Q3004"/>
          <cell r="R3004" t="str">
            <v>Yanina Yuliana Paico Moran 982024159</v>
          </cell>
          <cell r="S3004"/>
          <cell r="T3004">
            <v>941424306</v>
          </cell>
          <cell r="U3004" t="str">
            <v>munisanjacinto55@gmail.com</v>
          </cell>
        </row>
        <row r="3005">
          <cell r="H3005">
            <v>301809</v>
          </cell>
          <cell r="I3005" t="str">
            <v>MUNICIPALIDAD DISTRITAL DE SAN JUAN DE LA VIRGEN</v>
          </cell>
          <cell r="J3005">
            <v>24</v>
          </cell>
          <cell r="K3005" t="str">
            <v>TUMBES</v>
          </cell>
          <cell r="L3005">
            <v>1</v>
          </cell>
          <cell r="M3005" t="str">
            <v>TUMBES</v>
          </cell>
          <cell r="N3005">
            <v>6</v>
          </cell>
          <cell r="O3005" t="str">
            <v>SAN JUAN DE LA VIRGEN</v>
          </cell>
          <cell r="P3005" t="str">
            <v>Claudia Melendez Mauricio</v>
          </cell>
          <cell r="Q3005"/>
          <cell r="R3005" t="str">
            <v>Charly Alexander Torres Fiestas</v>
          </cell>
          <cell r="S3005"/>
          <cell r="T3005">
            <v>968339772</v>
          </cell>
          <cell r="U3005" t="str">
            <v>ppresupuestosjv@gmail.com; Cpc.charlytorres@gmail.com</v>
          </cell>
        </row>
        <row r="3006">
          <cell r="H3006">
            <v>301811</v>
          </cell>
          <cell r="I3006" t="str">
            <v>MUNICIPALIDAD DISTRITAL DE CASITAS</v>
          </cell>
          <cell r="J3006">
            <v>24</v>
          </cell>
          <cell r="K3006" t="str">
            <v>TUMBES</v>
          </cell>
          <cell r="L3006">
            <v>2</v>
          </cell>
          <cell r="M3006" t="str">
            <v>CONTRALMIRANTE VILLAR</v>
          </cell>
          <cell r="N3006">
            <v>2</v>
          </cell>
          <cell r="O3006" t="str">
            <v>CASITAS</v>
          </cell>
          <cell r="P3006" t="str">
            <v>Claudia Melendez Mauricio</v>
          </cell>
          <cell r="Q3006"/>
          <cell r="R3006" t="str">
            <v>Gerson Josue Moran Cruz</v>
          </cell>
          <cell r="S3006"/>
          <cell r="T3006">
            <v>917627813</v>
          </cell>
          <cell r="U3006" t="str">
            <v>gerjosumocruz@hotmail.com</v>
          </cell>
        </row>
        <row r="3007">
          <cell r="H3007">
            <v>301813</v>
          </cell>
          <cell r="I3007" t="str">
            <v>MUNICIPALIDAD DISTRITAL DE AGUAS VERDES</v>
          </cell>
          <cell r="J3007">
            <v>24</v>
          </cell>
          <cell r="K3007" t="str">
            <v>TUMBES</v>
          </cell>
          <cell r="L3007">
            <v>3</v>
          </cell>
          <cell r="M3007" t="str">
            <v>ZARUMILLA</v>
          </cell>
          <cell r="N3007">
            <v>2</v>
          </cell>
          <cell r="O3007" t="str">
            <v>AGUAS VERDES</v>
          </cell>
          <cell r="P3007" t="str">
            <v>Claudia Melendez Mauricio</v>
          </cell>
          <cell r="Q3007"/>
          <cell r="R3007" t="str">
            <v>Carlos Alberto Socola Torres</v>
          </cell>
          <cell r="S3007"/>
          <cell r="T3007">
            <v>964379273</v>
          </cell>
          <cell r="U3007" t="str">
            <v>socola_carlos@hotmail.com</v>
          </cell>
        </row>
        <row r="3008">
          <cell r="H3008">
            <v>301814</v>
          </cell>
          <cell r="I3008" t="str">
            <v>MUNICIPALIDAD DISTRITAL DE MATAPALO</v>
          </cell>
          <cell r="J3008">
            <v>24</v>
          </cell>
          <cell r="K3008" t="str">
            <v>TUMBES</v>
          </cell>
          <cell r="L3008">
            <v>3</v>
          </cell>
          <cell r="M3008" t="str">
            <v>ZARUMILLA</v>
          </cell>
          <cell r="N3008">
            <v>3</v>
          </cell>
          <cell r="O3008" t="str">
            <v>MATAPALO</v>
          </cell>
          <cell r="P3008" t="str">
            <v>Claudia Melendez Mauricio</v>
          </cell>
          <cell r="Q3008"/>
          <cell r="R3008" t="str">
            <v>Taylor Arnold Peña Cobeña</v>
          </cell>
          <cell r="S3008"/>
          <cell r="T3008">
            <v>938573310</v>
          </cell>
          <cell r="U3008" t="str">
            <v>taylor1790@hotmail.com</v>
          </cell>
        </row>
        <row r="3009">
          <cell r="H3009">
            <v>301815</v>
          </cell>
          <cell r="I3009" t="str">
            <v>MUNICIPALIDAD DISTRITAL DE PAPAYAL</v>
          </cell>
          <cell r="J3009">
            <v>24</v>
          </cell>
          <cell r="K3009" t="str">
            <v>TUMBES</v>
          </cell>
          <cell r="L3009">
            <v>3</v>
          </cell>
          <cell r="M3009" t="str">
            <v>ZARUMILLA</v>
          </cell>
          <cell r="N3009">
            <v>4</v>
          </cell>
          <cell r="O3009" t="str">
            <v>PAPAYAL</v>
          </cell>
          <cell r="P3009" t="str">
            <v>Claudia Melendez Mauricio</v>
          </cell>
          <cell r="Q3009"/>
          <cell r="R3009" t="str">
            <v>Eduardo Jeen Lee Preciado Ladines</v>
          </cell>
          <cell r="S3009"/>
          <cell r="T3009">
            <v>941424306</v>
          </cell>
          <cell r="U3009" t="str">
            <v>munidistritopapayal@gmail.com; cpcc.edujeenlee@gmail.com; FMORANCRUZ@GMAIL.COM</v>
          </cell>
        </row>
        <row r="3010">
          <cell r="H3010">
            <v>301817</v>
          </cell>
          <cell r="I3010" t="str">
            <v>MUNICIPALIDAD DISTRITAL DE CAMPOVERDE</v>
          </cell>
          <cell r="J3010">
            <v>25</v>
          </cell>
          <cell r="K3010" t="str">
            <v>UCAYALI</v>
          </cell>
          <cell r="L3010">
            <v>1</v>
          </cell>
          <cell r="M3010" t="str">
            <v>CORONEL PORTILLO</v>
          </cell>
          <cell r="N3010">
            <v>2</v>
          </cell>
          <cell r="O3010" t="str">
            <v>CAMPOVERDE</v>
          </cell>
          <cell r="P3010" t="str">
            <v>Lourdes Gutierrez Aguado</v>
          </cell>
          <cell r="Q3010"/>
          <cell r="R3010" t="str">
            <v>Hitler Amasifuen Chino</v>
          </cell>
          <cell r="S3010"/>
          <cell r="T3010">
            <v>942060653</v>
          </cell>
          <cell r="U3010" t="str">
            <v>kalequi24@hotmail.com</v>
          </cell>
        </row>
        <row r="3011">
          <cell r="H3011">
            <v>301818</v>
          </cell>
          <cell r="I3011" t="str">
            <v>MUNICIPALIDAD DISTRITAL DE IPARIA</v>
          </cell>
          <cell r="J3011">
            <v>25</v>
          </cell>
          <cell r="K3011" t="str">
            <v>UCAYALI</v>
          </cell>
          <cell r="L3011">
            <v>1</v>
          </cell>
          <cell r="M3011" t="str">
            <v>CORONEL PORTILLO</v>
          </cell>
          <cell r="N3011">
            <v>3</v>
          </cell>
          <cell r="O3011" t="str">
            <v>IPARIA</v>
          </cell>
          <cell r="P3011" t="str">
            <v>Lourdes Gutierrez Aguado</v>
          </cell>
          <cell r="Q3011"/>
          <cell r="R3011" t="str">
            <v>Lenin Reaño Reyna</v>
          </cell>
          <cell r="S3011"/>
          <cell r="T3011">
            <v>956903159</v>
          </cell>
          <cell r="U3011" t="str">
            <v>lenin702@hotmail.com</v>
          </cell>
        </row>
        <row r="3012">
          <cell r="H3012">
            <v>301819</v>
          </cell>
          <cell r="I3012" t="str">
            <v>MUNICIPALIDAD DISTRITAL DE MASISEA</v>
          </cell>
          <cell r="J3012">
            <v>25</v>
          </cell>
          <cell r="K3012" t="str">
            <v>UCAYALI</v>
          </cell>
          <cell r="L3012">
            <v>1</v>
          </cell>
          <cell r="M3012" t="str">
            <v>CORONEL PORTILLO</v>
          </cell>
          <cell r="N3012">
            <v>4</v>
          </cell>
          <cell r="O3012" t="str">
            <v>MASISEA</v>
          </cell>
          <cell r="P3012" t="str">
            <v>Lourdes Gutierrez Aguado</v>
          </cell>
          <cell r="Q3012"/>
          <cell r="R3012" t="str">
            <v>Carlos Alberto Elías Ramos</v>
          </cell>
          <cell r="S3012"/>
          <cell r="T3012">
            <v>922928073</v>
          </cell>
          <cell r="U3012" t="str">
            <v>carlosaeliasramos@hotmail.com</v>
          </cell>
        </row>
        <row r="3013">
          <cell r="H3013">
            <v>301820</v>
          </cell>
          <cell r="I3013" t="str">
            <v>MUNICIPALIDAD DISTRITAL DE YARINACOCHA</v>
          </cell>
          <cell r="J3013">
            <v>25</v>
          </cell>
          <cell r="K3013" t="str">
            <v>UCAYALI</v>
          </cell>
          <cell r="L3013">
            <v>1</v>
          </cell>
          <cell r="M3013" t="str">
            <v>CORONEL PORTILLO</v>
          </cell>
          <cell r="N3013">
            <v>5</v>
          </cell>
          <cell r="O3013" t="str">
            <v>YARINACOCHA</v>
          </cell>
          <cell r="P3013" t="str">
            <v>Lourdes Gutierrez Aguado</v>
          </cell>
          <cell r="Q3013"/>
          <cell r="R3013" t="str">
            <v>Franz Eysser Lao Tang</v>
          </cell>
          <cell r="S3013"/>
          <cell r="T3013">
            <v>961949000</v>
          </cell>
          <cell r="U3013" t="str">
            <v>franzlao20@gmail.com</v>
          </cell>
        </row>
        <row r="3014">
          <cell r="H3014">
            <v>301821</v>
          </cell>
          <cell r="I3014" t="str">
            <v>MUNICIPALIDAD DISTRITAL DE NUEVA REQUENA</v>
          </cell>
          <cell r="J3014">
            <v>25</v>
          </cell>
          <cell r="K3014" t="str">
            <v>UCAYALI</v>
          </cell>
          <cell r="L3014">
            <v>1</v>
          </cell>
          <cell r="M3014" t="str">
            <v>CORONEL PORTILLO</v>
          </cell>
          <cell r="N3014">
            <v>6</v>
          </cell>
          <cell r="O3014" t="str">
            <v>NUEVA REQUENA</v>
          </cell>
          <cell r="P3014" t="str">
            <v>Lourdes Gutierrez Aguado</v>
          </cell>
          <cell r="Q3014"/>
          <cell r="R3014" t="str">
            <v>Erlinson Vasquez Pizango</v>
          </cell>
          <cell r="S3014"/>
          <cell r="T3014">
            <v>948933857</v>
          </cell>
          <cell r="U3014" t="str">
            <v>evasquez1607@hotmail.com</v>
          </cell>
        </row>
        <row r="3015">
          <cell r="H3015">
            <v>301823</v>
          </cell>
          <cell r="I3015" t="str">
            <v>MUNICIPALIDAD DISTRITAL DE SEPAHUA</v>
          </cell>
          <cell r="J3015">
            <v>25</v>
          </cell>
          <cell r="K3015" t="str">
            <v>UCAYALI</v>
          </cell>
          <cell r="L3015">
            <v>2</v>
          </cell>
          <cell r="M3015" t="str">
            <v>ATALAYA</v>
          </cell>
          <cell r="N3015">
            <v>2</v>
          </cell>
          <cell r="O3015" t="str">
            <v>SEPAHUA</v>
          </cell>
          <cell r="P3015" t="str">
            <v>Lourdes Gutierrez Aguado</v>
          </cell>
          <cell r="Q3015"/>
          <cell r="R3015"/>
          <cell r="S3015"/>
          <cell r="T3015"/>
          <cell r="U3015"/>
        </row>
        <row r="3016">
          <cell r="H3016">
            <v>301824</v>
          </cell>
          <cell r="I3016" t="str">
            <v>MUNICIPALIDAD DISTRITAL DE TAHUANIA</v>
          </cell>
          <cell r="J3016">
            <v>25</v>
          </cell>
          <cell r="K3016" t="str">
            <v>UCAYALI</v>
          </cell>
          <cell r="L3016">
            <v>2</v>
          </cell>
          <cell r="M3016" t="str">
            <v>ATALAYA</v>
          </cell>
          <cell r="N3016">
            <v>3</v>
          </cell>
          <cell r="O3016" t="str">
            <v>TAHUANIA</v>
          </cell>
          <cell r="P3016" t="str">
            <v>Lourdes Gutierrez Aguado</v>
          </cell>
          <cell r="Q3016"/>
          <cell r="R3016" t="str">
            <v>Riber Guimel Mantari Mincami</v>
          </cell>
          <cell r="S3016"/>
          <cell r="T3016">
            <v>948123066</v>
          </cell>
          <cell r="U3016" t="str">
            <v>ribermantarimincami@gmail.com; rojasdelacruzwilder@gmail.com</v>
          </cell>
        </row>
        <row r="3017">
          <cell r="H3017">
            <v>301825</v>
          </cell>
          <cell r="I3017" t="str">
            <v>MUNICIPALIDAD DISTRITAL DE YURUA</v>
          </cell>
          <cell r="J3017">
            <v>25</v>
          </cell>
          <cell r="K3017" t="str">
            <v>UCAYALI</v>
          </cell>
          <cell r="L3017">
            <v>2</v>
          </cell>
          <cell r="M3017" t="str">
            <v>ATALAYA</v>
          </cell>
          <cell r="N3017">
            <v>4</v>
          </cell>
          <cell r="O3017" t="str">
            <v>YURUA</v>
          </cell>
          <cell r="P3017" t="str">
            <v>Lourdes Gutierrez Aguado</v>
          </cell>
          <cell r="Q3017"/>
          <cell r="R3017" t="str">
            <v>Rafael de la Cruz Vilchez</v>
          </cell>
          <cell r="S3017"/>
          <cell r="T3017">
            <v>934938681</v>
          </cell>
          <cell r="U3017" t="str">
            <v>rafa.delacruzvilchez2812@gmail.com</v>
          </cell>
        </row>
        <row r="3018">
          <cell r="H3018">
            <v>301827</v>
          </cell>
          <cell r="I3018" t="str">
            <v>MUNICIPALIDAD DISTRITAL DE IRAZOLA</v>
          </cell>
          <cell r="J3018">
            <v>25</v>
          </cell>
          <cell r="K3018" t="str">
            <v>UCAYALI</v>
          </cell>
          <cell r="L3018">
            <v>3</v>
          </cell>
          <cell r="M3018" t="str">
            <v>PADRE ABAD</v>
          </cell>
          <cell r="N3018">
            <v>2</v>
          </cell>
          <cell r="O3018" t="str">
            <v>IRAZOLA</v>
          </cell>
          <cell r="P3018" t="str">
            <v>Lourdes Gutierrez Aguado</v>
          </cell>
          <cell r="Q3018"/>
          <cell r="R3018" t="str">
            <v>Lizzeth Emily Antonio Rojas</v>
          </cell>
          <cell r="S3018"/>
          <cell r="T3018">
            <v>939172695</v>
          </cell>
          <cell r="U3018" t="str">
            <v>sgprei@munipadreabad.gob.pe</v>
          </cell>
        </row>
        <row r="3019">
          <cell r="H3019">
            <v>301828</v>
          </cell>
          <cell r="I3019" t="str">
            <v>MUNICIPALIDAD DISTRITAL DE CURIMANA</v>
          </cell>
          <cell r="J3019">
            <v>25</v>
          </cell>
          <cell r="K3019" t="str">
            <v>UCAYALI</v>
          </cell>
          <cell r="L3019">
            <v>3</v>
          </cell>
          <cell r="M3019" t="str">
            <v>PADRE ABAD</v>
          </cell>
          <cell r="N3019">
            <v>3</v>
          </cell>
          <cell r="O3019" t="str">
            <v>CURIMANA</v>
          </cell>
          <cell r="P3019" t="str">
            <v>Lourdes Gutierrez Aguado</v>
          </cell>
          <cell r="Q3019"/>
          <cell r="R3019" t="str">
            <v>José Luis Salva Díaz</v>
          </cell>
          <cell r="S3019" t="str">
            <v>Jefe de la Oficina de Planificación y Presupuesto</v>
          </cell>
          <cell r="T3019">
            <v>964901902</v>
          </cell>
          <cell r="U3019" t="str">
            <v>jlsalva69@gmail.com</v>
          </cell>
        </row>
        <row r="3020">
          <cell r="H3020">
            <v>301830</v>
          </cell>
          <cell r="I3020" t="str">
            <v>MUNICIPALIDAD DISTRITAL JESUS NAZARENO</v>
          </cell>
          <cell r="J3020">
            <v>5</v>
          </cell>
          <cell r="K3020" t="str">
            <v>AYACUCHO</v>
          </cell>
          <cell r="L3020">
            <v>1</v>
          </cell>
          <cell r="M3020" t="str">
            <v>HUAMANGA</v>
          </cell>
          <cell r="N3020">
            <v>15</v>
          </cell>
          <cell r="O3020" t="str">
            <v>JESUS NAZARENO</v>
          </cell>
          <cell r="P3020" t="str">
            <v>Noe Kiyak Pujupat</v>
          </cell>
          <cell r="Q3020"/>
          <cell r="R3020" t="str">
            <v>Raul Melgar Vivanco</v>
          </cell>
          <cell r="S3020" t="str">
            <v>Responsable de planeamiento</v>
          </cell>
          <cell r="T3020">
            <v>982229999</v>
          </cell>
          <cell r="U3020" t="str">
            <v>ramelvi@hotmail.com</v>
          </cell>
        </row>
        <row r="3021">
          <cell r="H3021">
            <v>301830</v>
          </cell>
          <cell r="I3021" t="str">
            <v>MUNICIPALIDAD DISTRITAL JESUS NAZARENO</v>
          </cell>
          <cell r="J3021">
            <v>5</v>
          </cell>
          <cell r="K3021" t="str">
            <v>AYACUCHO</v>
          </cell>
          <cell r="L3021">
            <v>1</v>
          </cell>
          <cell r="M3021" t="str">
            <v>HUAMANGA</v>
          </cell>
          <cell r="N3021">
            <v>15</v>
          </cell>
          <cell r="O3021" t="str">
            <v>JESUS NAZARENO</v>
          </cell>
          <cell r="P3021" t="str">
            <v>Noe Kiyak Pujupat</v>
          </cell>
          <cell r="Q3021"/>
          <cell r="R3021" t="str">
            <v>Joel Cabrera Vargas</v>
          </cell>
          <cell r="S3021" t="str">
            <v>Responsable de planeamiento</v>
          </cell>
          <cell r="T3021">
            <v>966157880</v>
          </cell>
          <cell r="U3021" t="str">
            <v>joel.cabrera.vargass@gmail.com</v>
          </cell>
        </row>
        <row r="3022">
          <cell r="H3022">
            <v>301831</v>
          </cell>
          <cell r="I3022" t="str">
            <v>MUNICIPALIDAD DISTRITAL ASCENSION</v>
          </cell>
          <cell r="J3022">
            <v>9</v>
          </cell>
          <cell r="K3022" t="str">
            <v>HUANCAVELICA</v>
          </cell>
          <cell r="L3022">
            <v>1</v>
          </cell>
          <cell r="M3022" t="str">
            <v>HUANCAVELICA</v>
          </cell>
          <cell r="N3022">
            <v>18</v>
          </cell>
          <cell r="O3022" t="str">
            <v>ASCENSION</v>
          </cell>
          <cell r="P3022" t="str">
            <v>Claudia Melendez Mauricio</v>
          </cell>
          <cell r="Q3022"/>
          <cell r="R3022" t="str">
            <v>José Luis Jurado Quinto</v>
          </cell>
          <cell r="S3022"/>
          <cell r="T3022">
            <v>920469317</v>
          </cell>
          <cell r="U3022" t="str">
            <v>jose.hvca@gmail.com</v>
          </cell>
        </row>
        <row r="3023">
          <cell r="H3023">
            <v>301835</v>
          </cell>
          <cell r="I3023" t="str">
            <v>MUNICIPALIDAD DISTRITAL DE PILLCO MARCA</v>
          </cell>
          <cell r="J3023">
            <v>10</v>
          </cell>
          <cell r="K3023" t="str">
            <v>HUANUCO</v>
          </cell>
          <cell r="L3023">
            <v>1</v>
          </cell>
          <cell r="M3023" t="str">
            <v>HUANUCO</v>
          </cell>
          <cell r="N3023">
            <v>11</v>
          </cell>
          <cell r="O3023" t="str">
            <v>PILLCO MARCA</v>
          </cell>
          <cell r="P3023" t="str">
            <v>Lourdes Gutierrez Aguado</v>
          </cell>
          <cell r="Q3023"/>
          <cell r="R3023" t="str">
            <v>Yurik Rosales Bravo</v>
          </cell>
          <cell r="S3023"/>
          <cell r="T3023">
            <v>979505074</v>
          </cell>
          <cell r="U3023" t="str">
            <v>gpyp@munipillcomarca.gob.pe; planificacion@munipillcomarca.gob.pe</v>
          </cell>
        </row>
        <row r="3024">
          <cell r="H3024">
            <v>301836</v>
          </cell>
          <cell r="I3024" t="str">
            <v>MUNICIPALIDAD DISTRITAL DE HUEPETUHE</v>
          </cell>
          <cell r="J3024">
            <v>17</v>
          </cell>
          <cell r="K3024" t="str">
            <v>MADRE DE DIOS</v>
          </cell>
          <cell r="L3024">
            <v>2</v>
          </cell>
          <cell r="M3024" t="str">
            <v>MANU</v>
          </cell>
          <cell r="N3024">
            <v>4</v>
          </cell>
          <cell r="O3024" t="str">
            <v>HUEPETUHE</v>
          </cell>
          <cell r="P3024" t="str">
            <v>Marco Condori Lozano</v>
          </cell>
          <cell r="Q3024"/>
          <cell r="R3024" t="str">
            <v>Mario Rene Ticona Panduro</v>
          </cell>
          <cell r="S3024"/>
          <cell r="T3024" t="str">
            <v>986 749 806</v>
          </cell>
          <cell r="U3024" t="str">
            <v>mariorene_ticona@hotmail.com</v>
          </cell>
        </row>
        <row r="3025">
          <cell r="H3025">
            <v>301837</v>
          </cell>
          <cell r="I3025" t="str">
            <v>MUNICIPALIDAD DISTRITAL DE LLOCHEGUA</v>
          </cell>
          <cell r="J3025">
            <v>5</v>
          </cell>
          <cell r="K3025" t="str">
            <v>AYACUCHO</v>
          </cell>
          <cell r="L3025">
            <v>4</v>
          </cell>
          <cell r="M3025" t="str">
            <v>HUANTA</v>
          </cell>
          <cell r="N3025">
            <v>8</v>
          </cell>
          <cell r="O3025" t="str">
            <v>LLOCHEGUA</v>
          </cell>
          <cell r="P3025" t="str">
            <v>Noe Kiyak Pujupat</v>
          </cell>
          <cell r="Q3025"/>
          <cell r="R3025" t="str">
            <v>Wilber Lopez Misarayme</v>
          </cell>
          <cell r="S3025" t="str">
            <v>Responsable de planeamiento</v>
          </cell>
          <cell r="T3025">
            <v>934559989</v>
          </cell>
          <cell r="U3025" t="str">
            <v>wil_lopez16@hotmail.com</v>
          </cell>
        </row>
        <row r="3026">
          <cell r="H3026">
            <v>301838</v>
          </cell>
          <cell r="I3026" t="str">
            <v>MUNICIPALIDAD DISTRITAL DE CORONEL GREGORIO ALBARRACIN LANCHIPA</v>
          </cell>
          <cell r="J3026">
            <v>23</v>
          </cell>
          <cell r="K3026" t="str">
            <v>TACNA</v>
          </cell>
          <cell r="L3026">
            <v>1</v>
          </cell>
          <cell r="M3026" t="str">
            <v>TACNA</v>
          </cell>
          <cell r="N3026">
            <v>10</v>
          </cell>
          <cell r="O3026" t="str">
            <v>CORONEL GREGORIO ALBARRACIN LANCHIPA</v>
          </cell>
          <cell r="P3026" t="str">
            <v>Leidy Cayotopa Mesones</v>
          </cell>
          <cell r="Q3026"/>
          <cell r="R3026" t="str">
            <v>Dora Limachi Ayna</v>
          </cell>
          <cell r="S3026"/>
          <cell r="T3026">
            <v>972334015</v>
          </cell>
          <cell r="U3026" t="str">
            <v>dlimachia@gmail.com</v>
          </cell>
        </row>
        <row r="3027">
          <cell r="H3027">
            <v>301839</v>
          </cell>
          <cell r="I3027" t="str">
            <v>MUNICIPALIDAD DISTRITAL DE CHORAS</v>
          </cell>
          <cell r="J3027">
            <v>10</v>
          </cell>
          <cell r="K3027" t="str">
            <v>HUANUCO</v>
          </cell>
          <cell r="L3027">
            <v>11</v>
          </cell>
          <cell r="M3027" t="str">
            <v>YAROWILCA</v>
          </cell>
          <cell r="N3027">
            <v>8</v>
          </cell>
          <cell r="O3027" t="str">
            <v>CHORAS</v>
          </cell>
          <cell r="P3027" t="str">
            <v>Lourdes Gutierrez Aguado</v>
          </cell>
          <cell r="Q3027"/>
          <cell r="R3027" t="str">
            <v>Allpas Ortega Victor Benavides</v>
          </cell>
          <cell r="S3027"/>
          <cell r="T3027">
            <v>990369223</v>
          </cell>
          <cell r="U3027" t="str">
            <v>ebivoa2000@hotmail.com</v>
          </cell>
        </row>
        <row r="3028">
          <cell r="H3028">
            <v>301841</v>
          </cell>
          <cell r="I3028" t="str">
            <v>MUNICIPALIDAD DISTRITAL DE SAN PEDRO DE PUTINA PUNCO</v>
          </cell>
          <cell r="J3028">
            <v>21</v>
          </cell>
          <cell r="K3028" t="str">
            <v>PUNO</v>
          </cell>
          <cell r="L3028">
            <v>12</v>
          </cell>
          <cell r="M3028" t="str">
            <v>SANDIA</v>
          </cell>
          <cell r="N3028">
            <v>10</v>
          </cell>
          <cell r="O3028" t="str">
            <v>SAN PEDRO DE PUTINA PUNCO</v>
          </cell>
          <cell r="P3028" t="str">
            <v>Lourdes Gutierrez Aguado</v>
          </cell>
          <cell r="Q3028"/>
          <cell r="R3028" t="str">
            <v xml:space="preserve">LIZBETH QUISPE MACHACA </v>
          </cell>
          <cell r="S3028" t="str">
            <v>JEFE LA OFICINA DE PLANIFICACIÓN Y PRESUPUESTO</v>
          </cell>
          <cell r="T3028">
            <v>955747446</v>
          </cell>
          <cell r="U3028" t="str">
            <v>LIZABETHQUISPEMACHACA@GMAIL.COM</v>
          </cell>
        </row>
        <row r="3029">
          <cell r="H3029">
            <v>301842</v>
          </cell>
          <cell r="I3029" t="str">
            <v>MUNICIPALIDAD DISTRITAL DE ANDOAS</v>
          </cell>
          <cell r="J3029">
            <v>16</v>
          </cell>
          <cell r="K3029" t="str">
            <v>LORETO</v>
          </cell>
          <cell r="L3029">
            <v>7</v>
          </cell>
          <cell r="M3029" t="str">
            <v>DATEM DEL MARAÑON</v>
          </cell>
          <cell r="N3029">
            <v>6</v>
          </cell>
          <cell r="O3029" t="str">
            <v>ANDOAS</v>
          </cell>
          <cell r="P3029" t="str">
            <v>Noe Kiyak Pujupat</v>
          </cell>
          <cell r="Q3029"/>
          <cell r="R3029" t="str">
            <v>Cristian Tony Aquino Gonzales</v>
          </cell>
          <cell r="S3029" t="str">
            <v xml:space="preserve">Responable de planeamiento </v>
          </cell>
          <cell r="T3029">
            <v>944254972</v>
          </cell>
          <cell r="U3029" t="str">
            <v>ctaquinogonzales@hotmail.com</v>
          </cell>
        </row>
        <row r="3030">
          <cell r="H3030">
            <v>301843</v>
          </cell>
          <cell r="I3030" t="str">
            <v>MUNICIPALIDAD DISTRITAL CANOAS DE PUNTA SAL</v>
          </cell>
          <cell r="J3030">
            <v>24</v>
          </cell>
          <cell r="K3030" t="str">
            <v>TUMBES</v>
          </cell>
          <cell r="L3030">
            <v>2</v>
          </cell>
          <cell r="M3030" t="str">
            <v>CONTRALMIRANTE VILLAR</v>
          </cell>
          <cell r="N3030">
            <v>3</v>
          </cell>
          <cell r="O3030" t="str">
            <v>CANOAS DE PUNTA SAL</v>
          </cell>
          <cell r="P3030" t="str">
            <v>Claudia Melendez Mauricio</v>
          </cell>
          <cell r="Q3030"/>
          <cell r="R3030" t="str">
            <v>Enrique Mogollon Seminario</v>
          </cell>
          <cell r="S3030"/>
          <cell r="T3030">
            <v>938446972</v>
          </cell>
          <cell r="U3030" t="str">
            <v>enriquems574@gmail.com</v>
          </cell>
        </row>
        <row r="3031">
          <cell r="H3031">
            <v>301845</v>
          </cell>
          <cell r="I3031" t="str">
            <v>MUNICIPALIDAD DISTRITAL DE COSME</v>
          </cell>
          <cell r="J3031">
            <v>9</v>
          </cell>
          <cell r="K3031" t="str">
            <v>HUANCAVELICA</v>
          </cell>
          <cell r="L3031">
            <v>5</v>
          </cell>
          <cell r="M3031" t="str">
            <v>CHURCAMPA</v>
          </cell>
          <cell r="N3031">
            <v>11</v>
          </cell>
          <cell r="O3031" t="str">
            <v>COSME</v>
          </cell>
          <cell r="P3031" t="str">
            <v>Claudia Melendez Mauricio</v>
          </cell>
          <cell r="Q3031"/>
          <cell r="R3031" t="str">
            <v>Huberth Benito Huarocc</v>
          </cell>
          <cell r="S3031"/>
          <cell r="T3031">
            <v>966394632</v>
          </cell>
          <cell r="U3031" t="str">
            <v>hbenito972@gmail.com</v>
          </cell>
        </row>
        <row r="3032">
          <cell r="H3032">
            <v>301846</v>
          </cell>
          <cell r="I3032" t="str">
            <v>MUNICIPALIDAD DISTRITAL DE YACUS</v>
          </cell>
          <cell r="J3032">
            <v>10</v>
          </cell>
          <cell r="K3032" t="str">
            <v>HUANUCO</v>
          </cell>
          <cell r="L3032">
            <v>1</v>
          </cell>
          <cell r="M3032" t="str">
            <v>HUANUCO</v>
          </cell>
          <cell r="N3032">
            <v>12</v>
          </cell>
          <cell r="O3032" t="str">
            <v>YACUS</v>
          </cell>
          <cell r="P3032" t="str">
            <v>Lourdes Gutierrez Aguado</v>
          </cell>
          <cell r="Q3032"/>
          <cell r="R3032" t="str">
            <v xml:space="preserve"> Eleonora Acosta Rueda</v>
          </cell>
          <cell r="S3032" t="str">
            <v>Jefe de Planeamiento y Presupuesto</v>
          </cell>
          <cell r="T3032">
            <v>955500303</v>
          </cell>
          <cell r="U3032" t="str">
            <v>eacosta@muniyacus.gob.pe</v>
          </cell>
        </row>
        <row r="3033">
          <cell r="H3033">
            <v>301847</v>
          </cell>
          <cell r="I3033" t="str">
            <v>MUNICIPALIDAD DISTRITAL DE CONSTITUCION</v>
          </cell>
          <cell r="J3033">
            <v>19</v>
          </cell>
          <cell r="K3033" t="str">
            <v>PASCO</v>
          </cell>
          <cell r="L3033">
            <v>3</v>
          </cell>
          <cell r="M3033" t="str">
            <v>OXAPAMPA</v>
          </cell>
          <cell r="N3033">
            <v>8</v>
          </cell>
          <cell r="O3033" t="str">
            <v>CONSTITUCION</v>
          </cell>
          <cell r="P3033" t="str">
            <v>Fatima Amoretti Arteaga</v>
          </cell>
          <cell r="Q3033"/>
          <cell r="R3033" t="str">
            <v>Walter Argandoña Guerrero</v>
          </cell>
          <cell r="S3033" t="str">
            <v>Gerente de presupueesto</v>
          </cell>
          <cell r="T3033">
            <v>962395565</v>
          </cell>
          <cell r="U3033" t="str">
            <v>walter.chont@gmail.com</v>
          </cell>
        </row>
        <row r="3034">
          <cell r="H3034">
            <v>301848</v>
          </cell>
          <cell r="I3034" t="str">
            <v>MUNICIPALIDAD DISTRITAL DE SAMUGARI</v>
          </cell>
          <cell r="J3034">
            <v>5</v>
          </cell>
          <cell r="K3034" t="str">
            <v>AYACUCHO</v>
          </cell>
          <cell r="L3034">
            <v>5</v>
          </cell>
          <cell r="M3034" t="str">
            <v>LA MAR</v>
          </cell>
          <cell r="N3034">
            <v>9</v>
          </cell>
          <cell r="O3034" t="str">
            <v>SAMUGARI</v>
          </cell>
          <cell r="P3034" t="str">
            <v>Noe Kiyak Pujupat</v>
          </cell>
          <cell r="Q3034"/>
          <cell r="R3034" t="str">
            <v>Moises Adner Taipe Ramos</v>
          </cell>
          <cell r="S3034" t="str">
            <v>Responsable de planeamiento</v>
          </cell>
          <cell r="T3034">
            <v>968469623</v>
          </cell>
          <cell r="U3034" t="str">
            <v>adnercont@gmail.com</v>
          </cell>
        </row>
        <row r="3035">
          <cell r="H3035">
            <v>301849</v>
          </cell>
          <cell r="I3035" t="str">
            <v>MUNICIPALIDAD DISTRITAL VEINTISEIS DE OCTUBRE</v>
          </cell>
          <cell r="J3035">
            <v>20</v>
          </cell>
          <cell r="K3035" t="str">
            <v>PIURA</v>
          </cell>
          <cell r="L3035">
            <v>1</v>
          </cell>
          <cell r="M3035" t="str">
            <v>PIURA</v>
          </cell>
          <cell r="N3035">
            <v>15</v>
          </cell>
          <cell r="O3035" t="str">
            <v>VEINTISEIS DE OCTUBRE</v>
          </cell>
          <cell r="P3035" t="str">
            <v>Claudia Melendez Mauricio</v>
          </cell>
          <cell r="Q3035"/>
          <cell r="R3035" t="str">
            <v>Milena Paola Chunga Purizaca</v>
          </cell>
          <cell r="S3035"/>
          <cell r="T3035">
            <v>966847797</v>
          </cell>
          <cell r="U3035" t="str">
            <v>Mile_18_1@Hotmail.Com</v>
          </cell>
        </row>
        <row r="3036">
          <cell r="H3036">
            <v>301850</v>
          </cell>
          <cell r="I3036" t="str">
            <v>MUNICIPALIDAD DISTRITAL DE CANAYRE</v>
          </cell>
          <cell r="J3036">
            <v>5</v>
          </cell>
          <cell r="K3036" t="str">
            <v>AYACUCHO</v>
          </cell>
          <cell r="L3036">
            <v>4</v>
          </cell>
          <cell r="M3036" t="str">
            <v>HUANTA</v>
          </cell>
          <cell r="N3036">
            <v>9</v>
          </cell>
          <cell r="O3036" t="str">
            <v>CANAYRE</v>
          </cell>
          <cell r="P3036" t="str">
            <v>Noe Kiyak Pujupat</v>
          </cell>
          <cell r="Q3036"/>
          <cell r="R3036" t="str">
            <v>Raissa Paola Paitan Ramos</v>
          </cell>
          <cell r="S3036" t="str">
            <v>Jefe de la Oficina de Planificación y Presupuesto</v>
          </cell>
          <cell r="T3036"/>
          <cell r="U3036" t="str">
            <v>paitan_93@hotmail.com</v>
          </cell>
        </row>
        <row r="3037">
          <cell r="H3037">
            <v>301851</v>
          </cell>
          <cell r="I3037" t="str">
            <v>MUNICIPALIDAD DISTRITAL DE ANCHIHUAY</v>
          </cell>
          <cell r="J3037">
            <v>5</v>
          </cell>
          <cell r="K3037" t="str">
            <v>AYACUCHO</v>
          </cell>
          <cell r="L3037">
            <v>5</v>
          </cell>
          <cell r="M3037" t="str">
            <v>LA MAR</v>
          </cell>
          <cell r="N3037">
            <v>10</v>
          </cell>
          <cell r="O3037" t="str">
            <v>ANCHIHUAY</v>
          </cell>
          <cell r="P3037" t="str">
            <v>Noe Kiyak Pujupat</v>
          </cell>
          <cell r="Q3037"/>
          <cell r="R3037" t="str">
            <v>Richar Zamora torres</v>
          </cell>
          <cell r="S3037" t="str">
            <v>Responsable de planeamiento</v>
          </cell>
          <cell r="T3037"/>
          <cell r="U3037" t="str">
            <v>luisqy26@gmail.com</v>
          </cell>
        </row>
        <row r="3038">
          <cell r="H3038">
            <v>301852</v>
          </cell>
          <cell r="I3038" t="str">
            <v>MUNICIPALIDAD DISTRITAL DE ANDRES AVELINO CACERES DORREGARAY</v>
          </cell>
          <cell r="J3038">
            <v>5</v>
          </cell>
          <cell r="K3038" t="str">
            <v>AYACUCHO</v>
          </cell>
          <cell r="L3038">
            <v>1</v>
          </cell>
          <cell r="M3038" t="str">
            <v>HUAMANGA</v>
          </cell>
          <cell r="N3038">
            <v>16</v>
          </cell>
          <cell r="O3038" t="str">
            <v>ANDRES AVELINO CACERES DORREGARAY</v>
          </cell>
          <cell r="P3038" t="str">
            <v>Noe Kiyak Pujupat</v>
          </cell>
          <cell r="Q3038"/>
          <cell r="R3038" t="str">
            <v>MARLENY MALLQUI QUISPE</v>
          </cell>
          <cell r="S3038" t="str">
            <v>ESPECIALISTA EN PLANEAMIENTO ESTRATEGICO</v>
          </cell>
          <cell r="T3038">
            <v>956149685</v>
          </cell>
          <cell r="U3038" t="str">
            <v>eduardamallquieduarda@gmail.com</v>
          </cell>
        </row>
        <row r="3039">
          <cell r="H3039">
            <v>301853</v>
          </cell>
          <cell r="I3039" t="str">
            <v>MUNICIPALIDAD DISTRITAL DE MI PERU</v>
          </cell>
          <cell r="J3039">
            <v>7</v>
          </cell>
          <cell r="K3039" t="str">
            <v>PROVINCIA CONSTITUCIONAL DEL CALLAO</v>
          </cell>
          <cell r="L3039">
            <v>1</v>
          </cell>
          <cell r="M3039" t="str">
            <v>PROV. CALLAO</v>
          </cell>
          <cell r="N3039">
            <v>7</v>
          </cell>
          <cell r="O3039" t="str">
            <v>MI PERU</v>
          </cell>
          <cell r="P3039" t="str">
            <v>Marco Condori Lozano</v>
          </cell>
          <cell r="Q3039"/>
          <cell r="R3039" t="str">
            <v>Guillermo Agustin Ita Estacio</v>
          </cell>
          <cell r="S3039" t="str">
            <v>Jefe de la Oficina General de Planeamiento y Presupuesto</v>
          </cell>
          <cell r="T3039">
            <v>999693773</v>
          </cell>
          <cell r="U3039" t="str">
            <v>gita@munimiperu.gob.pe</v>
          </cell>
        </row>
        <row r="3040">
          <cell r="H3040">
            <v>301855</v>
          </cell>
          <cell r="I3040" t="str">
            <v>MUNICIPALIDAD DISTRITAL DE TENIENTE MANUEL CLAVERO</v>
          </cell>
          <cell r="J3040">
            <v>16</v>
          </cell>
          <cell r="K3040" t="str">
            <v>LORETO</v>
          </cell>
          <cell r="L3040">
            <v>8</v>
          </cell>
          <cell r="M3040" t="str">
            <v>PUTUMAYO</v>
          </cell>
          <cell r="N3040">
            <v>3</v>
          </cell>
          <cell r="O3040" t="str">
            <v>TENIENTE MANUEL CLAVERO</v>
          </cell>
          <cell r="P3040" t="str">
            <v>Noe Kiyak Pujupat</v>
          </cell>
          <cell r="Q3040"/>
          <cell r="R3040" t="str">
            <v>JUAN EDMILSON HUANSI PEZO</v>
          </cell>
          <cell r="S3040" t="str">
            <v>GERENTE DE PLANEAMIENTO Y PRESUPUESTO</v>
          </cell>
          <cell r="T3040">
            <v>932075306</v>
          </cell>
          <cell r="U3040" t="str">
            <v>jhuansi@hotmail.com</v>
          </cell>
        </row>
        <row r="3041">
          <cell r="H3041">
            <v>301856</v>
          </cell>
          <cell r="I3041" t="str">
            <v>MUNICIPALIDAD DISTRITAL DE ROSA PANDURO</v>
          </cell>
          <cell r="J3041">
            <v>16</v>
          </cell>
          <cell r="K3041" t="str">
            <v>LORETO</v>
          </cell>
          <cell r="L3041">
            <v>8</v>
          </cell>
          <cell r="M3041" t="str">
            <v>PUTUMAYO</v>
          </cell>
          <cell r="N3041">
            <v>2</v>
          </cell>
          <cell r="O3041" t="str">
            <v>ROSA PANDURO</v>
          </cell>
          <cell r="P3041" t="str">
            <v>Noe Kiyak Pujupat</v>
          </cell>
          <cell r="Q3041"/>
          <cell r="R3041" t="str">
            <v>Amos Leroy Siquihua Medina</v>
          </cell>
          <cell r="S3041" t="str">
            <v xml:space="preserve">Responable de planeamiento </v>
          </cell>
          <cell r="T3041">
            <v>943919739</v>
          </cell>
          <cell r="U3041" t="str">
            <v>amosleroys@gmail.com</v>
          </cell>
        </row>
        <row r="3042">
          <cell r="H3042">
            <v>301857</v>
          </cell>
          <cell r="I3042" t="str">
            <v>MUNICIPALIDAD DISTRITAL DE YAGUAS</v>
          </cell>
          <cell r="J3042">
            <v>16</v>
          </cell>
          <cell r="K3042" t="str">
            <v>LORETO</v>
          </cell>
          <cell r="L3042">
            <v>8</v>
          </cell>
          <cell r="M3042" t="str">
            <v>PUTUMAYO</v>
          </cell>
          <cell r="N3042">
            <v>4</v>
          </cell>
          <cell r="O3042" t="str">
            <v>YAGUAS</v>
          </cell>
          <cell r="P3042" t="str">
            <v>Noe Kiyak Pujupat</v>
          </cell>
          <cell r="Q3042"/>
          <cell r="R3042" t="str">
            <v>Teddy Silva Rios</v>
          </cell>
          <cell r="S3042" t="str">
            <v xml:space="preserve">Responable de planeamiento </v>
          </cell>
          <cell r="T3042">
            <v>965601089</v>
          </cell>
          <cell r="U3042" t="str">
            <v>teddy28s@hotmail.com</v>
          </cell>
        </row>
        <row r="3043">
          <cell r="H3043">
            <v>301858</v>
          </cell>
          <cell r="I3043" t="str">
            <v>MUNICIPALIDAD DISTRITAL DE VILLA VIRGEN</v>
          </cell>
          <cell r="J3043">
            <v>8</v>
          </cell>
          <cell r="K3043" t="str">
            <v>CUSCO</v>
          </cell>
          <cell r="L3043">
            <v>9</v>
          </cell>
          <cell r="M3043" t="str">
            <v>LA CONVENCION</v>
          </cell>
          <cell r="N3043">
            <v>12</v>
          </cell>
          <cell r="O3043" t="str">
            <v>VILLA VIRGEN</v>
          </cell>
          <cell r="P3043" t="str">
            <v>Magdalena Carranza Lozano</v>
          </cell>
          <cell r="Q3043"/>
          <cell r="R3043" t="str">
            <v>Andrés Wilfredo Galindo Mejia</v>
          </cell>
          <cell r="S3043"/>
          <cell r="T3043">
            <v>999871030</v>
          </cell>
          <cell r="U3043" t="str">
            <v>mesadepartes@munivillavirgen.gob.pe</v>
          </cell>
        </row>
        <row r="3044">
          <cell r="H3044">
            <v>301859</v>
          </cell>
          <cell r="I3044" t="str">
            <v>MUNICIPALIDAD DISTRITAL DE INKAWASI</v>
          </cell>
          <cell r="J3044">
            <v>8</v>
          </cell>
          <cell r="K3044" t="str">
            <v>CUSCO</v>
          </cell>
          <cell r="L3044">
            <v>9</v>
          </cell>
          <cell r="M3044" t="str">
            <v>LA CONVENCION</v>
          </cell>
          <cell r="N3044">
            <v>11</v>
          </cell>
          <cell r="O3044" t="str">
            <v>INKAWASI</v>
          </cell>
          <cell r="P3044" t="str">
            <v>Magdalena Carranza Lozano</v>
          </cell>
          <cell r="Q3044"/>
          <cell r="R3044" t="str">
            <v>Aldo Salvador Calderón Tito</v>
          </cell>
          <cell r="S3044"/>
          <cell r="T3044">
            <v>941993111</v>
          </cell>
          <cell r="U3044" t="str">
            <v>aldocalderon79@hotmail.com</v>
          </cell>
        </row>
        <row r="3045">
          <cell r="H3045">
            <v>301860</v>
          </cell>
          <cell r="I3045" t="str">
            <v>MUNICIPALIDAD DISTRITAL DE QUICHUAS</v>
          </cell>
          <cell r="J3045">
            <v>9</v>
          </cell>
          <cell r="K3045" t="str">
            <v>HUANCAVELICA</v>
          </cell>
          <cell r="L3045">
            <v>7</v>
          </cell>
          <cell r="M3045" t="str">
            <v>TAYACAJA</v>
          </cell>
          <cell r="N3045">
            <v>19</v>
          </cell>
          <cell r="O3045" t="str">
            <v>QUICHUAS</v>
          </cell>
          <cell r="P3045" t="str">
            <v>Claudia Melendez Mauricio</v>
          </cell>
          <cell r="Q3045"/>
          <cell r="R3045" t="str">
            <v>Pedro Quispe Pucllas</v>
          </cell>
          <cell r="S3045"/>
          <cell r="T3045">
            <v>937649612</v>
          </cell>
          <cell r="U3045" t="str">
            <v>cesc_1807@hotmail.com</v>
          </cell>
        </row>
        <row r="3046">
          <cell r="H3046">
            <v>301861</v>
          </cell>
          <cell r="I3046" t="str">
            <v>MUNICIPALIDAD DISTRITAL DE ANDAYMARCA</v>
          </cell>
          <cell r="J3046">
            <v>9</v>
          </cell>
          <cell r="K3046" t="str">
            <v>HUANCAVELICA</v>
          </cell>
          <cell r="L3046">
            <v>7</v>
          </cell>
          <cell r="M3046" t="str">
            <v>TAYACAJA</v>
          </cell>
          <cell r="N3046">
            <v>20</v>
          </cell>
          <cell r="O3046" t="str">
            <v>ANDAYMARCA</v>
          </cell>
          <cell r="P3046" t="str">
            <v>Claudia Melendez Mauricio</v>
          </cell>
          <cell r="Q3046"/>
          <cell r="R3046" t="str">
            <v>Jhon Pedro Quispe Pucllas</v>
          </cell>
          <cell r="S3046"/>
          <cell r="T3046">
            <v>928030983</v>
          </cell>
          <cell r="U3046" t="str">
            <v>jhonnqp28@gmail.com;</v>
          </cell>
        </row>
        <row r="3047">
          <cell r="H3047">
            <v>301862</v>
          </cell>
          <cell r="I3047" t="str">
            <v>MUNICIPALIDAD DISTRITAL DE UCHURACCAY</v>
          </cell>
          <cell r="J3047">
            <v>5</v>
          </cell>
          <cell r="K3047" t="str">
            <v>AYACUCHO</v>
          </cell>
          <cell r="L3047">
            <v>4</v>
          </cell>
          <cell r="M3047" t="str">
            <v>HUANTA</v>
          </cell>
          <cell r="N3047">
            <v>10</v>
          </cell>
          <cell r="O3047" t="str">
            <v>UCHURACCAY</v>
          </cell>
          <cell r="P3047" t="str">
            <v>Noe Kiyak Pujupat</v>
          </cell>
          <cell r="Q3047"/>
          <cell r="R3047" t="str">
            <v>Herlinda Fernandez Nalvarte</v>
          </cell>
          <cell r="S3047" t="str">
            <v>Responsable de planeamiento</v>
          </cell>
          <cell r="T3047">
            <v>932460654</v>
          </cell>
          <cell r="U3047" t="str">
            <v>hfernandez.0706@gmail.com</v>
          </cell>
        </row>
        <row r="3048">
          <cell r="H3048">
            <v>301863</v>
          </cell>
          <cell r="I3048" t="str">
            <v>MUNICIPALIDAD DISTRITAL DE JOSE MARÍA ARGUEDAS</v>
          </cell>
          <cell r="J3048">
            <v>3</v>
          </cell>
          <cell r="K3048" t="str">
            <v>APURIMAC</v>
          </cell>
          <cell r="L3048">
            <v>2</v>
          </cell>
          <cell r="M3048" t="str">
            <v>ANDAHUAYLAS</v>
          </cell>
          <cell r="N3048">
            <v>20</v>
          </cell>
          <cell r="O3048" t="str">
            <v>JOSE MARIA ARGUEDAS</v>
          </cell>
          <cell r="P3048" t="str">
            <v>Leidy Cayotopa Mesones</v>
          </cell>
          <cell r="Q3048"/>
          <cell r="R3048" t="str">
            <v>Mirardo Vera Velasquez</v>
          </cell>
          <cell r="S3048"/>
          <cell r="T3048">
            <v>974300660</v>
          </cell>
          <cell r="U3048" t="str">
            <v>mirardo_vera@hotmail.com</v>
          </cell>
        </row>
        <row r="3049">
          <cell r="H3049">
            <v>301864</v>
          </cell>
          <cell r="I3049" t="str">
            <v>MUNICIPALIDAD DISTRITAL DE NESHUYA</v>
          </cell>
          <cell r="J3049">
            <v>25</v>
          </cell>
          <cell r="K3049" t="str">
            <v>UCAYALI</v>
          </cell>
          <cell r="L3049">
            <v>3</v>
          </cell>
          <cell r="M3049" t="str">
            <v>PADRE ABAD</v>
          </cell>
          <cell r="N3049">
            <v>4</v>
          </cell>
          <cell r="O3049" t="str">
            <v>NESHUYA</v>
          </cell>
          <cell r="P3049" t="str">
            <v>Lourdes Gutierrez Aguado</v>
          </cell>
          <cell r="Q3049"/>
          <cell r="R3049" t="str">
            <v>GRET JARAMILLO</v>
          </cell>
          <cell r="S3049" t="str">
            <v>RESPONSABLE DE OFICINA GENERAL DE PLANEAMIENTO, PRESUPUESTO Y RACIONALIZACIÓN</v>
          </cell>
          <cell r="T3049"/>
          <cell r="U3049" t="str">
            <v>planeamiento.neshuya@gmail.com</v>
          </cell>
        </row>
        <row r="3050">
          <cell r="H3050">
            <v>301865</v>
          </cell>
          <cell r="I3050" t="str">
            <v>MUNICIPALIDAD DISTRITAL DE ALEXANDER VON HUMBOLDT</v>
          </cell>
          <cell r="J3050">
            <v>25</v>
          </cell>
          <cell r="K3050" t="str">
            <v>UCAYALI</v>
          </cell>
          <cell r="L3050">
            <v>3</v>
          </cell>
          <cell r="M3050" t="str">
            <v>PADRE ABAD</v>
          </cell>
          <cell r="N3050">
            <v>5</v>
          </cell>
          <cell r="O3050" t="str">
            <v>ALEXANDER VON HUMBOLDT</v>
          </cell>
          <cell r="P3050" t="str">
            <v>Lourdes Gutierrez Aguado</v>
          </cell>
          <cell r="Q3050"/>
          <cell r="R3050" t="str">
            <v>Neyder Paul Cierto Agui</v>
          </cell>
          <cell r="S3050"/>
          <cell r="T3050">
            <v>957966232</v>
          </cell>
          <cell r="U3050" t="str">
            <v>neycier25@gmail.com</v>
          </cell>
        </row>
        <row r="3051">
          <cell r="H3051">
            <v>301866</v>
          </cell>
          <cell r="I3051" t="str">
            <v>MUNICIPALIDAD DISTRITAL DE PUCACOLPA</v>
          </cell>
          <cell r="J3051">
            <v>5</v>
          </cell>
          <cell r="K3051" t="str">
            <v>AYACUCHO</v>
          </cell>
          <cell r="L3051">
            <v>4</v>
          </cell>
          <cell r="M3051" t="str">
            <v>HUANTA</v>
          </cell>
          <cell r="N3051">
            <v>11</v>
          </cell>
          <cell r="O3051" t="str">
            <v>PUCACOLPA</v>
          </cell>
          <cell r="P3051" t="str">
            <v>Noe Kiyak Pujupat</v>
          </cell>
          <cell r="Q3051"/>
          <cell r="R3051" t="str">
            <v>Raul Tenorio Colos</v>
          </cell>
          <cell r="S3051" t="str">
            <v>Responsable de planeamiento</v>
          </cell>
          <cell r="T3051">
            <v>956284218</v>
          </cell>
          <cell r="U3051" t="str">
            <v>raul-2609@hotmail.com</v>
          </cell>
        </row>
        <row r="3052">
          <cell r="H3052">
            <v>301867</v>
          </cell>
          <cell r="I3052" t="str">
            <v>MUNICIPALIDAD DISTRITAL DE VILLA KINTIARINA</v>
          </cell>
          <cell r="J3052">
            <v>8</v>
          </cell>
          <cell r="K3052" t="str">
            <v>CUSCO</v>
          </cell>
          <cell r="L3052">
            <v>9</v>
          </cell>
          <cell r="M3052" t="str">
            <v>LA CONVENCION</v>
          </cell>
          <cell r="N3052">
            <v>13</v>
          </cell>
          <cell r="O3052" t="str">
            <v>VILLA KINTIARINA</v>
          </cell>
          <cell r="P3052" t="str">
            <v>Magdalena Carranza Lozano</v>
          </cell>
          <cell r="Q3052"/>
          <cell r="R3052" t="str">
            <v>Jacqueline</v>
          </cell>
          <cell r="S3052"/>
          <cell r="T3052">
            <v>961973657</v>
          </cell>
          <cell r="U3052" t="str">
            <v>tjgalindop@gmail.com</v>
          </cell>
        </row>
        <row r="3053">
          <cell r="H3053">
            <v>301868</v>
          </cell>
          <cell r="I3053" t="str">
            <v>MUNICIPALIDAD DISTRITAL DE VIZCATAN DEL ENE</v>
          </cell>
          <cell r="J3053">
            <v>12</v>
          </cell>
          <cell r="K3053" t="str">
            <v>JUNIN</v>
          </cell>
          <cell r="L3053">
            <v>6</v>
          </cell>
          <cell r="M3053" t="str">
            <v>SATIPO</v>
          </cell>
          <cell r="N3053">
            <v>9</v>
          </cell>
          <cell r="O3053" t="str">
            <v>VIZCATÁN DEL ENE</v>
          </cell>
          <cell r="P3053" t="str">
            <v>Yordan Aranda Diaz</v>
          </cell>
          <cell r="Q3053"/>
          <cell r="R3053" t="str">
            <v>Bernardo Quispe Chihua</v>
          </cell>
          <cell r="S3053" t="str">
            <v xml:space="preserve">Jefe de Planeamiento y Presupuesto </v>
          </cell>
          <cell r="T3053"/>
          <cell r="U3053" t="str">
            <v>chihuakispe@gmail.com</v>
          </cell>
        </row>
        <row r="3054">
          <cell r="H3054">
            <v>301869</v>
          </cell>
          <cell r="I3054" t="str">
            <v>MUNICIPALIDAD DISTRITAL DE LA YARADA LOS PALOS</v>
          </cell>
          <cell r="J3054">
            <v>23</v>
          </cell>
          <cell r="K3054" t="str">
            <v>TACNA</v>
          </cell>
          <cell r="L3054">
            <v>1</v>
          </cell>
          <cell r="M3054" t="str">
            <v>TACNA</v>
          </cell>
          <cell r="N3054">
            <v>11</v>
          </cell>
          <cell r="O3054" t="str">
            <v>LA YARADA LOS PALOS</v>
          </cell>
          <cell r="P3054" t="str">
            <v>Leidy Cayotopa Mesones</v>
          </cell>
          <cell r="Q3054"/>
          <cell r="R3054"/>
          <cell r="S3054"/>
          <cell r="T3054"/>
          <cell r="U3054"/>
        </row>
        <row r="3055">
          <cell r="H3055">
            <v>301870</v>
          </cell>
          <cell r="I3055" t="str">
            <v>MUNICIPALIDAD DISTRITAL DE CASTILLO GRANDE</v>
          </cell>
          <cell r="J3055">
            <v>10</v>
          </cell>
          <cell r="K3055" t="str">
            <v>HUANUCO</v>
          </cell>
          <cell r="L3055">
            <v>6</v>
          </cell>
          <cell r="M3055" t="str">
            <v>LEONCIO PRADO</v>
          </cell>
          <cell r="N3055">
            <v>8</v>
          </cell>
          <cell r="O3055" t="str">
            <v>CASTILLO GRANDE</v>
          </cell>
          <cell r="P3055" t="str">
            <v>Lourdes Gutierrez Aguado</v>
          </cell>
          <cell r="Q3055"/>
          <cell r="R3055" t="str">
            <v>Picon Natividad Maicol</v>
          </cell>
          <cell r="S3055"/>
          <cell r="T3055">
            <v>962979297</v>
          </cell>
          <cell r="U3055" t="str">
            <v>miki_933@hotmail.com</v>
          </cell>
        </row>
        <row r="3056">
          <cell r="H3056">
            <v>301871</v>
          </cell>
          <cell r="I3056" t="str">
            <v>MUNICIPALIDAD DISTRITAL DE PICHOS</v>
          </cell>
          <cell r="J3056">
            <v>9</v>
          </cell>
          <cell r="K3056" t="str">
            <v>HUANCAVELICA</v>
          </cell>
          <cell r="L3056">
            <v>7</v>
          </cell>
          <cell r="M3056" t="str">
            <v>TAYACAJA</v>
          </cell>
          <cell r="N3056">
            <v>22</v>
          </cell>
          <cell r="O3056" t="str">
            <v>PICHOS</v>
          </cell>
          <cell r="P3056" t="str">
            <v>Claudia Melendez Mauricio</v>
          </cell>
          <cell r="Q3056"/>
          <cell r="R3056" t="str">
            <v>Jessica Janeth Montes Zenteno</v>
          </cell>
          <cell r="S3056"/>
          <cell r="T3056">
            <v>964858341</v>
          </cell>
          <cell r="U3056" t="str">
            <v>jessmontesz16@gmail.com</v>
          </cell>
        </row>
        <row r="3057">
          <cell r="H3057">
            <v>301872</v>
          </cell>
          <cell r="I3057" t="str">
            <v>MUNICIPALIDAD DISTRITAL DE LA MORADA</v>
          </cell>
          <cell r="J3057">
            <v>10</v>
          </cell>
          <cell r="K3057" t="str">
            <v>HUANUCO</v>
          </cell>
          <cell r="L3057">
            <v>7</v>
          </cell>
          <cell r="M3057" t="str">
            <v>MARANON</v>
          </cell>
          <cell r="N3057">
            <v>4</v>
          </cell>
          <cell r="O3057" t="str">
            <v>LA MORADA</v>
          </cell>
          <cell r="P3057" t="str">
            <v>Lourdes Gutierrez Aguado</v>
          </cell>
          <cell r="Q3057"/>
          <cell r="R3057" t="str">
            <v>PEDRO ADLER AQUINO DAVILA</v>
          </cell>
          <cell r="S3057" t="str">
            <v>GERENCIA DE PLANIFICACIÓN Y PRESUPUESTO</v>
          </cell>
          <cell r="T3057">
            <v>943605028</v>
          </cell>
          <cell r="U3057" t="str">
            <v>dehadler@gmail.com</v>
          </cell>
        </row>
        <row r="3058">
          <cell r="H3058">
            <v>301873</v>
          </cell>
          <cell r="I3058" t="str">
            <v>MUNICIPALIDAD DISTRITAL DE SANTA ROSA DE ALTO YANAJANCA</v>
          </cell>
          <cell r="J3058">
            <v>10</v>
          </cell>
          <cell r="K3058" t="str">
            <v>HUANUCO</v>
          </cell>
          <cell r="L3058">
            <v>7</v>
          </cell>
          <cell r="M3058" t="str">
            <v>MARANON</v>
          </cell>
          <cell r="N3058">
            <v>5</v>
          </cell>
          <cell r="O3058" t="str">
            <v>SANTA ROSA DE ALTO YANAJANCA</v>
          </cell>
          <cell r="P3058" t="str">
            <v>Lourdes Gutierrez Aguado</v>
          </cell>
          <cell r="Q3058"/>
          <cell r="R3058" t="str">
            <v>Susy Herrera Mendoza</v>
          </cell>
          <cell r="S3058" t="str">
            <v>Subgerente de Planificación y Presupuesto</v>
          </cell>
          <cell r="T3058">
            <v>997549870</v>
          </cell>
          <cell r="U3058" t="str">
            <v>hm_susy@hotmail.com</v>
          </cell>
        </row>
        <row r="3059">
          <cell r="H3059">
            <v>301874</v>
          </cell>
          <cell r="I3059" t="str">
            <v>MUNICIPALIDAD DISTRITAL DE CHACA</v>
          </cell>
          <cell r="J3059">
            <v>5</v>
          </cell>
          <cell r="K3059" t="str">
            <v>AYACUCHO</v>
          </cell>
          <cell r="L3059">
            <v>4</v>
          </cell>
          <cell r="M3059" t="str">
            <v>HUANTA</v>
          </cell>
          <cell r="N3059">
            <v>12</v>
          </cell>
          <cell r="O3059" t="str">
            <v>CHACA</v>
          </cell>
          <cell r="P3059" t="str">
            <v>Noe Kiyak Pujupat</v>
          </cell>
          <cell r="Q3059"/>
          <cell r="R3059" t="str">
            <v>Ronald Medina Aspur</v>
          </cell>
          <cell r="S3059" t="str">
            <v>Responsable de planeamiento</v>
          </cell>
          <cell r="T3059">
            <v>939810089</v>
          </cell>
          <cell r="U3059" t="str">
            <v>ronaldaspur@hotmail.com</v>
          </cell>
        </row>
        <row r="3060">
          <cell r="H3060">
            <v>301875</v>
          </cell>
          <cell r="I3060" t="str">
            <v>MUNICIPALIDAD DISTRITAL DE SAN PABLO DE PILLAO</v>
          </cell>
          <cell r="J3060">
            <v>10</v>
          </cell>
          <cell r="K3060" t="str">
            <v>HUANUCO</v>
          </cell>
          <cell r="L3060">
            <v>1</v>
          </cell>
          <cell r="M3060" t="str">
            <v>HUANUCO</v>
          </cell>
          <cell r="N3060">
            <v>13</v>
          </cell>
          <cell r="O3060" t="str">
            <v>SAN PABLO DE PILLAO</v>
          </cell>
          <cell r="P3060" t="str">
            <v>Lourdes Gutierrez Aguado</v>
          </cell>
          <cell r="Q3060"/>
          <cell r="R3060" t="str">
            <v>María Luisa Valentin Javier</v>
          </cell>
          <cell r="S3060"/>
          <cell r="T3060">
            <v>984162585</v>
          </cell>
          <cell r="U3060" t="str">
            <v>mariavalentinjavier@gmail.com</v>
          </cell>
        </row>
        <row r="3061">
          <cell r="H3061">
            <v>301876</v>
          </cell>
          <cell r="I3061" t="str">
            <v>MUNICIPALIDAD DISTRITAL DE ROBLE</v>
          </cell>
          <cell r="J3061">
            <v>9</v>
          </cell>
          <cell r="K3061" t="str">
            <v>HUANCAVELICA</v>
          </cell>
          <cell r="L3061">
            <v>7</v>
          </cell>
          <cell r="M3061" t="str">
            <v>TAYACAJA</v>
          </cell>
          <cell r="N3061">
            <v>21</v>
          </cell>
          <cell r="O3061" t="str">
            <v>ROBLE</v>
          </cell>
          <cell r="P3061" t="str">
            <v>Claudia Melendez Mauricio</v>
          </cell>
          <cell r="Q3061"/>
          <cell r="R3061" t="str">
            <v>William Jesus Velazco Meneses</v>
          </cell>
          <cell r="S3061"/>
          <cell r="T3061">
            <v>935091662</v>
          </cell>
          <cell r="U3061" t="str">
            <v>vemewill@gmail.com</v>
          </cell>
        </row>
        <row r="3062">
          <cell r="H3062">
            <v>301877</v>
          </cell>
          <cell r="I3062" t="str">
            <v>MUNICIPALIDAD DISTRITAL DE ROCCHACC</v>
          </cell>
          <cell r="J3062">
            <v>3</v>
          </cell>
          <cell r="K3062" t="str">
            <v>APURIMAC</v>
          </cell>
          <cell r="L3062">
            <v>6</v>
          </cell>
          <cell r="M3062" t="str">
            <v>CHINCHEROS</v>
          </cell>
          <cell r="N3062">
            <v>9</v>
          </cell>
          <cell r="O3062" t="str">
            <v>ROCCHACC</v>
          </cell>
          <cell r="P3062" t="str">
            <v>Leidy Cayotopa Mesones</v>
          </cell>
          <cell r="Q3062"/>
          <cell r="R3062" t="str">
            <v>Franklin Diaz Mariño</v>
          </cell>
          <cell r="S3062"/>
          <cell r="T3062">
            <v>983962705</v>
          </cell>
          <cell r="U3062" t="str">
            <v>fradma2012@gmail.com</v>
          </cell>
        </row>
        <row r="3063">
          <cell r="H3063">
            <v>301878</v>
          </cell>
          <cell r="I3063" t="str">
            <v>MUNICIPALIDAD DISTRITAL DE EL PORVENIR</v>
          </cell>
          <cell r="J3063">
            <v>3</v>
          </cell>
          <cell r="K3063" t="str">
            <v>APURIMAC</v>
          </cell>
          <cell r="L3063">
            <v>6</v>
          </cell>
          <cell r="M3063" t="str">
            <v>CHINCHEROS</v>
          </cell>
          <cell r="N3063">
            <v>10</v>
          </cell>
          <cell r="O3063" t="str">
            <v>EL PORVENIR</v>
          </cell>
          <cell r="P3063" t="str">
            <v>Leidy Cayotopa Mesones</v>
          </cell>
          <cell r="Q3063"/>
          <cell r="R3063" t="str">
            <v>Flor Rosario Carbajal Soto</v>
          </cell>
          <cell r="S3063"/>
          <cell r="T3063">
            <v>952056945</v>
          </cell>
          <cell r="U3063" t="str">
            <v>mar_cielo16@hotmail.com</v>
          </cell>
        </row>
        <row r="3064">
          <cell r="H3064">
            <v>301879</v>
          </cell>
          <cell r="I3064" t="str">
            <v>MUNICIPALIDAD DISTRITAL DE PUCAYACU</v>
          </cell>
          <cell r="J3064">
            <v>10</v>
          </cell>
          <cell r="K3064" t="str">
            <v>HUANUCO</v>
          </cell>
          <cell r="L3064">
            <v>6</v>
          </cell>
          <cell r="M3064" t="str">
            <v>LEONCIO PRADO</v>
          </cell>
          <cell r="N3064">
            <v>7</v>
          </cell>
          <cell r="O3064" t="str">
            <v>PUCAYACU</v>
          </cell>
          <cell r="P3064" t="str">
            <v>Lourdes Gutierrez Aguado</v>
          </cell>
          <cell r="Q3064"/>
          <cell r="R3064" t="str">
            <v>Gladys Yakeli Vásquez Llatas</v>
          </cell>
          <cell r="S3064" t="str">
            <v>Jefe de la Oficina General de Planeamiento y Presupuesto</v>
          </cell>
          <cell r="T3064" t="str">
            <v>954 888 436</v>
          </cell>
          <cell r="U3064" t="str">
            <v>gladys_yavall_01@hotmail.com</v>
          </cell>
        </row>
        <row r="3065">
          <cell r="H3065">
            <v>301880</v>
          </cell>
          <cell r="I3065" t="str">
            <v>MUNICIPALIDAD DISTRITAL DE LOS CHANKAS</v>
          </cell>
          <cell r="J3065">
            <v>3</v>
          </cell>
          <cell r="K3065" t="str">
            <v>APURIMAC</v>
          </cell>
          <cell r="L3065">
            <v>6</v>
          </cell>
          <cell r="M3065" t="str">
            <v>CHINCHEROS</v>
          </cell>
          <cell r="N3065">
            <v>11</v>
          </cell>
          <cell r="O3065" t="str">
            <v>LOS CHANKAS</v>
          </cell>
          <cell r="P3065" t="str">
            <v>Leidy Cayotopa Mesones</v>
          </cell>
          <cell r="Q3065"/>
          <cell r="R3065" t="str">
            <v>Ronald Gilmar Motta Ramirez</v>
          </cell>
          <cell r="S3065"/>
          <cell r="T3065">
            <v>966909901</v>
          </cell>
          <cell r="U3065" t="str">
            <v>ronald-motta@hotmail.com</v>
          </cell>
        </row>
        <row r="3066">
          <cell r="H3066">
            <v>301881</v>
          </cell>
          <cell r="I3066" t="str">
            <v>MUNICIPALIDAD DISTRITAL DE PUEBLO NUEVO</v>
          </cell>
          <cell r="J3066">
            <v>10</v>
          </cell>
          <cell r="K3066" t="str">
            <v>HUANUCO</v>
          </cell>
          <cell r="L3066">
            <v>6</v>
          </cell>
          <cell r="M3066" t="str">
            <v>LEONCIO PRADO</v>
          </cell>
          <cell r="N3066">
            <v>9</v>
          </cell>
          <cell r="O3066" t="str">
            <v>PUEBLO NUEVO</v>
          </cell>
          <cell r="P3066" t="str">
            <v>Lourdes Gutierrez Aguado</v>
          </cell>
          <cell r="Q3066"/>
          <cell r="R3066" t="str">
            <v>Alex  Falcón Ambrosio</v>
          </cell>
          <cell r="S3066" t="str">
            <v>Gerente de Planeamiento y Presupuesto</v>
          </cell>
          <cell r="T3066"/>
          <cell r="U3066" t="str">
            <v>gpp.pueblonuevo2025@gmail.com</v>
          </cell>
        </row>
        <row r="3067">
          <cell r="H3067">
            <v>301882</v>
          </cell>
          <cell r="I3067" t="str">
            <v>MUNICIPALIDAD DISTRITAL DE ORONCCOY</v>
          </cell>
          <cell r="J3067">
            <v>5</v>
          </cell>
          <cell r="K3067" t="str">
            <v>AYACUCHO</v>
          </cell>
          <cell r="L3067">
            <v>5</v>
          </cell>
          <cell r="M3067" t="str">
            <v>LA MAR</v>
          </cell>
          <cell r="N3067">
            <v>11</v>
          </cell>
          <cell r="O3067" t="str">
            <v>ORONCCOY</v>
          </cell>
          <cell r="P3067" t="str">
            <v>Noe Kiyak Pujupat</v>
          </cell>
          <cell r="Q3067"/>
          <cell r="R3067" t="str">
            <v>David Pacheco Castro</v>
          </cell>
          <cell r="S3067" t="str">
            <v>Jefe de la Oficina General de Planeamiento y presupuesto</v>
          </cell>
          <cell r="T3067">
            <v>918112848</v>
          </cell>
          <cell r="U3067" t="str">
            <v xml:space="preserve">davidunajma@gmail.com
municipalidadoronccoy@gmail.com </v>
          </cell>
        </row>
        <row r="3068">
          <cell r="H3068">
            <v>301883</v>
          </cell>
          <cell r="I3068" t="str">
            <v>MUNICIPALIDAD DISTRITAL DE SANTIAGO DE TUCUMA</v>
          </cell>
          <cell r="J3068">
            <v>9</v>
          </cell>
          <cell r="K3068" t="str">
            <v>HUANCAVELICA</v>
          </cell>
          <cell r="L3068">
            <v>7</v>
          </cell>
          <cell r="M3068" t="str">
            <v>TAYACAJA</v>
          </cell>
          <cell r="N3068">
            <v>23</v>
          </cell>
          <cell r="O3068" t="str">
            <v>SANTIAGO DE TUCUMA</v>
          </cell>
          <cell r="P3068" t="str">
            <v>Claudia Melendez Mauricio</v>
          </cell>
          <cell r="Q3068"/>
          <cell r="R3068" t="str">
            <v>Kandy Karin Martinez Manrique</v>
          </cell>
          <cell r="S3068"/>
          <cell r="T3068">
            <v>964562604</v>
          </cell>
          <cell r="U3068" t="str">
            <v>mkandyk161@hotmail.com</v>
          </cell>
        </row>
        <row r="3069">
          <cell r="H3069">
            <v>301884</v>
          </cell>
          <cell r="I3069" t="str">
            <v>MUNICIPALIDAD DISTRITAL DE MEGANTONI</v>
          </cell>
          <cell r="J3069">
            <v>8</v>
          </cell>
          <cell r="K3069" t="str">
            <v>CUSCO</v>
          </cell>
          <cell r="L3069">
            <v>9</v>
          </cell>
          <cell r="M3069" t="str">
            <v>LA CONVENCION</v>
          </cell>
          <cell r="N3069">
            <v>14</v>
          </cell>
          <cell r="O3069" t="str">
            <v>MEGANTONI</v>
          </cell>
          <cell r="P3069" t="str">
            <v>Magdalena Carranza Lozano</v>
          </cell>
          <cell r="Q3069"/>
          <cell r="R3069" t="str">
            <v>HEBEL ALFREDO CARLOS ESTEBAN    </v>
          </cell>
          <cell r="S3069" t="str">
            <v>JEFE DE LA OFICINA GENERAL DE PLANEAMIENTO Y</v>
          </cell>
          <cell r="T3069">
            <v>938156221</v>
          </cell>
          <cell r="U3069" t="str">
            <v>hcarlos1107@gmail.com</v>
          </cell>
        </row>
        <row r="3070">
          <cell r="H3070">
            <v>301885</v>
          </cell>
          <cell r="I3070" t="str">
            <v>MUNICIPALIDAD DISTRITAL DE SANTO DOMINGO DE ANDA</v>
          </cell>
          <cell r="J3070">
            <v>10</v>
          </cell>
          <cell r="K3070" t="str">
            <v>HUANUCO</v>
          </cell>
          <cell r="L3070">
            <v>6</v>
          </cell>
          <cell r="M3070" t="str">
            <v>LEONCIO PRADO</v>
          </cell>
          <cell r="N3070">
            <v>10</v>
          </cell>
          <cell r="O3070" t="str">
            <v>SANTO DOMINGO DE ANDA</v>
          </cell>
          <cell r="P3070" t="str">
            <v>Lourdes Gutierrez Aguado</v>
          </cell>
          <cell r="Q3070"/>
          <cell r="R3070" t="str">
            <v>Ambrocio Estrada Jaimes Bethel</v>
          </cell>
          <cell r="S3070" t="str">
            <v>PRESUPUESTO</v>
          </cell>
          <cell r="T3070">
            <v>978581312</v>
          </cell>
          <cell r="U3070" t="str">
            <v>btl_0209@hotmail.com</v>
          </cell>
        </row>
        <row r="3071">
          <cell r="H3071">
            <v>301886</v>
          </cell>
          <cell r="I3071" t="str">
            <v>MUNICIPALIDAD DISTRITAL DE SAN MIGUEL</v>
          </cell>
          <cell r="J3071">
            <v>21</v>
          </cell>
          <cell r="K3071" t="str">
            <v>PUNO</v>
          </cell>
          <cell r="L3071">
            <v>11</v>
          </cell>
          <cell r="M3071" t="str">
            <v>SAN ROMAN</v>
          </cell>
          <cell r="N3071">
            <v>5</v>
          </cell>
          <cell r="O3071" t="str">
            <v>SAN MIGUEL</v>
          </cell>
          <cell r="P3071" t="str">
            <v>Lourdes Gutierrez Aguado</v>
          </cell>
          <cell r="Q3071"/>
          <cell r="R3071" t="str">
            <v>Jhon Arthur Ticahuanca Colque</v>
          </cell>
          <cell r="S3071"/>
          <cell r="T3071">
            <v>969102710</v>
          </cell>
          <cell r="U3071" t="str">
            <v>jhonarthur_tc@hotmail.com</v>
          </cell>
        </row>
        <row r="3072">
          <cell r="H3072">
            <v>301887</v>
          </cell>
          <cell r="I3072" t="str">
            <v>MUNICIPALIDAD DISTRITAL DE LAMBRAS</v>
          </cell>
          <cell r="J3072">
            <v>9</v>
          </cell>
          <cell r="K3072" t="str">
            <v>HUANCAVELICA</v>
          </cell>
          <cell r="L3072">
            <v>7</v>
          </cell>
          <cell r="M3072" t="str">
            <v>TAYACAJA</v>
          </cell>
          <cell r="N3072">
            <v>24</v>
          </cell>
          <cell r="O3072" t="str">
            <v>Lambras</v>
          </cell>
          <cell r="P3072" t="str">
            <v>Claudia Melendez Mauricio</v>
          </cell>
          <cell r="Q3072"/>
          <cell r="R3072" t="str">
            <v>Luis Galarza Ayala</v>
          </cell>
          <cell r="S3072"/>
          <cell r="T3072">
            <v>964640676</v>
          </cell>
          <cell r="U3072" t="str">
            <v>luisgalarza_29@hotmail.com</v>
          </cell>
        </row>
        <row r="3073">
          <cell r="H3073">
            <v>301888</v>
          </cell>
          <cell r="I3073" t="str">
            <v>MUNICIPALIDAD DISTRITAL DE PUTIS</v>
          </cell>
          <cell r="J3073">
            <v>5</v>
          </cell>
          <cell r="K3073" t="str">
            <v>AYACUCHO</v>
          </cell>
          <cell r="L3073">
            <v>4</v>
          </cell>
          <cell r="M3073" t="str">
            <v>HUANTA</v>
          </cell>
          <cell r="N3073">
            <v>13</v>
          </cell>
          <cell r="O3073" t="str">
            <v>Putis</v>
          </cell>
          <cell r="P3073" t="str">
            <v>Noe Kiyak Pujupat</v>
          </cell>
          <cell r="Q3073"/>
          <cell r="R3073" t="str">
            <v xml:space="preserve">Lillian Aguilar Urriburú </v>
          </cell>
          <cell r="S3073" t="str">
            <v xml:space="preserve">Jefe de la Oficina de Planeamiento y Presupuesto </v>
          </cell>
          <cell r="T3073" t="str">
            <v>957 727 102</v>
          </cell>
          <cell r="U3073" t="str">
            <v>lillian.aguilar02@gmail.com</v>
          </cell>
        </row>
        <row r="3074">
          <cell r="H3074">
            <v>301889</v>
          </cell>
          <cell r="I3074" t="str">
            <v>MUNICIPALIDAD DISTRITAL DE UNION PROGRESO</v>
          </cell>
          <cell r="J3074">
            <v>5</v>
          </cell>
          <cell r="K3074" t="str">
            <v>AYACUCHO</v>
          </cell>
          <cell r="L3074">
            <v>5</v>
          </cell>
          <cell r="M3074" t="str">
            <v>LA MAR</v>
          </cell>
          <cell r="N3074">
            <v>12</v>
          </cell>
          <cell r="O3074" t="str">
            <v>UNION PROGRESO</v>
          </cell>
          <cell r="P3074" t="str">
            <v>Noe Kiyak Pujupat</v>
          </cell>
          <cell r="Q3074"/>
          <cell r="R3074" t="str">
            <v>TEOFANES QUISPE POZO</v>
          </cell>
          <cell r="S3074" t="str">
            <v>Responsable de Planeamiento</v>
          </cell>
          <cell r="T3074">
            <v>943896793</v>
          </cell>
          <cell r="U3074" t="str">
            <v>jrteofanes9@gmail.com</v>
          </cell>
        </row>
        <row r="3075">
          <cell r="H3075">
            <v>301890</v>
          </cell>
          <cell r="I3075" t="str">
            <v>MUNICIPALIDAD DISTRITAL DE RIO MAGDALENA</v>
          </cell>
          <cell r="J3075">
            <v>5</v>
          </cell>
          <cell r="K3075" t="str">
            <v>AYACUCHO</v>
          </cell>
          <cell r="L3075">
            <v>5</v>
          </cell>
          <cell r="M3075" t="str">
            <v>LA MAR</v>
          </cell>
          <cell r="N3075">
            <v>13</v>
          </cell>
          <cell r="O3075" t="str">
            <v>Rio Magdalena</v>
          </cell>
          <cell r="P3075" t="str">
            <v>Noe Kiyak Pujupat</v>
          </cell>
          <cell r="Q3075"/>
          <cell r="R3075" t="str">
            <v xml:space="preserve"> YENNI SILVIA HUAMAN LAGOS</v>
          </cell>
          <cell r="S3075" t="str">
            <v>RESPONSABLE DE LA OFICINA DE PLANIFICACIÓN Y PRESUPUESTO</v>
          </cell>
          <cell r="T3075">
            <v>973889853</v>
          </cell>
          <cell r="U3075" t="str">
            <v>md.r.magdalena2026@gmail.com</v>
          </cell>
        </row>
        <row r="3076">
          <cell r="H3076">
            <v>301891</v>
          </cell>
          <cell r="I3076" t="str">
            <v>MUNICIPALIDAD DISTRITAL DE NINABAMBA</v>
          </cell>
          <cell r="J3076">
            <v>5</v>
          </cell>
          <cell r="K3076" t="str">
            <v>AYACUCHO</v>
          </cell>
          <cell r="L3076">
            <v>5</v>
          </cell>
          <cell r="M3076" t="str">
            <v>LA MAR</v>
          </cell>
          <cell r="N3076">
            <v>14</v>
          </cell>
          <cell r="O3076" t="str">
            <v>Ninabamba</v>
          </cell>
          <cell r="P3076" t="str">
            <v>Noe Kiyak Pujupat</v>
          </cell>
          <cell r="Q3076"/>
          <cell r="R3076" t="str">
            <v>Renan De La Cruz Medina</v>
          </cell>
          <cell r="S3076" t="str">
            <v>Responsable de planeamiento</v>
          </cell>
          <cell r="T3076">
            <v>988443377</v>
          </cell>
          <cell r="U3076" t="str">
            <v>renan.delacruz.m@gmail.com</v>
          </cell>
        </row>
        <row r="3077">
          <cell r="H3077">
            <v>301892</v>
          </cell>
          <cell r="I3077" t="str">
            <v>MUNICIPALIDAD DISTRITAL DE PATIBAMBA</v>
          </cell>
          <cell r="J3077">
            <v>5</v>
          </cell>
          <cell r="K3077" t="str">
            <v>AYACUCHO</v>
          </cell>
          <cell r="L3077">
            <v>5</v>
          </cell>
          <cell r="M3077" t="str">
            <v>LA MAR</v>
          </cell>
          <cell r="N3077">
            <v>15</v>
          </cell>
          <cell r="O3077" t="str">
            <v>Patibamba</v>
          </cell>
          <cell r="P3077" t="str">
            <v>Noe Kiyak Pujupat</v>
          </cell>
          <cell r="Q3077"/>
          <cell r="R3077" t="str">
            <v>Milagros Rodas Buleje</v>
          </cell>
          <cell r="S3077" t="str">
            <v>Responsable de planeamiento</v>
          </cell>
          <cell r="T3077">
            <v>927037646</v>
          </cell>
          <cell r="U3077" t="str">
            <v>miliro_28@hotmail.com</v>
          </cell>
        </row>
        <row r="3078">
          <cell r="H3078">
            <v>301893</v>
          </cell>
          <cell r="I3078" t="str">
            <v>MUNICIPALIDAD DISTRITAL DE KUMPIRUSHIATO</v>
          </cell>
          <cell r="J3078">
            <v>8</v>
          </cell>
          <cell r="K3078" t="str">
            <v>CUSCO</v>
          </cell>
          <cell r="L3078">
            <v>9</v>
          </cell>
          <cell r="M3078" t="str">
            <v>LA CONVENCION</v>
          </cell>
          <cell r="N3078">
            <v>15</v>
          </cell>
          <cell r="O3078" t="str">
            <v>Kumpirushiato</v>
          </cell>
          <cell r="P3078" t="str">
            <v>Magdalena Carranza Lozano</v>
          </cell>
          <cell r="Q3078"/>
          <cell r="R3078" t="str">
            <v>Hebert Blanco</v>
          </cell>
          <cell r="S3078"/>
          <cell r="T3078">
            <v>974909093</v>
          </cell>
          <cell r="U3078" t="str">
            <v>yhon_b19@hotmail.com</v>
          </cell>
        </row>
        <row r="3079">
          <cell r="H3079">
            <v>301894</v>
          </cell>
          <cell r="I3079" t="str">
            <v>MUNICIPALIDAD DISTRITAL DE CIELO PUNCO</v>
          </cell>
          <cell r="J3079">
            <v>8</v>
          </cell>
          <cell r="K3079" t="str">
            <v>CUSCO</v>
          </cell>
          <cell r="L3079">
            <v>9</v>
          </cell>
          <cell r="M3079" t="str">
            <v>LA CONVENCION</v>
          </cell>
          <cell r="N3079">
            <v>16</v>
          </cell>
          <cell r="O3079" t="str">
            <v>Cielo Punco</v>
          </cell>
          <cell r="P3079" t="str">
            <v>Magdalena Carranza Lozano</v>
          </cell>
          <cell r="Q3079"/>
          <cell r="R3079" t="str">
            <v>Ricardo Viillarina</v>
          </cell>
          <cell r="S3079"/>
          <cell r="T3079">
            <v>987956906</v>
          </cell>
          <cell r="U3079" t="str">
            <v>wilder_cha7@hotmail.com</v>
          </cell>
        </row>
        <row r="3080">
          <cell r="H3080">
            <v>301895</v>
          </cell>
          <cell r="I3080" t="str">
            <v>MUNICIPALIDAD DISTRITAL DE MANITEA</v>
          </cell>
          <cell r="J3080">
            <v>8</v>
          </cell>
          <cell r="K3080" t="str">
            <v>CUSCO</v>
          </cell>
          <cell r="L3080">
            <v>9</v>
          </cell>
          <cell r="M3080" t="str">
            <v>LA CONVENCION</v>
          </cell>
          <cell r="N3080">
            <v>17</v>
          </cell>
          <cell r="O3080" t="str">
            <v>Manitea</v>
          </cell>
          <cell r="P3080" t="str">
            <v>Magdalena Carranza Lozano</v>
          </cell>
          <cell r="Q3080"/>
          <cell r="R3080" t="str">
            <v>Wilder Chavez Gerí</v>
          </cell>
          <cell r="S3080"/>
          <cell r="T3080">
            <v>966302060</v>
          </cell>
          <cell r="U3080" t="str">
            <v>wilder_cha7@hotmail.com</v>
          </cell>
        </row>
        <row r="3081">
          <cell r="H3081">
            <v>301896</v>
          </cell>
          <cell r="I3081" t="str">
            <v>MUNICIPALIDAD DISTRITAL DE COCHABAMBA</v>
          </cell>
          <cell r="J3081">
            <v>9</v>
          </cell>
          <cell r="K3081" t="str">
            <v>HUANCAVELICA</v>
          </cell>
          <cell r="L3081">
            <v>7</v>
          </cell>
          <cell r="M3081" t="str">
            <v>TAYACAJA</v>
          </cell>
          <cell r="N3081">
            <v>25</v>
          </cell>
          <cell r="O3081" t="str">
            <v>Cochabamba</v>
          </cell>
          <cell r="P3081" t="str">
            <v>Claudia Melendez Mauricio</v>
          </cell>
          <cell r="Q3081"/>
          <cell r="R3081" t="str">
            <v>Anderson Chuquirachi Paredes</v>
          </cell>
          <cell r="S3081"/>
          <cell r="T3081">
            <v>964524614</v>
          </cell>
          <cell r="U3081" t="str">
            <v>achuquirachiparedes@gmail.com</v>
          </cell>
        </row>
        <row r="3082">
          <cell r="H3082">
            <v>301897</v>
          </cell>
          <cell r="I3082" t="str">
            <v>MUNICIPALIDAD DISTRITAL DE SANTA LUCIA</v>
          </cell>
          <cell r="J3082">
            <v>22</v>
          </cell>
          <cell r="K3082" t="str">
            <v>SAN MARTIN</v>
          </cell>
          <cell r="L3082">
            <v>10</v>
          </cell>
          <cell r="M3082" t="str">
            <v>TOCACHE</v>
          </cell>
          <cell r="N3082">
            <v>6</v>
          </cell>
          <cell r="O3082" t="str">
            <v>Santa Lucia</v>
          </cell>
          <cell r="P3082" t="str">
            <v>Magdalena Carranza Lozano</v>
          </cell>
          <cell r="Q3082"/>
          <cell r="R3082" t="str">
            <v>Maurelia Nelida Davila Illatopa</v>
          </cell>
          <cell r="S3082"/>
          <cell r="T3082">
            <v>957844710</v>
          </cell>
          <cell r="U3082" t="str">
            <v>nely_dail@hotmail.com</v>
          </cell>
        </row>
        <row r="3083">
          <cell r="H3083">
            <v>301898</v>
          </cell>
          <cell r="I3083" t="str">
            <v>MUNICIPALIDAD DISTRITAL DE HUIPOCA</v>
          </cell>
          <cell r="J3083">
            <v>25</v>
          </cell>
          <cell r="K3083" t="str">
            <v>UCAYALI</v>
          </cell>
          <cell r="L3083">
            <v>3</v>
          </cell>
          <cell r="M3083" t="str">
            <v>PADRE ABAD</v>
          </cell>
          <cell r="N3083">
            <v>6</v>
          </cell>
          <cell r="O3083" t="str">
            <v>Huipoca</v>
          </cell>
          <cell r="P3083" t="str">
            <v>Lourdes Gutierrez Aguado</v>
          </cell>
          <cell r="Q3083"/>
          <cell r="R3083" t="str">
            <v>Raul Jaime Santa Cruz Morales</v>
          </cell>
          <cell r="S3083"/>
          <cell r="T3083">
            <v>961977599</v>
          </cell>
          <cell r="U3083" t="str">
            <v>raulsm77@hotmail.com</v>
          </cell>
        </row>
        <row r="3084">
          <cell r="H3084">
            <v>301899</v>
          </cell>
          <cell r="I3084" t="str">
            <v>MUNICIPALIDAD DISTRITAL DE BOQUERON</v>
          </cell>
          <cell r="J3084">
            <v>25</v>
          </cell>
          <cell r="K3084" t="str">
            <v>UCAYALI</v>
          </cell>
          <cell r="L3084">
            <v>3</v>
          </cell>
          <cell r="M3084" t="str">
            <v>PADRE ABAD</v>
          </cell>
          <cell r="N3084">
            <v>7</v>
          </cell>
          <cell r="O3084" t="str">
            <v>Boqueron</v>
          </cell>
          <cell r="P3084" t="str">
            <v>Lourdes Gutierrez Aguado</v>
          </cell>
          <cell r="Q3084"/>
          <cell r="R3084" t="str">
            <v>Carlos Alberto Panduro Borges</v>
          </cell>
          <cell r="S3084"/>
          <cell r="T3084">
            <v>988590889</v>
          </cell>
          <cell r="U3084" t="str">
            <v>capb197818@gmail.com</v>
          </cell>
        </row>
        <row r="3085">
          <cell r="H3085">
            <v>301900</v>
          </cell>
          <cell r="I3085" t="str">
            <v>MUNICIPALIDAD DISTRITAL DE AHUAYRO</v>
          </cell>
          <cell r="J3085">
            <v>3</v>
          </cell>
          <cell r="K3085" t="str">
            <v>APURIMAC</v>
          </cell>
          <cell r="L3085">
            <v>6</v>
          </cell>
          <cell r="M3085" t="str">
            <v>CHINCHEROS</v>
          </cell>
          <cell r="N3085">
            <v>12</v>
          </cell>
          <cell r="O3085" t="str">
            <v>Ahuayro</v>
          </cell>
          <cell r="P3085" t="str">
            <v>Leidy Cayotopa Mesones</v>
          </cell>
          <cell r="Q3085"/>
          <cell r="R3085" t="str">
            <v>Jimmy Gidier López Pacheco</v>
          </cell>
          <cell r="S3085"/>
          <cell r="T3085">
            <v>949977788</v>
          </cell>
          <cell r="U3085" t="str">
            <v>jimmy_lopez87@hotmail.com</v>
          </cell>
        </row>
        <row r="3086">
          <cell r="H3086">
            <v>301901</v>
          </cell>
          <cell r="I3086" t="str">
            <v>MUNICIPALIDAD DISTRITAL DE SAN ANTONIO</v>
          </cell>
          <cell r="J3086">
            <v>18</v>
          </cell>
          <cell r="K3086" t="str">
            <v>MOQUEGUA</v>
          </cell>
          <cell r="L3086">
            <v>1</v>
          </cell>
          <cell r="M3086" t="str">
            <v>MARISCAL NIETO</v>
          </cell>
          <cell r="N3086">
            <v>7</v>
          </cell>
          <cell r="O3086" t="str">
            <v>San Antonio</v>
          </cell>
          <cell r="P3086" t="str">
            <v>Vilma Celestino Villafana</v>
          </cell>
          <cell r="Q3086"/>
          <cell r="R3086" t="str">
            <v>Quispe Pachas Roberto Carlos</v>
          </cell>
          <cell r="S3086"/>
          <cell r="T3086" t="str">
            <v>937 768 713</v>
          </cell>
          <cell r="U3086" t="str">
            <v>robertocarlosqp@hotmail.com</v>
          </cell>
        </row>
        <row r="3087">
          <cell r="H3087">
            <v>301902</v>
          </cell>
          <cell r="I3087" t="str">
            <v>MUNICIPALIDAD DISTRITAL DE UNION ASHANINKA</v>
          </cell>
          <cell r="J3087">
            <v>8</v>
          </cell>
          <cell r="K3087" t="str">
            <v>CUSCO</v>
          </cell>
          <cell r="L3087">
            <v>9</v>
          </cell>
          <cell r="M3087" t="str">
            <v>LA CONVENCION</v>
          </cell>
          <cell r="N3087">
            <v>18</v>
          </cell>
          <cell r="O3087" t="str">
            <v>UNION ASHANINKA</v>
          </cell>
          <cell r="P3087" t="str">
            <v>Magdalena Carranza Lozano</v>
          </cell>
          <cell r="Q3087"/>
          <cell r="R3087" t="str">
            <v>Tony Molina López</v>
          </cell>
          <cell r="S3087" t="str">
            <v>Jefe de la Oficina General de Planeamiento y Presupuesto</v>
          </cell>
          <cell r="T3087">
            <v>940905270</v>
          </cell>
          <cell r="U3087" t="str">
            <v>tonyml9201@gmail.com</v>
          </cell>
        </row>
        <row r="3088">
          <cell r="H3088">
            <v>300256</v>
          </cell>
          <cell r="I3088" t="str">
            <v>MUNICIPALIDAD DISTRITAL DE LAMBRAMA</v>
          </cell>
          <cell r="J3088">
            <v>3</v>
          </cell>
          <cell r="K3088" t="str">
            <v>APURIMAC</v>
          </cell>
          <cell r="L3088">
            <v>1</v>
          </cell>
          <cell r="M3088" t="str">
            <v>ABANCAY</v>
          </cell>
          <cell r="N3088">
            <v>6</v>
          </cell>
          <cell r="O3088" t="str">
            <v>LAMBRAMA</v>
          </cell>
          <cell r="P3088" t="str">
            <v>Leidy Cayotopa Mesones</v>
          </cell>
          <cell r="Q3088"/>
          <cell r="R3088"/>
          <cell r="S3088"/>
          <cell r="T3088"/>
          <cell r="U3088"/>
        </row>
        <row r="3089">
          <cell r="H3089">
            <v>301722</v>
          </cell>
          <cell r="I3089" t="str">
            <v>MUNICIPALIDAD DISTRITAL DE SACANCHE</v>
          </cell>
          <cell r="J3089">
            <v>22</v>
          </cell>
          <cell r="K3089" t="str">
            <v>SAN MARTIN</v>
          </cell>
          <cell r="L3089">
            <v>4</v>
          </cell>
          <cell r="M3089" t="str">
            <v>HUALLAGA</v>
          </cell>
          <cell r="O3089" t="str">
            <v>SACANCHE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lio.osores61@gmail.com" id="{CC9C8B0E-2B49-4022-834B-F8C7528A919A}" userId="S::julio.osores61_gmail.com#ext#@ceplangobpe.onmicrosoft.com::50610f34-9408-4fbb-a6b8-ca1f9bf506bf" providerId="AD"/>
  <person displayName="julio.osores" id="{C2567C8E-8620-417F-95FF-5B4DB65FEDD4}" userId="S::julio.osores_outlook.com.pe#ext#@ceplangobpe.onmicrosoft.com::a9036ba6-6b2d-4d04-9571-09c08b4271d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86451-A579-4944-AF2E-82D17F40233C}" name="tbl_it_pei" displayName="tbl_it_pei" ref="A1:AH3723" totalsRowShown="0" headerRowDxfId="131" dataDxfId="130">
  <autoFilter ref="A1:AH3723" xr:uid="{71886451-A579-4944-AF2E-82D17F40233C}"/>
  <tableColumns count="34">
    <tableColumn id="1" xr3:uid="{196330CF-A632-4485-9DEE-0EC3BBBDA877}" name="Año" dataDxfId="129"/>
    <tableColumn id="2" xr3:uid="{2EDBAD39-F96D-46FB-8549-B723D02FCAE1}" name="N G 1" dataDxfId="128"/>
    <tableColumn id="3" xr3:uid="{B5F01752-EB8F-4776-AE0A-15FAF44DCF81}" name="N G 2" dataDxfId="127"/>
    <tableColumn id="4" xr3:uid="{DDD3DB10-29FE-45FF-BC12-9D8F31A2E3DE}" name="Fecha de recepción" dataDxfId="126"/>
    <tableColumn id="5" xr3:uid="{A9FE98F1-9DDD-40E9-8602-4C371EDCEBC4}" name="Periodo PEI" dataDxfId="125"/>
    <tableColumn id="6" xr3:uid="{468245D3-F6C4-4503-8C03-6B91C4554126}" name="Vigencia" dataDxfId="124"/>
    <tableColumn id="7" xr3:uid="{89F5FE2A-8A2A-4797-A6D7-CE8888D26F69}" name="Tipo de PEI" dataDxfId="123"/>
    <tableColumn id="8" xr3:uid="{FB5A9324-F487-4F37-99D4-480D229057C9}" name="Estado_PEI" dataDxfId="122"/>
    <tableColumn id="9" xr3:uid="{26881C7F-5E0E-46FE-B23D-722EA4F697EB}" name="Responsable Institucional " dataDxfId="121"/>
    <tableColumn id="10" xr3:uid="{8C3FEFF0-D15D-4DAA-8107-EE2908BD8AA2}" name="Cantidad de revisiones" dataDxfId="120"/>
    <tableColumn id="11" xr3:uid="{928D82E8-7D19-41BE-90FB-B9B0795E60A5}" name="Fecha de derivación " dataDxfId="119"/>
    <tableColumn id="12" xr3:uid="{26BE8B86-3B1F-46F1-8C36-947E3E7A63C8}" name="Etapas de revisión" dataDxfId="118"/>
    <tableColumn id="13" xr3:uid="{77F62A17-9B4A-4F59-94AA-51221D85AB40}" name="Comentario adicional/ Emisor de I.T" dataDxfId="117"/>
    <tableColumn id="15" xr3:uid="{A7832704-F7F1-4177-80DA-424EEE50DF09}" name="Articulación " dataDxfId="116"/>
    <tableColumn id="16" xr3:uid="{4D80024B-3921-4F5D-B3ED-2A6F700EB4B9}" name="Expediente " dataDxfId="115"/>
    <tableColumn id="17" xr3:uid="{D7952FB9-2680-48CA-A4AD-1B79F9BF943F}" name="Fecha de I.T " dataDxfId="114"/>
    <tableColumn id="18" xr3:uid="{6ECDB7D5-9462-4D2B-8C0D-68FA46C26980}" name="Número de I.T" dataDxfId="113"/>
    <tableColumn id="19" xr3:uid="{3E6FDB16-C314-421A-A622-CD5323B1BBDF}" name="Fecha Oficio" dataDxfId="112"/>
    <tableColumn id="20" xr3:uid="{98E1676A-2369-4A6B-BF30-76E2689A1D25}" name="Número Oficio" dataDxfId="111"/>
    <tableColumn id="21" xr3:uid="{E9C7FE7D-0486-4F40-B53A-599A5CED1319}" name="Id_Sector" dataDxfId="110"/>
    <tableColumn id="22" xr3:uid="{1AEFD112-C886-4AED-92E2-F7F817CD4D05}" name="nombre_sector" dataDxfId="109"/>
    <tableColumn id="23" xr3:uid="{D8D0AA5E-25E9-4C5C-B575-478DAC6F73E5}" name="Id_Pliego" dataDxfId="108"/>
    <tableColumn id="24" xr3:uid="{E8599398-B355-4AAF-8746-0505FBA0944B}" name="Nombre_pliego" dataDxfId="107"/>
    <tableColumn id="25" xr3:uid="{DE4589C9-7B0D-48F2-9DA1-E7F0A39568C6}" name="Id_UE" dataDxfId="106"/>
    <tableColumn id="26" xr3:uid="{8541EC62-EEE1-48A6-8A82-5C9A674DE0DF}" name="Nombre_unidad_ejecutora" dataDxfId="105"/>
    <tableColumn id="27" xr3:uid="{A49445B7-2E13-4F11-9B20-E16645ECFB31}" name="Id_Departamento" dataDxfId="104"/>
    <tableColumn id="28" xr3:uid="{FFE03EA7-F012-46B1-8984-061F6B0EB489}" name="nombre_departamento" dataDxfId="103"/>
    <tableColumn id="29" xr3:uid="{75C6CD89-33A6-4423-AE7E-FF9ADEF63E05}" name="Id_Provincia" dataDxfId="102"/>
    <tableColumn id="35" xr3:uid="{560D5A7D-F5C8-4FDE-82B8-38603A0795FA}" name="nombre_provincia" dataDxfId="101"/>
    <tableColumn id="30" xr3:uid="{38E7C10B-FC7B-45BE-A74C-BD23223FEDF2}" name="Id_4Distrito" dataDxfId="100"/>
    <tableColumn id="31" xr3:uid="{A889D37D-39BC-4E67-BEDA-1FA9AD746DBA}" name="nombre_distrito" dataDxfId="99"/>
    <tableColumn id="36" xr3:uid="{544AFEDE-DF22-4C47-BE93-0877D92865D4}" name="id_registro" dataDxfId="98"/>
    <tableColumn id="37" xr3:uid="{77150AC5-8311-41D8-98D6-0F996D0878D8}" name="last_updated" dataDxfId="97"/>
    <tableColumn id="38" xr3:uid="{76ACE998-FB43-48AD-ABF1-A0034232B5B8}" name="updated_by" dataDxfId="9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FF4E59-5215-4D9F-A11F-6C46600CE441}" name="tbl_ues" displayName="tbl_ues" ref="A1:AO350" totalsRowShown="0" headerRowDxfId="95">
  <autoFilter ref="A1:AO350" xr:uid="{1FFF4E59-5215-4D9F-A11F-6C46600CE441}"/>
  <tableColumns count="41">
    <tableColumn id="1" xr3:uid="{195A05C0-7AC0-4D9F-A7C7-2E62D203043C}" name="NG" dataDxfId="94"/>
    <tableColumn id="2" xr3:uid="{F994C358-2D35-40A1-87D4-2F53231694FC}" name="NG1" dataDxfId="93"/>
    <tableColumn id="3" xr3:uid="{95001DBF-E7FF-47D7-9C04-DAFEDE72029E}" name="NivelGobierno" dataDxfId="92"/>
    <tableColumn id="4" xr3:uid="{43435F29-6FF1-4C87-B356-2A7D6738B1C9}" name="Id_Sector" dataDxfId="91"/>
    <tableColumn id="5" xr3:uid="{A87A2772-7B60-4740-BD94-8C334DC61DE3}" name="nombre_sector" dataDxfId="90"/>
    <tableColumn id="6" xr3:uid="{B127FAD0-664D-49E6-A1D9-4118EBB297CF}" name="Id_Pliego" dataDxfId="89"/>
    <tableColumn id="7" xr3:uid="{00DB4675-A2F9-42DA-9EB0-90409DA5B9E4}" name="nombre_pliego" dataDxfId="88"/>
    <tableColumn id="8" xr3:uid="{7C9A20B0-0465-41FC-B19D-0DC7F058F90A}" name="Id_UE" dataDxfId="87"/>
    <tableColumn id="9" xr3:uid="{D94D67C5-8DE0-49BA-92A1-AC70E797F7D5}" name="Nombre_unidad_ejecutora" dataDxfId="86"/>
    <tableColumn id="10" xr3:uid="{B98AEFBF-0A67-4884-90AE-67A51401EA10}" name="Id_Departamento" dataDxfId="85"/>
    <tableColumn id="11" xr3:uid="{5D8F8C4F-2914-481F-B654-7FD712EFB195}" name="nombre_departamento" dataDxfId="84"/>
    <tableColumn id="12" xr3:uid="{459D56B9-4117-44E7-A232-0FED54939FDF}" name="Id_Provincia" dataDxfId="83"/>
    <tableColumn id="13" xr3:uid="{B405E5E3-02F5-49B2-8E40-C9FF454ACD0A}" name="nombre_provincia" dataDxfId="82"/>
    <tableColumn id="14" xr3:uid="{35C935F7-F48E-48DF-91ED-E9CDCA2A43D4}" name="Id_4Distrito" dataDxfId="81"/>
    <tableColumn id="15" xr3:uid="{FE54CD38-43A8-4871-BD12-090C0DDE85C4}" name="nombre_distrito" dataDxfId="80"/>
    <tableColumn id="16" xr3:uid="{27A97637-7137-4CF9-8311-DDC12A8C405C}" name="TipoDistrito" dataDxfId="79"/>
    <tableColumn id="17" xr3:uid="{3C3D41D1-9A44-4A50-B3C9-A1F3A6B1B3CF}" name="PEI" dataDxfId="78"/>
    <tableColumn id="18" xr3:uid="{0209A8DD-F299-4F91-80BF-EACF4FAD2555}" name="POI" dataDxfId="77"/>
    <tableColumn id="19" xr3:uid="{777D477E-C4B5-48C7-BAC3-1B63AF33C184}" name="PESEM" dataDxfId="76"/>
    <tableColumn id="20" xr3:uid="{C989C051-0CBB-490D-A515-56513AFB4F4E}" name="PDC" dataDxfId="75"/>
    <tableColumn id="21" xr3:uid="{EEC93639-8EAB-464F-A2AE-D772384C023C}" name="Universidad?" dataDxfId="74"/>
    <tableColumn id="22" xr3:uid="{724D67A5-7B1D-435A-BBE3-BB82DAA11CF2}" name="OtroTipoEntidad" dataDxfId="73"/>
    <tableColumn id="23" xr3:uid="{97645BDF-FB75-4BC8-9830-EB4D31CDEE24}" name="c/ PEI" dataDxfId="72">
      <calculatedColumnFormula>IFERROR(VLOOKUP(H2,'IT PEI'!$X$2:$X$5647,1,0),"...")</calculatedColumnFormula>
    </tableColumn>
    <tableColumn id="24" xr3:uid="{97687AAF-8822-41FC-9611-E96D7CF6C29B}" name="Ult.PEI" dataDxfId="71">
      <calculatedColumnFormula>_xlfn.XLOOKUP(H2,'IT PEI'!X$2:X$5647,'IT PEI'!E$2:E$5647,"...",2,-1)</calculatedColumnFormula>
    </tableColumn>
    <tableColumn id="25" xr3:uid="{57E28F3F-9836-44EE-B323-4B4B3B8B68EE}" name="Tipo PEI" dataDxfId="70">
      <calculatedColumnFormula>_xlfn.XLOOKUP(H2,'IT PEI'!X$2:X$5647,'IT PEI'!G$2:G$5647,"...",2,-1)</calculatedColumnFormula>
    </tableColumn>
    <tableColumn id="26" xr3:uid="{7783053B-1E25-4BCA-AF91-4FCC70317908}" name="PEI_vigente?" dataDxfId="69">
      <calculatedColumnFormula>_xlfn.XLOOKUP(H2,'IT PEI'!X$2:X$5647,'IT PEI'!F$2:F$5647,"...",2,-1)</calculatedColumnFormula>
    </tableColumn>
    <tableColumn id="27" xr3:uid="{F952F245-29EA-4F31-983C-C67E00C331D0}" name="Estado_PEI" dataDxfId="68">
      <calculatedColumnFormula>_xlfn.XLOOKUP(H2,'IT PEI'!X$2:X$5647,'IT PEI'!H$2:H$5647,"...",2,-1)</calculatedColumnFormula>
    </tableColumn>
    <tableColumn id="28" xr3:uid="{339DF8CB-AD89-4F49-BAB6-1A49F49CF098}" name="Expediente" dataDxfId="67">
      <calculatedColumnFormula>_xlfn.XLOOKUP(H2,'IT PEI'!X$2:X$5647,'IT PEI'!O$2:O$5647,"...",2,-1)</calculatedColumnFormula>
    </tableColumn>
    <tableColumn id="29" xr3:uid="{510A0715-CB8D-4D85-A07C-24D646323681}" name="Fecha de Informe Técnico" dataDxfId="66">
      <calculatedColumnFormula>_xlfn.XLOOKUP(H2,'IT PEI'!X$2:X$5647,'IT PEI'!P$2:P$5647,"...",2,-1)</calculatedColumnFormula>
    </tableColumn>
    <tableColumn id="30" xr3:uid="{E9ABC640-3704-416B-AE79-1C5E43A17A36}" name="Nro de Informe Técnico" dataDxfId="65">
      <calculatedColumnFormula>_xlfn.XLOOKUP(H2,'IT PEI'!X$2:X$5647,'IT PEI'!Q$2:Q$5647,"...",2,-1)</calculatedColumnFormula>
    </tableColumn>
    <tableColumn id="31" xr3:uid="{99B85C54-0899-4B58-907E-C9F2208E0B61}" name="PEI al 2030?" dataDxfId="64">
      <calculatedColumnFormula>IF(COUNTIF(X2, "*" &amp; "2030"  &amp;  "*")&gt;0, "SI", "No" )</calculatedColumnFormula>
    </tableColumn>
    <tableColumn id="32" xr3:uid="{9755F23D-398A-4038-8843-3AE20A82B4A7}" name="Vigente 2030" dataDxfId="63">
      <calculatedColumnFormula>IF(COUNTIF(X2, "*" &amp; "2030"  &amp;  "*")&gt;0, 1, 0 )</calculatedColumnFormula>
    </tableColumn>
    <tableColumn id="33" xr3:uid="{48F1131E-A55D-4AB4-98CC-BE3215D9FB73}" name="No vigente al 2030" dataDxfId="62">
      <calculatedColumnFormula>IF(COUNTIF(X2, "*" &amp; "2030"  &amp;  "*")&gt;0, 0, 1 )</calculatedColumnFormula>
    </tableColumn>
    <tableColumn id="34" xr3:uid="{10AEB26C-F2D7-47AA-895C-91BF1ED2D0DC}" name="EnProceso-Vigente 2030" dataDxfId="61">
      <calculatedColumnFormula>IF(AND(AA2="En Proceso",AE2="Si"),1,0)</calculatedColumnFormula>
    </tableColumn>
    <tableColumn id="35" xr3:uid="{7BED5B78-DA79-43FF-9425-CFBCE92232A3}" name="¿ACTIVO?" dataDxfId="60"/>
    <tableColumn id="36" xr3:uid="{FEF87464-46F5-4143-982B-01C6E24BBB82}" name="Responsable Institucional " dataDxfId="59"/>
    <tableColumn id="37" xr3:uid="{53971178-34BB-40B1-9004-55981C0E9CDB}" name="Correo electrónico " dataDxfId="58"/>
    <tableColumn id="38" xr3:uid="{358C04CE-38F8-4815-A943-F4C0BEA66C0F}" name="Operador planeamiento_UE" dataDxfId="57">
      <calculatedColumnFormula>IFERROR(VLOOKUP(tbl_ues[[#This Row],[Id_UE]],'[1]Directorio v.02'!$H$3:$U$3089,11,FALSE),"")</calculatedColumnFormula>
    </tableColumn>
    <tableColumn id="39" xr3:uid="{F49E2904-A7CD-4CBC-ADFC-B2406BC04E06}" name="Cargo (Según ROF)" dataDxfId="56">
      <calculatedColumnFormula>IFERROR(VLOOKUP(tbl_ues[[#This Row],[Id_UE]],'[1]Directorio v.02'!$H$3:$U$3089,12,FALSE),"")</calculatedColumnFormula>
    </tableColumn>
    <tableColumn id="40" xr3:uid="{87A08C7E-A224-4A33-A0C1-027F4C2CEC24}" name="Número de contacto" dataDxfId="55">
      <calculatedColumnFormula>IFERROR(VLOOKUP(tbl_ues[[#This Row],[Id_UE]],'[1]Directorio v.02'!$H$3:$U$3089,13,FALSE),"")</calculatedColumnFormula>
    </tableColumn>
    <tableColumn id="41" xr3:uid="{B8AB3483-197D-4F98-9999-F45502CD30E9}" name="Correo electrónico" dataDxfId="54">
      <calculatedColumnFormula>IFERROR(VLOOKUP(tbl_ues[[#This Row],[Id_UE]],'[1]Directorio v.02'!$H$3:$U$3089,14,FALSE),"")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" dT="2026-01-15T15:25:23.80" personId="{C2567C8E-8620-417F-95FF-5B4DB65FEDD4}" id="{CB2E0EA1-909E-4808-921A-1FA5BDE6A933}">
    <text>Se añaden estas columnas para app de registro, por necesidad de información</text>
  </threadedComment>
  <threadedComment ref="S1" dT="2026-01-15T15:25:30.93" personId="{C2567C8E-8620-417F-95FF-5B4DB65FEDD4}" id="{9F673C35-D7AB-4EF0-BFD2-78CF235BBA59}">
    <text>Se añaden estas columnas para app de registro, por necesidad de información</text>
  </threadedComment>
  <threadedComment ref="AF1" dT="2026-02-02T15:24:58.96" personId="{C2567C8E-8620-417F-95FF-5B4DB65FEDD4}" id="{2C404797-BE2A-49D4-8F35-33FF10CEF318}">
    <text>Se añaden estas columnas para app de registro, por necesidad de información</text>
  </threadedComment>
  <threadedComment ref="AG1" dT="2026-02-02T15:25:10.89" personId="{C2567C8E-8620-417F-95FF-5B4DB65FEDD4}" id="{0A8E3282-723B-4B9E-A915-D25092AF0150}">
    <text>Se añaden estas columnas para app de registro, por necesidad de información</text>
  </threadedComment>
  <threadedComment ref="AH1" dT="2026-02-02T15:25:18.60" personId="{C2567C8E-8620-417F-95FF-5B4DB65FEDD4}" id="{A571F9C3-E57C-4207-9F70-9ADC65176A70}">
    <text>Se añaden estas columnas para app de registro, por necesidad de información</text>
  </threadedComment>
  <threadedComment ref="R3577" dT="2026-06-11T02:48:07.90" personId="{CC9C8B0E-2B49-4022-834B-F8C7528A919A}" id="{6D77D34F-EA9C-4589-8796-755E9671CF3A}">
    <text>Se eliminó el texto "zu" que había dado que no es una fecha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yhanacarrera.ceplan@gmail.com" TargetMode="External"/><Relationship Id="rId13" Type="http://schemas.openxmlformats.org/officeDocument/2006/relationships/hyperlink" Target="mailto:dayhanacarrera.ceplan@gmail.com" TargetMode="External"/><Relationship Id="rId18" Type="http://schemas.openxmlformats.org/officeDocument/2006/relationships/hyperlink" Target="mailto:carolyn.quintana.ceplan@gmail.com" TargetMode="External"/><Relationship Id="rId26" Type="http://schemas.openxmlformats.org/officeDocument/2006/relationships/hyperlink" Target="mailto:carolyn.quintana.ceplan@gmail.com" TargetMode="External"/><Relationship Id="rId3" Type="http://schemas.openxmlformats.org/officeDocument/2006/relationships/hyperlink" Target="mailto:dayhanacarrera.ceplan@gmail.com" TargetMode="External"/><Relationship Id="rId21" Type="http://schemas.openxmlformats.org/officeDocument/2006/relationships/hyperlink" Target="mailto:carolyn.quintana.ceplan@gmail.com" TargetMode="External"/><Relationship Id="rId7" Type="http://schemas.openxmlformats.org/officeDocument/2006/relationships/hyperlink" Target="mailto:dayhanacarrera.ceplan@gmail.com" TargetMode="External"/><Relationship Id="rId12" Type="http://schemas.openxmlformats.org/officeDocument/2006/relationships/hyperlink" Target="mailto:dayhanacarrera.ceplan@gmail.com" TargetMode="External"/><Relationship Id="rId17" Type="http://schemas.openxmlformats.org/officeDocument/2006/relationships/hyperlink" Target="mailto:carolyn.quintana.ceplan@gmail.com" TargetMode="External"/><Relationship Id="rId25" Type="http://schemas.openxmlformats.org/officeDocument/2006/relationships/hyperlink" Target="mailto:carolyn.quintana.ceplan@gmail.com" TargetMode="External"/><Relationship Id="rId2" Type="http://schemas.openxmlformats.org/officeDocument/2006/relationships/hyperlink" Target="mailto:dayhanacarrera.ceplan@gmail.com" TargetMode="External"/><Relationship Id="rId16" Type="http://schemas.openxmlformats.org/officeDocument/2006/relationships/hyperlink" Target="mailto:dayhanacarrera.ceplan@gmail.com" TargetMode="External"/><Relationship Id="rId20" Type="http://schemas.openxmlformats.org/officeDocument/2006/relationships/hyperlink" Target="mailto:carolyn.quintana.ceplan@gmail.com" TargetMode="External"/><Relationship Id="rId29" Type="http://schemas.openxmlformats.org/officeDocument/2006/relationships/comments" Target="../comments2.xml"/><Relationship Id="rId1" Type="http://schemas.openxmlformats.org/officeDocument/2006/relationships/hyperlink" Target="mailto:dayhanacarrera.ceplan@gmail.com" TargetMode="External"/><Relationship Id="rId6" Type="http://schemas.openxmlformats.org/officeDocument/2006/relationships/hyperlink" Target="mailto:dayhanacarrera.ceplan@gmail.com" TargetMode="External"/><Relationship Id="rId11" Type="http://schemas.openxmlformats.org/officeDocument/2006/relationships/hyperlink" Target="mailto:dayhanacarrera.ceplan@gmail.com" TargetMode="External"/><Relationship Id="rId24" Type="http://schemas.openxmlformats.org/officeDocument/2006/relationships/hyperlink" Target="mailto:carolyn.quintana.ceplan@gmail.com" TargetMode="External"/><Relationship Id="rId5" Type="http://schemas.openxmlformats.org/officeDocument/2006/relationships/hyperlink" Target="mailto:dayhanacarrera.ceplan@gmail.com" TargetMode="External"/><Relationship Id="rId15" Type="http://schemas.openxmlformats.org/officeDocument/2006/relationships/hyperlink" Target="mailto:dayhanacarrera.ceplan@gmail.com" TargetMode="External"/><Relationship Id="rId23" Type="http://schemas.openxmlformats.org/officeDocument/2006/relationships/hyperlink" Target="mailto:carolyn.quintana.ceplan@gmail.com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mailto:dayhanacarrera.ceplan@gmail.com" TargetMode="External"/><Relationship Id="rId19" Type="http://schemas.openxmlformats.org/officeDocument/2006/relationships/hyperlink" Target="mailto:carolyn.quintana.ceplan@gmail.com" TargetMode="External"/><Relationship Id="rId4" Type="http://schemas.openxmlformats.org/officeDocument/2006/relationships/hyperlink" Target="mailto:dayhanacarrera.ceplan@gmail.com" TargetMode="External"/><Relationship Id="rId9" Type="http://schemas.openxmlformats.org/officeDocument/2006/relationships/hyperlink" Target="mailto:dayhanacarrera.ceplan@gmail.com" TargetMode="External"/><Relationship Id="rId14" Type="http://schemas.openxmlformats.org/officeDocument/2006/relationships/hyperlink" Target="mailto:dayhanacarrera.ceplan@gmail.com" TargetMode="External"/><Relationship Id="rId22" Type="http://schemas.openxmlformats.org/officeDocument/2006/relationships/hyperlink" Target="mailto:carolyn.quintana.ceplan@gmail.com" TargetMode="External"/><Relationship Id="rId27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AT4411"/>
  <sheetViews>
    <sheetView tabSelected="1" workbookViewId="0">
      <pane ySplit="1" topLeftCell="A553" activePane="bottomLeft" state="frozen"/>
      <selection pane="bottomLeft" activeCell="K556" sqref="K556"/>
    </sheetView>
  </sheetViews>
  <sheetFormatPr baseColWidth="10" defaultColWidth="14.453125" defaultRowHeight="15" customHeight="1" x14ac:dyDescent="0.35"/>
  <cols>
    <col min="1" max="1" width="7.26953125" style="23" customWidth="1"/>
    <col min="2" max="2" width="10.26953125" customWidth="1"/>
    <col min="3" max="3" width="7.54296875" customWidth="1"/>
    <col min="4" max="4" width="13.81640625" style="23" customWidth="1"/>
    <col min="5" max="5" width="13.54296875" customWidth="1"/>
    <col min="6" max="6" width="8.54296875" style="23" customWidth="1"/>
    <col min="7" max="7" width="14.453125" style="23" customWidth="1"/>
    <col min="8" max="8" width="14.453125" customWidth="1"/>
    <col min="9" max="9" width="21.26953125" customWidth="1"/>
    <col min="10" max="10" width="10.81640625" style="23" customWidth="1"/>
    <col min="11" max="11" width="11.26953125" style="23" customWidth="1"/>
    <col min="12" max="12" width="14.54296875" style="49" customWidth="1"/>
    <col min="13" max="13" width="34.453125" style="49" customWidth="1"/>
    <col min="14" max="14" width="15.26953125" style="23" customWidth="1"/>
    <col min="15" max="15" width="14.1796875" customWidth="1"/>
    <col min="16" max="16" width="13.7265625" customWidth="1"/>
    <col min="17" max="17" width="30.7265625" customWidth="1"/>
    <col min="18" max="18" width="16.7265625" customWidth="1"/>
    <col min="19" max="19" width="17.81640625" customWidth="1"/>
    <col min="20" max="20" width="14.453125" style="23" customWidth="1"/>
    <col min="21" max="21" width="30.7265625" style="23" customWidth="1"/>
    <col min="22" max="22" width="14.453125" style="23" customWidth="1"/>
    <col min="23" max="23" width="51.81640625" style="49" customWidth="1"/>
    <col min="24" max="24" width="14.453125" style="23" customWidth="1"/>
    <col min="25" max="25" width="31.7265625" customWidth="1"/>
    <col min="26" max="30" width="14.453125" style="23" customWidth="1"/>
    <col min="31" max="31" width="16.54296875" style="23" customWidth="1"/>
    <col min="32" max="46" width="14.453125" customWidth="1"/>
  </cols>
  <sheetData>
    <row r="1" spans="1:46" ht="4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" customHeight="1" x14ac:dyDescent="0.35">
      <c r="A2" s="4">
        <v>2016</v>
      </c>
      <c r="B2" s="4" t="s">
        <v>34</v>
      </c>
      <c r="C2" s="4" t="s">
        <v>34</v>
      </c>
      <c r="D2" s="55">
        <v>42713</v>
      </c>
      <c r="E2" s="4" t="s">
        <v>35</v>
      </c>
      <c r="F2" s="4" t="s">
        <v>36</v>
      </c>
      <c r="G2" s="4" t="s">
        <v>37</v>
      </c>
      <c r="H2" s="4" t="s">
        <v>38</v>
      </c>
      <c r="I2" s="4"/>
      <c r="J2" s="4"/>
      <c r="K2" s="55"/>
      <c r="L2" s="4"/>
      <c r="M2" s="4"/>
      <c r="N2" s="55"/>
      <c r="O2" s="4"/>
      <c r="P2" s="55">
        <v>42713</v>
      </c>
      <c r="Q2" s="4" t="s">
        <v>39</v>
      </c>
      <c r="R2" s="4"/>
      <c r="S2" s="4"/>
      <c r="T2" s="4">
        <v>1</v>
      </c>
      <c r="U2" s="4" t="s">
        <v>40</v>
      </c>
      <c r="V2" s="4">
        <v>23</v>
      </c>
      <c r="W2" s="4" t="s">
        <v>41</v>
      </c>
      <c r="X2" s="4">
        <v>1314</v>
      </c>
      <c r="Y2" s="4" t="s">
        <v>42</v>
      </c>
      <c r="Z2" s="4">
        <v>15</v>
      </c>
      <c r="AA2" s="4" t="s">
        <v>43</v>
      </c>
      <c r="AB2" s="4">
        <v>1</v>
      </c>
      <c r="AC2" s="4" t="s">
        <v>43</v>
      </c>
      <c r="AD2" s="36">
        <v>13</v>
      </c>
      <c r="AE2" s="36" t="s">
        <v>44</v>
      </c>
      <c r="AF2" s="4"/>
      <c r="AG2" s="4"/>
      <c r="AH2" s="4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15" customHeight="1" x14ac:dyDescent="0.35">
      <c r="A3" s="4">
        <v>2016</v>
      </c>
      <c r="B3" s="4" t="s">
        <v>34</v>
      </c>
      <c r="C3" s="4" t="s">
        <v>34</v>
      </c>
      <c r="D3" s="55">
        <v>42730</v>
      </c>
      <c r="E3" s="4" t="s">
        <v>35</v>
      </c>
      <c r="F3" s="4" t="s">
        <v>36</v>
      </c>
      <c r="G3" s="4" t="s">
        <v>37</v>
      </c>
      <c r="H3" s="4" t="s">
        <v>38</v>
      </c>
      <c r="I3" s="4"/>
      <c r="J3" s="4"/>
      <c r="K3" s="55"/>
      <c r="L3" s="4"/>
      <c r="M3" s="4"/>
      <c r="N3" s="55"/>
      <c r="O3" s="4"/>
      <c r="P3" s="55">
        <v>42730</v>
      </c>
      <c r="Q3" s="4" t="s">
        <v>45</v>
      </c>
      <c r="R3" s="4"/>
      <c r="S3" s="4"/>
      <c r="T3" s="4">
        <v>9</v>
      </c>
      <c r="U3" s="4" t="s">
        <v>46</v>
      </c>
      <c r="V3" s="4">
        <v>96</v>
      </c>
      <c r="W3" s="4" t="s">
        <v>47</v>
      </c>
      <c r="X3" s="4">
        <v>1650</v>
      </c>
      <c r="Y3" s="4" t="s">
        <v>48</v>
      </c>
      <c r="Z3" s="4">
        <v>15</v>
      </c>
      <c r="AA3" s="4" t="s">
        <v>43</v>
      </c>
      <c r="AB3" s="4">
        <v>1</v>
      </c>
      <c r="AC3" s="4" t="s">
        <v>43</v>
      </c>
      <c r="AD3" s="36">
        <v>31</v>
      </c>
      <c r="AE3" s="36" t="s">
        <v>49</v>
      </c>
      <c r="AF3" s="4"/>
      <c r="AG3" s="4"/>
      <c r="AH3" s="4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6" ht="15" customHeight="1" x14ac:dyDescent="0.35">
      <c r="A4" s="4">
        <v>2016</v>
      </c>
      <c r="B4" s="4" t="s">
        <v>34</v>
      </c>
      <c r="C4" s="4" t="s">
        <v>34</v>
      </c>
      <c r="D4" s="55">
        <v>42731</v>
      </c>
      <c r="E4" s="4" t="s">
        <v>35</v>
      </c>
      <c r="F4" s="4" t="s">
        <v>36</v>
      </c>
      <c r="G4" s="4" t="s">
        <v>37</v>
      </c>
      <c r="H4" s="4" t="s">
        <v>38</v>
      </c>
      <c r="I4" s="4"/>
      <c r="J4" s="4"/>
      <c r="K4" s="55"/>
      <c r="L4" s="4"/>
      <c r="M4" s="4"/>
      <c r="N4" s="55"/>
      <c r="O4" s="4"/>
      <c r="P4" s="55">
        <v>42731</v>
      </c>
      <c r="Q4" s="4" t="s">
        <v>50</v>
      </c>
      <c r="R4" s="4"/>
      <c r="S4" s="4"/>
      <c r="T4" s="4">
        <v>26</v>
      </c>
      <c r="U4" s="4" t="s">
        <v>51</v>
      </c>
      <c r="V4" s="4">
        <v>25</v>
      </c>
      <c r="W4" s="4" t="s">
        <v>52</v>
      </c>
      <c r="X4" s="4">
        <v>1410</v>
      </c>
      <c r="Y4" s="4" t="s">
        <v>53</v>
      </c>
      <c r="Z4" s="4">
        <v>15</v>
      </c>
      <c r="AA4" s="4" t="s">
        <v>43</v>
      </c>
      <c r="AB4" s="4">
        <v>1</v>
      </c>
      <c r="AC4" s="4" t="s">
        <v>43</v>
      </c>
      <c r="AD4" s="36">
        <v>31</v>
      </c>
      <c r="AE4" s="36" t="s">
        <v>49</v>
      </c>
      <c r="AF4" s="4"/>
      <c r="AG4" s="4"/>
      <c r="AH4" s="4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15" customHeight="1" x14ac:dyDescent="0.35">
      <c r="A5" s="4">
        <v>2016</v>
      </c>
      <c r="B5" s="4" t="s">
        <v>34</v>
      </c>
      <c r="C5" s="4" t="s">
        <v>34</v>
      </c>
      <c r="D5" s="55">
        <v>42733</v>
      </c>
      <c r="E5" s="4" t="s">
        <v>35</v>
      </c>
      <c r="F5" s="4" t="s">
        <v>36</v>
      </c>
      <c r="G5" s="4" t="s">
        <v>37</v>
      </c>
      <c r="H5" s="4" t="s">
        <v>38</v>
      </c>
      <c r="I5" s="4"/>
      <c r="J5" s="4"/>
      <c r="K5" s="55"/>
      <c r="L5" s="4"/>
      <c r="M5" s="4"/>
      <c r="N5" s="55"/>
      <c r="O5" s="4"/>
      <c r="P5" s="55">
        <v>42733</v>
      </c>
      <c r="Q5" s="4" t="s">
        <v>54</v>
      </c>
      <c r="R5" s="4"/>
      <c r="S5" s="4"/>
      <c r="T5" s="4">
        <v>1</v>
      </c>
      <c r="U5" s="4" t="s">
        <v>40</v>
      </c>
      <c r="V5" s="4">
        <v>12</v>
      </c>
      <c r="W5" s="4" t="s">
        <v>55</v>
      </c>
      <c r="X5" s="4">
        <v>1064</v>
      </c>
      <c r="Y5" s="4" t="s">
        <v>56</v>
      </c>
      <c r="Z5" s="4">
        <v>15</v>
      </c>
      <c r="AA5" s="4" t="s">
        <v>43</v>
      </c>
      <c r="AB5" s="4">
        <v>1</v>
      </c>
      <c r="AC5" s="4" t="s">
        <v>43</v>
      </c>
      <c r="AD5" s="36">
        <v>1</v>
      </c>
      <c r="AE5" s="36" t="s">
        <v>43</v>
      </c>
      <c r="AF5" s="4"/>
      <c r="AG5" s="4"/>
      <c r="AH5" s="4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 ht="15" customHeight="1" x14ac:dyDescent="0.35">
      <c r="A6" s="4">
        <v>2016</v>
      </c>
      <c r="B6" s="4" t="s">
        <v>34</v>
      </c>
      <c r="C6" s="4" t="s">
        <v>34</v>
      </c>
      <c r="D6" s="55">
        <v>42591</v>
      </c>
      <c r="E6" s="4" t="s">
        <v>57</v>
      </c>
      <c r="F6" s="4" t="s">
        <v>36</v>
      </c>
      <c r="G6" s="4" t="s">
        <v>37</v>
      </c>
      <c r="H6" s="4" t="s">
        <v>38</v>
      </c>
      <c r="I6" s="4"/>
      <c r="J6" s="4"/>
      <c r="K6" s="55"/>
      <c r="L6" s="4"/>
      <c r="M6" s="4"/>
      <c r="N6" s="55"/>
      <c r="O6" s="4"/>
      <c r="P6" s="55">
        <v>42591</v>
      </c>
      <c r="Q6" s="4" t="s">
        <v>58</v>
      </c>
      <c r="R6" s="4"/>
      <c r="S6" s="4"/>
      <c r="T6" s="4">
        <v>38</v>
      </c>
      <c r="U6" s="4" t="s">
        <v>59</v>
      </c>
      <c r="V6" s="4">
        <v>59</v>
      </c>
      <c r="W6" s="4" t="s">
        <v>60</v>
      </c>
      <c r="X6" s="4">
        <v>192</v>
      </c>
      <c r="Y6" s="4" t="s">
        <v>61</v>
      </c>
      <c r="Z6" s="4">
        <v>15</v>
      </c>
      <c r="AA6" s="4" t="s">
        <v>43</v>
      </c>
      <c r="AB6" s="4">
        <v>1</v>
      </c>
      <c r="AC6" s="4" t="s">
        <v>43</v>
      </c>
      <c r="AD6" s="36">
        <v>1</v>
      </c>
      <c r="AE6" s="36" t="s">
        <v>43</v>
      </c>
      <c r="AF6" s="4"/>
      <c r="AG6" s="4"/>
      <c r="AH6" s="4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5" customHeight="1" x14ac:dyDescent="0.35">
      <c r="A7" s="4">
        <v>2016</v>
      </c>
      <c r="B7" s="4" t="s">
        <v>62</v>
      </c>
      <c r="C7" s="4" t="s">
        <v>62</v>
      </c>
      <c r="D7" s="55">
        <v>42725</v>
      </c>
      <c r="E7" s="4" t="s">
        <v>35</v>
      </c>
      <c r="F7" s="4" t="s">
        <v>36</v>
      </c>
      <c r="G7" s="4" t="s">
        <v>37</v>
      </c>
      <c r="H7" s="4" t="s">
        <v>38</v>
      </c>
      <c r="I7" s="4"/>
      <c r="J7" s="4"/>
      <c r="K7" s="55"/>
      <c r="L7" s="4"/>
      <c r="M7" s="4"/>
      <c r="N7" s="55"/>
      <c r="O7" s="4"/>
      <c r="P7" s="55">
        <v>42725</v>
      </c>
      <c r="Q7" s="4" t="s">
        <v>63</v>
      </c>
      <c r="R7" s="4"/>
      <c r="S7" s="4"/>
      <c r="T7" s="4">
        <v>99</v>
      </c>
      <c r="U7" s="4" t="s">
        <v>64</v>
      </c>
      <c r="V7" s="4">
        <v>440</v>
      </c>
      <c r="W7" s="4" t="s">
        <v>65</v>
      </c>
      <c r="X7" s="4">
        <v>721</v>
      </c>
      <c r="Y7" s="4" t="s">
        <v>66</v>
      </c>
      <c r="Z7" s="4">
        <v>1</v>
      </c>
      <c r="AA7" s="4" t="s">
        <v>67</v>
      </c>
      <c r="AB7" s="4">
        <v>1</v>
      </c>
      <c r="AC7" s="4" t="s">
        <v>68</v>
      </c>
      <c r="AD7" s="36">
        <v>1</v>
      </c>
      <c r="AE7" s="36" t="s">
        <v>68</v>
      </c>
      <c r="AF7" s="4"/>
      <c r="AG7" s="4"/>
      <c r="AH7" s="4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5" customHeight="1" x14ac:dyDescent="0.35">
      <c r="A8" s="4">
        <v>2016</v>
      </c>
      <c r="B8" s="4" t="s">
        <v>62</v>
      </c>
      <c r="C8" s="4" t="s">
        <v>62</v>
      </c>
      <c r="D8" s="55">
        <v>42731</v>
      </c>
      <c r="E8" s="4" t="s">
        <v>35</v>
      </c>
      <c r="F8" s="4" t="s">
        <v>36</v>
      </c>
      <c r="G8" s="4" t="s">
        <v>37</v>
      </c>
      <c r="H8" s="4" t="s">
        <v>38</v>
      </c>
      <c r="I8" s="4"/>
      <c r="J8" s="4"/>
      <c r="K8" s="55"/>
      <c r="L8" s="4"/>
      <c r="M8" s="4"/>
      <c r="N8" s="55"/>
      <c r="O8" s="4"/>
      <c r="P8" s="55">
        <v>42731</v>
      </c>
      <c r="Q8" s="4" t="s">
        <v>69</v>
      </c>
      <c r="R8" s="4"/>
      <c r="S8" s="4"/>
      <c r="T8" s="4">
        <v>99</v>
      </c>
      <c r="U8" s="4" t="s">
        <v>64</v>
      </c>
      <c r="V8" s="4">
        <v>441</v>
      </c>
      <c r="W8" s="4" t="s">
        <v>70</v>
      </c>
      <c r="X8" s="4">
        <v>726</v>
      </c>
      <c r="Y8" s="4" t="s">
        <v>71</v>
      </c>
      <c r="Z8" s="4">
        <v>2</v>
      </c>
      <c r="AA8" s="4" t="s">
        <v>72</v>
      </c>
      <c r="AB8" s="4">
        <v>1</v>
      </c>
      <c r="AC8" s="4" t="s">
        <v>73</v>
      </c>
      <c r="AD8" s="36">
        <v>1</v>
      </c>
      <c r="AE8" s="36" t="s">
        <v>73</v>
      </c>
      <c r="AF8" s="4"/>
      <c r="AG8" s="4"/>
      <c r="AH8" s="4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5" customHeight="1" x14ac:dyDescent="0.35">
      <c r="A9" s="4">
        <v>2016</v>
      </c>
      <c r="B9" s="4" t="s">
        <v>62</v>
      </c>
      <c r="C9" s="4" t="s">
        <v>62</v>
      </c>
      <c r="D9" s="55">
        <v>42444</v>
      </c>
      <c r="E9" s="4" t="s">
        <v>57</v>
      </c>
      <c r="F9" s="4" t="s">
        <v>36</v>
      </c>
      <c r="G9" s="4" t="s">
        <v>37</v>
      </c>
      <c r="H9" s="4" t="s">
        <v>38</v>
      </c>
      <c r="I9" s="4"/>
      <c r="J9" s="4"/>
      <c r="K9" s="55"/>
      <c r="L9" s="4"/>
      <c r="M9" s="4"/>
      <c r="N9" s="55"/>
      <c r="O9" s="4"/>
      <c r="P9" s="55">
        <v>42444</v>
      </c>
      <c r="Q9" s="4" t="s">
        <v>74</v>
      </c>
      <c r="R9" s="4"/>
      <c r="S9" s="4"/>
      <c r="T9" s="56">
        <v>99</v>
      </c>
      <c r="U9" s="56" t="s">
        <v>64</v>
      </c>
      <c r="V9" s="4">
        <v>444</v>
      </c>
      <c r="W9" s="56" t="s">
        <v>75</v>
      </c>
      <c r="X9" s="4">
        <v>770</v>
      </c>
      <c r="Y9" s="4" t="s">
        <v>76</v>
      </c>
      <c r="Z9" s="4">
        <v>5</v>
      </c>
      <c r="AA9" s="4" t="s">
        <v>77</v>
      </c>
      <c r="AB9" s="4">
        <v>1</v>
      </c>
      <c r="AC9" s="4" t="s">
        <v>78</v>
      </c>
      <c r="AD9" s="36">
        <v>1</v>
      </c>
      <c r="AE9" s="36" t="s">
        <v>77</v>
      </c>
      <c r="AF9" s="4"/>
      <c r="AG9" s="4"/>
      <c r="AH9" s="4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5" customHeight="1" x14ac:dyDescent="0.35">
      <c r="A10" s="4">
        <v>2016</v>
      </c>
      <c r="B10" s="4" t="s">
        <v>62</v>
      </c>
      <c r="C10" s="4" t="s">
        <v>62</v>
      </c>
      <c r="D10" s="55">
        <v>42383</v>
      </c>
      <c r="E10" s="4" t="s">
        <v>79</v>
      </c>
      <c r="F10" s="4" t="s">
        <v>36</v>
      </c>
      <c r="G10" s="4" t="s">
        <v>37</v>
      </c>
      <c r="H10" s="4" t="s">
        <v>38</v>
      </c>
      <c r="I10" s="4"/>
      <c r="J10" s="4"/>
      <c r="K10" s="55"/>
      <c r="L10" s="4"/>
      <c r="M10" s="4"/>
      <c r="N10" s="55"/>
      <c r="O10" s="4"/>
      <c r="P10" s="55">
        <v>42383</v>
      </c>
      <c r="Q10" s="4" t="s">
        <v>80</v>
      </c>
      <c r="R10" s="4"/>
      <c r="S10" s="4"/>
      <c r="T10" s="4">
        <v>99</v>
      </c>
      <c r="U10" s="4" t="s">
        <v>64</v>
      </c>
      <c r="V10" s="4">
        <v>450</v>
      </c>
      <c r="W10" s="4" t="s">
        <v>81</v>
      </c>
      <c r="X10" s="4">
        <v>818</v>
      </c>
      <c r="Y10" s="4" t="s">
        <v>82</v>
      </c>
      <c r="Z10" s="4">
        <v>12</v>
      </c>
      <c r="AA10" s="4" t="s">
        <v>83</v>
      </c>
      <c r="AB10" s="4">
        <v>1</v>
      </c>
      <c r="AC10" s="4" t="s">
        <v>84</v>
      </c>
      <c r="AD10" s="36">
        <v>1</v>
      </c>
      <c r="AE10" s="36" t="s">
        <v>84</v>
      </c>
      <c r="AF10" s="4"/>
      <c r="AG10" s="4"/>
      <c r="AH10" s="4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15" customHeight="1" x14ac:dyDescent="0.35">
      <c r="A11" s="4">
        <v>2016</v>
      </c>
      <c r="B11" s="4" t="s">
        <v>62</v>
      </c>
      <c r="C11" s="4" t="s">
        <v>62</v>
      </c>
      <c r="D11" s="55">
        <v>42384</v>
      </c>
      <c r="E11" s="4" t="s">
        <v>57</v>
      </c>
      <c r="F11" s="4" t="s">
        <v>36</v>
      </c>
      <c r="G11" s="4" t="s">
        <v>37</v>
      </c>
      <c r="H11" s="4" t="s">
        <v>38</v>
      </c>
      <c r="I11" s="4"/>
      <c r="J11" s="4"/>
      <c r="K11" s="55"/>
      <c r="L11" s="4"/>
      <c r="M11" s="4"/>
      <c r="N11" s="55"/>
      <c r="O11" s="4"/>
      <c r="P11" s="55">
        <v>42384</v>
      </c>
      <c r="Q11" s="4" t="s">
        <v>85</v>
      </c>
      <c r="R11" s="4"/>
      <c r="S11" s="4"/>
      <c r="T11" s="4">
        <v>99</v>
      </c>
      <c r="U11" s="4" t="s">
        <v>64</v>
      </c>
      <c r="V11" s="4">
        <v>453</v>
      </c>
      <c r="W11" s="4" t="s">
        <v>86</v>
      </c>
      <c r="X11" s="4">
        <v>861</v>
      </c>
      <c r="Y11" s="4" t="s">
        <v>87</v>
      </c>
      <c r="Z11" s="4">
        <v>16</v>
      </c>
      <c r="AA11" s="4" t="s">
        <v>88</v>
      </c>
      <c r="AB11" s="4">
        <v>1</v>
      </c>
      <c r="AC11" s="4" t="s">
        <v>89</v>
      </c>
      <c r="AD11" s="36">
        <v>12</v>
      </c>
      <c r="AE11" s="36" t="s">
        <v>90</v>
      </c>
      <c r="AF11" s="4"/>
      <c r="AG11" s="4"/>
      <c r="AH11" s="4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5" customHeight="1" x14ac:dyDescent="0.35">
      <c r="A12" s="4">
        <v>2016</v>
      </c>
      <c r="B12" s="4" t="s">
        <v>62</v>
      </c>
      <c r="C12" s="4" t="s">
        <v>62</v>
      </c>
      <c r="D12" s="55">
        <v>42604</v>
      </c>
      <c r="E12" s="4" t="s">
        <v>79</v>
      </c>
      <c r="F12" s="4" t="s">
        <v>36</v>
      </c>
      <c r="G12" s="4" t="s">
        <v>37</v>
      </c>
      <c r="H12" s="4" t="s">
        <v>38</v>
      </c>
      <c r="I12" s="4"/>
      <c r="J12" s="4"/>
      <c r="K12" s="55"/>
      <c r="L12" s="4"/>
      <c r="M12" s="4"/>
      <c r="N12" s="55"/>
      <c r="O12" s="4"/>
      <c r="P12" s="55">
        <v>42604</v>
      </c>
      <c r="Q12" s="4" t="s">
        <v>91</v>
      </c>
      <c r="R12" s="4"/>
      <c r="S12" s="4"/>
      <c r="T12" s="4">
        <v>99</v>
      </c>
      <c r="U12" s="4" t="s">
        <v>64</v>
      </c>
      <c r="V12" s="4">
        <v>455</v>
      </c>
      <c r="W12" s="4" t="s">
        <v>92</v>
      </c>
      <c r="X12" s="4">
        <v>880</v>
      </c>
      <c r="Y12" s="4" t="s">
        <v>93</v>
      </c>
      <c r="Z12" s="4">
        <v>18</v>
      </c>
      <c r="AA12" s="4" t="s">
        <v>94</v>
      </c>
      <c r="AB12" s="4">
        <v>1</v>
      </c>
      <c r="AC12" s="4" t="s">
        <v>95</v>
      </c>
      <c r="AD12" s="36">
        <v>1</v>
      </c>
      <c r="AE12" s="36" t="s">
        <v>94</v>
      </c>
      <c r="AF12" s="4"/>
      <c r="AG12" s="4"/>
      <c r="AH12" s="4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5" customHeight="1" x14ac:dyDescent="0.35">
      <c r="A13" s="4">
        <v>2016</v>
      </c>
      <c r="B13" s="4" t="s">
        <v>62</v>
      </c>
      <c r="C13" s="4" t="s">
        <v>62</v>
      </c>
      <c r="D13" s="55">
        <v>42734</v>
      </c>
      <c r="E13" s="4" t="s">
        <v>35</v>
      </c>
      <c r="F13" s="4" t="s">
        <v>36</v>
      </c>
      <c r="G13" s="4" t="s">
        <v>37</v>
      </c>
      <c r="H13" s="4" t="s">
        <v>38</v>
      </c>
      <c r="I13" s="4"/>
      <c r="J13" s="4"/>
      <c r="K13" s="55"/>
      <c r="L13" s="4"/>
      <c r="M13" s="4"/>
      <c r="N13" s="55"/>
      <c r="O13" s="4"/>
      <c r="P13" s="55">
        <v>42734</v>
      </c>
      <c r="Q13" s="4" t="s">
        <v>96</v>
      </c>
      <c r="R13" s="4"/>
      <c r="S13" s="4"/>
      <c r="T13" s="4">
        <v>99</v>
      </c>
      <c r="U13" s="4" t="s">
        <v>64</v>
      </c>
      <c r="V13" s="4">
        <v>456</v>
      </c>
      <c r="W13" s="4" t="s">
        <v>97</v>
      </c>
      <c r="X13" s="4">
        <v>885</v>
      </c>
      <c r="Y13" s="4" t="s">
        <v>98</v>
      </c>
      <c r="Z13" s="4">
        <v>19</v>
      </c>
      <c r="AA13" s="4" t="s">
        <v>99</v>
      </c>
      <c r="AB13" s="4">
        <v>1</v>
      </c>
      <c r="AC13" s="4" t="s">
        <v>99</v>
      </c>
      <c r="AD13" s="36">
        <v>13</v>
      </c>
      <c r="AE13" s="36" t="s">
        <v>100</v>
      </c>
      <c r="AF13" s="4"/>
      <c r="AG13" s="4"/>
      <c r="AH13" s="4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5" customHeight="1" x14ac:dyDescent="0.35">
      <c r="A14" s="4">
        <v>2016</v>
      </c>
      <c r="B14" s="4" t="s">
        <v>62</v>
      </c>
      <c r="C14" s="4" t="s">
        <v>62</v>
      </c>
      <c r="D14" s="55">
        <v>42500</v>
      </c>
      <c r="E14" s="4" t="s">
        <v>57</v>
      </c>
      <c r="F14" s="4" t="s">
        <v>36</v>
      </c>
      <c r="G14" s="4" t="s">
        <v>37</v>
      </c>
      <c r="H14" s="4" t="s">
        <v>38</v>
      </c>
      <c r="I14" s="4"/>
      <c r="J14" s="4"/>
      <c r="K14" s="55"/>
      <c r="L14" s="4"/>
      <c r="M14" s="4"/>
      <c r="N14" s="55"/>
      <c r="O14" s="4"/>
      <c r="P14" s="55">
        <v>42500</v>
      </c>
      <c r="Q14" s="4" t="s">
        <v>101</v>
      </c>
      <c r="R14" s="4"/>
      <c r="S14" s="4"/>
      <c r="T14" s="4">
        <v>99</v>
      </c>
      <c r="U14" s="4" t="s">
        <v>64</v>
      </c>
      <c r="V14" s="4">
        <v>458</v>
      </c>
      <c r="W14" s="4" t="s">
        <v>102</v>
      </c>
      <c r="X14" s="4">
        <v>902</v>
      </c>
      <c r="Y14" s="4" t="s">
        <v>103</v>
      </c>
      <c r="Z14" s="4">
        <v>21</v>
      </c>
      <c r="AA14" s="4" t="s">
        <v>104</v>
      </c>
      <c r="AB14" s="4">
        <v>1</v>
      </c>
      <c r="AC14" s="4" t="s">
        <v>104</v>
      </c>
      <c r="AD14" s="36">
        <v>1</v>
      </c>
      <c r="AE14" s="36" t="s">
        <v>104</v>
      </c>
      <c r="AF14" s="4"/>
      <c r="AG14" s="4"/>
      <c r="AH14" s="4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5" customHeight="1" x14ac:dyDescent="0.35">
      <c r="A15" s="4">
        <v>2016</v>
      </c>
      <c r="B15" s="4" t="s">
        <v>62</v>
      </c>
      <c r="C15" s="4" t="s">
        <v>62</v>
      </c>
      <c r="D15" s="55">
        <v>42717</v>
      </c>
      <c r="E15" s="4" t="s">
        <v>79</v>
      </c>
      <c r="F15" s="4" t="s">
        <v>36</v>
      </c>
      <c r="G15" s="4" t="s">
        <v>37</v>
      </c>
      <c r="H15" s="4" t="s">
        <v>38</v>
      </c>
      <c r="I15" s="4"/>
      <c r="J15" s="4"/>
      <c r="K15" s="55"/>
      <c r="L15" s="4"/>
      <c r="M15" s="4"/>
      <c r="N15" s="55"/>
      <c r="O15" s="4"/>
      <c r="P15" s="55">
        <v>42717</v>
      </c>
      <c r="Q15" s="4" t="s">
        <v>105</v>
      </c>
      <c r="R15" s="4"/>
      <c r="S15" s="4"/>
      <c r="T15" s="4">
        <v>99</v>
      </c>
      <c r="U15" s="4" t="s">
        <v>64</v>
      </c>
      <c r="V15" s="4">
        <v>459</v>
      </c>
      <c r="W15" s="4" t="s">
        <v>106</v>
      </c>
      <c r="X15" s="4">
        <v>921</v>
      </c>
      <c r="Y15" s="4" t="s">
        <v>107</v>
      </c>
      <c r="Z15" s="4">
        <v>22</v>
      </c>
      <c r="AA15" s="4" t="s">
        <v>108</v>
      </c>
      <c r="AB15" s="4">
        <v>1</v>
      </c>
      <c r="AC15" s="4" t="s">
        <v>109</v>
      </c>
      <c r="AD15" s="36">
        <v>1</v>
      </c>
      <c r="AE15" s="36" t="s">
        <v>109</v>
      </c>
      <c r="AF15" s="4"/>
      <c r="AG15" s="4"/>
      <c r="AH15" s="4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5" customHeight="1" x14ac:dyDescent="0.35">
      <c r="A16" s="4">
        <v>2016</v>
      </c>
      <c r="B16" s="4" t="s">
        <v>62</v>
      </c>
      <c r="C16" s="4" t="s">
        <v>62</v>
      </c>
      <c r="D16" s="55">
        <v>42591</v>
      </c>
      <c r="E16" s="4" t="s">
        <v>35</v>
      </c>
      <c r="F16" s="4" t="s">
        <v>36</v>
      </c>
      <c r="G16" s="4" t="s">
        <v>37</v>
      </c>
      <c r="H16" s="4" t="s">
        <v>38</v>
      </c>
      <c r="I16" s="4"/>
      <c r="J16" s="4"/>
      <c r="K16" s="55"/>
      <c r="L16" s="4"/>
      <c r="M16" s="4"/>
      <c r="N16" s="55"/>
      <c r="O16" s="4"/>
      <c r="P16" s="55">
        <v>42591</v>
      </c>
      <c r="Q16" s="4" t="s">
        <v>110</v>
      </c>
      <c r="R16" s="4"/>
      <c r="S16" s="4"/>
      <c r="T16" s="56">
        <v>99</v>
      </c>
      <c r="U16" s="56" t="s">
        <v>64</v>
      </c>
      <c r="V16" s="56">
        <v>460</v>
      </c>
      <c r="W16" s="56" t="s">
        <v>111</v>
      </c>
      <c r="X16" s="56">
        <v>931</v>
      </c>
      <c r="Y16" s="56" t="s">
        <v>112</v>
      </c>
      <c r="Z16" s="56">
        <v>23</v>
      </c>
      <c r="AA16" s="56" t="s">
        <v>113</v>
      </c>
      <c r="AB16" s="56">
        <v>1</v>
      </c>
      <c r="AC16" s="56" t="s">
        <v>113</v>
      </c>
      <c r="AD16" s="37">
        <v>1</v>
      </c>
      <c r="AE16" s="37" t="s">
        <v>113</v>
      </c>
      <c r="AF16" s="4"/>
      <c r="AG16" s="4"/>
      <c r="AH16" s="4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15" customHeight="1" x14ac:dyDescent="0.35">
      <c r="A17" s="4">
        <v>2016</v>
      </c>
      <c r="B17" s="4" t="s">
        <v>62</v>
      </c>
      <c r="C17" s="4" t="s">
        <v>62</v>
      </c>
      <c r="D17" s="55">
        <v>42632</v>
      </c>
      <c r="E17" s="4" t="s">
        <v>57</v>
      </c>
      <c r="F17" s="4" t="s">
        <v>36</v>
      </c>
      <c r="G17" s="4" t="s">
        <v>37</v>
      </c>
      <c r="H17" s="4" t="s">
        <v>38</v>
      </c>
      <c r="I17" s="4"/>
      <c r="J17" s="4"/>
      <c r="K17" s="55"/>
      <c r="L17" s="4"/>
      <c r="M17" s="4"/>
      <c r="N17" s="55"/>
      <c r="O17" s="4"/>
      <c r="P17" s="55">
        <v>42632</v>
      </c>
      <c r="Q17" s="4" t="s">
        <v>114</v>
      </c>
      <c r="R17" s="4"/>
      <c r="S17" s="4"/>
      <c r="T17" s="4">
        <v>99</v>
      </c>
      <c r="U17" s="4" t="s">
        <v>64</v>
      </c>
      <c r="V17" s="4">
        <v>462</v>
      </c>
      <c r="W17" s="4" t="s">
        <v>115</v>
      </c>
      <c r="X17" s="4">
        <v>942</v>
      </c>
      <c r="Y17" s="4" t="s">
        <v>116</v>
      </c>
      <c r="Z17" s="4">
        <v>25</v>
      </c>
      <c r="AA17" s="4" t="s">
        <v>117</v>
      </c>
      <c r="AB17" s="4">
        <v>1</v>
      </c>
      <c r="AC17" s="4" t="s">
        <v>118</v>
      </c>
      <c r="AD17" s="36">
        <v>1</v>
      </c>
      <c r="AE17" s="36" t="s">
        <v>119</v>
      </c>
      <c r="AF17" s="4"/>
      <c r="AG17" s="4"/>
      <c r="AH17" s="4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15" customHeight="1" x14ac:dyDescent="0.35">
      <c r="A18" s="4">
        <v>2016</v>
      </c>
      <c r="B18" s="4" t="s">
        <v>34</v>
      </c>
      <c r="C18" s="4" t="s">
        <v>34</v>
      </c>
      <c r="D18" s="55">
        <v>42734</v>
      </c>
      <c r="E18" s="4" t="s">
        <v>35</v>
      </c>
      <c r="F18" s="4" t="s">
        <v>36</v>
      </c>
      <c r="G18" s="4" t="s">
        <v>37</v>
      </c>
      <c r="H18" s="4" t="s">
        <v>38</v>
      </c>
      <c r="I18" s="4"/>
      <c r="J18" s="4"/>
      <c r="K18" s="55"/>
      <c r="L18" s="4"/>
      <c r="M18" s="4"/>
      <c r="N18" s="55"/>
      <c r="O18" s="4"/>
      <c r="P18" s="55">
        <v>42734</v>
      </c>
      <c r="Q18" s="4" t="s">
        <v>120</v>
      </c>
      <c r="R18" s="4"/>
      <c r="S18" s="4"/>
      <c r="T18" s="4">
        <v>5</v>
      </c>
      <c r="U18" s="4" t="s">
        <v>121</v>
      </c>
      <c r="V18" s="4">
        <v>55</v>
      </c>
      <c r="W18" s="4" t="s">
        <v>122</v>
      </c>
      <c r="X18" s="4">
        <v>53</v>
      </c>
      <c r="Y18" s="4" t="s">
        <v>122</v>
      </c>
      <c r="Z18" s="4">
        <v>16</v>
      </c>
      <c r="AA18" s="4" t="s">
        <v>88</v>
      </c>
      <c r="AB18" s="4">
        <v>1</v>
      </c>
      <c r="AC18" s="4" t="s">
        <v>89</v>
      </c>
      <c r="AD18" s="36">
        <v>1</v>
      </c>
      <c r="AE18" s="36" t="s">
        <v>123</v>
      </c>
      <c r="AF18" s="4"/>
      <c r="AG18" s="4"/>
      <c r="AH18" s="4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5" customHeight="1" x14ac:dyDescent="0.35">
      <c r="A19" s="4">
        <v>2016</v>
      </c>
      <c r="B19" s="4" t="s">
        <v>34</v>
      </c>
      <c r="C19" s="4" t="s">
        <v>34</v>
      </c>
      <c r="D19" s="55">
        <v>42713</v>
      </c>
      <c r="E19" s="4" t="s">
        <v>35</v>
      </c>
      <c r="F19" s="4" t="s">
        <v>36</v>
      </c>
      <c r="G19" s="4" t="s">
        <v>37</v>
      </c>
      <c r="H19" s="4" t="s">
        <v>38</v>
      </c>
      <c r="I19" s="4"/>
      <c r="J19" s="4"/>
      <c r="K19" s="55"/>
      <c r="L19" s="4"/>
      <c r="M19" s="4"/>
      <c r="N19" s="55"/>
      <c r="O19" s="4"/>
      <c r="P19" s="55">
        <v>42713</v>
      </c>
      <c r="Q19" s="4" t="s">
        <v>124</v>
      </c>
      <c r="R19" s="4"/>
      <c r="S19" s="4"/>
      <c r="T19" s="4">
        <v>5</v>
      </c>
      <c r="U19" s="4" t="s">
        <v>121</v>
      </c>
      <c r="V19" s="4">
        <v>112</v>
      </c>
      <c r="W19" s="4" t="s">
        <v>125</v>
      </c>
      <c r="X19" s="4">
        <v>84</v>
      </c>
      <c r="Y19" s="4" t="s">
        <v>125</v>
      </c>
      <c r="Z19" s="4">
        <v>15</v>
      </c>
      <c r="AA19" s="4" t="s">
        <v>43</v>
      </c>
      <c r="AB19" s="4">
        <v>1</v>
      </c>
      <c r="AC19" s="4" t="s">
        <v>43</v>
      </c>
      <c r="AD19" s="36">
        <v>14</v>
      </c>
      <c r="AE19" s="36" t="s">
        <v>126</v>
      </c>
      <c r="AF19" s="4"/>
      <c r="AG19" s="4"/>
      <c r="AH19" s="4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5" customHeight="1" x14ac:dyDescent="0.35">
      <c r="A20" s="4">
        <v>2016</v>
      </c>
      <c r="B20" s="4" t="s">
        <v>34</v>
      </c>
      <c r="C20" s="4" t="s">
        <v>34</v>
      </c>
      <c r="D20" s="55">
        <v>42467</v>
      </c>
      <c r="E20" s="4" t="s">
        <v>35</v>
      </c>
      <c r="F20" s="4" t="s">
        <v>36</v>
      </c>
      <c r="G20" s="4" t="s">
        <v>37</v>
      </c>
      <c r="H20" s="4" t="s">
        <v>38</v>
      </c>
      <c r="I20" s="4"/>
      <c r="J20" s="4"/>
      <c r="K20" s="55"/>
      <c r="L20" s="4"/>
      <c r="M20" s="4"/>
      <c r="N20" s="55"/>
      <c r="O20" s="4"/>
      <c r="P20" s="55">
        <v>42467</v>
      </c>
      <c r="Q20" s="4" t="s">
        <v>127</v>
      </c>
      <c r="R20" s="4"/>
      <c r="S20" s="4"/>
      <c r="T20" s="56">
        <v>1</v>
      </c>
      <c r="U20" s="56" t="s">
        <v>40</v>
      </c>
      <c r="V20" s="4">
        <v>183</v>
      </c>
      <c r="W20" s="56" t="s">
        <v>128</v>
      </c>
      <c r="X20" s="4">
        <v>163</v>
      </c>
      <c r="Y20" s="56" t="s">
        <v>129</v>
      </c>
      <c r="Z20" s="56">
        <v>15</v>
      </c>
      <c r="AA20" s="56" t="s">
        <v>43</v>
      </c>
      <c r="AB20" s="56">
        <v>1</v>
      </c>
      <c r="AC20" s="56" t="s">
        <v>43</v>
      </c>
      <c r="AD20" s="37">
        <v>30</v>
      </c>
      <c r="AE20" s="37" t="s">
        <v>130</v>
      </c>
      <c r="AF20" s="4"/>
      <c r="AG20" s="4"/>
      <c r="AH20" s="4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ht="15" customHeight="1" x14ac:dyDescent="0.35">
      <c r="A21" s="4">
        <v>2016</v>
      </c>
      <c r="B21" s="4" t="s">
        <v>34</v>
      </c>
      <c r="C21" s="4" t="s">
        <v>34</v>
      </c>
      <c r="D21" s="55">
        <v>42402</v>
      </c>
      <c r="E21" s="4" t="s">
        <v>57</v>
      </c>
      <c r="F21" s="4" t="s">
        <v>36</v>
      </c>
      <c r="G21" s="4" t="s">
        <v>37</v>
      </c>
      <c r="H21" s="4" t="s">
        <v>38</v>
      </c>
      <c r="I21" s="4"/>
      <c r="J21" s="4"/>
      <c r="K21" s="55"/>
      <c r="L21" s="4"/>
      <c r="M21" s="4"/>
      <c r="N21" s="55"/>
      <c r="O21" s="4"/>
      <c r="P21" s="55">
        <v>42402</v>
      </c>
      <c r="Q21" s="4" t="s">
        <v>131</v>
      </c>
      <c r="R21" s="4"/>
      <c r="S21" s="4"/>
      <c r="T21" s="4">
        <v>13</v>
      </c>
      <c r="U21" s="4" t="s">
        <v>132</v>
      </c>
      <c r="V21" s="4">
        <v>163</v>
      </c>
      <c r="W21" s="4" t="s">
        <v>133</v>
      </c>
      <c r="X21" s="4">
        <v>160</v>
      </c>
      <c r="Y21" s="4" t="s">
        <v>133</v>
      </c>
      <c r="Z21" s="4">
        <v>4</v>
      </c>
      <c r="AA21" s="4" t="s">
        <v>43</v>
      </c>
      <c r="AB21" s="4">
        <v>1</v>
      </c>
      <c r="AC21" s="4" t="s">
        <v>43</v>
      </c>
      <c r="AD21" s="36">
        <v>14</v>
      </c>
      <c r="AE21" s="36" t="s">
        <v>126</v>
      </c>
      <c r="AF21" s="4"/>
      <c r="AG21" s="4"/>
      <c r="AH21" s="4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ht="15" customHeight="1" x14ac:dyDescent="0.35">
      <c r="A22" s="4">
        <v>2016</v>
      </c>
      <c r="B22" s="4" t="s">
        <v>34</v>
      </c>
      <c r="C22" s="4" t="s">
        <v>34</v>
      </c>
      <c r="D22" s="55">
        <v>42711</v>
      </c>
      <c r="E22" s="4" t="s">
        <v>35</v>
      </c>
      <c r="F22" s="4" t="s">
        <v>36</v>
      </c>
      <c r="G22" s="4" t="s">
        <v>37</v>
      </c>
      <c r="H22" s="4" t="s">
        <v>38</v>
      </c>
      <c r="I22" s="4"/>
      <c r="J22" s="4"/>
      <c r="K22" s="55"/>
      <c r="L22" s="4"/>
      <c r="M22" s="4"/>
      <c r="N22" s="55"/>
      <c r="O22" s="4"/>
      <c r="P22" s="55">
        <v>42711</v>
      </c>
      <c r="Q22" s="4" t="s">
        <v>134</v>
      </c>
      <c r="R22" s="4"/>
      <c r="S22" s="4"/>
      <c r="T22" s="4">
        <v>5</v>
      </c>
      <c r="U22" s="4" t="s">
        <v>121</v>
      </c>
      <c r="V22" s="4">
        <v>56</v>
      </c>
      <c r="W22" s="4" t="s">
        <v>135</v>
      </c>
      <c r="X22" s="4">
        <v>1630</v>
      </c>
      <c r="Y22" s="4" t="s">
        <v>136</v>
      </c>
      <c r="Z22" s="4">
        <v>2</v>
      </c>
      <c r="AA22" s="4" t="s">
        <v>72</v>
      </c>
      <c r="AB22" s="4">
        <v>1</v>
      </c>
      <c r="AC22" s="4" t="s">
        <v>73</v>
      </c>
      <c r="AD22" s="36">
        <v>1</v>
      </c>
      <c r="AE22" s="36" t="s">
        <v>73</v>
      </c>
      <c r="AF22" s="4"/>
      <c r="AG22" s="4"/>
      <c r="AH22" s="4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ht="15" customHeight="1" x14ac:dyDescent="0.35">
      <c r="A23" s="4">
        <v>2016</v>
      </c>
      <c r="B23" s="4" t="s">
        <v>34</v>
      </c>
      <c r="C23" s="4" t="s">
        <v>34</v>
      </c>
      <c r="D23" s="55">
        <v>42535</v>
      </c>
      <c r="E23" s="4" t="s">
        <v>57</v>
      </c>
      <c r="F23" s="4" t="s">
        <v>36</v>
      </c>
      <c r="G23" s="4" t="s">
        <v>37</v>
      </c>
      <c r="H23" s="4" t="s">
        <v>38</v>
      </c>
      <c r="I23" s="4"/>
      <c r="J23" s="4"/>
      <c r="K23" s="55"/>
      <c r="L23" s="4"/>
      <c r="M23" s="4"/>
      <c r="N23" s="55"/>
      <c r="O23" s="4"/>
      <c r="P23" s="55">
        <v>42535</v>
      </c>
      <c r="Q23" s="4" t="s">
        <v>137</v>
      </c>
      <c r="R23" s="4"/>
      <c r="S23" s="4"/>
      <c r="T23" s="4">
        <v>6</v>
      </c>
      <c r="U23" s="4" t="s">
        <v>138</v>
      </c>
      <c r="V23" s="4">
        <v>61</v>
      </c>
      <c r="W23" s="4" t="s">
        <v>139</v>
      </c>
      <c r="X23" s="4">
        <v>17</v>
      </c>
      <c r="Y23" s="4" t="s">
        <v>140</v>
      </c>
      <c r="Z23" s="4">
        <v>15</v>
      </c>
      <c r="AA23" s="4" t="s">
        <v>43</v>
      </c>
      <c r="AB23" s="4">
        <v>1</v>
      </c>
      <c r="AC23" s="4" t="s">
        <v>43</v>
      </c>
      <c r="AD23" s="36">
        <v>1</v>
      </c>
      <c r="AE23" s="36" t="s">
        <v>43</v>
      </c>
      <c r="AF23" s="4"/>
      <c r="AG23" s="4"/>
      <c r="AH23" s="4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ht="15" customHeight="1" x14ac:dyDescent="0.35">
      <c r="A24" s="4">
        <v>2016</v>
      </c>
      <c r="B24" s="4" t="s">
        <v>34</v>
      </c>
      <c r="C24" s="4" t="s">
        <v>34</v>
      </c>
      <c r="D24" s="55">
        <v>42731</v>
      </c>
      <c r="E24" s="4" t="s">
        <v>35</v>
      </c>
      <c r="F24" s="4" t="s">
        <v>36</v>
      </c>
      <c r="G24" s="4" t="s">
        <v>37</v>
      </c>
      <c r="H24" s="4" t="s">
        <v>38</v>
      </c>
      <c r="I24" s="4"/>
      <c r="J24" s="4"/>
      <c r="K24" s="55"/>
      <c r="L24" s="4"/>
      <c r="M24" s="4"/>
      <c r="N24" s="55"/>
      <c r="O24" s="4"/>
      <c r="P24" s="55">
        <v>42731</v>
      </c>
      <c r="Q24" s="4" t="s">
        <v>141</v>
      </c>
      <c r="R24" s="4"/>
      <c r="S24" s="4"/>
      <c r="T24" s="4">
        <v>16</v>
      </c>
      <c r="U24" s="4" t="s">
        <v>142</v>
      </c>
      <c r="V24" s="4">
        <v>220</v>
      </c>
      <c r="W24" s="4" t="s">
        <v>143</v>
      </c>
      <c r="X24" s="4">
        <v>188</v>
      </c>
      <c r="Y24" s="4" t="s">
        <v>143</v>
      </c>
      <c r="Z24" s="4">
        <v>15</v>
      </c>
      <c r="AA24" s="4" t="s">
        <v>43</v>
      </c>
      <c r="AB24" s="4">
        <v>1</v>
      </c>
      <c r="AC24" s="4" t="s">
        <v>43</v>
      </c>
      <c r="AD24" s="36">
        <v>25</v>
      </c>
      <c r="AE24" s="36" t="s">
        <v>144</v>
      </c>
      <c r="AF24" s="4"/>
      <c r="AG24" s="4"/>
      <c r="AH24" s="4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ht="15" customHeight="1" x14ac:dyDescent="0.35">
      <c r="A25" s="4">
        <v>2016</v>
      </c>
      <c r="B25" s="4" t="s">
        <v>34</v>
      </c>
      <c r="C25" s="4" t="s">
        <v>34</v>
      </c>
      <c r="D25" s="55">
        <v>42558</v>
      </c>
      <c r="E25" s="4" t="s">
        <v>57</v>
      </c>
      <c r="F25" s="4" t="s">
        <v>36</v>
      </c>
      <c r="G25" s="4" t="s">
        <v>37</v>
      </c>
      <c r="H25" s="4" t="s">
        <v>38</v>
      </c>
      <c r="I25" s="4"/>
      <c r="J25" s="4"/>
      <c r="K25" s="55"/>
      <c r="L25" s="4"/>
      <c r="M25" s="4"/>
      <c r="N25" s="55"/>
      <c r="O25" s="4"/>
      <c r="P25" s="55">
        <v>42558</v>
      </c>
      <c r="Q25" s="4" t="s">
        <v>145</v>
      </c>
      <c r="R25" s="4"/>
      <c r="S25" s="4"/>
      <c r="T25" s="4">
        <v>38</v>
      </c>
      <c r="U25" s="4" t="s">
        <v>59</v>
      </c>
      <c r="V25" s="4">
        <v>241</v>
      </c>
      <c r="W25" s="4" t="s">
        <v>146</v>
      </c>
      <c r="X25" s="4">
        <v>194</v>
      </c>
      <c r="Y25" s="4" t="s">
        <v>146</v>
      </c>
      <c r="Z25" s="4">
        <v>15</v>
      </c>
      <c r="AA25" s="4" t="s">
        <v>43</v>
      </c>
      <c r="AB25" s="4">
        <v>1</v>
      </c>
      <c r="AC25" s="4" t="s">
        <v>43</v>
      </c>
      <c r="AD25" s="36">
        <v>31</v>
      </c>
      <c r="AE25" s="36" t="s">
        <v>49</v>
      </c>
      <c r="AF25" s="4"/>
      <c r="AG25" s="4"/>
      <c r="AH25" s="4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ht="15" customHeight="1" x14ac:dyDescent="0.35">
      <c r="A26" s="4">
        <v>2016</v>
      </c>
      <c r="B26" s="4" t="s">
        <v>147</v>
      </c>
      <c r="C26" s="4" t="s">
        <v>148</v>
      </c>
      <c r="D26" s="55">
        <v>42724</v>
      </c>
      <c r="E26" s="4" t="s">
        <v>35</v>
      </c>
      <c r="F26" s="4" t="s">
        <v>36</v>
      </c>
      <c r="G26" s="4" t="s">
        <v>37</v>
      </c>
      <c r="H26" s="4" t="s">
        <v>38</v>
      </c>
      <c r="I26" s="4"/>
      <c r="J26" s="4"/>
      <c r="K26" s="55"/>
      <c r="L26" s="4"/>
      <c r="M26" s="4"/>
      <c r="N26" s="55"/>
      <c r="O26" s="4"/>
      <c r="P26" s="55">
        <v>42724</v>
      </c>
      <c r="Q26" s="4" t="s">
        <v>149</v>
      </c>
      <c r="R26" s="4"/>
      <c r="S26" s="4"/>
      <c r="T26" s="4">
        <v>0</v>
      </c>
      <c r="U26" s="4" t="s">
        <v>150</v>
      </c>
      <c r="V26" s="4">
        <v>300259</v>
      </c>
      <c r="W26" s="4" t="s">
        <v>151</v>
      </c>
      <c r="X26" s="4">
        <v>300259</v>
      </c>
      <c r="Y26" s="4" t="s">
        <v>151</v>
      </c>
      <c r="Z26" s="4">
        <v>3</v>
      </c>
      <c r="AA26" s="4" t="s">
        <v>152</v>
      </c>
      <c r="AB26" s="4">
        <v>1</v>
      </c>
      <c r="AC26" s="4" t="s">
        <v>153</v>
      </c>
      <c r="AD26" s="36">
        <v>9</v>
      </c>
      <c r="AE26" s="36" t="s">
        <v>154</v>
      </c>
      <c r="AF26" s="4"/>
      <c r="AG26" s="4"/>
      <c r="AH26" s="4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ht="15" customHeight="1" x14ac:dyDescent="0.35">
      <c r="A27" s="4">
        <v>2016</v>
      </c>
      <c r="B27" s="4" t="s">
        <v>34</v>
      </c>
      <c r="C27" s="4" t="s">
        <v>34</v>
      </c>
      <c r="D27" s="55">
        <v>42429</v>
      </c>
      <c r="E27" s="4" t="s">
        <v>57</v>
      </c>
      <c r="F27" s="4" t="s">
        <v>36</v>
      </c>
      <c r="G27" s="4" t="s">
        <v>37</v>
      </c>
      <c r="H27" s="4" t="s">
        <v>38</v>
      </c>
      <c r="I27" s="4"/>
      <c r="J27" s="4"/>
      <c r="K27" s="55"/>
      <c r="L27" s="4"/>
      <c r="M27" s="4"/>
      <c r="N27" s="55"/>
      <c r="O27" s="4"/>
      <c r="P27" s="55">
        <v>42429</v>
      </c>
      <c r="Q27" s="4" t="s">
        <v>155</v>
      </c>
      <c r="R27" s="4"/>
      <c r="S27" s="4"/>
      <c r="T27" s="4">
        <v>13</v>
      </c>
      <c r="U27" s="4" t="s">
        <v>132</v>
      </c>
      <c r="V27" s="4">
        <v>13</v>
      </c>
      <c r="W27" s="4" t="s">
        <v>156</v>
      </c>
      <c r="X27" s="4">
        <v>155</v>
      </c>
      <c r="Y27" s="4" t="s">
        <v>157</v>
      </c>
      <c r="Z27" s="4">
        <v>15</v>
      </c>
      <c r="AA27" s="4" t="s">
        <v>43</v>
      </c>
      <c r="AB27" s="4">
        <v>1</v>
      </c>
      <c r="AC27" s="4" t="s">
        <v>43</v>
      </c>
      <c r="AD27" s="36">
        <v>13</v>
      </c>
      <c r="AE27" s="36" t="s">
        <v>44</v>
      </c>
      <c r="AF27" s="4"/>
      <c r="AG27" s="4"/>
      <c r="AH27" s="4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15" customHeight="1" x14ac:dyDescent="0.35">
      <c r="A28" s="4">
        <v>2016</v>
      </c>
      <c r="B28" s="4" t="s">
        <v>34</v>
      </c>
      <c r="C28" s="4" t="s">
        <v>34</v>
      </c>
      <c r="D28" s="55">
        <v>42732</v>
      </c>
      <c r="E28" s="4" t="s">
        <v>35</v>
      </c>
      <c r="F28" s="4" t="s">
        <v>36</v>
      </c>
      <c r="G28" s="4" t="s">
        <v>37</v>
      </c>
      <c r="H28" s="4" t="s">
        <v>38</v>
      </c>
      <c r="I28" s="4"/>
      <c r="J28" s="4"/>
      <c r="K28" s="55"/>
      <c r="L28" s="4"/>
      <c r="M28" s="4"/>
      <c r="N28" s="55"/>
      <c r="O28" s="4"/>
      <c r="P28" s="55">
        <v>42732</v>
      </c>
      <c r="Q28" s="4" t="s">
        <v>158</v>
      </c>
      <c r="R28" s="4"/>
      <c r="S28" s="4"/>
      <c r="T28" s="4">
        <v>3</v>
      </c>
      <c r="U28" s="4" t="s">
        <v>159</v>
      </c>
      <c r="V28" s="4">
        <v>3</v>
      </c>
      <c r="W28" s="4" t="s">
        <v>160</v>
      </c>
      <c r="X28" s="4">
        <v>1363</v>
      </c>
      <c r="Y28" s="4" t="s">
        <v>161</v>
      </c>
      <c r="Z28" s="4">
        <v>15</v>
      </c>
      <c r="AA28" s="4" t="s">
        <v>43</v>
      </c>
      <c r="AB28" s="4">
        <v>1</v>
      </c>
      <c r="AC28" s="4" t="s">
        <v>43</v>
      </c>
      <c r="AD28" s="36">
        <v>30</v>
      </c>
      <c r="AE28" s="36" t="s">
        <v>130</v>
      </c>
      <c r="AF28" s="4"/>
      <c r="AG28" s="4"/>
      <c r="AH28" s="4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15" customHeight="1" x14ac:dyDescent="0.35">
      <c r="A29" s="4">
        <v>2016</v>
      </c>
      <c r="B29" s="4" t="s">
        <v>34</v>
      </c>
      <c r="C29" s="4" t="s">
        <v>34</v>
      </c>
      <c r="D29" s="55">
        <v>42724</v>
      </c>
      <c r="E29" s="4" t="s">
        <v>35</v>
      </c>
      <c r="F29" s="4" t="s">
        <v>36</v>
      </c>
      <c r="G29" s="4" t="s">
        <v>37</v>
      </c>
      <c r="H29" s="4" t="s">
        <v>38</v>
      </c>
      <c r="I29" s="4"/>
      <c r="J29" s="4"/>
      <c r="K29" s="55"/>
      <c r="L29" s="4"/>
      <c r="M29" s="4"/>
      <c r="N29" s="55"/>
      <c r="O29" s="4"/>
      <c r="P29" s="55">
        <v>42724</v>
      </c>
      <c r="Q29" s="4" t="s">
        <v>162</v>
      </c>
      <c r="R29" s="4"/>
      <c r="S29" s="4"/>
      <c r="T29" s="4">
        <v>9</v>
      </c>
      <c r="U29" s="4" t="s">
        <v>46</v>
      </c>
      <c r="V29" s="4">
        <v>9</v>
      </c>
      <c r="W29" s="4" t="s">
        <v>163</v>
      </c>
      <c r="X29" s="4">
        <v>46</v>
      </c>
      <c r="Y29" s="4" t="s">
        <v>164</v>
      </c>
      <c r="Z29" s="4">
        <v>15</v>
      </c>
      <c r="AA29" s="4" t="s">
        <v>43</v>
      </c>
      <c r="AB29" s="4">
        <v>1</v>
      </c>
      <c r="AC29" s="4" t="s">
        <v>43</v>
      </c>
      <c r="AD29" s="36">
        <v>1</v>
      </c>
      <c r="AE29" s="36" t="s">
        <v>43</v>
      </c>
      <c r="AF29" s="4"/>
      <c r="AG29" s="4"/>
      <c r="AH29" s="4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ht="15" customHeight="1" x14ac:dyDescent="0.35">
      <c r="A30" s="4">
        <v>2016</v>
      </c>
      <c r="B30" s="4" t="s">
        <v>34</v>
      </c>
      <c r="C30" s="4" t="s">
        <v>34</v>
      </c>
      <c r="D30" s="55">
        <v>42710</v>
      </c>
      <c r="E30" s="4" t="s">
        <v>35</v>
      </c>
      <c r="F30" s="4" t="s">
        <v>36</v>
      </c>
      <c r="G30" s="4" t="s">
        <v>37</v>
      </c>
      <c r="H30" s="4" t="s">
        <v>38</v>
      </c>
      <c r="I30" s="4"/>
      <c r="J30" s="4"/>
      <c r="K30" s="55"/>
      <c r="L30" s="4"/>
      <c r="M30" s="4"/>
      <c r="N30" s="55"/>
      <c r="O30" s="4"/>
      <c r="P30" s="55">
        <v>42710</v>
      </c>
      <c r="Q30" s="4" t="s">
        <v>165</v>
      </c>
      <c r="R30" s="4"/>
      <c r="S30" s="4"/>
      <c r="T30" s="4">
        <v>16</v>
      </c>
      <c r="U30" s="4" t="s">
        <v>142</v>
      </c>
      <c r="V30" s="4">
        <v>16</v>
      </c>
      <c r="W30" s="4" t="s">
        <v>166</v>
      </c>
      <c r="X30" s="4">
        <v>185</v>
      </c>
      <c r="Y30" s="4" t="s">
        <v>167</v>
      </c>
      <c r="Z30" s="4">
        <v>15</v>
      </c>
      <c r="AA30" s="4" t="s">
        <v>43</v>
      </c>
      <c r="AB30" s="4">
        <v>1</v>
      </c>
      <c r="AC30" s="4" t="s">
        <v>43</v>
      </c>
      <c r="AD30" s="36">
        <v>30</v>
      </c>
      <c r="AE30" s="36" t="s">
        <v>130</v>
      </c>
      <c r="AF30" s="4"/>
      <c r="AG30" s="4"/>
      <c r="AH30" s="4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ht="15" customHeight="1" x14ac:dyDescent="0.35">
      <c r="A31" s="4">
        <v>2016</v>
      </c>
      <c r="B31" s="4" t="s">
        <v>34</v>
      </c>
      <c r="C31" s="4" t="s">
        <v>34</v>
      </c>
      <c r="D31" s="55">
        <v>42396</v>
      </c>
      <c r="E31" s="4" t="s">
        <v>57</v>
      </c>
      <c r="F31" s="4" t="s">
        <v>36</v>
      </c>
      <c r="G31" s="4" t="s">
        <v>37</v>
      </c>
      <c r="H31" s="4" t="s">
        <v>38</v>
      </c>
      <c r="I31" s="4"/>
      <c r="J31" s="4"/>
      <c r="K31" s="55"/>
      <c r="L31" s="4"/>
      <c r="M31" s="4"/>
      <c r="N31" s="55"/>
      <c r="O31" s="4"/>
      <c r="P31" s="55">
        <v>42396</v>
      </c>
      <c r="Q31" s="4" t="s">
        <v>168</v>
      </c>
      <c r="R31" s="4"/>
      <c r="S31" s="4"/>
      <c r="T31" s="4">
        <v>6</v>
      </c>
      <c r="U31" s="4" t="s">
        <v>138</v>
      </c>
      <c r="V31" s="4">
        <v>6</v>
      </c>
      <c r="W31" s="4" t="s">
        <v>169</v>
      </c>
      <c r="X31" s="4">
        <v>15</v>
      </c>
      <c r="Y31" s="4" t="s">
        <v>170</v>
      </c>
      <c r="Z31" s="4">
        <v>15</v>
      </c>
      <c r="AA31" s="4" t="s">
        <v>43</v>
      </c>
      <c r="AB31" s="4">
        <v>1</v>
      </c>
      <c r="AC31" s="4" t="s">
        <v>43</v>
      </c>
      <c r="AD31" s="36">
        <v>22</v>
      </c>
      <c r="AE31" s="36" t="s">
        <v>171</v>
      </c>
      <c r="AF31" s="4"/>
      <c r="AG31" s="4"/>
      <c r="AH31" s="4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ht="15" customHeight="1" x14ac:dyDescent="0.35">
      <c r="A32" s="4">
        <v>2016</v>
      </c>
      <c r="B32" s="4" t="s">
        <v>34</v>
      </c>
      <c r="C32" s="4" t="s">
        <v>34</v>
      </c>
      <c r="D32" s="55">
        <v>42527</v>
      </c>
      <c r="E32" s="4" t="s">
        <v>57</v>
      </c>
      <c r="F32" s="4" t="s">
        <v>36</v>
      </c>
      <c r="G32" s="4" t="s">
        <v>37</v>
      </c>
      <c r="H32" s="4" t="s">
        <v>38</v>
      </c>
      <c r="I32" s="4"/>
      <c r="J32" s="4"/>
      <c r="K32" s="55"/>
      <c r="L32" s="4"/>
      <c r="M32" s="4"/>
      <c r="N32" s="55"/>
      <c r="O32" s="4"/>
      <c r="P32" s="55">
        <v>42527</v>
      </c>
      <c r="Q32" s="4" t="s">
        <v>172</v>
      </c>
      <c r="R32" s="4"/>
      <c r="S32" s="4"/>
      <c r="T32" s="4">
        <v>8</v>
      </c>
      <c r="U32" s="4" t="s">
        <v>173</v>
      </c>
      <c r="V32" s="4">
        <v>8</v>
      </c>
      <c r="W32" s="4" t="s">
        <v>174</v>
      </c>
      <c r="X32" s="4">
        <v>45</v>
      </c>
      <c r="Y32" s="4" t="s">
        <v>175</v>
      </c>
      <c r="Z32" s="4">
        <v>15</v>
      </c>
      <c r="AA32" s="4" t="s">
        <v>43</v>
      </c>
      <c r="AB32" s="4">
        <v>1</v>
      </c>
      <c r="AC32" s="4" t="s">
        <v>43</v>
      </c>
      <c r="AD32" s="36">
        <v>1</v>
      </c>
      <c r="AE32" s="36" t="s">
        <v>43</v>
      </c>
      <c r="AF32" s="4"/>
      <c r="AG32" s="4"/>
      <c r="AH32" s="4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ht="15" customHeight="1" x14ac:dyDescent="0.35">
      <c r="A33" s="4">
        <v>2016</v>
      </c>
      <c r="B33" s="4" t="s">
        <v>34</v>
      </c>
      <c r="C33" s="4" t="s">
        <v>34</v>
      </c>
      <c r="D33" s="55">
        <v>42733</v>
      </c>
      <c r="E33" s="4" t="s">
        <v>35</v>
      </c>
      <c r="F33" s="4" t="s">
        <v>36</v>
      </c>
      <c r="G33" s="4" t="s">
        <v>37</v>
      </c>
      <c r="H33" s="4" t="s">
        <v>38</v>
      </c>
      <c r="I33" s="4"/>
      <c r="J33" s="4"/>
      <c r="K33" s="55"/>
      <c r="L33" s="4"/>
      <c r="M33" s="4"/>
      <c r="N33" s="55"/>
      <c r="O33" s="4"/>
      <c r="P33" s="55">
        <v>42733</v>
      </c>
      <c r="Q33" s="4" t="s">
        <v>176</v>
      </c>
      <c r="R33" s="4"/>
      <c r="S33" s="4"/>
      <c r="T33" s="56">
        <v>12</v>
      </c>
      <c r="U33" s="56" t="s">
        <v>177</v>
      </c>
      <c r="V33" s="4">
        <v>12</v>
      </c>
      <c r="W33" s="56" t="s">
        <v>178</v>
      </c>
      <c r="X33" s="4">
        <v>154</v>
      </c>
      <c r="Y33" s="56" t="s">
        <v>179</v>
      </c>
      <c r="Z33" s="56">
        <v>15</v>
      </c>
      <c r="AA33" s="56" t="s">
        <v>43</v>
      </c>
      <c r="AB33" s="56">
        <v>1</v>
      </c>
      <c r="AC33" s="56" t="s">
        <v>43</v>
      </c>
      <c r="AD33" s="37">
        <v>13</v>
      </c>
      <c r="AE33" s="37" t="s">
        <v>44</v>
      </c>
      <c r="AF33" s="4"/>
      <c r="AG33" s="4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ht="15" customHeight="1" x14ac:dyDescent="0.35">
      <c r="A34" s="4">
        <v>2016</v>
      </c>
      <c r="B34" s="4" t="s">
        <v>34</v>
      </c>
      <c r="C34" s="4" t="s">
        <v>34</v>
      </c>
      <c r="D34" s="55">
        <v>42731</v>
      </c>
      <c r="E34" s="4" t="s">
        <v>35</v>
      </c>
      <c r="F34" s="4" t="s">
        <v>36</v>
      </c>
      <c r="G34" s="4" t="s">
        <v>37</v>
      </c>
      <c r="H34" s="4" t="s">
        <v>38</v>
      </c>
      <c r="I34" s="4"/>
      <c r="J34" s="4"/>
      <c r="K34" s="55"/>
      <c r="L34" s="4"/>
      <c r="M34" s="4"/>
      <c r="N34" s="55"/>
      <c r="O34" s="4"/>
      <c r="P34" s="55">
        <v>42731</v>
      </c>
      <c r="Q34" s="4" t="s">
        <v>180</v>
      </c>
      <c r="R34" s="4"/>
      <c r="S34" s="4"/>
      <c r="T34" s="4">
        <v>7</v>
      </c>
      <c r="U34" s="4" t="s">
        <v>181</v>
      </c>
      <c r="V34" s="4">
        <v>7</v>
      </c>
      <c r="W34" s="4" t="s">
        <v>182</v>
      </c>
      <c r="X34" s="4">
        <v>25</v>
      </c>
      <c r="Y34" s="4" t="s">
        <v>183</v>
      </c>
      <c r="Z34" s="4">
        <v>15</v>
      </c>
      <c r="AA34" s="4" t="s">
        <v>43</v>
      </c>
      <c r="AB34" s="4">
        <v>1</v>
      </c>
      <c r="AC34" s="4" t="s">
        <v>43</v>
      </c>
      <c r="AD34" s="36">
        <v>31</v>
      </c>
      <c r="AE34" s="36" t="s">
        <v>49</v>
      </c>
      <c r="AF34" s="4"/>
      <c r="AG34" s="4"/>
      <c r="AH34" s="4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ht="15" customHeight="1" x14ac:dyDescent="0.35">
      <c r="A35" s="4">
        <v>2016</v>
      </c>
      <c r="B35" s="4" t="s">
        <v>34</v>
      </c>
      <c r="C35" s="4" t="s">
        <v>34</v>
      </c>
      <c r="D35" s="55">
        <v>42500</v>
      </c>
      <c r="E35" s="4" t="s">
        <v>57</v>
      </c>
      <c r="F35" s="4" t="s">
        <v>36</v>
      </c>
      <c r="G35" s="4" t="s">
        <v>37</v>
      </c>
      <c r="H35" s="4" t="s">
        <v>38</v>
      </c>
      <c r="I35" s="4"/>
      <c r="J35" s="4"/>
      <c r="K35" s="55"/>
      <c r="L35" s="4"/>
      <c r="M35" s="4"/>
      <c r="N35" s="55"/>
      <c r="O35" s="4"/>
      <c r="P35" s="55">
        <v>42500</v>
      </c>
      <c r="Q35" s="4" t="s">
        <v>101</v>
      </c>
      <c r="R35" s="4"/>
      <c r="S35" s="4"/>
      <c r="T35" s="4">
        <v>38</v>
      </c>
      <c r="U35" s="4" t="s">
        <v>59</v>
      </c>
      <c r="V35" s="4">
        <v>38</v>
      </c>
      <c r="W35" s="4" t="s">
        <v>184</v>
      </c>
      <c r="X35" s="4">
        <v>1086</v>
      </c>
      <c r="Y35" s="4" t="s">
        <v>184</v>
      </c>
      <c r="Z35" s="4">
        <v>15</v>
      </c>
      <c r="AA35" s="4" t="s">
        <v>43</v>
      </c>
      <c r="AB35" s="4">
        <v>1</v>
      </c>
      <c r="AC35" s="4" t="s">
        <v>43</v>
      </c>
      <c r="AD35" s="36">
        <v>31</v>
      </c>
      <c r="AE35" s="36" t="s">
        <v>49</v>
      </c>
      <c r="AF35" s="4"/>
      <c r="AG35" s="4"/>
      <c r="AH35" s="4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ht="15" customHeight="1" x14ac:dyDescent="0.35">
      <c r="A36" s="4">
        <v>2016</v>
      </c>
      <c r="B36" s="4" t="s">
        <v>34</v>
      </c>
      <c r="C36" s="4" t="s">
        <v>34</v>
      </c>
      <c r="D36" s="55">
        <v>42572</v>
      </c>
      <c r="E36" s="4" t="s">
        <v>57</v>
      </c>
      <c r="F36" s="4" t="s">
        <v>36</v>
      </c>
      <c r="G36" s="4" t="s">
        <v>37</v>
      </c>
      <c r="H36" s="4" t="s">
        <v>38</v>
      </c>
      <c r="I36" s="4"/>
      <c r="J36" s="4"/>
      <c r="K36" s="55"/>
      <c r="L36" s="4"/>
      <c r="M36" s="4"/>
      <c r="N36" s="55"/>
      <c r="O36" s="4"/>
      <c r="P36" s="55">
        <v>42572</v>
      </c>
      <c r="Q36" s="4" t="s">
        <v>185</v>
      </c>
      <c r="R36" s="4"/>
      <c r="S36" s="4"/>
      <c r="T36" s="4">
        <v>37</v>
      </c>
      <c r="U36" s="4" t="s">
        <v>186</v>
      </c>
      <c r="V36" s="4">
        <v>37</v>
      </c>
      <c r="W36" s="4" t="s">
        <v>187</v>
      </c>
      <c r="X36" s="4">
        <v>1082</v>
      </c>
      <c r="Y36" s="4" t="s">
        <v>188</v>
      </c>
      <c r="Z36" s="4">
        <v>15</v>
      </c>
      <c r="AA36" s="4" t="s">
        <v>43</v>
      </c>
      <c r="AB36" s="56">
        <v>1</v>
      </c>
      <c r="AC36" s="56" t="s">
        <v>43</v>
      </c>
      <c r="AD36" s="36">
        <v>31</v>
      </c>
      <c r="AE36" s="36" t="s">
        <v>49</v>
      </c>
      <c r="AF36" s="4"/>
      <c r="AG36" s="4"/>
      <c r="AH36" s="4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ht="15" customHeight="1" x14ac:dyDescent="0.35">
      <c r="A37" s="4">
        <v>2016</v>
      </c>
      <c r="B37" s="4" t="s">
        <v>147</v>
      </c>
      <c r="C37" s="4" t="s">
        <v>148</v>
      </c>
      <c r="D37" s="55">
        <v>42724</v>
      </c>
      <c r="E37" s="4" t="s">
        <v>35</v>
      </c>
      <c r="F37" s="4" t="s">
        <v>36</v>
      </c>
      <c r="G37" s="4" t="s">
        <v>37</v>
      </c>
      <c r="H37" s="4" t="s">
        <v>38</v>
      </c>
      <c r="I37" s="4"/>
      <c r="J37" s="4"/>
      <c r="K37" s="55"/>
      <c r="L37" s="4"/>
      <c r="M37" s="4"/>
      <c r="N37" s="55"/>
      <c r="O37" s="4"/>
      <c r="P37" s="55">
        <v>42724</v>
      </c>
      <c r="Q37" s="4" t="s">
        <v>189</v>
      </c>
      <c r="R37" s="4"/>
      <c r="S37" s="4"/>
      <c r="T37" s="4">
        <v>0</v>
      </c>
      <c r="U37" s="4" t="s">
        <v>150</v>
      </c>
      <c r="V37" s="4">
        <v>300786</v>
      </c>
      <c r="W37" s="4" t="s">
        <v>190</v>
      </c>
      <c r="X37" s="4">
        <v>300786</v>
      </c>
      <c r="Y37" s="4" t="s">
        <v>190</v>
      </c>
      <c r="Z37" s="4">
        <v>8</v>
      </c>
      <c r="AA37" s="4" t="s">
        <v>191</v>
      </c>
      <c r="AB37" s="4">
        <v>13</v>
      </c>
      <c r="AC37" s="4" t="s">
        <v>192</v>
      </c>
      <c r="AD37" s="36">
        <v>2</v>
      </c>
      <c r="AE37" s="36" t="s">
        <v>193</v>
      </c>
      <c r="AF37" s="4"/>
      <c r="AG37" s="4"/>
      <c r="AH37" s="4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ht="15" customHeight="1" x14ac:dyDescent="0.35">
      <c r="A38" s="4">
        <v>2016</v>
      </c>
      <c r="B38" s="4" t="s">
        <v>147</v>
      </c>
      <c r="C38" s="4" t="s">
        <v>148</v>
      </c>
      <c r="D38" s="55">
        <v>42724</v>
      </c>
      <c r="E38" s="4" t="s">
        <v>35</v>
      </c>
      <c r="F38" s="4" t="s">
        <v>36</v>
      </c>
      <c r="G38" s="4" t="s">
        <v>37</v>
      </c>
      <c r="H38" s="4" t="s">
        <v>38</v>
      </c>
      <c r="I38" s="4"/>
      <c r="J38" s="4"/>
      <c r="K38" s="55"/>
      <c r="L38" s="4"/>
      <c r="M38" s="4"/>
      <c r="N38" s="55"/>
      <c r="O38" s="4"/>
      <c r="P38" s="55">
        <v>42724</v>
      </c>
      <c r="Q38" s="4" t="s">
        <v>194</v>
      </c>
      <c r="R38" s="4"/>
      <c r="S38" s="4"/>
      <c r="T38" s="4">
        <v>0</v>
      </c>
      <c r="U38" s="4" t="s">
        <v>150</v>
      </c>
      <c r="V38" s="4">
        <v>300254</v>
      </c>
      <c r="W38" s="4" t="s">
        <v>195</v>
      </c>
      <c r="X38" s="4">
        <v>300254</v>
      </c>
      <c r="Y38" s="4" t="s">
        <v>195</v>
      </c>
      <c r="Z38" s="4">
        <v>3</v>
      </c>
      <c r="AA38" s="4" t="s">
        <v>152</v>
      </c>
      <c r="AB38" s="4">
        <v>1</v>
      </c>
      <c r="AC38" s="4" t="s">
        <v>153</v>
      </c>
      <c r="AD38" s="36">
        <v>4</v>
      </c>
      <c r="AE38" s="36" t="s">
        <v>196</v>
      </c>
      <c r="AF38" s="4"/>
      <c r="AG38" s="4"/>
      <c r="AH38" s="4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5" customHeight="1" x14ac:dyDescent="0.35">
      <c r="A39" s="4">
        <v>2016</v>
      </c>
      <c r="B39" s="4" t="s">
        <v>147</v>
      </c>
      <c r="C39" s="4" t="s">
        <v>148</v>
      </c>
      <c r="D39" s="55">
        <v>42724</v>
      </c>
      <c r="E39" s="4" t="s">
        <v>35</v>
      </c>
      <c r="F39" s="4" t="s">
        <v>36</v>
      </c>
      <c r="G39" s="4" t="s">
        <v>37</v>
      </c>
      <c r="H39" s="4" t="s">
        <v>38</v>
      </c>
      <c r="I39" s="4"/>
      <c r="J39" s="4"/>
      <c r="K39" s="55"/>
      <c r="L39" s="4"/>
      <c r="M39" s="4"/>
      <c r="N39" s="55"/>
      <c r="O39" s="4"/>
      <c r="P39" s="55">
        <v>42724</v>
      </c>
      <c r="Q39" s="4" t="s">
        <v>197</v>
      </c>
      <c r="R39" s="4"/>
      <c r="S39" s="4"/>
      <c r="T39" s="4">
        <v>0</v>
      </c>
      <c r="U39" s="4" t="s">
        <v>150</v>
      </c>
      <c r="V39" s="4">
        <v>300255</v>
      </c>
      <c r="W39" s="4" t="s">
        <v>198</v>
      </c>
      <c r="X39" s="4">
        <v>300255</v>
      </c>
      <c r="Y39" s="4" t="s">
        <v>198</v>
      </c>
      <c r="Z39" s="4">
        <v>3</v>
      </c>
      <c r="AA39" s="4" t="s">
        <v>152</v>
      </c>
      <c r="AB39" s="4">
        <v>1</v>
      </c>
      <c r="AC39" s="4" t="s">
        <v>153</v>
      </c>
      <c r="AD39" s="36">
        <v>5</v>
      </c>
      <c r="AE39" s="36" t="s">
        <v>199</v>
      </c>
      <c r="AF39" s="4"/>
      <c r="AG39" s="4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ht="15" customHeight="1" x14ac:dyDescent="0.35">
      <c r="A40" s="4">
        <v>2016</v>
      </c>
      <c r="B40" s="4" t="s">
        <v>147</v>
      </c>
      <c r="C40" s="4" t="s">
        <v>148</v>
      </c>
      <c r="D40" s="55">
        <v>42724</v>
      </c>
      <c r="E40" s="4" t="s">
        <v>35</v>
      </c>
      <c r="F40" s="4" t="s">
        <v>36</v>
      </c>
      <c r="G40" s="4" t="s">
        <v>37</v>
      </c>
      <c r="H40" s="4" t="s">
        <v>38</v>
      </c>
      <c r="I40" s="4"/>
      <c r="J40" s="4"/>
      <c r="K40" s="55"/>
      <c r="L40" s="4"/>
      <c r="M40" s="4"/>
      <c r="N40" s="55"/>
      <c r="O40" s="4"/>
      <c r="P40" s="55">
        <v>42724</v>
      </c>
      <c r="Q40" s="4" t="s">
        <v>200</v>
      </c>
      <c r="R40" s="4"/>
      <c r="S40" s="4"/>
      <c r="T40" s="4">
        <v>0</v>
      </c>
      <c r="U40" s="4" t="s">
        <v>150</v>
      </c>
      <c r="V40" s="4">
        <v>300703</v>
      </c>
      <c r="W40" s="4" t="s">
        <v>201</v>
      </c>
      <c r="X40" s="4">
        <v>300703</v>
      </c>
      <c r="Y40" s="4" t="s">
        <v>201</v>
      </c>
      <c r="Z40" s="4">
        <v>8</v>
      </c>
      <c r="AA40" s="4" t="s">
        <v>191</v>
      </c>
      <c r="AB40" s="4">
        <v>3</v>
      </c>
      <c r="AC40" s="4" t="s">
        <v>202</v>
      </c>
      <c r="AD40" s="36">
        <v>5</v>
      </c>
      <c r="AE40" s="36" t="s">
        <v>203</v>
      </c>
      <c r="AF40" s="4"/>
      <c r="AG40" s="4"/>
      <c r="AH40" s="4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ht="15" customHeight="1" x14ac:dyDescent="0.35">
      <c r="A41" s="4">
        <v>2016</v>
      </c>
      <c r="B41" s="4" t="s">
        <v>147</v>
      </c>
      <c r="C41" s="4" t="s">
        <v>148</v>
      </c>
      <c r="D41" s="55">
        <v>42724</v>
      </c>
      <c r="E41" s="4" t="s">
        <v>35</v>
      </c>
      <c r="F41" s="4" t="s">
        <v>36</v>
      </c>
      <c r="G41" s="4" t="s">
        <v>37</v>
      </c>
      <c r="H41" s="4" t="s">
        <v>38</v>
      </c>
      <c r="I41" s="4"/>
      <c r="J41" s="4"/>
      <c r="K41" s="55"/>
      <c r="L41" s="4"/>
      <c r="M41" s="4"/>
      <c r="N41" s="55"/>
      <c r="O41" s="4"/>
      <c r="P41" s="55">
        <v>42724</v>
      </c>
      <c r="Q41" s="4" t="s">
        <v>204</v>
      </c>
      <c r="R41" s="4"/>
      <c r="S41" s="4"/>
      <c r="T41" s="4">
        <v>0</v>
      </c>
      <c r="U41" s="4" t="s">
        <v>150</v>
      </c>
      <c r="V41" s="4">
        <v>300686</v>
      </c>
      <c r="W41" s="4" t="s">
        <v>205</v>
      </c>
      <c r="X41" s="4">
        <v>300686</v>
      </c>
      <c r="Y41" s="4" t="s">
        <v>205</v>
      </c>
      <c r="Z41" s="4">
        <v>8</v>
      </c>
      <c r="AA41" s="4" t="s">
        <v>191</v>
      </c>
      <c r="AB41" s="4">
        <v>1</v>
      </c>
      <c r="AC41" s="4" t="s">
        <v>191</v>
      </c>
      <c r="AD41" s="36">
        <v>3</v>
      </c>
      <c r="AE41" s="36" t="s">
        <v>206</v>
      </c>
      <c r="AF41" s="4"/>
      <c r="AG41" s="4"/>
      <c r="AH41" s="4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ht="15" customHeight="1" x14ac:dyDescent="0.35">
      <c r="A42" s="4">
        <v>2016</v>
      </c>
      <c r="B42" s="4" t="s">
        <v>147</v>
      </c>
      <c r="C42" s="4" t="s">
        <v>207</v>
      </c>
      <c r="D42" s="55">
        <v>42734</v>
      </c>
      <c r="E42" s="4" t="s">
        <v>35</v>
      </c>
      <c r="F42" s="4" t="s">
        <v>36</v>
      </c>
      <c r="G42" s="4" t="s">
        <v>37</v>
      </c>
      <c r="H42" s="4" t="s">
        <v>38</v>
      </c>
      <c r="I42" s="4"/>
      <c r="J42" s="4"/>
      <c r="K42" s="57"/>
      <c r="L42" s="4"/>
      <c r="M42" s="4"/>
      <c r="N42" s="55"/>
      <c r="O42" s="4"/>
      <c r="P42" s="55">
        <v>42734</v>
      </c>
      <c r="Q42" s="4" t="s">
        <v>208</v>
      </c>
      <c r="R42" s="4"/>
      <c r="S42" s="4"/>
      <c r="T42" s="4">
        <v>0</v>
      </c>
      <c r="U42" s="4" t="s">
        <v>150</v>
      </c>
      <c r="V42" s="4">
        <v>301778</v>
      </c>
      <c r="W42" s="4" t="s">
        <v>209</v>
      </c>
      <c r="X42" s="4">
        <v>301778</v>
      </c>
      <c r="Y42" s="4" t="s">
        <v>209</v>
      </c>
      <c r="Z42" s="4">
        <v>23</v>
      </c>
      <c r="AA42" s="4" t="s">
        <v>113</v>
      </c>
      <c r="AB42" s="4">
        <v>1</v>
      </c>
      <c r="AC42" s="4" t="s">
        <v>113</v>
      </c>
      <c r="AD42" s="36">
        <v>1</v>
      </c>
      <c r="AE42" s="36" t="s">
        <v>113</v>
      </c>
      <c r="AF42" s="4"/>
      <c r="AG42" s="4"/>
      <c r="AH42" s="4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ht="15" customHeight="1" x14ac:dyDescent="0.35">
      <c r="A43" s="4">
        <v>2016</v>
      </c>
      <c r="B43" s="4" t="s">
        <v>147</v>
      </c>
      <c r="C43" s="4" t="s">
        <v>207</v>
      </c>
      <c r="D43" s="55">
        <v>42669</v>
      </c>
      <c r="E43" s="4" t="s">
        <v>35</v>
      </c>
      <c r="F43" s="4" t="s">
        <v>36</v>
      </c>
      <c r="G43" s="4" t="s">
        <v>37</v>
      </c>
      <c r="H43" s="4" t="s">
        <v>38</v>
      </c>
      <c r="I43" s="4"/>
      <c r="J43" s="4"/>
      <c r="K43" s="55"/>
      <c r="L43" s="4"/>
      <c r="M43" s="4"/>
      <c r="N43" s="55"/>
      <c r="O43" s="4"/>
      <c r="P43" s="55">
        <v>42669</v>
      </c>
      <c r="Q43" s="4" t="s">
        <v>210</v>
      </c>
      <c r="R43" s="4"/>
      <c r="S43" s="4"/>
      <c r="T43" s="4">
        <v>0</v>
      </c>
      <c r="U43" s="4" t="s">
        <v>150</v>
      </c>
      <c r="V43" s="4">
        <v>300684</v>
      </c>
      <c r="W43" s="4" t="s">
        <v>211</v>
      </c>
      <c r="X43" s="4">
        <v>300684</v>
      </c>
      <c r="Y43" s="4" t="s">
        <v>211</v>
      </c>
      <c r="Z43" s="4">
        <v>8</v>
      </c>
      <c r="AA43" s="4" t="s">
        <v>191</v>
      </c>
      <c r="AB43" s="4">
        <v>1</v>
      </c>
      <c r="AC43" s="4" t="s">
        <v>191</v>
      </c>
      <c r="AD43" s="36">
        <v>1</v>
      </c>
      <c r="AE43" s="36" t="s">
        <v>191</v>
      </c>
      <c r="AF43" s="4"/>
      <c r="AG43" s="4"/>
      <c r="AH43" s="4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ht="15" customHeight="1" x14ac:dyDescent="0.35">
      <c r="A44" s="4">
        <v>2016</v>
      </c>
      <c r="B44" s="4" t="s">
        <v>34</v>
      </c>
      <c r="C44" s="4" t="s">
        <v>34</v>
      </c>
      <c r="D44" s="55">
        <v>42730</v>
      </c>
      <c r="E44" s="4" t="s">
        <v>35</v>
      </c>
      <c r="F44" s="4" t="s">
        <v>36</v>
      </c>
      <c r="G44" s="4" t="s">
        <v>37</v>
      </c>
      <c r="H44" s="4" t="s">
        <v>38</v>
      </c>
      <c r="I44" s="4"/>
      <c r="J44" s="4"/>
      <c r="K44" s="55"/>
      <c r="L44" s="4"/>
      <c r="M44" s="4"/>
      <c r="N44" s="55"/>
      <c r="O44" s="4"/>
      <c r="P44" s="55">
        <v>42730</v>
      </c>
      <c r="Q44" s="4" t="s">
        <v>212</v>
      </c>
      <c r="R44" s="4"/>
      <c r="S44" s="4"/>
      <c r="T44" s="4">
        <v>5</v>
      </c>
      <c r="U44" s="4" t="s">
        <v>121</v>
      </c>
      <c r="V44" s="4">
        <v>51</v>
      </c>
      <c r="W44" s="4" t="s">
        <v>213</v>
      </c>
      <c r="X44" s="4">
        <v>1311</v>
      </c>
      <c r="Y44" s="4" t="s">
        <v>214</v>
      </c>
      <c r="Z44" s="4">
        <v>15</v>
      </c>
      <c r="AA44" s="4" t="s">
        <v>43</v>
      </c>
      <c r="AB44" s="4">
        <v>1</v>
      </c>
      <c r="AC44" s="4" t="s">
        <v>43</v>
      </c>
      <c r="AD44" s="36">
        <v>13</v>
      </c>
      <c r="AE44" s="36" t="s">
        <v>44</v>
      </c>
      <c r="AF44" s="4"/>
      <c r="AG44" s="4"/>
      <c r="AH44" s="4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ht="15" customHeight="1" x14ac:dyDescent="0.35">
      <c r="A45" s="4">
        <v>2016</v>
      </c>
      <c r="B45" s="4" t="s">
        <v>34</v>
      </c>
      <c r="C45" s="4" t="s">
        <v>34</v>
      </c>
      <c r="D45" s="55">
        <v>42562</v>
      </c>
      <c r="E45" s="4" t="s">
        <v>57</v>
      </c>
      <c r="F45" s="4" t="s">
        <v>36</v>
      </c>
      <c r="G45" s="4" t="s">
        <v>37</v>
      </c>
      <c r="H45" s="4" t="s">
        <v>38</v>
      </c>
      <c r="I45" s="4"/>
      <c r="J45" s="4"/>
      <c r="K45" s="55"/>
      <c r="L45" s="4"/>
      <c r="M45" s="4"/>
      <c r="N45" s="55"/>
      <c r="O45" s="4"/>
      <c r="P45" s="55">
        <v>42562</v>
      </c>
      <c r="Q45" s="4" t="s">
        <v>215</v>
      </c>
      <c r="R45" s="4"/>
      <c r="S45" s="4"/>
      <c r="T45" s="4">
        <v>37</v>
      </c>
      <c r="U45" s="4" t="s">
        <v>186</v>
      </c>
      <c r="V45" s="4">
        <v>211</v>
      </c>
      <c r="W45" s="4" t="s">
        <v>216</v>
      </c>
      <c r="X45" s="4">
        <v>1017</v>
      </c>
      <c r="Y45" s="4" t="s">
        <v>217</v>
      </c>
      <c r="Z45" s="4">
        <v>15</v>
      </c>
      <c r="AA45" s="4" t="s">
        <v>43</v>
      </c>
      <c r="AB45" s="4">
        <v>1</v>
      </c>
      <c r="AC45" s="4" t="s">
        <v>43</v>
      </c>
      <c r="AD45" s="36">
        <v>1</v>
      </c>
      <c r="AE45" s="36" t="s">
        <v>43</v>
      </c>
      <c r="AF45" s="4"/>
      <c r="AG45" s="4"/>
      <c r="AH45" s="4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ht="15" customHeight="1" x14ac:dyDescent="0.35">
      <c r="A46" s="4">
        <v>2016</v>
      </c>
      <c r="B46" s="4" t="s">
        <v>34</v>
      </c>
      <c r="C46" s="4" t="s">
        <v>34</v>
      </c>
      <c r="D46" s="55">
        <v>42486</v>
      </c>
      <c r="E46" s="4" t="s">
        <v>57</v>
      </c>
      <c r="F46" s="4" t="s">
        <v>36</v>
      </c>
      <c r="G46" s="4" t="s">
        <v>37</v>
      </c>
      <c r="H46" s="4" t="s">
        <v>38</v>
      </c>
      <c r="I46" s="4"/>
      <c r="J46" s="4"/>
      <c r="K46" s="55"/>
      <c r="L46" s="4"/>
      <c r="M46" s="4"/>
      <c r="N46" s="55"/>
      <c r="O46" s="4"/>
      <c r="P46" s="55">
        <v>42486</v>
      </c>
      <c r="Q46" s="4" t="s">
        <v>218</v>
      </c>
      <c r="R46" s="4"/>
      <c r="S46" s="4"/>
      <c r="T46" s="4">
        <v>1</v>
      </c>
      <c r="U46" s="4" t="s">
        <v>40</v>
      </c>
      <c r="V46" s="4">
        <v>1</v>
      </c>
      <c r="W46" s="4" t="s">
        <v>219</v>
      </c>
      <c r="X46" s="4">
        <v>3</v>
      </c>
      <c r="Y46" s="4" t="s">
        <v>220</v>
      </c>
      <c r="Z46" s="4">
        <v>15</v>
      </c>
      <c r="AA46" s="4" t="s">
        <v>43</v>
      </c>
      <c r="AB46" s="4">
        <v>1</v>
      </c>
      <c r="AC46" s="4" t="s">
        <v>43</v>
      </c>
      <c r="AD46" s="36">
        <v>1</v>
      </c>
      <c r="AE46" s="36" t="s">
        <v>43</v>
      </c>
      <c r="AF46" s="4"/>
      <c r="AG46" s="4"/>
      <c r="AH46" s="4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ht="15" customHeight="1" x14ac:dyDescent="0.35">
      <c r="A47" s="4">
        <v>2016</v>
      </c>
      <c r="B47" s="4" t="s">
        <v>34</v>
      </c>
      <c r="C47" s="4" t="s">
        <v>34</v>
      </c>
      <c r="D47" s="55">
        <v>42725</v>
      </c>
      <c r="E47" s="4" t="s">
        <v>35</v>
      </c>
      <c r="F47" s="4" t="s">
        <v>36</v>
      </c>
      <c r="G47" s="4" t="s">
        <v>37</v>
      </c>
      <c r="H47" s="4" t="s">
        <v>38</v>
      </c>
      <c r="I47" s="4"/>
      <c r="J47" s="4"/>
      <c r="K47" s="55"/>
      <c r="L47" s="4"/>
      <c r="M47" s="4"/>
      <c r="N47" s="55"/>
      <c r="O47" s="4"/>
      <c r="P47" s="55">
        <v>42725</v>
      </c>
      <c r="Q47" s="4" t="s">
        <v>221</v>
      </c>
      <c r="R47" s="4"/>
      <c r="S47" s="4"/>
      <c r="T47" s="4">
        <v>5</v>
      </c>
      <c r="U47" s="4" t="s">
        <v>121</v>
      </c>
      <c r="V47" s="4">
        <v>52</v>
      </c>
      <c r="W47" s="4" t="s">
        <v>222</v>
      </c>
      <c r="X47" s="4">
        <v>1534</v>
      </c>
      <c r="Y47" s="4" t="s">
        <v>223</v>
      </c>
      <c r="Z47" s="4">
        <v>15</v>
      </c>
      <c r="AA47" s="4" t="s">
        <v>43</v>
      </c>
      <c r="AB47" s="4">
        <v>1</v>
      </c>
      <c r="AC47" s="4" t="s">
        <v>43</v>
      </c>
      <c r="AD47" s="36">
        <v>30</v>
      </c>
      <c r="AE47" s="36" t="s">
        <v>130</v>
      </c>
      <c r="AF47" s="4"/>
      <c r="AG47" s="4"/>
      <c r="AH47" s="4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5" customHeight="1" x14ac:dyDescent="0.35">
      <c r="A48" s="4">
        <v>2016</v>
      </c>
      <c r="B48" s="4" t="s">
        <v>34</v>
      </c>
      <c r="C48" s="4" t="s">
        <v>34</v>
      </c>
      <c r="D48" s="55">
        <v>42527</v>
      </c>
      <c r="E48" s="4" t="s">
        <v>79</v>
      </c>
      <c r="F48" s="4" t="s">
        <v>36</v>
      </c>
      <c r="G48" s="4" t="s">
        <v>37</v>
      </c>
      <c r="H48" s="4" t="s">
        <v>38</v>
      </c>
      <c r="I48" s="4"/>
      <c r="J48" s="4"/>
      <c r="K48" s="55"/>
      <c r="L48" s="4"/>
      <c r="M48" s="4"/>
      <c r="N48" s="55"/>
      <c r="O48" s="4"/>
      <c r="P48" s="55">
        <v>42527</v>
      </c>
      <c r="Q48" s="4" t="s">
        <v>224</v>
      </c>
      <c r="R48" s="4"/>
      <c r="S48" s="4"/>
      <c r="T48" s="4">
        <v>5</v>
      </c>
      <c r="U48" s="4" t="s">
        <v>121</v>
      </c>
      <c r="V48" s="4">
        <v>52</v>
      </c>
      <c r="W48" s="4" t="s">
        <v>222</v>
      </c>
      <c r="X48" s="4">
        <v>1534</v>
      </c>
      <c r="Y48" s="4" t="s">
        <v>223</v>
      </c>
      <c r="Z48" s="4">
        <v>15</v>
      </c>
      <c r="AA48" s="4" t="s">
        <v>43</v>
      </c>
      <c r="AB48" s="4">
        <v>1</v>
      </c>
      <c r="AC48" s="4" t="s">
        <v>43</v>
      </c>
      <c r="AD48" s="36">
        <v>30</v>
      </c>
      <c r="AE48" s="36" t="s">
        <v>130</v>
      </c>
      <c r="AF48" s="4"/>
      <c r="AG48" s="4"/>
      <c r="AH48" s="4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ht="15" customHeight="1" x14ac:dyDescent="0.35">
      <c r="A49" s="4">
        <v>2016</v>
      </c>
      <c r="B49" s="4" t="s">
        <v>34</v>
      </c>
      <c r="C49" s="4" t="s">
        <v>34</v>
      </c>
      <c r="D49" s="55">
        <v>42727</v>
      </c>
      <c r="E49" s="4" t="s">
        <v>35</v>
      </c>
      <c r="F49" s="4" t="s">
        <v>36</v>
      </c>
      <c r="G49" s="4" t="s">
        <v>37</v>
      </c>
      <c r="H49" s="4" t="s">
        <v>38</v>
      </c>
      <c r="I49" s="4"/>
      <c r="J49" s="4"/>
      <c r="K49" s="57"/>
      <c r="L49" s="4"/>
      <c r="M49" s="4"/>
      <c r="N49" s="55"/>
      <c r="O49" s="4"/>
      <c r="P49" s="57">
        <v>42727</v>
      </c>
      <c r="Q49" s="4" t="s">
        <v>225</v>
      </c>
      <c r="R49" s="56"/>
      <c r="S49" s="4"/>
      <c r="T49" s="56">
        <v>5</v>
      </c>
      <c r="U49" s="56" t="s">
        <v>121</v>
      </c>
      <c r="V49" s="56">
        <v>331</v>
      </c>
      <c r="W49" s="56" t="s">
        <v>226</v>
      </c>
      <c r="X49" s="56">
        <v>474</v>
      </c>
      <c r="Y49" s="56" t="s">
        <v>227</v>
      </c>
      <c r="Z49" s="56">
        <v>15</v>
      </c>
      <c r="AA49" s="56" t="s">
        <v>43</v>
      </c>
      <c r="AB49" s="56">
        <v>1</v>
      </c>
      <c r="AC49" s="56" t="s">
        <v>43</v>
      </c>
      <c r="AD49" s="37">
        <v>13</v>
      </c>
      <c r="AE49" s="37" t="s">
        <v>44</v>
      </c>
      <c r="AF49" s="4"/>
      <c r="AG49" s="4"/>
      <c r="AH49" s="4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ht="15" customHeight="1" x14ac:dyDescent="0.35">
      <c r="A50" s="4">
        <v>2016</v>
      </c>
      <c r="B50" s="4" t="s">
        <v>34</v>
      </c>
      <c r="C50" s="4" t="s">
        <v>34</v>
      </c>
      <c r="D50" s="55">
        <v>42731</v>
      </c>
      <c r="E50" s="4" t="s">
        <v>35</v>
      </c>
      <c r="F50" s="4" t="s">
        <v>36</v>
      </c>
      <c r="G50" s="4" t="s">
        <v>37</v>
      </c>
      <c r="H50" s="4" t="s">
        <v>38</v>
      </c>
      <c r="I50" s="4"/>
      <c r="J50" s="4"/>
      <c r="K50" s="55"/>
      <c r="L50" s="4"/>
      <c r="M50" s="4"/>
      <c r="N50" s="55"/>
      <c r="O50" s="4"/>
      <c r="P50" s="55">
        <v>42731</v>
      </c>
      <c r="Q50" s="4" t="s">
        <v>228</v>
      </c>
      <c r="R50" s="4"/>
      <c r="S50" s="4"/>
      <c r="T50" s="4">
        <v>36</v>
      </c>
      <c r="U50" s="4" t="s">
        <v>229</v>
      </c>
      <c r="V50" s="4">
        <v>202</v>
      </c>
      <c r="W50" s="4" t="s">
        <v>230</v>
      </c>
      <c r="X50" s="4">
        <v>1346</v>
      </c>
      <c r="Y50" s="4" t="s">
        <v>231</v>
      </c>
      <c r="Z50" s="4">
        <v>15</v>
      </c>
      <c r="AA50" s="4" t="s">
        <v>43</v>
      </c>
      <c r="AB50" s="4">
        <v>1</v>
      </c>
      <c r="AC50" s="4" t="s">
        <v>43</v>
      </c>
      <c r="AD50" s="36">
        <v>13</v>
      </c>
      <c r="AE50" s="36" t="s">
        <v>44</v>
      </c>
      <c r="AF50" s="4"/>
      <c r="AG50" s="4"/>
      <c r="AH50" s="4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ht="15" customHeight="1" x14ac:dyDescent="0.35">
      <c r="A51" s="4">
        <v>2016</v>
      </c>
      <c r="B51" s="4" t="s">
        <v>34</v>
      </c>
      <c r="C51" s="4" t="s">
        <v>34</v>
      </c>
      <c r="D51" s="55">
        <v>42725</v>
      </c>
      <c r="E51" s="4" t="s">
        <v>35</v>
      </c>
      <c r="F51" s="4" t="s">
        <v>36</v>
      </c>
      <c r="G51" s="4" t="s">
        <v>37</v>
      </c>
      <c r="H51" s="4" t="s">
        <v>38</v>
      </c>
      <c r="I51" s="4"/>
      <c r="J51" s="4"/>
      <c r="K51" s="55"/>
      <c r="L51" s="4"/>
      <c r="M51" s="4"/>
      <c r="N51" s="55"/>
      <c r="O51" s="4"/>
      <c r="P51" s="55">
        <v>42725</v>
      </c>
      <c r="Q51" s="4" t="s">
        <v>232</v>
      </c>
      <c r="R51" s="4"/>
      <c r="S51" s="4"/>
      <c r="T51" s="4">
        <v>9</v>
      </c>
      <c r="U51" s="4" t="s">
        <v>46</v>
      </c>
      <c r="V51" s="4">
        <v>58</v>
      </c>
      <c r="W51" s="4" t="s">
        <v>233</v>
      </c>
      <c r="X51" s="4">
        <v>1274</v>
      </c>
      <c r="Y51" s="4" t="s">
        <v>234</v>
      </c>
      <c r="Z51" s="4">
        <v>15</v>
      </c>
      <c r="AA51" s="4" t="s">
        <v>43</v>
      </c>
      <c r="AB51" s="4">
        <v>1</v>
      </c>
      <c r="AC51" s="4" t="s">
        <v>43</v>
      </c>
      <c r="AD51" s="36">
        <v>22</v>
      </c>
      <c r="AE51" s="36" t="s">
        <v>171</v>
      </c>
      <c r="AF51" s="4"/>
      <c r="AG51" s="4"/>
      <c r="AH51" s="4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ht="15" customHeight="1" x14ac:dyDescent="0.35">
      <c r="A52" s="4">
        <v>2016</v>
      </c>
      <c r="B52" s="4" t="s">
        <v>34</v>
      </c>
      <c r="C52" s="4" t="s">
        <v>34</v>
      </c>
      <c r="D52" s="55">
        <v>42717</v>
      </c>
      <c r="E52" s="4" t="s">
        <v>35</v>
      </c>
      <c r="F52" s="4" t="s">
        <v>36</v>
      </c>
      <c r="G52" s="4" t="s">
        <v>37</v>
      </c>
      <c r="H52" s="4" t="s">
        <v>38</v>
      </c>
      <c r="I52" s="4"/>
      <c r="J52" s="4"/>
      <c r="K52" s="55"/>
      <c r="L52" s="4"/>
      <c r="M52" s="4"/>
      <c r="N52" s="55"/>
      <c r="O52" s="4"/>
      <c r="P52" s="55">
        <v>42717</v>
      </c>
      <c r="Q52" s="4" t="s">
        <v>235</v>
      </c>
      <c r="R52" s="4"/>
      <c r="S52" s="4"/>
      <c r="T52" s="4">
        <v>37</v>
      </c>
      <c r="U52" s="4" t="s">
        <v>186</v>
      </c>
      <c r="V52" s="4">
        <v>56</v>
      </c>
      <c r="W52" s="4" t="s">
        <v>236</v>
      </c>
      <c r="X52" s="4">
        <v>204</v>
      </c>
      <c r="Y52" s="4" t="s">
        <v>236</v>
      </c>
      <c r="Z52" s="4">
        <v>15</v>
      </c>
      <c r="AA52" s="4" t="s">
        <v>43</v>
      </c>
      <c r="AB52" s="4">
        <v>1</v>
      </c>
      <c r="AC52" s="4" t="s">
        <v>43</v>
      </c>
      <c r="AD52" s="36">
        <v>14</v>
      </c>
      <c r="AE52" s="36" t="s">
        <v>126</v>
      </c>
      <c r="AF52" s="4"/>
      <c r="AG52" s="4"/>
      <c r="AH52" s="4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ht="15" customHeight="1" x14ac:dyDescent="0.35">
      <c r="A53" s="4">
        <v>2016</v>
      </c>
      <c r="B53" s="4" t="s">
        <v>34</v>
      </c>
      <c r="C53" s="4" t="s">
        <v>34</v>
      </c>
      <c r="D53" s="55">
        <v>42724</v>
      </c>
      <c r="E53" s="4" t="s">
        <v>35</v>
      </c>
      <c r="F53" s="4" t="s">
        <v>36</v>
      </c>
      <c r="G53" s="4" t="s">
        <v>37</v>
      </c>
      <c r="H53" s="4" t="s">
        <v>38</v>
      </c>
      <c r="I53" s="4"/>
      <c r="J53" s="4"/>
      <c r="K53" s="55"/>
      <c r="L53" s="4"/>
      <c r="M53" s="4"/>
      <c r="N53" s="55"/>
      <c r="O53" s="4"/>
      <c r="P53" s="55">
        <v>42724</v>
      </c>
      <c r="Q53" s="4" t="s">
        <v>237</v>
      </c>
      <c r="R53" s="4"/>
      <c r="S53" s="4"/>
      <c r="T53" s="4">
        <v>12</v>
      </c>
      <c r="U53" s="4" t="s">
        <v>177</v>
      </c>
      <c r="V53" s="4">
        <v>121</v>
      </c>
      <c r="W53" s="4" t="s">
        <v>238</v>
      </c>
      <c r="X53" s="4">
        <v>1510</v>
      </c>
      <c r="Y53" s="4" t="s">
        <v>239</v>
      </c>
      <c r="Z53" s="4">
        <v>15</v>
      </c>
      <c r="AA53" s="4" t="s">
        <v>43</v>
      </c>
      <c r="AB53" s="4">
        <v>1</v>
      </c>
      <c r="AC53" s="4" t="s">
        <v>43</v>
      </c>
      <c r="AD53" s="36">
        <v>13</v>
      </c>
      <c r="AE53" s="36" t="s">
        <v>44</v>
      </c>
      <c r="AF53" s="4"/>
      <c r="AG53" s="4"/>
      <c r="AH53" s="4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ht="15" customHeight="1" x14ac:dyDescent="0.35">
      <c r="A54" s="4">
        <v>2016</v>
      </c>
      <c r="B54" s="4" t="s">
        <v>34</v>
      </c>
      <c r="C54" s="4" t="s">
        <v>34</v>
      </c>
      <c r="D54" s="55">
        <v>42734</v>
      </c>
      <c r="E54" s="4" t="s">
        <v>35</v>
      </c>
      <c r="F54" s="4" t="s">
        <v>36</v>
      </c>
      <c r="G54" s="4" t="s">
        <v>37</v>
      </c>
      <c r="H54" s="4" t="s">
        <v>38</v>
      </c>
      <c r="I54" s="4"/>
      <c r="J54" s="4"/>
      <c r="K54" s="55"/>
      <c r="L54" s="4"/>
      <c r="M54" s="4"/>
      <c r="N54" s="55"/>
      <c r="O54" s="4"/>
      <c r="P54" s="55">
        <v>42734</v>
      </c>
      <c r="Q54" s="4" t="s">
        <v>240</v>
      </c>
      <c r="R54" s="4"/>
      <c r="S54" s="4"/>
      <c r="T54" s="4">
        <v>7</v>
      </c>
      <c r="U54" s="4" t="s">
        <v>181</v>
      </c>
      <c r="V54" s="4">
        <v>73</v>
      </c>
      <c r="W54" s="4" t="s">
        <v>241</v>
      </c>
      <c r="X54" s="4">
        <v>1520</v>
      </c>
      <c r="Y54" s="4" t="s">
        <v>242</v>
      </c>
      <c r="Z54" s="4">
        <v>15</v>
      </c>
      <c r="AA54" s="4" t="s">
        <v>43</v>
      </c>
      <c r="AB54" s="4">
        <v>1</v>
      </c>
      <c r="AC54" s="4" t="s">
        <v>43</v>
      </c>
      <c r="AD54" s="36">
        <v>5</v>
      </c>
      <c r="AE54" s="36" t="s">
        <v>243</v>
      </c>
      <c r="AF54" s="4"/>
      <c r="AG54" s="4"/>
      <c r="AH54" s="4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ht="15" customHeight="1" x14ac:dyDescent="0.35">
      <c r="A55" s="4">
        <v>2016</v>
      </c>
      <c r="B55" s="4" t="s">
        <v>34</v>
      </c>
      <c r="C55" s="4" t="s">
        <v>244</v>
      </c>
      <c r="D55" s="55">
        <v>42734</v>
      </c>
      <c r="E55" s="4" t="s">
        <v>35</v>
      </c>
      <c r="F55" s="4" t="s">
        <v>36</v>
      </c>
      <c r="G55" s="4" t="s">
        <v>37</v>
      </c>
      <c r="H55" s="4" t="s">
        <v>38</v>
      </c>
      <c r="I55" s="4"/>
      <c r="J55" s="4"/>
      <c r="K55" s="55"/>
      <c r="L55" s="4"/>
      <c r="M55" s="4"/>
      <c r="N55" s="55"/>
      <c r="O55" s="4"/>
      <c r="P55" s="55">
        <v>42734</v>
      </c>
      <c r="Q55" s="4" t="s">
        <v>245</v>
      </c>
      <c r="R55" s="4"/>
      <c r="S55" s="4"/>
      <c r="T55" s="4">
        <v>10</v>
      </c>
      <c r="U55" s="4" t="s">
        <v>246</v>
      </c>
      <c r="V55" s="4">
        <v>528</v>
      </c>
      <c r="W55" s="4" t="s">
        <v>247</v>
      </c>
      <c r="X55" s="4">
        <v>106</v>
      </c>
      <c r="Y55" s="4" t="s">
        <v>248</v>
      </c>
      <c r="Z55" s="4">
        <v>15</v>
      </c>
      <c r="AA55" s="4" t="s">
        <v>43</v>
      </c>
      <c r="AB55" s="4">
        <v>1</v>
      </c>
      <c r="AC55" s="4" t="s">
        <v>43</v>
      </c>
      <c r="AD55" s="36">
        <v>18</v>
      </c>
      <c r="AE55" s="36" t="s">
        <v>249</v>
      </c>
      <c r="AF55" s="4"/>
      <c r="AG55" s="4"/>
      <c r="AH55" s="4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ht="15" customHeight="1" x14ac:dyDescent="0.35">
      <c r="A56" s="4">
        <v>2016</v>
      </c>
      <c r="B56" s="4" t="s">
        <v>34</v>
      </c>
      <c r="C56" s="4" t="s">
        <v>244</v>
      </c>
      <c r="D56" s="55">
        <v>42733</v>
      </c>
      <c r="E56" s="4" t="s">
        <v>35</v>
      </c>
      <c r="F56" s="4" t="s">
        <v>36</v>
      </c>
      <c r="G56" s="4" t="s">
        <v>37</v>
      </c>
      <c r="H56" s="4" t="s">
        <v>38</v>
      </c>
      <c r="I56" s="4"/>
      <c r="J56" s="4"/>
      <c r="K56" s="55"/>
      <c r="L56" s="4"/>
      <c r="M56" s="4"/>
      <c r="N56" s="55"/>
      <c r="O56" s="4"/>
      <c r="P56" s="55">
        <v>42733</v>
      </c>
      <c r="Q56" s="4" t="s">
        <v>250</v>
      </c>
      <c r="R56" s="4"/>
      <c r="S56" s="4"/>
      <c r="T56" s="4">
        <v>10</v>
      </c>
      <c r="U56" s="4" t="s">
        <v>246</v>
      </c>
      <c r="V56" s="4">
        <v>520</v>
      </c>
      <c r="W56" s="4" t="s">
        <v>251</v>
      </c>
      <c r="X56" s="4">
        <v>98</v>
      </c>
      <c r="Y56" s="4" t="s">
        <v>252</v>
      </c>
      <c r="Z56" s="4">
        <v>21</v>
      </c>
      <c r="AA56" s="4" t="s">
        <v>104</v>
      </c>
      <c r="AB56" s="4">
        <v>1</v>
      </c>
      <c r="AC56" s="4" t="s">
        <v>104</v>
      </c>
      <c r="AD56" s="36">
        <v>1</v>
      </c>
      <c r="AE56" s="36" t="s">
        <v>104</v>
      </c>
      <c r="AF56" s="4"/>
      <c r="AG56" s="4"/>
      <c r="AH56" s="4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ht="15" customHeight="1" x14ac:dyDescent="0.35">
      <c r="A57" s="4">
        <v>2016</v>
      </c>
      <c r="B57" s="4" t="s">
        <v>34</v>
      </c>
      <c r="C57" s="4" t="s">
        <v>244</v>
      </c>
      <c r="D57" s="55">
        <v>42727</v>
      </c>
      <c r="E57" s="4" t="s">
        <v>35</v>
      </c>
      <c r="F57" s="4" t="s">
        <v>36</v>
      </c>
      <c r="G57" s="4" t="s">
        <v>37</v>
      </c>
      <c r="H57" s="4" t="s">
        <v>38</v>
      </c>
      <c r="I57" s="4"/>
      <c r="J57" s="4"/>
      <c r="K57" s="55"/>
      <c r="L57" s="4"/>
      <c r="M57" s="4"/>
      <c r="N57" s="55"/>
      <c r="O57" s="4"/>
      <c r="P57" s="55">
        <v>42727</v>
      </c>
      <c r="Q57" s="4" t="s">
        <v>253</v>
      </c>
      <c r="R57" s="4"/>
      <c r="S57" s="4"/>
      <c r="T57" s="4">
        <v>10</v>
      </c>
      <c r="U57" s="4" t="s">
        <v>246</v>
      </c>
      <c r="V57" s="4">
        <v>525</v>
      </c>
      <c r="W57" s="4" t="s">
        <v>254</v>
      </c>
      <c r="X57" s="4">
        <v>103</v>
      </c>
      <c r="Y57" s="4" t="s">
        <v>255</v>
      </c>
      <c r="Z57" s="4">
        <v>10</v>
      </c>
      <c r="AA57" s="4" t="s">
        <v>256</v>
      </c>
      <c r="AB57" s="4">
        <v>1</v>
      </c>
      <c r="AC57" s="4" t="s">
        <v>256</v>
      </c>
      <c r="AD57" s="36">
        <v>1</v>
      </c>
      <c r="AE57" s="36" t="s">
        <v>256</v>
      </c>
      <c r="AF57" s="4"/>
      <c r="AG57" s="4"/>
      <c r="AH57" s="4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ht="15" customHeight="1" x14ac:dyDescent="0.35">
      <c r="A58" s="4">
        <v>2016</v>
      </c>
      <c r="B58" s="4" t="s">
        <v>34</v>
      </c>
      <c r="C58" s="4" t="s">
        <v>244</v>
      </c>
      <c r="D58" s="55">
        <v>42733</v>
      </c>
      <c r="E58" s="4" t="s">
        <v>35</v>
      </c>
      <c r="F58" s="4" t="s">
        <v>36</v>
      </c>
      <c r="G58" s="4" t="s">
        <v>37</v>
      </c>
      <c r="H58" s="4" t="s">
        <v>38</v>
      </c>
      <c r="I58" s="4"/>
      <c r="J58" s="4"/>
      <c r="K58" s="55"/>
      <c r="L58" s="4"/>
      <c r="M58" s="4"/>
      <c r="N58" s="55"/>
      <c r="O58" s="4"/>
      <c r="P58" s="55">
        <v>42733</v>
      </c>
      <c r="Q58" s="4" t="s">
        <v>257</v>
      </c>
      <c r="R58" s="4"/>
      <c r="S58" s="4"/>
      <c r="T58" s="4">
        <v>10</v>
      </c>
      <c r="U58" s="4" t="s">
        <v>246</v>
      </c>
      <c r="V58" s="4">
        <v>556</v>
      </c>
      <c r="W58" s="4" t="s">
        <v>258</v>
      </c>
      <c r="X58" s="4">
        <v>1549</v>
      </c>
      <c r="Y58" s="4" t="s">
        <v>259</v>
      </c>
      <c r="Z58" s="4">
        <v>8</v>
      </c>
      <c r="AA58" s="4" t="s">
        <v>191</v>
      </c>
      <c r="AB58" s="4">
        <v>9</v>
      </c>
      <c r="AC58" s="4" t="s">
        <v>260</v>
      </c>
      <c r="AD58" s="36">
        <v>1</v>
      </c>
      <c r="AE58" s="36" t="s">
        <v>261</v>
      </c>
      <c r="AF58" s="4"/>
      <c r="AG58" s="4"/>
      <c r="AH58" s="4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ht="15" customHeight="1" x14ac:dyDescent="0.35">
      <c r="A59" s="4">
        <v>2016</v>
      </c>
      <c r="B59" s="4" t="s">
        <v>34</v>
      </c>
      <c r="C59" s="4" t="s">
        <v>244</v>
      </c>
      <c r="D59" s="55">
        <v>42727</v>
      </c>
      <c r="E59" s="4" t="s">
        <v>35</v>
      </c>
      <c r="F59" s="4" t="s">
        <v>36</v>
      </c>
      <c r="G59" s="4" t="s">
        <v>37</v>
      </c>
      <c r="H59" s="4" t="s">
        <v>38</v>
      </c>
      <c r="I59" s="4"/>
      <c r="J59" s="4"/>
      <c r="K59" s="55"/>
      <c r="L59" s="4"/>
      <c r="M59" s="4"/>
      <c r="N59" s="55"/>
      <c r="O59" s="4"/>
      <c r="P59" s="55">
        <v>42727</v>
      </c>
      <c r="Q59" s="4" t="s">
        <v>262</v>
      </c>
      <c r="R59" s="4"/>
      <c r="S59" s="4"/>
      <c r="T59" s="4">
        <v>10</v>
      </c>
      <c r="U59" s="4" t="s">
        <v>246</v>
      </c>
      <c r="V59" s="4">
        <v>531</v>
      </c>
      <c r="W59" s="4" t="s">
        <v>263</v>
      </c>
      <c r="X59" s="4">
        <v>109</v>
      </c>
      <c r="Y59" s="4" t="s">
        <v>264</v>
      </c>
      <c r="Z59" s="4">
        <v>23</v>
      </c>
      <c r="AA59" s="4" t="s">
        <v>113</v>
      </c>
      <c r="AB59" s="4">
        <v>1</v>
      </c>
      <c r="AC59" s="4" t="s">
        <v>113</v>
      </c>
      <c r="AD59" s="36">
        <v>1</v>
      </c>
      <c r="AE59" s="36" t="s">
        <v>113</v>
      </c>
      <c r="AF59" s="4"/>
      <c r="AG59" s="4"/>
      <c r="AH59" s="4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ht="15" customHeight="1" x14ac:dyDescent="0.35">
      <c r="A60" s="4">
        <v>2016</v>
      </c>
      <c r="B60" s="4" t="s">
        <v>34</v>
      </c>
      <c r="C60" s="4" t="s">
        <v>244</v>
      </c>
      <c r="D60" s="55">
        <v>42733</v>
      </c>
      <c r="E60" s="4" t="s">
        <v>35</v>
      </c>
      <c r="F60" s="4" t="s">
        <v>36</v>
      </c>
      <c r="G60" s="4" t="s">
        <v>37</v>
      </c>
      <c r="H60" s="4" t="s">
        <v>38</v>
      </c>
      <c r="I60" s="4"/>
      <c r="J60" s="4"/>
      <c r="K60" s="55"/>
      <c r="L60" s="4"/>
      <c r="M60" s="4"/>
      <c r="N60" s="55"/>
      <c r="O60" s="4"/>
      <c r="P60" s="55">
        <v>42733</v>
      </c>
      <c r="Q60" s="4" t="s">
        <v>265</v>
      </c>
      <c r="R60" s="4"/>
      <c r="S60" s="4"/>
      <c r="T60" s="4">
        <v>10</v>
      </c>
      <c r="U60" s="4" t="s">
        <v>246</v>
      </c>
      <c r="V60" s="4">
        <v>510</v>
      </c>
      <c r="W60" s="4" t="s">
        <v>266</v>
      </c>
      <c r="X60" s="4">
        <v>88</v>
      </c>
      <c r="Y60" s="4" t="s">
        <v>267</v>
      </c>
      <c r="Z60" s="4">
        <v>15</v>
      </c>
      <c r="AA60" s="4" t="s">
        <v>43</v>
      </c>
      <c r="AB60" s="4">
        <v>1</v>
      </c>
      <c r="AC60" s="4" t="s">
        <v>43</v>
      </c>
      <c r="AD60" s="36">
        <v>1</v>
      </c>
      <c r="AE60" s="36" t="s">
        <v>43</v>
      </c>
      <c r="AF60" s="4"/>
      <c r="AG60" s="4"/>
      <c r="AH60" s="4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spans="1:46" ht="15" customHeight="1" x14ac:dyDescent="0.35">
      <c r="A61" s="4">
        <v>2017</v>
      </c>
      <c r="B61" s="4" t="s">
        <v>34</v>
      </c>
      <c r="C61" s="4" t="s">
        <v>34</v>
      </c>
      <c r="D61" s="55">
        <v>42849</v>
      </c>
      <c r="E61" s="4" t="s">
        <v>35</v>
      </c>
      <c r="F61" s="4" t="s">
        <v>36</v>
      </c>
      <c r="G61" s="4" t="s">
        <v>37</v>
      </c>
      <c r="H61" s="4" t="s">
        <v>38</v>
      </c>
      <c r="I61" s="4"/>
      <c r="J61" s="4"/>
      <c r="K61" s="55"/>
      <c r="L61" s="4"/>
      <c r="M61" s="4"/>
      <c r="N61" s="55"/>
      <c r="O61" s="4"/>
      <c r="P61" s="55">
        <v>42849</v>
      </c>
      <c r="Q61" s="4" t="s">
        <v>268</v>
      </c>
      <c r="R61" s="4"/>
      <c r="S61" s="4"/>
      <c r="T61" s="4">
        <v>9</v>
      </c>
      <c r="U61" s="4" t="s">
        <v>46</v>
      </c>
      <c r="V61" s="4">
        <v>55</v>
      </c>
      <c r="W61" s="4" t="s">
        <v>269</v>
      </c>
      <c r="X61" s="4">
        <v>1231</v>
      </c>
      <c r="Y61" s="4" t="s">
        <v>270</v>
      </c>
      <c r="Z61" s="4">
        <v>15</v>
      </c>
      <c r="AA61" s="4" t="s">
        <v>43</v>
      </c>
      <c r="AB61" s="4">
        <v>1</v>
      </c>
      <c r="AC61" s="4" t="s">
        <v>43</v>
      </c>
      <c r="AD61" s="36">
        <v>31</v>
      </c>
      <c r="AE61" s="36" t="s">
        <v>49</v>
      </c>
      <c r="AF61" s="4"/>
      <c r="AG61" s="4"/>
      <c r="AH61" s="4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ht="15" customHeight="1" x14ac:dyDescent="0.35">
      <c r="A62" s="4">
        <v>2017</v>
      </c>
      <c r="B62" s="4" t="s">
        <v>34</v>
      </c>
      <c r="C62" s="4" t="s">
        <v>34</v>
      </c>
      <c r="D62" s="55">
        <v>43090</v>
      </c>
      <c r="E62" s="4" t="s">
        <v>271</v>
      </c>
      <c r="F62" s="4" t="s">
        <v>36</v>
      </c>
      <c r="G62" s="4" t="s">
        <v>37</v>
      </c>
      <c r="H62" s="4" t="s">
        <v>38</v>
      </c>
      <c r="I62" s="4"/>
      <c r="J62" s="4"/>
      <c r="K62" s="55"/>
      <c r="L62" s="4"/>
      <c r="M62" s="4"/>
      <c r="N62" s="55"/>
      <c r="O62" s="4"/>
      <c r="P62" s="55">
        <v>43090</v>
      </c>
      <c r="Q62" s="4" t="s">
        <v>272</v>
      </c>
      <c r="R62" s="4"/>
      <c r="S62" s="4"/>
      <c r="T62" s="4">
        <v>13</v>
      </c>
      <c r="U62" s="4" t="s">
        <v>132</v>
      </c>
      <c r="V62" s="4">
        <v>164</v>
      </c>
      <c r="W62" s="4" t="s">
        <v>273</v>
      </c>
      <c r="X62" s="4">
        <v>1299</v>
      </c>
      <c r="Y62" s="4" t="s">
        <v>274</v>
      </c>
      <c r="Z62" s="4">
        <v>15</v>
      </c>
      <c r="AA62" s="4" t="s">
        <v>43</v>
      </c>
      <c r="AB62" s="4">
        <v>1</v>
      </c>
      <c r="AC62" s="4" t="s">
        <v>43</v>
      </c>
      <c r="AD62" s="36">
        <v>31</v>
      </c>
      <c r="AE62" s="36" t="s">
        <v>49</v>
      </c>
      <c r="AF62" s="4"/>
      <c r="AG62" s="4"/>
      <c r="AH62" s="4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ht="15" customHeight="1" x14ac:dyDescent="0.35">
      <c r="A63" s="4">
        <v>2017</v>
      </c>
      <c r="B63" s="4" t="s">
        <v>34</v>
      </c>
      <c r="C63" s="4" t="s">
        <v>34</v>
      </c>
      <c r="D63" s="55">
        <v>43011</v>
      </c>
      <c r="E63" s="4" t="s">
        <v>275</v>
      </c>
      <c r="F63" s="4" t="s">
        <v>36</v>
      </c>
      <c r="G63" s="4" t="s">
        <v>37</v>
      </c>
      <c r="H63" s="4" t="s">
        <v>38</v>
      </c>
      <c r="I63" s="4"/>
      <c r="J63" s="4"/>
      <c r="K63" s="57"/>
      <c r="L63" s="4"/>
      <c r="M63" s="4"/>
      <c r="N63" s="55"/>
      <c r="O63" s="4"/>
      <c r="P63" s="57">
        <v>43011</v>
      </c>
      <c r="Q63" s="4" t="s">
        <v>276</v>
      </c>
      <c r="R63" s="56"/>
      <c r="S63" s="4"/>
      <c r="T63" s="56">
        <v>3</v>
      </c>
      <c r="U63" s="56" t="s">
        <v>159</v>
      </c>
      <c r="V63" s="56">
        <v>113</v>
      </c>
      <c r="W63" s="56" t="s">
        <v>277</v>
      </c>
      <c r="X63" s="56">
        <v>85</v>
      </c>
      <c r="Y63" s="56" t="s">
        <v>277</v>
      </c>
      <c r="Z63" s="56">
        <v>15</v>
      </c>
      <c r="AA63" s="56" t="s">
        <v>43</v>
      </c>
      <c r="AB63" s="56">
        <v>1</v>
      </c>
      <c r="AC63" s="56" t="s">
        <v>43</v>
      </c>
      <c r="AD63" s="37">
        <v>1</v>
      </c>
      <c r="AE63" s="37" t="s">
        <v>43</v>
      </c>
      <c r="AF63" s="4"/>
      <c r="AG63" s="4"/>
      <c r="AH63" s="4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ht="15" customHeight="1" x14ac:dyDescent="0.35">
      <c r="A64" s="4">
        <v>2017</v>
      </c>
      <c r="B64" s="4" t="s">
        <v>34</v>
      </c>
      <c r="C64" s="4" t="s">
        <v>34</v>
      </c>
      <c r="D64" s="55">
        <v>43014</v>
      </c>
      <c r="E64" s="4" t="s">
        <v>35</v>
      </c>
      <c r="F64" s="4" t="s">
        <v>36</v>
      </c>
      <c r="G64" s="4" t="s">
        <v>37</v>
      </c>
      <c r="H64" s="4" t="s">
        <v>38</v>
      </c>
      <c r="I64" s="4"/>
      <c r="J64" s="4"/>
      <c r="K64" s="55"/>
      <c r="L64" s="4"/>
      <c r="M64" s="4"/>
      <c r="N64" s="55"/>
      <c r="O64" s="4"/>
      <c r="P64" s="55">
        <v>43014</v>
      </c>
      <c r="Q64" s="4" t="s">
        <v>278</v>
      </c>
      <c r="R64" s="4"/>
      <c r="S64" s="4"/>
      <c r="T64" s="4">
        <v>9</v>
      </c>
      <c r="U64" s="4" t="s">
        <v>46</v>
      </c>
      <c r="V64" s="4">
        <v>96</v>
      </c>
      <c r="W64" s="4" t="s">
        <v>47</v>
      </c>
      <c r="X64" s="4">
        <v>1650</v>
      </c>
      <c r="Y64" s="4" t="s">
        <v>48</v>
      </c>
      <c r="Z64" s="4">
        <v>15</v>
      </c>
      <c r="AA64" s="4" t="s">
        <v>43</v>
      </c>
      <c r="AB64" s="4">
        <v>1</v>
      </c>
      <c r="AC64" s="4" t="s">
        <v>43</v>
      </c>
      <c r="AD64" s="36">
        <v>31</v>
      </c>
      <c r="AE64" s="36" t="s">
        <v>49</v>
      </c>
      <c r="AF64" s="4"/>
      <c r="AG64" s="4"/>
      <c r="AH64" s="4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ht="15" customHeight="1" x14ac:dyDescent="0.35">
      <c r="A65" s="4">
        <v>2017</v>
      </c>
      <c r="B65" s="4" t="s">
        <v>34</v>
      </c>
      <c r="C65" s="4" t="s">
        <v>34</v>
      </c>
      <c r="D65" s="55">
        <v>42942</v>
      </c>
      <c r="E65" s="4" t="s">
        <v>275</v>
      </c>
      <c r="F65" s="4" t="s">
        <v>36</v>
      </c>
      <c r="G65" s="4" t="s">
        <v>37</v>
      </c>
      <c r="H65" s="4" t="s">
        <v>38</v>
      </c>
      <c r="I65" s="4"/>
      <c r="J65" s="4"/>
      <c r="K65" s="55"/>
      <c r="L65" s="4"/>
      <c r="M65" s="4"/>
      <c r="N65" s="55"/>
      <c r="O65" s="4"/>
      <c r="P65" s="55">
        <v>42942</v>
      </c>
      <c r="Q65" s="4" t="s">
        <v>279</v>
      </c>
      <c r="R65" s="4"/>
      <c r="S65" s="4"/>
      <c r="T65" s="4">
        <v>1</v>
      </c>
      <c r="U65" s="4" t="s">
        <v>40</v>
      </c>
      <c r="V65" s="4">
        <v>16</v>
      </c>
      <c r="W65" s="4" t="s">
        <v>280</v>
      </c>
      <c r="X65" s="4">
        <v>1256</v>
      </c>
      <c r="Y65" s="4" t="s">
        <v>281</v>
      </c>
      <c r="Z65" s="4">
        <v>15</v>
      </c>
      <c r="AA65" s="4" t="s">
        <v>43</v>
      </c>
      <c r="AB65" s="4">
        <v>1</v>
      </c>
      <c r="AC65" s="4" t="s">
        <v>43</v>
      </c>
      <c r="AD65" s="36">
        <v>31</v>
      </c>
      <c r="AE65" s="36" t="s">
        <v>49</v>
      </c>
      <c r="AF65" s="4"/>
      <c r="AG65" s="4"/>
      <c r="AH65" s="4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ht="15" customHeight="1" x14ac:dyDescent="0.35">
      <c r="A66" s="4">
        <v>2017</v>
      </c>
      <c r="B66" s="4" t="s">
        <v>34</v>
      </c>
      <c r="C66" s="4" t="s">
        <v>34</v>
      </c>
      <c r="D66" s="55">
        <v>42776</v>
      </c>
      <c r="E66" s="4" t="s">
        <v>35</v>
      </c>
      <c r="F66" s="4" t="s">
        <v>36</v>
      </c>
      <c r="G66" s="4" t="s">
        <v>37</v>
      </c>
      <c r="H66" s="4" t="s">
        <v>38</v>
      </c>
      <c r="I66" s="4"/>
      <c r="J66" s="4"/>
      <c r="K66" s="55"/>
      <c r="L66" s="4"/>
      <c r="M66" s="4"/>
      <c r="N66" s="55"/>
      <c r="O66" s="4"/>
      <c r="P66" s="55">
        <v>42776</v>
      </c>
      <c r="Q66" s="4" t="s">
        <v>282</v>
      </c>
      <c r="R66" s="4"/>
      <c r="S66" s="4"/>
      <c r="T66" s="4">
        <v>1</v>
      </c>
      <c r="U66" s="4" t="s">
        <v>40</v>
      </c>
      <c r="V66" s="4">
        <v>114</v>
      </c>
      <c r="W66" s="4" t="s">
        <v>283</v>
      </c>
      <c r="X66" s="4">
        <v>86</v>
      </c>
      <c r="Y66" s="4" t="s">
        <v>284</v>
      </c>
      <c r="Z66" s="4">
        <v>15</v>
      </c>
      <c r="AA66" s="4" t="s">
        <v>43</v>
      </c>
      <c r="AB66" s="4">
        <v>1</v>
      </c>
      <c r="AC66" s="4" t="s">
        <v>43</v>
      </c>
      <c r="AD66" s="36">
        <v>30</v>
      </c>
      <c r="AE66" s="36" t="s">
        <v>130</v>
      </c>
      <c r="AF66" s="4"/>
      <c r="AG66" s="4"/>
      <c r="AH66" s="4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ht="15" customHeight="1" x14ac:dyDescent="0.35">
      <c r="A67" s="4">
        <v>2017</v>
      </c>
      <c r="B67" s="4" t="s">
        <v>34</v>
      </c>
      <c r="C67" s="4" t="s">
        <v>34</v>
      </c>
      <c r="D67" s="55">
        <v>43027</v>
      </c>
      <c r="E67" s="4" t="s">
        <v>271</v>
      </c>
      <c r="F67" s="4" t="s">
        <v>36</v>
      </c>
      <c r="G67" s="4" t="s">
        <v>37</v>
      </c>
      <c r="H67" s="4" t="s">
        <v>38</v>
      </c>
      <c r="I67" s="4"/>
      <c r="J67" s="4"/>
      <c r="K67" s="57"/>
      <c r="L67" s="4"/>
      <c r="M67" s="4"/>
      <c r="N67" s="55"/>
      <c r="O67" s="4"/>
      <c r="P67" s="57">
        <v>43027</v>
      </c>
      <c r="Q67" s="4" t="s">
        <v>285</v>
      </c>
      <c r="R67" s="4"/>
      <c r="S67" s="4"/>
      <c r="T67" s="4">
        <v>39</v>
      </c>
      <c r="U67" s="4" t="s">
        <v>286</v>
      </c>
      <c r="V67" s="4">
        <v>345</v>
      </c>
      <c r="W67" s="4" t="s">
        <v>287</v>
      </c>
      <c r="X67" s="4">
        <v>1008</v>
      </c>
      <c r="Y67" s="4" t="s">
        <v>288</v>
      </c>
      <c r="Z67" s="4">
        <v>15</v>
      </c>
      <c r="AA67" s="4" t="s">
        <v>43</v>
      </c>
      <c r="AB67" s="4">
        <v>1</v>
      </c>
      <c r="AC67" s="4" t="s">
        <v>43</v>
      </c>
      <c r="AD67" s="36">
        <v>1</v>
      </c>
      <c r="AE67" s="36" t="s">
        <v>43</v>
      </c>
      <c r="AF67" s="4"/>
      <c r="AG67" s="4"/>
      <c r="AH67" s="4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ht="15" customHeight="1" x14ac:dyDescent="0.35">
      <c r="A68" s="4">
        <v>2017</v>
      </c>
      <c r="B68" s="4" t="s">
        <v>34</v>
      </c>
      <c r="C68" s="4" t="s">
        <v>289</v>
      </c>
      <c r="D68" s="55">
        <v>43081</v>
      </c>
      <c r="E68" s="4" t="s">
        <v>275</v>
      </c>
      <c r="F68" s="4" t="s">
        <v>36</v>
      </c>
      <c r="G68" s="4" t="s">
        <v>37</v>
      </c>
      <c r="H68" s="4" t="s">
        <v>38</v>
      </c>
      <c r="I68" s="4"/>
      <c r="J68" s="4"/>
      <c r="K68" s="55"/>
      <c r="L68" s="4"/>
      <c r="M68" s="4"/>
      <c r="N68" s="55"/>
      <c r="O68" s="4"/>
      <c r="P68" s="55">
        <v>43081</v>
      </c>
      <c r="Q68" s="4" t="s">
        <v>290</v>
      </c>
      <c r="R68" s="4"/>
      <c r="S68" s="4"/>
      <c r="T68" s="56">
        <v>20</v>
      </c>
      <c r="U68" s="56" t="s">
        <v>291</v>
      </c>
      <c r="V68" s="56">
        <v>20</v>
      </c>
      <c r="W68" s="56" t="s">
        <v>291</v>
      </c>
      <c r="X68" s="56">
        <v>197</v>
      </c>
      <c r="Y68" s="56" t="s">
        <v>291</v>
      </c>
      <c r="Z68" s="56">
        <v>15</v>
      </c>
      <c r="AA68" s="56" t="s">
        <v>43</v>
      </c>
      <c r="AB68" s="56">
        <v>1</v>
      </c>
      <c r="AC68" s="56" t="s">
        <v>43</v>
      </c>
      <c r="AD68" s="37">
        <v>1</v>
      </c>
      <c r="AE68" s="37" t="s">
        <v>43</v>
      </c>
      <c r="AF68" s="4"/>
      <c r="AG68" s="4"/>
      <c r="AH68" s="4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ht="15" customHeight="1" x14ac:dyDescent="0.35">
      <c r="A69" s="4">
        <v>2017</v>
      </c>
      <c r="B69" s="4" t="s">
        <v>34</v>
      </c>
      <c r="C69" s="4" t="s">
        <v>34</v>
      </c>
      <c r="D69" s="55">
        <v>42948</v>
      </c>
      <c r="E69" s="4" t="s">
        <v>35</v>
      </c>
      <c r="F69" s="4" t="s">
        <v>36</v>
      </c>
      <c r="G69" s="4" t="s">
        <v>37</v>
      </c>
      <c r="H69" s="4" t="s">
        <v>38</v>
      </c>
      <c r="I69" s="4"/>
      <c r="J69" s="4"/>
      <c r="K69" s="55"/>
      <c r="L69" s="4"/>
      <c r="M69" s="4"/>
      <c r="N69" s="55"/>
      <c r="O69" s="4"/>
      <c r="P69" s="55">
        <v>42948</v>
      </c>
      <c r="Q69" s="4" t="s">
        <v>292</v>
      </c>
      <c r="R69" s="4"/>
      <c r="S69" s="4"/>
      <c r="T69" s="4">
        <v>1</v>
      </c>
      <c r="U69" s="4" t="s">
        <v>40</v>
      </c>
      <c r="V69" s="4">
        <v>11</v>
      </c>
      <c r="W69" s="4" t="s">
        <v>293</v>
      </c>
      <c r="X69" s="4">
        <v>1061</v>
      </c>
      <c r="Y69" s="4" t="s">
        <v>293</v>
      </c>
      <c r="Z69" s="4">
        <v>15</v>
      </c>
      <c r="AA69" s="4" t="s">
        <v>43</v>
      </c>
      <c r="AB69" s="4">
        <v>1</v>
      </c>
      <c r="AC69" s="4" t="s">
        <v>43</v>
      </c>
      <c r="AD69" s="36">
        <v>1</v>
      </c>
      <c r="AE69" s="36" t="s">
        <v>43</v>
      </c>
      <c r="AF69" s="4"/>
      <c r="AG69" s="4"/>
      <c r="AH69" s="4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ht="15" customHeight="1" x14ac:dyDescent="0.35">
      <c r="A70" s="4">
        <v>2017</v>
      </c>
      <c r="B70" s="4" t="s">
        <v>62</v>
      </c>
      <c r="C70" s="4" t="s">
        <v>62</v>
      </c>
      <c r="D70" s="55">
        <v>43091</v>
      </c>
      <c r="E70" s="4" t="s">
        <v>275</v>
      </c>
      <c r="F70" s="4" t="s">
        <v>36</v>
      </c>
      <c r="G70" s="4" t="s">
        <v>37</v>
      </c>
      <c r="H70" s="4" t="s">
        <v>38</v>
      </c>
      <c r="I70" s="4"/>
      <c r="J70" s="4"/>
      <c r="K70" s="55"/>
      <c r="L70" s="4"/>
      <c r="M70" s="4"/>
      <c r="N70" s="55"/>
      <c r="O70" s="4"/>
      <c r="P70" s="55">
        <v>43091</v>
      </c>
      <c r="Q70" s="4" t="s">
        <v>294</v>
      </c>
      <c r="R70" s="4"/>
      <c r="S70" s="4"/>
      <c r="T70" s="4">
        <v>99</v>
      </c>
      <c r="U70" s="4" t="s">
        <v>64</v>
      </c>
      <c r="V70" s="4">
        <v>441</v>
      </c>
      <c r="W70" s="4" t="s">
        <v>70</v>
      </c>
      <c r="X70" s="4">
        <v>726</v>
      </c>
      <c r="Y70" s="4" t="s">
        <v>71</v>
      </c>
      <c r="Z70" s="4">
        <v>2</v>
      </c>
      <c r="AA70" s="4" t="s">
        <v>72</v>
      </c>
      <c r="AB70" s="4">
        <v>1</v>
      </c>
      <c r="AC70" s="4" t="s">
        <v>73</v>
      </c>
      <c r="AD70" s="36">
        <v>1</v>
      </c>
      <c r="AE70" s="36" t="s">
        <v>73</v>
      </c>
      <c r="AF70" s="4"/>
      <c r="AG70" s="4"/>
      <c r="AH70" s="4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ht="15" customHeight="1" x14ac:dyDescent="0.35">
      <c r="A71" s="4">
        <v>2017</v>
      </c>
      <c r="B71" s="4" t="s">
        <v>62</v>
      </c>
      <c r="C71" s="4" t="s">
        <v>62</v>
      </c>
      <c r="D71" s="55">
        <v>43035</v>
      </c>
      <c r="E71" s="4" t="s">
        <v>275</v>
      </c>
      <c r="F71" s="4" t="s">
        <v>36</v>
      </c>
      <c r="G71" s="4" t="s">
        <v>37</v>
      </c>
      <c r="H71" s="4" t="s">
        <v>38</v>
      </c>
      <c r="I71" s="4"/>
      <c r="J71" s="4"/>
      <c r="K71" s="55"/>
      <c r="L71" s="4"/>
      <c r="M71" s="4"/>
      <c r="N71" s="55"/>
      <c r="O71" s="4"/>
      <c r="P71" s="55">
        <v>43035</v>
      </c>
      <c r="Q71" s="4" t="s">
        <v>295</v>
      </c>
      <c r="R71" s="4"/>
      <c r="S71" s="4"/>
      <c r="T71" s="4">
        <v>99</v>
      </c>
      <c r="U71" s="4" t="s">
        <v>64</v>
      </c>
      <c r="V71" s="4">
        <v>442</v>
      </c>
      <c r="W71" s="4" t="s">
        <v>296</v>
      </c>
      <c r="X71" s="4">
        <v>747</v>
      </c>
      <c r="Y71" s="4" t="s">
        <v>297</v>
      </c>
      <c r="Z71" s="4">
        <v>3</v>
      </c>
      <c r="AA71" s="4" t="s">
        <v>152</v>
      </c>
      <c r="AB71" s="4">
        <v>1</v>
      </c>
      <c r="AC71" s="4" t="s">
        <v>153</v>
      </c>
      <c r="AD71" s="36">
        <v>1</v>
      </c>
      <c r="AE71" s="36" t="s">
        <v>153</v>
      </c>
      <c r="AF71" s="4"/>
      <c r="AG71" s="4"/>
      <c r="AH71" s="4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ht="15" customHeight="1" x14ac:dyDescent="0.35">
      <c r="A72" s="4">
        <v>2017</v>
      </c>
      <c r="B72" s="4" t="s">
        <v>62</v>
      </c>
      <c r="C72" s="4" t="s">
        <v>62</v>
      </c>
      <c r="D72" s="55">
        <v>42808</v>
      </c>
      <c r="E72" s="4" t="s">
        <v>35</v>
      </c>
      <c r="F72" s="4" t="s">
        <v>36</v>
      </c>
      <c r="G72" s="4" t="s">
        <v>37</v>
      </c>
      <c r="H72" s="4" t="s">
        <v>38</v>
      </c>
      <c r="I72" s="4"/>
      <c r="J72" s="4"/>
      <c r="K72" s="55"/>
      <c r="L72" s="4"/>
      <c r="M72" s="4"/>
      <c r="N72" s="55"/>
      <c r="O72" s="4"/>
      <c r="P72" s="55">
        <v>42808</v>
      </c>
      <c r="Q72" s="4" t="s">
        <v>298</v>
      </c>
      <c r="R72" s="4"/>
      <c r="S72" s="4"/>
      <c r="T72" s="4">
        <v>99</v>
      </c>
      <c r="U72" s="4" t="s">
        <v>64</v>
      </c>
      <c r="V72" s="4">
        <v>443</v>
      </c>
      <c r="W72" s="4" t="s">
        <v>299</v>
      </c>
      <c r="X72" s="4">
        <v>757</v>
      </c>
      <c r="Y72" s="4" t="s">
        <v>300</v>
      </c>
      <c r="Z72" s="4">
        <v>4</v>
      </c>
      <c r="AA72" s="4" t="s">
        <v>301</v>
      </c>
      <c r="AB72" s="4">
        <v>1</v>
      </c>
      <c r="AC72" s="4" t="s">
        <v>301</v>
      </c>
      <c r="AD72" s="36">
        <v>1</v>
      </c>
      <c r="AE72" s="36" t="s">
        <v>301</v>
      </c>
      <c r="AF72" s="4"/>
      <c r="AG72" s="4"/>
      <c r="AH72" s="4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ht="15" customHeight="1" x14ac:dyDescent="0.35">
      <c r="A73" s="4">
        <v>2017</v>
      </c>
      <c r="B73" s="4" t="s">
        <v>62</v>
      </c>
      <c r="C73" s="4" t="s">
        <v>62</v>
      </c>
      <c r="D73" s="55">
        <v>43098</v>
      </c>
      <c r="E73" s="4" t="s">
        <v>275</v>
      </c>
      <c r="F73" s="4" t="s">
        <v>36</v>
      </c>
      <c r="G73" s="4" t="s">
        <v>37</v>
      </c>
      <c r="H73" s="4" t="s">
        <v>38</v>
      </c>
      <c r="I73" s="4"/>
      <c r="J73" s="4"/>
      <c r="K73" s="55"/>
      <c r="L73" s="4"/>
      <c r="M73" s="4"/>
      <c r="N73" s="55"/>
      <c r="O73" s="4"/>
      <c r="P73" s="55">
        <v>43098</v>
      </c>
      <c r="Q73" s="4" t="s">
        <v>302</v>
      </c>
      <c r="R73" s="4"/>
      <c r="S73" s="4"/>
      <c r="T73" s="4">
        <v>99</v>
      </c>
      <c r="U73" s="4" t="s">
        <v>64</v>
      </c>
      <c r="V73" s="4">
        <v>444</v>
      </c>
      <c r="W73" s="4" t="s">
        <v>75</v>
      </c>
      <c r="X73" s="4">
        <v>770</v>
      </c>
      <c r="Y73" s="4" t="s">
        <v>76</v>
      </c>
      <c r="Z73" s="4">
        <v>5</v>
      </c>
      <c r="AA73" s="4" t="s">
        <v>77</v>
      </c>
      <c r="AB73" s="4">
        <v>1</v>
      </c>
      <c r="AC73" s="4" t="s">
        <v>78</v>
      </c>
      <c r="AD73" s="36">
        <v>1</v>
      </c>
      <c r="AE73" s="36" t="s">
        <v>77</v>
      </c>
      <c r="AF73" s="4"/>
      <c r="AG73" s="4"/>
      <c r="AH73" s="4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ht="15" customHeight="1" x14ac:dyDescent="0.35">
      <c r="A74" s="4">
        <v>2017</v>
      </c>
      <c r="B74" s="4" t="s">
        <v>62</v>
      </c>
      <c r="C74" s="4" t="s">
        <v>62</v>
      </c>
      <c r="D74" s="55">
        <v>42796</v>
      </c>
      <c r="E74" s="4" t="s">
        <v>35</v>
      </c>
      <c r="F74" s="4" t="s">
        <v>36</v>
      </c>
      <c r="G74" s="4" t="s">
        <v>37</v>
      </c>
      <c r="H74" s="4" t="s">
        <v>38</v>
      </c>
      <c r="I74" s="4"/>
      <c r="J74" s="4"/>
      <c r="K74" s="55"/>
      <c r="L74" s="4"/>
      <c r="M74" s="4"/>
      <c r="N74" s="55"/>
      <c r="O74" s="4"/>
      <c r="P74" s="55">
        <v>42796</v>
      </c>
      <c r="Q74" s="4" t="s">
        <v>303</v>
      </c>
      <c r="R74" s="4"/>
      <c r="S74" s="4"/>
      <c r="T74" s="56">
        <v>99</v>
      </c>
      <c r="U74" s="56" t="s">
        <v>64</v>
      </c>
      <c r="V74" s="4">
        <v>448</v>
      </c>
      <c r="W74" s="56" t="s">
        <v>304</v>
      </c>
      <c r="X74" s="4">
        <v>804</v>
      </c>
      <c r="Y74" s="56" t="s">
        <v>305</v>
      </c>
      <c r="Z74" s="56">
        <v>10</v>
      </c>
      <c r="AA74" s="56" t="s">
        <v>256</v>
      </c>
      <c r="AB74" s="56">
        <v>1</v>
      </c>
      <c r="AC74" s="56" t="s">
        <v>256</v>
      </c>
      <c r="AD74" s="37">
        <v>2</v>
      </c>
      <c r="AE74" s="37" t="s">
        <v>306</v>
      </c>
      <c r="AF74" s="4"/>
      <c r="AG74" s="4"/>
      <c r="AH74" s="4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ht="15" customHeight="1" x14ac:dyDescent="0.35">
      <c r="A75" s="4">
        <v>2017</v>
      </c>
      <c r="B75" s="4" t="s">
        <v>62</v>
      </c>
      <c r="C75" s="4" t="s">
        <v>62</v>
      </c>
      <c r="D75" s="55">
        <v>42755</v>
      </c>
      <c r="E75" s="4" t="s">
        <v>35</v>
      </c>
      <c r="F75" s="4" t="s">
        <v>36</v>
      </c>
      <c r="G75" s="4" t="s">
        <v>37</v>
      </c>
      <c r="H75" s="4" t="s">
        <v>38</v>
      </c>
      <c r="I75" s="4"/>
      <c r="J75" s="4"/>
      <c r="K75" s="55"/>
      <c r="L75" s="4"/>
      <c r="M75" s="4"/>
      <c r="N75" s="55"/>
      <c r="O75" s="4"/>
      <c r="P75" s="55">
        <v>42755</v>
      </c>
      <c r="Q75" s="4" t="s">
        <v>307</v>
      </c>
      <c r="R75" s="4"/>
      <c r="S75" s="4"/>
      <c r="T75" s="56">
        <v>99</v>
      </c>
      <c r="U75" s="56" t="s">
        <v>64</v>
      </c>
      <c r="V75" s="56">
        <v>449</v>
      </c>
      <c r="W75" s="56" t="s">
        <v>308</v>
      </c>
      <c r="X75" s="56">
        <v>813</v>
      </c>
      <c r="Y75" s="56" t="s">
        <v>309</v>
      </c>
      <c r="Z75" s="56">
        <v>11</v>
      </c>
      <c r="AA75" s="56" t="s">
        <v>310</v>
      </c>
      <c r="AB75" s="56">
        <v>1</v>
      </c>
      <c r="AC75" s="56" t="s">
        <v>310</v>
      </c>
      <c r="AD75" s="37">
        <v>1</v>
      </c>
      <c r="AE75" s="37" t="s">
        <v>310</v>
      </c>
      <c r="AF75" s="4"/>
      <c r="AG75" s="4"/>
      <c r="AH75" s="4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ht="15" customHeight="1" x14ac:dyDescent="0.35">
      <c r="A76" s="4">
        <v>2017</v>
      </c>
      <c r="B76" s="4" t="s">
        <v>62</v>
      </c>
      <c r="C76" s="4" t="s">
        <v>62</v>
      </c>
      <c r="D76" s="55">
        <v>43010</v>
      </c>
      <c r="E76" s="4" t="s">
        <v>35</v>
      </c>
      <c r="F76" s="4" t="s">
        <v>36</v>
      </c>
      <c r="G76" s="4" t="s">
        <v>37</v>
      </c>
      <c r="H76" s="4" t="s">
        <v>38</v>
      </c>
      <c r="I76" s="4"/>
      <c r="J76" s="4"/>
      <c r="K76" s="55"/>
      <c r="L76" s="4"/>
      <c r="M76" s="4"/>
      <c r="N76" s="55"/>
      <c r="O76" s="4"/>
      <c r="P76" s="55">
        <v>43010</v>
      </c>
      <c r="Q76" s="4" t="s">
        <v>311</v>
      </c>
      <c r="R76" s="4"/>
      <c r="S76" s="4"/>
      <c r="T76" s="4">
        <v>99</v>
      </c>
      <c r="U76" s="4" t="s">
        <v>64</v>
      </c>
      <c r="V76" s="4">
        <v>451</v>
      </c>
      <c r="W76" s="4" t="s">
        <v>312</v>
      </c>
      <c r="X76" s="4">
        <v>831</v>
      </c>
      <c r="Y76" s="4" t="s">
        <v>313</v>
      </c>
      <c r="Z76" s="4">
        <v>13</v>
      </c>
      <c r="AA76" s="4" t="s">
        <v>314</v>
      </c>
      <c r="AB76" s="4">
        <v>1</v>
      </c>
      <c r="AC76" s="4" t="s">
        <v>315</v>
      </c>
      <c r="AD76" s="36">
        <v>1</v>
      </c>
      <c r="AE76" s="36" t="s">
        <v>315</v>
      </c>
      <c r="AF76" s="4"/>
      <c r="AG76" s="4"/>
      <c r="AH76" s="4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ht="15" customHeight="1" x14ac:dyDescent="0.35">
      <c r="A77" s="4">
        <v>2017</v>
      </c>
      <c r="B77" s="4" t="s">
        <v>62</v>
      </c>
      <c r="C77" s="4" t="s">
        <v>62</v>
      </c>
      <c r="D77" s="55">
        <v>43084</v>
      </c>
      <c r="E77" s="4" t="s">
        <v>275</v>
      </c>
      <c r="F77" s="4" t="s">
        <v>36</v>
      </c>
      <c r="G77" s="4" t="s">
        <v>37</v>
      </c>
      <c r="H77" s="4" t="s">
        <v>38</v>
      </c>
      <c r="I77" s="4"/>
      <c r="J77" s="4"/>
      <c r="K77" s="55"/>
      <c r="L77" s="4"/>
      <c r="M77" s="4"/>
      <c r="N77" s="55"/>
      <c r="O77" s="4"/>
      <c r="P77" s="55">
        <v>43084</v>
      </c>
      <c r="Q77" s="4" t="s">
        <v>316</v>
      </c>
      <c r="R77" s="4"/>
      <c r="S77" s="4"/>
      <c r="T77" s="4">
        <v>99</v>
      </c>
      <c r="U77" s="4" t="s">
        <v>64</v>
      </c>
      <c r="V77" s="4">
        <v>454</v>
      </c>
      <c r="W77" s="4" t="s">
        <v>317</v>
      </c>
      <c r="X77" s="4">
        <v>875</v>
      </c>
      <c r="Y77" s="4" t="s">
        <v>318</v>
      </c>
      <c r="Z77" s="4">
        <v>17</v>
      </c>
      <c r="AA77" s="4" t="s">
        <v>319</v>
      </c>
      <c r="AB77" s="4">
        <v>1</v>
      </c>
      <c r="AC77" s="4" t="s">
        <v>320</v>
      </c>
      <c r="AD77" s="36">
        <v>1</v>
      </c>
      <c r="AE77" s="36" t="s">
        <v>320</v>
      </c>
      <c r="AF77" s="4"/>
      <c r="AG77" s="4"/>
      <c r="AH77" s="4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ht="15" customHeight="1" x14ac:dyDescent="0.35">
      <c r="A78" s="4">
        <v>2017</v>
      </c>
      <c r="B78" s="4" t="s">
        <v>62</v>
      </c>
      <c r="C78" s="4" t="s">
        <v>62</v>
      </c>
      <c r="D78" s="55">
        <v>43090</v>
      </c>
      <c r="E78" s="4" t="s">
        <v>275</v>
      </c>
      <c r="F78" s="4" t="s">
        <v>36</v>
      </c>
      <c r="G78" s="4" t="s">
        <v>37</v>
      </c>
      <c r="H78" s="4" t="s">
        <v>38</v>
      </c>
      <c r="I78" s="4"/>
      <c r="J78" s="4"/>
      <c r="K78" s="55"/>
      <c r="L78" s="4"/>
      <c r="M78" s="4"/>
      <c r="N78" s="55"/>
      <c r="O78" s="4"/>
      <c r="P78" s="55">
        <v>43090</v>
      </c>
      <c r="Q78" s="4" t="s">
        <v>321</v>
      </c>
      <c r="R78" s="4"/>
      <c r="S78" s="4"/>
      <c r="T78" s="4">
        <v>99</v>
      </c>
      <c r="U78" s="4" t="s">
        <v>64</v>
      </c>
      <c r="V78" s="4">
        <v>457</v>
      </c>
      <c r="W78" s="4" t="s">
        <v>322</v>
      </c>
      <c r="X78" s="4">
        <v>892</v>
      </c>
      <c r="Y78" s="4" t="s">
        <v>323</v>
      </c>
      <c r="Z78" s="4">
        <v>20</v>
      </c>
      <c r="AA78" s="4" t="s">
        <v>324</v>
      </c>
      <c r="AB78" s="4">
        <v>1</v>
      </c>
      <c r="AC78" s="4" t="s">
        <v>324</v>
      </c>
      <c r="AD78" s="36">
        <v>1</v>
      </c>
      <c r="AE78" s="36" t="s">
        <v>324</v>
      </c>
      <c r="AF78" s="4"/>
      <c r="AG78" s="4"/>
      <c r="AH78" s="4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5" customHeight="1" x14ac:dyDescent="0.35">
      <c r="A79" s="4">
        <v>2017</v>
      </c>
      <c r="B79" s="4" t="s">
        <v>62</v>
      </c>
      <c r="C79" s="4" t="s">
        <v>62</v>
      </c>
      <c r="D79" s="55">
        <v>42964</v>
      </c>
      <c r="E79" s="4" t="s">
        <v>275</v>
      </c>
      <c r="F79" s="4" t="s">
        <v>36</v>
      </c>
      <c r="G79" s="4" t="s">
        <v>37</v>
      </c>
      <c r="H79" s="4" t="s">
        <v>38</v>
      </c>
      <c r="I79" s="4"/>
      <c r="J79" s="4"/>
      <c r="K79" s="55"/>
      <c r="L79" s="4"/>
      <c r="M79" s="4"/>
      <c r="N79" s="55"/>
      <c r="O79" s="4"/>
      <c r="P79" s="55">
        <v>42964</v>
      </c>
      <c r="Q79" s="4" t="s">
        <v>325</v>
      </c>
      <c r="R79" s="4"/>
      <c r="S79" s="4"/>
      <c r="T79" s="4">
        <v>99</v>
      </c>
      <c r="U79" s="4" t="s">
        <v>64</v>
      </c>
      <c r="V79" s="4">
        <v>459</v>
      </c>
      <c r="W79" s="4" t="s">
        <v>106</v>
      </c>
      <c r="X79" s="4">
        <v>921</v>
      </c>
      <c r="Y79" s="4" t="s">
        <v>107</v>
      </c>
      <c r="Z79" s="4">
        <v>22</v>
      </c>
      <c r="AA79" s="4" t="s">
        <v>108</v>
      </c>
      <c r="AB79" s="4">
        <v>1</v>
      </c>
      <c r="AC79" s="4" t="s">
        <v>109</v>
      </c>
      <c r="AD79" s="36">
        <v>1</v>
      </c>
      <c r="AE79" s="36" t="s">
        <v>109</v>
      </c>
      <c r="AF79" s="4"/>
      <c r="AG79" s="4"/>
      <c r="AH79" s="4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ht="15" customHeight="1" x14ac:dyDescent="0.35">
      <c r="A80" s="4">
        <v>2017</v>
      </c>
      <c r="B80" s="4" t="s">
        <v>34</v>
      </c>
      <c r="C80" s="4" t="s">
        <v>34</v>
      </c>
      <c r="D80" s="55">
        <v>42845</v>
      </c>
      <c r="E80" s="4" t="s">
        <v>35</v>
      </c>
      <c r="F80" s="4" t="s">
        <v>36</v>
      </c>
      <c r="G80" s="4" t="s">
        <v>37</v>
      </c>
      <c r="H80" s="4" t="s">
        <v>38</v>
      </c>
      <c r="I80" s="4"/>
      <c r="J80" s="4"/>
      <c r="K80" s="55"/>
      <c r="L80" s="4"/>
      <c r="M80" s="4"/>
      <c r="N80" s="55"/>
      <c r="O80" s="4"/>
      <c r="P80" s="55">
        <v>42845</v>
      </c>
      <c r="Q80" s="4" t="s">
        <v>326</v>
      </c>
      <c r="R80" s="4"/>
      <c r="S80" s="4"/>
      <c r="T80" s="4">
        <v>38</v>
      </c>
      <c r="U80" s="4" t="s">
        <v>59</v>
      </c>
      <c r="V80" s="4">
        <v>240</v>
      </c>
      <c r="W80" s="4" t="s">
        <v>327</v>
      </c>
      <c r="X80" s="4">
        <v>193</v>
      </c>
      <c r="Y80" s="4" t="s">
        <v>328</v>
      </c>
      <c r="Z80" s="4">
        <v>7</v>
      </c>
      <c r="AA80" s="4" t="s">
        <v>329</v>
      </c>
      <c r="AB80" s="4">
        <v>1</v>
      </c>
      <c r="AC80" s="4" t="s">
        <v>330</v>
      </c>
      <c r="AD80" s="36">
        <v>1</v>
      </c>
      <c r="AE80" s="36" t="s">
        <v>331</v>
      </c>
      <c r="AF80" s="4"/>
      <c r="AG80" s="4"/>
      <c r="AH80" s="4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ht="15" customHeight="1" x14ac:dyDescent="0.35">
      <c r="A81" s="4">
        <v>2017</v>
      </c>
      <c r="B81" s="4" t="s">
        <v>34</v>
      </c>
      <c r="C81" s="4" t="s">
        <v>34</v>
      </c>
      <c r="D81" s="55">
        <v>43089</v>
      </c>
      <c r="E81" s="4" t="s">
        <v>275</v>
      </c>
      <c r="F81" s="4" t="s">
        <v>36</v>
      </c>
      <c r="G81" s="4" t="s">
        <v>37</v>
      </c>
      <c r="H81" s="4" t="s">
        <v>38</v>
      </c>
      <c r="I81" s="4"/>
      <c r="J81" s="4"/>
      <c r="K81" s="55"/>
      <c r="L81" s="4"/>
      <c r="M81" s="4"/>
      <c r="N81" s="55"/>
      <c r="O81" s="4"/>
      <c r="P81" s="55">
        <v>43089</v>
      </c>
      <c r="Q81" s="4" t="s">
        <v>332</v>
      </c>
      <c r="R81" s="4"/>
      <c r="S81" s="4"/>
      <c r="T81" s="4">
        <v>16</v>
      </c>
      <c r="U81" s="4" t="s">
        <v>142</v>
      </c>
      <c r="V81" s="4">
        <v>221</v>
      </c>
      <c r="W81" s="4" t="s">
        <v>333</v>
      </c>
      <c r="X81" s="4">
        <v>189</v>
      </c>
      <c r="Y81" s="4" t="s">
        <v>333</v>
      </c>
      <c r="Z81" s="4">
        <v>15</v>
      </c>
      <c r="AA81" s="4" t="s">
        <v>43</v>
      </c>
      <c r="AB81" s="4">
        <v>1</v>
      </c>
      <c r="AC81" s="4" t="s">
        <v>43</v>
      </c>
      <c r="AD81" s="36">
        <v>30</v>
      </c>
      <c r="AE81" s="36" t="s">
        <v>130</v>
      </c>
      <c r="AF81" s="4"/>
      <c r="AG81" s="4"/>
      <c r="AH81" s="4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ht="15" customHeight="1" x14ac:dyDescent="0.35">
      <c r="A82" s="4">
        <v>2017</v>
      </c>
      <c r="B82" s="4" t="s">
        <v>34</v>
      </c>
      <c r="C82" s="4" t="s">
        <v>34</v>
      </c>
      <c r="D82" s="55">
        <v>43053</v>
      </c>
      <c r="E82" s="4" t="s">
        <v>275</v>
      </c>
      <c r="F82" s="4" t="s">
        <v>36</v>
      </c>
      <c r="G82" s="4" t="s">
        <v>37</v>
      </c>
      <c r="H82" s="4" t="s">
        <v>38</v>
      </c>
      <c r="I82" s="4"/>
      <c r="J82" s="4"/>
      <c r="K82" s="55"/>
      <c r="L82" s="4"/>
      <c r="M82" s="4"/>
      <c r="N82" s="55"/>
      <c r="O82" s="4"/>
      <c r="P82" s="55">
        <v>43053</v>
      </c>
      <c r="Q82" s="4" t="s">
        <v>334</v>
      </c>
      <c r="R82" s="4"/>
      <c r="S82" s="4"/>
      <c r="T82" s="4">
        <v>1</v>
      </c>
      <c r="U82" s="4" t="s">
        <v>40</v>
      </c>
      <c r="V82" s="4">
        <v>183</v>
      </c>
      <c r="W82" s="4" t="s">
        <v>128</v>
      </c>
      <c r="X82" s="4">
        <v>163</v>
      </c>
      <c r="Y82" s="4" t="s">
        <v>129</v>
      </c>
      <c r="Z82" s="4">
        <v>15</v>
      </c>
      <c r="AA82" s="4" t="s">
        <v>43</v>
      </c>
      <c r="AB82" s="4">
        <v>1</v>
      </c>
      <c r="AC82" s="4" t="s">
        <v>43</v>
      </c>
      <c r="AD82" s="36">
        <v>30</v>
      </c>
      <c r="AE82" s="36" t="s">
        <v>130</v>
      </c>
      <c r="AF82" s="4"/>
      <c r="AG82" s="4"/>
      <c r="AH82" s="4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5" customHeight="1" x14ac:dyDescent="0.35">
      <c r="A83" s="4">
        <v>2017</v>
      </c>
      <c r="B83" s="4" t="s">
        <v>34</v>
      </c>
      <c r="C83" s="4" t="s">
        <v>34</v>
      </c>
      <c r="D83" s="55">
        <v>42818</v>
      </c>
      <c r="E83" s="4" t="s">
        <v>35</v>
      </c>
      <c r="F83" s="4" t="s">
        <v>36</v>
      </c>
      <c r="G83" s="4" t="s">
        <v>37</v>
      </c>
      <c r="H83" s="4" t="s">
        <v>38</v>
      </c>
      <c r="I83" s="4"/>
      <c r="J83" s="4"/>
      <c r="K83" s="55"/>
      <c r="L83" s="4"/>
      <c r="M83" s="4"/>
      <c r="N83" s="55"/>
      <c r="O83" s="4"/>
      <c r="P83" s="55">
        <v>42818</v>
      </c>
      <c r="Q83" s="4" t="s">
        <v>335</v>
      </c>
      <c r="R83" s="4"/>
      <c r="S83" s="4"/>
      <c r="T83" s="4">
        <v>1</v>
      </c>
      <c r="U83" s="4" t="s">
        <v>40</v>
      </c>
      <c r="V83" s="4">
        <v>2</v>
      </c>
      <c r="W83" s="4" t="s">
        <v>336</v>
      </c>
      <c r="X83" s="4">
        <v>5</v>
      </c>
      <c r="Y83" s="4" t="s">
        <v>337</v>
      </c>
      <c r="Z83" s="4">
        <v>15</v>
      </c>
      <c r="AA83" s="4" t="s">
        <v>43</v>
      </c>
      <c r="AB83" s="4">
        <v>1</v>
      </c>
      <c r="AC83" s="4" t="s">
        <v>43</v>
      </c>
      <c r="AD83" s="36">
        <v>13</v>
      </c>
      <c r="AE83" s="36" t="s">
        <v>44</v>
      </c>
      <c r="AF83" s="4"/>
      <c r="AG83" s="4"/>
      <c r="AH83" s="4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5" customHeight="1" x14ac:dyDescent="0.35">
      <c r="A84" s="4">
        <v>2017</v>
      </c>
      <c r="B84" s="4" t="s">
        <v>34</v>
      </c>
      <c r="C84" s="4" t="s">
        <v>34</v>
      </c>
      <c r="D84" s="55">
        <v>42804</v>
      </c>
      <c r="E84" s="4" t="s">
        <v>35</v>
      </c>
      <c r="F84" s="4" t="s">
        <v>36</v>
      </c>
      <c r="G84" s="4" t="s">
        <v>37</v>
      </c>
      <c r="H84" s="4" t="s">
        <v>38</v>
      </c>
      <c r="I84" s="4"/>
      <c r="J84" s="4"/>
      <c r="K84" s="55"/>
      <c r="L84" s="4"/>
      <c r="M84" s="4"/>
      <c r="N84" s="55"/>
      <c r="O84" s="4"/>
      <c r="P84" s="55">
        <v>42804</v>
      </c>
      <c r="Q84" s="4" t="s">
        <v>338</v>
      </c>
      <c r="R84" s="4"/>
      <c r="S84" s="4"/>
      <c r="T84" s="4">
        <v>3</v>
      </c>
      <c r="U84" s="4" t="s">
        <v>159</v>
      </c>
      <c r="V84" s="4">
        <v>116</v>
      </c>
      <c r="W84" s="4" t="s">
        <v>339</v>
      </c>
      <c r="X84" s="4">
        <v>513</v>
      </c>
      <c r="Y84" s="4" t="s">
        <v>339</v>
      </c>
      <c r="Z84" s="4">
        <v>15</v>
      </c>
      <c r="AA84" s="4" t="s">
        <v>43</v>
      </c>
      <c r="AB84" s="4">
        <v>1</v>
      </c>
      <c r="AC84" s="4" t="s">
        <v>43</v>
      </c>
      <c r="AD84" s="36">
        <v>15</v>
      </c>
      <c r="AE84" s="36" t="s">
        <v>340</v>
      </c>
      <c r="AF84" s="4"/>
      <c r="AG84" s="4"/>
      <c r="AH84" s="4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5" customHeight="1" x14ac:dyDescent="0.35">
      <c r="A85" s="4">
        <v>2017</v>
      </c>
      <c r="B85" s="4" t="s">
        <v>34</v>
      </c>
      <c r="C85" s="4" t="s">
        <v>34</v>
      </c>
      <c r="D85" s="55">
        <v>42940</v>
      </c>
      <c r="E85" s="4" t="s">
        <v>35</v>
      </c>
      <c r="F85" s="4" t="s">
        <v>36</v>
      </c>
      <c r="G85" s="4" t="s">
        <v>37</v>
      </c>
      <c r="H85" s="4" t="s">
        <v>38</v>
      </c>
      <c r="I85" s="4"/>
      <c r="J85" s="4"/>
      <c r="K85" s="55"/>
      <c r="L85" s="4"/>
      <c r="M85" s="4"/>
      <c r="N85" s="55"/>
      <c r="O85" s="4"/>
      <c r="P85" s="55">
        <v>42940</v>
      </c>
      <c r="Q85" s="4" t="s">
        <v>341</v>
      </c>
      <c r="R85" s="4"/>
      <c r="S85" s="4"/>
      <c r="T85" s="4">
        <v>11</v>
      </c>
      <c r="U85" s="4" t="s">
        <v>342</v>
      </c>
      <c r="V85" s="4">
        <v>131</v>
      </c>
      <c r="W85" s="4" t="s">
        <v>343</v>
      </c>
      <c r="X85" s="4">
        <v>151</v>
      </c>
      <c r="Y85" s="4" t="s">
        <v>343</v>
      </c>
      <c r="Z85" s="4">
        <v>15</v>
      </c>
      <c r="AA85" s="4" t="s">
        <v>43</v>
      </c>
      <c r="AB85" s="4">
        <v>1</v>
      </c>
      <c r="AC85" s="4" t="s">
        <v>43</v>
      </c>
      <c r="AD85" s="36">
        <v>8</v>
      </c>
      <c r="AE85" s="36" t="s">
        <v>344</v>
      </c>
      <c r="AF85" s="4"/>
      <c r="AG85" s="4"/>
      <c r="AH85" s="4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5" customHeight="1" x14ac:dyDescent="0.35">
      <c r="A86" s="4">
        <v>2017</v>
      </c>
      <c r="B86" s="4" t="s">
        <v>34</v>
      </c>
      <c r="C86" s="4" t="s">
        <v>34</v>
      </c>
      <c r="D86" s="55">
        <v>43068</v>
      </c>
      <c r="E86" s="4" t="s">
        <v>271</v>
      </c>
      <c r="F86" s="4" t="s">
        <v>36</v>
      </c>
      <c r="G86" s="4" t="s">
        <v>37</v>
      </c>
      <c r="H86" s="4" t="s">
        <v>38</v>
      </c>
      <c r="I86" s="4"/>
      <c r="J86" s="4"/>
      <c r="K86" s="55"/>
      <c r="L86" s="4"/>
      <c r="M86" s="4"/>
      <c r="N86" s="55"/>
      <c r="O86" s="4"/>
      <c r="P86" s="55">
        <v>43068</v>
      </c>
      <c r="Q86" s="4" t="s">
        <v>345</v>
      </c>
      <c r="R86" s="4"/>
      <c r="S86" s="4"/>
      <c r="T86" s="4">
        <v>10</v>
      </c>
      <c r="U86" s="4" t="s">
        <v>246</v>
      </c>
      <c r="V86" s="4">
        <v>342</v>
      </c>
      <c r="W86" s="4" t="s">
        <v>346</v>
      </c>
      <c r="X86" s="4">
        <v>994</v>
      </c>
      <c r="Y86" s="4" t="s">
        <v>347</v>
      </c>
      <c r="Z86" s="4">
        <v>15</v>
      </c>
      <c r="AA86" s="4" t="s">
        <v>43</v>
      </c>
      <c r="AB86" s="4">
        <v>1</v>
      </c>
      <c r="AC86" s="4" t="s">
        <v>43</v>
      </c>
      <c r="AD86" s="36">
        <v>1</v>
      </c>
      <c r="AE86" s="36" t="s">
        <v>43</v>
      </c>
      <c r="AF86" s="4"/>
      <c r="AG86" s="4"/>
      <c r="AH86" s="4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5" customHeight="1" x14ac:dyDescent="0.35">
      <c r="A87" s="4">
        <v>2017</v>
      </c>
      <c r="B87" s="4" t="s">
        <v>34</v>
      </c>
      <c r="C87" s="4" t="s">
        <v>34</v>
      </c>
      <c r="D87" s="55">
        <v>43084</v>
      </c>
      <c r="E87" s="4" t="s">
        <v>275</v>
      </c>
      <c r="F87" s="4" t="s">
        <v>36</v>
      </c>
      <c r="G87" s="4" t="s">
        <v>37</v>
      </c>
      <c r="H87" s="4" t="s">
        <v>38</v>
      </c>
      <c r="I87" s="4"/>
      <c r="J87" s="4"/>
      <c r="K87" s="55"/>
      <c r="L87" s="4"/>
      <c r="M87" s="4"/>
      <c r="N87" s="55"/>
      <c r="O87" s="4"/>
      <c r="P87" s="55">
        <v>43084</v>
      </c>
      <c r="Q87" s="4" t="s">
        <v>348</v>
      </c>
      <c r="R87" s="4"/>
      <c r="S87" s="4"/>
      <c r="T87" s="4">
        <v>7</v>
      </c>
      <c r="U87" s="4" t="s">
        <v>181</v>
      </c>
      <c r="V87" s="4">
        <v>70</v>
      </c>
      <c r="W87" s="4" t="s">
        <v>349</v>
      </c>
      <c r="X87" s="4">
        <v>996</v>
      </c>
      <c r="Y87" s="4" t="s">
        <v>350</v>
      </c>
      <c r="Z87" s="4">
        <v>15</v>
      </c>
      <c r="AA87" s="4" t="s">
        <v>43</v>
      </c>
      <c r="AB87" s="4">
        <v>1</v>
      </c>
      <c r="AC87" s="4" t="s">
        <v>43</v>
      </c>
      <c r="AD87" s="36">
        <v>31</v>
      </c>
      <c r="AE87" s="36" t="s">
        <v>49</v>
      </c>
      <c r="AF87" s="4"/>
      <c r="AG87" s="4"/>
      <c r="AH87" s="4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ht="15" customHeight="1" x14ac:dyDescent="0.35">
      <c r="A88" s="4">
        <v>2017</v>
      </c>
      <c r="B88" s="4" t="s">
        <v>34</v>
      </c>
      <c r="C88" s="4" t="s">
        <v>289</v>
      </c>
      <c r="D88" s="55">
        <v>43081</v>
      </c>
      <c r="E88" s="4" t="s">
        <v>275</v>
      </c>
      <c r="F88" s="4" t="s">
        <v>36</v>
      </c>
      <c r="G88" s="4" t="s">
        <v>37</v>
      </c>
      <c r="H88" s="4" t="s">
        <v>38</v>
      </c>
      <c r="I88" s="4"/>
      <c r="J88" s="4"/>
      <c r="K88" s="55"/>
      <c r="L88" s="4"/>
      <c r="M88" s="4"/>
      <c r="N88" s="55"/>
      <c r="O88" s="4"/>
      <c r="P88" s="55">
        <v>43081</v>
      </c>
      <c r="Q88" s="4" t="s">
        <v>351</v>
      </c>
      <c r="R88" s="4"/>
      <c r="S88" s="4"/>
      <c r="T88" s="4">
        <v>21</v>
      </c>
      <c r="U88" s="4" t="s">
        <v>352</v>
      </c>
      <c r="V88" s="4">
        <v>21</v>
      </c>
      <c r="W88" s="4" t="s">
        <v>352</v>
      </c>
      <c r="X88" s="4">
        <v>198</v>
      </c>
      <c r="Y88" s="4" t="s">
        <v>353</v>
      </c>
      <c r="Z88" s="4">
        <v>15</v>
      </c>
      <c r="AA88" s="4" t="s">
        <v>43</v>
      </c>
      <c r="AB88" s="4">
        <v>1</v>
      </c>
      <c r="AC88" s="4" t="s">
        <v>43</v>
      </c>
      <c r="AD88" s="36">
        <v>31</v>
      </c>
      <c r="AE88" s="36" t="s">
        <v>49</v>
      </c>
      <c r="AF88" s="4"/>
      <c r="AG88" s="4"/>
      <c r="AH88" s="4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ht="15" customHeight="1" x14ac:dyDescent="0.35">
      <c r="A89" s="4">
        <v>2017</v>
      </c>
      <c r="B89" s="4" t="s">
        <v>34</v>
      </c>
      <c r="C89" s="4" t="s">
        <v>34</v>
      </c>
      <c r="D89" s="55">
        <v>42843</v>
      </c>
      <c r="E89" s="4" t="s">
        <v>57</v>
      </c>
      <c r="F89" s="4" t="s">
        <v>36</v>
      </c>
      <c r="G89" s="4" t="s">
        <v>37</v>
      </c>
      <c r="H89" s="4" t="s">
        <v>38</v>
      </c>
      <c r="I89" s="4"/>
      <c r="J89" s="4"/>
      <c r="K89" s="55"/>
      <c r="L89" s="4"/>
      <c r="M89" s="4"/>
      <c r="N89" s="55"/>
      <c r="O89" s="4"/>
      <c r="P89" s="55">
        <v>42843</v>
      </c>
      <c r="Q89" s="4" t="s">
        <v>354</v>
      </c>
      <c r="R89" s="4"/>
      <c r="S89" s="4"/>
      <c r="T89" s="4">
        <v>13</v>
      </c>
      <c r="U89" s="4" t="s">
        <v>132</v>
      </c>
      <c r="V89" s="4">
        <v>13</v>
      </c>
      <c r="W89" s="4" t="s">
        <v>156</v>
      </c>
      <c r="X89" s="4">
        <v>155</v>
      </c>
      <c r="Y89" s="4" t="s">
        <v>157</v>
      </c>
      <c r="Z89" s="4">
        <v>15</v>
      </c>
      <c r="AA89" s="4" t="s">
        <v>43</v>
      </c>
      <c r="AB89" s="4">
        <v>1</v>
      </c>
      <c r="AC89" s="4" t="s">
        <v>43</v>
      </c>
      <c r="AD89" s="36">
        <v>13</v>
      </c>
      <c r="AE89" s="36" t="s">
        <v>44</v>
      </c>
      <c r="AF89" s="4"/>
      <c r="AG89" s="4"/>
      <c r="AH89" s="4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5" customHeight="1" x14ac:dyDescent="0.35">
      <c r="A90" s="4">
        <v>2017</v>
      </c>
      <c r="B90" s="4" t="s">
        <v>34</v>
      </c>
      <c r="C90" s="4" t="s">
        <v>34</v>
      </c>
      <c r="D90" s="55">
        <v>43087</v>
      </c>
      <c r="E90" s="4" t="s">
        <v>275</v>
      </c>
      <c r="F90" s="4" t="s">
        <v>36</v>
      </c>
      <c r="G90" s="4" t="s">
        <v>37</v>
      </c>
      <c r="H90" s="4" t="s">
        <v>38</v>
      </c>
      <c r="I90" s="4"/>
      <c r="J90" s="4"/>
      <c r="K90" s="55"/>
      <c r="L90" s="4"/>
      <c r="M90" s="4"/>
      <c r="N90" s="55"/>
      <c r="O90" s="4"/>
      <c r="P90" s="55">
        <v>43087</v>
      </c>
      <c r="Q90" s="4" t="s">
        <v>355</v>
      </c>
      <c r="R90" s="4"/>
      <c r="S90" s="4"/>
      <c r="T90" s="4">
        <v>26</v>
      </c>
      <c r="U90" s="4" t="s">
        <v>51</v>
      </c>
      <c r="V90" s="4">
        <v>26</v>
      </c>
      <c r="W90" s="4" t="s">
        <v>356</v>
      </c>
      <c r="X90" s="4">
        <v>468</v>
      </c>
      <c r="Y90" s="4" t="s">
        <v>357</v>
      </c>
      <c r="Z90" s="4">
        <v>15</v>
      </c>
      <c r="AA90" s="4" t="s">
        <v>43</v>
      </c>
      <c r="AB90" s="4">
        <v>1</v>
      </c>
      <c r="AC90" s="4" t="s">
        <v>43</v>
      </c>
      <c r="AD90" s="36">
        <v>30</v>
      </c>
      <c r="AE90" s="36" t="s">
        <v>130</v>
      </c>
      <c r="AF90" s="4"/>
      <c r="AG90" s="4"/>
      <c r="AH90" s="4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ht="15" customHeight="1" x14ac:dyDescent="0.35">
      <c r="A91" s="4">
        <v>2017</v>
      </c>
      <c r="B91" s="4" t="s">
        <v>34</v>
      </c>
      <c r="C91" s="4" t="s">
        <v>34</v>
      </c>
      <c r="D91" s="55">
        <v>42832</v>
      </c>
      <c r="E91" s="4" t="s">
        <v>35</v>
      </c>
      <c r="F91" s="4" t="s">
        <v>36</v>
      </c>
      <c r="G91" s="4" t="s">
        <v>37</v>
      </c>
      <c r="H91" s="4" t="s">
        <v>38</v>
      </c>
      <c r="I91" s="4"/>
      <c r="J91" s="4"/>
      <c r="K91" s="55"/>
      <c r="L91" s="4"/>
      <c r="M91" s="4"/>
      <c r="N91" s="55"/>
      <c r="O91" s="4"/>
      <c r="P91" s="55">
        <v>42832</v>
      </c>
      <c r="Q91" s="4" t="s">
        <v>358</v>
      </c>
      <c r="R91" s="4"/>
      <c r="S91" s="4"/>
      <c r="T91" s="4">
        <v>26</v>
      </c>
      <c r="U91" s="4" t="s">
        <v>51</v>
      </c>
      <c r="V91" s="4">
        <v>26</v>
      </c>
      <c r="W91" s="4" t="s">
        <v>356</v>
      </c>
      <c r="X91" s="4">
        <v>468</v>
      </c>
      <c r="Y91" s="4" t="s">
        <v>357</v>
      </c>
      <c r="Z91" s="4">
        <v>15</v>
      </c>
      <c r="AA91" s="4" t="s">
        <v>43</v>
      </c>
      <c r="AB91" s="4">
        <v>1</v>
      </c>
      <c r="AC91" s="4" t="s">
        <v>43</v>
      </c>
      <c r="AD91" s="36">
        <v>30</v>
      </c>
      <c r="AE91" s="36" t="s">
        <v>130</v>
      </c>
      <c r="AF91" s="4"/>
      <c r="AG91" s="4"/>
      <c r="AH91" s="4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ht="15" customHeight="1" x14ac:dyDescent="0.35">
      <c r="A92" s="4">
        <v>2017</v>
      </c>
      <c r="B92" s="4" t="s">
        <v>34</v>
      </c>
      <c r="C92" s="4" t="s">
        <v>34</v>
      </c>
      <c r="D92" s="55">
        <v>43098</v>
      </c>
      <c r="E92" s="4" t="s">
        <v>275</v>
      </c>
      <c r="F92" s="4" t="s">
        <v>36</v>
      </c>
      <c r="G92" s="4" t="s">
        <v>37</v>
      </c>
      <c r="H92" s="4" t="s">
        <v>38</v>
      </c>
      <c r="I92" s="4"/>
      <c r="J92" s="4"/>
      <c r="K92" s="55"/>
      <c r="L92" s="4"/>
      <c r="M92" s="4"/>
      <c r="N92" s="55"/>
      <c r="O92" s="4"/>
      <c r="P92" s="55">
        <v>43098</v>
      </c>
      <c r="Q92" s="4" t="s">
        <v>359</v>
      </c>
      <c r="R92" s="4"/>
      <c r="S92" s="4"/>
      <c r="T92" s="4">
        <v>10</v>
      </c>
      <c r="U92" s="4" t="s">
        <v>246</v>
      </c>
      <c r="V92" s="4">
        <v>10</v>
      </c>
      <c r="W92" s="4" t="s">
        <v>360</v>
      </c>
      <c r="X92" s="4">
        <v>79</v>
      </c>
      <c r="Y92" s="4" t="s">
        <v>361</v>
      </c>
      <c r="Z92" s="4">
        <v>15</v>
      </c>
      <c r="AA92" s="4" t="s">
        <v>43</v>
      </c>
      <c r="AB92" s="4">
        <v>1</v>
      </c>
      <c r="AC92" s="4" t="s">
        <v>43</v>
      </c>
      <c r="AD92" s="36">
        <v>30</v>
      </c>
      <c r="AE92" s="36" t="s">
        <v>130</v>
      </c>
      <c r="AF92" s="4"/>
      <c r="AG92" s="4"/>
      <c r="AH92" s="4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5" customHeight="1" x14ac:dyDescent="0.35">
      <c r="A93" s="4">
        <v>2017</v>
      </c>
      <c r="B93" s="4" t="s">
        <v>34</v>
      </c>
      <c r="C93" s="4" t="s">
        <v>34</v>
      </c>
      <c r="D93" s="55">
        <v>43050</v>
      </c>
      <c r="E93" s="4" t="s">
        <v>35</v>
      </c>
      <c r="F93" s="4" t="s">
        <v>36</v>
      </c>
      <c r="G93" s="4" t="s">
        <v>37</v>
      </c>
      <c r="H93" s="4" t="s">
        <v>38</v>
      </c>
      <c r="I93" s="4"/>
      <c r="J93" s="4"/>
      <c r="K93" s="55"/>
      <c r="L93" s="4"/>
      <c r="M93" s="4"/>
      <c r="N93" s="55"/>
      <c r="O93" s="4"/>
      <c r="P93" s="55">
        <v>43050</v>
      </c>
      <c r="Q93" s="4" t="s">
        <v>362</v>
      </c>
      <c r="R93" s="4"/>
      <c r="S93" s="4"/>
      <c r="T93" s="4">
        <v>8</v>
      </c>
      <c r="U93" s="4" t="s">
        <v>173</v>
      </c>
      <c r="V93" s="4">
        <v>8</v>
      </c>
      <c r="W93" s="4" t="s">
        <v>174</v>
      </c>
      <c r="X93" s="4">
        <v>45</v>
      </c>
      <c r="Y93" s="4" t="s">
        <v>175</v>
      </c>
      <c r="Z93" s="4">
        <v>15</v>
      </c>
      <c r="AA93" s="4" t="s">
        <v>43</v>
      </c>
      <c r="AB93" s="4">
        <v>1</v>
      </c>
      <c r="AC93" s="4" t="s">
        <v>43</v>
      </c>
      <c r="AD93" s="36">
        <v>1</v>
      </c>
      <c r="AE93" s="36" t="s">
        <v>43</v>
      </c>
      <c r="AF93" s="4"/>
      <c r="AG93" s="4"/>
      <c r="AH93" s="4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5" customHeight="1" x14ac:dyDescent="0.35">
      <c r="A94" s="4">
        <v>2017</v>
      </c>
      <c r="B94" s="4" t="s">
        <v>34</v>
      </c>
      <c r="C94" s="4" t="s">
        <v>34</v>
      </c>
      <c r="D94" s="55">
        <v>42832</v>
      </c>
      <c r="E94" s="4" t="s">
        <v>35</v>
      </c>
      <c r="F94" s="4" t="s">
        <v>36</v>
      </c>
      <c r="G94" s="4" t="s">
        <v>37</v>
      </c>
      <c r="H94" s="4" t="s">
        <v>38</v>
      </c>
      <c r="I94" s="4"/>
      <c r="J94" s="4"/>
      <c r="K94" s="55"/>
      <c r="L94" s="4"/>
      <c r="M94" s="4"/>
      <c r="N94" s="55"/>
      <c r="O94" s="4"/>
      <c r="P94" s="55">
        <v>42832</v>
      </c>
      <c r="Q94" s="4" t="s">
        <v>363</v>
      </c>
      <c r="R94" s="4"/>
      <c r="S94" s="4"/>
      <c r="T94" s="4">
        <v>11</v>
      </c>
      <c r="U94" s="4" t="s">
        <v>342</v>
      </c>
      <c r="V94" s="4">
        <v>11</v>
      </c>
      <c r="W94" s="4" t="s">
        <v>364</v>
      </c>
      <c r="X94" s="4">
        <v>117</v>
      </c>
      <c r="Y94" s="4" t="s">
        <v>365</v>
      </c>
      <c r="Z94" s="4">
        <v>15</v>
      </c>
      <c r="AA94" s="4" t="s">
        <v>43</v>
      </c>
      <c r="AB94" s="4">
        <v>1</v>
      </c>
      <c r="AC94" s="4" t="s">
        <v>43</v>
      </c>
      <c r="AD94" s="36">
        <v>13</v>
      </c>
      <c r="AE94" s="36" t="s">
        <v>44</v>
      </c>
      <c r="AF94" s="4"/>
      <c r="AG94" s="4"/>
      <c r="AH94" s="4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ht="15" customHeight="1" x14ac:dyDescent="0.35">
      <c r="A95" s="4">
        <v>2017</v>
      </c>
      <c r="B95" s="4" t="s">
        <v>34</v>
      </c>
      <c r="C95" s="4" t="s">
        <v>34</v>
      </c>
      <c r="D95" s="55">
        <v>42930</v>
      </c>
      <c r="E95" s="4" t="s">
        <v>35</v>
      </c>
      <c r="F95" s="4" t="s">
        <v>36</v>
      </c>
      <c r="G95" s="4" t="s">
        <v>37</v>
      </c>
      <c r="H95" s="4" t="s">
        <v>38</v>
      </c>
      <c r="I95" s="4"/>
      <c r="J95" s="4"/>
      <c r="K95" s="55"/>
      <c r="L95" s="4"/>
      <c r="M95" s="4"/>
      <c r="N95" s="55"/>
      <c r="O95" s="4"/>
      <c r="P95" s="55">
        <v>42930</v>
      </c>
      <c r="Q95" s="4" t="s">
        <v>366</v>
      </c>
      <c r="R95" s="4"/>
      <c r="S95" s="4"/>
      <c r="T95" s="4">
        <v>35</v>
      </c>
      <c r="U95" s="4" t="s">
        <v>367</v>
      </c>
      <c r="V95" s="4">
        <v>35</v>
      </c>
      <c r="W95" s="4" t="s">
        <v>368</v>
      </c>
      <c r="X95" s="4">
        <v>1070</v>
      </c>
      <c r="Y95" s="4" t="s">
        <v>369</v>
      </c>
      <c r="Z95" s="4">
        <v>15</v>
      </c>
      <c r="AA95" s="4" t="s">
        <v>43</v>
      </c>
      <c r="AB95" s="4">
        <v>1</v>
      </c>
      <c r="AC95" s="4" t="s">
        <v>43</v>
      </c>
      <c r="AD95" s="36">
        <v>31</v>
      </c>
      <c r="AE95" s="36" t="s">
        <v>49</v>
      </c>
      <c r="AF95" s="4"/>
      <c r="AG95" s="4"/>
      <c r="AH95" s="4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5" customHeight="1" x14ac:dyDescent="0.35">
      <c r="A96" s="4">
        <v>2017</v>
      </c>
      <c r="B96" s="4" t="s">
        <v>34</v>
      </c>
      <c r="C96" s="4" t="s">
        <v>34</v>
      </c>
      <c r="D96" s="55">
        <v>43097</v>
      </c>
      <c r="E96" s="4" t="s">
        <v>275</v>
      </c>
      <c r="F96" s="4" t="s">
        <v>36</v>
      </c>
      <c r="G96" s="4" t="s">
        <v>37</v>
      </c>
      <c r="H96" s="4" t="s">
        <v>38</v>
      </c>
      <c r="I96" s="4"/>
      <c r="J96" s="4"/>
      <c r="K96" s="55"/>
      <c r="L96" s="4"/>
      <c r="M96" s="4"/>
      <c r="N96" s="55"/>
      <c r="O96" s="4"/>
      <c r="P96" s="55">
        <v>43097</v>
      </c>
      <c r="Q96" s="4" t="s">
        <v>370</v>
      </c>
      <c r="R96" s="4"/>
      <c r="S96" s="4"/>
      <c r="T96" s="4">
        <v>38</v>
      </c>
      <c r="U96" s="4" t="s">
        <v>59</v>
      </c>
      <c r="V96" s="4">
        <v>38</v>
      </c>
      <c r="W96" s="4" t="s">
        <v>184</v>
      </c>
      <c r="X96" s="4">
        <v>1086</v>
      </c>
      <c r="Y96" s="4" t="s">
        <v>184</v>
      </c>
      <c r="Z96" s="4">
        <v>15</v>
      </c>
      <c r="AA96" s="4" t="s">
        <v>43</v>
      </c>
      <c r="AB96" s="4">
        <v>1</v>
      </c>
      <c r="AC96" s="4" t="s">
        <v>43</v>
      </c>
      <c r="AD96" s="36">
        <v>31</v>
      </c>
      <c r="AE96" s="36" t="s">
        <v>49</v>
      </c>
      <c r="AF96" s="4"/>
      <c r="AG96" s="4"/>
      <c r="AH96" s="4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5" customHeight="1" x14ac:dyDescent="0.35">
      <c r="A97" s="4">
        <v>2017</v>
      </c>
      <c r="B97" s="4" t="s">
        <v>34</v>
      </c>
      <c r="C97" s="4" t="s">
        <v>34</v>
      </c>
      <c r="D97" s="55">
        <v>43098</v>
      </c>
      <c r="E97" s="4" t="s">
        <v>35</v>
      </c>
      <c r="F97" s="4" t="s">
        <v>36</v>
      </c>
      <c r="G97" s="4" t="s">
        <v>37</v>
      </c>
      <c r="H97" s="4" t="s">
        <v>38</v>
      </c>
      <c r="I97" s="4"/>
      <c r="J97" s="4"/>
      <c r="K97" s="55"/>
      <c r="L97" s="4"/>
      <c r="M97" s="4"/>
      <c r="N97" s="55"/>
      <c r="O97" s="4"/>
      <c r="P97" s="55">
        <v>43098</v>
      </c>
      <c r="Q97" s="4" t="s">
        <v>371</v>
      </c>
      <c r="R97" s="4"/>
      <c r="S97" s="4"/>
      <c r="T97" s="4">
        <v>36</v>
      </c>
      <c r="U97" s="4" t="s">
        <v>229</v>
      </c>
      <c r="V97" s="4">
        <v>36</v>
      </c>
      <c r="W97" s="4" t="s">
        <v>372</v>
      </c>
      <c r="X97" s="4">
        <v>1072</v>
      </c>
      <c r="Y97" s="4" t="s">
        <v>373</v>
      </c>
      <c r="Z97" s="4">
        <v>15</v>
      </c>
      <c r="AA97" s="4" t="s">
        <v>43</v>
      </c>
      <c r="AB97" s="4">
        <v>1</v>
      </c>
      <c r="AC97" s="4" t="s">
        <v>43</v>
      </c>
      <c r="AD97" s="36">
        <v>1</v>
      </c>
      <c r="AE97" s="36" t="s">
        <v>43</v>
      </c>
      <c r="AF97" s="4"/>
      <c r="AG97" s="4"/>
      <c r="AH97" s="4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5" customHeight="1" x14ac:dyDescent="0.35">
      <c r="A98" s="4">
        <v>2017</v>
      </c>
      <c r="B98" s="4" t="s">
        <v>34</v>
      </c>
      <c r="C98" s="4" t="s">
        <v>289</v>
      </c>
      <c r="D98" s="55">
        <v>43098</v>
      </c>
      <c r="E98" s="4" t="s">
        <v>271</v>
      </c>
      <c r="F98" s="4" t="s">
        <v>36</v>
      </c>
      <c r="G98" s="4" t="s">
        <v>37</v>
      </c>
      <c r="H98" s="4" t="s">
        <v>38</v>
      </c>
      <c r="I98" s="4"/>
      <c r="J98" s="4"/>
      <c r="K98" s="55"/>
      <c r="L98" s="4"/>
      <c r="M98" s="4"/>
      <c r="N98" s="55"/>
      <c r="O98" s="4"/>
      <c r="P98" s="55">
        <v>43098</v>
      </c>
      <c r="Q98" s="4" t="s">
        <v>374</v>
      </c>
      <c r="R98" s="4"/>
      <c r="S98" s="4"/>
      <c r="T98" s="4">
        <v>22</v>
      </c>
      <c r="U98" s="4" t="s">
        <v>375</v>
      </c>
      <c r="V98" s="4">
        <v>22</v>
      </c>
      <c r="W98" s="4" t="s">
        <v>375</v>
      </c>
      <c r="X98" s="4">
        <v>200</v>
      </c>
      <c r="Y98" s="4" t="s">
        <v>376</v>
      </c>
      <c r="Z98" s="4">
        <v>15</v>
      </c>
      <c r="AA98" s="4" t="s">
        <v>43</v>
      </c>
      <c r="AB98" s="4">
        <v>1</v>
      </c>
      <c r="AC98" s="4" t="s">
        <v>43</v>
      </c>
      <c r="AD98" s="36">
        <v>1</v>
      </c>
      <c r="AE98" s="36" t="s">
        <v>43</v>
      </c>
      <c r="AF98" s="4"/>
      <c r="AG98" s="4"/>
      <c r="AH98" s="4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ht="15" customHeight="1" x14ac:dyDescent="0.35">
      <c r="A99" s="4">
        <v>2017</v>
      </c>
      <c r="B99" s="4" t="s">
        <v>34</v>
      </c>
      <c r="C99" s="4" t="s">
        <v>34</v>
      </c>
      <c r="D99" s="55">
        <v>42797</v>
      </c>
      <c r="E99" s="4" t="s">
        <v>35</v>
      </c>
      <c r="F99" s="4" t="s">
        <v>36</v>
      </c>
      <c r="G99" s="4" t="s">
        <v>37</v>
      </c>
      <c r="H99" s="4" t="s">
        <v>38</v>
      </c>
      <c r="I99" s="4"/>
      <c r="J99" s="4"/>
      <c r="K99" s="55"/>
      <c r="L99" s="4"/>
      <c r="M99" s="4"/>
      <c r="N99" s="55"/>
      <c r="O99" s="4"/>
      <c r="P99" s="55">
        <v>42797</v>
      </c>
      <c r="Q99" s="4" t="s">
        <v>377</v>
      </c>
      <c r="R99" s="4"/>
      <c r="S99" s="4"/>
      <c r="T99" s="4">
        <v>9</v>
      </c>
      <c r="U99" s="4" t="s">
        <v>46</v>
      </c>
      <c r="V99" s="4">
        <v>95</v>
      </c>
      <c r="W99" s="4" t="s">
        <v>378</v>
      </c>
      <c r="X99" s="4">
        <v>55</v>
      </c>
      <c r="Y99" s="4" t="s">
        <v>378</v>
      </c>
      <c r="Z99" s="4">
        <v>15</v>
      </c>
      <c r="AA99" s="4" t="s">
        <v>43</v>
      </c>
      <c r="AB99" s="4">
        <v>1</v>
      </c>
      <c r="AC99" s="4" t="s">
        <v>43</v>
      </c>
      <c r="AD99" s="36">
        <v>1</v>
      </c>
      <c r="AE99" s="36" t="s">
        <v>43</v>
      </c>
      <c r="AF99" s="4"/>
      <c r="AG99" s="4"/>
      <c r="AH99" s="4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5" customHeight="1" x14ac:dyDescent="0.35">
      <c r="A100" s="4">
        <v>2017</v>
      </c>
      <c r="B100" s="4" t="s">
        <v>34</v>
      </c>
      <c r="C100" s="4" t="s">
        <v>289</v>
      </c>
      <c r="D100" s="55">
        <v>43096</v>
      </c>
      <c r="E100" s="4" t="s">
        <v>275</v>
      </c>
      <c r="F100" s="4" t="s">
        <v>36</v>
      </c>
      <c r="G100" s="4" t="s">
        <v>37</v>
      </c>
      <c r="H100" s="4" t="s">
        <v>38</v>
      </c>
      <c r="I100" s="4"/>
      <c r="J100" s="4"/>
      <c r="K100" s="55"/>
      <c r="L100" s="4"/>
      <c r="M100" s="4"/>
      <c r="N100" s="55"/>
      <c r="O100" s="4"/>
      <c r="P100" s="55">
        <v>43096</v>
      </c>
      <c r="Q100" s="4" t="s">
        <v>379</v>
      </c>
      <c r="R100" s="4"/>
      <c r="S100" s="4"/>
      <c r="T100" s="4">
        <v>32</v>
      </c>
      <c r="U100" s="4" t="s">
        <v>380</v>
      </c>
      <c r="V100" s="4">
        <v>32</v>
      </c>
      <c r="W100" s="4" t="s">
        <v>380</v>
      </c>
      <c r="X100" s="4">
        <v>479</v>
      </c>
      <c r="Y100" s="4" t="s">
        <v>380</v>
      </c>
      <c r="Z100" s="4">
        <v>15</v>
      </c>
      <c r="AA100" s="4" t="s">
        <v>43</v>
      </c>
      <c r="AB100" s="4">
        <v>1</v>
      </c>
      <c r="AC100" s="4" t="s">
        <v>43</v>
      </c>
      <c r="AD100" s="36">
        <v>1</v>
      </c>
      <c r="AE100" s="36" t="s">
        <v>43</v>
      </c>
      <c r="AF100" s="4"/>
      <c r="AG100" s="4"/>
      <c r="AH100" s="4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ht="15" customHeight="1" x14ac:dyDescent="0.35">
      <c r="A101" s="4">
        <v>2017</v>
      </c>
      <c r="B101" s="4" t="s">
        <v>34</v>
      </c>
      <c r="C101" s="4" t="s">
        <v>34</v>
      </c>
      <c r="D101" s="55">
        <v>42793</v>
      </c>
      <c r="E101" s="4" t="s">
        <v>35</v>
      </c>
      <c r="F101" s="4" t="s">
        <v>36</v>
      </c>
      <c r="G101" s="4" t="s">
        <v>37</v>
      </c>
      <c r="H101" s="4" t="s">
        <v>38</v>
      </c>
      <c r="I101" s="4"/>
      <c r="J101" s="4"/>
      <c r="K101" s="55"/>
      <c r="L101" s="4"/>
      <c r="M101" s="4"/>
      <c r="N101" s="55"/>
      <c r="O101" s="4"/>
      <c r="P101" s="55">
        <v>42793</v>
      </c>
      <c r="Q101" s="4" t="s">
        <v>381</v>
      </c>
      <c r="R101" s="4"/>
      <c r="S101" s="4"/>
      <c r="T101" s="4">
        <v>38</v>
      </c>
      <c r="U101" s="4" t="s">
        <v>59</v>
      </c>
      <c r="V101" s="4">
        <v>243</v>
      </c>
      <c r="W101" s="4" t="s">
        <v>382</v>
      </c>
      <c r="X101" s="4">
        <v>1588</v>
      </c>
      <c r="Y101" s="4" t="s">
        <v>383</v>
      </c>
      <c r="Z101" s="4">
        <v>7</v>
      </c>
      <c r="AA101" s="4" t="s">
        <v>329</v>
      </c>
      <c r="AB101" s="4">
        <v>1</v>
      </c>
      <c r="AC101" s="4" t="s">
        <v>330</v>
      </c>
      <c r="AD101" s="36">
        <v>6</v>
      </c>
      <c r="AE101" s="36" t="s">
        <v>384</v>
      </c>
      <c r="AF101" s="4"/>
      <c r="AG101" s="4"/>
      <c r="AH101" s="4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5" customHeight="1" x14ac:dyDescent="0.35">
      <c r="A102" s="4">
        <v>2017</v>
      </c>
      <c r="B102" s="4" t="s">
        <v>34</v>
      </c>
      <c r="C102" s="4" t="s">
        <v>289</v>
      </c>
      <c r="D102" s="55">
        <v>43097</v>
      </c>
      <c r="E102" s="4" t="s">
        <v>385</v>
      </c>
      <c r="F102" s="4" t="s">
        <v>36</v>
      </c>
      <c r="G102" s="4" t="s">
        <v>37</v>
      </c>
      <c r="H102" s="4" t="s">
        <v>38</v>
      </c>
      <c r="I102" s="4"/>
      <c r="J102" s="4"/>
      <c r="K102" s="55"/>
      <c r="L102" s="4"/>
      <c r="M102" s="4"/>
      <c r="N102" s="55"/>
      <c r="O102" s="4"/>
      <c r="P102" s="55">
        <v>43097</v>
      </c>
      <c r="Q102" s="4" t="s">
        <v>386</v>
      </c>
      <c r="R102" s="4"/>
      <c r="S102" s="4"/>
      <c r="T102" s="4">
        <v>4</v>
      </c>
      <c r="U102" s="4" t="s">
        <v>387</v>
      </c>
      <c r="V102" s="4">
        <v>4</v>
      </c>
      <c r="W102" s="4" t="s">
        <v>387</v>
      </c>
      <c r="X102" s="4">
        <v>12</v>
      </c>
      <c r="Y102" s="4" t="s">
        <v>388</v>
      </c>
      <c r="Z102" s="4">
        <v>15</v>
      </c>
      <c r="AA102" s="4" t="s">
        <v>43</v>
      </c>
      <c r="AB102" s="4">
        <v>1</v>
      </c>
      <c r="AC102" s="4" t="s">
        <v>43</v>
      </c>
      <c r="AD102" s="36">
        <v>1</v>
      </c>
      <c r="AE102" s="36" t="s">
        <v>43</v>
      </c>
      <c r="AF102" s="4"/>
      <c r="AG102" s="4"/>
      <c r="AH102" s="4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5" customHeight="1" x14ac:dyDescent="0.35">
      <c r="A103" s="4">
        <v>2017</v>
      </c>
      <c r="B103" s="4" t="s">
        <v>34</v>
      </c>
      <c r="C103" s="4" t="s">
        <v>34</v>
      </c>
      <c r="D103" s="55">
        <v>42808</v>
      </c>
      <c r="E103" s="4" t="s">
        <v>35</v>
      </c>
      <c r="F103" s="4" t="s">
        <v>36</v>
      </c>
      <c r="G103" s="4" t="s">
        <v>37</v>
      </c>
      <c r="H103" s="4" t="s">
        <v>38</v>
      </c>
      <c r="I103" s="4"/>
      <c r="J103" s="4"/>
      <c r="K103" s="55"/>
      <c r="L103" s="4"/>
      <c r="M103" s="4"/>
      <c r="N103" s="55"/>
      <c r="O103" s="4"/>
      <c r="P103" s="55">
        <v>42808</v>
      </c>
      <c r="Q103" s="4" t="s">
        <v>389</v>
      </c>
      <c r="R103" s="4"/>
      <c r="S103" s="4"/>
      <c r="T103" s="4">
        <v>11</v>
      </c>
      <c r="U103" s="4" t="s">
        <v>342</v>
      </c>
      <c r="V103" s="4">
        <v>135</v>
      </c>
      <c r="W103" s="4" t="s">
        <v>390</v>
      </c>
      <c r="X103" s="4">
        <v>1091</v>
      </c>
      <c r="Y103" s="4" t="s">
        <v>390</v>
      </c>
      <c r="Z103" s="4">
        <v>15</v>
      </c>
      <c r="AA103" s="4" t="s">
        <v>43</v>
      </c>
      <c r="AB103" s="4">
        <v>1</v>
      </c>
      <c r="AC103" s="4" t="s">
        <v>43</v>
      </c>
      <c r="AD103" s="36">
        <v>15</v>
      </c>
      <c r="AE103" s="36" t="s">
        <v>340</v>
      </c>
      <c r="AF103" s="4"/>
      <c r="AG103" s="4"/>
      <c r="AH103" s="4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ht="15" customHeight="1" x14ac:dyDescent="0.35">
      <c r="A104" s="4">
        <v>2017</v>
      </c>
      <c r="B104" s="4" t="s">
        <v>34</v>
      </c>
      <c r="C104" s="4" t="s">
        <v>34</v>
      </c>
      <c r="D104" s="55">
        <v>43033</v>
      </c>
      <c r="E104" s="4" t="s">
        <v>35</v>
      </c>
      <c r="F104" s="4" t="s">
        <v>36</v>
      </c>
      <c r="G104" s="4" t="s">
        <v>37</v>
      </c>
      <c r="H104" s="4" t="s">
        <v>38</v>
      </c>
      <c r="I104" s="4"/>
      <c r="J104" s="4"/>
      <c r="K104" s="55"/>
      <c r="L104" s="4"/>
      <c r="M104" s="4"/>
      <c r="N104" s="55"/>
      <c r="O104" s="4"/>
      <c r="P104" s="55">
        <v>43033</v>
      </c>
      <c r="Q104" s="4" t="s">
        <v>391</v>
      </c>
      <c r="R104" s="4"/>
      <c r="S104" s="4"/>
      <c r="T104" s="4">
        <v>37</v>
      </c>
      <c r="U104" s="4" t="s">
        <v>186</v>
      </c>
      <c r="V104" s="4">
        <v>205</v>
      </c>
      <c r="W104" s="4" t="s">
        <v>392</v>
      </c>
      <c r="X104" s="4">
        <v>179</v>
      </c>
      <c r="Y104" s="4" t="s">
        <v>392</v>
      </c>
      <c r="Z104" s="4">
        <v>15</v>
      </c>
      <c r="AA104" s="4" t="s">
        <v>43</v>
      </c>
      <c r="AB104" s="4">
        <v>1</v>
      </c>
      <c r="AC104" s="4" t="s">
        <v>43</v>
      </c>
      <c r="AD104" s="36">
        <v>30</v>
      </c>
      <c r="AE104" s="36" t="s">
        <v>130</v>
      </c>
      <c r="AF104" s="4"/>
      <c r="AG104" s="4"/>
      <c r="AH104" s="4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ht="15" customHeight="1" x14ac:dyDescent="0.35">
      <c r="A105" s="4">
        <v>2017</v>
      </c>
      <c r="B105" s="4" t="s">
        <v>34</v>
      </c>
      <c r="C105" s="4" t="s">
        <v>34</v>
      </c>
      <c r="D105" s="55">
        <v>43050</v>
      </c>
      <c r="E105" s="4" t="s">
        <v>35</v>
      </c>
      <c r="F105" s="4" t="s">
        <v>36</v>
      </c>
      <c r="G105" s="4" t="s">
        <v>37</v>
      </c>
      <c r="H105" s="4" t="s">
        <v>38</v>
      </c>
      <c r="I105" s="4"/>
      <c r="J105" s="4"/>
      <c r="K105" s="55"/>
      <c r="L105" s="4"/>
      <c r="M105" s="4"/>
      <c r="N105" s="55"/>
      <c r="O105" s="4"/>
      <c r="P105" s="55">
        <v>43050</v>
      </c>
      <c r="Q105" s="4" t="s">
        <v>393</v>
      </c>
      <c r="R105" s="4"/>
      <c r="S105" s="4"/>
      <c r="T105" s="4">
        <v>5</v>
      </c>
      <c r="U105" s="4" t="s">
        <v>121</v>
      </c>
      <c r="V105" s="4">
        <v>52</v>
      </c>
      <c r="W105" s="4" t="s">
        <v>222</v>
      </c>
      <c r="X105" s="4">
        <v>1534</v>
      </c>
      <c r="Y105" s="4" t="s">
        <v>223</v>
      </c>
      <c r="Z105" s="4">
        <v>15</v>
      </c>
      <c r="AA105" s="4" t="s">
        <v>43</v>
      </c>
      <c r="AB105" s="4">
        <v>1</v>
      </c>
      <c r="AC105" s="4" t="s">
        <v>43</v>
      </c>
      <c r="AD105" s="36">
        <v>30</v>
      </c>
      <c r="AE105" s="36" t="s">
        <v>130</v>
      </c>
      <c r="AF105" s="4"/>
      <c r="AG105" s="4"/>
      <c r="AH105" s="4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ht="15" customHeight="1" x14ac:dyDescent="0.35">
      <c r="A106" s="4">
        <v>2017</v>
      </c>
      <c r="B106" s="4" t="s">
        <v>34</v>
      </c>
      <c r="C106" s="4" t="s">
        <v>34</v>
      </c>
      <c r="D106" s="55">
        <v>42762</v>
      </c>
      <c r="E106" s="4" t="s">
        <v>35</v>
      </c>
      <c r="F106" s="4" t="s">
        <v>36</v>
      </c>
      <c r="G106" s="4" t="s">
        <v>37</v>
      </c>
      <c r="H106" s="4" t="s">
        <v>38</v>
      </c>
      <c r="I106" s="4"/>
      <c r="J106" s="4"/>
      <c r="K106" s="55"/>
      <c r="L106" s="4"/>
      <c r="M106" s="4"/>
      <c r="N106" s="55"/>
      <c r="O106" s="4"/>
      <c r="P106" s="55">
        <v>42762</v>
      </c>
      <c r="Q106" s="4" t="s">
        <v>394</v>
      </c>
      <c r="R106" s="4"/>
      <c r="S106" s="4"/>
      <c r="T106" s="4">
        <v>10</v>
      </c>
      <c r="U106" s="4" t="s">
        <v>246</v>
      </c>
      <c r="V106" s="4">
        <v>117</v>
      </c>
      <c r="W106" s="4" t="s">
        <v>395</v>
      </c>
      <c r="X106" s="4">
        <v>1495</v>
      </c>
      <c r="Y106" s="4" t="s">
        <v>396</v>
      </c>
      <c r="Z106" s="4">
        <v>15</v>
      </c>
      <c r="AA106" s="4" t="s">
        <v>43</v>
      </c>
      <c r="AB106" s="4">
        <v>1</v>
      </c>
      <c r="AC106" s="4" t="s">
        <v>43</v>
      </c>
      <c r="AD106" s="36">
        <v>31</v>
      </c>
      <c r="AE106" s="36" t="s">
        <v>49</v>
      </c>
      <c r="AF106" s="4"/>
      <c r="AG106" s="4"/>
      <c r="AH106" s="4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ht="15" customHeight="1" x14ac:dyDescent="0.35">
      <c r="A107" s="4">
        <v>2017</v>
      </c>
      <c r="B107" s="4" t="s">
        <v>34</v>
      </c>
      <c r="C107" s="4" t="s">
        <v>34</v>
      </c>
      <c r="D107" s="55">
        <v>42941</v>
      </c>
      <c r="E107" s="4" t="s">
        <v>275</v>
      </c>
      <c r="F107" s="4" t="s">
        <v>36</v>
      </c>
      <c r="G107" s="4" t="s">
        <v>37</v>
      </c>
      <c r="H107" s="4" t="s">
        <v>38</v>
      </c>
      <c r="I107" s="4"/>
      <c r="J107" s="4"/>
      <c r="K107" s="55"/>
      <c r="L107" s="4"/>
      <c r="M107" s="4"/>
      <c r="N107" s="55"/>
      <c r="O107" s="4"/>
      <c r="P107" s="55">
        <v>42941</v>
      </c>
      <c r="Q107" s="4" t="s">
        <v>397</v>
      </c>
      <c r="R107" s="4"/>
      <c r="S107" s="4"/>
      <c r="T107" s="4">
        <v>9</v>
      </c>
      <c r="U107" s="4" t="s">
        <v>46</v>
      </c>
      <c r="V107" s="4">
        <v>57</v>
      </c>
      <c r="W107" s="4" t="s">
        <v>398</v>
      </c>
      <c r="X107" s="4">
        <v>1273</v>
      </c>
      <c r="Y107" s="4" t="s">
        <v>398</v>
      </c>
      <c r="Z107" s="4">
        <v>15</v>
      </c>
      <c r="AA107" s="4" t="s">
        <v>43</v>
      </c>
      <c r="AB107" s="4">
        <v>1</v>
      </c>
      <c r="AC107" s="4" t="s">
        <v>43</v>
      </c>
      <c r="AD107" s="36">
        <v>1</v>
      </c>
      <c r="AE107" s="36" t="s">
        <v>43</v>
      </c>
      <c r="AF107" s="4"/>
      <c r="AG107" s="4"/>
      <c r="AH107" s="4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ht="15" customHeight="1" x14ac:dyDescent="0.35">
      <c r="A108" s="4">
        <v>2017</v>
      </c>
      <c r="B108" s="4" t="s">
        <v>34</v>
      </c>
      <c r="C108" s="4" t="s">
        <v>34</v>
      </c>
      <c r="D108" s="55">
        <v>42942</v>
      </c>
      <c r="E108" s="4" t="s">
        <v>35</v>
      </c>
      <c r="F108" s="4" t="s">
        <v>36</v>
      </c>
      <c r="G108" s="4" t="s">
        <v>37</v>
      </c>
      <c r="H108" s="4" t="s">
        <v>38</v>
      </c>
      <c r="I108" s="4"/>
      <c r="J108" s="4"/>
      <c r="K108" s="55"/>
      <c r="L108" s="4"/>
      <c r="M108" s="4"/>
      <c r="N108" s="55"/>
      <c r="O108" s="4"/>
      <c r="P108" s="55">
        <v>42942</v>
      </c>
      <c r="Q108" s="4" t="s">
        <v>399</v>
      </c>
      <c r="R108" s="4"/>
      <c r="S108" s="4"/>
      <c r="T108" s="4">
        <v>37</v>
      </c>
      <c r="U108" s="4" t="s">
        <v>186</v>
      </c>
      <c r="V108" s="4">
        <v>56</v>
      </c>
      <c r="W108" s="4" t="s">
        <v>236</v>
      </c>
      <c r="X108" s="4">
        <v>204</v>
      </c>
      <c r="Y108" s="4" t="s">
        <v>236</v>
      </c>
      <c r="Z108" s="4">
        <v>15</v>
      </c>
      <c r="AA108" s="4" t="s">
        <v>43</v>
      </c>
      <c r="AB108" s="4">
        <v>1</v>
      </c>
      <c r="AC108" s="4" t="s">
        <v>43</v>
      </c>
      <c r="AD108" s="36">
        <v>14</v>
      </c>
      <c r="AE108" s="36" t="s">
        <v>126</v>
      </c>
      <c r="AF108" s="4"/>
      <c r="AG108" s="4"/>
      <c r="AH108" s="4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ht="15" customHeight="1" x14ac:dyDescent="0.35">
      <c r="A109" s="4">
        <v>2017</v>
      </c>
      <c r="B109" s="4" t="s">
        <v>34</v>
      </c>
      <c r="C109" s="4" t="s">
        <v>34</v>
      </c>
      <c r="D109" s="55">
        <v>42878</v>
      </c>
      <c r="E109" s="4" t="s">
        <v>35</v>
      </c>
      <c r="F109" s="4" t="s">
        <v>36</v>
      </c>
      <c r="G109" s="4" t="s">
        <v>37</v>
      </c>
      <c r="H109" s="4" t="s">
        <v>38</v>
      </c>
      <c r="I109" s="4"/>
      <c r="J109" s="4"/>
      <c r="K109" s="55"/>
      <c r="L109" s="4"/>
      <c r="M109" s="4"/>
      <c r="N109" s="55"/>
      <c r="O109" s="4"/>
      <c r="P109" s="55">
        <v>42878</v>
      </c>
      <c r="Q109" s="4" t="s">
        <v>400</v>
      </c>
      <c r="R109" s="4"/>
      <c r="S109" s="4"/>
      <c r="T109" s="4">
        <v>7</v>
      </c>
      <c r="U109" s="4" t="s">
        <v>181</v>
      </c>
      <c r="V109" s="4">
        <v>73</v>
      </c>
      <c r="W109" s="4" t="s">
        <v>241</v>
      </c>
      <c r="X109" s="4">
        <v>1520</v>
      </c>
      <c r="Y109" s="4" t="s">
        <v>242</v>
      </c>
      <c r="Z109" s="4">
        <v>15</v>
      </c>
      <c r="AA109" s="4" t="s">
        <v>43</v>
      </c>
      <c r="AB109" s="4">
        <v>1</v>
      </c>
      <c r="AC109" s="4" t="s">
        <v>43</v>
      </c>
      <c r="AD109" s="36">
        <v>5</v>
      </c>
      <c r="AE109" s="36" t="s">
        <v>243</v>
      </c>
      <c r="AF109" s="4"/>
      <c r="AG109" s="4"/>
      <c r="AH109" s="4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ht="15" customHeight="1" x14ac:dyDescent="0.35">
      <c r="A110" s="4">
        <v>2017</v>
      </c>
      <c r="B110" s="4" t="s">
        <v>34</v>
      </c>
      <c r="C110" s="4" t="s">
        <v>34</v>
      </c>
      <c r="D110" s="55">
        <v>43088</v>
      </c>
      <c r="E110" s="4" t="s">
        <v>35</v>
      </c>
      <c r="F110" s="4" t="s">
        <v>36</v>
      </c>
      <c r="G110" s="4" t="s">
        <v>37</v>
      </c>
      <c r="H110" s="4" t="s">
        <v>38</v>
      </c>
      <c r="I110" s="4"/>
      <c r="J110" s="4"/>
      <c r="K110" s="55"/>
      <c r="L110" s="4"/>
      <c r="M110" s="4"/>
      <c r="N110" s="55"/>
      <c r="O110" s="4"/>
      <c r="P110" s="55">
        <v>43088</v>
      </c>
      <c r="Q110" s="4" t="s">
        <v>401</v>
      </c>
      <c r="R110" s="4"/>
      <c r="S110" s="4"/>
      <c r="T110" s="4">
        <v>1</v>
      </c>
      <c r="U110" s="4" t="s">
        <v>40</v>
      </c>
      <c r="V110" s="4">
        <v>21</v>
      </c>
      <c r="W110" s="4" t="s">
        <v>402</v>
      </c>
      <c r="X110" s="4">
        <v>1267</v>
      </c>
      <c r="Y110" s="4" t="s">
        <v>402</v>
      </c>
      <c r="Z110" s="4">
        <v>15</v>
      </c>
      <c r="AA110" s="4" t="s">
        <v>43</v>
      </c>
      <c r="AB110" s="4">
        <v>1</v>
      </c>
      <c r="AC110" s="4" t="s">
        <v>43</v>
      </c>
      <c r="AD110" s="36">
        <v>20</v>
      </c>
      <c r="AE110" s="36" t="s">
        <v>403</v>
      </c>
      <c r="AF110" s="4"/>
      <c r="AG110" s="4"/>
      <c r="AH110" s="4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15" customHeight="1" x14ac:dyDescent="0.35">
      <c r="A111" s="4">
        <v>2017</v>
      </c>
      <c r="B111" s="4" t="s">
        <v>34</v>
      </c>
      <c r="C111" s="4" t="s">
        <v>244</v>
      </c>
      <c r="D111" s="55">
        <v>42741</v>
      </c>
      <c r="E111" s="4" t="s">
        <v>35</v>
      </c>
      <c r="F111" s="4" t="s">
        <v>36</v>
      </c>
      <c r="G111" s="4" t="s">
        <v>37</v>
      </c>
      <c r="H111" s="4" t="s">
        <v>38</v>
      </c>
      <c r="I111" s="4"/>
      <c r="J111" s="4"/>
      <c r="K111" s="55"/>
      <c r="L111" s="4"/>
      <c r="M111" s="4"/>
      <c r="N111" s="55"/>
      <c r="O111" s="4"/>
      <c r="P111" s="55">
        <v>42741</v>
      </c>
      <c r="Q111" s="4" t="s">
        <v>404</v>
      </c>
      <c r="R111" s="4"/>
      <c r="S111" s="4"/>
      <c r="T111" s="4">
        <v>10</v>
      </c>
      <c r="U111" s="4" t="s">
        <v>246</v>
      </c>
      <c r="V111" s="4">
        <v>511</v>
      </c>
      <c r="W111" s="4" t="s">
        <v>405</v>
      </c>
      <c r="X111" s="4">
        <v>89</v>
      </c>
      <c r="Y111" s="4" t="s">
        <v>406</v>
      </c>
      <c r="Z111" s="4">
        <v>8</v>
      </c>
      <c r="AA111" s="4" t="s">
        <v>191</v>
      </c>
      <c r="AB111" s="4">
        <v>1</v>
      </c>
      <c r="AC111" s="4" t="s">
        <v>191</v>
      </c>
      <c r="AD111" s="36">
        <v>1</v>
      </c>
      <c r="AE111" s="36" t="s">
        <v>191</v>
      </c>
      <c r="AF111" s="4"/>
      <c r="AG111" s="4"/>
      <c r="AH111" s="4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ht="15" customHeight="1" x14ac:dyDescent="0.35">
      <c r="A112" s="4">
        <v>2017</v>
      </c>
      <c r="B112" s="4" t="s">
        <v>34</v>
      </c>
      <c r="C112" s="4" t="s">
        <v>244</v>
      </c>
      <c r="D112" s="55">
        <v>42741</v>
      </c>
      <c r="E112" s="4" t="s">
        <v>35</v>
      </c>
      <c r="F112" s="4" t="s">
        <v>36</v>
      </c>
      <c r="G112" s="4" t="s">
        <v>37</v>
      </c>
      <c r="H112" s="4" t="s">
        <v>38</v>
      </c>
      <c r="I112" s="4"/>
      <c r="J112" s="4"/>
      <c r="K112" s="55"/>
      <c r="L112" s="4"/>
      <c r="M112" s="4"/>
      <c r="N112" s="55"/>
      <c r="O112" s="4"/>
      <c r="P112" s="55">
        <v>42741</v>
      </c>
      <c r="Q112" s="4" t="s">
        <v>407</v>
      </c>
      <c r="R112" s="4"/>
      <c r="S112" s="4"/>
      <c r="T112" s="4">
        <v>10</v>
      </c>
      <c r="U112" s="4" t="s">
        <v>246</v>
      </c>
      <c r="V112" s="4">
        <v>534</v>
      </c>
      <c r="W112" s="4" t="s">
        <v>408</v>
      </c>
      <c r="X112" s="4">
        <v>112</v>
      </c>
      <c r="Y112" s="4" t="s">
        <v>409</v>
      </c>
      <c r="Z112" s="4">
        <v>25</v>
      </c>
      <c r="AA112" s="4" t="s">
        <v>117</v>
      </c>
      <c r="AB112" s="4">
        <v>1</v>
      </c>
      <c r="AC112" s="4" t="s">
        <v>118</v>
      </c>
      <c r="AD112" s="36">
        <v>1</v>
      </c>
      <c r="AE112" s="36" t="s">
        <v>119</v>
      </c>
      <c r="AF112" s="4"/>
      <c r="AG112" s="4"/>
      <c r="AH112" s="4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ht="15" customHeight="1" x14ac:dyDescent="0.35">
      <c r="A113" s="4">
        <v>2017</v>
      </c>
      <c r="B113" s="4" t="s">
        <v>62</v>
      </c>
      <c r="C113" s="4" t="s">
        <v>62</v>
      </c>
      <c r="D113" s="55">
        <v>43018</v>
      </c>
      <c r="E113" s="4" t="s">
        <v>275</v>
      </c>
      <c r="F113" s="4" t="s">
        <v>36</v>
      </c>
      <c r="G113" s="4" t="s">
        <v>37</v>
      </c>
      <c r="H113" s="4" t="s">
        <v>38</v>
      </c>
      <c r="I113" s="4"/>
      <c r="J113" s="4"/>
      <c r="K113" s="55"/>
      <c r="L113" s="4"/>
      <c r="M113" s="4"/>
      <c r="N113" s="55"/>
      <c r="O113" s="4"/>
      <c r="P113" s="55">
        <v>43018</v>
      </c>
      <c r="Q113" s="4" t="s">
        <v>410</v>
      </c>
      <c r="R113" s="4"/>
      <c r="S113" s="4"/>
      <c r="T113" s="4">
        <v>99</v>
      </c>
      <c r="U113" s="4" t="s">
        <v>64</v>
      </c>
      <c r="V113" s="4">
        <v>445</v>
      </c>
      <c r="W113" s="4" t="s">
        <v>411</v>
      </c>
      <c r="X113" s="4">
        <v>775</v>
      </c>
      <c r="Y113" s="4" t="s">
        <v>412</v>
      </c>
      <c r="Z113" s="4">
        <v>6</v>
      </c>
      <c r="AA113" s="4" t="s">
        <v>413</v>
      </c>
      <c r="AB113" s="4">
        <v>1</v>
      </c>
      <c r="AC113" s="4" t="s">
        <v>413</v>
      </c>
      <c r="AD113" s="36">
        <v>1</v>
      </c>
      <c r="AE113" s="36" t="s">
        <v>413</v>
      </c>
      <c r="AF113" s="4"/>
      <c r="AG113" s="4"/>
      <c r="AH113" s="4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spans="1:46" ht="15" customHeight="1" x14ac:dyDescent="0.35">
      <c r="A114" s="4">
        <v>2017</v>
      </c>
      <c r="B114" s="4" t="s">
        <v>62</v>
      </c>
      <c r="C114" s="4" t="s">
        <v>62</v>
      </c>
      <c r="D114" s="55">
        <v>42780</v>
      </c>
      <c r="E114" s="4" t="s">
        <v>35</v>
      </c>
      <c r="F114" s="4" t="s">
        <v>36</v>
      </c>
      <c r="G114" s="4" t="s">
        <v>37</v>
      </c>
      <c r="H114" s="4" t="s">
        <v>38</v>
      </c>
      <c r="I114" s="4"/>
      <c r="J114" s="4"/>
      <c r="K114" s="55"/>
      <c r="L114" s="4"/>
      <c r="M114" s="4"/>
      <c r="N114" s="55"/>
      <c r="O114" s="4"/>
      <c r="P114" s="55">
        <v>42780</v>
      </c>
      <c r="Q114" s="4" t="s">
        <v>414</v>
      </c>
      <c r="R114" s="4"/>
      <c r="S114" s="4"/>
      <c r="T114" s="4">
        <v>99</v>
      </c>
      <c r="U114" s="4" t="s">
        <v>64</v>
      </c>
      <c r="V114" s="4">
        <v>447</v>
      </c>
      <c r="W114" s="4" t="s">
        <v>415</v>
      </c>
      <c r="X114" s="4">
        <v>799</v>
      </c>
      <c r="Y114" s="4" t="s">
        <v>416</v>
      </c>
      <c r="Z114" s="4">
        <v>9</v>
      </c>
      <c r="AA114" s="4" t="s">
        <v>417</v>
      </c>
      <c r="AB114" s="4">
        <v>1</v>
      </c>
      <c r="AC114" s="4" t="s">
        <v>417</v>
      </c>
      <c r="AD114" s="36">
        <v>1</v>
      </c>
      <c r="AE114" s="36" t="s">
        <v>417</v>
      </c>
      <c r="AF114" s="4"/>
      <c r="AG114" s="4"/>
      <c r="AH114" s="4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ht="15" customHeight="1" x14ac:dyDescent="0.35">
      <c r="A115" s="4">
        <v>2017</v>
      </c>
      <c r="B115" s="4" t="s">
        <v>62</v>
      </c>
      <c r="C115" s="4" t="s">
        <v>62</v>
      </c>
      <c r="D115" s="55">
        <v>42788</v>
      </c>
      <c r="E115" s="4" t="s">
        <v>35</v>
      </c>
      <c r="F115" s="4" t="s">
        <v>36</v>
      </c>
      <c r="G115" s="4" t="s">
        <v>37</v>
      </c>
      <c r="H115" s="4" t="s">
        <v>38</v>
      </c>
      <c r="I115" s="4"/>
      <c r="J115" s="4"/>
      <c r="K115" s="55"/>
      <c r="L115" s="4"/>
      <c r="M115" s="4"/>
      <c r="N115" s="55"/>
      <c r="O115" s="4"/>
      <c r="P115" s="55">
        <v>42788</v>
      </c>
      <c r="Q115" s="4" t="s">
        <v>418</v>
      </c>
      <c r="R115" s="4"/>
      <c r="S115" s="4"/>
      <c r="T115" s="4">
        <v>99</v>
      </c>
      <c r="U115" s="4" t="s">
        <v>64</v>
      </c>
      <c r="V115" s="4">
        <v>463</v>
      </c>
      <c r="W115" s="4" t="s">
        <v>419</v>
      </c>
      <c r="X115" s="4">
        <v>1027</v>
      </c>
      <c r="Y115" s="4" t="s">
        <v>420</v>
      </c>
      <c r="Z115" s="4">
        <v>15</v>
      </c>
      <c r="AA115" s="4" t="s">
        <v>43</v>
      </c>
      <c r="AB115" s="4">
        <v>8</v>
      </c>
      <c r="AC115" s="4" t="s">
        <v>421</v>
      </c>
      <c r="AD115" s="36">
        <v>1</v>
      </c>
      <c r="AE115" s="36" t="s">
        <v>422</v>
      </c>
      <c r="AF115" s="4"/>
      <c r="AG115" s="4"/>
      <c r="AH115" s="4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spans="1:46" ht="15" customHeight="1" x14ac:dyDescent="0.35">
      <c r="A116" s="4">
        <v>2017</v>
      </c>
      <c r="B116" s="4" t="s">
        <v>147</v>
      </c>
      <c r="C116" s="4" t="s">
        <v>148</v>
      </c>
      <c r="D116" s="55">
        <v>43011</v>
      </c>
      <c r="E116" s="4" t="s">
        <v>275</v>
      </c>
      <c r="F116" s="4" t="s">
        <v>36</v>
      </c>
      <c r="G116" s="4" t="s">
        <v>37</v>
      </c>
      <c r="H116" s="4" t="s">
        <v>38</v>
      </c>
      <c r="I116" s="4"/>
      <c r="J116" s="4"/>
      <c r="K116" s="55"/>
      <c r="L116" s="4"/>
      <c r="M116" s="4"/>
      <c r="N116" s="55"/>
      <c r="O116" s="4"/>
      <c r="P116" s="55">
        <v>43011</v>
      </c>
      <c r="Q116" s="4" t="s">
        <v>423</v>
      </c>
      <c r="R116" s="4"/>
      <c r="S116" s="4"/>
      <c r="T116" s="4">
        <v>0</v>
      </c>
      <c r="U116" s="4" t="s">
        <v>150</v>
      </c>
      <c r="V116" s="4">
        <v>301253</v>
      </c>
      <c r="W116" s="4" t="s">
        <v>424</v>
      </c>
      <c r="X116" s="4">
        <v>301253</v>
      </c>
      <c r="Y116" s="4" t="s">
        <v>424</v>
      </c>
      <c r="Z116" s="4">
        <v>15</v>
      </c>
      <c r="AA116" s="4" t="s">
        <v>43</v>
      </c>
      <c r="AB116" s="4">
        <v>1</v>
      </c>
      <c r="AC116" s="4" t="s">
        <v>43</v>
      </c>
      <c r="AD116" s="36">
        <v>4</v>
      </c>
      <c r="AE116" s="36" t="s">
        <v>425</v>
      </c>
      <c r="AF116" s="4"/>
      <c r="AG116" s="4"/>
      <c r="AH116" s="4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spans="1:46" ht="15" customHeight="1" x14ac:dyDescent="0.35">
      <c r="A117" s="4">
        <v>2017</v>
      </c>
      <c r="B117" s="4" t="s">
        <v>147</v>
      </c>
      <c r="C117" s="4" t="s">
        <v>148</v>
      </c>
      <c r="D117" s="55">
        <v>43091</v>
      </c>
      <c r="E117" s="4" t="s">
        <v>275</v>
      </c>
      <c r="F117" s="4" t="s">
        <v>36</v>
      </c>
      <c r="G117" s="4" t="s">
        <v>37</v>
      </c>
      <c r="H117" s="4" t="s">
        <v>38</v>
      </c>
      <c r="I117" s="4"/>
      <c r="J117" s="4"/>
      <c r="K117" s="55"/>
      <c r="L117" s="4"/>
      <c r="M117" s="4"/>
      <c r="N117" s="55"/>
      <c r="O117" s="4"/>
      <c r="P117" s="55">
        <v>43091</v>
      </c>
      <c r="Q117" s="4" t="s">
        <v>426</v>
      </c>
      <c r="R117" s="4"/>
      <c r="S117" s="4"/>
      <c r="T117" s="4">
        <v>0</v>
      </c>
      <c r="U117" s="4" t="s">
        <v>150</v>
      </c>
      <c r="V117" s="4">
        <v>300678</v>
      </c>
      <c r="W117" s="4" t="s">
        <v>427</v>
      </c>
      <c r="X117" s="4">
        <v>300678</v>
      </c>
      <c r="Y117" s="4" t="s">
        <v>427</v>
      </c>
      <c r="Z117" s="4">
        <v>7</v>
      </c>
      <c r="AA117" s="4" t="s">
        <v>329</v>
      </c>
      <c r="AB117" s="4">
        <v>1</v>
      </c>
      <c r="AC117" s="4" t="s">
        <v>330</v>
      </c>
      <c r="AD117" s="36">
        <v>2</v>
      </c>
      <c r="AE117" s="36" t="s">
        <v>428</v>
      </c>
      <c r="AF117" s="4"/>
      <c r="AG117" s="4"/>
      <c r="AH117" s="4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ht="15" customHeight="1" x14ac:dyDescent="0.35">
      <c r="A118" s="4">
        <v>2017</v>
      </c>
      <c r="B118" s="4" t="s">
        <v>147</v>
      </c>
      <c r="C118" s="4" t="s">
        <v>148</v>
      </c>
      <c r="D118" s="55">
        <v>42857</v>
      </c>
      <c r="E118" s="4" t="s">
        <v>275</v>
      </c>
      <c r="F118" s="4" t="s">
        <v>36</v>
      </c>
      <c r="G118" s="4" t="s">
        <v>37</v>
      </c>
      <c r="H118" s="4" t="s">
        <v>38</v>
      </c>
      <c r="I118" s="4"/>
      <c r="J118" s="4"/>
      <c r="K118" s="55"/>
      <c r="L118" s="4"/>
      <c r="M118" s="4"/>
      <c r="N118" s="55"/>
      <c r="O118" s="4"/>
      <c r="P118" s="55">
        <v>42857</v>
      </c>
      <c r="Q118" s="4" t="s">
        <v>429</v>
      </c>
      <c r="R118" s="4"/>
      <c r="S118" s="4"/>
      <c r="T118" s="4">
        <v>0</v>
      </c>
      <c r="U118" s="4" t="s">
        <v>150</v>
      </c>
      <c r="V118" s="4">
        <v>301254</v>
      </c>
      <c r="W118" s="4" t="s">
        <v>430</v>
      </c>
      <c r="X118" s="4">
        <v>301254</v>
      </c>
      <c r="Y118" s="4" t="s">
        <v>430</v>
      </c>
      <c r="Z118" s="4">
        <v>15</v>
      </c>
      <c r="AA118" s="4" t="s">
        <v>43</v>
      </c>
      <c r="AB118" s="4">
        <v>1</v>
      </c>
      <c r="AC118" s="4" t="s">
        <v>43</v>
      </c>
      <c r="AD118" s="36">
        <v>5</v>
      </c>
      <c r="AE118" s="36" t="s">
        <v>243</v>
      </c>
      <c r="AF118" s="4"/>
      <c r="AG118" s="4"/>
      <c r="AH118" s="4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ht="15" customHeight="1" x14ac:dyDescent="0.35">
      <c r="A119" s="4">
        <v>2017</v>
      </c>
      <c r="B119" s="4" t="s">
        <v>147</v>
      </c>
      <c r="C119" s="4" t="s">
        <v>148</v>
      </c>
      <c r="D119" s="55">
        <v>42923</v>
      </c>
      <c r="E119" s="4" t="s">
        <v>35</v>
      </c>
      <c r="F119" s="4" t="s">
        <v>36</v>
      </c>
      <c r="G119" s="4" t="s">
        <v>37</v>
      </c>
      <c r="H119" s="4" t="s">
        <v>38</v>
      </c>
      <c r="I119" s="4"/>
      <c r="J119" s="4"/>
      <c r="K119" s="55"/>
      <c r="L119" s="4"/>
      <c r="M119" s="4"/>
      <c r="N119" s="55"/>
      <c r="O119" s="4"/>
      <c r="P119" s="55">
        <v>42923</v>
      </c>
      <c r="Q119" s="4" t="s">
        <v>431</v>
      </c>
      <c r="R119" s="4"/>
      <c r="S119" s="4"/>
      <c r="T119" s="4">
        <v>0</v>
      </c>
      <c r="U119" s="4" t="s">
        <v>150</v>
      </c>
      <c r="V119" s="4">
        <v>301255</v>
      </c>
      <c r="W119" s="4" t="s">
        <v>432</v>
      </c>
      <c r="X119" s="4">
        <v>301255</v>
      </c>
      <c r="Y119" s="4" t="s">
        <v>432</v>
      </c>
      <c r="Z119" s="4">
        <v>15</v>
      </c>
      <c r="AA119" s="4" t="s">
        <v>43</v>
      </c>
      <c r="AB119" s="4">
        <v>1</v>
      </c>
      <c r="AC119" s="4" t="s">
        <v>43</v>
      </c>
      <c r="AD119" s="36">
        <v>6</v>
      </c>
      <c r="AE119" s="36" t="s">
        <v>433</v>
      </c>
      <c r="AF119" s="4"/>
      <c r="AG119" s="4"/>
      <c r="AH119" s="4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spans="1:46" ht="15" customHeight="1" x14ac:dyDescent="0.35">
      <c r="A120" s="4">
        <v>2017</v>
      </c>
      <c r="B120" s="4" t="s">
        <v>147</v>
      </c>
      <c r="C120" s="4" t="s">
        <v>148</v>
      </c>
      <c r="D120" s="55">
        <v>42790</v>
      </c>
      <c r="E120" s="4" t="s">
        <v>35</v>
      </c>
      <c r="F120" s="4" t="s">
        <v>36</v>
      </c>
      <c r="G120" s="4" t="s">
        <v>37</v>
      </c>
      <c r="H120" s="4" t="s">
        <v>38</v>
      </c>
      <c r="I120" s="4"/>
      <c r="J120" s="4"/>
      <c r="K120" s="55"/>
      <c r="L120" s="4"/>
      <c r="M120" s="4"/>
      <c r="N120" s="55"/>
      <c r="O120" s="4"/>
      <c r="P120" s="55">
        <v>42790</v>
      </c>
      <c r="Q120" s="4" t="s">
        <v>434</v>
      </c>
      <c r="R120" s="4"/>
      <c r="S120" s="4"/>
      <c r="T120" s="4">
        <v>0</v>
      </c>
      <c r="U120" s="4" t="s">
        <v>150</v>
      </c>
      <c r="V120" s="4">
        <v>301259</v>
      </c>
      <c r="W120" s="4" t="s">
        <v>435</v>
      </c>
      <c r="X120" s="4">
        <v>301259</v>
      </c>
      <c r="Y120" s="4" t="s">
        <v>435</v>
      </c>
      <c r="Z120" s="4">
        <v>15</v>
      </c>
      <c r="AA120" s="4" t="s">
        <v>43</v>
      </c>
      <c r="AB120" s="4">
        <v>1</v>
      </c>
      <c r="AC120" s="4" t="s">
        <v>43</v>
      </c>
      <c r="AD120" s="36">
        <v>10</v>
      </c>
      <c r="AE120" s="36" t="s">
        <v>436</v>
      </c>
      <c r="AF120" s="4"/>
      <c r="AG120" s="4"/>
      <c r="AH120" s="4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spans="1:46" ht="15" customHeight="1" x14ac:dyDescent="0.35">
      <c r="A121" s="4">
        <v>2017</v>
      </c>
      <c r="B121" s="4" t="s">
        <v>147</v>
      </c>
      <c r="C121" s="4" t="s">
        <v>148</v>
      </c>
      <c r="D121" s="55">
        <v>43088</v>
      </c>
      <c r="E121" s="4" t="s">
        <v>275</v>
      </c>
      <c r="F121" s="4" t="s">
        <v>36</v>
      </c>
      <c r="G121" s="4" t="s">
        <v>37</v>
      </c>
      <c r="H121" s="4" t="s">
        <v>38</v>
      </c>
      <c r="I121" s="4"/>
      <c r="J121" s="4"/>
      <c r="K121" s="55"/>
      <c r="L121" s="4"/>
      <c r="M121" s="4"/>
      <c r="N121" s="55"/>
      <c r="O121" s="4"/>
      <c r="P121" s="55">
        <v>43088</v>
      </c>
      <c r="Q121" s="4" t="s">
        <v>437</v>
      </c>
      <c r="R121" s="4"/>
      <c r="S121" s="4"/>
      <c r="T121" s="4">
        <v>0</v>
      </c>
      <c r="U121" s="4" t="s">
        <v>150</v>
      </c>
      <c r="V121" s="4">
        <v>301261</v>
      </c>
      <c r="W121" s="4" t="s">
        <v>438</v>
      </c>
      <c r="X121" s="4">
        <v>301261</v>
      </c>
      <c r="Y121" s="4" t="s">
        <v>438</v>
      </c>
      <c r="Z121" s="4">
        <v>15</v>
      </c>
      <c r="AA121" s="4" t="s">
        <v>43</v>
      </c>
      <c r="AB121" s="4">
        <v>1</v>
      </c>
      <c r="AC121" s="4" t="s">
        <v>43</v>
      </c>
      <c r="AD121" s="36">
        <v>12</v>
      </c>
      <c r="AE121" s="36" t="s">
        <v>439</v>
      </c>
      <c r="AF121" s="4"/>
      <c r="AG121" s="4"/>
      <c r="AH121" s="4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6" ht="15" customHeight="1" x14ac:dyDescent="0.35">
      <c r="A122" s="4">
        <v>2017</v>
      </c>
      <c r="B122" s="4" t="s">
        <v>147</v>
      </c>
      <c r="C122" s="4" t="s">
        <v>148</v>
      </c>
      <c r="D122" s="55">
        <v>43089</v>
      </c>
      <c r="E122" s="4" t="s">
        <v>275</v>
      </c>
      <c r="F122" s="4" t="s">
        <v>36</v>
      </c>
      <c r="G122" s="4" t="s">
        <v>37</v>
      </c>
      <c r="H122" s="4" t="s">
        <v>38</v>
      </c>
      <c r="I122" s="4"/>
      <c r="J122" s="4"/>
      <c r="K122" s="55"/>
      <c r="L122" s="4"/>
      <c r="M122" s="4"/>
      <c r="N122" s="55"/>
      <c r="O122" s="4"/>
      <c r="P122" s="55">
        <v>43089</v>
      </c>
      <c r="Q122" s="4" t="s">
        <v>440</v>
      </c>
      <c r="R122" s="4"/>
      <c r="S122" s="4"/>
      <c r="T122" s="4">
        <v>0</v>
      </c>
      <c r="U122" s="4" t="s">
        <v>150</v>
      </c>
      <c r="V122" s="4">
        <v>301264</v>
      </c>
      <c r="W122" s="4" t="s">
        <v>441</v>
      </c>
      <c r="X122" s="4">
        <v>301264</v>
      </c>
      <c r="Y122" s="4" t="s">
        <v>441</v>
      </c>
      <c r="Z122" s="4">
        <v>15</v>
      </c>
      <c r="AA122" s="4" t="s">
        <v>43</v>
      </c>
      <c r="AB122" s="4">
        <v>1</v>
      </c>
      <c r="AC122" s="4" t="s">
        <v>43</v>
      </c>
      <c r="AD122" s="36">
        <v>15</v>
      </c>
      <c r="AE122" s="36" t="s">
        <v>340</v>
      </c>
      <c r="AF122" s="4"/>
      <c r="AG122" s="4"/>
      <c r="AH122" s="4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spans="1:46" ht="15" customHeight="1" x14ac:dyDescent="0.35">
      <c r="A123" s="4">
        <v>2017</v>
      </c>
      <c r="B123" s="4" t="s">
        <v>147</v>
      </c>
      <c r="C123" s="4" t="s">
        <v>148</v>
      </c>
      <c r="D123" s="55">
        <v>43049</v>
      </c>
      <c r="E123" s="4" t="s">
        <v>275</v>
      </c>
      <c r="F123" s="4" t="s">
        <v>36</v>
      </c>
      <c r="G123" s="4" t="s">
        <v>37</v>
      </c>
      <c r="H123" s="4" t="s">
        <v>38</v>
      </c>
      <c r="I123" s="4"/>
      <c r="J123" s="4"/>
      <c r="K123" s="55"/>
      <c r="L123" s="4"/>
      <c r="M123" s="4"/>
      <c r="N123" s="55"/>
      <c r="O123" s="4"/>
      <c r="P123" s="55">
        <v>43049</v>
      </c>
      <c r="Q123" s="4" t="s">
        <v>442</v>
      </c>
      <c r="R123" s="4"/>
      <c r="S123" s="4"/>
      <c r="T123" s="56">
        <v>0</v>
      </c>
      <c r="U123" s="56" t="s">
        <v>150</v>
      </c>
      <c r="V123" s="56">
        <v>301265</v>
      </c>
      <c r="W123" s="56" t="s">
        <v>443</v>
      </c>
      <c r="X123" s="56">
        <v>301265</v>
      </c>
      <c r="Y123" s="56" t="s">
        <v>443</v>
      </c>
      <c r="Z123" s="56">
        <v>15</v>
      </c>
      <c r="AA123" s="56" t="s">
        <v>43</v>
      </c>
      <c r="AB123" s="56">
        <v>1</v>
      </c>
      <c r="AC123" s="56" t="s">
        <v>43</v>
      </c>
      <c r="AD123" s="37">
        <v>16</v>
      </c>
      <c r="AE123" s="37" t="s">
        <v>444</v>
      </c>
      <c r="AF123" s="4"/>
      <c r="AG123" s="4"/>
      <c r="AH123" s="4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spans="1:46" ht="15" customHeight="1" x14ac:dyDescent="0.35">
      <c r="A124" s="4">
        <v>2017</v>
      </c>
      <c r="B124" s="4" t="s">
        <v>147</v>
      </c>
      <c r="C124" s="4" t="s">
        <v>148</v>
      </c>
      <c r="D124" s="55">
        <v>42984</v>
      </c>
      <c r="E124" s="4" t="s">
        <v>275</v>
      </c>
      <c r="F124" s="4" t="s">
        <v>36</v>
      </c>
      <c r="G124" s="4" t="s">
        <v>37</v>
      </c>
      <c r="H124" s="4" t="s">
        <v>38</v>
      </c>
      <c r="I124" s="4"/>
      <c r="J124" s="4"/>
      <c r="K124" s="55"/>
      <c r="L124" s="4"/>
      <c r="M124" s="4"/>
      <c r="N124" s="55"/>
      <c r="O124" s="4"/>
      <c r="P124" s="55">
        <v>42984</v>
      </c>
      <c r="Q124" s="4" t="s">
        <v>445</v>
      </c>
      <c r="R124" s="4"/>
      <c r="S124" s="4"/>
      <c r="T124" s="4">
        <v>0</v>
      </c>
      <c r="U124" s="4" t="s">
        <v>150</v>
      </c>
      <c r="V124" s="4">
        <v>301271</v>
      </c>
      <c r="W124" s="4" t="s">
        <v>446</v>
      </c>
      <c r="X124" s="4">
        <v>301271</v>
      </c>
      <c r="Y124" s="4" t="s">
        <v>446</v>
      </c>
      <c r="Z124" s="4">
        <v>15</v>
      </c>
      <c r="AA124" s="4" t="s">
        <v>43</v>
      </c>
      <c r="AB124" s="4">
        <v>1</v>
      </c>
      <c r="AC124" s="4" t="s">
        <v>43</v>
      </c>
      <c r="AD124" s="36">
        <v>22</v>
      </c>
      <c r="AE124" s="36" t="s">
        <v>171</v>
      </c>
      <c r="AF124" s="4"/>
      <c r="AG124" s="4"/>
      <c r="AH124" s="4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spans="1:46" ht="15" customHeight="1" x14ac:dyDescent="0.35">
      <c r="A125" s="4">
        <v>2017</v>
      </c>
      <c r="B125" s="4" t="s">
        <v>147</v>
      </c>
      <c r="C125" s="4" t="s">
        <v>148</v>
      </c>
      <c r="D125" s="55">
        <v>43074</v>
      </c>
      <c r="E125" s="4" t="s">
        <v>275</v>
      </c>
      <c r="F125" s="4" t="s">
        <v>36</v>
      </c>
      <c r="G125" s="4" t="s">
        <v>37</v>
      </c>
      <c r="H125" s="4" t="s">
        <v>38</v>
      </c>
      <c r="I125" s="4"/>
      <c r="J125" s="4"/>
      <c r="K125" s="55"/>
      <c r="L125" s="4"/>
      <c r="M125" s="4"/>
      <c r="N125" s="55"/>
      <c r="O125" s="4"/>
      <c r="P125" s="55">
        <v>43074</v>
      </c>
      <c r="Q125" s="4" t="s">
        <v>447</v>
      </c>
      <c r="R125" s="4"/>
      <c r="S125" s="4"/>
      <c r="T125" s="4">
        <v>0</v>
      </c>
      <c r="U125" s="4" t="s">
        <v>150</v>
      </c>
      <c r="V125" s="4">
        <v>301174</v>
      </c>
      <c r="W125" s="4" t="s">
        <v>448</v>
      </c>
      <c r="X125" s="4">
        <v>301174</v>
      </c>
      <c r="Y125" s="4" t="s">
        <v>448</v>
      </c>
      <c r="Z125" s="4">
        <v>13</v>
      </c>
      <c r="AA125" s="4" t="s">
        <v>314</v>
      </c>
      <c r="AB125" s="4">
        <v>7</v>
      </c>
      <c r="AC125" s="4" t="s">
        <v>449</v>
      </c>
      <c r="AD125" s="36">
        <v>4</v>
      </c>
      <c r="AE125" s="36" t="s">
        <v>449</v>
      </c>
      <c r="AF125" s="4"/>
      <c r="AG125" s="4"/>
      <c r="AH125" s="4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spans="1:46" ht="15" customHeight="1" x14ac:dyDescent="0.35">
      <c r="A126" s="4">
        <v>2017</v>
      </c>
      <c r="B126" s="4" t="s">
        <v>147</v>
      </c>
      <c r="C126" s="4" t="s">
        <v>148</v>
      </c>
      <c r="D126" s="55">
        <v>43089</v>
      </c>
      <c r="E126" s="4" t="s">
        <v>275</v>
      </c>
      <c r="F126" s="4" t="s">
        <v>36</v>
      </c>
      <c r="G126" s="4" t="s">
        <v>37</v>
      </c>
      <c r="H126" s="4" t="s">
        <v>38</v>
      </c>
      <c r="I126" s="4"/>
      <c r="J126" s="4"/>
      <c r="K126" s="55"/>
      <c r="L126" s="4"/>
      <c r="M126" s="4"/>
      <c r="N126" s="55"/>
      <c r="O126" s="4"/>
      <c r="P126" s="55">
        <v>43089</v>
      </c>
      <c r="Q126" s="4" t="s">
        <v>450</v>
      </c>
      <c r="R126" s="4"/>
      <c r="S126" s="4"/>
      <c r="T126" s="4">
        <v>0</v>
      </c>
      <c r="U126" s="4" t="s">
        <v>150</v>
      </c>
      <c r="V126" s="4">
        <v>300757</v>
      </c>
      <c r="W126" s="4" t="s">
        <v>451</v>
      </c>
      <c r="X126" s="4">
        <v>300757</v>
      </c>
      <c r="Y126" s="4" t="s">
        <v>451</v>
      </c>
      <c r="Z126" s="4">
        <v>8</v>
      </c>
      <c r="AA126" s="4" t="s">
        <v>191</v>
      </c>
      <c r="AB126" s="4">
        <v>9</v>
      </c>
      <c r="AC126" s="4" t="s">
        <v>260</v>
      </c>
      <c r="AD126" s="36">
        <v>10</v>
      </c>
      <c r="AE126" s="36" t="s">
        <v>452</v>
      </c>
      <c r="AF126" s="4"/>
      <c r="AG126" s="4"/>
      <c r="AH126" s="4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spans="1:46" ht="15" customHeight="1" x14ac:dyDescent="0.35">
      <c r="A127" s="4">
        <v>2017</v>
      </c>
      <c r="B127" s="4" t="s">
        <v>147</v>
      </c>
      <c r="C127" s="4" t="s">
        <v>148</v>
      </c>
      <c r="D127" s="55">
        <v>43088</v>
      </c>
      <c r="E127" s="4" t="s">
        <v>275</v>
      </c>
      <c r="F127" s="4" t="s">
        <v>36</v>
      </c>
      <c r="G127" s="4" t="s">
        <v>37</v>
      </c>
      <c r="H127" s="4" t="s">
        <v>38</v>
      </c>
      <c r="I127" s="4"/>
      <c r="J127" s="4"/>
      <c r="K127" s="55"/>
      <c r="L127" s="4"/>
      <c r="M127" s="4"/>
      <c r="N127" s="55"/>
      <c r="O127" s="4"/>
      <c r="P127" s="55">
        <v>43088</v>
      </c>
      <c r="Q127" s="4" t="s">
        <v>453</v>
      </c>
      <c r="R127" s="4"/>
      <c r="S127" s="4"/>
      <c r="T127" s="4">
        <v>0</v>
      </c>
      <c r="U127" s="4" t="s">
        <v>150</v>
      </c>
      <c r="V127" s="4">
        <v>301273</v>
      </c>
      <c r="W127" s="4" t="s">
        <v>454</v>
      </c>
      <c r="X127" s="4">
        <v>301273</v>
      </c>
      <c r="Y127" s="4" t="s">
        <v>454</v>
      </c>
      <c r="Z127" s="4">
        <v>15</v>
      </c>
      <c r="AA127" s="4" t="s">
        <v>43</v>
      </c>
      <c r="AB127" s="4">
        <v>1</v>
      </c>
      <c r="AC127" s="4" t="s">
        <v>43</v>
      </c>
      <c r="AD127" s="36">
        <v>24</v>
      </c>
      <c r="AE127" s="36" t="s">
        <v>455</v>
      </c>
      <c r="AF127" s="4"/>
      <c r="AG127" s="4"/>
      <c r="AH127" s="4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ht="15" customHeight="1" x14ac:dyDescent="0.35">
      <c r="A128" s="4">
        <v>2017</v>
      </c>
      <c r="B128" s="4" t="s">
        <v>147</v>
      </c>
      <c r="C128" s="4" t="s">
        <v>148</v>
      </c>
      <c r="D128" s="55">
        <v>43097</v>
      </c>
      <c r="E128" s="4" t="s">
        <v>275</v>
      </c>
      <c r="F128" s="4" t="s">
        <v>36</v>
      </c>
      <c r="G128" s="4" t="s">
        <v>37</v>
      </c>
      <c r="H128" s="4" t="s">
        <v>38</v>
      </c>
      <c r="I128" s="4"/>
      <c r="J128" s="4"/>
      <c r="K128" s="55"/>
      <c r="L128" s="4"/>
      <c r="M128" s="4"/>
      <c r="N128" s="55"/>
      <c r="O128" s="4"/>
      <c r="P128" s="55">
        <v>43097</v>
      </c>
      <c r="Q128" s="4" t="s">
        <v>456</v>
      </c>
      <c r="R128" s="4"/>
      <c r="S128" s="4"/>
      <c r="T128" s="4">
        <v>0</v>
      </c>
      <c r="U128" s="4" t="s">
        <v>150</v>
      </c>
      <c r="V128" s="4">
        <v>301270</v>
      </c>
      <c r="W128" s="4" t="s">
        <v>457</v>
      </c>
      <c r="X128" s="4">
        <v>301270</v>
      </c>
      <c r="Y128" s="4" t="s">
        <v>457</v>
      </c>
      <c r="Z128" s="4">
        <v>15</v>
      </c>
      <c r="AA128" s="4" t="s">
        <v>43</v>
      </c>
      <c r="AB128" s="4">
        <v>1</v>
      </c>
      <c r="AC128" s="4" t="s">
        <v>43</v>
      </c>
      <c r="AD128" s="36">
        <v>21</v>
      </c>
      <c r="AE128" s="36" t="s">
        <v>458</v>
      </c>
      <c r="AF128" s="4"/>
      <c r="AG128" s="4"/>
      <c r="AH128" s="4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ht="15" customHeight="1" x14ac:dyDescent="0.35">
      <c r="A129" s="4">
        <v>2017</v>
      </c>
      <c r="B129" s="4" t="s">
        <v>147</v>
      </c>
      <c r="C129" s="4" t="s">
        <v>148</v>
      </c>
      <c r="D129" s="55">
        <v>43031</v>
      </c>
      <c r="E129" s="4" t="s">
        <v>275</v>
      </c>
      <c r="F129" s="4" t="s">
        <v>36</v>
      </c>
      <c r="G129" s="4" t="s">
        <v>37</v>
      </c>
      <c r="H129" s="4" t="s">
        <v>38</v>
      </c>
      <c r="I129" s="4"/>
      <c r="J129" s="4"/>
      <c r="K129" s="55"/>
      <c r="L129" s="4"/>
      <c r="M129" s="4"/>
      <c r="N129" s="55"/>
      <c r="O129" s="4"/>
      <c r="P129" s="55">
        <v>43031</v>
      </c>
      <c r="Q129" s="4" t="s">
        <v>459</v>
      </c>
      <c r="R129" s="4"/>
      <c r="S129" s="4"/>
      <c r="T129" s="4">
        <v>0</v>
      </c>
      <c r="U129" s="4" t="s">
        <v>150</v>
      </c>
      <c r="V129" s="4">
        <v>301275</v>
      </c>
      <c r="W129" s="4" t="s">
        <v>460</v>
      </c>
      <c r="X129" s="4">
        <v>301275</v>
      </c>
      <c r="Y129" s="4" t="s">
        <v>460</v>
      </c>
      <c r="Z129" s="4">
        <v>15</v>
      </c>
      <c r="AA129" s="4" t="s">
        <v>43</v>
      </c>
      <c r="AB129" s="4">
        <v>1</v>
      </c>
      <c r="AC129" s="4" t="s">
        <v>43</v>
      </c>
      <c r="AD129" s="36">
        <v>26</v>
      </c>
      <c r="AE129" s="36" t="s">
        <v>461</v>
      </c>
      <c r="AF129" s="4"/>
      <c r="AG129" s="4"/>
      <c r="AH129" s="4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spans="1:46" ht="15" customHeight="1" x14ac:dyDescent="0.35">
      <c r="A130" s="4">
        <v>2017</v>
      </c>
      <c r="B130" s="4" t="s">
        <v>147</v>
      </c>
      <c r="C130" s="4" t="s">
        <v>148</v>
      </c>
      <c r="D130" s="55">
        <v>42909</v>
      </c>
      <c r="E130" s="4" t="s">
        <v>35</v>
      </c>
      <c r="F130" s="4" t="s">
        <v>36</v>
      </c>
      <c r="G130" s="4" t="s">
        <v>37</v>
      </c>
      <c r="H130" s="4" t="s">
        <v>38</v>
      </c>
      <c r="I130" s="4"/>
      <c r="J130" s="4"/>
      <c r="K130" s="55"/>
      <c r="L130" s="4"/>
      <c r="M130" s="4"/>
      <c r="N130" s="55"/>
      <c r="O130" s="4"/>
      <c r="P130" s="55">
        <v>42909</v>
      </c>
      <c r="Q130" s="4" t="s">
        <v>462</v>
      </c>
      <c r="R130" s="4"/>
      <c r="S130" s="4"/>
      <c r="T130" s="4">
        <v>0</v>
      </c>
      <c r="U130" s="4" t="s">
        <v>150</v>
      </c>
      <c r="V130" s="4">
        <v>301279</v>
      </c>
      <c r="W130" s="4" t="s">
        <v>463</v>
      </c>
      <c r="X130" s="4">
        <v>301279</v>
      </c>
      <c r="Y130" s="4" t="s">
        <v>463</v>
      </c>
      <c r="Z130" s="4">
        <v>15</v>
      </c>
      <c r="AA130" s="4" t="s">
        <v>43</v>
      </c>
      <c r="AB130" s="4">
        <v>1</v>
      </c>
      <c r="AC130" s="4" t="s">
        <v>43</v>
      </c>
      <c r="AD130" s="36">
        <v>30</v>
      </c>
      <c r="AE130" s="36" t="s">
        <v>130</v>
      </c>
      <c r="AF130" s="4"/>
      <c r="AG130" s="4"/>
      <c r="AH130" s="4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ht="15" customHeight="1" x14ac:dyDescent="0.35">
      <c r="A131" s="4">
        <v>2017</v>
      </c>
      <c r="B131" s="4" t="s">
        <v>147</v>
      </c>
      <c r="C131" s="4" t="s">
        <v>148</v>
      </c>
      <c r="D131" s="55">
        <v>42961</v>
      </c>
      <c r="E131" s="4" t="s">
        <v>275</v>
      </c>
      <c r="F131" s="4" t="s">
        <v>36</v>
      </c>
      <c r="G131" s="4" t="s">
        <v>37</v>
      </c>
      <c r="H131" s="4" t="s">
        <v>38</v>
      </c>
      <c r="I131" s="4"/>
      <c r="J131" s="4"/>
      <c r="K131" s="55"/>
      <c r="L131" s="4"/>
      <c r="M131" s="4"/>
      <c r="N131" s="55"/>
      <c r="O131" s="4"/>
      <c r="P131" s="55">
        <v>42961</v>
      </c>
      <c r="Q131" s="4" t="s">
        <v>464</v>
      </c>
      <c r="R131" s="4"/>
      <c r="S131" s="4"/>
      <c r="T131" s="4">
        <v>0</v>
      </c>
      <c r="U131" s="4" t="s">
        <v>150</v>
      </c>
      <c r="V131" s="4">
        <v>301280</v>
      </c>
      <c r="W131" s="4" t="s">
        <v>465</v>
      </c>
      <c r="X131" s="4">
        <v>301280</v>
      </c>
      <c r="Y131" s="4" t="s">
        <v>465</v>
      </c>
      <c r="Z131" s="4">
        <v>15</v>
      </c>
      <c r="AA131" s="4" t="s">
        <v>43</v>
      </c>
      <c r="AB131" s="4">
        <v>1</v>
      </c>
      <c r="AC131" s="4" t="s">
        <v>43</v>
      </c>
      <c r="AD131" s="36">
        <v>31</v>
      </c>
      <c r="AE131" s="36" t="s">
        <v>49</v>
      </c>
      <c r="AF131" s="4"/>
      <c r="AG131" s="4"/>
      <c r="AH131" s="4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ht="15" customHeight="1" x14ac:dyDescent="0.35">
      <c r="A132" s="4">
        <v>2017</v>
      </c>
      <c r="B132" s="4" t="s">
        <v>147</v>
      </c>
      <c r="C132" s="4" t="s">
        <v>148</v>
      </c>
      <c r="D132" s="55">
        <v>42740</v>
      </c>
      <c r="E132" s="4" t="s">
        <v>275</v>
      </c>
      <c r="F132" s="4" t="s">
        <v>36</v>
      </c>
      <c r="G132" s="4" t="s">
        <v>37</v>
      </c>
      <c r="H132" s="4" t="s">
        <v>38</v>
      </c>
      <c r="I132" s="4"/>
      <c r="J132" s="4"/>
      <c r="K132" s="57"/>
      <c r="L132" s="4"/>
      <c r="M132" s="4"/>
      <c r="N132" s="55"/>
      <c r="O132" s="4"/>
      <c r="P132" s="57">
        <v>42740</v>
      </c>
      <c r="Q132" s="4" t="s">
        <v>466</v>
      </c>
      <c r="R132" s="56"/>
      <c r="S132" s="4"/>
      <c r="T132" s="4">
        <v>0</v>
      </c>
      <c r="U132" s="4" t="s">
        <v>150</v>
      </c>
      <c r="V132" s="4">
        <v>301282</v>
      </c>
      <c r="W132" s="4" t="s">
        <v>467</v>
      </c>
      <c r="X132" s="4">
        <v>301282</v>
      </c>
      <c r="Y132" s="4" t="s">
        <v>467</v>
      </c>
      <c r="Z132" s="4">
        <v>15</v>
      </c>
      <c r="AA132" s="4" t="s">
        <v>43</v>
      </c>
      <c r="AB132" s="4">
        <v>1</v>
      </c>
      <c r="AC132" s="4" t="s">
        <v>43</v>
      </c>
      <c r="AD132" s="36">
        <v>33</v>
      </c>
      <c r="AE132" s="36" t="s">
        <v>468</v>
      </c>
      <c r="AF132" s="4"/>
      <c r="AG132" s="4"/>
      <c r="AH132" s="4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ht="15" customHeight="1" x14ac:dyDescent="0.35">
      <c r="A133" s="4">
        <v>2017</v>
      </c>
      <c r="B133" s="4" t="s">
        <v>147</v>
      </c>
      <c r="C133" s="4" t="s">
        <v>148</v>
      </c>
      <c r="D133" s="55">
        <v>43038</v>
      </c>
      <c r="E133" s="4" t="s">
        <v>275</v>
      </c>
      <c r="F133" s="4" t="s">
        <v>36</v>
      </c>
      <c r="G133" s="4" t="s">
        <v>37</v>
      </c>
      <c r="H133" s="4" t="s">
        <v>38</v>
      </c>
      <c r="I133" s="4"/>
      <c r="J133" s="4"/>
      <c r="K133" s="55"/>
      <c r="L133" s="4"/>
      <c r="M133" s="4"/>
      <c r="N133" s="55"/>
      <c r="O133" s="4"/>
      <c r="P133" s="55">
        <v>43038</v>
      </c>
      <c r="Q133" s="4" t="s">
        <v>469</v>
      </c>
      <c r="R133" s="4"/>
      <c r="S133" s="4"/>
      <c r="T133" s="4">
        <v>0</v>
      </c>
      <c r="U133" s="4" t="s">
        <v>150</v>
      </c>
      <c r="V133" s="4">
        <v>301284</v>
      </c>
      <c r="W133" s="4" t="s">
        <v>470</v>
      </c>
      <c r="X133" s="4">
        <v>301284</v>
      </c>
      <c r="Y133" s="4" t="s">
        <v>470</v>
      </c>
      <c r="Z133" s="4">
        <v>15</v>
      </c>
      <c r="AA133" s="4" t="s">
        <v>43</v>
      </c>
      <c r="AB133" s="4">
        <v>1</v>
      </c>
      <c r="AC133" s="4" t="s">
        <v>43</v>
      </c>
      <c r="AD133" s="36">
        <v>35</v>
      </c>
      <c r="AE133" s="36" t="s">
        <v>471</v>
      </c>
      <c r="AF133" s="4"/>
      <c r="AG133" s="4"/>
      <c r="AH133" s="4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ht="15" customHeight="1" x14ac:dyDescent="0.35">
      <c r="A134" s="4">
        <v>2017</v>
      </c>
      <c r="B134" s="4" t="s">
        <v>147</v>
      </c>
      <c r="C134" s="4" t="s">
        <v>207</v>
      </c>
      <c r="D134" s="55">
        <v>42790</v>
      </c>
      <c r="E134" s="4" t="s">
        <v>57</v>
      </c>
      <c r="F134" s="4" t="s">
        <v>36</v>
      </c>
      <c r="G134" s="4" t="s">
        <v>37</v>
      </c>
      <c r="H134" s="4" t="s">
        <v>38</v>
      </c>
      <c r="I134" s="4"/>
      <c r="J134" s="4"/>
      <c r="K134" s="55"/>
      <c r="L134" s="4"/>
      <c r="M134" s="4"/>
      <c r="N134" s="55"/>
      <c r="O134" s="4"/>
      <c r="P134" s="55">
        <v>42790</v>
      </c>
      <c r="Q134" s="4" t="s">
        <v>472</v>
      </c>
      <c r="R134" s="4"/>
      <c r="S134" s="4"/>
      <c r="T134" s="4">
        <v>0</v>
      </c>
      <c r="U134" s="4" t="s">
        <v>150</v>
      </c>
      <c r="V134" s="4">
        <v>301759</v>
      </c>
      <c r="W134" s="4" t="s">
        <v>473</v>
      </c>
      <c r="X134" s="4">
        <v>301759</v>
      </c>
      <c r="Y134" s="4" t="s">
        <v>473</v>
      </c>
      <c r="Z134" s="4">
        <v>22</v>
      </c>
      <c r="AA134" s="4" t="s">
        <v>108</v>
      </c>
      <c r="AB134" s="4">
        <v>9</v>
      </c>
      <c r="AC134" s="4" t="s">
        <v>108</v>
      </c>
      <c r="AD134" s="36">
        <v>1</v>
      </c>
      <c r="AE134" s="36" t="s">
        <v>474</v>
      </c>
      <c r="AF134" s="4"/>
      <c r="AG134" s="4"/>
      <c r="AH134" s="4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ht="15" customHeight="1" x14ac:dyDescent="0.35">
      <c r="A135" s="4">
        <v>2017</v>
      </c>
      <c r="B135" s="4" t="s">
        <v>147</v>
      </c>
      <c r="C135" s="4" t="s">
        <v>207</v>
      </c>
      <c r="D135" s="55">
        <v>43089</v>
      </c>
      <c r="E135" s="4" t="s">
        <v>275</v>
      </c>
      <c r="F135" s="4" t="s">
        <v>36</v>
      </c>
      <c r="G135" s="4" t="s">
        <v>37</v>
      </c>
      <c r="H135" s="4" t="s">
        <v>38</v>
      </c>
      <c r="I135" s="4"/>
      <c r="J135" s="4"/>
      <c r="K135" s="55"/>
      <c r="L135" s="4"/>
      <c r="M135" s="4"/>
      <c r="N135" s="55"/>
      <c r="O135" s="4"/>
      <c r="P135" s="55">
        <v>43089</v>
      </c>
      <c r="Q135" s="4" t="s">
        <v>475</v>
      </c>
      <c r="R135" s="4"/>
      <c r="S135" s="4"/>
      <c r="T135" s="4">
        <v>0</v>
      </c>
      <c r="U135" s="4" t="s">
        <v>150</v>
      </c>
      <c r="V135" s="4">
        <v>301127</v>
      </c>
      <c r="W135" s="4" t="s">
        <v>476</v>
      </c>
      <c r="X135" s="4">
        <v>301127</v>
      </c>
      <c r="Y135" s="4" t="s">
        <v>476</v>
      </c>
      <c r="Z135" s="4">
        <v>13</v>
      </c>
      <c r="AA135" s="4" t="s">
        <v>314</v>
      </c>
      <c r="AB135" s="4">
        <v>1</v>
      </c>
      <c r="AC135" s="4" t="s">
        <v>315</v>
      </c>
      <c r="AD135" s="36">
        <v>1</v>
      </c>
      <c r="AE135" s="36" t="s">
        <v>315</v>
      </c>
      <c r="AF135" s="4"/>
      <c r="AG135" s="4"/>
      <c r="AH135" s="4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ht="15" customHeight="1" x14ac:dyDescent="0.35">
      <c r="A136" s="4">
        <v>2017</v>
      </c>
      <c r="B136" s="4" t="s">
        <v>147</v>
      </c>
      <c r="C136" s="4" t="s">
        <v>207</v>
      </c>
      <c r="D136" s="55">
        <v>43097</v>
      </c>
      <c r="E136" s="4" t="s">
        <v>275</v>
      </c>
      <c r="F136" s="4" t="s">
        <v>36</v>
      </c>
      <c r="G136" s="4" t="s">
        <v>37</v>
      </c>
      <c r="H136" s="4" t="s">
        <v>38</v>
      </c>
      <c r="I136" s="4"/>
      <c r="J136" s="4"/>
      <c r="K136" s="55"/>
      <c r="L136" s="4"/>
      <c r="M136" s="4"/>
      <c r="N136" s="55"/>
      <c r="O136" s="4"/>
      <c r="P136" s="55">
        <v>43097</v>
      </c>
      <c r="Q136" s="4" t="s">
        <v>477</v>
      </c>
      <c r="R136" s="4"/>
      <c r="S136" s="4"/>
      <c r="T136" s="4">
        <v>0</v>
      </c>
      <c r="U136" s="4" t="s">
        <v>150</v>
      </c>
      <c r="V136" s="4">
        <v>300677</v>
      </c>
      <c r="W136" s="4" t="s">
        <v>478</v>
      </c>
      <c r="X136" s="4">
        <v>300677</v>
      </c>
      <c r="Y136" s="4" t="s">
        <v>478</v>
      </c>
      <c r="Z136" s="4">
        <v>7</v>
      </c>
      <c r="AA136" s="4" t="s">
        <v>329</v>
      </c>
      <c r="AB136" s="4">
        <v>1</v>
      </c>
      <c r="AC136" s="4" t="s">
        <v>330</v>
      </c>
      <c r="AD136" s="36">
        <v>1</v>
      </c>
      <c r="AE136" s="36" t="s">
        <v>331</v>
      </c>
      <c r="AF136" s="4"/>
      <c r="AG136" s="4"/>
      <c r="AH136" s="4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spans="1:46" ht="15" customHeight="1" x14ac:dyDescent="0.35">
      <c r="A137" s="4">
        <v>2017</v>
      </c>
      <c r="B137" s="4" t="s">
        <v>147</v>
      </c>
      <c r="C137" s="4" t="s">
        <v>207</v>
      </c>
      <c r="D137" s="55">
        <v>43097</v>
      </c>
      <c r="E137" s="4" t="s">
        <v>275</v>
      </c>
      <c r="F137" s="4" t="s">
        <v>36</v>
      </c>
      <c r="G137" s="4" t="s">
        <v>37</v>
      </c>
      <c r="H137" s="4" t="s">
        <v>38</v>
      </c>
      <c r="I137" s="4"/>
      <c r="J137" s="4"/>
      <c r="K137" s="55"/>
      <c r="L137" s="4"/>
      <c r="M137" s="4"/>
      <c r="N137" s="55"/>
      <c r="O137" s="4"/>
      <c r="P137" s="55">
        <v>43097</v>
      </c>
      <c r="Q137" s="4" t="s">
        <v>479</v>
      </c>
      <c r="R137" s="4"/>
      <c r="S137" s="4"/>
      <c r="T137" s="4">
        <v>0</v>
      </c>
      <c r="U137" s="4" t="s">
        <v>150</v>
      </c>
      <c r="V137" s="4">
        <v>300684</v>
      </c>
      <c r="W137" s="4" t="s">
        <v>211</v>
      </c>
      <c r="X137" s="4">
        <v>300684</v>
      </c>
      <c r="Y137" s="4" t="s">
        <v>211</v>
      </c>
      <c r="Z137" s="4">
        <v>8</v>
      </c>
      <c r="AA137" s="4" t="s">
        <v>191</v>
      </c>
      <c r="AB137" s="4">
        <v>1</v>
      </c>
      <c r="AC137" s="4" t="s">
        <v>191</v>
      </c>
      <c r="AD137" s="36">
        <v>1</v>
      </c>
      <c r="AE137" s="36" t="s">
        <v>191</v>
      </c>
      <c r="AF137" s="4"/>
      <c r="AG137" s="4"/>
      <c r="AH137" s="4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ht="15" customHeight="1" x14ac:dyDescent="0.35">
      <c r="A138" s="4">
        <v>2017</v>
      </c>
      <c r="B138" s="4" t="s">
        <v>34</v>
      </c>
      <c r="C138" s="4" t="s">
        <v>34</v>
      </c>
      <c r="D138" s="55">
        <v>42754</v>
      </c>
      <c r="E138" s="4" t="s">
        <v>35</v>
      </c>
      <c r="F138" s="4" t="s">
        <v>36</v>
      </c>
      <c r="G138" s="4" t="s">
        <v>37</v>
      </c>
      <c r="H138" s="4" t="s">
        <v>38</v>
      </c>
      <c r="I138" s="4"/>
      <c r="J138" s="4"/>
      <c r="K138" s="55"/>
      <c r="L138" s="4"/>
      <c r="M138" s="4"/>
      <c r="N138" s="55"/>
      <c r="O138" s="4"/>
      <c r="P138" s="55">
        <v>42754</v>
      </c>
      <c r="Q138" s="4" t="s">
        <v>480</v>
      </c>
      <c r="R138" s="4"/>
      <c r="S138" s="4"/>
      <c r="T138" s="56">
        <v>9</v>
      </c>
      <c r="U138" s="56" t="s">
        <v>46</v>
      </c>
      <c r="V138" s="4">
        <v>59</v>
      </c>
      <c r="W138" s="56" t="s">
        <v>481</v>
      </c>
      <c r="X138" s="4">
        <v>1275</v>
      </c>
      <c r="Y138" s="56" t="s">
        <v>481</v>
      </c>
      <c r="Z138" s="56">
        <v>15</v>
      </c>
      <c r="AA138" s="56" t="s">
        <v>43</v>
      </c>
      <c r="AB138" s="56">
        <v>1</v>
      </c>
      <c r="AC138" s="56" t="s">
        <v>43</v>
      </c>
      <c r="AD138" s="37">
        <v>13</v>
      </c>
      <c r="AE138" s="37" t="s">
        <v>44</v>
      </c>
      <c r="AF138" s="4"/>
      <c r="AG138" s="4"/>
      <c r="AH138" s="4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ht="15" customHeight="1" x14ac:dyDescent="0.35">
      <c r="A139" s="4">
        <v>2017</v>
      </c>
      <c r="B139" s="4" t="s">
        <v>34</v>
      </c>
      <c r="C139" s="4" t="s">
        <v>34</v>
      </c>
      <c r="D139" s="55">
        <v>43089</v>
      </c>
      <c r="E139" s="4" t="s">
        <v>275</v>
      </c>
      <c r="F139" s="4" t="s">
        <v>36</v>
      </c>
      <c r="G139" s="4" t="s">
        <v>37</v>
      </c>
      <c r="H139" s="4" t="s">
        <v>38</v>
      </c>
      <c r="I139" s="4"/>
      <c r="J139" s="4"/>
      <c r="K139" s="55"/>
      <c r="L139" s="4"/>
      <c r="M139" s="4"/>
      <c r="N139" s="55"/>
      <c r="O139" s="4"/>
      <c r="P139" s="55">
        <v>43089</v>
      </c>
      <c r="Q139" s="4" t="s">
        <v>482</v>
      </c>
      <c r="R139" s="4"/>
      <c r="S139" s="4"/>
      <c r="T139" s="4">
        <v>37</v>
      </c>
      <c r="U139" s="4" t="s">
        <v>186</v>
      </c>
      <c r="V139" s="4">
        <v>207</v>
      </c>
      <c r="W139" s="4" t="s">
        <v>483</v>
      </c>
      <c r="X139" s="4">
        <v>1589</v>
      </c>
      <c r="Y139" s="4" t="s">
        <v>484</v>
      </c>
      <c r="Z139" s="4">
        <v>15</v>
      </c>
      <c r="AA139" s="4" t="s">
        <v>43</v>
      </c>
      <c r="AB139" s="4">
        <v>1</v>
      </c>
      <c r="AC139" s="4" t="s">
        <v>43</v>
      </c>
      <c r="AD139" s="36">
        <v>31</v>
      </c>
      <c r="AE139" s="36" t="s">
        <v>49</v>
      </c>
      <c r="AF139" s="4"/>
      <c r="AG139" s="4"/>
      <c r="AH139" s="4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ht="15" customHeight="1" x14ac:dyDescent="0.35">
      <c r="A140" s="4">
        <v>2017</v>
      </c>
      <c r="B140" s="4" t="s">
        <v>34</v>
      </c>
      <c r="C140" s="4" t="s">
        <v>34</v>
      </c>
      <c r="D140" s="55">
        <v>42809</v>
      </c>
      <c r="E140" s="4" t="s">
        <v>35</v>
      </c>
      <c r="F140" s="4" t="s">
        <v>36</v>
      </c>
      <c r="G140" s="4" t="s">
        <v>37</v>
      </c>
      <c r="H140" s="4" t="s">
        <v>38</v>
      </c>
      <c r="I140" s="4"/>
      <c r="J140" s="4"/>
      <c r="K140" s="55"/>
      <c r="L140" s="4"/>
      <c r="M140" s="4"/>
      <c r="N140" s="55"/>
      <c r="O140" s="4"/>
      <c r="P140" s="55">
        <v>42809</v>
      </c>
      <c r="Q140" s="4" t="s">
        <v>485</v>
      </c>
      <c r="R140" s="4"/>
      <c r="S140" s="4"/>
      <c r="T140" s="4">
        <v>7</v>
      </c>
      <c r="U140" s="4" t="s">
        <v>181</v>
      </c>
      <c r="V140" s="4">
        <v>72</v>
      </c>
      <c r="W140" s="4" t="s">
        <v>486</v>
      </c>
      <c r="X140" s="4">
        <v>1519</v>
      </c>
      <c r="Y140" s="4" t="s">
        <v>487</v>
      </c>
      <c r="Z140" s="4">
        <v>15</v>
      </c>
      <c r="AA140" s="4" t="s">
        <v>43</v>
      </c>
      <c r="AB140" s="4">
        <v>1</v>
      </c>
      <c r="AC140" s="4" t="s">
        <v>43</v>
      </c>
      <c r="AD140" s="36">
        <v>20</v>
      </c>
      <c r="AE140" s="36" t="s">
        <v>403</v>
      </c>
      <c r="AF140" s="4"/>
      <c r="AG140" s="4"/>
      <c r="AH140" s="4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ht="15" customHeight="1" x14ac:dyDescent="0.35">
      <c r="A141" s="4">
        <v>2017</v>
      </c>
      <c r="B141" s="4" t="s">
        <v>34</v>
      </c>
      <c r="C141" s="4" t="s">
        <v>244</v>
      </c>
      <c r="D141" s="55">
        <v>43032</v>
      </c>
      <c r="E141" s="4" t="s">
        <v>275</v>
      </c>
      <c r="F141" s="4" t="s">
        <v>36</v>
      </c>
      <c r="G141" s="4" t="s">
        <v>37</v>
      </c>
      <c r="H141" s="4" t="s">
        <v>38</v>
      </c>
      <c r="I141" s="4"/>
      <c r="J141" s="4"/>
      <c r="K141" s="55"/>
      <c r="L141" s="4"/>
      <c r="M141" s="4"/>
      <c r="N141" s="55"/>
      <c r="O141" s="4"/>
      <c r="P141" s="55">
        <v>43032</v>
      </c>
      <c r="Q141" s="4" t="s">
        <v>488</v>
      </c>
      <c r="R141" s="4"/>
      <c r="S141" s="4"/>
      <c r="T141" s="4">
        <v>10</v>
      </c>
      <c r="U141" s="4" t="s">
        <v>246</v>
      </c>
      <c r="V141" s="4">
        <v>553</v>
      </c>
      <c r="W141" s="4" t="s">
        <v>489</v>
      </c>
      <c r="X141" s="4">
        <v>1529</v>
      </c>
      <c r="Y141" s="4" t="s">
        <v>490</v>
      </c>
      <c r="Z141" s="4">
        <v>12</v>
      </c>
      <c r="AA141" s="4" t="s">
        <v>83</v>
      </c>
      <c r="AB141" s="4">
        <v>7</v>
      </c>
      <c r="AC141" s="4" t="s">
        <v>491</v>
      </c>
      <c r="AD141" s="36">
        <v>1</v>
      </c>
      <c r="AE141" s="36" t="s">
        <v>491</v>
      </c>
      <c r="AF141" s="4"/>
      <c r="AG141" s="4"/>
      <c r="AH141" s="4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ht="15" customHeight="1" x14ac:dyDescent="0.35">
      <c r="A142" s="4">
        <v>2017</v>
      </c>
      <c r="B142" s="4" t="s">
        <v>34</v>
      </c>
      <c r="C142" s="4" t="s">
        <v>244</v>
      </c>
      <c r="D142" s="55">
        <v>43018</v>
      </c>
      <c r="E142" s="4" t="s">
        <v>275</v>
      </c>
      <c r="F142" s="4" t="s">
        <v>36</v>
      </c>
      <c r="G142" s="4" t="s">
        <v>37</v>
      </c>
      <c r="H142" s="4" t="s">
        <v>38</v>
      </c>
      <c r="I142" s="4"/>
      <c r="J142" s="4"/>
      <c r="K142" s="55"/>
      <c r="L142" s="4"/>
      <c r="M142" s="4"/>
      <c r="N142" s="55"/>
      <c r="O142" s="4"/>
      <c r="P142" s="55">
        <v>43018</v>
      </c>
      <c r="Q142" s="4" t="s">
        <v>492</v>
      </c>
      <c r="R142" s="4"/>
      <c r="S142" s="4"/>
      <c r="T142" s="4">
        <v>10</v>
      </c>
      <c r="U142" s="4" t="s">
        <v>246</v>
      </c>
      <c r="V142" s="4">
        <v>558</v>
      </c>
      <c r="W142" s="4" t="s">
        <v>493</v>
      </c>
      <c r="X142" s="4">
        <v>1656</v>
      </c>
      <c r="Y142" s="4" t="s">
        <v>494</v>
      </c>
      <c r="Z142" s="4">
        <v>9</v>
      </c>
      <c r="AA142" s="4" t="s">
        <v>417</v>
      </c>
      <c r="AB142" s="4">
        <v>7</v>
      </c>
      <c r="AC142" s="4" t="s">
        <v>495</v>
      </c>
      <c r="AD142" s="36">
        <v>6</v>
      </c>
      <c r="AE142" s="36" t="s">
        <v>496</v>
      </c>
      <c r="AF142" s="4"/>
      <c r="AG142" s="4"/>
      <c r="AH142" s="4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ht="15" customHeight="1" x14ac:dyDescent="0.35">
      <c r="A143" s="4">
        <v>2017</v>
      </c>
      <c r="B143" s="4" t="s">
        <v>34</v>
      </c>
      <c r="C143" s="4" t="s">
        <v>244</v>
      </c>
      <c r="D143" s="55">
        <v>42863</v>
      </c>
      <c r="E143" s="4" t="s">
        <v>35</v>
      </c>
      <c r="F143" s="4" t="s">
        <v>36</v>
      </c>
      <c r="G143" s="4" t="s">
        <v>37</v>
      </c>
      <c r="H143" s="4" t="s">
        <v>38</v>
      </c>
      <c r="I143" s="4"/>
      <c r="J143" s="4"/>
      <c r="K143" s="55"/>
      <c r="L143" s="4"/>
      <c r="M143" s="4"/>
      <c r="N143" s="55"/>
      <c r="O143" s="4"/>
      <c r="P143" s="55">
        <v>42863</v>
      </c>
      <c r="Q143" s="4" t="s">
        <v>497</v>
      </c>
      <c r="R143" s="4"/>
      <c r="S143" s="4"/>
      <c r="T143" s="4">
        <v>10</v>
      </c>
      <c r="U143" s="4" t="s">
        <v>246</v>
      </c>
      <c r="V143" s="4">
        <v>529</v>
      </c>
      <c r="W143" s="4" t="s">
        <v>498</v>
      </c>
      <c r="X143" s="4">
        <v>107</v>
      </c>
      <c r="Y143" s="4" t="s">
        <v>499</v>
      </c>
      <c r="Z143" s="4">
        <v>7</v>
      </c>
      <c r="AA143" s="4" t="s">
        <v>329</v>
      </c>
      <c r="AB143" s="4">
        <v>1</v>
      </c>
      <c r="AC143" s="4" t="s">
        <v>330</v>
      </c>
      <c r="AD143" s="36">
        <v>1</v>
      </c>
      <c r="AE143" s="36" t="s">
        <v>331</v>
      </c>
      <c r="AF143" s="4"/>
      <c r="AG143" s="4"/>
      <c r="AH143" s="4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ht="15" customHeight="1" x14ac:dyDescent="0.35">
      <c r="A144" s="4">
        <v>2017</v>
      </c>
      <c r="B144" s="4" t="s">
        <v>34</v>
      </c>
      <c r="C144" s="4" t="s">
        <v>244</v>
      </c>
      <c r="D144" s="55">
        <v>42796</v>
      </c>
      <c r="E144" s="4" t="s">
        <v>35</v>
      </c>
      <c r="F144" s="4" t="s">
        <v>36</v>
      </c>
      <c r="G144" s="4" t="s">
        <v>37</v>
      </c>
      <c r="H144" s="4" t="s">
        <v>38</v>
      </c>
      <c r="I144" s="4"/>
      <c r="J144" s="4"/>
      <c r="K144" s="55"/>
      <c r="L144" s="4"/>
      <c r="M144" s="4"/>
      <c r="N144" s="55"/>
      <c r="O144" s="4"/>
      <c r="P144" s="55">
        <v>42796</v>
      </c>
      <c r="Q144" s="4" t="s">
        <v>500</v>
      </c>
      <c r="R144" s="4"/>
      <c r="S144" s="4"/>
      <c r="T144" s="4">
        <v>10</v>
      </c>
      <c r="U144" s="4" t="s">
        <v>246</v>
      </c>
      <c r="V144" s="4">
        <v>518</v>
      </c>
      <c r="W144" s="4" t="s">
        <v>501</v>
      </c>
      <c r="X144" s="4">
        <v>96</v>
      </c>
      <c r="Y144" s="4" t="s">
        <v>502</v>
      </c>
      <c r="Z144" s="4">
        <v>15</v>
      </c>
      <c r="AA144" s="4" t="s">
        <v>43</v>
      </c>
      <c r="AB144" s="4">
        <v>1</v>
      </c>
      <c r="AC144" s="4" t="s">
        <v>43</v>
      </c>
      <c r="AD144" s="36">
        <v>1</v>
      </c>
      <c r="AE144" s="36" t="s">
        <v>43</v>
      </c>
      <c r="AF144" s="4"/>
      <c r="AG144" s="4"/>
      <c r="AH144" s="4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15" customHeight="1" x14ac:dyDescent="0.35">
      <c r="A145" s="4">
        <v>2017</v>
      </c>
      <c r="B145" s="4" t="s">
        <v>34</v>
      </c>
      <c r="C145" s="4" t="s">
        <v>244</v>
      </c>
      <c r="D145" s="55">
        <v>43076</v>
      </c>
      <c r="E145" s="4" t="s">
        <v>275</v>
      </c>
      <c r="F145" s="4" t="s">
        <v>36</v>
      </c>
      <c r="G145" s="4" t="s">
        <v>37</v>
      </c>
      <c r="H145" s="4" t="s">
        <v>38</v>
      </c>
      <c r="I145" s="4"/>
      <c r="J145" s="4"/>
      <c r="K145" s="55"/>
      <c r="L145" s="4"/>
      <c r="M145" s="4"/>
      <c r="N145" s="55"/>
      <c r="O145" s="4"/>
      <c r="P145" s="55">
        <v>43076</v>
      </c>
      <c r="Q145" s="4" t="s">
        <v>503</v>
      </c>
      <c r="R145" s="4"/>
      <c r="S145" s="4"/>
      <c r="T145" s="4">
        <v>10</v>
      </c>
      <c r="U145" s="4" t="s">
        <v>246</v>
      </c>
      <c r="V145" s="4">
        <v>538</v>
      </c>
      <c r="W145" s="4" t="s">
        <v>504</v>
      </c>
      <c r="X145" s="4">
        <v>1030</v>
      </c>
      <c r="Y145" s="4" t="s">
        <v>505</v>
      </c>
      <c r="Z145" s="4">
        <v>17</v>
      </c>
      <c r="AA145" s="4" t="s">
        <v>319</v>
      </c>
      <c r="AB145" s="4">
        <v>1</v>
      </c>
      <c r="AC145" s="4" t="s">
        <v>320</v>
      </c>
      <c r="AD145" s="36">
        <v>1</v>
      </c>
      <c r="AE145" s="36" t="s">
        <v>320</v>
      </c>
      <c r="AF145" s="4"/>
      <c r="AG145" s="4"/>
      <c r="AH145" s="4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ht="15" customHeight="1" x14ac:dyDescent="0.35">
      <c r="A146" s="4">
        <v>2017</v>
      </c>
      <c r="B146" s="4" t="s">
        <v>34</v>
      </c>
      <c r="C146" s="4" t="s">
        <v>244</v>
      </c>
      <c r="D146" s="55">
        <v>43097</v>
      </c>
      <c r="E146" s="4" t="s">
        <v>275</v>
      </c>
      <c r="F146" s="4" t="s">
        <v>36</v>
      </c>
      <c r="G146" s="4" t="s">
        <v>37</v>
      </c>
      <c r="H146" s="4" t="s">
        <v>38</v>
      </c>
      <c r="I146" s="4"/>
      <c r="J146" s="4"/>
      <c r="K146" s="55"/>
      <c r="L146" s="4"/>
      <c r="M146" s="4"/>
      <c r="N146" s="55"/>
      <c r="O146" s="4"/>
      <c r="P146" s="55">
        <v>43097</v>
      </c>
      <c r="Q146" s="4" t="s">
        <v>506</v>
      </c>
      <c r="R146" s="4"/>
      <c r="S146" s="4"/>
      <c r="T146" s="4">
        <v>10</v>
      </c>
      <c r="U146" s="4" t="s">
        <v>246</v>
      </c>
      <c r="V146" s="4">
        <v>549</v>
      </c>
      <c r="W146" s="4" t="s">
        <v>507</v>
      </c>
      <c r="X146" s="4">
        <v>1374</v>
      </c>
      <c r="Y146" s="4" t="s">
        <v>508</v>
      </c>
      <c r="Z146" s="4">
        <v>15</v>
      </c>
      <c r="AA146" s="4" t="s">
        <v>43</v>
      </c>
      <c r="AB146" s="4">
        <v>2</v>
      </c>
      <c r="AC146" s="4" t="s">
        <v>509</v>
      </c>
      <c r="AD146" s="36">
        <v>1</v>
      </c>
      <c r="AE146" s="36" t="s">
        <v>509</v>
      </c>
      <c r="AF146" s="4"/>
      <c r="AG146" s="4"/>
      <c r="AH146" s="4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ht="15" customHeight="1" x14ac:dyDescent="0.35">
      <c r="A147" s="4">
        <v>2017</v>
      </c>
      <c r="B147" s="4" t="s">
        <v>34</v>
      </c>
      <c r="C147" s="4" t="s">
        <v>244</v>
      </c>
      <c r="D147" s="55">
        <v>43046</v>
      </c>
      <c r="E147" s="4" t="s">
        <v>275</v>
      </c>
      <c r="F147" s="4" t="s">
        <v>36</v>
      </c>
      <c r="G147" s="4" t="s">
        <v>37</v>
      </c>
      <c r="H147" s="4" t="s">
        <v>38</v>
      </c>
      <c r="I147" s="4"/>
      <c r="J147" s="4"/>
      <c r="K147" s="55"/>
      <c r="L147" s="4"/>
      <c r="M147" s="4"/>
      <c r="N147" s="55"/>
      <c r="O147" s="4"/>
      <c r="P147" s="55">
        <v>43046</v>
      </c>
      <c r="Q147" s="4" t="s">
        <v>510</v>
      </c>
      <c r="R147" s="4"/>
      <c r="S147" s="4"/>
      <c r="T147" s="4">
        <v>10</v>
      </c>
      <c r="U147" s="4" t="s">
        <v>246</v>
      </c>
      <c r="V147" s="4">
        <v>552</v>
      </c>
      <c r="W147" s="4" t="s">
        <v>511</v>
      </c>
      <c r="X147" s="4">
        <v>1406</v>
      </c>
      <c r="Y147" s="4" t="s">
        <v>512</v>
      </c>
      <c r="Z147" s="4">
        <v>21</v>
      </c>
      <c r="AA147" s="4" t="s">
        <v>104</v>
      </c>
      <c r="AB147" s="4">
        <v>11</v>
      </c>
      <c r="AC147" s="4" t="s">
        <v>513</v>
      </c>
      <c r="AD147" s="36">
        <v>1</v>
      </c>
      <c r="AE147" s="36" t="s">
        <v>514</v>
      </c>
      <c r="AF147" s="4"/>
      <c r="AG147" s="4"/>
      <c r="AH147" s="4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ht="15" customHeight="1" x14ac:dyDescent="0.35">
      <c r="A148" s="4">
        <v>2017</v>
      </c>
      <c r="B148" s="4" t="s">
        <v>34</v>
      </c>
      <c r="C148" s="4" t="s">
        <v>244</v>
      </c>
      <c r="D148" s="55">
        <v>42741</v>
      </c>
      <c r="E148" s="4" t="s">
        <v>35</v>
      </c>
      <c r="F148" s="4" t="s">
        <v>36</v>
      </c>
      <c r="G148" s="4" t="s">
        <v>37</v>
      </c>
      <c r="H148" s="4" t="s">
        <v>38</v>
      </c>
      <c r="I148" s="4"/>
      <c r="J148" s="4"/>
      <c r="K148" s="55"/>
      <c r="L148" s="4"/>
      <c r="M148" s="4"/>
      <c r="N148" s="55"/>
      <c r="O148" s="4"/>
      <c r="P148" s="55">
        <v>42741</v>
      </c>
      <c r="Q148" s="4" t="s">
        <v>515</v>
      </c>
      <c r="R148" s="4"/>
      <c r="S148" s="4"/>
      <c r="T148" s="4">
        <v>10</v>
      </c>
      <c r="U148" s="4" t="s">
        <v>246</v>
      </c>
      <c r="V148" s="4">
        <v>519</v>
      </c>
      <c r="W148" s="4" t="s">
        <v>516</v>
      </c>
      <c r="X148" s="4">
        <v>97</v>
      </c>
      <c r="Y148" s="4" t="s">
        <v>517</v>
      </c>
      <c r="Z148" s="4">
        <v>16</v>
      </c>
      <c r="AA148" s="4" t="s">
        <v>88</v>
      </c>
      <c r="AB148" s="4">
        <v>1</v>
      </c>
      <c r="AC148" s="4" t="s">
        <v>89</v>
      </c>
      <c r="AD148" s="36">
        <v>1</v>
      </c>
      <c r="AE148" s="36" t="s">
        <v>123</v>
      </c>
      <c r="AF148" s="4"/>
      <c r="AG148" s="4"/>
      <c r="AH148" s="4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ht="15" customHeight="1" x14ac:dyDescent="0.35">
      <c r="A149" s="4">
        <v>2017</v>
      </c>
      <c r="B149" s="4" t="s">
        <v>34</v>
      </c>
      <c r="C149" s="4" t="s">
        <v>244</v>
      </c>
      <c r="D149" s="55">
        <v>43097</v>
      </c>
      <c r="E149" s="4" t="s">
        <v>275</v>
      </c>
      <c r="F149" s="4" t="s">
        <v>36</v>
      </c>
      <c r="G149" s="4" t="s">
        <v>37</v>
      </c>
      <c r="H149" s="4" t="s">
        <v>38</v>
      </c>
      <c r="I149" s="4"/>
      <c r="J149" s="4"/>
      <c r="K149" s="55"/>
      <c r="L149" s="4"/>
      <c r="M149" s="4"/>
      <c r="N149" s="55"/>
      <c r="O149" s="4"/>
      <c r="P149" s="55">
        <v>43097</v>
      </c>
      <c r="Q149" s="4" t="s">
        <v>518</v>
      </c>
      <c r="R149" s="4"/>
      <c r="S149" s="4"/>
      <c r="T149" s="4">
        <v>10</v>
      </c>
      <c r="U149" s="4" t="s">
        <v>246</v>
      </c>
      <c r="V149" s="4">
        <v>545</v>
      </c>
      <c r="W149" s="4" t="s">
        <v>519</v>
      </c>
      <c r="X149" s="4">
        <v>1230</v>
      </c>
      <c r="Y149" s="4" t="s">
        <v>520</v>
      </c>
      <c r="Z149" s="4">
        <v>18</v>
      </c>
      <c r="AA149" s="4" t="s">
        <v>94</v>
      </c>
      <c r="AB149" s="4">
        <v>1</v>
      </c>
      <c r="AC149" s="4" t="s">
        <v>95</v>
      </c>
      <c r="AD149" s="36">
        <v>1</v>
      </c>
      <c r="AE149" s="36" t="s">
        <v>94</v>
      </c>
      <c r="AF149" s="4"/>
      <c r="AG149" s="4"/>
      <c r="AH149" s="4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ht="15" customHeight="1" x14ac:dyDescent="0.35">
      <c r="A150" s="4">
        <v>2017</v>
      </c>
      <c r="B150" s="4" t="s">
        <v>34</v>
      </c>
      <c r="C150" s="4" t="s">
        <v>244</v>
      </c>
      <c r="D150" s="55">
        <v>43032</v>
      </c>
      <c r="E150" s="4" t="s">
        <v>275</v>
      </c>
      <c r="F150" s="4" t="s">
        <v>36</v>
      </c>
      <c r="G150" s="4" t="s">
        <v>37</v>
      </c>
      <c r="H150" s="4" t="s">
        <v>38</v>
      </c>
      <c r="I150" s="4"/>
      <c r="J150" s="4"/>
      <c r="K150" s="55"/>
      <c r="L150" s="4"/>
      <c r="M150" s="4"/>
      <c r="N150" s="55"/>
      <c r="O150" s="4"/>
      <c r="P150" s="55">
        <v>43032</v>
      </c>
      <c r="Q150" s="4" t="s">
        <v>521</v>
      </c>
      <c r="R150" s="4"/>
      <c r="S150" s="4"/>
      <c r="T150" s="4">
        <v>10</v>
      </c>
      <c r="U150" s="4" t="s">
        <v>246</v>
      </c>
      <c r="V150" s="4">
        <v>513</v>
      </c>
      <c r="W150" s="4" t="s">
        <v>522</v>
      </c>
      <c r="X150" s="4">
        <v>91</v>
      </c>
      <c r="Y150" s="4" t="s">
        <v>523</v>
      </c>
      <c r="Z150" s="4">
        <v>4</v>
      </c>
      <c r="AA150" s="4" t="s">
        <v>301</v>
      </c>
      <c r="AB150" s="4">
        <v>1</v>
      </c>
      <c r="AC150" s="4" t="s">
        <v>301</v>
      </c>
      <c r="AD150" s="36">
        <v>1</v>
      </c>
      <c r="AE150" s="36" t="s">
        <v>301</v>
      </c>
      <c r="AF150" s="4"/>
      <c r="AG150" s="4"/>
      <c r="AH150" s="4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ht="15" customHeight="1" x14ac:dyDescent="0.35">
      <c r="A151" s="4">
        <v>2017</v>
      </c>
      <c r="B151" s="4" t="s">
        <v>34</v>
      </c>
      <c r="C151" s="4" t="s">
        <v>244</v>
      </c>
      <c r="D151" s="55">
        <v>43097</v>
      </c>
      <c r="E151" s="4" t="s">
        <v>275</v>
      </c>
      <c r="F151" s="4" t="s">
        <v>36</v>
      </c>
      <c r="G151" s="4" t="s">
        <v>37</v>
      </c>
      <c r="H151" s="4" t="s">
        <v>38</v>
      </c>
      <c r="I151" s="4"/>
      <c r="J151" s="4"/>
      <c r="K151" s="55"/>
      <c r="L151" s="4"/>
      <c r="M151" s="4"/>
      <c r="N151" s="55"/>
      <c r="O151" s="4"/>
      <c r="P151" s="55">
        <v>43097</v>
      </c>
      <c r="Q151" s="4" t="s">
        <v>524</v>
      </c>
      <c r="R151" s="4"/>
      <c r="S151" s="4"/>
      <c r="T151" s="4">
        <v>10</v>
      </c>
      <c r="U151" s="4" t="s">
        <v>246</v>
      </c>
      <c r="V151" s="4">
        <v>511</v>
      </c>
      <c r="W151" s="4" t="s">
        <v>405</v>
      </c>
      <c r="X151" s="4">
        <v>89</v>
      </c>
      <c r="Y151" s="4" t="s">
        <v>406</v>
      </c>
      <c r="Z151" s="4">
        <v>8</v>
      </c>
      <c r="AA151" s="4" t="s">
        <v>191</v>
      </c>
      <c r="AB151" s="4">
        <v>1</v>
      </c>
      <c r="AC151" s="4" t="s">
        <v>191</v>
      </c>
      <c r="AD151" s="36">
        <v>1</v>
      </c>
      <c r="AE151" s="36" t="s">
        <v>191</v>
      </c>
      <c r="AF151" s="4"/>
      <c r="AG151" s="4"/>
      <c r="AH151" s="4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ht="15" customHeight="1" x14ac:dyDescent="0.35">
      <c r="A152" s="4">
        <v>2017</v>
      </c>
      <c r="B152" s="4" t="s">
        <v>34</v>
      </c>
      <c r="C152" s="4" t="s">
        <v>244</v>
      </c>
      <c r="D152" s="55">
        <v>42850</v>
      </c>
      <c r="E152" s="4" t="s">
        <v>35</v>
      </c>
      <c r="F152" s="4" t="s">
        <v>36</v>
      </c>
      <c r="G152" s="4" t="s">
        <v>37</v>
      </c>
      <c r="H152" s="4" t="s">
        <v>38</v>
      </c>
      <c r="I152" s="4"/>
      <c r="J152" s="4"/>
      <c r="K152" s="55"/>
      <c r="L152" s="4"/>
      <c r="M152" s="4"/>
      <c r="N152" s="55"/>
      <c r="O152" s="4"/>
      <c r="P152" s="55">
        <v>42850</v>
      </c>
      <c r="Q152" s="4" t="s">
        <v>525</v>
      </c>
      <c r="R152" s="4"/>
      <c r="S152" s="4"/>
      <c r="T152" s="4">
        <v>10</v>
      </c>
      <c r="U152" s="4" t="s">
        <v>246</v>
      </c>
      <c r="V152" s="4">
        <v>533</v>
      </c>
      <c r="W152" s="4" t="s">
        <v>526</v>
      </c>
      <c r="X152" s="4">
        <v>111</v>
      </c>
      <c r="Y152" s="4" t="s">
        <v>527</v>
      </c>
      <c r="Z152" s="4">
        <v>22</v>
      </c>
      <c r="AA152" s="4" t="s">
        <v>108</v>
      </c>
      <c r="AB152" s="4">
        <v>9</v>
      </c>
      <c r="AC152" s="4" t="s">
        <v>108</v>
      </c>
      <c r="AD152" s="36">
        <v>1</v>
      </c>
      <c r="AE152" s="36" t="s">
        <v>474</v>
      </c>
      <c r="AF152" s="4"/>
      <c r="AG152" s="4"/>
      <c r="AH152" s="4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ht="15" customHeight="1" x14ac:dyDescent="0.35">
      <c r="A153" s="4">
        <v>2017</v>
      </c>
      <c r="B153" s="4" t="s">
        <v>34</v>
      </c>
      <c r="C153" s="4" t="s">
        <v>244</v>
      </c>
      <c r="D153" s="55">
        <v>42901</v>
      </c>
      <c r="E153" s="4" t="s">
        <v>35</v>
      </c>
      <c r="F153" s="4" t="s">
        <v>36</v>
      </c>
      <c r="G153" s="4" t="s">
        <v>37</v>
      </c>
      <c r="H153" s="4" t="s">
        <v>38</v>
      </c>
      <c r="I153" s="4"/>
      <c r="J153" s="4"/>
      <c r="K153" s="55"/>
      <c r="L153" s="4"/>
      <c r="M153" s="4"/>
      <c r="N153" s="55"/>
      <c r="O153" s="4"/>
      <c r="P153" s="55">
        <v>42901</v>
      </c>
      <c r="Q153" s="4" t="s">
        <v>528</v>
      </c>
      <c r="R153" s="4"/>
      <c r="S153" s="4"/>
      <c r="T153" s="4">
        <v>10</v>
      </c>
      <c r="U153" s="4" t="s">
        <v>246</v>
      </c>
      <c r="V153" s="4">
        <v>517</v>
      </c>
      <c r="W153" s="4" t="s">
        <v>529</v>
      </c>
      <c r="X153" s="4">
        <v>95</v>
      </c>
      <c r="Y153" s="4" t="s">
        <v>530</v>
      </c>
      <c r="Z153" s="4">
        <v>12</v>
      </c>
      <c r="AA153" s="4" t="s">
        <v>83</v>
      </c>
      <c r="AB153" s="4">
        <v>1</v>
      </c>
      <c r="AC153" s="4" t="s">
        <v>84</v>
      </c>
      <c r="AD153" s="36">
        <v>1</v>
      </c>
      <c r="AE153" s="36" t="s">
        <v>84</v>
      </c>
      <c r="AF153" s="4"/>
      <c r="AG153" s="4"/>
      <c r="AH153" s="4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ht="15" customHeight="1" x14ac:dyDescent="0.35">
      <c r="A154" s="4">
        <v>2017</v>
      </c>
      <c r="B154" s="4" t="s">
        <v>34</v>
      </c>
      <c r="C154" s="4" t="s">
        <v>244</v>
      </c>
      <c r="D154" s="55">
        <v>42905</v>
      </c>
      <c r="E154" s="4" t="s">
        <v>35</v>
      </c>
      <c r="F154" s="4" t="s">
        <v>36</v>
      </c>
      <c r="G154" s="4" t="s">
        <v>37</v>
      </c>
      <c r="H154" s="4" t="s">
        <v>38</v>
      </c>
      <c r="I154" s="4"/>
      <c r="J154" s="4"/>
      <c r="K154" s="55"/>
      <c r="L154" s="4"/>
      <c r="M154" s="4"/>
      <c r="N154" s="55"/>
      <c r="O154" s="4"/>
      <c r="P154" s="55">
        <v>42905</v>
      </c>
      <c r="Q154" s="4" t="s">
        <v>531</v>
      </c>
      <c r="R154" s="4"/>
      <c r="S154" s="4"/>
      <c r="T154" s="4">
        <v>10</v>
      </c>
      <c r="U154" s="4" t="s">
        <v>246</v>
      </c>
      <c r="V154" s="4">
        <v>530</v>
      </c>
      <c r="W154" s="4" t="s">
        <v>532</v>
      </c>
      <c r="X154" s="4">
        <v>108</v>
      </c>
      <c r="Y154" s="4" t="s">
        <v>533</v>
      </c>
      <c r="Z154" s="4">
        <v>15</v>
      </c>
      <c r="AA154" s="4" t="s">
        <v>43</v>
      </c>
      <c r="AB154" s="4">
        <v>8</v>
      </c>
      <c r="AC154" s="4" t="s">
        <v>421</v>
      </c>
      <c r="AD154" s="36">
        <v>1</v>
      </c>
      <c r="AE154" s="36" t="s">
        <v>422</v>
      </c>
      <c r="AF154" s="4"/>
      <c r="AG154" s="4"/>
      <c r="AH154" s="4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ht="15" customHeight="1" x14ac:dyDescent="0.35">
      <c r="A155" s="4">
        <v>2017</v>
      </c>
      <c r="B155" s="4" t="s">
        <v>34</v>
      </c>
      <c r="C155" s="4" t="s">
        <v>244</v>
      </c>
      <c r="D155" s="55">
        <v>43012</v>
      </c>
      <c r="E155" s="4" t="s">
        <v>275</v>
      </c>
      <c r="F155" s="4" t="s">
        <v>36</v>
      </c>
      <c r="G155" s="4" t="s">
        <v>37</v>
      </c>
      <c r="H155" s="4" t="s">
        <v>38</v>
      </c>
      <c r="I155" s="4"/>
      <c r="J155" s="4"/>
      <c r="K155" s="55"/>
      <c r="L155" s="4"/>
      <c r="M155" s="4"/>
      <c r="N155" s="55"/>
      <c r="O155" s="4"/>
      <c r="P155" s="55">
        <v>43012</v>
      </c>
      <c r="Q155" s="4" t="s">
        <v>534</v>
      </c>
      <c r="R155" s="4"/>
      <c r="S155" s="4"/>
      <c r="T155" s="4">
        <v>10</v>
      </c>
      <c r="U155" s="4" t="s">
        <v>246</v>
      </c>
      <c r="V155" s="4">
        <v>539</v>
      </c>
      <c r="W155" s="4" t="s">
        <v>535</v>
      </c>
      <c r="X155" s="4">
        <v>1092</v>
      </c>
      <c r="Y155" s="4" t="s">
        <v>536</v>
      </c>
      <c r="Z155" s="4">
        <v>3</v>
      </c>
      <c r="AA155" s="4" t="s">
        <v>152</v>
      </c>
      <c r="AB155" s="4">
        <v>1</v>
      </c>
      <c r="AC155" s="4" t="s">
        <v>153</v>
      </c>
      <c r="AD155" s="36">
        <v>1</v>
      </c>
      <c r="AE155" s="36" t="s">
        <v>153</v>
      </c>
      <c r="AF155" s="4"/>
      <c r="AG155" s="4"/>
      <c r="AH155" s="4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ht="15" customHeight="1" x14ac:dyDescent="0.35">
      <c r="A156" s="4">
        <v>2017</v>
      </c>
      <c r="B156" s="4" t="s">
        <v>34</v>
      </c>
      <c r="C156" s="4" t="s">
        <v>244</v>
      </c>
      <c r="D156" s="55">
        <v>42975</v>
      </c>
      <c r="E156" s="4" t="s">
        <v>35</v>
      </c>
      <c r="F156" s="4" t="s">
        <v>36</v>
      </c>
      <c r="G156" s="4" t="s">
        <v>37</v>
      </c>
      <c r="H156" s="4" t="s">
        <v>38</v>
      </c>
      <c r="I156" s="4"/>
      <c r="J156" s="4"/>
      <c r="K156" s="55"/>
      <c r="L156" s="4"/>
      <c r="M156" s="4"/>
      <c r="N156" s="55"/>
      <c r="O156" s="4"/>
      <c r="P156" s="55">
        <v>42975</v>
      </c>
      <c r="Q156" s="4" t="s">
        <v>537</v>
      </c>
      <c r="R156" s="4"/>
      <c r="S156" s="4"/>
      <c r="T156" s="56">
        <v>10</v>
      </c>
      <c r="U156" s="56" t="s">
        <v>246</v>
      </c>
      <c r="V156" s="56">
        <v>515</v>
      </c>
      <c r="W156" s="56" t="s">
        <v>538</v>
      </c>
      <c r="X156" s="56">
        <v>93</v>
      </c>
      <c r="Y156" s="56" t="s">
        <v>539</v>
      </c>
      <c r="Z156" s="56">
        <v>11</v>
      </c>
      <c r="AA156" s="56" t="s">
        <v>310</v>
      </c>
      <c r="AB156" s="56">
        <v>1</v>
      </c>
      <c r="AC156" s="56" t="s">
        <v>310</v>
      </c>
      <c r="AD156" s="37">
        <v>1</v>
      </c>
      <c r="AE156" s="37" t="s">
        <v>310</v>
      </c>
      <c r="AF156" s="4"/>
      <c r="AG156" s="4"/>
      <c r="AH156" s="4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ht="15" customHeight="1" x14ac:dyDescent="0.35">
      <c r="A157" s="4">
        <v>2018</v>
      </c>
      <c r="B157" s="4" t="s">
        <v>34</v>
      </c>
      <c r="C157" s="4" t="s">
        <v>289</v>
      </c>
      <c r="D157" s="55">
        <v>43137</v>
      </c>
      <c r="E157" s="4" t="s">
        <v>271</v>
      </c>
      <c r="F157" s="4" t="s">
        <v>36</v>
      </c>
      <c r="G157" s="4" t="s">
        <v>37</v>
      </c>
      <c r="H157" s="4" t="s">
        <v>38</v>
      </c>
      <c r="I157" s="4"/>
      <c r="J157" s="4"/>
      <c r="K157" s="55"/>
      <c r="L157" s="4"/>
      <c r="M157" s="4"/>
      <c r="N157" s="55"/>
      <c r="O157" s="4"/>
      <c r="P157" s="55">
        <v>43137</v>
      </c>
      <c r="Q157" s="4" t="s">
        <v>540</v>
      </c>
      <c r="R157" s="4"/>
      <c r="S157" s="4"/>
      <c r="T157" s="4">
        <v>4</v>
      </c>
      <c r="U157" s="4" t="s">
        <v>387</v>
      </c>
      <c r="V157" s="4">
        <v>40</v>
      </c>
      <c r="W157" s="4" t="s">
        <v>541</v>
      </c>
      <c r="X157" s="4">
        <v>14</v>
      </c>
      <c r="Y157" s="4" t="s">
        <v>541</v>
      </c>
      <c r="Z157" s="4">
        <v>15</v>
      </c>
      <c r="AA157" s="4" t="s">
        <v>43</v>
      </c>
      <c r="AB157" s="4">
        <v>1</v>
      </c>
      <c r="AC157" s="4" t="s">
        <v>43</v>
      </c>
      <c r="AD157" s="36">
        <v>1</v>
      </c>
      <c r="AE157" s="36" t="s">
        <v>43</v>
      </c>
      <c r="AF157" s="4"/>
      <c r="AG157" s="4"/>
      <c r="AH157" s="4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ht="15" customHeight="1" x14ac:dyDescent="0.35">
      <c r="A158" s="4">
        <v>2018</v>
      </c>
      <c r="B158" s="4" t="s">
        <v>34</v>
      </c>
      <c r="C158" s="4" t="s">
        <v>34</v>
      </c>
      <c r="D158" s="55">
        <v>43465</v>
      </c>
      <c r="E158" s="4" t="s">
        <v>542</v>
      </c>
      <c r="F158" s="4" t="s">
        <v>36</v>
      </c>
      <c r="G158" s="4" t="s">
        <v>37</v>
      </c>
      <c r="H158" s="4" t="s">
        <v>38</v>
      </c>
      <c r="I158" s="4"/>
      <c r="J158" s="4"/>
      <c r="K158" s="55"/>
      <c r="L158" s="4"/>
      <c r="M158" s="4"/>
      <c r="N158" s="55"/>
      <c r="O158" s="4"/>
      <c r="P158" s="55">
        <v>43465</v>
      </c>
      <c r="Q158" s="4" t="s">
        <v>543</v>
      </c>
      <c r="R158" s="4"/>
      <c r="S158" s="4"/>
      <c r="T158" s="4">
        <v>26</v>
      </c>
      <c r="U158" s="4" t="s">
        <v>51</v>
      </c>
      <c r="V158" s="4">
        <v>335</v>
      </c>
      <c r="W158" s="4" t="s">
        <v>544</v>
      </c>
      <c r="X158" s="4">
        <v>1545</v>
      </c>
      <c r="Y158" s="4" t="s">
        <v>544</v>
      </c>
      <c r="Z158" s="4">
        <v>15</v>
      </c>
      <c r="AA158" s="4" t="s">
        <v>43</v>
      </c>
      <c r="AB158" s="4">
        <v>1</v>
      </c>
      <c r="AC158" s="4" t="s">
        <v>43</v>
      </c>
      <c r="AD158" s="36">
        <v>1</v>
      </c>
      <c r="AE158" s="36" t="s">
        <v>43</v>
      </c>
      <c r="AF158" s="4"/>
      <c r="AG158" s="4"/>
      <c r="AH158" s="4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ht="15" customHeight="1" x14ac:dyDescent="0.35">
      <c r="A159" s="4">
        <v>2018</v>
      </c>
      <c r="B159" s="4" t="s">
        <v>34</v>
      </c>
      <c r="C159" s="4" t="s">
        <v>34</v>
      </c>
      <c r="D159" s="55">
        <v>43447</v>
      </c>
      <c r="E159" s="4" t="s">
        <v>542</v>
      </c>
      <c r="F159" s="4" t="s">
        <v>36</v>
      </c>
      <c r="G159" s="4" t="s">
        <v>37</v>
      </c>
      <c r="H159" s="4" t="s">
        <v>38</v>
      </c>
      <c r="I159" s="4"/>
      <c r="J159" s="4"/>
      <c r="K159" s="55"/>
      <c r="L159" s="4"/>
      <c r="M159" s="4"/>
      <c r="N159" s="55"/>
      <c r="O159" s="4"/>
      <c r="P159" s="55">
        <v>43447</v>
      </c>
      <c r="Q159" s="4" t="s">
        <v>545</v>
      </c>
      <c r="R159" s="4"/>
      <c r="S159" s="4"/>
      <c r="T159" s="4">
        <v>8</v>
      </c>
      <c r="U159" s="4" t="s">
        <v>173</v>
      </c>
      <c r="V159" s="4">
        <v>80</v>
      </c>
      <c r="W159" s="4" t="s">
        <v>546</v>
      </c>
      <c r="X159" s="4">
        <v>1089</v>
      </c>
      <c r="Y159" s="4" t="s">
        <v>546</v>
      </c>
      <c r="Z159" s="4">
        <v>15</v>
      </c>
      <c r="AA159" s="4" t="s">
        <v>43</v>
      </c>
      <c r="AB159" s="4">
        <v>1</v>
      </c>
      <c r="AC159" s="4" t="s">
        <v>43</v>
      </c>
      <c r="AD159" s="36">
        <v>22</v>
      </c>
      <c r="AE159" s="36" t="s">
        <v>171</v>
      </c>
      <c r="AF159" s="4"/>
      <c r="AG159" s="4"/>
      <c r="AH159" s="4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ht="15" customHeight="1" x14ac:dyDescent="0.35">
      <c r="A160" s="4">
        <v>2018</v>
      </c>
      <c r="B160" s="4" t="s">
        <v>34</v>
      </c>
      <c r="C160" s="4" t="s">
        <v>34</v>
      </c>
      <c r="D160" s="55">
        <v>43199</v>
      </c>
      <c r="E160" s="4" t="s">
        <v>275</v>
      </c>
      <c r="F160" s="4" t="s">
        <v>36</v>
      </c>
      <c r="G160" s="4" t="s">
        <v>37</v>
      </c>
      <c r="H160" s="4" t="s">
        <v>38</v>
      </c>
      <c r="I160" s="4"/>
      <c r="J160" s="4"/>
      <c r="K160" s="55"/>
      <c r="L160" s="4"/>
      <c r="M160" s="4"/>
      <c r="N160" s="55"/>
      <c r="O160" s="4"/>
      <c r="P160" s="55">
        <v>43199</v>
      </c>
      <c r="Q160" s="4" t="s">
        <v>547</v>
      </c>
      <c r="R160" s="4"/>
      <c r="S160" s="4"/>
      <c r="T160" s="4">
        <v>3</v>
      </c>
      <c r="U160" s="4" t="s">
        <v>159</v>
      </c>
      <c r="V160" s="4">
        <v>113</v>
      </c>
      <c r="W160" s="4" t="s">
        <v>277</v>
      </c>
      <c r="X160" s="4">
        <v>85</v>
      </c>
      <c r="Y160" s="4" t="s">
        <v>277</v>
      </c>
      <c r="Z160" s="4">
        <v>15</v>
      </c>
      <c r="AA160" s="4" t="s">
        <v>43</v>
      </c>
      <c r="AB160" s="4">
        <v>1</v>
      </c>
      <c r="AC160" s="4" t="s">
        <v>43</v>
      </c>
      <c r="AD160" s="36">
        <v>1</v>
      </c>
      <c r="AE160" s="36" t="s">
        <v>43</v>
      </c>
      <c r="AF160" s="4"/>
      <c r="AG160" s="4"/>
      <c r="AH160" s="4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ht="15" customHeight="1" x14ac:dyDescent="0.35">
      <c r="A161" s="4">
        <v>2018</v>
      </c>
      <c r="B161" s="4" t="s">
        <v>34</v>
      </c>
      <c r="C161" s="4" t="s">
        <v>289</v>
      </c>
      <c r="D161" s="55">
        <v>43123</v>
      </c>
      <c r="E161" s="4" t="s">
        <v>548</v>
      </c>
      <c r="F161" s="4" t="s">
        <v>36</v>
      </c>
      <c r="G161" s="4" t="s">
        <v>37</v>
      </c>
      <c r="H161" s="4" t="s">
        <v>38</v>
      </c>
      <c r="I161" s="4"/>
      <c r="J161" s="4"/>
      <c r="K161" s="55"/>
      <c r="L161" s="4"/>
      <c r="M161" s="4"/>
      <c r="N161" s="55"/>
      <c r="O161" s="4"/>
      <c r="P161" s="55">
        <v>43123</v>
      </c>
      <c r="Q161" s="4" t="s">
        <v>549</v>
      </c>
      <c r="R161" s="4"/>
      <c r="S161" s="4"/>
      <c r="T161" s="4">
        <v>19</v>
      </c>
      <c r="U161" s="4" t="s">
        <v>550</v>
      </c>
      <c r="V161" s="4">
        <v>19</v>
      </c>
      <c r="W161" s="4" t="s">
        <v>550</v>
      </c>
      <c r="X161" s="4">
        <v>196</v>
      </c>
      <c r="Y161" s="4" t="s">
        <v>550</v>
      </c>
      <c r="Z161" s="4">
        <v>15</v>
      </c>
      <c r="AA161" s="4" t="s">
        <v>43</v>
      </c>
      <c r="AB161" s="4">
        <v>1</v>
      </c>
      <c r="AC161" s="4" t="s">
        <v>43</v>
      </c>
      <c r="AD161" s="36">
        <v>13</v>
      </c>
      <c r="AE161" s="36" t="s">
        <v>44</v>
      </c>
      <c r="AF161" s="4"/>
      <c r="AG161" s="4"/>
      <c r="AH161" s="4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ht="15" customHeight="1" x14ac:dyDescent="0.35">
      <c r="A162" s="4">
        <v>2018</v>
      </c>
      <c r="B162" s="4" t="s">
        <v>34</v>
      </c>
      <c r="C162" s="4" t="s">
        <v>289</v>
      </c>
      <c r="D162" s="55">
        <v>43354</v>
      </c>
      <c r="E162" s="4" t="s">
        <v>551</v>
      </c>
      <c r="F162" s="4" t="s">
        <v>36</v>
      </c>
      <c r="G162" s="4" t="s">
        <v>37</v>
      </c>
      <c r="H162" s="4" t="s">
        <v>38</v>
      </c>
      <c r="I162" s="4"/>
      <c r="J162" s="4"/>
      <c r="K162" s="55"/>
      <c r="L162" s="4"/>
      <c r="M162" s="4"/>
      <c r="N162" s="55"/>
      <c r="O162" s="4"/>
      <c r="P162" s="55">
        <v>43354</v>
      </c>
      <c r="Q162" s="4" t="s">
        <v>552</v>
      </c>
      <c r="R162" s="4"/>
      <c r="S162" s="4"/>
      <c r="T162" s="4">
        <v>19</v>
      </c>
      <c r="U162" s="4" t="s">
        <v>550</v>
      </c>
      <c r="V162" s="4">
        <v>19</v>
      </c>
      <c r="W162" s="4" t="s">
        <v>550</v>
      </c>
      <c r="X162" s="4">
        <v>196</v>
      </c>
      <c r="Y162" s="4" t="s">
        <v>550</v>
      </c>
      <c r="Z162" s="4">
        <v>15</v>
      </c>
      <c r="AA162" s="4" t="s">
        <v>43</v>
      </c>
      <c r="AB162" s="4">
        <v>1</v>
      </c>
      <c r="AC162" s="4" t="s">
        <v>43</v>
      </c>
      <c r="AD162" s="36">
        <v>13</v>
      </c>
      <c r="AE162" s="36" t="s">
        <v>44</v>
      </c>
      <c r="AF162" s="4"/>
      <c r="AG162" s="4"/>
      <c r="AH162" s="4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ht="15" customHeight="1" x14ac:dyDescent="0.35">
      <c r="A163" s="4">
        <v>2018</v>
      </c>
      <c r="B163" s="4" t="s">
        <v>34</v>
      </c>
      <c r="C163" s="4" t="s">
        <v>289</v>
      </c>
      <c r="D163" s="55">
        <v>43236</v>
      </c>
      <c r="E163" s="4" t="s">
        <v>385</v>
      </c>
      <c r="F163" s="4" t="s">
        <v>36</v>
      </c>
      <c r="G163" s="4" t="s">
        <v>37</v>
      </c>
      <c r="H163" s="4" t="s">
        <v>38</v>
      </c>
      <c r="I163" s="4"/>
      <c r="J163" s="4"/>
      <c r="K163" s="55"/>
      <c r="L163" s="4"/>
      <c r="M163" s="4"/>
      <c r="N163" s="55"/>
      <c r="O163" s="4"/>
      <c r="P163" s="55">
        <v>43236</v>
      </c>
      <c r="Q163" s="4" t="s">
        <v>553</v>
      </c>
      <c r="R163" s="4"/>
      <c r="S163" s="4"/>
      <c r="T163" s="4">
        <v>27</v>
      </c>
      <c r="U163" s="4" t="s">
        <v>554</v>
      </c>
      <c r="V163" s="4">
        <v>27</v>
      </c>
      <c r="W163" s="4" t="s">
        <v>554</v>
      </c>
      <c r="X163" s="4">
        <v>1295</v>
      </c>
      <c r="Y163" s="4" t="s">
        <v>554</v>
      </c>
      <c r="Z163" s="4">
        <v>15</v>
      </c>
      <c r="AA163" s="4" t="s">
        <v>43</v>
      </c>
      <c r="AB163" s="4">
        <v>1</v>
      </c>
      <c r="AC163" s="4" t="s">
        <v>43</v>
      </c>
      <c r="AD163" s="36">
        <v>1</v>
      </c>
      <c r="AE163" s="36" t="s">
        <v>43</v>
      </c>
      <c r="AF163" s="4"/>
      <c r="AG163" s="4"/>
      <c r="AH163" s="4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ht="15" customHeight="1" x14ac:dyDescent="0.35">
      <c r="A164" s="4">
        <v>2018</v>
      </c>
      <c r="B164" s="4" t="s">
        <v>62</v>
      </c>
      <c r="C164" s="4" t="s">
        <v>62</v>
      </c>
      <c r="D164" s="55">
        <v>43312</v>
      </c>
      <c r="E164" s="4" t="s">
        <v>385</v>
      </c>
      <c r="F164" s="4" t="s">
        <v>36</v>
      </c>
      <c r="G164" s="4" t="s">
        <v>37</v>
      </c>
      <c r="H164" s="4" t="s">
        <v>38</v>
      </c>
      <c r="I164" s="4"/>
      <c r="J164" s="4"/>
      <c r="K164" s="55"/>
      <c r="L164" s="4"/>
      <c r="M164" s="4"/>
      <c r="N164" s="55"/>
      <c r="O164" s="4"/>
      <c r="P164" s="55">
        <v>43312</v>
      </c>
      <c r="Q164" s="4" t="s">
        <v>555</v>
      </c>
      <c r="R164" s="4"/>
      <c r="S164" s="4"/>
      <c r="T164" s="4">
        <v>99</v>
      </c>
      <c r="U164" s="4" t="s">
        <v>64</v>
      </c>
      <c r="V164" s="4">
        <v>464</v>
      </c>
      <c r="W164" s="4" t="s">
        <v>556</v>
      </c>
      <c r="X164" s="4">
        <v>1028</v>
      </c>
      <c r="Y164" s="4" t="s">
        <v>557</v>
      </c>
      <c r="Z164" s="4">
        <v>7</v>
      </c>
      <c r="AA164" s="4" t="s">
        <v>329</v>
      </c>
      <c r="AB164" s="4">
        <v>1</v>
      </c>
      <c r="AC164" s="4" t="s">
        <v>330</v>
      </c>
      <c r="AD164" s="36">
        <v>2</v>
      </c>
      <c r="AE164" s="36" t="s">
        <v>428</v>
      </c>
      <c r="AF164" s="4"/>
      <c r="AG164" s="4"/>
      <c r="AH164" s="4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ht="15" customHeight="1" x14ac:dyDescent="0.35">
      <c r="A165" s="4">
        <v>2018</v>
      </c>
      <c r="B165" s="4" t="s">
        <v>62</v>
      </c>
      <c r="C165" s="4" t="s">
        <v>62</v>
      </c>
      <c r="D165" s="55">
        <v>43234</v>
      </c>
      <c r="E165" s="4" t="s">
        <v>275</v>
      </c>
      <c r="F165" s="4" t="s">
        <v>36</v>
      </c>
      <c r="G165" s="4" t="s">
        <v>37</v>
      </c>
      <c r="H165" s="4" t="s">
        <v>38</v>
      </c>
      <c r="I165" s="4"/>
      <c r="J165" s="4"/>
      <c r="K165" s="55"/>
      <c r="L165" s="4"/>
      <c r="M165" s="4"/>
      <c r="N165" s="55"/>
      <c r="O165" s="4"/>
      <c r="P165" s="55">
        <v>43234</v>
      </c>
      <c r="Q165" s="4" t="s">
        <v>558</v>
      </c>
      <c r="R165" s="4"/>
      <c r="S165" s="4"/>
      <c r="T165" s="4">
        <v>99</v>
      </c>
      <c r="U165" s="4" t="s">
        <v>64</v>
      </c>
      <c r="V165" s="4">
        <v>446</v>
      </c>
      <c r="W165" s="4" t="s">
        <v>559</v>
      </c>
      <c r="X165" s="4">
        <v>789</v>
      </c>
      <c r="Y165" s="4" t="s">
        <v>560</v>
      </c>
      <c r="Z165" s="4">
        <v>8</v>
      </c>
      <c r="AA165" s="4" t="s">
        <v>191</v>
      </c>
      <c r="AB165" s="4">
        <v>1</v>
      </c>
      <c r="AC165" s="4" t="s">
        <v>191</v>
      </c>
      <c r="AD165" s="36">
        <v>8</v>
      </c>
      <c r="AE165" s="36" t="s">
        <v>561</v>
      </c>
      <c r="AF165" s="4"/>
      <c r="AG165" s="4"/>
      <c r="AH165" s="4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ht="15" customHeight="1" x14ac:dyDescent="0.35">
      <c r="A166" s="4">
        <v>2018</v>
      </c>
      <c r="B166" s="4" t="s">
        <v>62</v>
      </c>
      <c r="C166" s="4" t="s">
        <v>62</v>
      </c>
      <c r="D166" s="55">
        <v>43126</v>
      </c>
      <c r="E166" s="4" t="s">
        <v>275</v>
      </c>
      <c r="F166" s="4" t="s">
        <v>36</v>
      </c>
      <c r="G166" s="4" t="s">
        <v>37</v>
      </c>
      <c r="H166" s="4" t="s">
        <v>38</v>
      </c>
      <c r="I166" s="4"/>
      <c r="J166" s="4"/>
      <c r="K166" s="55"/>
      <c r="L166" s="4"/>
      <c r="M166" s="4"/>
      <c r="N166" s="55"/>
      <c r="O166" s="4"/>
      <c r="P166" s="55">
        <v>43126</v>
      </c>
      <c r="Q166" s="4" t="s">
        <v>562</v>
      </c>
      <c r="R166" s="4"/>
      <c r="S166" s="4"/>
      <c r="T166" s="4">
        <v>99</v>
      </c>
      <c r="U166" s="4" t="s">
        <v>64</v>
      </c>
      <c r="V166" s="4">
        <v>449</v>
      </c>
      <c r="W166" s="4" t="s">
        <v>308</v>
      </c>
      <c r="X166" s="4">
        <v>813</v>
      </c>
      <c r="Y166" s="4" t="s">
        <v>309</v>
      </c>
      <c r="Z166" s="4">
        <v>11</v>
      </c>
      <c r="AA166" s="4" t="s">
        <v>310</v>
      </c>
      <c r="AB166" s="4">
        <v>1</v>
      </c>
      <c r="AC166" s="4" t="s">
        <v>310</v>
      </c>
      <c r="AD166" s="36">
        <v>1</v>
      </c>
      <c r="AE166" s="36" t="s">
        <v>310</v>
      </c>
      <c r="AF166" s="4"/>
      <c r="AG166" s="4"/>
      <c r="AH166" s="4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ht="15" customHeight="1" x14ac:dyDescent="0.35">
      <c r="A167" s="4">
        <v>2018</v>
      </c>
      <c r="B167" s="4" t="s">
        <v>62</v>
      </c>
      <c r="C167" s="4" t="s">
        <v>62</v>
      </c>
      <c r="D167" s="55">
        <v>43249</v>
      </c>
      <c r="E167" s="4" t="s">
        <v>275</v>
      </c>
      <c r="F167" s="4" t="s">
        <v>36</v>
      </c>
      <c r="G167" s="4" t="s">
        <v>37</v>
      </c>
      <c r="H167" s="4" t="s">
        <v>38</v>
      </c>
      <c r="I167" s="4"/>
      <c r="J167" s="4"/>
      <c r="K167" s="55"/>
      <c r="L167" s="4"/>
      <c r="M167" s="4"/>
      <c r="N167" s="55"/>
      <c r="O167" s="4"/>
      <c r="P167" s="55">
        <v>43249</v>
      </c>
      <c r="Q167" s="4" t="s">
        <v>563</v>
      </c>
      <c r="R167" s="4"/>
      <c r="S167" s="4"/>
      <c r="T167" s="56">
        <v>99</v>
      </c>
      <c r="U167" s="56" t="s">
        <v>64</v>
      </c>
      <c r="V167" s="4">
        <v>450</v>
      </c>
      <c r="W167" s="56" t="s">
        <v>81</v>
      </c>
      <c r="X167" s="4">
        <v>818</v>
      </c>
      <c r="Y167" s="56" t="s">
        <v>82</v>
      </c>
      <c r="Z167" s="56">
        <v>12</v>
      </c>
      <c r="AA167" s="56" t="s">
        <v>83</v>
      </c>
      <c r="AB167" s="56">
        <v>1</v>
      </c>
      <c r="AC167" s="56" t="s">
        <v>84</v>
      </c>
      <c r="AD167" s="37">
        <v>1</v>
      </c>
      <c r="AE167" s="37" t="s">
        <v>84</v>
      </c>
      <c r="AF167" s="4"/>
      <c r="AG167" s="4"/>
      <c r="AH167" s="4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5" customHeight="1" x14ac:dyDescent="0.35">
      <c r="A168" s="4">
        <v>2018</v>
      </c>
      <c r="B168" s="4" t="s">
        <v>62</v>
      </c>
      <c r="C168" s="4" t="s">
        <v>62</v>
      </c>
      <c r="D168" s="55">
        <v>43441</v>
      </c>
      <c r="E168" s="4" t="s">
        <v>542</v>
      </c>
      <c r="F168" s="4" t="s">
        <v>36</v>
      </c>
      <c r="G168" s="4" t="s">
        <v>37</v>
      </c>
      <c r="H168" s="4" t="s">
        <v>38</v>
      </c>
      <c r="I168" s="4"/>
      <c r="J168" s="4"/>
      <c r="K168" s="55"/>
      <c r="L168" s="4"/>
      <c r="M168" s="4"/>
      <c r="N168" s="55"/>
      <c r="O168" s="4"/>
      <c r="P168" s="55">
        <v>43441</v>
      </c>
      <c r="Q168" s="4" t="s">
        <v>564</v>
      </c>
      <c r="R168" s="4"/>
      <c r="S168" s="4"/>
      <c r="T168" s="4">
        <v>99</v>
      </c>
      <c r="U168" s="4" t="s">
        <v>64</v>
      </c>
      <c r="V168" s="4">
        <v>453</v>
      </c>
      <c r="W168" s="4" t="s">
        <v>86</v>
      </c>
      <c r="X168" s="4">
        <v>861</v>
      </c>
      <c r="Y168" s="4" t="s">
        <v>87</v>
      </c>
      <c r="Z168" s="4">
        <v>16</v>
      </c>
      <c r="AA168" s="4" t="s">
        <v>88</v>
      </c>
      <c r="AB168" s="4">
        <v>1</v>
      </c>
      <c r="AC168" s="4" t="s">
        <v>89</v>
      </c>
      <c r="AD168" s="36">
        <v>12</v>
      </c>
      <c r="AE168" s="36" t="s">
        <v>90</v>
      </c>
      <c r="AF168" s="4"/>
      <c r="AG168" s="4"/>
      <c r="AH168" s="4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ht="15" customHeight="1" x14ac:dyDescent="0.35">
      <c r="A169" s="4">
        <v>2018</v>
      </c>
      <c r="B169" s="4" t="s">
        <v>62</v>
      </c>
      <c r="C169" s="4" t="s">
        <v>62</v>
      </c>
      <c r="D169" s="55">
        <v>43105</v>
      </c>
      <c r="E169" s="4" t="s">
        <v>275</v>
      </c>
      <c r="F169" s="4" t="s">
        <v>36</v>
      </c>
      <c r="G169" s="4" t="s">
        <v>37</v>
      </c>
      <c r="H169" s="4" t="s">
        <v>38</v>
      </c>
      <c r="I169" s="4"/>
      <c r="J169" s="4"/>
      <c r="K169" s="55"/>
      <c r="L169" s="4"/>
      <c r="M169" s="4"/>
      <c r="N169" s="55"/>
      <c r="O169" s="4"/>
      <c r="P169" s="55">
        <v>43105</v>
      </c>
      <c r="Q169" s="4" t="s">
        <v>565</v>
      </c>
      <c r="R169" s="4"/>
      <c r="S169" s="4"/>
      <c r="T169" s="4">
        <v>99</v>
      </c>
      <c r="U169" s="4" t="s">
        <v>64</v>
      </c>
      <c r="V169" s="4">
        <v>455</v>
      </c>
      <c r="W169" s="4" t="s">
        <v>92</v>
      </c>
      <c r="X169" s="4">
        <v>880</v>
      </c>
      <c r="Y169" s="4" t="s">
        <v>93</v>
      </c>
      <c r="Z169" s="4">
        <v>18</v>
      </c>
      <c r="AA169" s="4" t="s">
        <v>94</v>
      </c>
      <c r="AB169" s="4">
        <v>1</v>
      </c>
      <c r="AC169" s="4" t="s">
        <v>95</v>
      </c>
      <c r="AD169" s="36">
        <v>1</v>
      </c>
      <c r="AE169" s="36" t="s">
        <v>94</v>
      </c>
      <c r="AF169" s="4"/>
      <c r="AG169" s="4"/>
      <c r="AH169" s="4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ht="15" customHeight="1" x14ac:dyDescent="0.35">
      <c r="A170" s="4">
        <v>2018</v>
      </c>
      <c r="B170" s="4" t="s">
        <v>62</v>
      </c>
      <c r="C170" s="4" t="s">
        <v>62</v>
      </c>
      <c r="D170" s="55">
        <v>43444</v>
      </c>
      <c r="E170" s="4" t="s">
        <v>542</v>
      </c>
      <c r="F170" s="4" t="s">
        <v>36</v>
      </c>
      <c r="G170" s="4" t="s">
        <v>37</v>
      </c>
      <c r="H170" s="4" t="s">
        <v>38</v>
      </c>
      <c r="I170" s="4"/>
      <c r="J170" s="4"/>
      <c r="K170" s="55"/>
      <c r="L170" s="4"/>
      <c r="M170" s="4"/>
      <c r="N170" s="55"/>
      <c r="O170" s="4"/>
      <c r="P170" s="55">
        <v>43444</v>
      </c>
      <c r="Q170" s="4" t="s">
        <v>566</v>
      </c>
      <c r="R170" s="4"/>
      <c r="S170" s="4"/>
      <c r="T170" s="4">
        <v>99</v>
      </c>
      <c r="U170" s="4" t="s">
        <v>64</v>
      </c>
      <c r="V170" s="4">
        <v>461</v>
      </c>
      <c r="W170" s="4" t="s">
        <v>567</v>
      </c>
      <c r="X170" s="4">
        <v>936</v>
      </c>
      <c r="Y170" s="4" t="s">
        <v>568</v>
      </c>
      <c r="Z170" s="4">
        <v>24</v>
      </c>
      <c r="AA170" s="4" t="s">
        <v>569</v>
      </c>
      <c r="AB170" s="4">
        <v>1</v>
      </c>
      <c r="AC170" s="4" t="s">
        <v>569</v>
      </c>
      <c r="AD170" s="36">
        <v>1</v>
      </c>
      <c r="AE170" s="36" t="s">
        <v>569</v>
      </c>
      <c r="AF170" s="4"/>
      <c r="AG170" s="4"/>
      <c r="AH170" s="4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5" customHeight="1" x14ac:dyDescent="0.35">
      <c r="A171" s="4">
        <v>2018</v>
      </c>
      <c r="B171" s="4" t="s">
        <v>62</v>
      </c>
      <c r="C171" s="4" t="s">
        <v>62</v>
      </c>
      <c r="D171" s="55">
        <v>43453</v>
      </c>
      <c r="E171" s="4" t="s">
        <v>542</v>
      </c>
      <c r="F171" s="4" t="s">
        <v>36</v>
      </c>
      <c r="G171" s="4" t="s">
        <v>37</v>
      </c>
      <c r="H171" s="4" t="s">
        <v>38</v>
      </c>
      <c r="I171" s="4"/>
      <c r="J171" s="4"/>
      <c r="K171" s="55"/>
      <c r="L171" s="4"/>
      <c r="M171" s="4"/>
      <c r="N171" s="55"/>
      <c r="O171" s="4"/>
      <c r="P171" s="55">
        <v>43453</v>
      </c>
      <c r="Q171" s="4" t="s">
        <v>570</v>
      </c>
      <c r="R171" s="4"/>
      <c r="S171" s="4"/>
      <c r="T171" s="4">
        <v>99</v>
      </c>
      <c r="U171" s="4" t="s">
        <v>64</v>
      </c>
      <c r="V171" s="4">
        <v>462</v>
      </c>
      <c r="W171" s="4" t="s">
        <v>115</v>
      </c>
      <c r="X171" s="4">
        <v>942</v>
      </c>
      <c r="Y171" s="4" t="s">
        <v>116</v>
      </c>
      <c r="Z171" s="4">
        <v>25</v>
      </c>
      <c r="AA171" s="4" t="s">
        <v>117</v>
      </c>
      <c r="AB171" s="4">
        <v>1</v>
      </c>
      <c r="AC171" s="4" t="s">
        <v>118</v>
      </c>
      <c r="AD171" s="36">
        <v>1</v>
      </c>
      <c r="AE171" s="36" t="s">
        <v>119</v>
      </c>
      <c r="AF171" s="4"/>
      <c r="AG171" s="4"/>
      <c r="AH171" s="4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5" customHeight="1" x14ac:dyDescent="0.35">
      <c r="A172" s="4">
        <v>2018</v>
      </c>
      <c r="B172" s="4" t="s">
        <v>34</v>
      </c>
      <c r="C172" s="4" t="s">
        <v>34</v>
      </c>
      <c r="D172" s="55">
        <v>43248</v>
      </c>
      <c r="E172" s="4" t="s">
        <v>385</v>
      </c>
      <c r="F172" s="4" t="s">
        <v>36</v>
      </c>
      <c r="G172" s="4" t="s">
        <v>37</v>
      </c>
      <c r="H172" s="4" t="s">
        <v>38</v>
      </c>
      <c r="I172" s="4"/>
      <c r="J172" s="4"/>
      <c r="K172" s="55"/>
      <c r="L172" s="4"/>
      <c r="M172" s="4"/>
      <c r="N172" s="55"/>
      <c r="O172" s="4"/>
      <c r="P172" s="55">
        <v>43248</v>
      </c>
      <c r="Q172" s="4" t="s">
        <v>571</v>
      </c>
      <c r="R172" s="4"/>
      <c r="S172" s="4"/>
      <c r="T172" s="4">
        <v>26</v>
      </c>
      <c r="U172" s="4" t="s">
        <v>51</v>
      </c>
      <c r="V172" s="4">
        <v>332</v>
      </c>
      <c r="W172" s="4" t="s">
        <v>572</v>
      </c>
      <c r="X172" s="4">
        <v>475</v>
      </c>
      <c r="Y172" s="4" t="s">
        <v>572</v>
      </c>
      <c r="Z172" s="4">
        <v>15</v>
      </c>
      <c r="AA172" s="4" t="s">
        <v>43</v>
      </c>
      <c r="AB172" s="4">
        <v>1</v>
      </c>
      <c r="AC172" s="4" t="s">
        <v>43</v>
      </c>
      <c r="AD172" s="36">
        <v>31</v>
      </c>
      <c r="AE172" s="36" t="s">
        <v>49</v>
      </c>
      <c r="AF172" s="4"/>
      <c r="AG172" s="4"/>
      <c r="AH172" s="4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5" customHeight="1" x14ac:dyDescent="0.35">
      <c r="A173" s="4">
        <v>2018</v>
      </c>
      <c r="B173" s="4" t="s">
        <v>34</v>
      </c>
      <c r="C173" s="4" t="s">
        <v>34</v>
      </c>
      <c r="D173" s="55">
        <v>43248</v>
      </c>
      <c r="E173" s="4" t="s">
        <v>385</v>
      </c>
      <c r="F173" s="4" t="s">
        <v>36</v>
      </c>
      <c r="G173" s="4" t="s">
        <v>37</v>
      </c>
      <c r="H173" s="4" t="s">
        <v>38</v>
      </c>
      <c r="I173" s="4"/>
      <c r="J173" s="4"/>
      <c r="K173" s="55"/>
      <c r="L173" s="4"/>
      <c r="M173" s="4"/>
      <c r="N173" s="55"/>
      <c r="O173" s="4"/>
      <c r="P173" s="55">
        <v>43248</v>
      </c>
      <c r="Q173" s="4" t="s">
        <v>573</v>
      </c>
      <c r="R173" s="4"/>
      <c r="S173" s="4"/>
      <c r="T173" s="4">
        <v>26</v>
      </c>
      <c r="U173" s="4" t="s">
        <v>51</v>
      </c>
      <c r="V173" s="4">
        <v>6</v>
      </c>
      <c r="W173" s="4" t="s">
        <v>574</v>
      </c>
      <c r="X173" s="4">
        <v>9</v>
      </c>
      <c r="Y173" s="4" t="s">
        <v>575</v>
      </c>
      <c r="Z173" s="4">
        <v>15</v>
      </c>
      <c r="AA173" s="4" t="s">
        <v>43</v>
      </c>
      <c r="AB173" s="4">
        <v>1</v>
      </c>
      <c r="AC173" s="4" t="s">
        <v>43</v>
      </c>
      <c r="AD173" s="36">
        <v>31</v>
      </c>
      <c r="AE173" s="36" t="s">
        <v>49</v>
      </c>
      <c r="AF173" s="4"/>
      <c r="AG173" s="4"/>
      <c r="AH173" s="4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5" customHeight="1" x14ac:dyDescent="0.35">
      <c r="A174" s="4">
        <v>2018</v>
      </c>
      <c r="B174" s="4" t="s">
        <v>34</v>
      </c>
      <c r="C174" s="4" t="s">
        <v>34</v>
      </c>
      <c r="D174" s="55">
        <v>43249</v>
      </c>
      <c r="E174" s="4" t="s">
        <v>385</v>
      </c>
      <c r="F174" s="4" t="s">
        <v>36</v>
      </c>
      <c r="G174" s="4" t="s">
        <v>37</v>
      </c>
      <c r="H174" s="4" t="s">
        <v>38</v>
      </c>
      <c r="I174" s="4"/>
      <c r="J174" s="4"/>
      <c r="K174" s="55"/>
      <c r="L174" s="4"/>
      <c r="M174" s="4"/>
      <c r="N174" s="55"/>
      <c r="O174" s="4"/>
      <c r="P174" s="55">
        <v>43249</v>
      </c>
      <c r="Q174" s="4" t="s">
        <v>576</v>
      </c>
      <c r="R174" s="4"/>
      <c r="S174" s="4"/>
      <c r="T174" s="4">
        <v>11</v>
      </c>
      <c r="U174" s="4" t="s">
        <v>342</v>
      </c>
      <c r="V174" s="4">
        <v>136</v>
      </c>
      <c r="W174" s="4" t="s">
        <v>577</v>
      </c>
      <c r="X174" s="4">
        <v>1235</v>
      </c>
      <c r="Y174" s="4" t="s">
        <v>578</v>
      </c>
      <c r="Z174" s="4">
        <v>15</v>
      </c>
      <c r="AA174" s="4" t="s">
        <v>43</v>
      </c>
      <c r="AB174" s="4">
        <v>1</v>
      </c>
      <c r="AC174" s="4" t="s">
        <v>43</v>
      </c>
      <c r="AD174" s="36">
        <v>41</v>
      </c>
      <c r="AE174" s="36" t="s">
        <v>579</v>
      </c>
      <c r="AF174" s="4"/>
      <c r="AG174" s="4"/>
      <c r="AH174" s="4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ht="15" customHeight="1" x14ac:dyDescent="0.35">
      <c r="A175" s="4">
        <v>2018</v>
      </c>
      <c r="B175" s="4" t="s">
        <v>34</v>
      </c>
      <c r="C175" s="4" t="s">
        <v>34</v>
      </c>
      <c r="D175" s="55">
        <v>43297</v>
      </c>
      <c r="E175" s="4" t="s">
        <v>275</v>
      </c>
      <c r="F175" s="4" t="s">
        <v>36</v>
      </c>
      <c r="G175" s="4" t="s">
        <v>37</v>
      </c>
      <c r="H175" s="4" t="s">
        <v>38</v>
      </c>
      <c r="I175" s="4"/>
      <c r="J175" s="4"/>
      <c r="K175" s="55"/>
      <c r="L175" s="4"/>
      <c r="M175" s="4"/>
      <c r="N175" s="55"/>
      <c r="O175" s="4"/>
      <c r="P175" s="55">
        <v>43297</v>
      </c>
      <c r="Q175" s="4" t="s">
        <v>580</v>
      </c>
      <c r="R175" s="4"/>
      <c r="S175" s="4"/>
      <c r="T175" s="4">
        <v>13</v>
      </c>
      <c r="U175" s="4" t="s">
        <v>132</v>
      </c>
      <c r="V175" s="4">
        <v>163</v>
      </c>
      <c r="W175" s="4" t="s">
        <v>133</v>
      </c>
      <c r="X175" s="4">
        <v>160</v>
      </c>
      <c r="Y175" s="4" t="s">
        <v>133</v>
      </c>
      <c r="Z175" s="4">
        <v>15</v>
      </c>
      <c r="AA175" s="4" t="s">
        <v>43</v>
      </c>
      <c r="AB175" s="4">
        <v>1</v>
      </c>
      <c r="AC175" s="4" t="s">
        <v>43</v>
      </c>
      <c r="AD175" s="36">
        <v>14</v>
      </c>
      <c r="AE175" s="36" t="s">
        <v>126</v>
      </c>
      <c r="AF175" s="4"/>
      <c r="AG175" s="4"/>
      <c r="AH175" s="4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ht="15" customHeight="1" x14ac:dyDescent="0.35">
      <c r="A176" s="4">
        <v>2018</v>
      </c>
      <c r="B176" s="4" t="s">
        <v>34</v>
      </c>
      <c r="C176" s="4" t="s">
        <v>289</v>
      </c>
      <c r="D176" s="55">
        <v>43119</v>
      </c>
      <c r="E176" s="4" t="s">
        <v>275</v>
      </c>
      <c r="F176" s="4" t="s">
        <v>36</v>
      </c>
      <c r="G176" s="4" t="s">
        <v>37</v>
      </c>
      <c r="H176" s="4" t="s">
        <v>38</v>
      </c>
      <c r="I176" s="4"/>
      <c r="J176" s="4"/>
      <c r="K176" s="55"/>
      <c r="L176" s="4"/>
      <c r="M176" s="4"/>
      <c r="N176" s="55"/>
      <c r="O176" s="4"/>
      <c r="P176" s="55">
        <v>43119</v>
      </c>
      <c r="Q176" s="4" t="s">
        <v>581</v>
      </c>
      <c r="R176" s="4"/>
      <c r="S176" s="4"/>
      <c r="T176" s="4">
        <v>31</v>
      </c>
      <c r="U176" s="4" t="s">
        <v>582</v>
      </c>
      <c r="V176" s="4">
        <v>31</v>
      </c>
      <c r="W176" s="4" t="s">
        <v>582</v>
      </c>
      <c r="X176" s="4">
        <v>478</v>
      </c>
      <c r="Y176" s="4" t="s">
        <v>582</v>
      </c>
      <c r="Z176" s="4">
        <v>15</v>
      </c>
      <c r="AA176" s="4" t="s">
        <v>43</v>
      </c>
      <c r="AB176" s="4">
        <v>1</v>
      </c>
      <c r="AC176" s="4" t="s">
        <v>43</v>
      </c>
      <c r="AD176" s="36">
        <v>1</v>
      </c>
      <c r="AE176" s="36" t="s">
        <v>43</v>
      </c>
      <c r="AF176" s="4"/>
      <c r="AG176" s="4"/>
      <c r="AH176" s="4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ht="15" customHeight="1" x14ac:dyDescent="0.35">
      <c r="A177" s="4">
        <v>2018</v>
      </c>
      <c r="B177" s="4" t="s">
        <v>34</v>
      </c>
      <c r="C177" s="4" t="s">
        <v>34</v>
      </c>
      <c r="D177" s="55">
        <v>43462</v>
      </c>
      <c r="E177" s="4" t="s">
        <v>542</v>
      </c>
      <c r="F177" s="4" t="s">
        <v>36</v>
      </c>
      <c r="G177" s="4" t="s">
        <v>37</v>
      </c>
      <c r="H177" s="4" t="s">
        <v>38</v>
      </c>
      <c r="I177" s="4"/>
      <c r="J177" s="4"/>
      <c r="K177" s="55"/>
      <c r="L177" s="4"/>
      <c r="M177" s="4"/>
      <c r="N177" s="55"/>
      <c r="O177" s="4"/>
      <c r="P177" s="55">
        <v>43462</v>
      </c>
      <c r="Q177" s="4" t="s">
        <v>583</v>
      </c>
      <c r="R177" s="4"/>
      <c r="S177" s="4"/>
      <c r="T177" s="4">
        <v>10</v>
      </c>
      <c r="U177" s="4" t="s">
        <v>246</v>
      </c>
      <c r="V177" s="4">
        <v>10</v>
      </c>
      <c r="W177" s="4" t="s">
        <v>360</v>
      </c>
      <c r="X177" s="4">
        <v>79</v>
      </c>
      <c r="Y177" s="4" t="s">
        <v>361</v>
      </c>
      <c r="Z177" s="4">
        <v>15</v>
      </c>
      <c r="AA177" s="4" t="s">
        <v>43</v>
      </c>
      <c r="AB177" s="4">
        <v>1</v>
      </c>
      <c r="AC177" s="4" t="s">
        <v>43</v>
      </c>
      <c r="AD177" s="36">
        <v>30</v>
      </c>
      <c r="AE177" s="36" t="s">
        <v>130</v>
      </c>
      <c r="AF177" s="4"/>
      <c r="AG177" s="4"/>
      <c r="AH177" s="4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15" customHeight="1" x14ac:dyDescent="0.35">
      <c r="A178" s="4">
        <v>2018</v>
      </c>
      <c r="B178" s="4" t="s">
        <v>34</v>
      </c>
      <c r="C178" s="4" t="s">
        <v>34</v>
      </c>
      <c r="D178" s="55">
        <v>43465</v>
      </c>
      <c r="E178" s="4" t="s">
        <v>542</v>
      </c>
      <c r="F178" s="4" t="s">
        <v>36</v>
      </c>
      <c r="G178" s="4" t="s">
        <v>37</v>
      </c>
      <c r="H178" s="4" t="s">
        <v>38</v>
      </c>
      <c r="I178" s="4"/>
      <c r="J178" s="4"/>
      <c r="K178" s="55"/>
      <c r="L178" s="4"/>
      <c r="M178" s="4"/>
      <c r="N178" s="55"/>
      <c r="O178" s="4"/>
      <c r="P178" s="55">
        <v>43465</v>
      </c>
      <c r="Q178" s="4" t="s">
        <v>584</v>
      </c>
      <c r="R178" s="4"/>
      <c r="S178" s="4"/>
      <c r="T178" s="4">
        <v>6</v>
      </c>
      <c r="U178" s="4" t="s">
        <v>138</v>
      </c>
      <c r="V178" s="4">
        <v>6</v>
      </c>
      <c r="W178" s="4" t="s">
        <v>169</v>
      </c>
      <c r="X178" s="4">
        <v>15</v>
      </c>
      <c r="Y178" s="4" t="s">
        <v>170</v>
      </c>
      <c r="Z178" s="4">
        <v>15</v>
      </c>
      <c r="AA178" s="4" t="s">
        <v>43</v>
      </c>
      <c r="AB178" s="4">
        <v>1</v>
      </c>
      <c r="AC178" s="4" t="s">
        <v>43</v>
      </c>
      <c r="AD178" s="36">
        <v>22</v>
      </c>
      <c r="AE178" s="36" t="s">
        <v>171</v>
      </c>
      <c r="AF178" s="4"/>
      <c r="AG178" s="4"/>
      <c r="AH178" s="4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15" customHeight="1" x14ac:dyDescent="0.35">
      <c r="A179" s="4">
        <v>2018</v>
      </c>
      <c r="B179" s="4" t="s">
        <v>34</v>
      </c>
      <c r="C179" s="4" t="s">
        <v>34</v>
      </c>
      <c r="D179" s="55">
        <v>43446</v>
      </c>
      <c r="E179" s="4" t="s">
        <v>35</v>
      </c>
      <c r="F179" s="4" t="s">
        <v>36</v>
      </c>
      <c r="G179" s="4" t="s">
        <v>37</v>
      </c>
      <c r="H179" s="4" t="s">
        <v>38</v>
      </c>
      <c r="I179" s="4"/>
      <c r="J179" s="4"/>
      <c r="K179" s="55"/>
      <c r="L179" s="4"/>
      <c r="M179" s="4"/>
      <c r="N179" s="55"/>
      <c r="O179" s="4"/>
      <c r="P179" s="55">
        <v>43446</v>
      </c>
      <c r="Q179" s="4" t="s">
        <v>585</v>
      </c>
      <c r="R179" s="4"/>
      <c r="S179" s="4"/>
      <c r="T179" s="4">
        <v>8</v>
      </c>
      <c r="U179" s="4" t="s">
        <v>173</v>
      </c>
      <c r="V179" s="4">
        <v>8</v>
      </c>
      <c r="W179" s="4" t="s">
        <v>174</v>
      </c>
      <c r="X179" s="4">
        <v>45</v>
      </c>
      <c r="Y179" s="4" t="s">
        <v>175</v>
      </c>
      <c r="Z179" s="4">
        <v>15</v>
      </c>
      <c r="AA179" s="4" t="s">
        <v>43</v>
      </c>
      <c r="AB179" s="4">
        <v>1</v>
      </c>
      <c r="AC179" s="4" t="s">
        <v>43</v>
      </c>
      <c r="AD179" s="36">
        <v>1</v>
      </c>
      <c r="AE179" s="36" t="s">
        <v>43</v>
      </c>
      <c r="AF179" s="4"/>
      <c r="AG179" s="4"/>
      <c r="AH179" s="4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15" customHeight="1" x14ac:dyDescent="0.35">
      <c r="A180" s="4">
        <v>2018</v>
      </c>
      <c r="B180" s="4" t="s">
        <v>34</v>
      </c>
      <c r="C180" s="4" t="s">
        <v>34</v>
      </c>
      <c r="D180" s="55">
        <v>43445</v>
      </c>
      <c r="E180" s="4" t="s">
        <v>385</v>
      </c>
      <c r="F180" s="4" t="s">
        <v>36</v>
      </c>
      <c r="G180" s="4" t="s">
        <v>37</v>
      </c>
      <c r="H180" s="4" t="s">
        <v>38</v>
      </c>
      <c r="I180" s="4"/>
      <c r="J180" s="4"/>
      <c r="K180" s="55"/>
      <c r="L180" s="4"/>
      <c r="M180" s="4"/>
      <c r="N180" s="55"/>
      <c r="O180" s="4"/>
      <c r="P180" s="55">
        <v>43445</v>
      </c>
      <c r="Q180" s="4" t="s">
        <v>586</v>
      </c>
      <c r="R180" s="4"/>
      <c r="S180" s="4"/>
      <c r="T180" s="4">
        <v>11</v>
      </c>
      <c r="U180" s="4" t="s">
        <v>342</v>
      </c>
      <c r="V180" s="4">
        <v>11</v>
      </c>
      <c r="W180" s="4" t="s">
        <v>364</v>
      </c>
      <c r="X180" s="4">
        <v>117</v>
      </c>
      <c r="Y180" s="4" t="s">
        <v>365</v>
      </c>
      <c r="Z180" s="4">
        <v>15</v>
      </c>
      <c r="AA180" s="4" t="s">
        <v>43</v>
      </c>
      <c r="AB180" s="4">
        <v>1</v>
      </c>
      <c r="AC180" s="4" t="s">
        <v>43</v>
      </c>
      <c r="AD180" s="36">
        <v>13</v>
      </c>
      <c r="AE180" s="36" t="s">
        <v>44</v>
      </c>
      <c r="AF180" s="4"/>
      <c r="AG180" s="4"/>
      <c r="AH180" s="4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ht="15" customHeight="1" x14ac:dyDescent="0.35">
      <c r="A181" s="4">
        <v>2018</v>
      </c>
      <c r="B181" s="4" t="s">
        <v>34</v>
      </c>
      <c r="C181" s="4" t="s">
        <v>34</v>
      </c>
      <c r="D181" s="55">
        <v>43181</v>
      </c>
      <c r="E181" s="4" t="s">
        <v>271</v>
      </c>
      <c r="F181" s="4" t="s">
        <v>36</v>
      </c>
      <c r="G181" s="4" t="s">
        <v>37</v>
      </c>
      <c r="H181" s="4" t="s">
        <v>38</v>
      </c>
      <c r="I181" s="4"/>
      <c r="J181" s="4"/>
      <c r="K181" s="55"/>
      <c r="L181" s="4"/>
      <c r="M181" s="4"/>
      <c r="N181" s="55"/>
      <c r="O181" s="4"/>
      <c r="P181" s="55">
        <v>43181</v>
      </c>
      <c r="Q181" s="4" t="s">
        <v>587</v>
      </c>
      <c r="R181" s="4"/>
      <c r="S181" s="4"/>
      <c r="T181" s="4">
        <v>5</v>
      </c>
      <c r="U181" s="4" t="s">
        <v>121</v>
      </c>
      <c r="V181" s="4">
        <v>5</v>
      </c>
      <c r="W181" s="4" t="s">
        <v>588</v>
      </c>
      <c r="X181" s="4">
        <v>1293</v>
      </c>
      <c r="Y181" s="4" t="s">
        <v>589</v>
      </c>
      <c r="Z181" s="4">
        <v>15</v>
      </c>
      <c r="AA181" s="4" t="s">
        <v>43</v>
      </c>
      <c r="AB181" s="4">
        <v>1</v>
      </c>
      <c r="AC181" s="4" t="s">
        <v>43</v>
      </c>
      <c r="AD181" s="36">
        <v>31</v>
      </c>
      <c r="AE181" s="36" t="s">
        <v>49</v>
      </c>
      <c r="AF181" s="4"/>
      <c r="AG181" s="4"/>
      <c r="AH181" s="4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ht="15" customHeight="1" x14ac:dyDescent="0.35">
      <c r="A182" s="4">
        <v>2018</v>
      </c>
      <c r="B182" s="4" t="s">
        <v>590</v>
      </c>
      <c r="C182" s="4" t="s">
        <v>590</v>
      </c>
      <c r="D182" s="55">
        <v>43159</v>
      </c>
      <c r="E182" s="4" t="s">
        <v>542</v>
      </c>
      <c r="F182" s="4" t="s">
        <v>36</v>
      </c>
      <c r="G182" s="4" t="s">
        <v>37</v>
      </c>
      <c r="H182" s="4" t="s">
        <v>38</v>
      </c>
      <c r="I182" s="4"/>
      <c r="J182" s="4"/>
      <c r="K182" s="55"/>
      <c r="L182" s="4"/>
      <c r="M182" s="4"/>
      <c r="N182" s="55"/>
      <c r="O182" s="4"/>
      <c r="P182" s="55">
        <v>43159</v>
      </c>
      <c r="Q182" s="4" t="s">
        <v>591</v>
      </c>
      <c r="R182" s="4"/>
      <c r="S182" s="4"/>
      <c r="T182" s="4" t="e">
        <v>#N/A</v>
      </c>
      <c r="U182" s="4" t="e">
        <v>#N/A</v>
      </c>
      <c r="V182" s="4" t="e">
        <v>#N/A</v>
      </c>
      <c r="W182" s="4" t="s">
        <v>592</v>
      </c>
      <c r="X182" s="4" t="s">
        <v>593</v>
      </c>
      <c r="Y182" s="4" t="s">
        <v>592</v>
      </c>
      <c r="Z182" s="4" t="s">
        <v>593</v>
      </c>
      <c r="AA182" s="4" t="s">
        <v>593</v>
      </c>
      <c r="AB182" s="4" t="s">
        <v>594</v>
      </c>
      <c r="AC182" s="4" t="s">
        <v>593</v>
      </c>
      <c r="AD182" s="36" t="s">
        <v>593</v>
      </c>
      <c r="AE182" s="36" t="s">
        <v>593</v>
      </c>
      <c r="AF182" s="4"/>
      <c r="AG182" s="4"/>
      <c r="AH182" s="4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ht="15" customHeight="1" x14ac:dyDescent="0.35">
      <c r="A183" s="4">
        <v>2018</v>
      </c>
      <c r="B183" s="4" t="s">
        <v>590</v>
      </c>
      <c r="C183" s="4" t="s">
        <v>590</v>
      </c>
      <c r="D183" s="55">
        <v>43157</v>
      </c>
      <c r="E183" s="4" t="s">
        <v>271</v>
      </c>
      <c r="F183" s="4" t="s">
        <v>36</v>
      </c>
      <c r="G183" s="4" t="s">
        <v>37</v>
      </c>
      <c r="H183" s="4" t="s">
        <v>38</v>
      </c>
      <c r="I183" s="4"/>
      <c r="J183" s="4"/>
      <c r="K183" s="55"/>
      <c r="L183" s="4"/>
      <c r="M183" s="4"/>
      <c r="N183" s="55"/>
      <c r="O183" s="4"/>
      <c r="P183" s="55">
        <v>43157</v>
      </c>
      <c r="Q183" s="4" t="s">
        <v>595</v>
      </c>
      <c r="R183" s="4"/>
      <c r="S183" s="4"/>
      <c r="T183" s="4">
        <v>98</v>
      </c>
      <c r="U183" s="4" t="s">
        <v>596</v>
      </c>
      <c r="V183" s="4">
        <v>360001</v>
      </c>
      <c r="W183" s="4" t="s">
        <v>597</v>
      </c>
      <c r="X183" s="4">
        <v>360001</v>
      </c>
      <c r="Y183" s="4" t="s">
        <v>597</v>
      </c>
      <c r="Z183" s="4" t="s">
        <v>593</v>
      </c>
      <c r="AA183" s="4" t="s">
        <v>593</v>
      </c>
      <c r="AB183" s="4" t="s">
        <v>594</v>
      </c>
      <c r="AC183" s="4" t="s">
        <v>593</v>
      </c>
      <c r="AD183" s="36" t="s">
        <v>593</v>
      </c>
      <c r="AE183" s="36" t="s">
        <v>593</v>
      </c>
      <c r="AF183" s="4"/>
      <c r="AG183" s="4"/>
      <c r="AH183" s="4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ht="15" customHeight="1" x14ac:dyDescent="0.35">
      <c r="A184" s="4">
        <v>2018</v>
      </c>
      <c r="B184" s="4" t="s">
        <v>34</v>
      </c>
      <c r="C184" s="4" t="s">
        <v>34</v>
      </c>
      <c r="D184" s="55">
        <v>43465</v>
      </c>
      <c r="E184" s="4" t="s">
        <v>542</v>
      </c>
      <c r="F184" s="4" t="s">
        <v>36</v>
      </c>
      <c r="G184" s="4" t="s">
        <v>37</v>
      </c>
      <c r="H184" s="4" t="s">
        <v>38</v>
      </c>
      <c r="I184" s="4"/>
      <c r="J184" s="4"/>
      <c r="K184" s="55"/>
      <c r="L184" s="4"/>
      <c r="M184" s="4"/>
      <c r="N184" s="55"/>
      <c r="O184" s="4"/>
      <c r="P184" s="55">
        <v>43465</v>
      </c>
      <c r="Q184" s="4" t="s">
        <v>598</v>
      </c>
      <c r="R184" s="4"/>
      <c r="S184" s="4"/>
      <c r="T184" s="4">
        <v>39</v>
      </c>
      <c r="U184" s="4" t="s">
        <v>286</v>
      </c>
      <c r="V184" s="4">
        <v>39</v>
      </c>
      <c r="W184" s="4" t="s">
        <v>599</v>
      </c>
      <c r="X184" s="4">
        <v>1087</v>
      </c>
      <c r="Y184" s="4" t="s">
        <v>600</v>
      </c>
      <c r="Z184" s="4">
        <v>15</v>
      </c>
      <c r="AA184" s="4" t="s">
        <v>43</v>
      </c>
      <c r="AB184" s="4">
        <v>1</v>
      </c>
      <c r="AC184" s="4" t="s">
        <v>43</v>
      </c>
      <c r="AD184" s="36">
        <v>1</v>
      </c>
      <c r="AE184" s="36" t="s">
        <v>43</v>
      </c>
      <c r="AF184" s="4"/>
      <c r="AG184" s="4"/>
      <c r="AH184" s="4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ht="15" customHeight="1" x14ac:dyDescent="0.35">
      <c r="A185" s="4">
        <v>2018</v>
      </c>
      <c r="B185" s="4" t="s">
        <v>34</v>
      </c>
      <c r="C185" s="4" t="s">
        <v>34</v>
      </c>
      <c r="D185" s="55">
        <v>43462</v>
      </c>
      <c r="E185" s="4" t="s">
        <v>271</v>
      </c>
      <c r="F185" s="4" t="s">
        <v>36</v>
      </c>
      <c r="G185" s="4" t="s">
        <v>37</v>
      </c>
      <c r="H185" s="4" t="s">
        <v>38</v>
      </c>
      <c r="I185" s="4"/>
      <c r="J185" s="4"/>
      <c r="K185" s="55"/>
      <c r="L185" s="4"/>
      <c r="M185" s="4"/>
      <c r="N185" s="55"/>
      <c r="O185" s="4"/>
      <c r="P185" s="55">
        <v>43462</v>
      </c>
      <c r="Q185" s="4" t="s">
        <v>601</v>
      </c>
      <c r="R185" s="4"/>
      <c r="S185" s="4"/>
      <c r="T185" s="4">
        <v>36</v>
      </c>
      <c r="U185" s="4" t="s">
        <v>229</v>
      </c>
      <c r="V185" s="4">
        <v>36</v>
      </c>
      <c r="W185" s="4" t="s">
        <v>372</v>
      </c>
      <c r="X185" s="4">
        <v>1072</v>
      </c>
      <c r="Y185" s="4" t="s">
        <v>373</v>
      </c>
      <c r="Z185" s="4">
        <v>15</v>
      </c>
      <c r="AA185" s="4" t="s">
        <v>43</v>
      </c>
      <c r="AB185" s="4">
        <v>1</v>
      </c>
      <c r="AC185" s="4" t="s">
        <v>43</v>
      </c>
      <c r="AD185" s="36">
        <v>1</v>
      </c>
      <c r="AE185" s="36" t="s">
        <v>43</v>
      </c>
      <c r="AF185" s="4"/>
      <c r="AG185" s="4"/>
      <c r="AH185" s="4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ht="15" customHeight="1" x14ac:dyDescent="0.35">
      <c r="A186" s="4">
        <v>2018</v>
      </c>
      <c r="B186" s="4" t="s">
        <v>147</v>
      </c>
      <c r="C186" s="4" t="s">
        <v>148</v>
      </c>
      <c r="D186" s="55">
        <v>43434</v>
      </c>
      <c r="E186" s="4" t="s">
        <v>542</v>
      </c>
      <c r="F186" s="4" t="s">
        <v>36</v>
      </c>
      <c r="G186" s="4" t="s">
        <v>37</v>
      </c>
      <c r="H186" s="4" t="s">
        <v>38</v>
      </c>
      <c r="I186" s="4"/>
      <c r="J186" s="4"/>
      <c r="K186" s="55"/>
      <c r="L186" s="4"/>
      <c r="M186" s="4"/>
      <c r="N186" s="55"/>
      <c r="O186" s="4"/>
      <c r="P186" s="55">
        <v>43434</v>
      </c>
      <c r="Q186" s="4" t="s">
        <v>602</v>
      </c>
      <c r="R186" s="4"/>
      <c r="S186" s="4"/>
      <c r="T186" s="4">
        <v>0</v>
      </c>
      <c r="U186" s="4" t="s">
        <v>150</v>
      </c>
      <c r="V186" s="4">
        <v>300679</v>
      </c>
      <c r="W186" s="4" t="s">
        <v>603</v>
      </c>
      <c r="X186" s="4">
        <v>300679</v>
      </c>
      <c r="Y186" s="4" t="s">
        <v>603</v>
      </c>
      <c r="Z186" s="4">
        <v>7</v>
      </c>
      <c r="AA186" s="4" t="s">
        <v>329</v>
      </c>
      <c r="AB186" s="4">
        <v>1</v>
      </c>
      <c r="AC186" s="4" t="s">
        <v>330</v>
      </c>
      <c r="AD186" s="36">
        <v>3</v>
      </c>
      <c r="AE186" s="36" t="s">
        <v>604</v>
      </c>
      <c r="AF186" s="4"/>
      <c r="AG186" s="4"/>
      <c r="AH186" s="4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5" customHeight="1" x14ac:dyDescent="0.35">
      <c r="A187" s="4">
        <v>2018</v>
      </c>
      <c r="B187" s="4" t="s">
        <v>147</v>
      </c>
      <c r="C187" s="4" t="s">
        <v>148</v>
      </c>
      <c r="D187" s="55">
        <v>43390</v>
      </c>
      <c r="E187" s="4" t="s">
        <v>542</v>
      </c>
      <c r="F187" s="4" t="s">
        <v>36</v>
      </c>
      <c r="G187" s="4" t="s">
        <v>37</v>
      </c>
      <c r="H187" s="4" t="s">
        <v>38</v>
      </c>
      <c r="I187" s="4"/>
      <c r="J187" s="4"/>
      <c r="K187" s="55"/>
      <c r="L187" s="4"/>
      <c r="M187" s="4"/>
      <c r="N187" s="55"/>
      <c r="O187" s="4"/>
      <c r="P187" s="55">
        <v>43390</v>
      </c>
      <c r="Q187" s="4" t="s">
        <v>605</v>
      </c>
      <c r="R187" s="4"/>
      <c r="S187" s="4"/>
      <c r="T187" s="4">
        <v>0</v>
      </c>
      <c r="U187" s="4" t="s">
        <v>150</v>
      </c>
      <c r="V187" s="4">
        <v>300332</v>
      </c>
      <c r="W187" s="4" t="s">
        <v>606</v>
      </c>
      <c r="X187" s="4">
        <v>300332</v>
      </c>
      <c r="Y187" s="4" t="s">
        <v>606</v>
      </c>
      <c r="Z187" s="4">
        <v>4</v>
      </c>
      <c r="AA187" s="4" t="s">
        <v>301</v>
      </c>
      <c r="AB187" s="4">
        <v>1</v>
      </c>
      <c r="AC187" s="4" t="s">
        <v>301</v>
      </c>
      <c r="AD187" s="36">
        <v>2</v>
      </c>
      <c r="AE187" s="36" t="s">
        <v>607</v>
      </c>
      <c r="AF187" s="4"/>
      <c r="AG187" s="4"/>
      <c r="AH187" s="4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5" customHeight="1" x14ac:dyDescent="0.35">
      <c r="A188" s="4">
        <v>2018</v>
      </c>
      <c r="B188" s="4" t="s">
        <v>147</v>
      </c>
      <c r="C188" s="4" t="s">
        <v>148</v>
      </c>
      <c r="D188" s="55">
        <v>43236</v>
      </c>
      <c r="E188" s="4" t="s">
        <v>275</v>
      </c>
      <c r="F188" s="4" t="s">
        <v>36</v>
      </c>
      <c r="G188" s="4" t="s">
        <v>37</v>
      </c>
      <c r="H188" s="4" t="s">
        <v>38</v>
      </c>
      <c r="I188" s="4"/>
      <c r="J188" s="4"/>
      <c r="K188" s="55"/>
      <c r="L188" s="4"/>
      <c r="M188" s="4"/>
      <c r="N188" s="55"/>
      <c r="O188" s="4"/>
      <c r="P188" s="55">
        <v>43236</v>
      </c>
      <c r="Q188" s="4" t="s">
        <v>608</v>
      </c>
      <c r="R188" s="4"/>
      <c r="S188" s="4"/>
      <c r="T188" s="4">
        <v>0</v>
      </c>
      <c r="U188" s="4" t="s">
        <v>150</v>
      </c>
      <c r="V188" s="4">
        <v>300786</v>
      </c>
      <c r="W188" s="4" t="s">
        <v>190</v>
      </c>
      <c r="X188" s="4">
        <v>300786</v>
      </c>
      <c r="Y188" s="4" t="s">
        <v>190</v>
      </c>
      <c r="Z188" s="4">
        <v>8</v>
      </c>
      <c r="AA188" s="4" t="s">
        <v>191</v>
      </c>
      <c r="AB188" s="4">
        <v>13</v>
      </c>
      <c r="AC188" s="4" t="s">
        <v>192</v>
      </c>
      <c r="AD188" s="36">
        <v>2</v>
      </c>
      <c r="AE188" s="36" t="s">
        <v>193</v>
      </c>
      <c r="AF188" s="4"/>
      <c r="AG188" s="4"/>
      <c r="AH188" s="4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5" customHeight="1" x14ac:dyDescent="0.35">
      <c r="A189" s="4">
        <v>2018</v>
      </c>
      <c r="B189" s="4" t="s">
        <v>147</v>
      </c>
      <c r="C189" s="4" t="s">
        <v>148</v>
      </c>
      <c r="D189" s="55">
        <v>43453</v>
      </c>
      <c r="E189" s="4" t="s">
        <v>542</v>
      </c>
      <c r="F189" s="4" t="s">
        <v>36</v>
      </c>
      <c r="G189" s="4" t="s">
        <v>37</v>
      </c>
      <c r="H189" s="4" t="s">
        <v>38</v>
      </c>
      <c r="I189" s="4"/>
      <c r="J189" s="4"/>
      <c r="K189" s="55"/>
      <c r="L189" s="4"/>
      <c r="M189" s="4"/>
      <c r="N189" s="55"/>
      <c r="O189" s="4"/>
      <c r="P189" s="55">
        <v>43453</v>
      </c>
      <c r="Q189" s="4" t="s">
        <v>609</v>
      </c>
      <c r="R189" s="4"/>
      <c r="S189" s="4"/>
      <c r="T189" s="4">
        <v>0</v>
      </c>
      <c r="U189" s="4" t="s">
        <v>150</v>
      </c>
      <c r="V189" s="4">
        <v>301258</v>
      </c>
      <c r="W189" s="4" t="s">
        <v>610</v>
      </c>
      <c r="X189" s="4">
        <v>301258</v>
      </c>
      <c r="Y189" s="4" t="s">
        <v>610</v>
      </c>
      <c r="Z189" s="4">
        <v>15</v>
      </c>
      <c r="AA189" s="4" t="s">
        <v>43</v>
      </c>
      <c r="AB189" s="4">
        <v>1</v>
      </c>
      <c r="AC189" s="4" t="s">
        <v>43</v>
      </c>
      <c r="AD189" s="36">
        <v>9</v>
      </c>
      <c r="AE189" s="36" t="s">
        <v>611</v>
      </c>
      <c r="AF189" s="4"/>
      <c r="AG189" s="4"/>
      <c r="AH189" s="4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5" customHeight="1" x14ac:dyDescent="0.35">
      <c r="A190" s="4">
        <v>2018</v>
      </c>
      <c r="B190" s="4" t="s">
        <v>147</v>
      </c>
      <c r="C190" s="4" t="s">
        <v>148</v>
      </c>
      <c r="D190" s="55">
        <v>43416</v>
      </c>
      <c r="E190" s="4" t="s">
        <v>542</v>
      </c>
      <c r="F190" s="4" t="s">
        <v>36</v>
      </c>
      <c r="G190" s="4" t="s">
        <v>37</v>
      </c>
      <c r="H190" s="4" t="s">
        <v>38</v>
      </c>
      <c r="I190" s="4"/>
      <c r="J190" s="4"/>
      <c r="K190" s="55"/>
      <c r="L190" s="4"/>
      <c r="M190" s="4"/>
      <c r="N190" s="55"/>
      <c r="O190" s="4"/>
      <c r="P190" s="55">
        <v>43416</v>
      </c>
      <c r="Q190" s="4" t="s">
        <v>612</v>
      </c>
      <c r="R190" s="4"/>
      <c r="S190" s="4"/>
      <c r="T190" s="4">
        <v>0</v>
      </c>
      <c r="U190" s="4" t="s">
        <v>150</v>
      </c>
      <c r="V190" s="4">
        <v>300749</v>
      </c>
      <c r="W190" s="4" t="s">
        <v>613</v>
      </c>
      <c r="X190" s="4">
        <v>300749</v>
      </c>
      <c r="Y190" s="4" t="s">
        <v>613</v>
      </c>
      <c r="Z190" s="4">
        <v>8</v>
      </c>
      <c r="AA190" s="4" t="s">
        <v>191</v>
      </c>
      <c r="AB190" s="4">
        <v>9</v>
      </c>
      <c r="AC190" s="4" t="s">
        <v>260</v>
      </c>
      <c r="AD190" s="36">
        <v>2</v>
      </c>
      <c r="AE190" s="36" t="s">
        <v>614</v>
      </c>
      <c r="AF190" s="4"/>
      <c r="AG190" s="4"/>
      <c r="AH190" s="4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5" customHeight="1" x14ac:dyDescent="0.35">
      <c r="A191" s="4">
        <v>2018</v>
      </c>
      <c r="B191" s="4" t="s">
        <v>147</v>
      </c>
      <c r="C191" s="4" t="s">
        <v>148</v>
      </c>
      <c r="D191" s="55">
        <v>43225</v>
      </c>
      <c r="E191" s="4" t="s">
        <v>271</v>
      </c>
      <c r="F191" s="4" t="s">
        <v>36</v>
      </c>
      <c r="G191" s="4" t="s">
        <v>37</v>
      </c>
      <c r="H191" s="4" t="s">
        <v>38</v>
      </c>
      <c r="I191" s="4"/>
      <c r="J191" s="4"/>
      <c r="K191" s="55"/>
      <c r="L191" s="4"/>
      <c r="M191" s="4"/>
      <c r="N191" s="55"/>
      <c r="O191" s="4"/>
      <c r="P191" s="55">
        <v>43225</v>
      </c>
      <c r="Q191" s="4" t="s">
        <v>615</v>
      </c>
      <c r="R191" s="4"/>
      <c r="S191" s="4"/>
      <c r="T191" s="4">
        <v>0</v>
      </c>
      <c r="U191" s="4" t="s">
        <v>150</v>
      </c>
      <c r="V191" s="4">
        <v>300874</v>
      </c>
      <c r="W191" s="4" t="s">
        <v>616</v>
      </c>
      <c r="X191" s="4">
        <v>300874</v>
      </c>
      <c r="Y191" s="4" t="s">
        <v>616</v>
      </c>
      <c r="Z191" s="4">
        <v>9</v>
      </c>
      <c r="AA191" s="4" t="s">
        <v>417</v>
      </c>
      <c r="AB191" s="4">
        <v>7</v>
      </c>
      <c r="AC191" s="4" t="s">
        <v>495</v>
      </c>
      <c r="AD191" s="36">
        <v>7</v>
      </c>
      <c r="AE191" s="36" t="s">
        <v>617</v>
      </c>
      <c r="AF191" s="4"/>
      <c r="AG191" s="4"/>
      <c r="AH191" s="4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5" customHeight="1" x14ac:dyDescent="0.35">
      <c r="A192" s="4">
        <v>2018</v>
      </c>
      <c r="B192" s="4" t="s">
        <v>147</v>
      </c>
      <c r="C192" s="4" t="s">
        <v>148</v>
      </c>
      <c r="D192" s="55">
        <v>43398</v>
      </c>
      <c r="E192" s="4" t="s">
        <v>542</v>
      </c>
      <c r="F192" s="4" t="s">
        <v>36</v>
      </c>
      <c r="G192" s="4" t="s">
        <v>37</v>
      </c>
      <c r="H192" s="4" t="s">
        <v>38</v>
      </c>
      <c r="I192" s="4"/>
      <c r="J192" s="4"/>
      <c r="K192" s="57"/>
      <c r="L192" s="4"/>
      <c r="M192" s="4"/>
      <c r="N192" s="55"/>
      <c r="O192" s="4"/>
      <c r="P192" s="57">
        <v>43398</v>
      </c>
      <c r="Q192" s="4" t="s">
        <v>618</v>
      </c>
      <c r="R192" s="56"/>
      <c r="S192" s="4"/>
      <c r="T192" s="4">
        <v>0</v>
      </c>
      <c r="U192" s="4" t="s">
        <v>150</v>
      </c>
      <c r="V192" s="4">
        <v>301524</v>
      </c>
      <c r="W192" s="4" t="s">
        <v>619</v>
      </c>
      <c r="X192" s="4">
        <v>301524</v>
      </c>
      <c r="Y192" s="4" t="s">
        <v>619</v>
      </c>
      <c r="Z192" s="4">
        <v>19</v>
      </c>
      <c r="AA192" s="4" t="s">
        <v>99</v>
      </c>
      <c r="AB192" s="4">
        <v>3</v>
      </c>
      <c r="AC192" s="4" t="s">
        <v>620</v>
      </c>
      <c r="AD192" s="36">
        <v>3</v>
      </c>
      <c r="AE192" s="36" t="s">
        <v>621</v>
      </c>
      <c r="AF192" s="4"/>
      <c r="AG192" s="4"/>
      <c r="AH192" s="4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5" customHeight="1" x14ac:dyDescent="0.35">
      <c r="A193" s="4">
        <v>2018</v>
      </c>
      <c r="B193" s="4" t="s">
        <v>147</v>
      </c>
      <c r="C193" s="4" t="s">
        <v>148</v>
      </c>
      <c r="D193" s="55">
        <v>43383</v>
      </c>
      <c r="E193" s="4" t="s">
        <v>385</v>
      </c>
      <c r="F193" s="4" t="s">
        <v>36</v>
      </c>
      <c r="G193" s="4" t="s">
        <v>37</v>
      </c>
      <c r="H193" s="4" t="s">
        <v>38</v>
      </c>
      <c r="I193" s="4"/>
      <c r="J193" s="4"/>
      <c r="K193" s="55"/>
      <c r="L193" s="4"/>
      <c r="M193" s="4"/>
      <c r="N193" s="55"/>
      <c r="O193" s="4"/>
      <c r="P193" s="55">
        <v>43383</v>
      </c>
      <c r="Q193" s="4" t="s">
        <v>622</v>
      </c>
      <c r="R193" s="4"/>
      <c r="S193" s="4"/>
      <c r="T193" s="4">
        <v>0</v>
      </c>
      <c r="U193" s="4" t="s">
        <v>150</v>
      </c>
      <c r="V193" s="4">
        <v>300754</v>
      </c>
      <c r="W193" s="4" t="s">
        <v>623</v>
      </c>
      <c r="X193" s="4">
        <v>300754</v>
      </c>
      <c r="Y193" s="4" t="s">
        <v>623</v>
      </c>
      <c r="Z193" s="4">
        <v>8</v>
      </c>
      <c r="AA193" s="4" t="s">
        <v>191</v>
      </c>
      <c r="AB193" s="4">
        <v>9</v>
      </c>
      <c r="AC193" s="4" t="s">
        <v>260</v>
      </c>
      <c r="AD193" s="36">
        <v>7</v>
      </c>
      <c r="AE193" s="36" t="s">
        <v>624</v>
      </c>
      <c r="AF193" s="4"/>
      <c r="AG193" s="4"/>
      <c r="AH193" s="4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5" customHeight="1" x14ac:dyDescent="0.35">
      <c r="A194" s="4">
        <v>2018</v>
      </c>
      <c r="B194" s="4" t="s">
        <v>147</v>
      </c>
      <c r="C194" s="4" t="s">
        <v>148</v>
      </c>
      <c r="D194" s="55">
        <v>43105</v>
      </c>
      <c r="E194" s="4" t="s">
        <v>275</v>
      </c>
      <c r="F194" s="4" t="s">
        <v>36</v>
      </c>
      <c r="G194" s="4" t="s">
        <v>37</v>
      </c>
      <c r="H194" s="4" t="s">
        <v>38</v>
      </c>
      <c r="I194" s="4"/>
      <c r="J194" s="4"/>
      <c r="K194" s="55"/>
      <c r="L194" s="4"/>
      <c r="M194" s="4"/>
      <c r="N194" s="55"/>
      <c r="O194" s="4"/>
      <c r="P194" s="55">
        <v>43105</v>
      </c>
      <c r="Q194" s="4" t="s">
        <v>625</v>
      </c>
      <c r="R194" s="4"/>
      <c r="S194" s="4"/>
      <c r="T194" s="4">
        <v>0</v>
      </c>
      <c r="U194" s="4" t="s">
        <v>150</v>
      </c>
      <c r="V194" s="4">
        <v>301263</v>
      </c>
      <c r="W194" s="4" t="s">
        <v>626</v>
      </c>
      <c r="X194" s="4">
        <v>301263</v>
      </c>
      <c r="Y194" s="4" t="s">
        <v>626</v>
      </c>
      <c r="Z194" s="4">
        <v>15</v>
      </c>
      <c r="AA194" s="4" t="s">
        <v>43</v>
      </c>
      <c r="AB194" s="4">
        <v>1</v>
      </c>
      <c r="AC194" s="4" t="s">
        <v>43</v>
      </c>
      <c r="AD194" s="36">
        <v>14</v>
      </c>
      <c r="AE194" s="36" t="s">
        <v>126</v>
      </c>
      <c r="AF194" s="4"/>
      <c r="AG194" s="4"/>
      <c r="AH194" s="4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5" customHeight="1" x14ac:dyDescent="0.35">
      <c r="A195" s="4">
        <v>2018</v>
      </c>
      <c r="B195" s="4" t="s">
        <v>147</v>
      </c>
      <c r="C195" s="4" t="s">
        <v>148</v>
      </c>
      <c r="D195" s="55">
        <v>43461</v>
      </c>
      <c r="E195" s="4" t="s">
        <v>385</v>
      </c>
      <c r="F195" s="4" t="s">
        <v>36</v>
      </c>
      <c r="G195" s="4" t="s">
        <v>37</v>
      </c>
      <c r="H195" s="4" t="s">
        <v>38</v>
      </c>
      <c r="I195" s="4"/>
      <c r="J195" s="4"/>
      <c r="K195" s="55"/>
      <c r="L195" s="4"/>
      <c r="M195" s="4"/>
      <c r="N195" s="55"/>
      <c r="O195" s="4"/>
      <c r="P195" s="55">
        <v>43461</v>
      </c>
      <c r="Q195" s="4" t="s">
        <v>627</v>
      </c>
      <c r="R195" s="4"/>
      <c r="S195" s="4"/>
      <c r="T195" s="4">
        <v>0</v>
      </c>
      <c r="U195" s="4" t="s">
        <v>150</v>
      </c>
      <c r="V195" s="4">
        <v>300680</v>
      </c>
      <c r="W195" s="4" t="s">
        <v>628</v>
      </c>
      <c r="X195" s="4">
        <v>300680</v>
      </c>
      <c r="Y195" s="4" t="s">
        <v>628</v>
      </c>
      <c r="Z195" s="4">
        <v>7</v>
      </c>
      <c r="AA195" s="4" t="s">
        <v>329</v>
      </c>
      <c r="AB195" s="4">
        <v>1</v>
      </c>
      <c r="AC195" s="4" t="s">
        <v>330</v>
      </c>
      <c r="AD195" s="36">
        <v>4</v>
      </c>
      <c r="AE195" s="36" t="s">
        <v>629</v>
      </c>
      <c r="AF195" s="4"/>
      <c r="AG195" s="4"/>
      <c r="AH195" s="4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5" customHeight="1" x14ac:dyDescent="0.35">
      <c r="A196" s="4">
        <v>2018</v>
      </c>
      <c r="B196" s="4" t="s">
        <v>147</v>
      </c>
      <c r="C196" s="4" t="s">
        <v>148</v>
      </c>
      <c r="D196" s="55">
        <v>43444</v>
      </c>
      <c r="E196" s="4" t="s">
        <v>385</v>
      </c>
      <c r="F196" s="4" t="s">
        <v>36</v>
      </c>
      <c r="G196" s="4" t="s">
        <v>37</v>
      </c>
      <c r="H196" s="4" t="s">
        <v>38</v>
      </c>
      <c r="I196" s="4"/>
      <c r="J196" s="4"/>
      <c r="K196" s="55"/>
      <c r="L196" s="4"/>
      <c r="M196" s="4"/>
      <c r="N196" s="55"/>
      <c r="O196" s="4"/>
      <c r="P196" s="55">
        <v>43444</v>
      </c>
      <c r="Q196" s="4" t="s">
        <v>630</v>
      </c>
      <c r="R196" s="4"/>
      <c r="S196" s="4"/>
      <c r="T196" s="4">
        <v>0</v>
      </c>
      <c r="U196" s="4" t="s">
        <v>150</v>
      </c>
      <c r="V196" s="4">
        <v>300681</v>
      </c>
      <c r="W196" s="4" t="s">
        <v>631</v>
      </c>
      <c r="X196" s="4">
        <v>300681</v>
      </c>
      <c r="Y196" s="4" t="s">
        <v>631</v>
      </c>
      <c r="Z196" s="4">
        <v>7</v>
      </c>
      <c r="AA196" s="4" t="s">
        <v>329</v>
      </c>
      <c r="AB196" s="4">
        <v>1</v>
      </c>
      <c r="AC196" s="4" t="s">
        <v>330</v>
      </c>
      <c r="AD196" s="36">
        <v>5</v>
      </c>
      <c r="AE196" s="36" t="s">
        <v>632</v>
      </c>
      <c r="AF196" s="4"/>
      <c r="AG196" s="4"/>
      <c r="AH196" s="4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5" customHeight="1" x14ac:dyDescent="0.35">
      <c r="A197" s="4">
        <v>2018</v>
      </c>
      <c r="B197" s="4" t="s">
        <v>147</v>
      </c>
      <c r="C197" s="4" t="s">
        <v>148</v>
      </c>
      <c r="D197" s="55">
        <v>43193</v>
      </c>
      <c r="E197" s="4" t="s">
        <v>275</v>
      </c>
      <c r="F197" s="4" t="s">
        <v>36</v>
      </c>
      <c r="G197" s="4" t="s">
        <v>37</v>
      </c>
      <c r="H197" s="4" t="s">
        <v>38</v>
      </c>
      <c r="I197" s="4"/>
      <c r="J197" s="4"/>
      <c r="K197" s="55"/>
      <c r="L197" s="4"/>
      <c r="M197" s="4"/>
      <c r="N197" s="55"/>
      <c r="O197" s="4"/>
      <c r="P197" s="55">
        <v>43193</v>
      </c>
      <c r="Q197" s="4" t="s">
        <v>633</v>
      </c>
      <c r="R197" s="4"/>
      <c r="S197" s="4"/>
      <c r="T197" s="4">
        <v>0</v>
      </c>
      <c r="U197" s="4" t="s">
        <v>150</v>
      </c>
      <c r="V197" s="4">
        <v>301266</v>
      </c>
      <c r="W197" s="4" t="s">
        <v>634</v>
      </c>
      <c r="X197" s="4">
        <v>301266</v>
      </c>
      <c r="Y197" s="4" t="s">
        <v>634</v>
      </c>
      <c r="Z197" s="4">
        <v>15</v>
      </c>
      <c r="AA197" s="4" t="s">
        <v>43</v>
      </c>
      <c r="AB197" s="4">
        <v>1</v>
      </c>
      <c r="AC197" s="4" t="s">
        <v>43</v>
      </c>
      <c r="AD197" s="36">
        <v>17</v>
      </c>
      <c r="AE197" s="36" t="s">
        <v>635</v>
      </c>
      <c r="AF197" s="4"/>
      <c r="AG197" s="4"/>
      <c r="AH197" s="4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5" customHeight="1" x14ac:dyDescent="0.35">
      <c r="A198" s="4">
        <v>2018</v>
      </c>
      <c r="B198" s="4" t="s">
        <v>147</v>
      </c>
      <c r="C198" s="4" t="s">
        <v>148</v>
      </c>
      <c r="D198" s="55">
        <v>43451</v>
      </c>
      <c r="E198" s="4" t="s">
        <v>542</v>
      </c>
      <c r="F198" s="4" t="s">
        <v>36</v>
      </c>
      <c r="G198" s="4" t="s">
        <v>37</v>
      </c>
      <c r="H198" s="4" t="s">
        <v>38</v>
      </c>
      <c r="I198" s="4"/>
      <c r="J198" s="4"/>
      <c r="K198" s="55"/>
      <c r="L198" s="4"/>
      <c r="M198" s="4"/>
      <c r="N198" s="55"/>
      <c r="O198" s="4"/>
      <c r="P198" s="55">
        <v>43451</v>
      </c>
      <c r="Q198" s="4" t="s">
        <v>636</v>
      </c>
      <c r="R198" s="4"/>
      <c r="S198" s="4"/>
      <c r="T198" s="4">
        <v>0</v>
      </c>
      <c r="U198" s="4" t="s">
        <v>150</v>
      </c>
      <c r="V198" s="4">
        <v>301267</v>
      </c>
      <c r="W198" s="4" t="s">
        <v>637</v>
      </c>
      <c r="X198" s="4">
        <v>301267</v>
      </c>
      <c r="Y198" s="4" t="s">
        <v>637</v>
      </c>
      <c r="Z198" s="4">
        <v>15</v>
      </c>
      <c r="AA198" s="4" t="s">
        <v>43</v>
      </c>
      <c r="AB198" s="4">
        <v>1</v>
      </c>
      <c r="AC198" s="4" t="s">
        <v>43</v>
      </c>
      <c r="AD198" s="36">
        <v>18</v>
      </c>
      <c r="AE198" s="36" t="s">
        <v>249</v>
      </c>
      <c r="AF198" s="4"/>
      <c r="AG198" s="4"/>
      <c r="AH198" s="4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5" customHeight="1" x14ac:dyDescent="0.35">
      <c r="A199" s="4">
        <v>2018</v>
      </c>
      <c r="B199" s="4" t="s">
        <v>147</v>
      </c>
      <c r="C199" s="4" t="s">
        <v>148</v>
      </c>
      <c r="D199" s="55">
        <v>43452</v>
      </c>
      <c r="E199" s="4" t="s">
        <v>542</v>
      </c>
      <c r="F199" s="4" t="s">
        <v>36</v>
      </c>
      <c r="G199" s="4" t="s">
        <v>37</v>
      </c>
      <c r="H199" s="4" t="s">
        <v>38</v>
      </c>
      <c r="I199" s="4"/>
      <c r="J199" s="4"/>
      <c r="K199" s="55"/>
      <c r="L199" s="4"/>
      <c r="M199" s="4"/>
      <c r="N199" s="55"/>
      <c r="O199" s="4"/>
      <c r="P199" s="55">
        <v>43452</v>
      </c>
      <c r="Q199" s="4" t="s">
        <v>638</v>
      </c>
      <c r="R199" s="4"/>
      <c r="S199" s="4"/>
      <c r="T199" s="4">
        <v>0</v>
      </c>
      <c r="U199" s="4" t="s">
        <v>150</v>
      </c>
      <c r="V199" s="4">
        <v>301884</v>
      </c>
      <c r="W199" s="4" t="s">
        <v>639</v>
      </c>
      <c r="X199" s="4">
        <v>301884</v>
      </c>
      <c r="Y199" s="4" t="s">
        <v>639</v>
      </c>
      <c r="Z199" s="4">
        <v>8</v>
      </c>
      <c r="AA199" s="4" t="s">
        <v>191</v>
      </c>
      <c r="AB199" s="4">
        <v>9</v>
      </c>
      <c r="AC199" s="4" t="s">
        <v>260</v>
      </c>
      <c r="AD199" s="36">
        <v>14</v>
      </c>
      <c r="AE199" s="36" t="s">
        <v>640</v>
      </c>
      <c r="AF199" s="4"/>
      <c r="AG199" s="4"/>
      <c r="AH199" s="4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1:46" ht="15" customHeight="1" x14ac:dyDescent="0.35">
      <c r="A200" s="4">
        <v>2018</v>
      </c>
      <c r="B200" s="4" t="s">
        <v>147</v>
      </c>
      <c r="C200" s="4" t="s">
        <v>148</v>
      </c>
      <c r="D200" s="55">
        <v>43440</v>
      </c>
      <c r="E200" s="4" t="s">
        <v>385</v>
      </c>
      <c r="F200" s="4" t="s">
        <v>36</v>
      </c>
      <c r="G200" s="4" t="s">
        <v>37</v>
      </c>
      <c r="H200" s="4" t="s">
        <v>38</v>
      </c>
      <c r="I200" s="4"/>
      <c r="J200" s="4"/>
      <c r="K200" s="55"/>
      <c r="L200" s="4"/>
      <c r="M200" s="4"/>
      <c r="N200" s="55"/>
      <c r="O200" s="4"/>
      <c r="P200" s="55">
        <v>43440</v>
      </c>
      <c r="Q200" s="4" t="s">
        <v>641</v>
      </c>
      <c r="R200" s="4"/>
      <c r="S200" s="4"/>
      <c r="T200" s="4">
        <v>0</v>
      </c>
      <c r="U200" s="4" t="s">
        <v>150</v>
      </c>
      <c r="V200" s="4">
        <v>301853</v>
      </c>
      <c r="W200" s="4" t="s">
        <v>642</v>
      </c>
      <c r="X200" s="4">
        <v>301853</v>
      </c>
      <c r="Y200" s="4" t="s">
        <v>642</v>
      </c>
      <c r="Z200" s="4">
        <v>7</v>
      </c>
      <c r="AA200" s="4" t="s">
        <v>329</v>
      </c>
      <c r="AB200" s="4">
        <v>1</v>
      </c>
      <c r="AC200" s="4" t="s">
        <v>330</v>
      </c>
      <c r="AD200" s="36">
        <v>7</v>
      </c>
      <c r="AE200" s="36" t="s">
        <v>643</v>
      </c>
      <c r="AF200" s="4"/>
      <c r="AG200" s="4"/>
      <c r="AH200" s="4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5" customHeight="1" x14ac:dyDescent="0.35">
      <c r="A201" s="4">
        <v>2018</v>
      </c>
      <c r="B201" s="4" t="s">
        <v>147</v>
      </c>
      <c r="C201" s="4" t="s">
        <v>148</v>
      </c>
      <c r="D201" s="55">
        <v>43462</v>
      </c>
      <c r="E201" s="4" t="s">
        <v>542</v>
      </c>
      <c r="F201" s="4" t="s">
        <v>36</v>
      </c>
      <c r="G201" s="4" t="s">
        <v>37</v>
      </c>
      <c r="H201" s="4" t="s">
        <v>38</v>
      </c>
      <c r="I201" s="4"/>
      <c r="J201" s="4"/>
      <c r="K201" s="55"/>
      <c r="L201" s="4"/>
      <c r="M201" s="4"/>
      <c r="N201" s="55"/>
      <c r="O201" s="4"/>
      <c r="P201" s="55">
        <v>43462</v>
      </c>
      <c r="Q201" s="4" t="s">
        <v>644</v>
      </c>
      <c r="R201" s="4"/>
      <c r="S201" s="4"/>
      <c r="T201" s="4">
        <v>0</v>
      </c>
      <c r="U201" s="4" t="s">
        <v>150</v>
      </c>
      <c r="V201" s="4">
        <v>301271</v>
      </c>
      <c r="W201" s="4" t="s">
        <v>446</v>
      </c>
      <c r="X201" s="4">
        <v>301271</v>
      </c>
      <c r="Y201" s="4" t="s">
        <v>446</v>
      </c>
      <c r="Z201" s="4">
        <v>15</v>
      </c>
      <c r="AA201" s="4" t="s">
        <v>43</v>
      </c>
      <c r="AB201" s="4">
        <v>1</v>
      </c>
      <c r="AC201" s="4" t="s">
        <v>43</v>
      </c>
      <c r="AD201" s="36">
        <v>22</v>
      </c>
      <c r="AE201" s="36" t="s">
        <v>171</v>
      </c>
      <c r="AF201" s="4"/>
      <c r="AG201" s="4"/>
      <c r="AH201" s="4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5" customHeight="1" x14ac:dyDescent="0.35">
      <c r="A202" s="4">
        <v>2018</v>
      </c>
      <c r="B202" s="4" t="s">
        <v>147</v>
      </c>
      <c r="C202" s="4" t="s">
        <v>148</v>
      </c>
      <c r="D202" s="55">
        <v>43388</v>
      </c>
      <c r="E202" s="4" t="s">
        <v>542</v>
      </c>
      <c r="F202" s="4" t="s">
        <v>36</v>
      </c>
      <c r="G202" s="4" t="s">
        <v>37</v>
      </c>
      <c r="H202" s="4" t="s">
        <v>38</v>
      </c>
      <c r="I202" s="4"/>
      <c r="J202" s="4"/>
      <c r="K202" s="55"/>
      <c r="L202" s="4"/>
      <c r="M202" s="4"/>
      <c r="N202" s="55"/>
      <c r="O202" s="4"/>
      <c r="P202" s="55">
        <v>43388</v>
      </c>
      <c r="Q202" s="4" t="s">
        <v>645</v>
      </c>
      <c r="R202" s="4"/>
      <c r="S202" s="4"/>
      <c r="T202" s="4">
        <v>0</v>
      </c>
      <c r="U202" s="4" t="s">
        <v>150</v>
      </c>
      <c r="V202" s="4">
        <v>301525</v>
      </c>
      <c r="W202" s="4" t="s">
        <v>646</v>
      </c>
      <c r="X202" s="4">
        <v>301525</v>
      </c>
      <c r="Y202" s="4" t="s">
        <v>646</v>
      </c>
      <c r="Z202" s="4">
        <v>19</v>
      </c>
      <c r="AA202" s="4" t="s">
        <v>99</v>
      </c>
      <c r="AB202" s="4">
        <v>3</v>
      </c>
      <c r="AC202" s="4" t="s">
        <v>620</v>
      </c>
      <c r="AD202" s="36">
        <v>4</v>
      </c>
      <c r="AE202" s="36" t="s">
        <v>647</v>
      </c>
      <c r="AF202" s="4"/>
      <c r="AG202" s="4"/>
      <c r="AH202" s="4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5" customHeight="1" x14ac:dyDescent="0.35">
      <c r="A203" s="4">
        <v>2018</v>
      </c>
      <c r="B203" s="4" t="s">
        <v>147</v>
      </c>
      <c r="C203" s="4" t="s">
        <v>148</v>
      </c>
      <c r="D203" s="55">
        <v>43355</v>
      </c>
      <c r="E203" s="4" t="s">
        <v>271</v>
      </c>
      <c r="F203" s="4" t="s">
        <v>36</v>
      </c>
      <c r="G203" s="4" t="s">
        <v>37</v>
      </c>
      <c r="H203" s="4" t="s">
        <v>38</v>
      </c>
      <c r="I203" s="4"/>
      <c r="J203" s="4"/>
      <c r="K203" s="55"/>
      <c r="L203" s="4"/>
      <c r="M203" s="4"/>
      <c r="N203" s="55"/>
      <c r="O203" s="4"/>
      <c r="P203" s="55">
        <v>43355</v>
      </c>
      <c r="Q203" s="4" t="s">
        <v>648</v>
      </c>
      <c r="R203" s="4"/>
      <c r="S203" s="4"/>
      <c r="T203" s="4">
        <v>0</v>
      </c>
      <c r="U203" s="4" t="s">
        <v>150</v>
      </c>
      <c r="V203" s="4">
        <v>301527</v>
      </c>
      <c r="W203" s="4" t="s">
        <v>649</v>
      </c>
      <c r="X203" s="4">
        <v>301527</v>
      </c>
      <c r="Y203" s="4" t="s">
        <v>649</v>
      </c>
      <c r="Z203" s="4">
        <v>19</v>
      </c>
      <c r="AA203" s="4" t="s">
        <v>99</v>
      </c>
      <c r="AB203" s="4">
        <v>3</v>
      </c>
      <c r="AC203" s="4" t="s">
        <v>620</v>
      </c>
      <c r="AD203" s="36">
        <v>6</v>
      </c>
      <c r="AE203" s="36" t="s">
        <v>650</v>
      </c>
      <c r="AF203" s="4"/>
      <c r="AG203" s="4"/>
      <c r="AH203" s="4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5" customHeight="1" x14ac:dyDescent="0.35">
      <c r="A204" s="4">
        <v>2018</v>
      </c>
      <c r="B204" s="4" t="s">
        <v>147</v>
      </c>
      <c r="C204" s="4" t="s">
        <v>148</v>
      </c>
      <c r="D204" s="55">
        <v>43452</v>
      </c>
      <c r="E204" s="4" t="s">
        <v>542</v>
      </c>
      <c r="F204" s="4" t="s">
        <v>36</v>
      </c>
      <c r="G204" s="4" t="s">
        <v>37</v>
      </c>
      <c r="H204" s="4" t="s">
        <v>38</v>
      </c>
      <c r="I204" s="4"/>
      <c r="J204" s="4"/>
      <c r="K204" s="55"/>
      <c r="L204" s="4"/>
      <c r="M204" s="4"/>
      <c r="N204" s="55"/>
      <c r="O204" s="4"/>
      <c r="P204" s="55">
        <v>43452</v>
      </c>
      <c r="Q204" s="4" t="s">
        <v>651</v>
      </c>
      <c r="R204" s="4"/>
      <c r="S204" s="4"/>
      <c r="T204" s="4">
        <v>0</v>
      </c>
      <c r="U204" s="4" t="s">
        <v>150</v>
      </c>
      <c r="V204" s="4">
        <v>301277</v>
      </c>
      <c r="W204" s="4" t="s">
        <v>652</v>
      </c>
      <c r="X204" s="4">
        <v>301277</v>
      </c>
      <c r="Y204" s="4" t="s">
        <v>652</v>
      </c>
      <c r="Z204" s="4">
        <v>15</v>
      </c>
      <c r="AA204" s="4" t="s">
        <v>43</v>
      </c>
      <c r="AB204" s="4">
        <v>1</v>
      </c>
      <c r="AC204" s="4" t="s">
        <v>43</v>
      </c>
      <c r="AD204" s="36">
        <v>28</v>
      </c>
      <c r="AE204" s="36" t="s">
        <v>653</v>
      </c>
      <c r="AF204" s="4"/>
      <c r="AG204" s="4"/>
      <c r="AH204" s="4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5" customHeight="1" x14ac:dyDescent="0.35">
      <c r="A205" s="4">
        <v>2018</v>
      </c>
      <c r="B205" s="4" t="s">
        <v>147</v>
      </c>
      <c r="C205" s="4" t="s">
        <v>148</v>
      </c>
      <c r="D205" s="55">
        <v>43173</v>
      </c>
      <c r="E205" s="4" t="s">
        <v>275</v>
      </c>
      <c r="F205" s="4" t="s">
        <v>36</v>
      </c>
      <c r="G205" s="4" t="s">
        <v>37</v>
      </c>
      <c r="H205" s="4" t="s">
        <v>38</v>
      </c>
      <c r="I205" s="4"/>
      <c r="J205" s="4"/>
      <c r="K205" s="55"/>
      <c r="L205" s="4"/>
      <c r="M205" s="4"/>
      <c r="N205" s="55"/>
      <c r="O205" s="4"/>
      <c r="P205" s="55">
        <v>43173</v>
      </c>
      <c r="Q205" s="4" t="s">
        <v>654</v>
      </c>
      <c r="R205" s="4"/>
      <c r="S205" s="4"/>
      <c r="T205" s="4">
        <v>0</v>
      </c>
      <c r="U205" s="4" t="s">
        <v>150</v>
      </c>
      <c r="V205" s="4">
        <v>300967</v>
      </c>
      <c r="W205" s="4" t="s">
        <v>655</v>
      </c>
      <c r="X205" s="4">
        <v>300967</v>
      </c>
      <c r="Y205" s="4" t="s">
        <v>655</v>
      </c>
      <c r="Z205" s="4">
        <v>11</v>
      </c>
      <c r="AA205" s="4" t="s">
        <v>310</v>
      </c>
      <c r="AB205" s="4">
        <v>1</v>
      </c>
      <c r="AC205" s="4" t="s">
        <v>310</v>
      </c>
      <c r="AD205" s="36">
        <v>8</v>
      </c>
      <c r="AE205" s="36" t="s">
        <v>656</v>
      </c>
      <c r="AF205" s="4"/>
      <c r="AG205" s="4"/>
      <c r="AH205" s="4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ht="15" customHeight="1" x14ac:dyDescent="0.35">
      <c r="A206" s="4">
        <v>2018</v>
      </c>
      <c r="B206" s="4" t="s">
        <v>147</v>
      </c>
      <c r="C206" s="4" t="s">
        <v>148</v>
      </c>
      <c r="D206" s="55">
        <v>43460</v>
      </c>
      <c r="E206" s="4" t="s">
        <v>542</v>
      </c>
      <c r="F206" s="4" t="s">
        <v>36</v>
      </c>
      <c r="G206" s="4" t="s">
        <v>37</v>
      </c>
      <c r="H206" s="4" t="s">
        <v>38</v>
      </c>
      <c r="I206" s="4"/>
      <c r="J206" s="4"/>
      <c r="K206" s="55"/>
      <c r="L206" s="4"/>
      <c r="M206" s="4"/>
      <c r="N206" s="55"/>
      <c r="O206" s="4"/>
      <c r="P206" s="55">
        <v>43460</v>
      </c>
      <c r="Q206" s="4" t="s">
        <v>657</v>
      </c>
      <c r="R206" s="4"/>
      <c r="S206" s="4"/>
      <c r="T206" s="4">
        <v>0</v>
      </c>
      <c r="U206" s="4" t="s">
        <v>150</v>
      </c>
      <c r="V206" s="4">
        <v>301485</v>
      </c>
      <c r="W206" s="4" t="s">
        <v>658</v>
      </c>
      <c r="X206" s="4">
        <v>301485</v>
      </c>
      <c r="Y206" s="4" t="s">
        <v>658</v>
      </c>
      <c r="Z206" s="4">
        <v>18</v>
      </c>
      <c r="AA206" s="4" t="s">
        <v>94</v>
      </c>
      <c r="AB206" s="4">
        <v>1</v>
      </c>
      <c r="AC206" s="4" t="s">
        <v>95</v>
      </c>
      <c r="AD206" s="36">
        <v>5</v>
      </c>
      <c r="AE206" s="36" t="s">
        <v>659</v>
      </c>
      <c r="AF206" s="4"/>
      <c r="AG206" s="4"/>
      <c r="AH206" s="4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5" customHeight="1" x14ac:dyDescent="0.35">
      <c r="A207" s="4">
        <v>2018</v>
      </c>
      <c r="B207" s="4" t="s">
        <v>147</v>
      </c>
      <c r="C207" s="4" t="s">
        <v>148</v>
      </c>
      <c r="D207" s="55">
        <v>43383</v>
      </c>
      <c r="E207" s="4" t="s">
        <v>385</v>
      </c>
      <c r="F207" s="4" t="s">
        <v>36</v>
      </c>
      <c r="G207" s="4" t="s">
        <v>37</v>
      </c>
      <c r="H207" s="4" t="s">
        <v>38</v>
      </c>
      <c r="I207" s="4"/>
      <c r="J207" s="4"/>
      <c r="K207" s="55"/>
      <c r="L207" s="4"/>
      <c r="M207" s="4"/>
      <c r="N207" s="55"/>
      <c r="O207" s="4"/>
      <c r="P207" s="55">
        <v>43383</v>
      </c>
      <c r="Q207" s="4" t="s">
        <v>660</v>
      </c>
      <c r="R207" s="4"/>
      <c r="S207" s="4"/>
      <c r="T207" s="4">
        <v>0</v>
      </c>
      <c r="U207" s="4" t="s">
        <v>150</v>
      </c>
      <c r="V207" s="4">
        <v>300163</v>
      </c>
      <c r="W207" s="4" t="s">
        <v>661</v>
      </c>
      <c r="X207" s="4">
        <v>300163</v>
      </c>
      <c r="Y207" s="4" t="s">
        <v>661</v>
      </c>
      <c r="Z207" s="4">
        <v>2</v>
      </c>
      <c r="AA207" s="4" t="s">
        <v>72</v>
      </c>
      <c r="AB207" s="4">
        <v>10</v>
      </c>
      <c r="AC207" s="4" t="s">
        <v>662</v>
      </c>
      <c r="AD207" s="36">
        <v>14</v>
      </c>
      <c r="AE207" s="36" t="s">
        <v>663</v>
      </c>
      <c r="AF207" s="4"/>
      <c r="AG207" s="4"/>
      <c r="AH207" s="4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5" customHeight="1" x14ac:dyDescent="0.35">
      <c r="A208" s="4">
        <v>2018</v>
      </c>
      <c r="B208" s="4" t="s">
        <v>147</v>
      </c>
      <c r="C208" s="4" t="s">
        <v>148</v>
      </c>
      <c r="D208" s="55">
        <v>43202</v>
      </c>
      <c r="E208" s="4" t="s">
        <v>275</v>
      </c>
      <c r="F208" s="4" t="s">
        <v>36</v>
      </c>
      <c r="G208" s="4" t="s">
        <v>37</v>
      </c>
      <c r="H208" s="4" t="s">
        <v>38</v>
      </c>
      <c r="I208" s="4"/>
      <c r="J208" s="4"/>
      <c r="K208" s="55"/>
      <c r="L208" s="4"/>
      <c r="M208" s="4"/>
      <c r="N208" s="55"/>
      <c r="O208" s="4"/>
      <c r="P208" s="55">
        <v>43202</v>
      </c>
      <c r="Q208" s="4" t="s">
        <v>664</v>
      </c>
      <c r="R208" s="4"/>
      <c r="S208" s="4"/>
      <c r="T208" s="4">
        <v>0</v>
      </c>
      <c r="U208" s="4" t="s">
        <v>150</v>
      </c>
      <c r="V208" s="4">
        <v>301285</v>
      </c>
      <c r="W208" s="4" t="s">
        <v>665</v>
      </c>
      <c r="X208" s="4">
        <v>301285</v>
      </c>
      <c r="Y208" s="4" t="s">
        <v>665</v>
      </c>
      <c r="Z208" s="4">
        <v>15</v>
      </c>
      <c r="AA208" s="4" t="s">
        <v>43</v>
      </c>
      <c r="AB208" s="4">
        <v>1</v>
      </c>
      <c r="AC208" s="4" t="s">
        <v>43</v>
      </c>
      <c r="AD208" s="36">
        <v>36</v>
      </c>
      <c r="AE208" s="36" t="s">
        <v>666</v>
      </c>
      <c r="AF208" s="4"/>
      <c r="AG208" s="4"/>
      <c r="AH208" s="4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5" customHeight="1" x14ac:dyDescent="0.35">
      <c r="A209" s="4">
        <v>2018</v>
      </c>
      <c r="B209" s="4" t="s">
        <v>147</v>
      </c>
      <c r="C209" s="4" t="s">
        <v>148</v>
      </c>
      <c r="D209" s="55">
        <v>43279</v>
      </c>
      <c r="E209" s="4" t="s">
        <v>275</v>
      </c>
      <c r="F209" s="4" t="s">
        <v>36</v>
      </c>
      <c r="G209" s="4" t="s">
        <v>37</v>
      </c>
      <c r="H209" s="4" t="s">
        <v>38</v>
      </c>
      <c r="I209" s="4"/>
      <c r="J209" s="4"/>
      <c r="K209" s="55"/>
      <c r="L209" s="4"/>
      <c r="M209" s="4"/>
      <c r="N209" s="55"/>
      <c r="O209" s="4"/>
      <c r="P209" s="55">
        <v>43279</v>
      </c>
      <c r="Q209" s="4" t="s">
        <v>667</v>
      </c>
      <c r="R209" s="4"/>
      <c r="S209" s="4"/>
      <c r="T209" s="4">
        <v>0</v>
      </c>
      <c r="U209" s="4" t="s">
        <v>150</v>
      </c>
      <c r="V209" s="4">
        <v>301380</v>
      </c>
      <c r="W209" s="4" t="s">
        <v>668</v>
      </c>
      <c r="X209" s="4">
        <v>301380</v>
      </c>
      <c r="Y209" s="4" t="s">
        <v>668</v>
      </c>
      <c r="Z209" s="4">
        <v>15</v>
      </c>
      <c r="AA209" s="4" t="s">
        <v>43</v>
      </c>
      <c r="AB209" s="4">
        <v>8</v>
      </c>
      <c r="AC209" s="4" t="s">
        <v>421</v>
      </c>
      <c r="AD209" s="36">
        <v>10</v>
      </c>
      <c r="AE209" s="36" t="s">
        <v>669</v>
      </c>
      <c r="AF209" s="4"/>
      <c r="AG209" s="4"/>
      <c r="AH209" s="4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5" customHeight="1" x14ac:dyDescent="0.35">
      <c r="A210" s="4">
        <v>2018</v>
      </c>
      <c r="B210" s="4" t="s">
        <v>147</v>
      </c>
      <c r="C210" s="4" t="s">
        <v>148</v>
      </c>
      <c r="D210" s="55">
        <v>43299</v>
      </c>
      <c r="E210" s="4" t="s">
        <v>385</v>
      </c>
      <c r="F210" s="4" t="s">
        <v>36</v>
      </c>
      <c r="G210" s="4" t="s">
        <v>37</v>
      </c>
      <c r="H210" s="4" t="s">
        <v>38</v>
      </c>
      <c r="I210" s="4"/>
      <c r="J210" s="4"/>
      <c r="K210" s="55"/>
      <c r="L210" s="4"/>
      <c r="M210" s="4"/>
      <c r="N210" s="55"/>
      <c r="O210" s="4"/>
      <c r="P210" s="55">
        <v>43299</v>
      </c>
      <c r="Q210" s="4" t="s">
        <v>670</v>
      </c>
      <c r="R210" s="4"/>
      <c r="S210" s="4"/>
      <c r="T210" s="4">
        <v>0</v>
      </c>
      <c r="U210" s="4" t="s">
        <v>150</v>
      </c>
      <c r="V210" s="4">
        <v>301289</v>
      </c>
      <c r="W210" s="4" t="s">
        <v>671</v>
      </c>
      <c r="X210" s="4">
        <v>301289</v>
      </c>
      <c r="Y210" s="4" t="s">
        <v>671</v>
      </c>
      <c r="Z210" s="4">
        <v>15</v>
      </c>
      <c r="AA210" s="4" t="s">
        <v>43</v>
      </c>
      <c r="AB210" s="4">
        <v>1</v>
      </c>
      <c r="AC210" s="4" t="s">
        <v>43</v>
      </c>
      <c r="AD210" s="36">
        <v>40</v>
      </c>
      <c r="AE210" s="36" t="s">
        <v>672</v>
      </c>
      <c r="AF210" s="4"/>
      <c r="AG210" s="4"/>
      <c r="AH210" s="4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5" customHeight="1" x14ac:dyDescent="0.35">
      <c r="A211" s="4">
        <v>2018</v>
      </c>
      <c r="B211" s="4" t="s">
        <v>147</v>
      </c>
      <c r="C211" s="4" t="s">
        <v>148</v>
      </c>
      <c r="D211" s="55">
        <v>43301</v>
      </c>
      <c r="E211" s="4" t="s">
        <v>275</v>
      </c>
      <c r="F211" s="4" t="s">
        <v>36</v>
      </c>
      <c r="G211" s="4" t="s">
        <v>37</v>
      </c>
      <c r="H211" s="4" t="s">
        <v>38</v>
      </c>
      <c r="I211" s="4"/>
      <c r="J211" s="4"/>
      <c r="K211" s="55"/>
      <c r="L211" s="4"/>
      <c r="M211" s="4"/>
      <c r="N211" s="55"/>
      <c r="O211" s="4"/>
      <c r="P211" s="55">
        <v>43301</v>
      </c>
      <c r="Q211" s="4" t="s">
        <v>673</v>
      </c>
      <c r="R211" s="4"/>
      <c r="S211" s="4"/>
      <c r="T211" s="4">
        <v>0</v>
      </c>
      <c r="U211" s="4" t="s">
        <v>150</v>
      </c>
      <c r="V211" s="4">
        <v>301290</v>
      </c>
      <c r="W211" s="4" t="s">
        <v>674</v>
      </c>
      <c r="X211" s="4">
        <v>301290</v>
      </c>
      <c r="Y211" s="4" t="s">
        <v>674</v>
      </c>
      <c r="Z211" s="4">
        <v>15</v>
      </c>
      <c r="AA211" s="4" t="s">
        <v>43</v>
      </c>
      <c r="AB211" s="4">
        <v>1</v>
      </c>
      <c r="AC211" s="4" t="s">
        <v>43</v>
      </c>
      <c r="AD211" s="36">
        <v>41</v>
      </c>
      <c r="AE211" s="36" t="s">
        <v>579</v>
      </c>
      <c r="AF211" s="4"/>
      <c r="AG211" s="4"/>
      <c r="AH211" s="4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5" customHeight="1" x14ac:dyDescent="0.35">
      <c r="A212" s="4">
        <v>2018</v>
      </c>
      <c r="B212" s="4" t="s">
        <v>147</v>
      </c>
      <c r="C212" s="4" t="s">
        <v>148</v>
      </c>
      <c r="D212" s="55">
        <v>43461</v>
      </c>
      <c r="E212" s="4" t="s">
        <v>542</v>
      </c>
      <c r="F212" s="4" t="s">
        <v>36</v>
      </c>
      <c r="G212" s="4" t="s">
        <v>37</v>
      </c>
      <c r="H212" s="4" t="s">
        <v>38</v>
      </c>
      <c r="I212" s="4"/>
      <c r="J212" s="4"/>
      <c r="K212" s="55"/>
      <c r="L212" s="4"/>
      <c r="M212" s="4"/>
      <c r="N212" s="55"/>
      <c r="O212" s="4"/>
      <c r="P212" s="55">
        <v>43461</v>
      </c>
      <c r="Q212" s="4" t="s">
        <v>675</v>
      </c>
      <c r="R212" s="4"/>
      <c r="S212" s="4"/>
      <c r="T212" s="4">
        <v>0</v>
      </c>
      <c r="U212" s="4" t="s">
        <v>150</v>
      </c>
      <c r="V212" s="4">
        <v>301486</v>
      </c>
      <c r="W212" s="4" t="s">
        <v>676</v>
      </c>
      <c r="X212" s="4">
        <v>301486</v>
      </c>
      <c r="Y212" s="4" t="s">
        <v>676</v>
      </c>
      <c r="Z212" s="4">
        <v>18</v>
      </c>
      <c r="AA212" s="4" t="s">
        <v>94</v>
      </c>
      <c r="AB212" s="4">
        <v>1</v>
      </c>
      <c r="AC212" s="4" t="s">
        <v>95</v>
      </c>
      <c r="AD212" s="36">
        <v>6</v>
      </c>
      <c r="AE212" s="36" t="s">
        <v>677</v>
      </c>
      <c r="AF212" s="4"/>
      <c r="AG212" s="4"/>
      <c r="AH212" s="4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5" customHeight="1" x14ac:dyDescent="0.35">
      <c r="A213" s="4">
        <v>2018</v>
      </c>
      <c r="B213" s="4" t="s">
        <v>147</v>
      </c>
      <c r="C213" s="4" t="s">
        <v>148</v>
      </c>
      <c r="D213" s="55">
        <v>43451</v>
      </c>
      <c r="E213" s="4" t="s">
        <v>385</v>
      </c>
      <c r="F213" s="4" t="s">
        <v>36</v>
      </c>
      <c r="G213" s="4" t="s">
        <v>37</v>
      </c>
      <c r="H213" s="4" t="s">
        <v>38</v>
      </c>
      <c r="I213" s="4"/>
      <c r="J213" s="4"/>
      <c r="K213" s="55"/>
      <c r="L213" s="4"/>
      <c r="M213" s="4"/>
      <c r="N213" s="55"/>
      <c r="O213" s="4"/>
      <c r="P213" s="55">
        <v>43451</v>
      </c>
      <c r="Q213" s="4" t="s">
        <v>678</v>
      </c>
      <c r="R213" s="4"/>
      <c r="S213" s="4"/>
      <c r="T213" s="4">
        <v>0</v>
      </c>
      <c r="U213" s="4" t="s">
        <v>150</v>
      </c>
      <c r="V213" s="4">
        <v>300682</v>
      </c>
      <c r="W213" s="4" t="s">
        <v>679</v>
      </c>
      <c r="X213" s="4">
        <v>300682</v>
      </c>
      <c r="Y213" s="4" t="s">
        <v>679</v>
      </c>
      <c r="Z213" s="4">
        <v>7</v>
      </c>
      <c r="AA213" s="4" t="s">
        <v>329</v>
      </c>
      <c r="AB213" s="4">
        <v>1</v>
      </c>
      <c r="AC213" s="4" t="s">
        <v>330</v>
      </c>
      <c r="AD213" s="36">
        <v>6</v>
      </c>
      <c r="AE213" s="36" t="s">
        <v>384</v>
      </c>
      <c r="AF213" s="4"/>
      <c r="AG213" s="4"/>
      <c r="AH213" s="4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5" customHeight="1" x14ac:dyDescent="0.35">
      <c r="A214" s="4">
        <v>2018</v>
      </c>
      <c r="B214" s="4" t="s">
        <v>147</v>
      </c>
      <c r="C214" s="4" t="s">
        <v>148</v>
      </c>
      <c r="D214" s="55">
        <v>43341</v>
      </c>
      <c r="E214" s="4" t="s">
        <v>275</v>
      </c>
      <c r="F214" s="4" t="s">
        <v>36</v>
      </c>
      <c r="G214" s="4" t="s">
        <v>37</v>
      </c>
      <c r="H214" s="4" t="s">
        <v>38</v>
      </c>
      <c r="I214" s="4"/>
      <c r="J214" s="4"/>
      <c r="K214" s="55"/>
      <c r="L214" s="4"/>
      <c r="M214" s="4"/>
      <c r="N214" s="55"/>
      <c r="O214" s="4"/>
      <c r="P214" s="55">
        <v>43341</v>
      </c>
      <c r="Q214" s="4" t="s">
        <v>680</v>
      </c>
      <c r="R214" s="4"/>
      <c r="S214" s="4"/>
      <c r="T214" s="4">
        <v>0</v>
      </c>
      <c r="U214" s="4" t="s">
        <v>150</v>
      </c>
      <c r="V214" s="4">
        <v>300756</v>
      </c>
      <c r="W214" s="4" t="s">
        <v>681</v>
      </c>
      <c r="X214" s="4">
        <v>300756</v>
      </c>
      <c r="Y214" s="4" t="s">
        <v>681</v>
      </c>
      <c r="Z214" s="4">
        <v>8</v>
      </c>
      <c r="AA214" s="4" t="s">
        <v>191</v>
      </c>
      <c r="AB214" s="4">
        <v>9</v>
      </c>
      <c r="AC214" s="4" t="s">
        <v>260</v>
      </c>
      <c r="AD214" s="36">
        <v>9</v>
      </c>
      <c r="AE214" s="36" t="s">
        <v>682</v>
      </c>
      <c r="AF214" s="4"/>
      <c r="AG214" s="4"/>
      <c r="AH214" s="4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5" customHeight="1" x14ac:dyDescent="0.35">
      <c r="A215" s="4">
        <v>2018</v>
      </c>
      <c r="B215" s="4" t="s">
        <v>147</v>
      </c>
      <c r="C215" s="4" t="s">
        <v>148</v>
      </c>
      <c r="D215" s="55">
        <v>43133</v>
      </c>
      <c r="E215" s="4" t="s">
        <v>275</v>
      </c>
      <c r="F215" s="4" t="s">
        <v>36</v>
      </c>
      <c r="G215" s="4" t="s">
        <v>37</v>
      </c>
      <c r="H215" s="4" t="s">
        <v>38</v>
      </c>
      <c r="I215" s="4"/>
      <c r="J215" s="4"/>
      <c r="K215" s="55"/>
      <c r="L215" s="4"/>
      <c r="M215" s="4"/>
      <c r="N215" s="55"/>
      <c r="O215" s="4"/>
      <c r="P215" s="55">
        <v>43133</v>
      </c>
      <c r="Q215" s="4" t="s">
        <v>683</v>
      </c>
      <c r="R215" s="4"/>
      <c r="S215" s="4"/>
      <c r="T215" s="4">
        <v>0</v>
      </c>
      <c r="U215" s="4" t="s">
        <v>150</v>
      </c>
      <c r="V215" s="4">
        <v>301291</v>
      </c>
      <c r="W215" s="4" t="s">
        <v>684</v>
      </c>
      <c r="X215" s="4">
        <v>301291</v>
      </c>
      <c r="Y215" s="4" t="s">
        <v>684</v>
      </c>
      <c r="Z215" s="4">
        <v>15</v>
      </c>
      <c r="AA215" s="4" t="s">
        <v>43</v>
      </c>
      <c r="AB215" s="56">
        <v>1</v>
      </c>
      <c r="AC215" s="56" t="s">
        <v>43</v>
      </c>
      <c r="AD215" s="36">
        <v>42</v>
      </c>
      <c r="AE215" s="36" t="s">
        <v>685</v>
      </c>
      <c r="AF215" s="4"/>
      <c r="AG215" s="4"/>
      <c r="AH215" s="4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:46" ht="15" customHeight="1" x14ac:dyDescent="0.35">
      <c r="A216" s="4">
        <v>2018</v>
      </c>
      <c r="B216" s="4" t="s">
        <v>147</v>
      </c>
      <c r="C216" s="4" t="s">
        <v>148</v>
      </c>
      <c r="D216" s="55">
        <v>43413</v>
      </c>
      <c r="E216" s="4" t="s">
        <v>542</v>
      </c>
      <c r="F216" s="4" t="s">
        <v>36</v>
      </c>
      <c r="G216" s="4" t="s">
        <v>37</v>
      </c>
      <c r="H216" s="4" t="s">
        <v>38</v>
      </c>
      <c r="I216" s="4"/>
      <c r="J216" s="4"/>
      <c r="K216" s="55"/>
      <c r="L216" s="4"/>
      <c r="M216" s="4"/>
      <c r="N216" s="55"/>
      <c r="O216" s="4"/>
      <c r="P216" s="55">
        <v>43413</v>
      </c>
      <c r="Q216" s="4" t="s">
        <v>686</v>
      </c>
      <c r="R216" s="4"/>
      <c r="S216" s="4"/>
      <c r="T216" s="4">
        <v>0</v>
      </c>
      <c r="U216" s="4" t="s">
        <v>150</v>
      </c>
      <c r="V216" s="4">
        <v>301528</v>
      </c>
      <c r="W216" s="4" t="s">
        <v>687</v>
      </c>
      <c r="X216" s="4">
        <v>301528</v>
      </c>
      <c r="Y216" s="4" t="s">
        <v>687</v>
      </c>
      <c r="Z216" s="4">
        <v>19</v>
      </c>
      <c r="AA216" s="4" t="s">
        <v>99</v>
      </c>
      <c r="AB216" s="4">
        <v>3</v>
      </c>
      <c r="AC216" s="4" t="s">
        <v>620</v>
      </c>
      <c r="AD216" s="36">
        <v>7</v>
      </c>
      <c r="AE216" s="36" t="s">
        <v>688</v>
      </c>
      <c r="AF216" s="4"/>
      <c r="AG216" s="4"/>
      <c r="AH216" s="4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spans="1:46" ht="15" customHeight="1" x14ac:dyDescent="0.35">
      <c r="A217" s="4">
        <v>2018</v>
      </c>
      <c r="B217" s="4" t="s">
        <v>147</v>
      </c>
      <c r="C217" s="4" t="s">
        <v>207</v>
      </c>
      <c r="D217" s="55">
        <v>43461</v>
      </c>
      <c r="E217" s="4" t="s">
        <v>542</v>
      </c>
      <c r="F217" s="4" t="s">
        <v>36</v>
      </c>
      <c r="G217" s="4" t="s">
        <v>37</v>
      </c>
      <c r="H217" s="4" t="s">
        <v>38</v>
      </c>
      <c r="I217" s="4"/>
      <c r="J217" s="4"/>
      <c r="K217" s="55"/>
      <c r="L217" s="4"/>
      <c r="M217" s="4"/>
      <c r="N217" s="55"/>
      <c r="O217" s="4"/>
      <c r="P217" s="55">
        <v>43461</v>
      </c>
      <c r="Q217" s="4" t="s">
        <v>689</v>
      </c>
      <c r="R217" s="4"/>
      <c r="S217" s="4"/>
      <c r="T217" s="4">
        <v>0</v>
      </c>
      <c r="U217" s="4" t="s">
        <v>150</v>
      </c>
      <c r="V217" s="4">
        <v>300809</v>
      </c>
      <c r="W217" s="4" t="s">
        <v>690</v>
      </c>
      <c r="X217" s="4">
        <v>300809</v>
      </c>
      <c r="Y217" s="4" t="s">
        <v>690</v>
      </c>
      <c r="Z217" s="4">
        <v>9</v>
      </c>
      <c r="AA217" s="4" t="s">
        <v>417</v>
      </c>
      <c r="AB217" s="4">
        <v>2</v>
      </c>
      <c r="AC217" s="4" t="s">
        <v>691</v>
      </c>
      <c r="AD217" s="36">
        <v>1</v>
      </c>
      <c r="AE217" s="36" t="s">
        <v>691</v>
      </c>
      <c r="AF217" s="4"/>
      <c r="AG217" s="4"/>
      <c r="AH217" s="4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ht="15" customHeight="1" x14ac:dyDescent="0.35">
      <c r="A218" s="4">
        <v>2018</v>
      </c>
      <c r="B218" s="4" t="s">
        <v>147</v>
      </c>
      <c r="C218" s="4" t="s">
        <v>207</v>
      </c>
      <c r="D218" s="55">
        <v>43453</v>
      </c>
      <c r="E218" s="4" t="s">
        <v>542</v>
      </c>
      <c r="F218" s="4" t="s">
        <v>36</v>
      </c>
      <c r="G218" s="4" t="s">
        <v>37</v>
      </c>
      <c r="H218" s="4" t="s">
        <v>38</v>
      </c>
      <c r="I218" s="4"/>
      <c r="J218" s="4"/>
      <c r="K218" s="55"/>
      <c r="L218" s="4"/>
      <c r="M218" s="4"/>
      <c r="N218" s="55"/>
      <c r="O218" s="4"/>
      <c r="P218" s="55">
        <v>43453</v>
      </c>
      <c r="Q218" s="4" t="s">
        <v>692</v>
      </c>
      <c r="R218" s="4"/>
      <c r="S218" s="4"/>
      <c r="T218" s="4">
        <v>0</v>
      </c>
      <c r="U218" s="4" t="s">
        <v>150</v>
      </c>
      <c r="V218" s="4">
        <v>300817</v>
      </c>
      <c r="W218" s="4" t="s">
        <v>693</v>
      </c>
      <c r="X218" s="4">
        <v>300817</v>
      </c>
      <c r="Y218" s="4" t="s">
        <v>693</v>
      </c>
      <c r="Z218" s="4">
        <v>9</v>
      </c>
      <c r="AA218" s="4" t="s">
        <v>417</v>
      </c>
      <c r="AB218" s="4">
        <v>3</v>
      </c>
      <c r="AC218" s="4" t="s">
        <v>694</v>
      </c>
      <c r="AD218" s="36">
        <v>1</v>
      </c>
      <c r="AE218" s="36" t="s">
        <v>695</v>
      </c>
      <c r="AF218" s="4"/>
      <c r="AG218" s="4"/>
      <c r="AH218" s="4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spans="1:46" ht="15" customHeight="1" x14ac:dyDescent="0.35">
      <c r="A219" s="4">
        <v>2018</v>
      </c>
      <c r="B219" s="4" t="s">
        <v>147</v>
      </c>
      <c r="C219" s="4" t="s">
        <v>207</v>
      </c>
      <c r="D219" s="55">
        <v>43311</v>
      </c>
      <c r="E219" s="4" t="s">
        <v>385</v>
      </c>
      <c r="F219" s="4" t="s">
        <v>36</v>
      </c>
      <c r="G219" s="4" t="s">
        <v>37</v>
      </c>
      <c r="H219" s="4" t="s">
        <v>38</v>
      </c>
      <c r="I219" s="4"/>
      <c r="J219" s="4"/>
      <c r="K219" s="55"/>
      <c r="L219" s="4"/>
      <c r="M219" s="4"/>
      <c r="N219" s="55"/>
      <c r="O219" s="4"/>
      <c r="P219" s="55">
        <v>43311</v>
      </c>
      <c r="Q219" s="4" t="s">
        <v>696</v>
      </c>
      <c r="R219" s="4"/>
      <c r="S219" s="4"/>
      <c r="T219" s="4">
        <v>0</v>
      </c>
      <c r="U219" s="4" t="s">
        <v>150</v>
      </c>
      <c r="V219" s="4">
        <v>300331</v>
      </c>
      <c r="W219" s="4" t="s">
        <v>697</v>
      </c>
      <c r="X219" s="4">
        <v>300331</v>
      </c>
      <c r="Y219" s="4" t="s">
        <v>697</v>
      </c>
      <c r="Z219" s="4">
        <v>4</v>
      </c>
      <c r="AA219" s="4" t="s">
        <v>301</v>
      </c>
      <c r="AB219" s="4">
        <v>1</v>
      </c>
      <c r="AC219" s="4" t="s">
        <v>301</v>
      </c>
      <c r="AD219" s="36">
        <v>1</v>
      </c>
      <c r="AE219" s="36" t="s">
        <v>301</v>
      </c>
      <c r="AF219" s="4"/>
      <c r="AG219" s="4"/>
      <c r="AH219" s="4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ht="15" customHeight="1" x14ac:dyDescent="0.35">
      <c r="A220" s="4">
        <v>2018</v>
      </c>
      <c r="B220" s="4" t="s">
        <v>147</v>
      </c>
      <c r="C220" s="4" t="s">
        <v>207</v>
      </c>
      <c r="D220" s="55">
        <v>43440</v>
      </c>
      <c r="E220" s="4" t="s">
        <v>698</v>
      </c>
      <c r="F220" s="4" t="s">
        <v>36</v>
      </c>
      <c r="G220" s="4" t="s">
        <v>37</v>
      </c>
      <c r="H220" s="4" t="s">
        <v>38</v>
      </c>
      <c r="I220" s="4"/>
      <c r="J220" s="4"/>
      <c r="K220" s="55"/>
      <c r="L220" s="4"/>
      <c r="M220" s="4"/>
      <c r="N220" s="55"/>
      <c r="O220" s="4"/>
      <c r="P220" s="55">
        <v>43440</v>
      </c>
      <c r="Q220" s="4" t="s">
        <v>699</v>
      </c>
      <c r="R220" s="4"/>
      <c r="S220" s="4"/>
      <c r="T220" s="4">
        <v>0</v>
      </c>
      <c r="U220" s="4" t="s">
        <v>150</v>
      </c>
      <c r="V220" s="4">
        <v>300022</v>
      </c>
      <c r="W220" s="4" t="s">
        <v>700</v>
      </c>
      <c r="X220" s="4">
        <v>300022</v>
      </c>
      <c r="Y220" s="4" t="s">
        <v>700</v>
      </c>
      <c r="Z220" s="4">
        <v>1</v>
      </c>
      <c r="AA220" s="4" t="s">
        <v>67</v>
      </c>
      <c r="AB220" s="4">
        <v>2</v>
      </c>
      <c r="AC220" s="4" t="s">
        <v>701</v>
      </c>
      <c r="AD220" s="36">
        <v>1</v>
      </c>
      <c r="AE220" s="36" t="s">
        <v>701</v>
      </c>
      <c r="AF220" s="4"/>
      <c r="AG220" s="4"/>
      <c r="AH220" s="4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ht="15" customHeight="1" x14ac:dyDescent="0.35">
      <c r="A221" s="4">
        <v>2018</v>
      </c>
      <c r="B221" s="4" t="s">
        <v>147</v>
      </c>
      <c r="C221" s="4" t="s">
        <v>207</v>
      </c>
      <c r="D221" s="55">
        <v>43341</v>
      </c>
      <c r="E221" s="4" t="s">
        <v>385</v>
      </c>
      <c r="F221" s="4" t="s">
        <v>36</v>
      </c>
      <c r="G221" s="4" t="s">
        <v>37</v>
      </c>
      <c r="H221" s="4" t="s">
        <v>38</v>
      </c>
      <c r="I221" s="4" t="s">
        <v>702</v>
      </c>
      <c r="J221" s="4"/>
      <c r="K221" s="55"/>
      <c r="L221" s="4"/>
      <c r="M221" s="4"/>
      <c r="N221" s="55"/>
      <c r="O221" s="4"/>
      <c r="P221" s="55">
        <v>43341</v>
      </c>
      <c r="Q221" s="4" t="s">
        <v>703</v>
      </c>
      <c r="R221" s="4"/>
      <c r="S221" s="4"/>
      <c r="T221" s="4">
        <v>0</v>
      </c>
      <c r="U221" s="4" t="s">
        <v>150</v>
      </c>
      <c r="V221" s="4">
        <v>300724</v>
      </c>
      <c r="W221" s="4" t="s">
        <v>704</v>
      </c>
      <c r="X221" s="4">
        <v>300724</v>
      </c>
      <c r="Y221" s="4" t="s">
        <v>704</v>
      </c>
      <c r="Z221" s="4">
        <v>8</v>
      </c>
      <c r="AA221" s="4" t="s">
        <v>191</v>
      </c>
      <c r="AB221" s="4">
        <v>6</v>
      </c>
      <c r="AC221" s="4" t="s">
        <v>705</v>
      </c>
      <c r="AD221" s="36">
        <v>1</v>
      </c>
      <c r="AE221" s="36" t="s">
        <v>706</v>
      </c>
      <c r="AF221" s="4"/>
      <c r="AG221" s="4"/>
      <c r="AH221" s="4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spans="1:46" ht="15" customHeight="1" x14ac:dyDescent="0.35">
      <c r="A222" s="4">
        <v>2018</v>
      </c>
      <c r="B222" s="4" t="s">
        <v>147</v>
      </c>
      <c r="C222" s="4" t="s">
        <v>207</v>
      </c>
      <c r="D222" s="55">
        <v>43460</v>
      </c>
      <c r="E222" s="4" t="s">
        <v>542</v>
      </c>
      <c r="F222" s="4" t="s">
        <v>36</v>
      </c>
      <c r="G222" s="4" t="s">
        <v>37</v>
      </c>
      <c r="H222" s="4" t="s">
        <v>38</v>
      </c>
      <c r="I222" s="4"/>
      <c r="J222" s="4"/>
      <c r="K222" s="55"/>
      <c r="L222" s="4"/>
      <c r="M222" s="4"/>
      <c r="N222" s="55"/>
      <c r="O222" s="4"/>
      <c r="P222" s="55">
        <v>43460</v>
      </c>
      <c r="Q222" s="4" t="s">
        <v>707</v>
      </c>
      <c r="R222" s="4"/>
      <c r="S222" s="4"/>
      <c r="T222" s="4">
        <v>0</v>
      </c>
      <c r="U222" s="4" t="s">
        <v>150</v>
      </c>
      <c r="V222" s="4">
        <v>301623</v>
      </c>
      <c r="W222" s="4" t="s">
        <v>708</v>
      </c>
      <c r="X222" s="4">
        <v>301623</v>
      </c>
      <c r="Y222" s="4" t="s">
        <v>708</v>
      </c>
      <c r="Z222" s="4">
        <v>21</v>
      </c>
      <c r="AA222" s="4" t="s">
        <v>104</v>
      </c>
      <c r="AB222" s="4">
        <v>3</v>
      </c>
      <c r="AC222" s="4" t="s">
        <v>709</v>
      </c>
      <c r="AD222" s="36">
        <v>1</v>
      </c>
      <c r="AE222" s="36" t="s">
        <v>710</v>
      </c>
      <c r="AF222" s="4"/>
      <c r="AG222" s="4"/>
      <c r="AH222" s="4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spans="1:46" ht="15" customHeight="1" x14ac:dyDescent="0.35">
      <c r="A223" s="4">
        <v>2018</v>
      </c>
      <c r="B223" s="4" t="s">
        <v>147</v>
      </c>
      <c r="C223" s="4" t="s">
        <v>207</v>
      </c>
      <c r="D223" s="55">
        <v>43215</v>
      </c>
      <c r="E223" s="4" t="s">
        <v>385</v>
      </c>
      <c r="F223" s="4" t="s">
        <v>36</v>
      </c>
      <c r="G223" s="4" t="s">
        <v>37</v>
      </c>
      <c r="H223" s="4" t="s">
        <v>38</v>
      </c>
      <c r="I223" s="4"/>
      <c r="J223" s="4"/>
      <c r="K223" s="55"/>
      <c r="L223" s="4"/>
      <c r="M223" s="4"/>
      <c r="N223" s="55"/>
      <c r="O223" s="4"/>
      <c r="P223" s="55">
        <v>43215</v>
      </c>
      <c r="Q223" s="4" t="s">
        <v>711</v>
      </c>
      <c r="R223" s="4"/>
      <c r="S223" s="4"/>
      <c r="T223" s="4">
        <v>0</v>
      </c>
      <c r="U223" s="4" t="s">
        <v>150</v>
      </c>
      <c r="V223" s="4">
        <v>300125</v>
      </c>
      <c r="W223" s="4" t="s">
        <v>712</v>
      </c>
      <c r="X223" s="4">
        <v>300125</v>
      </c>
      <c r="Y223" s="4" t="s">
        <v>712</v>
      </c>
      <c r="Z223" s="4">
        <v>2</v>
      </c>
      <c r="AA223" s="4" t="s">
        <v>72</v>
      </c>
      <c r="AB223" s="4">
        <v>6</v>
      </c>
      <c r="AC223" s="4" t="s">
        <v>713</v>
      </c>
      <c r="AD223" s="36">
        <v>1</v>
      </c>
      <c r="AE223" s="36" t="s">
        <v>713</v>
      </c>
      <c r="AF223" s="4"/>
      <c r="AG223" s="4"/>
      <c r="AH223" s="4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5" customHeight="1" x14ac:dyDescent="0.35">
      <c r="A224" s="4">
        <v>2018</v>
      </c>
      <c r="B224" s="4" t="s">
        <v>147</v>
      </c>
      <c r="C224" s="4" t="s">
        <v>207</v>
      </c>
      <c r="D224" s="55">
        <v>43357</v>
      </c>
      <c r="E224" s="4" t="s">
        <v>385</v>
      </c>
      <c r="F224" s="4" t="s">
        <v>36</v>
      </c>
      <c r="G224" s="4" t="s">
        <v>37</v>
      </c>
      <c r="H224" s="4" t="s">
        <v>38</v>
      </c>
      <c r="I224" s="4"/>
      <c r="J224" s="4"/>
      <c r="K224" s="55"/>
      <c r="L224" s="4"/>
      <c r="M224" s="4"/>
      <c r="N224" s="55"/>
      <c r="O224" s="4"/>
      <c r="P224" s="55">
        <v>43357</v>
      </c>
      <c r="Q224" s="4" t="s">
        <v>714</v>
      </c>
      <c r="R224" s="4"/>
      <c r="S224" s="4"/>
      <c r="T224" s="4">
        <v>0</v>
      </c>
      <c r="U224" s="4" t="s">
        <v>150</v>
      </c>
      <c r="V224" s="4">
        <v>300829</v>
      </c>
      <c r="W224" s="4" t="s">
        <v>715</v>
      </c>
      <c r="X224" s="4">
        <v>300829</v>
      </c>
      <c r="Y224" s="4" t="s">
        <v>715</v>
      </c>
      <c r="Z224" s="4">
        <v>9</v>
      </c>
      <c r="AA224" s="4" t="s">
        <v>417</v>
      </c>
      <c r="AB224" s="4">
        <v>4</v>
      </c>
      <c r="AC224" s="4" t="s">
        <v>716</v>
      </c>
      <c r="AD224" s="36">
        <v>1</v>
      </c>
      <c r="AE224" s="36" t="s">
        <v>716</v>
      </c>
      <c r="AF224" s="4"/>
      <c r="AG224" s="4"/>
      <c r="AH224" s="4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5" customHeight="1" x14ac:dyDescent="0.35">
      <c r="A225" s="4">
        <v>2018</v>
      </c>
      <c r="B225" s="4" t="s">
        <v>147</v>
      </c>
      <c r="C225" s="4" t="s">
        <v>207</v>
      </c>
      <c r="D225" s="55">
        <v>43263</v>
      </c>
      <c r="E225" s="4" t="s">
        <v>385</v>
      </c>
      <c r="F225" s="4" t="s">
        <v>36</v>
      </c>
      <c r="G225" s="4" t="s">
        <v>37</v>
      </c>
      <c r="H225" s="4" t="s">
        <v>38</v>
      </c>
      <c r="I225" s="4"/>
      <c r="J225" s="4"/>
      <c r="K225" s="55"/>
      <c r="L225" s="4"/>
      <c r="M225" s="4"/>
      <c r="N225" s="55"/>
      <c r="O225" s="4"/>
      <c r="P225" s="55">
        <v>43263</v>
      </c>
      <c r="Q225" s="4" t="s">
        <v>717</v>
      </c>
      <c r="R225" s="4"/>
      <c r="S225" s="4"/>
      <c r="T225" s="4">
        <v>0</v>
      </c>
      <c r="U225" s="4" t="s">
        <v>150</v>
      </c>
      <c r="V225" s="4">
        <v>300001</v>
      </c>
      <c r="W225" s="4" t="s">
        <v>718</v>
      </c>
      <c r="X225" s="4">
        <v>300001</v>
      </c>
      <c r="Y225" s="4" t="s">
        <v>718</v>
      </c>
      <c r="Z225" s="4">
        <v>1</v>
      </c>
      <c r="AA225" s="4" t="s">
        <v>67</v>
      </c>
      <c r="AB225" s="4">
        <v>1</v>
      </c>
      <c r="AC225" s="4" t="s">
        <v>68</v>
      </c>
      <c r="AD225" s="36">
        <v>1</v>
      </c>
      <c r="AE225" s="36" t="s">
        <v>68</v>
      </c>
      <c r="AF225" s="4"/>
      <c r="AG225" s="4"/>
      <c r="AH225" s="4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5" customHeight="1" x14ac:dyDescent="0.35">
      <c r="A226" s="4">
        <v>2018</v>
      </c>
      <c r="B226" s="4" t="s">
        <v>147</v>
      </c>
      <c r="C226" s="4" t="s">
        <v>207</v>
      </c>
      <c r="D226" s="55">
        <v>43430</v>
      </c>
      <c r="E226" s="4" t="s">
        <v>385</v>
      </c>
      <c r="F226" s="4" t="s">
        <v>36</v>
      </c>
      <c r="G226" s="4" t="s">
        <v>37</v>
      </c>
      <c r="H226" s="4" t="s">
        <v>38</v>
      </c>
      <c r="I226" s="4"/>
      <c r="J226" s="4"/>
      <c r="K226" s="55"/>
      <c r="L226" s="4"/>
      <c r="M226" s="4"/>
      <c r="N226" s="55"/>
      <c r="O226" s="4"/>
      <c r="P226" s="55">
        <v>43430</v>
      </c>
      <c r="Q226" s="4" t="s">
        <v>719</v>
      </c>
      <c r="R226" s="4"/>
      <c r="S226" s="4"/>
      <c r="T226" s="56">
        <v>0</v>
      </c>
      <c r="U226" s="56" t="s">
        <v>150</v>
      </c>
      <c r="V226" s="56">
        <v>300842</v>
      </c>
      <c r="W226" s="56" t="s">
        <v>720</v>
      </c>
      <c r="X226" s="56">
        <v>300842</v>
      </c>
      <c r="Y226" s="56" t="s">
        <v>720</v>
      </c>
      <c r="Z226" s="56">
        <v>9</v>
      </c>
      <c r="AA226" s="56" t="s">
        <v>417</v>
      </c>
      <c r="AB226" s="56">
        <v>5</v>
      </c>
      <c r="AC226" s="56" t="s">
        <v>721</v>
      </c>
      <c r="AD226" s="37">
        <v>1</v>
      </c>
      <c r="AE226" s="37" t="s">
        <v>721</v>
      </c>
      <c r="AF226" s="4"/>
      <c r="AG226" s="4"/>
      <c r="AH226" s="4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5" customHeight="1" x14ac:dyDescent="0.35">
      <c r="A227" s="4">
        <v>2018</v>
      </c>
      <c r="B227" s="4" t="s">
        <v>147</v>
      </c>
      <c r="C227" s="4" t="s">
        <v>207</v>
      </c>
      <c r="D227" s="55">
        <v>43461</v>
      </c>
      <c r="E227" s="4" t="s">
        <v>542</v>
      </c>
      <c r="F227" s="4" t="s">
        <v>36</v>
      </c>
      <c r="G227" s="4" t="s">
        <v>37</v>
      </c>
      <c r="H227" s="4" t="s">
        <v>38</v>
      </c>
      <c r="I227" s="4"/>
      <c r="J227" s="4"/>
      <c r="K227" s="55"/>
      <c r="L227" s="4"/>
      <c r="M227" s="4"/>
      <c r="N227" s="55"/>
      <c r="O227" s="4"/>
      <c r="P227" s="55">
        <v>43461</v>
      </c>
      <c r="Q227" s="4" t="s">
        <v>722</v>
      </c>
      <c r="R227" s="4"/>
      <c r="S227" s="4"/>
      <c r="T227" s="4">
        <v>0</v>
      </c>
      <c r="U227" s="4" t="s">
        <v>150</v>
      </c>
      <c r="V227" s="4">
        <v>300040</v>
      </c>
      <c r="W227" s="4" t="s">
        <v>723</v>
      </c>
      <c r="X227" s="4">
        <v>300040</v>
      </c>
      <c r="Y227" s="4" t="s">
        <v>723</v>
      </c>
      <c r="Z227" s="4">
        <v>1</v>
      </c>
      <c r="AA227" s="4" t="s">
        <v>67</v>
      </c>
      <c r="AB227" s="4">
        <v>4</v>
      </c>
      <c r="AC227" s="4" t="s">
        <v>724</v>
      </c>
      <c r="AD227" s="36">
        <v>1</v>
      </c>
      <c r="AE227" s="36" t="s">
        <v>725</v>
      </c>
      <c r="AF227" s="4"/>
      <c r="AG227" s="4"/>
      <c r="AH227" s="4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ht="15" customHeight="1" x14ac:dyDescent="0.35">
      <c r="A228" s="4">
        <v>2018</v>
      </c>
      <c r="B228" s="4" t="s">
        <v>147</v>
      </c>
      <c r="C228" s="4" t="s">
        <v>207</v>
      </c>
      <c r="D228" s="55">
        <v>43391</v>
      </c>
      <c r="E228" s="4" t="s">
        <v>385</v>
      </c>
      <c r="F228" s="4" t="s">
        <v>36</v>
      </c>
      <c r="G228" s="4" t="s">
        <v>37</v>
      </c>
      <c r="H228" s="4" t="s">
        <v>38</v>
      </c>
      <c r="I228" s="4"/>
      <c r="J228" s="4"/>
      <c r="K228" s="55"/>
      <c r="L228" s="4"/>
      <c r="M228" s="4"/>
      <c r="N228" s="55"/>
      <c r="O228" s="4"/>
      <c r="P228" s="55">
        <v>43391</v>
      </c>
      <c r="Q228" s="4" t="s">
        <v>726</v>
      </c>
      <c r="R228" s="4"/>
      <c r="S228" s="4"/>
      <c r="T228" s="4">
        <v>0</v>
      </c>
      <c r="U228" s="4" t="s">
        <v>150</v>
      </c>
      <c r="V228" s="4">
        <v>300740</v>
      </c>
      <c r="W228" s="4" t="s">
        <v>727</v>
      </c>
      <c r="X228" s="4">
        <v>300740</v>
      </c>
      <c r="Y228" s="4" t="s">
        <v>727</v>
      </c>
      <c r="Z228" s="4">
        <v>8</v>
      </c>
      <c r="AA228" s="4" t="s">
        <v>191</v>
      </c>
      <c r="AB228" s="4">
        <v>8</v>
      </c>
      <c r="AC228" s="4" t="s">
        <v>728</v>
      </c>
      <c r="AD228" s="36">
        <v>1</v>
      </c>
      <c r="AE228" s="36" t="s">
        <v>728</v>
      </c>
      <c r="AF228" s="4"/>
      <c r="AG228" s="4"/>
      <c r="AH228" s="4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ht="15" customHeight="1" x14ac:dyDescent="0.35">
      <c r="A229" s="4">
        <v>2018</v>
      </c>
      <c r="B229" s="4" t="s">
        <v>147</v>
      </c>
      <c r="C229" s="4" t="s">
        <v>207</v>
      </c>
      <c r="D229" s="55">
        <v>43301</v>
      </c>
      <c r="E229" s="4" t="s">
        <v>385</v>
      </c>
      <c r="F229" s="4" t="s">
        <v>36</v>
      </c>
      <c r="G229" s="4" t="s">
        <v>37</v>
      </c>
      <c r="H229" s="4" t="s">
        <v>38</v>
      </c>
      <c r="I229" s="4"/>
      <c r="J229" s="4"/>
      <c r="K229" s="55"/>
      <c r="L229" s="4"/>
      <c r="M229" s="4"/>
      <c r="N229" s="55"/>
      <c r="O229" s="4"/>
      <c r="P229" s="55">
        <v>43301</v>
      </c>
      <c r="Q229" s="4" t="s">
        <v>729</v>
      </c>
      <c r="R229" s="4"/>
      <c r="S229" s="4"/>
      <c r="T229" s="4">
        <v>0</v>
      </c>
      <c r="U229" s="4" t="s">
        <v>150</v>
      </c>
      <c r="V229" s="4">
        <v>301232</v>
      </c>
      <c r="W229" s="4" t="s">
        <v>730</v>
      </c>
      <c r="X229" s="4">
        <v>301232</v>
      </c>
      <c r="Y229" s="4" t="s">
        <v>730</v>
      </c>
      <c r="Z229" s="4">
        <v>14</v>
      </c>
      <c r="AA229" s="4" t="s">
        <v>731</v>
      </c>
      <c r="AB229" s="4">
        <v>2</v>
      </c>
      <c r="AC229" s="4" t="s">
        <v>732</v>
      </c>
      <c r="AD229" s="36">
        <v>1</v>
      </c>
      <c r="AE229" s="36" t="s">
        <v>732</v>
      </c>
      <c r="AF229" s="4"/>
      <c r="AG229" s="4"/>
      <c r="AH229" s="4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ht="15" customHeight="1" x14ac:dyDescent="0.35">
      <c r="A230" s="4">
        <v>2018</v>
      </c>
      <c r="B230" s="4" t="s">
        <v>147</v>
      </c>
      <c r="C230" s="4" t="s">
        <v>207</v>
      </c>
      <c r="D230" s="55">
        <v>43453</v>
      </c>
      <c r="E230" s="4" t="s">
        <v>542</v>
      </c>
      <c r="F230" s="4" t="s">
        <v>36</v>
      </c>
      <c r="G230" s="4" t="s">
        <v>37</v>
      </c>
      <c r="H230" s="4" t="s">
        <v>38</v>
      </c>
      <c r="I230" s="4" t="s">
        <v>733</v>
      </c>
      <c r="J230" s="4"/>
      <c r="K230" s="57"/>
      <c r="L230" s="4"/>
      <c r="M230" s="4"/>
      <c r="N230" s="55"/>
      <c r="O230" s="4"/>
      <c r="P230" s="57">
        <v>43453</v>
      </c>
      <c r="Q230" s="4" t="s">
        <v>734</v>
      </c>
      <c r="R230" s="56"/>
      <c r="S230" s="4"/>
      <c r="T230" s="56">
        <v>0</v>
      </c>
      <c r="U230" s="56" t="s">
        <v>150</v>
      </c>
      <c r="V230" s="56">
        <v>300916</v>
      </c>
      <c r="W230" s="56" t="s">
        <v>735</v>
      </c>
      <c r="X230" s="56">
        <v>300916</v>
      </c>
      <c r="Y230" s="56" t="s">
        <v>735</v>
      </c>
      <c r="Z230" s="56">
        <v>10</v>
      </c>
      <c r="AA230" s="56" t="s">
        <v>256</v>
      </c>
      <c r="AB230" s="56">
        <v>5</v>
      </c>
      <c r="AC230" s="56" t="s">
        <v>736</v>
      </c>
      <c r="AD230" s="37">
        <v>1</v>
      </c>
      <c r="AE230" s="37" t="s">
        <v>737</v>
      </c>
      <c r="AF230" s="4"/>
      <c r="AG230" s="4"/>
      <c r="AH230" s="4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15" customHeight="1" x14ac:dyDescent="0.35">
      <c r="A231" s="4">
        <v>2018</v>
      </c>
      <c r="B231" s="4" t="s">
        <v>147</v>
      </c>
      <c r="C231" s="4" t="s">
        <v>207</v>
      </c>
      <c r="D231" s="55">
        <v>43311</v>
      </c>
      <c r="E231" s="4" t="s">
        <v>385</v>
      </c>
      <c r="F231" s="4" t="s">
        <v>36</v>
      </c>
      <c r="G231" s="4" t="s">
        <v>37</v>
      </c>
      <c r="H231" s="4" t="s">
        <v>38</v>
      </c>
      <c r="I231" s="4"/>
      <c r="J231" s="4"/>
      <c r="K231" s="55"/>
      <c r="L231" s="4"/>
      <c r="M231" s="4"/>
      <c r="N231" s="55"/>
      <c r="O231" s="4"/>
      <c r="P231" s="55">
        <v>43311</v>
      </c>
      <c r="Q231" s="4" t="s">
        <v>738</v>
      </c>
      <c r="R231" s="4"/>
      <c r="S231" s="4"/>
      <c r="T231" s="4">
        <v>0</v>
      </c>
      <c r="U231" s="4" t="s">
        <v>150</v>
      </c>
      <c r="V231" s="4">
        <v>300460</v>
      </c>
      <c r="W231" s="4" t="s">
        <v>739</v>
      </c>
      <c r="X231" s="4">
        <v>300460</v>
      </c>
      <c r="Y231" s="4" t="s">
        <v>739</v>
      </c>
      <c r="Z231" s="4">
        <v>5</v>
      </c>
      <c r="AA231" s="4" t="s">
        <v>77</v>
      </c>
      <c r="AB231" s="4">
        <v>3</v>
      </c>
      <c r="AC231" s="4" t="s">
        <v>740</v>
      </c>
      <c r="AD231" s="36">
        <v>1</v>
      </c>
      <c r="AE231" s="36" t="s">
        <v>741</v>
      </c>
      <c r="AF231" s="4"/>
      <c r="AG231" s="4"/>
      <c r="AH231" s="4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5" customHeight="1" x14ac:dyDescent="0.35">
      <c r="A232" s="4">
        <v>2018</v>
      </c>
      <c r="B232" s="4" t="s">
        <v>147</v>
      </c>
      <c r="C232" s="4" t="s">
        <v>207</v>
      </c>
      <c r="D232" s="55">
        <v>43465</v>
      </c>
      <c r="E232" s="4" t="s">
        <v>542</v>
      </c>
      <c r="F232" s="4" t="s">
        <v>36</v>
      </c>
      <c r="G232" s="4" t="s">
        <v>37</v>
      </c>
      <c r="H232" s="4" t="s">
        <v>38</v>
      </c>
      <c r="I232" s="4"/>
      <c r="J232" s="4"/>
      <c r="K232" s="55"/>
      <c r="L232" s="4"/>
      <c r="M232" s="4"/>
      <c r="N232" s="55"/>
      <c r="O232" s="4"/>
      <c r="P232" s="55">
        <v>43465</v>
      </c>
      <c r="Q232" s="4" t="s">
        <v>742</v>
      </c>
      <c r="R232" s="4"/>
      <c r="S232" s="4"/>
      <c r="T232" s="4">
        <v>0</v>
      </c>
      <c r="U232" s="4" t="s">
        <v>150</v>
      </c>
      <c r="V232" s="4">
        <v>301548</v>
      </c>
      <c r="W232" s="4" t="s">
        <v>743</v>
      </c>
      <c r="X232" s="4">
        <v>301548</v>
      </c>
      <c r="Y232" s="4" t="s">
        <v>743</v>
      </c>
      <c r="Z232" s="4">
        <v>20</v>
      </c>
      <c r="AA232" s="4" t="s">
        <v>324</v>
      </c>
      <c r="AB232" s="4">
        <v>3</v>
      </c>
      <c r="AC232" s="4" t="s">
        <v>621</v>
      </c>
      <c r="AD232" s="36">
        <v>1</v>
      </c>
      <c r="AE232" s="36" t="s">
        <v>621</v>
      </c>
      <c r="AF232" s="4"/>
      <c r="AG232" s="4"/>
      <c r="AH232" s="4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5" customHeight="1" x14ac:dyDescent="0.35">
      <c r="A233" s="4">
        <v>2018</v>
      </c>
      <c r="B233" s="4" t="s">
        <v>147</v>
      </c>
      <c r="C233" s="4" t="s">
        <v>207</v>
      </c>
      <c r="D233" s="55">
        <v>43451</v>
      </c>
      <c r="E233" s="4" t="s">
        <v>542</v>
      </c>
      <c r="F233" s="4" t="s">
        <v>36</v>
      </c>
      <c r="G233" s="4" t="s">
        <v>37</v>
      </c>
      <c r="H233" s="4" t="s">
        <v>38</v>
      </c>
      <c r="I233" s="4"/>
      <c r="J233" s="4"/>
      <c r="K233" s="55"/>
      <c r="L233" s="4"/>
      <c r="M233" s="4"/>
      <c r="N233" s="55"/>
      <c r="O233" s="4"/>
      <c r="P233" s="55">
        <v>43451</v>
      </c>
      <c r="Q233" s="4" t="s">
        <v>744</v>
      </c>
      <c r="R233" s="4"/>
      <c r="S233" s="4"/>
      <c r="T233" s="4">
        <v>0</v>
      </c>
      <c r="U233" s="4" t="s">
        <v>150</v>
      </c>
      <c r="V233" s="4">
        <v>300885</v>
      </c>
      <c r="W233" s="4" t="s">
        <v>745</v>
      </c>
      <c r="X233" s="4">
        <v>300885</v>
      </c>
      <c r="Y233" s="4" t="s">
        <v>745</v>
      </c>
      <c r="Z233" s="4">
        <v>10</v>
      </c>
      <c r="AA233" s="4" t="s">
        <v>256</v>
      </c>
      <c r="AB233" s="4">
        <v>1</v>
      </c>
      <c r="AC233" s="4" t="s">
        <v>256</v>
      </c>
      <c r="AD233" s="36">
        <v>1</v>
      </c>
      <c r="AE233" s="36" t="s">
        <v>256</v>
      </c>
      <c r="AF233" s="4"/>
      <c r="AG233" s="4"/>
      <c r="AH233" s="4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5" customHeight="1" x14ac:dyDescent="0.35">
      <c r="A234" s="4">
        <v>2018</v>
      </c>
      <c r="B234" s="4" t="s">
        <v>147</v>
      </c>
      <c r="C234" s="4" t="s">
        <v>207</v>
      </c>
      <c r="D234" s="55">
        <v>43461</v>
      </c>
      <c r="E234" s="4" t="s">
        <v>542</v>
      </c>
      <c r="F234" s="4" t="s">
        <v>36</v>
      </c>
      <c r="G234" s="4" t="s">
        <v>37</v>
      </c>
      <c r="H234" s="4" t="s">
        <v>38</v>
      </c>
      <c r="I234" s="4"/>
      <c r="J234" s="4"/>
      <c r="K234" s="55"/>
      <c r="L234" s="4"/>
      <c r="M234" s="4"/>
      <c r="N234" s="55"/>
      <c r="O234" s="4"/>
      <c r="P234" s="55">
        <v>43461</v>
      </c>
      <c r="Q234" s="4" t="s">
        <v>746</v>
      </c>
      <c r="R234" s="4"/>
      <c r="S234" s="4"/>
      <c r="T234" s="4">
        <v>0</v>
      </c>
      <c r="U234" s="4" t="s">
        <v>150</v>
      </c>
      <c r="V234" s="4">
        <v>301371</v>
      </c>
      <c r="W234" s="4" t="s">
        <v>747</v>
      </c>
      <c r="X234" s="4">
        <v>301371</v>
      </c>
      <c r="Y234" s="4" t="s">
        <v>747</v>
      </c>
      <c r="Z234" s="4">
        <v>15</v>
      </c>
      <c r="AA234" s="4" t="s">
        <v>43</v>
      </c>
      <c r="AB234" s="56">
        <v>8</v>
      </c>
      <c r="AC234" s="56" t="s">
        <v>421</v>
      </c>
      <c r="AD234" s="36">
        <v>1</v>
      </c>
      <c r="AE234" s="36" t="s">
        <v>422</v>
      </c>
      <c r="AF234" s="4"/>
      <c r="AG234" s="4"/>
      <c r="AH234" s="4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5" customHeight="1" x14ac:dyDescent="0.35">
      <c r="A235" s="4">
        <v>2018</v>
      </c>
      <c r="B235" s="4" t="s">
        <v>147</v>
      </c>
      <c r="C235" s="4" t="s">
        <v>207</v>
      </c>
      <c r="D235" s="55">
        <v>43437</v>
      </c>
      <c r="E235" s="4" t="s">
        <v>385</v>
      </c>
      <c r="F235" s="4" t="s">
        <v>36</v>
      </c>
      <c r="G235" s="4" t="s">
        <v>37</v>
      </c>
      <c r="H235" s="4" t="s">
        <v>38</v>
      </c>
      <c r="I235" s="4" t="s">
        <v>748</v>
      </c>
      <c r="J235" s="4"/>
      <c r="K235" s="55"/>
      <c r="L235" s="4"/>
      <c r="M235" s="4"/>
      <c r="N235" s="55"/>
      <c r="O235" s="4"/>
      <c r="P235" s="55">
        <v>43437</v>
      </c>
      <c r="Q235" s="4" t="s">
        <v>749</v>
      </c>
      <c r="R235" s="4"/>
      <c r="S235" s="4"/>
      <c r="T235" s="4">
        <v>0</v>
      </c>
      <c r="U235" s="4" t="s">
        <v>150</v>
      </c>
      <c r="V235" s="4">
        <v>300171</v>
      </c>
      <c r="W235" s="4" t="s">
        <v>750</v>
      </c>
      <c r="X235" s="4">
        <v>300171</v>
      </c>
      <c r="Y235" s="4" t="s">
        <v>750</v>
      </c>
      <c r="Z235" s="4">
        <v>2</v>
      </c>
      <c r="AA235" s="4" t="s">
        <v>72</v>
      </c>
      <c r="AB235" s="56">
        <v>12</v>
      </c>
      <c r="AC235" s="56" t="s">
        <v>751</v>
      </c>
      <c r="AD235" s="36">
        <v>1</v>
      </c>
      <c r="AE235" s="36" t="s">
        <v>752</v>
      </c>
      <c r="AF235" s="4"/>
      <c r="AG235" s="4"/>
      <c r="AH235" s="4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5" customHeight="1" x14ac:dyDescent="0.35">
      <c r="A236" s="4">
        <v>2018</v>
      </c>
      <c r="B236" s="4" t="s">
        <v>147</v>
      </c>
      <c r="C236" s="4" t="s">
        <v>207</v>
      </c>
      <c r="D236" s="55">
        <v>43460</v>
      </c>
      <c r="E236" s="4" t="s">
        <v>542</v>
      </c>
      <c r="F236" s="4" t="s">
        <v>36</v>
      </c>
      <c r="G236" s="4" t="s">
        <v>37</v>
      </c>
      <c r="H236" s="4" t="s">
        <v>38</v>
      </c>
      <c r="I236" s="4"/>
      <c r="J236" s="4"/>
      <c r="K236" s="55"/>
      <c r="L236" s="4"/>
      <c r="M236" s="4"/>
      <c r="N236" s="55"/>
      <c r="O236" s="4"/>
      <c r="P236" s="55">
        <v>43460</v>
      </c>
      <c r="Q236" s="4" t="s">
        <v>753</v>
      </c>
      <c r="R236" s="4"/>
      <c r="S236" s="4"/>
      <c r="T236" s="4">
        <v>0</v>
      </c>
      <c r="U236" s="4" t="s">
        <v>150</v>
      </c>
      <c r="V236" s="4">
        <v>300960</v>
      </c>
      <c r="W236" s="4" t="s">
        <v>754</v>
      </c>
      <c r="X236" s="4">
        <v>300960</v>
      </c>
      <c r="Y236" s="4" t="s">
        <v>754</v>
      </c>
      <c r="Z236" s="4">
        <v>11</v>
      </c>
      <c r="AA236" s="4" t="s">
        <v>310</v>
      </c>
      <c r="AB236" s="4">
        <v>1</v>
      </c>
      <c r="AC236" s="4" t="s">
        <v>310</v>
      </c>
      <c r="AD236" s="36">
        <v>1</v>
      </c>
      <c r="AE236" s="36" t="s">
        <v>310</v>
      </c>
      <c r="AF236" s="4"/>
      <c r="AG236" s="4"/>
      <c r="AH236" s="4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5" customHeight="1" x14ac:dyDescent="0.35">
      <c r="A237" s="4">
        <v>2018</v>
      </c>
      <c r="B237" s="4" t="s">
        <v>147</v>
      </c>
      <c r="C237" s="4" t="s">
        <v>207</v>
      </c>
      <c r="D237" s="55">
        <v>43104</v>
      </c>
      <c r="E237" s="4" t="s">
        <v>275</v>
      </c>
      <c r="F237" s="4" t="s">
        <v>36</v>
      </c>
      <c r="G237" s="4" t="s">
        <v>37</v>
      </c>
      <c r="H237" s="4" t="s">
        <v>38</v>
      </c>
      <c r="I237" s="4"/>
      <c r="J237" s="4"/>
      <c r="K237" s="55"/>
      <c r="L237" s="4"/>
      <c r="M237" s="4"/>
      <c r="N237" s="55"/>
      <c r="O237" s="4"/>
      <c r="P237" s="55">
        <v>43104</v>
      </c>
      <c r="Q237" s="4" t="s">
        <v>755</v>
      </c>
      <c r="R237" s="4"/>
      <c r="S237" s="4"/>
      <c r="T237" s="4">
        <v>0</v>
      </c>
      <c r="U237" s="4" t="s">
        <v>150</v>
      </c>
      <c r="V237" s="4">
        <v>301498</v>
      </c>
      <c r="W237" s="4" t="s">
        <v>756</v>
      </c>
      <c r="X237" s="4">
        <v>301498</v>
      </c>
      <c r="Y237" s="4" t="s">
        <v>756</v>
      </c>
      <c r="Z237" s="4">
        <v>18</v>
      </c>
      <c r="AA237" s="4" t="s">
        <v>94</v>
      </c>
      <c r="AB237" s="4">
        <v>3</v>
      </c>
      <c r="AC237" s="4" t="s">
        <v>757</v>
      </c>
      <c r="AD237" s="36">
        <v>1</v>
      </c>
      <c r="AE237" s="36" t="s">
        <v>757</v>
      </c>
      <c r="AF237" s="4"/>
      <c r="AG237" s="4"/>
      <c r="AH237" s="4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5" customHeight="1" x14ac:dyDescent="0.35">
      <c r="A238" s="4">
        <v>2018</v>
      </c>
      <c r="B238" s="4" t="s">
        <v>147</v>
      </c>
      <c r="C238" s="4" t="s">
        <v>207</v>
      </c>
      <c r="D238" s="55">
        <v>43389</v>
      </c>
      <c r="E238" s="4" t="s">
        <v>542</v>
      </c>
      <c r="F238" s="4" t="s">
        <v>36</v>
      </c>
      <c r="G238" s="4" t="s">
        <v>37</v>
      </c>
      <c r="H238" s="4" t="s">
        <v>38</v>
      </c>
      <c r="I238" s="4"/>
      <c r="J238" s="4"/>
      <c r="K238" s="55"/>
      <c r="L238" s="4"/>
      <c r="M238" s="4"/>
      <c r="N238" s="55"/>
      <c r="O238" s="4"/>
      <c r="P238" s="55">
        <v>43389</v>
      </c>
      <c r="Q238" s="4" t="s">
        <v>758</v>
      </c>
      <c r="R238" s="4"/>
      <c r="S238" s="4"/>
      <c r="T238" s="4">
        <v>0</v>
      </c>
      <c r="U238" s="4" t="s">
        <v>150</v>
      </c>
      <c r="V238" s="4">
        <v>300623</v>
      </c>
      <c r="W238" s="4" t="s">
        <v>759</v>
      </c>
      <c r="X238" s="4">
        <v>300623</v>
      </c>
      <c r="Y238" s="4" t="s">
        <v>759</v>
      </c>
      <c r="Z238" s="4">
        <v>6</v>
      </c>
      <c r="AA238" s="4" t="s">
        <v>413</v>
      </c>
      <c r="AB238" s="4">
        <v>8</v>
      </c>
      <c r="AC238" s="4" t="s">
        <v>760</v>
      </c>
      <c r="AD238" s="36">
        <v>1</v>
      </c>
      <c r="AE238" s="36" t="s">
        <v>760</v>
      </c>
      <c r="AF238" s="4"/>
      <c r="AG238" s="4"/>
      <c r="AH238" s="4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5" customHeight="1" x14ac:dyDescent="0.35">
      <c r="A239" s="4">
        <v>2018</v>
      </c>
      <c r="B239" s="4" t="s">
        <v>147</v>
      </c>
      <c r="C239" s="4" t="s">
        <v>207</v>
      </c>
      <c r="D239" s="55">
        <v>43395</v>
      </c>
      <c r="E239" s="4" t="s">
        <v>385</v>
      </c>
      <c r="F239" s="4" t="s">
        <v>36</v>
      </c>
      <c r="G239" s="4" t="s">
        <v>37</v>
      </c>
      <c r="H239" s="4" t="s">
        <v>38</v>
      </c>
      <c r="I239" s="4"/>
      <c r="J239" s="4"/>
      <c r="K239" s="55"/>
      <c r="L239" s="4"/>
      <c r="M239" s="4"/>
      <c r="N239" s="55"/>
      <c r="O239" s="4"/>
      <c r="P239" s="55">
        <v>43395</v>
      </c>
      <c r="Q239" s="4" t="s">
        <v>761</v>
      </c>
      <c r="R239" s="4"/>
      <c r="S239" s="4"/>
      <c r="T239" s="4">
        <v>0</v>
      </c>
      <c r="U239" s="4" t="s">
        <v>150</v>
      </c>
      <c r="V239" s="4">
        <v>301294</v>
      </c>
      <c r="W239" s="4" t="s">
        <v>762</v>
      </c>
      <c r="X239" s="4">
        <v>301294</v>
      </c>
      <c r="Y239" s="4" t="s">
        <v>762</v>
      </c>
      <c r="Z239" s="4">
        <v>15</v>
      </c>
      <c r="AA239" s="4" t="s">
        <v>43</v>
      </c>
      <c r="AB239" s="4">
        <v>2</v>
      </c>
      <c r="AC239" s="4" t="s">
        <v>509</v>
      </c>
      <c r="AD239" s="36">
        <v>1</v>
      </c>
      <c r="AE239" s="36" t="s">
        <v>509</v>
      </c>
      <c r="AF239" s="4"/>
      <c r="AG239" s="4"/>
      <c r="AH239" s="4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ht="15" customHeight="1" x14ac:dyDescent="0.35">
      <c r="A240" s="4">
        <v>2018</v>
      </c>
      <c r="B240" s="4" t="s">
        <v>147</v>
      </c>
      <c r="C240" s="4" t="s">
        <v>207</v>
      </c>
      <c r="D240" s="55">
        <v>43399</v>
      </c>
      <c r="E240" s="4" t="s">
        <v>385</v>
      </c>
      <c r="F240" s="4" t="s">
        <v>36</v>
      </c>
      <c r="G240" s="4" t="s">
        <v>37</v>
      </c>
      <c r="H240" s="4" t="s">
        <v>38</v>
      </c>
      <c r="I240" s="4"/>
      <c r="J240" s="4"/>
      <c r="K240" s="55"/>
      <c r="L240" s="4"/>
      <c r="M240" s="4"/>
      <c r="N240" s="55"/>
      <c r="O240" s="4"/>
      <c r="P240" s="55">
        <v>43399</v>
      </c>
      <c r="Q240" s="4" t="s">
        <v>763</v>
      </c>
      <c r="R240" s="4"/>
      <c r="S240" s="4"/>
      <c r="T240" s="4">
        <v>0</v>
      </c>
      <c r="U240" s="4" t="s">
        <v>150</v>
      </c>
      <c r="V240" s="4">
        <v>301046</v>
      </c>
      <c r="W240" s="4" t="s">
        <v>764</v>
      </c>
      <c r="X240" s="4">
        <v>301046</v>
      </c>
      <c r="Y240" s="4" t="s">
        <v>764</v>
      </c>
      <c r="Z240" s="4">
        <v>12</v>
      </c>
      <c r="AA240" s="4" t="s">
        <v>83</v>
      </c>
      <c r="AB240" s="4">
        <v>3</v>
      </c>
      <c r="AC240" s="4" t="s">
        <v>765</v>
      </c>
      <c r="AD240" s="36">
        <v>1</v>
      </c>
      <c r="AE240" s="36" t="s">
        <v>765</v>
      </c>
      <c r="AF240" s="4"/>
      <c r="AG240" s="4"/>
      <c r="AH240" s="4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ht="15" customHeight="1" x14ac:dyDescent="0.35">
      <c r="A241" s="4">
        <v>2018</v>
      </c>
      <c r="B241" s="4" t="s">
        <v>147</v>
      </c>
      <c r="C241" s="4" t="s">
        <v>207</v>
      </c>
      <c r="D241" s="55">
        <v>43395</v>
      </c>
      <c r="E241" s="4" t="s">
        <v>542</v>
      </c>
      <c r="F241" s="4" t="s">
        <v>36</v>
      </c>
      <c r="G241" s="4" t="s">
        <v>37</v>
      </c>
      <c r="H241" s="4" t="s">
        <v>38</v>
      </c>
      <c r="I241" s="4"/>
      <c r="J241" s="4"/>
      <c r="K241" s="55"/>
      <c r="L241" s="4"/>
      <c r="M241" s="4"/>
      <c r="N241" s="55"/>
      <c r="O241" s="4"/>
      <c r="P241" s="55">
        <v>43395</v>
      </c>
      <c r="Q241" s="4" t="s">
        <v>766</v>
      </c>
      <c r="R241" s="4"/>
      <c r="S241" s="4"/>
      <c r="T241" s="4">
        <v>0</v>
      </c>
      <c r="U241" s="4" t="s">
        <v>150</v>
      </c>
      <c r="V241" s="4">
        <v>300748</v>
      </c>
      <c r="W241" s="4" t="s">
        <v>767</v>
      </c>
      <c r="X241" s="4">
        <v>300748</v>
      </c>
      <c r="Y241" s="4" t="s">
        <v>767</v>
      </c>
      <c r="Z241" s="4">
        <v>8</v>
      </c>
      <c r="AA241" s="4" t="s">
        <v>191</v>
      </c>
      <c r="AB241" s="4">
        <v>9</v>
      </c>
      <c r="AC241" s="4" t="s">
        <v>260</v>
      </c>
      <c r="AD241" s="36">
        <v>1</v>
      </c>
      <c r="AE241" s="36" t="s">
        <v>261</v>
      </c>
      <c r="AF241" s="4"/>
      <c r="AG241" s="4"/>
      <c r="AH241" s="4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5" customHeight="1" x14ac:dyDescent="0.35">
      <c r="A242" s="4">
        <v>2018</v>
      </c>
      <c r="B242" s="4" t="s">
        <v>147</v>
      </c>
      <c r="C242" s="4" t="s">
        <v>207</v>
      </c>
      <c r="D242" s="55">
        <v>43398</v>
      </c>
      <c r="E242" s="4" t="s">
        <v>542</v>
      </c>
      <c r="F242" s="4" t="s">
        <v>36</v>
      </c>
      <c r="G242" s="4" t="s">
        <v>37</v>
      </c>
      <c r="H242" s="4" t="s">
        <v>38</v>
      </c>
      <c r="I242" s="4"/>
      <c r="J242" s="4"/>
      <c r="K242" s="55"/>
      <c r="L242" s="4"/>
      <c r="M242" s="4"/>
      <c r="N242" s="55"/>
      <c r="O242" s="4"/>
      <c r="P242" s="55">
        <v>43398</v>
      </c>
      <c r="Q242" s="4" t="s">
        <v>768</v>
      </c>
      <c r="R242" s="4"/>
      <c r="S242" s="4"/>
      <c r="T242" s="4">
        <v>0</v>
      </c>
      <c r="U242" s="4" t="s">
        <v>150</v>
      </c>
      <c r="V242" s="4">
        <v>300464</v>
      </c>
      <c r="W242" s="4" t="s">
        <v>769</v>
      </c>
      <c r="X242" s="4">
        <v>300464</v>
      </c>
      <c r="Y242" s="4" t="s">
        <v>769</v>
      </c>
      <c r="Z242" s="4">
        <v>5</v>
      </c>
      <c r="AA242" s="4" t="s">
        <v>77</v>
      </c>
      <c r="AB242" s="4">
        <v>4</v>
      </c>
      <c r="AC242" s="4" t="s">
        <v>770</v>
      </c>
      <c r="AD242" s="36">
        <v>1</v>
      </c>
      <c r="AE242" s="36" t="s">
        <v>770</v>
      </c>
      <c r="AF242" s="4"/>
      <c r="AG242" s="4"/>
      <c r="AH242" s="4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5" customHeight="1" x14ac:dyDescent="0.35">
      <c r="A243" s="4">
        <v>2018</v>
      </c>
      <c r="B243" s="4" t="s">
        <v>147</v>
      </c>
      <c r="C243" s="4" t="s">
        <v>207</v>
      </c>
      <c r="D243" s="55">
        <v>43432</v>
      </c>
      <c r="E243" s="4" t="s">
        <v>542</v>
      </c>
      <c r="F243" s="4" t="s">
        <v>36</v>
      </c>
      <c r="G243" s="4" t="s">
        <v>37</v>
      </c>
      <c r="H243" s="4" t="s">
        <v>38</v>
      </c>
      <c r="I243" s="4"/>
      <c r="J243" s="4"/>
      <c r="K243" s="55"/>
      <c r="L243" s="4"/>
      <c r="M243" s="4"/>
      <c r="N243" s="55"/>
      <c r="O243" s="4"/>
      <c r="P243" s="55">
        <v>43432</v>
      </c>
      <c r="Q243" s="4" t="s">
        <v>771</v>
      </c>
      <c r="R243" s="4"/>
      <c r="S243" s="4"/>
      <c r="T243" s="4">
        <v>0</v>
      </c>
      <c r="U243" s="4" t="s">
        <v>150</v>
      </c>
      <c r="V243" s="4">
        <v>300471</v>
      </c>
      <c r="W243" s="4" t="s">
        <v>772</v>
      </c>
      <c r="X243" s="4">
        <v>300471</v>
      </c>
      <c r="Y243" s="4" t="s">
        <v>772</v>
      </c>
      <c r="Z243" s="4">
        <v>5</v>
      </c>
      <c r="AA243" s="4" t="s">
        <v>77</v>
      </c>
      <c r="AB243" s="4">
        <v>5</v>
      </c>
      <c r="AC243" s="4" t="s">
        <v>773</v>
      </c>
      <c r="AD243" s="36">
        <v>1</v>
      </c>
      <c r="AE243" s="36" t="s">
        <v>666</v>
      </c>
      <c r="AF243" s="4"/>
      <c r="AG243" s="4"/>
      <c r="AH243" s="4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ht="15" customHeight="1" x14ac:dyDescent="0.35">
      <c r="A244" s="4">
        <v>2018</v>
      </c>
      <c r="B244" s="4" t="s">
        <v>147</v>
      </c>
      <c r="C244" s="4" t="s">
        <v>207</v>
      </c>
      <c r="D244" s="55">
        <v>43243</v>
      </c>
      <c r="E244" s="4" t="s">
        <v>271</v>
      </c>
      <c r="F244" s="4" t="s">
        <v>36</v>
      </c>
      <c r="G244" s="4" t="s">
        <v>37</v>
      </c>
      <c r="H244" s="4" t="s">
        <v>38</v>
      </c>
      <c r="I244" s="4"/>
      <c r="J244" s="4"/>
      <c r="K244" s="55"/>
      <c r="L244" s="4"/>
      <c r="M244" s="4"/>
      <c r="N244" s="55"/>
      <c r="O244" s="4"/>
      <c r="P244" s="55">
        <v>43243</v>
      </c>
      <c r="Q244" s="4" t="s">
        <v>774</v>
      </c>
      <c r="R244" s="4"/>
      <c r="S244" s="4"/>
      <c r="T244" s="4">
        <v>0</v>
      </c>
      <c r="U244" s="4" t="s">
        <v>150</v>
      </c>
      <c r="V244" s="4">
        <v>301481</v>
      </c>
      <c r="W244" s="4" t="s">
        <v>775</v>
      </c>
      <c r="X244" s="4">
        <v>301481</v>
      </c>
      <c r="Y244" s="4" t="s">
        <v>775</v>
      </c>
      <c r="Z244" s="4">
        <v>18</v>
      </c>
      <c r="AA244" s="4" t="s">
        <v>94</v>
      </c>
      <c r="AB244" s="4">
        <v>1</v>
      </c>
      <c r="AC244" s="4" t="s">
        <v>95</v>
      </c>
      <c r="AD244" s="36">
        <v>1</v>
      </c>
      <c r="AE244" s="36" t="s">
        <v>94</v>
      </c>
      <c r="AF244" s="4"/>
      <c r="AG244" s="4"/>
      <c r="AH244" s="4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15" customHeight="1" x14ac:dyDescent="0.35">
      <c r="A245" s="4">
        <v>2018</v>
      </c>
      <c r="B245" s="4" t="s">
        <v>147</v>
      </c>
      <c r="C245" s="4" t="s">
        <v>207</v>
      </c>
      <c r="D245" s="55">
        <v>43441</v>
      </c>
      <c r="E245" s="4" t="s">
        <v>542</v>
      </c>
      <c r="F245" s="4" t="s">
        <v>36</v>
      </c>
      <c r="G245" s="4" t="s">
        <v>37</v>
      </c>
      <c r="H245" s="4" t="s">
        <v>38</v>
      </c>
      <c r="I245" s="4"/>
      <c r="J245" s="4"/>
      <c r="K245" s="55"/>
      <c r="L245" s="4"/>
      <c r="M245" s="4"/>
      <c r="N245" s="55"/>
      <c r="O245" s="4"/>
      <c r="P245" s="55">
        <v>43441</v>
      </c>
      <c r="Q245" s="4" t="s">
        <v>776</v>
      </c>
      <c r="R245" s="4"/>
      <c r="S245" s="4"/>
      <c r="T245" s="4">
        <v>0</v>
      </c>
      <c r="U245" s="4" t="s">
        <v>150</v>
      </c>
      <c r="V245" s="4">
        <v>301663</v>
      </c>
      <c r="W245" s="4" t="s">
        <v>777</v>
      </c>
      <c r="X245" s="4">
        <v>301663</v>
      </c>
      <c r="Y245" s="4" t="s">
        <v>777</v>
      </c>
      <c r="Z245" s="4">
        <v>21</v>
      </c>
      <c r="AA245" s="4" t="s">
        <v>104</v>
      </c>
      <c r="AB245" s="4">
        <v>8</v>
      </c>
      <c r="AC245" s="4" t="s">
        <v>778</v>
      </c>
      <c r="AD245" s="36">
        <v>1</v>
      </c>
      <c r="AE245" s="36" t="s">
        <v>779</v>
      </c>
      <c r="AF245" s="4"/>
      <c r="AG245" s="4"/>
      <c r="AH245" s="4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ht="15" customHeight="1" x14ac:dyDescent="0.35">
      <c r="A246" s="4">
        <v>2018</v>
      </c>
      <c r="B246" s="4" t="s">
        <v>147</v>
      </c>
      <c r="C246" s="4" t="s">
        <v>207</v>
      </c>
      <c r="D246" s="55">
        <v>43346</v>
      </c>
      <c r="E246" s="4" t="s">
        <v>271</v>
      </c>
      <c r="F246" s="4" t="s">
        <v>36</v>
      </c>
      <c r="G246" s="4" t="s">
        <v>37</v>
      </c>
      <c r="H246" s="4" t="s">
        <v>38</v>
      </c>
      <c r="I246" s="4"/>
      <c r="J246" s="4"/>
      <c r="K246" s="55"/>
      <c r="L246" s="4"/>
      <c r="M246" s="4"/>
      <c r="N246" s="55"/>
      <c r="O246" s="4"/>
      <c r="P246" s="55">
        <v>43346</v>
      </c>
      <c r="Q246" s="4" t="s">
        <v>780</v>
      </c>
      <c r="R246" s="4"/>
      <c r="S246" s="4"/>
      <c r="T246" s="4">
        <v>0</v>
      </c>
      <c r="U246" s="4" t="s">
        <v>150</v>
      </c>
      <c r="V246" s="4">
        <v>301522</v>
      </c>
      <c r="W246" s="4" t="s">
        <v>781</v>
      </c>
      <c r="X246" s="4">
        <v>301522</v>
      </c>
      <c r="Y246" s="4" t="s">
        <v>781</v>
      </c>
      <c r="Z246" s="4">
        <v>19</v>
      </c>
      <c r="AA246" s="4" t="s">
        <v>99</v>
      </c>
      <c r="AB246" s="4">
        <v>3</v>
      </c>
      <c r="AC246" s="4" t="s">
        <v>620</v>
      </c>
      <c r="AD246" s="36">
        <v>1</v>
      </c>
      <c r="AE246" s="36" t="s">
        <v>620</v>
      </c>
      <c r="AF246" s="4"/>
      <c r="AG246" s="4"/>
      <c r="AH246" s="4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spans="1:46" ht="15" customHeight="1" x14ac:dyDescent="0.35">
      <c r="A247" s="4">
        <v>2018</v>
      </c>
      <c r="B247" s="4" t="s">
        <v>147</v>
      </c>
      <c r="C247" s="4" t="s">
        <v>207</v>
      </c>
      <c r="D247" s="55">
        <v>43451</v>
      </c>
      <c r="E247" s="4" t="s">
        <v>542</v>
      </c>
      <c r="F247" s="4" t="s">
        <v>36</v>
      </c>
      <c r="G247" s="4" t="s">
        <v>37</v>
      </c>
      <c r="H247" s="4" t="s">
        <v>38</v>
      </c>
      <c r="I247" s="4"/>
      <c r="J247" s="4"/>
      <c r="K247" s="55"/>
      <c r="L247" s="4"/>
      <c r="M247" s="4"/>
      <c r="N247" s="55"/>
      <c r="O247" s="4"/>
      <c r="P247" s="55">
        <v>43451</v>
      </c>
      <c r="Q247" s="4" t="s">
        <v>782</v>
      </c>
      <c r="R247" s="4"/>
      <c r="S247" s="4"/>
      <c r="T247" s="4">
        <v>0</v>
      </c>
      <c r="U247" s="4" t="s">
        <v>150</v>
      </c>
      <c r="V247" s="4">
        <v>301826</v>
      </c>
      <c r="W247" s="4" t="s">
        <v>783</v>
      </c>
      <c r="X247" s="4">
        <v>301826</v>
      </c>
      <c r="Y247" s="4" t="s">
        <v>783</v>
      </c>
      <c r="Z247" s="4">
        <v>25</v>
      </c>
      <c r="AA247" s="4" t="s">
        <v>117</v>
      </c>
      <c r="AB247" s="4">
        <v>3</v>
      </c>
      <c r="AC247" s="4" t="s">
        <v>784</v>
      </c>
      <c r="AD247" s="36">
        <v>1</v>
      </c>
      <c r="AE247" s="36" t="s">
        <v>784</v>
      </c>
      <c r="AF247" s="4"/>
      <c r="AG247" s="4"/>
      <c r="AH247" s="4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5" customHeight="1" x14ac:dyDescent="0.35">
      <c r="A248" s="4">
        <v>2018</v>
      </c>
      <c r="B248" s="4" t="s">
        <v>147</v>
      </c>
      <c r="C248" s="4" t="s">
        <v>207</v>
      </c>
      <c r="D248" s="55">
        <v>43356</v>
      </c>
      <c r="E248" s="4" t="s">
        <v>385</v>
      </c>
      <c r="F248" s="4" t="s">
        <v>36</v>
      </c>
      <c r="G248" s="4" t="s">
        <v>37</v>
      </c>
      <c r="H248" s="4" t="s">
        <v>38</v>
      </c>
      <c r="I248" s="4"/>
      <c r="J248" s="4"/>
      <c r="K248" s="55"/>
      <c r="L248" s="4"/>
      <c r="M248" s="4"/>
      <c r="N248" s="55"/>
      <c r="O248" s="4"/>
      <c r="P248" s="55">
        <v>43356</v>
      </c>
      <c r="Q248" s="4" t="s">
        <v>785</v>
      </c>
      <c r="R248" s="4"/>
      <c r="S248" s="4"/>
      <c r="T248" s="4">
        <v>0</v>
      </c>
      <c r="U248" s="4" t="s">
        <v>150</v>
      </c>
      <c r="V248" s="4">
        <v>300508</v>
      </c>
      <c r="W248" s="4" t="s">
        <v>786</v>
      </c>
      <c r="X248" s="4">
        <v>300508</v>
      </c>
      <c r="Y248" s="4" t="s">
        <v>786</v>
      </c>
      <c r="Z248" s="4">
        <v>5</v>
      </c>
      <c r="AA248" s="4" t="s">
        <v>77</v>
      </c>
      <c r="AB248" s="4">
        <v>8</v>
      </c>
      <c r="AC248" s="4" t="s">
        <v>787</v>
      </c>
      <c r="AD248" s="36">
        <v>1</v>
      </c>
      <c r="AE248" s="36" t="s">
        <v>788</v>
      </c>
      <c r="AF248" s="4"/>
      <c r="AG248" s="4"/>
      <c r="AH248" s="4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5" customHeight="1" x14ac:dyDescent="0.35">
      <c r="A249" s="4">
        <v>2018</v>
      </c>
      <c r="B249" s="4" t="s">
        <v>147</v>
      </c>
      <c r="C249" s="4" t="s">
        <v>207</v>
      </c>
      <c r="D249" s="55">
        <v>43461</v>
      </c>
      <c r="E249" s="4" t="s">
        <v>542</v>
      </c>
      <c r="F249" s="4" t="s">
        <v>36</v>
      </c>
      <c r="G249" s="4" t="s">
        <v>37</v>
      </c>
      <c r="H249" s="4" t="s">
        <v>38</v>
      </c>
      <c r="I249" s="4"/>
      <c r="J249" s="4"/>
      <c r="K249" s="55"/>
      <c r="L249" s="4"/>
      <c r="M249" s="4"/>
      <c r="N249" s="55"/>
      <c r="O249" s="4"/>
      <c r="P249" s="55">
        <v>43461</v>
      </c>
      <c r="Q249" s="4" t="s">
        <v>789</v>
      </c>
      <c r="R249" s="4"/>
      <c r="S249" s="4"/>
      <c r="T249" s="4">
        <v>0</v>
      </c>
      <c r="U249" s="4" t="s">
        <v>150</v>
      </c>
      <c r="V249" s="4">
        <v>300995</v>
      </c>
      <c r="W249" s="4" t="s">
        <v>790</v>
      </c>
      <c r="X249" s="4">
        <v>300995</v>
      </c>
      <c r="Y249" s="4" t="s">
        <v>790</v>
      </c>
      <c r="Z249" s="4">
        <v>11</v>
      </c>
      <c r="AA249" s="4" t="s">
        <v>310</v>
      </c>
      <c r="AB249" s="4">
        <v>5</v>
      </c>
      <c r="AC249" s="4" t="s">
        <v>791</v>
      </c>
      <c r="AD249" s="36">
        <v>1</v>
      </c>
      <c r="AE249" s="36" t="s">
        <v>791</v>
      </c>
      <c r="AF249" s="4"/>
      <c r="AG249" s="4"/>
      <c r="AH249" s="4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5" customHeight="1" x14ac:dyDescent="0.35">
      <c r="A250" s="4">
        <v>2018</v>
      </c>
      <c r="B250" s="4" t="s">
        <v>147</v>
      </c>
      <c r="C250" s="4" t="s">
        <v>207</v>
      </c>
      <c r="D250" s="55">
        <v>43297</v>
      </c>
      <c r="E250" s="4" t="s">
        <v>275</v>
      </c>
      <c r="F250" s="4" t="s">
        <v>36</v>
      </c>
      <c r="G250" s="4" t="s">
        <v>37</v>
      </c>
      <c r="H250" s="4" t="s">
        <v>38</v>
      </c>
      <c r="I250" s="4"/>
      <c r="J250" s="4"/>
      <c r="K250" s="57"/>
      <c r="L250" s="4"/>
      <c r="M250" s="4"/>
      <c r="N250" s="55"/>
      <c r="O250" s="4"/>
      <c r="P250" s="57">
        <v>43297</v>
      </c>
      <c r="Q250" s="4" t="s">
        <v>792</v>
      </c>
      <c r="R250" s="4"/>
      <c r="S250" s="4"/>
      <c r="T250" s="4">
        <v>0</v>
      </c>
      <c r="U250" s="4" t="s">
        <v>150</v>
      </c>
      <c r="V250" s="4">
        <v>301529</v>
      </c>
      <c r="W250" s="4" t="s">
        <v>793</v>
      </c>
      <c r="X250" s="4">
        <v>301529</v>
      </c>
      <c r="Y250" s="4" t="s">
        <v>793</v>
      </c>
      <c r="Z250" s="4">
        <v>20</v>
      </c>
      <c r="AA250" s="4" t="s">
        <v>324</v>
      </c>
      <c r="AB250" s="4">
        <v>1</v>
      </c>
      <c r="AC250" s="4" t="s">
        <v>324</v>
      </c>
      <c r="AD250" s="36">
        <v>1</v>
      </c>
      <c r="AE250" s="36" t="s">
        <v>324</v>
      </c>
      <c r="AF250" s="4"/>
      <c r="AG250" s="4"/>
      <c r="AH250" s="4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5" customHeight="1" x14ac:dyDescent="0.35">
      <c r="A251" s="4">
        <v>2018</v>
      </c>
      <c r="B251" s="4" t="s">
        <v>147</v>
      </c>
      <c r="C251" s="4" t="s">
        <v>207</v>
      </c>
      <c r="D251" s="55">
        <v>43311</v>
      </c>
      <c r="E251" s="4" t="s">
        <v>385</v>
      </c>
      <c r="F251" s="4" t="s">
        <v>36</v>
      </c>
      <c r="G251" s="4" t="s">
        <v>37</v>
      </c>
      <c r="H251" s="4" t="s">
        <v>38</v>
      </c>
      <c r="I251" s="4"/>
      <c r="J251" s="4"/>
      <c r="K251" s="55"/>
      <c r="L251" s="4"/>
      <c r="M251" s="4"/>
      <c r="N251" s="55"/>
      <c r="O251" s="4"/>
      <c r="P251" s="55">
        <v>43311</v>
      </c>
      <c r="Q251" s="4" t="s">
        <v>794</v>
      </c>
      <c r="R251" s="4"/>
      <c r="S251" s="4"/>
      <c r="T251" s="4">
        <v>0</v>
      </c>
      <c r="U251" s="4" t="s">
        <v>150</v>
      </c>
      <c r="V251" s="4">
        <v>301593</v>
      </c>
      <c r="W251" s="4" t="s">
        <v>795</v>
      </c>
      <c r="X251" s="4">
        <v>301593</v>
      </c>
      <c r="Y251" s="4" t="s">
        <v>795</v>
      </c>
      <c r="Z251" s="4">
        <v>21</v>
      </c>
      <c r="AA251" s="4" t="s">
        <v>104</v>
      </c>
      <c r="AB251" s="4">
        <v>1</v>
      </c>
      <c r="AC251" s="4" t="s">
        <v>104</v>
      </c>
      <c r="AD251" s="36">
        <v>1</v>
      </c>
      <c r="AE251" s="36" t="s">
        <v>104</v>
      </c>
      <c r="AF251" s="4"/>
      <c r="AG251" s="4"/>
      <c r="AH251" s="4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ht="15" customHeight="1" x14ac:dyDescent="0.35">
      <c r="A252" s="4">
        <v>2018</v>
      </c>
      <c r="B252" s="4" t="s">
        <v>147</v>
      </c>
      <c r="C252" s="4" t="s">
        <v>207</v>
      </c>
      <c r="D252" s="55">
        <v>43461</v>
      </c>
      <c r="E252" s="4" t="s">
        <v>542</v>
      </c>
      <c r="F252" s="4" t="s">
        <v>36</v>
      </c>
      <c r="G252" s="4" t="s">
        <v>37</v>
      </c>
      <c r="H252" s="4" t="s">
        <v>38</v>
      </c>
      <c r="I252" s="4"/>
      <c r="J252" s="4"/>
      <c r="K252" s="55"/>
      <c r="L252" s="4"/>
      <c r="M252" s="4"/>
      <c r="N252" s="55"/>
      <c r="O252" s="4"/>
      <c r="P252" s="55">
        <v>43461</v>
      </c>
      <c r="Q252" s="4" t="s">
        <v>796</v>
      </c>
      <c r="R252" s="4"/>
      <c r="S252" s="4"/>
      <c r="T252" s="4">
        <v>0</v>
      </c>
      <c r="U252" s="4" t="s">
        <v>150</v>
      </c>
      <c r="V252" s="4">
        <v>301829</v>
      </c>
      <c r="W252" s="4" t="s">
        <v>797</v>
      </c>
      <c r="X252" s="4">
        <v>301829</v>
      </c>
      <c r="Y252" s="4" t="s">
        <v>797</v>
      </c>
      <c r="Z252" s="4">
        <v>25</v>
      </c>
      <c r="AA252" s="4" t="s">
        <v>117</v>
      </c>
      <c r="AB252" s="4">
        <v>4</v>
      </c>
      <c r="AC252" s="4" t="s">
        <v>798</v>
      </c>
      <c r="AD252" s="36">
        <v>1</v>
      </c>
      <c r="AE252" s="36" t="s">
        <v>798</v>
      </c>
      <c r="AF252" s="4"/>
      <c r="AG252" s="4"/>
      <c r="AH252" s="4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spans="1:46" ht="15" customHeight="1" x14ac:dyDescent="0.35">
      <c r="A253" s="4">
        <v>2018</v>
      </c>
      <c r="B253" s="4" t="s">
        <v>147</v>
      </c>
      <c r="C253" s="4" t="s">
        <v>207</v>
      </c>
      <c r="D253" s="55">
        <v>43363</v>
      </c>
      <c r="E253" s="4" t="s">
        <v>385</v>
      </c>
      <c r="F253" s="4" t="s">
        <v>36</v>
      </c>
      <c r="G253" s="4" t="s">
        <v>37</v>
      </c>
      <c r="H253" s="4" t="s">
        <v>38</v>
      </c>
      <c r="I253" s="4"/>
      <c r="J253" s="4"/>
      <c r="K253" s="55"/>
      <c r="L253" s="4"/>
      <c r="M253" s="4"/>
      <c r="N253" s="55"/>
      <c r="O253" s="4"/>
      <c r="P253" s="55">
        <v>43363</v>
      </c>
      <c r="Q253" s="4" t="s">
        <v>799</v>
      </c>
      <c r="R253" s="4"/>
      <c r="S253" s="4"/>
      <c r="T253" s="4">
        <v>0</v>
      </c>
      <c r="U253" s="4" t="s">
        <v>150</v>
      </c>
      <c r="V253" s="4">
        <v>301454</v>
      </c>
      <c r="W253" s="4" t="s">
        <v>800</v>
      </c>
      <c r="X253" s="4">
        <v>301454</v>
      </c>
      <c r="Y253" s="4" t="s">
        <v>800</v>
      </c>
      <c r="Z253" s="4">
        <v>16</v>
      </c>
      <c r="AA253" s="4" t="s">
        <v>88</v>
      </c>
      <c r="AB253" s="4">
        <v>5</v>
      </c>
      <c r="AC253" s="4" t="s">
        <v>801</v>
      </c>
      <c r="AD253" s="36">
        <v>1</v>
      </c>
      <c r="AE253" s="36" t="s">
        <v>801</v>
      </c>
      <c r="AF253" s="4"/>
      <c r="AG253" s="4"/>
      <c r="AH253" s="4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spans="1:46" ht="15" customHeight="1" x14ac:dyDescent="0.35">
      <c r="A254" s="4">
        <v>2018</v>
      </c>
      <c r="B254" s="4" t="s">
        <v>147</v>
      </c>
      <c r="C254" s="4" t="s">
        <v>207</v>
      </c>
      <c r="D254" s="55">
        <v>43418</v>
      </c>
      <c r="E254" s="4" t="s">
        <v>542</v>
      </c>
      <c r="F254" s="4" t="s">
        <v>36</v>
      </c>
      <c r="G254" s="4" t="s">
        <v>37</v>
      </c>
      <c r="H254" s="4" t="s">
        <v>38</v>
      </c>
      <c r="I254" s="4"/>
      <c r="J254" s="4"/>
      <c r="K254" s="55"/>
      <c r="L254" s="4"/>
      <c r="M254" s="4"/>
      <c r="N254" s="55"/>
      <c r="O254" s="4"/>
      <c r="P254" s="55">
        <v>43418</v>
      </c>
      <c r="Q254" s="4" t="s">
        <v>802</v>
      </c>
      <c r="R254" s="4"/>
      <c r="S254" s="4"/>
      <c r="T254" s="4">
        <v>0</v>
      </c>
      <c r="U254" s="4" t="s">
        <v>150</v>
      </c>
      <c r="V254" s="4">
        <v>301750</v>
      </c>
      <c r="W254" s="4" t="s">
        <v>803</v>
      </c>
      <c r="X254" s="4">
        <v>301750</v>
      </c>
      <c r="Y254" s="4" t="s">
        <v>803</v>
      </c>
      <c r="Z254" s="4">
        <v>22</v>
      </c>
      <c r="AA254" s="4" t="s">
        <v>108</v>
      </c>
      <c r="AB254" s="4">
        <v>8</v>
      </c>
      <c r="AC254" s="4" t="s">
        <v>804</v>
      </c>
      <c r="AD254" s="36">
        <v>1</v>
      </c>
      <c r="AE254" s="36" t="s">
        <v>804</v>
      </c>
      <c r="AF254" s="4"/>
      <c r="AG254" s="4"/>
      <c r="AH254" s="4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ht="15" customHeight="1" x14ac:dyDescent="0.35">
      <c r="A255" s="4">
        <v>2018</v>
      </c>
      <c r="B255" s="4" t="s">
        <v>147</v>
      </c>
      <c r="C255" s="4" t="s">
        <v>207</v>
      </c>
      <c r="D255" s="55">
        <v>43383</v>
      </c>
      <c r="E255" s="4" t="s">
        <v>271</v>
      </c>
      <c r="F255" s="4" t="s">
        <v>36</v>
      </c>
      <c r="G255" s="4" t="s">
        <v>37</v>
      </c>
      <c r="H255" s="4" t="s">
        <v>38</v>
      </c>
      <c r="I255" s="4"/>
      <c r="J255" s="4"/>
      <c r="K255" s="55"/>
      <c r="L255" s="4"/>
      <c r="M255" s="4"/>
      <c r="N255" s="55"/>
      <c r="O255" s="4"/>
      <c r="P255" s="55">
        <v>43383</v>
      </c>
      <c r="Q255" s="4" t="s">
        <v>805</v>
      </c>
      <c r="R255" s="4"/>
      <c r="S255" s="4"/>
      <c r="T255" s="56">
        <v>0</v>
      </c>
      <c r="U255" s="56" t="s">
        <v>150</v>
      </c>
      <c r="V255" s="56">
        <v>301759</v>
      </c>
      <c r="W255" s="56" t="s">
        <v>473</v>
      </c>
      <c r="X255" s="56">
        <v>301759</v>
      </c>
      <c r="Y255" s="56" t="s">
        <v>473</v>
      </c>
      <c r="Z255" s="56">
        <v>22</v>
      </c>
      <c r="AA255" s="56" t="s">
        <v>108</v>
      </c>
      <c r="AB255" s="56">
        <v>9</v>
      </c>
      <c r="AC255" s="56" t="s">
        <v>108</v>
      </c>
      <c r="AD255" s="37">
        <v>1</v>
      </c>
      <c r="AE255" s="37" t="s">
        <v>474</v>
      </c>
      <c r="AF255" s="4"/>
      <c r="AG255" s="4"/>
      <c r="AH255" s="4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ht="15" customHeight="1" x14ac:dyDescent="0.35">
      <c r="A256" s="4">
        <v>2018</v>
      </c>
      <c r="B256" s="4" t="s">
        <v>147</v>
      </c>
      <c r="C256" s="4" t="s">
        <v>207</v>
      </c>
      <c r="D256" s="55">
        <v>43430</v>
      </c>
      <c r="E256" s="4" t="s">
        <v>542</v>
      </c>
      <c r="F256" s="4" t="s">
        <v>36</v>
      </c>
      <c r="G256" s="4" t="s">
        <v>37</v>
      </c>
      <c r="H256" s="4" t="s">
        <v>38</v>
      </c>
      <c r="I256" s="4"/>
      <c r="J256" s="4"/>
      <c r="K256" s="55"/>
      <c r="L256" s="4"/>
      <c r="M256" s="4"/>
      <c r="N256" s="55"/>
      <c r="O256" s="4"/>
      <c r="P256" s="55">
        <v>43430</v>
      </c>
      <c r="Q256" s="4" t="s">
        <v>806</v>
      </c>
      <c r="R256" s="4"/>
      <c r="S256" s="4"/>
      <c r="T256" s="4">
        <v>0</v>
      </c>
      <c r="U256" s="4" t="s">
        <v>150</v>
      </c>
      <c r="V256" s="4">
        <v>301189</v>
      </c>
      <c r="W256" s="4" t="s">
        <v>807</v>
      </c>
      <c r="X256" s="4">
        <v>301189</v>
      </c>
      <c r="Y256" s="4" t="s">
        <v>807</v>
      </c>
      <c r="Z256" s="4">
        <v>13</v>
      </c>
      <c r="AA256" s="4" t="s">
        <v>314</v>
      </c>
      <c r="AB256" s="4">
        <v>9</v>
      </c>
      <c r="AC256" s="4" t="s">
        <v>808</v>
      </c>
      <c r="AD256" s="36">
        <v>1</v>
      </c>
      <c r="AE256" s="36" t="s">
        <v>809</v>
      </c>
      <c r="AF256" s="4"/>
      <c r="AG256" s="4"/>
      <c r="AH256" s="4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ht="15" customHeight="1" x14ac:dyDescent="0.35">
      <c r="A257" s="4">
        <v>2018</v>
      </c>
      <c r="B257" s="4" t="s">
        <v>147</v>
      </c>
      <c r="C257" s="4" t="s">
        <v>207</v>
      </c>
      <c r="D257" s="55">
        <v>43462</v>
      </c>
      <c r="E257" s="4" t="s">
        <v>542</v>
      </c>
      <c r="F257" s="4" t="s">
        <v>36</v>
      </c>
      <c r="G257" s="4" t="s">
        <v>37</v>
      </c>
      <c r="H257" s="4" t="s">
        <v>38</v>
      </c>
      <c r="I257" s="4"/>
      <c r="J257" s="4"/>
      <c r="K257" s="55"/>
      <c r="L257" s="4"/>
      <c r="M257" s="4"/>
      <c r="N257" s="55"/>
      <c r="O257" s="4"/>
      <c r="P257" s="55">
        <v>43462</v>
      </c>
      <c r="Q257" s="4" t="s">
        <v>810</v>
      </c>
      <c r="R257" s="4"/>
      <c r="S257" s="4"/>
      <c r="T257" s="4">
        <v>0</v>
      </c>
      <c r="U257" s="4" t="s">
        <v>150</v>
      </c>
      <c r="V257" s="4">
        <v>301685</v>
      </c>
      <c r="W257" s="4" t="s">
        <v>811</v>
      </c>
      <c r="X257" s="4">
        <v>301685</v>
      </c>
      <c r="Y257" s="4" t="s">
        <v>811</v>
      </c>
      <c r="Z257" s="4">
        <v>21</v>
      </c>
      <c r="AA257" s="4" t="s">
        <v>104</v>
      </c>
      <c r="AB257" s="4">
        <v>12</v>
      </c>
      <c r="AC257" s="4" t="s">
        <v>812</v>
      </c>
      <c r="AD257" s="36">
        <v>1</v>
      </c>
      <c r="AE257" s="36" t="s">
        <v>812</v>
      </c>
      <c r="AF257" s="4"/>
      <c r="AG257" s="4"/>
      <c r="AH257" s="4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ht="15" customHeight="1" x14ac:dyDescent="0.35">
      <c r="A258" s="4">
        <v>2018</v>
      </c>
      <c r="B258" s="4" t="s">
        <v>147</v>
      </c>
      <c r="C258" s="4" t="s">
        <v>207</v>
      </c>
      <c r="D258" s="55">
        <v>43249</v>
      </c>
      <c r="E258" s="4" t="s">
        <v>271</v>
      </c>
      <c r="F258" s="4" t="s">
        <v>36</v>
      </c>
      <c r="G258" s="4" t="s">
        <v>37</v>
      </c>
      <c r="H258" s="4" t="s">
        <v>38</v>
      </c>
      <c r="I258" s="4"/>
      <c r="J258" s="4"/>
      <c r="K258" s="55"/>
      <c r="L258" s="4"/>
      <c r="M258" s="4"/>
      <c r="N258" s="55"/>
      <c r="O258" s="4"/>
      <c r="P258" s="55">
        <v>43249</v>
      </c>
      <c r="Q258" s="4" t="s">
        <v>813</v>
      </c>
      <c r="R258" s="4"/>
      <c r="S258" s="4"/>
      <c r="T258" s="4">
        <v>0</v>
      </c>
      <c r="U258" s="4" t="s">
        <v>150</v>
      </c>
      <c r="V258" s="4">
        <v>301090</v>
      </c>
      <c r="W258" s="4" t="s">
        <v>814</v>
      </c>
      <c r="X258" s="4">
        <v>301090</v>
      </c>
      <c r="Y258" s="4" t="s">
        <v>814</v>
      </c>
      <c r="Z258" s="4">
        <v>12</v>
      </c>
      <c r="AA258" s="4" t="s">
        <v>83</v>
      </c>
      <c r="AB258" s="4">
        <v>6</v>
      </c>
      <c r="AC258" s="4" t="s">
        <v>815</v>
      </c>
      <c r="AD258" s="36">
        <v>1</v>
      </c>
      <c r="AE258" s="36" t="s">
        <v>815</v>
      </c>
      <c r="AF258" s="4"/>
      <c r="AG258" s="4"/>
      <c r="AH258" s="4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spans="1:46" ht="15" customHeight="1" x14ac:dyDescent="0.35">
      <c r="A259" s="4">
        <v>2018</v>
      </c>
      <c r="B259" s="4" t="s">
        <v>147</v>
      </c>
      <c r="C259" s="4" t="s">
        <v>207</v>
      </c>
      <c r="D259" s="55">
        <v>43363</v>
      </c>
      <c r="E259" s="4" t="s">
        <v>385</v>
      </c>
      <c r="F259" s="4" t="s">
        <v>36</v>
      </c>
      <c r="G259" s="4" t="s">
        <v>37</v>
      </c>
      <c r="H259" s="4" t="s">
        <v>38</v>
      </c>
      <c r="I259" s="4"/>
      <c r="J259" s="4"/>
      <c r="K259" s="55"/>
      <c r="L259" s="4"/>
      <c r="M259" s="4"/>
      <c r="N259" s="55"/>
      <c r="O259" s="4"/>
      <c r="P259" s="55">
        <v>43363</v>
      </c>
      <c r="Q259" s="4" t="s">
        <v>816</v>
      </c>
      <c r="R259" s="4"/>
      <c r="S259" s="4"/>
      <c r="T259" s="4">
        <v>0</v>
      </c>
      <c r="U259" s="4" t="s">
        <v>150</v>
      </c>
      <c r="V259" s="4">
        <v>300233</v>
      </c>
      <c r="W259" s="4" t="s">
        <v>817</v>
      </c>
      <c r="X259" s="4">
        <v>300233</v>
      </c>
      <c r="Y259" s="4" t="s">
        <v>817</v>
      </c>
      <c r="Z259" s="4">
        <v>2</v>
      </c>
      <c r="AA259" s="4" t="s">
        <v>72</v>
      </c>
      <c r="AB259" s="4">
        <v>19</v>
      </c>
      <c r="AC259" s="4" t="s">
        <v>818</v>
      </c>
      <c r="AD259" s="36">
        <v>1</v>
      </c>
      <c r="AE259" s="36" t="s">
        <v>818</v>
      </c>
      <c r="AF259" s="4"/>
      <c r="AG259" s="4"/>
      <c r="AH259" s="4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spans="1:46" ht="15" customHeight="1" x14ac:dyDescent="0.35">
      <c r="A260" s="4">
        <v>2018</v>
      </c>
      <c r="B260" s="4" t="s">
        <v>147</v>
      </c>
      <c r="C260" s="4" t="s">
        <v>207</v>
      </c>
      <c r="D260" s="55">
        <v>43461</v>
      </c>
      <c r="E260" s="4" t="s">
        <v>542</v>
      </c>
      <c r="F260" s="4" t="s">
        <v>36</v>
      </c>
      <c r="G260" s="4" t="s">
        <v>37</v>
      </c>
      <c r="H260" s="4" t="s">
        <v>38</v>
      </c>
      <c r="I260" s="4"/>
      <c r="J260" s="4"/>
      <c r="K260" s="55"/>
      <c r="L260" s="4"/>
      <c r="M260" s="4"/>
      <c r="N260" s="55"/>
      <c r="O260" s="4"/>
      <c r="P260" s="55">
        <v>43461</v>
      </c>
      <c r="Q260" s="4" t="s">
        <v>819</v>
      </c>
      <c r="R260" s="4"/>
      <c r="S260" s="4"/>
      <c r="T260" s="4">
        <v>0</v>
      </c>
      <c r="U260" s="4" t="s">
        <v>150</v>
      </c>
      <c r="V260" s="4">
        <v>300518</v>
      </c>
      <c r="W260" s="4" t="s">
        <v>820</v>
      </c>
      <c r="X260" s="4">
        <v>300518</v>
      </c>
      <c r="Y260" s="4" t="s">
        <v>820</v>
      </c>
      <c r="Z260" s="4">
        <v>5</v>
      </c>
      <c r="AA260" s="4" t="s">
        <v>77</v>
      </c>
      <c r="AB260" s="4">
        <v>9</v>
      </c>
      <c r="AC260" s="4" t="s">
        <v>821</v>
      </c>
      <c r="AD260" s="36">
        <v>1</v>
      </c>
      <c r="AE260" s="36" t="s">
        <v>822</v>
      </c>
      <c r="AF260" s="4"/>
      <c r="AG260" s="4"/>
      <c r="AH260" s="4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spans="1:46" ht="15" customHeight="1" x14ac:dyDescent="0.35">
      <c r="A261" s="4">
        <v>2018</v>
      </c>
      <c r="B261" s="4" t="s">
        <v>147</v>
      </c>
      <c r="C261" s="4" t="s">
        <v>207</v>
      </c>
      <c r="D261" s="55">
        <v>43312</v>
      </c>
      <c r="E261" s="4" t="s">
        <v>385</v>
      </c>
      <c r="F261" s="4" t="s">
        <v>36</v>
      </c>
      <c r="G261" s="4" t="s">
        <v>37</v>
      </c>
      <c r="H261" s="4" t="s">
        <v>38</v>
      </c>
      <c r="I261" s="4"/>
      <c r="J261" s="4"/>
      <c r="K261" s="57"/>
      <c r="L261" s="4"/>
      <c r="M261" s="4"/>
      <c r="N261" s="55"/>
      <c r="O261" s="4"/>
      <c r="P261" s="55">
        <v>43312</v>
      </c>
      <c r="Q261" s="4" t="s">
        <v>823</v>
      </c>
      <c r="R261" s="4"/>
      <c r="S261" s="4"/>
      <c r="T261" s="4">
        <v>0</v>
      </c>
      <c r="U261" s="4" t="s">
        <v>150</v>
      </c>
      <c r="V261" s="4">
        <v>301573</v>
      </c>
      <c r="W261" s="4" t="s">
        <v>824</v>
      </c>
      <c r="X261" s="4">
        <v>301573</v>
      </c>
      <c r="Y261" s="4" t="s">
        <v>824</v>
      </c>
      <c r="Z261" s="4">
        <v>20</v>
      </c>
      <c r="AA261" s="4" t="s">
        <v>324</v>
      </c>
      <c r="AB261" s="4">
        <v>6</v>
      </c>
      <c r="AC261" s="4" t="s">
        <v>825</v>
      </c>
      <c r="AD261" s="36">
        <v>1</v>
      </c>
      <c r="AE261" s="36" t="s">
        <v>825</v>
      </c>
      <c r="AF261" s="4"/>
      <c r="AG261" s="4"/>
      <c r="AH261" s="4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spans="1:46" ht="15" customHeight="1" x14ac:dyDescent="0.35">
      <c r="A262" s="4">
        <v>2018</v>
      </c>
      <c r="B262" s="4" t="s">
        <v>147</v>
      </c>
      <c r="C262" s="4" t="s">
        <v>207</v>
      </c>
      <c r="D262" s="55">
        <v>43453</v>
      </c>
      <c r="E262" s="4" t="s">
        <v>385</v>
      </c>
      <c r="F262" s="4" t="s">
        <v>36</v>
      </c>
      <c r="G262" s="4" t="s">
        <v>37</v>
      </c>
      <c r="H262" s="4" t="s">
        <v>38</v>
      </c>
      <c r="I262" s="4"/>
      <c r="J262" s="4"/>
      <c r="K262" s="55"/>
      <c r="L262" s="4"/>
      <c r="M262" s="4"/>
      <c r="N262" s="55"/>
      <c r="O262" s="4"/>
      <c r="P262" s="55">
        <v>43453</v>
      </c>
      <c r="Q262" s="4" t="s">
        <v>826</v>
      </c>
      <c r="R262" s="4"/>
      <c r="S262" s="4"/>
      <c r="T262" s="4">
        <v>0</v>
      </c>
      <c r="U262" s="4" t="s">
        <v>150</v>
      </c>
      <c r="V262" s="4">
        <v>300868</v>
      </c>
      <c r="W262" s="4" t="s">
        <v>827</v>
      </c>
      <c r="X262" s="4">
        <v>300868</v>
      </c>
      <c r="Y262" s="4" t="s">
        <v>827</v>
      </c>
      <c r="Z262" s="4">
        <v>9</v>
      </c>
      <c r="AA262" s="4" t="s">
        <v>417</v>
      </c>
      <c r="AB262" s="4">
        <v>7</v>
      </c>
      <c r="AC262" s="4" t="s">
        <v>495</v>
      </c>
      <c r="AD262" s="36">
        <v>1</v>
      </c>
      <c r="AE262" s="36" t="s">
        <v>828</v>
      </c>
      <c r="AF262" s="4"/>
      <c r="AG262" s="4"/>
      <c r="AH262" s="4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spans="1:46" ht="15" customHeight="1" x14ac:dyDescent="0.35">
      <c r="A263" s="4">
        <v>2018</v>
      </c>
      <c r="B263" s="4" t="s">
        <v>147</v>
      </c>
      <c r="C263" s="4" t="s">
        <v>207</v>
      </c>
      <c r="D263" s="55">
        <v>43290</v>
      </c>
      <c r="E263" s="4" t="s">
        <v>275</v>
      </c>
      <c r="F263" s="4" t="s">
        <v>36</v>
      </c>
      <c r="G263" s="4" t="s">
        <v>37</v>
      </c>
      <c r="H263" s="4" t="s">
        <v>38</v>
      </c>
      <c r="I263" s="4"/>
      <c r="J263" s="4"/>
      <c r="K263" s="55"/>
      <c r="L263" s="4"/>
      <c r="M263" s="4"/>
      <c r="N263" s="55"/>
      <c r="O263" s="4"/>
      <c r="P263" s="55">
        <v>43290</v>
      </c>
      <c r="Q263" s="4" t="s">
        <v>829</v>
      </c>
      <c r="R263" s="4"/>
      <c r="S263" s="4"/>
      <c r="T263" s="4">
        <v>0</v>
      </c>
      <c r="U263" s="4" t="s">
        <v>150</v>
      </c>
      <c r="V263" s="4">
        <v>300785</v>
      </c>
      <c r="W263" s="4" t="s">
        <v>830</v>
      </c>
      <c r="X263" s="4">
        <v>300785</v>
      </c>
      <c r="Y263" s="4" t="s">
        <v>830</v>
      </c>
      <c r="Z263" s="4">
        <v>8</v>
      </c>
      <c r="AA263" s="4" t="s">
        <v>191</v>
      </c>
      <c r="AB263" s="4">
        <v>13</v>
      </c>
      <c r="AC263" s="4" t="s">
        <v>192</v>
      </c>
      <c r="AD263" s="36">
        <v>1</v>
      </c>
      <c r="AE263" s="36" t="s">
        <v>192</v>
      </c>
      <c r="AF263" s="4"/>
      <c r="AG263" s="4"/>
      <c r="AH263" s="4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spans="1:46" ht="15" customHeight="1" x14ac:dyDescent="0.35">
      <c r="A264" s="4">
        <v>2018</v>
      </c>
      <c r="B264" s="4" t="s">
        <v>147</v>
      </c>
      <c r="C264" s="4" t="s">
        <v>207</v>
      </c>
      <c r="D264" s="55">
        <v>43444</v>
      </c>
      <c r="E264" s="4" t="s">
        <v>542</v>
      </c>
      <c r="F264" s="4" t="s">
        <v>36</v>
      </c>
      <c r="G264" s="4" t="s">
        <v>37</v>
      </c>
      <c r="H264" s="4" t="s">
        <v>38</v>
      </c>
      <c r="I264" s="4"/>
      <c r="J264" s="4"/>
      <c r="K264" s="55"/>
      <c r="L264" s="4"/>
      <c r="M264" s="4"/>
      <c r="N264" s="55"/>
      <c r="O264" s="4"/>
      <c r="P264" s="55">
        <v>43444</v>
      </c>
      <c r="Q264" s="4" t="s">
        <v>831</v>
      </c>
      <c r="R264" s="4"/>
      <c r="S264" s="4"/>
      <c r="T264" s="4">
        <v>0</v>
      </c>
      <c r="U264" s="4" t="s">
        <v>150</v>
      </c>
      <c r="V264" s="4">
        <v>300529</v>
      </c>
      <c r="W264" s="4" t="s">
        <v>832</v>
      </c>
      <c r="X264" s="4">
        <v>300529</v>
      </c>
      <c r="Y264" s="4" t="s">
        <v>832</v>
      </c>
      <c r="Z264" s="4">
        <v>5</v>
      </c>
      <c r="AA264" s="4" t="s">
        <v>77</v>
      </c>
      <c r="AB264" s="4">
        <v>10</v>
      </c>
      <c r="AC264" s="4" t="s">
        <v>833</v>
      </c>
      <c r="AD264" s="36">
        <v>1</v>
      </c>
      <c r="AE264" s="36" t="s">
        <v>834</v>
      </c>
      <c r="AF264" s="4"/>
      <c r="AG264" s="4"/>
      <c r="AH264" s="4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spans="1:46" ht="15" customHeight="1" x14ac:dyDescent="0.35">
      <c r="A265" s="4">
        <v>2018</v>
      </c>
      <c r="B265" s="4" t="s">
        <v>147</v>
      </c>
      <c r="C265" s="4" t="s">
        <v>207</v>
      </c>
      <c r="D265" s="55">
        <v>43453</v>
      </c>
      <c r="E265" s="4" t="s">
        <v>385</v>
      </c>
      <c r="F265" s="4" t="s">
        <v>36</v>
      </c>
      <c r="G265" s="4" t="s">
        <v>37</v>
      </c>
      <c r="H265" s="4" t="s">
        <v>38</v>
      </c>
      <c r="I265" s="4"/>
      <c r="J265" s="4"/>
      <c r="K265" s="55"/>
      <c r="L265" s="4"/>
      <c r="M265" s="4"/>
      <c r="N265" s="55"/>
      <c r="O265" s="4"/>
      <c r="P265" s="55">
        <v>43453</v>
      </c>
      <c r="Q265" s="4" t="s">
        <v>835</v>
      </c>
      <c r="R265" s="4"/>
      <c r="S265" s="4"/>
      <c r="T265" s="4">
        <v>0</v>
      </c>
      <c r="U265" s="4" t="s">
        <v>150</v>
      </c>
      <c r="V265" s="4">
        <v>301209</v>
      </c>
      <c r="W265" s="4" t="s">
        <v>836</v>
      </c>
      <c r="X265" s="4">
        <v>301209</v>
      </c>
      <c r="Y265" s="4" t="s">
        <v>836</v>
      </c>
      <c r="Z265" s="4">
        <v>13</v>
      </c>
      <c r="AA265" s="4" t="s">
        <v>314</v>
      </c>
      <c r="AB265" s="4">
        <v>12</v>
      </c>
      <c r="AC265" s="4" t="s">
        <v>837</v>
      </c>
      <c r="AD265" s="36">
        <v>1</v>
      </c>
      <c r="AE265" s="36" t="s">
        <v>837</v>
      </c>
      <c r="AF265" s="4"/>
      <c r="AG265" s="4"/>
      <c r="AH265" s="4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spans="1:46" ht="15" customHeight="1" x14ac:dyDescent="0.35">
      <c r="A266" s="4">
        <v>2018</v>
      </c>
      <c r="B266" s="4" t="s">
        <v>147</v>
      </c>
      <c r="C266" s="4" t="s">
        <v>207</v>
      </c>
      <c r="D266" s="55">
        <v>43452</v>
      </c>
      <c r="E266" s="4" t="s">
        <v>542</v>
      </c>
      <c r="F266" s="4" t="s">
        <v>36</v>
      </c>
      <c r="G266" s="4" t="s">
        <v>37</v>
      </c>
      <c r="H266" s="4" t="s">
        <v>38</v>
      </c>
      <c r="I266" s="4"/>
      <c r="J266" s="4"/>
      <c r="K266" s="55"/>
      <c r="L266" s="4"/>
      <c r="M266" s="4"/>
      <c r="N266" s="55"/>
      <c r="O266" s="4"/>
      <c r="P266" s="55">
        <v>43452</v>
      </c>
      <c r="Q266" s="4" t="s">
        <v>838</v>
      </c>
      <c r="R266" s="4"/>
      <c r="S266" s="4"/>
      <c r="T266" s="4">
        <v>0</v>
      </c>
      <c r="U266" s="4" t="s">
        <v>150</v>
      </c>
      <c r="V266" s="4">
        <v>301694</v>
      </c>
      <c r="W266" s="4" t="s">
        <v>839</v>
      </c>
      <c r="X266" s="4">
        <v>301694</v>
      </c>
      <c r="Y266" s="4" t="s">
        <v>839</v>
      </c>
      <c r="Z266" s="4">
        <v>21</v>
      </c>
      <c r="AA266" s="4" t="s">
        <v>104</v>
      </c>
      <c r="AB266" s="4">
        <v>13</v>
      </c>
      <c r="AC266" s="4" t="s">
        <v>840</v>
      </c>
      <c r="AD266" s="36">
        <v>1</v>
      </c>
      <c r="AE266" s="36" t="s">
        <v>840</v>
      </c>
      <c r="AF266" s="4"/>
      <c r="AG266" s="4"/>
      <c r="AH266" s="4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spans="1:46" ht="15" customHeight="1" x14ac:dyDescent="0.35">
      <c r="A267" s="4">
        <v>2018</v>
      </c>
      <c r="B267" s="4" t="s">
        <v>147</v>
      </c>
      <c r="C267" s="4" t="s">
        <v>207</v>
      </c>
      <c r="D267" s="55">
        <v>43437</v>
      </c>
      <c r="E267" s="4" t="s">
        <v>542</v>
      </c>
      <c r="F267" s="4" t="s">
        <v>36</v>
      </c>
      <c r="G267" s="4" t="s">
        <v>37</v>
      </c>
      <c r="H267" s="4" t="s">
        <v>38</v>
      </c>
      <c r="I267" s="4"/>
      <c r="J267" s="4"/>
      <c r="K267" s="55"/>
      <c r="L267" s="4"/>
      <c r="M267" s="4"/>
      <c r="N267" s="55"/>
      <c r="O267" s="4"/>
      <c r="P267" s="55">
        <v>43437</v>
      </c>
      <c r="Q267" s="4" t="s">
        <v>841</v>
      </c>
      <c r="R267" s="4"/>
      <c r="S267" s="4"/>
      <c r="T267" s="4">
        <v>0</v>
      </c>
      <c r="U267" s="4" t="s">
        <v>150</v>
      </c>
      <c r="V267" s="4">
        <v>301640</v>
      </c>
      <c r="W267" s="4" t="s">
        <v>842</v>
      </c>
      <c r="X267" s="4">
        <v>301640</v>
      </c>
      <c r="Y267" s="4" t="s">
        <v>842</v>
      </c>
      <c r="Z267" s="4">
        <v>21</v>
      </c>
      <c r="AA267" s="4" t="s">
        <v>104</v>
      </c>
      <c r="AB267" s="4">
        <v>5</v>
      </c>
      <c r="AC267" s="4" t="s">
        <v>843</v>
      </c>
      <c r="AD267" s="36">
        <v>1</v>
      </c>
      <c r="AE267" s="36" t="s">
        <v>844</v>
      </c>
      <c r="AF267" s="4"/>
      <c r="AG267" s="4"/>
      <c r="AH267" s="4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spans="1:46" ht="15" customHeight="1" x14ac:dyDescent="0.35">
      <c r="A268" s="4">
        <v>2018</v>
      </c>
      <c r="B268" s="4" t="s">
        <v>34</v>
      </c>
      <c r="C268" s="4" t="s">
        <v>34</v>
      </c>
      <c r="D268" s="55">
        <v>43249</v>
      </c>
      <c r="E268" s="4" t="s">
        <v>275</v>
      </c>
      <c r="F268" s="4" t="s">
        <v>36</v>
      </c>
      <c r="G268" s="4" t="s">
        <v>37</v>
      </c>
      <c r="H268" s="4" t="s">
        <v>38</v>
      </c>
      <c r="I268" s="4"/>
      <c r="J268" s="4"/>
      <c r="K268" s="55"/>
      <c r="L268" s="4"/>
      <c r="M268" s="4"/>
      <c r="N268" s="55"/>
      <c r="O268" s="4"/>
      <c r="P268" s="55">
        <v>43249</v>
      </c>
      <c r="Q268" s="4" t="s">
        <v>845</v>
      </c>
      <c r="R268" s="4"/>
      <c r="S268" s="4"/>
      <c r="T268" s="4">
        <v>9</v>
      </c>
      <c r="U268" s="4" t="s">
        <v>46</v>
      </c>
      <c r="V268" s="4">
        <v>95</v>
      </c>
      <c r="W268" s="4" t="s">
        <v>378</v>
      </c>
      <c r="X268" s="4">
        <v>55</v>
      </c>
      <c r="Y268" s="4" t="s">
        <v>378</v>
      </c>
      <c r="Z268" s="4">
        <v>15</v>
      </c>
      <c r="AA268" s="4" t="s">
        <v>43</v>
      </c>
      <c r="AB268" s="4">
        <v>1</v>
      </c>
      <c r="AC268" s="4" t="s">
        <v>43</v>
      </c>
      <c r="AD268" s="36">
        <v>1</v>
      </c>
      <c r="AE268" s="36" t="s">
        <v>43</v>
      </c>
      <c r="AF268" s="4"/>
      <c r="AG268" s="4"/>
      <c r="AH268" s="4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spans="1:46" ht="15" customHeight="1" x14ac:dyDescent="0.35">
      <c r="A269" s="4">
        <v>2018</v>
      </c>
      <c r="B269" s="4" t="s">
        <v>34</v>
      </c>
      <c r="C269" s="4" t="s">
        <v>34</v>
      </c>
      <c r="D269" s="55">
        <v>43453</v>
      </c>
      <c r="E269" s="4" t="s">
        <v>542</v>
      </c>
      <c r="F269" s="4" t="s">
        <v>36</v>
      </c>
      <c r="G269" s="4" t="s">
        <v>37</v>
      </c>
      <c r="H269" s="4" t="s">
        <v>38</v>
      </c>
      <c r="I269" s="4"/>
      <c r="J269" s="4"/>
      <c r="K269" s="55"/>
      <c r="L269" s="4"/>
      <c r="M269" s="4"/>
      <c r="N269" s="55"/>
      <c r="O269" s="4"/>
      <c r="P269" s="55">
        <v>43453</v>
      </c>
      <c r="Q269" s="4" t="s">
        <v>846</v>
      </c>
      <c r="R269" s="4"/>
      <c r="S269" s="4"/>
      <c r="T269" s="4">
        <v>5</v>
      </c>
      <c r="U269" s="4" t="s">
        <v>121</v>
      </c>
      <c r="V269" s="4">
        <v>51</v>
      </c>
      <c r="W269" s="4" t="s">
        <v>213</v>
      </c>
      <c r="X269" s="4">
        <v>1311</v>
      </c>
      <c r="Y269" s="4" t="s">
        <v>214</v>
      </c>
      <c r="Z269" s="4">
        <v>15</v>
      </c>
      <c r="AA269" s="4" t="s">
        <v>43</v>
      </c>
      <c r="AB269" s="4">
        <v>1</v>
      </c>
      <c r="AC269" s="4" t="s">
        <v>43</v>
      </c>
      <c r="AD269" s="36">
        <v>13</v>
      </c>
      <c r="AE269" s="36" t="s">
        <v>44</v>
      </c>
      <c r="AF269" s="4"/>
      <c r="AG269" s="4"/>
      <c r="AH269" s="4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spans="1:46" ht="15" customHeight="1" x14ac:dyDescent="0.35">
      <c r="A270" s="4">
        <v>2018</v>
      </c>
      <c r="B270" s="4" t="s">
        <v>34</v>
      </c>
      <c r="C270" s="4" t="s">
        <v>34</v>
      </c>
      <c r="D270" s="55">
        <v>43185</v>
      </c>
      <c r="E270" s="4" t="s">
        <v>385</v>
      </c>
      <c r="F270" s="4" t="s">
        <v>36</v>
      </c>
      <c r="G270" s="4" t="s">
        <v>37</v>
      </c>
      <c r="H270" s="4" t="s">
        <v>38</v>
      </c>
      <c r="I270" s="4"/>
      <c r="J270" s="4"/>
      <c r="K270" s="55"/>
      <c r="L270" s="4"/>
      <c r="M270" s="4"/>
      <c r="N270" s="55"/>
      <c r="O270" s="4"/>
      <c r="P270" s="55">
        <v>43185</v>
      </c>
      <c r="Q270" s="4" t="s">
        <v>847</v>
      </c>
      <c r="R270" s="4"/>
      <c r="S270" s="4"/>
      <c r="T270" s="4">
        <v>37</v>
      </c>
      <c r="U270" s="4" t="s">
        <v>186</v>
      </c>
      <c r="V270" s="4">
        <v>211</v>
      </c>
      <c r="W270" s="4" t="s">
        <v>216</v>
      </c>
      <c r="X270" s="4">
        <v>1017</v>
      </c>
      <c r="Y270" s="4" t="s">
        <v>217</v>
      </c>
      <c r="Z270" s="4">
        <v>15</v>
      </c>
      <c r="AA270" s="4" t="s">
        <v>43</v>
      </c>
      <c r="AB270" s="4">
        <v>1</v>
      </c>
      <c r="AC270" s="4" t="s">
        <v>43</v>
      </c>
      <c r="AD270" s="36">
        <v>1</v>
      </c>
      <c r="AE270" s="36" t="s">
        <v>43</v>
      </c>
      <c r="AF270" s="4"/>
      <c r="AG270" s="4"/>
      <c r="AH270" s="4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spans="1:46" ht="15" customHeight="1" x14ac:dyDescent="0.35">
      <c r="A271" s="4">
        <v>2018</v>
      </c>
      <c r="B271" s="4" t="s">
        <v>34</v>
      </c>
      <c r="C271" s="4" t="s">
        <v>34</v>
      </c>
      <c r="D271" s="55">
        <v>43271</v>
      </c>
      <c r="E271" s="4" t="s">
        <v>385</v>
      </c>
      <c r="F271" s="4" t="s">
        <v>36</v>
      </c>
      <c r="G271" s="4" t="s">
        <v>37</v>
      </c>
      <c r="H271" s="4" t="s">
        <v>38</v>
      </c>
      <c r="I271" s="4"/>
      <c r="J271" s="4"/>
      <c r="K271" s="55"/>
      <c r="L271" s="4"/>
      <c r="M271" s="4"/>
      <c r="N271" s="55"/>
      <c r="O271" s="4"/>
      <c r="P271" s="55">
        <v>43271</v>
      </c>
      <c r="Q271" s="4" t="s">
        <v>848</v>
      </c>
      <c r="R271" s="4"/>
      <c r="S271" s="4"/>
      <c r="T271" s="4">
        <v>1</v>
      </c>
      <c r="U271" s="4" t="s">
        <v>40</v>
      </c>
      <c r="V271" s="4">
        <v>24</v>
      </c>
      <c r="W271" s="4" t="s">
        <v>849</v>
      </c>
      <c r="X271" s="4">
        <v>1319</v>
      </c>
      <c r="Y271" s="4" t="s">
        <v>850</v>
      </c>
      <c r="Z271" s="4">
        <v>15</v>
      </c>
      <c r="AA271" s="4" t="s">
        <v>43</v>
      </c>
      <c r="AB271" s="4">
        <v>1</v>
      </c>
      <c r="AC271" s="4" t="s">
        <v>43</v>
      </c>
      <c r="AD271" s="36">
        <v>20</v>
      </c>
      <c r="AE271" s="36" t="s">
        <v>403</v>
      </c>
      <c r="AF271" s="4"/>
      <c r="AG271" s="4"/>
      <c r="AH271" s="4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spans="1:46" ht="15" customHeight="1" x14ac:dyDescent="0.35">
      <c r="A272" s="4">
        <v>2018</v>
      </c>
      <c r="B272" s="4" t="s">
        <v>34</v>
      </c>
      <c r="C272" s="4" t="s">
        <v>34</v>
      </c>
      <c r="D272" s="55">
        <v>43311</v>
      </c>
      <c r="E272" s="4" t="s">
        <v>542</v>
      </c>
      <c r="F272" s="4" t="s">
        <v>36</v>
      </c>
      <c r="G272" s="4" t="s">
        <v>37</v>
      </c>
      <c r="H272" s="4" t="s">
        <v>38</v>
      </c>
      <c r="I272" s="4"/>
      <c r="J272" s="4"/>
      <c r="K272" s="55"/>
      <c r="L272" s="4"/>
      <c r="M272" s="4"/>
      <c r="N272" s="55"/>
      <c r="O272" s="4"/>
      <c r="P272" s="55">
        <v>43311</v>
      </c>
      <c r="Q272" s="4" t="s">
        <v>851</v>
      </c>
      <c r="R272" s="4"/>
      <c r="S272" s="4"/>
      <c r="T272" s="4">
        <v>1</v>
      </c>
      <c r="U272" s="4" t="s">
        <v>40</v>
      </c>
      <c r="V272" s="4">
        <v>22</v>
      </c>
      <c r="W272" s="4" t="s">
        <v>852</v>
      </c>
      <c r="X272" s="4">
        <v>1268</v>
      </c>
      <c r="Y272" s="4" t="s">
        <v>852</v>
      </c>
      <c r="Z272" s="4">
        <v>15</v>
      </c>
      <c r="AA272" s="4" t="s">
        <v>43</v>
      </c>
      <c r="AB272" s="56">
        <v>1</v>
      </c>
      <c r="AC272" s="56" t="s">
        <v>43</v>
      </c>
      <c r="AD272" s="36">
        <v>41</v>
      </c>
      <c r="AE272" s="36" t="s">
        <v>579</v>
      </c>
      <c r="AF272" s="4"/>
      <c r="AG272" s="4"/>
      <c r="AH272" s="4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spans="1:46" ht="15" customHeight="1" x14ac:dyDescent="0.35">
      <c r="A273" s="4">
        <v>2018</v>
      </c>
      <c r="B273" s="4" t="s">
        <v>34</v>
      </c>
      <c r="C273" s="4" t="s">
        <v>34</v>
      </c>
      <c r="D273" s="55">
        <v>43161</v>
      </c>
      <c r="E273" s="4" t="s">
        <v>853</v>
      </c>
      <c r="F273" s="4" t="s">
        <v>36</v>
      </c>
      <c r="G273" s="4" t="s">
        <v>37</v>
      </c>
      <c r="H273" s="4" t="s">
        <v>38</v>
      </c>
      <c r="I273" s="4"/>
      <c r="J273" s="4"/>
      <c r="K273" s="55"/>
      <c r="L273" s="4"/>
      <c r="M273" s="4"/>
      <c r="N273" s="55"/>
      <c r="O273" s="4"/>
      <c r="P273" s="55">
        <v>43161</v>
      </c>
      <c r="Q273" s="4" t="s">
        <v>854</v>
      </c>
      <c r="R273" s="4"/>
      <c r="S273" s="4"/>
      <c r="T273" s="4">
        <v>1</v>
      </c>
      <c r="U273" s="4" t="s">
        <v>40</v>
      </c>
      <c r="V273" s="4">
        <v>19</v>
      </c>
      <c r="W273" s="4" t="s">
        <v>855</v>
      </c>
      <c r="X273" s="4">
        <v>1265</v>
      </c>
      <c r="Y273" s="4" t="s">
        <v>855</v>
      </c>
      <c r="Z273" s="4">
        <v>15</v>
      </c>
      <c r="AA273" s="4" t="s">
        <v>43</v>
      </c>
      <c r="AB273" s="4">
        <v>1</v>
      </c>
      <c r="AC273" s="4" t="s">
        <v>43</v>
      </c>
      <c r="AD273" s="36">
        <v>30</v>
      </c>
      <c r="AE273" s="36" t="s">
        <v>130</v>
      </c>
      <c r="AF273" s="4"/>
      <c r="AG273" s="4"/>
      <c r="AH273" s="4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spans="1:46" ht="15" customHeight="1" x14ac:dyDescent="0.35">
      <c r="A274" s="4">
        <v>2018</v>
      </c>
      <c r="B274" s="4" t="s">
        <v>34</v>
      </c>
      <c r="C274" s="4" t="s">
        <v>34</v>
      </c>
      <c r="D274" s="55">
        <v>43249</v>
      </c>
      <c r="E274" s="4" t="s">
        <v>275</v>
      </c>
      <c r="F274" s="4" t="s">
        <v>36</v>
      </c>
      <c r="G274" s="4" t="s">
        <v>37</v>
      </c>
      <c r="H274" s="4" t="s">
        <v>38</v>
      </c>
      <c r="I274" s="4"/>
      <c r="J274" s="4"/>
      <c r="K274" s="55"/>
      <c r="L274" s="4"/>
      <c r="M274" s="4"/>
      <c r="N274" s="55"/>
      <c r="O274" s="4"/>
      <c r="P274" s="55">
        <v>43249</v>
      </c>
      <c r="Q274" s="4" t="s">
        <v>856</v>
      </c>
      <c r="R274" s="4"/>
      <c r="S274" s="4"/>
      <c r="T274" s="4">
        <v>1</v>
      </c>
      <c r="U274" s="4" t="s">
        <v>40</v>
      </c>
      <c r="V274" s="4">
        <v>1</v>
      </c>
      <c r="W274" s="4" t="s">
        <v>219</v>
      </c>
      <c r="X274" s="4">
        <v>3</v>
      </c>
      <c r="Y274" s="4" t="s">
        <v>220</v>
      </c>
      <c r="Z274" s="4">
        <v>15</v>
      </c>
      <c r="AA274" s="4" t="s">
        <v>43</v>
      </c>
      <c r="AB274" s="4">
        <v>1</v>
      </c>
      <c r="AC274" s="4" t="s">
        <v>43</v>
      </c>
      <c r="AD274" s="36">
        <v>1</v>
      </c>
      <c r="AE274" s="36" t="s">
        <v>43</v>
      </c>
      <c r="AF274" s="4"/>
      <c r="AG274" s="4"/>
      <c r="AH274" s="4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spans="1:46" ht="15" customHeight="1" x14ac:dyDescent="0.35">
      <c r="A275" s="4">
        <v>2018</v>
      </c>
      <c r="B275" s="4" t="s">
        <v>34</v>
      </c>
      <c r="C275" s="4" t="s">
        <v>289</v>
      </c>
      <c r="D275" s="55">
        <v>43319</v>
      </c>
      <c r="E275" s="4" t="s">
        <v>275</v>
      </c>
      <c r="F275" s="4" t="s">
        <v>36</v>
      </c>
      <c r="G275" s="4" t="s">
        <v>37</v>
      </c>
      <c r="H275" s="4" t="s">
        <v>38</v>
      </c>
      <c r="I275" s="4"/>
      <c r="J275" s="4"/>
      <c r="K275" s="55"/>
      <c r="L275" s="4"/>
      <c r="M275" s="4"/>
      <c r="N275" s="55"/>
      <c r="O275" s="4"/>
      <c r="P275" s="55">
        <v>43319</v>
      </c>
      <c r="Q275" s="4" t="s">
        <v>857</v>
      </c>
      <c r="R275" s="4"/>
      <c r="S275" s="4"/>
      <c r="T275" s="4">
        <v>33</v>
      </c>
      <c r="U275" s="4" t="s">
        <v>858</v>
      </c>
      <c r="V275" s="4">
        <v>33</v>
      </c>
      <c r="W275" s="4" t="s">
        <v>858</v>
      </c>
      <c r="X275" s="4">
        <v>480</v>
      </c>
      <c r="Y275" s="4" t="s">
        <v>858</v>
      </c>
      <c r="Z275" s="4">
        <v>15</v>
      </c>
      <c r="AA275" s="4" t="s">
        <v>43</v>
      </c>
      <c r="AB275" s="4">
        <v>1</v>
      </c>
      <c r="AC275" s="4" t="s">
        <v>43</v>
      </c>
      <c r="AD275" s="36">
        <v>1</v>
      </c>
      <c r="AE275" s="36" t="s">
        <v>43</v>
      </c>
      <c r="AF275" s="4"/>
      <c r="AG275" s="4"/>
      <c r="AH275" s="4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spans="1:46" ht="15" customHeight="1" x14ac:dyDescent="0.35">
      <c r="A276" s="4">
        <v>2018</v>
      </c>
      <c r="B276" s="4" t="s">
        <v>859</v>
      </c>
      <c r="C276" s="4" t="s">
        <v>859</v>
      </c>
      <c r="D276" s="55">
        <v>43418</v>
      </c>
      <c r="E276" s="4" t="s">
        <v>853</v>
      </c>
      <c r="F276" s="4" t="s">
        <v>36</v>
      </c>
      <c r="G276" s="4" t="s">
        <v>37</v>
      </c>
      <c r="H276" s="4" t="s">
        <v>38</v>
      </c>
      <c r="I276" s="4"/>
      <c r="J276" s="4"/>
      <c r="K276" s="55"/>
      <c r="L276" s="4" t="s">
        <v>860</v>
      </c>
      <c r="M276" s="4"/>
      <c r="N276" s="55"/>
      <c r="O276" s="4"/>
      <c r="P276" s="55">
        <v>43418</v>
      </c>
      <c r="Q276" s="4" t="s">
        <v>861</v>
      </c>
      <c r="R276" s="4"/>
      <c r="S276" s="4"/>
      <c r="T276" s="4">
        <v>0</v>
      </c>
      <c r="U276" s="4" t="s">
        <v>150</v>
      </c>
      <c r="V276" s="4">
        <v>500134</v>
      </c>
      <c r="W276" s="4" t="s">
        <v>862</v>
      </c>
      <c r="X276" s="4">
        <v>500134</v>
      </c>
      <c r="Y276" s="4" t="s">
        <v>862</v>
      </c>
      <c r="Z276" s="4">
        <v>12</v>
      </c>
      <c r="AA276" s="4" t="s">
        <v>83</v>
      </c>
      <c r="AB276" s="4">
        <v>1</v>
      </c>
      <c r="AC276" s="4" t="s">
        <v>84</v>
      </c>
      <c r="AD276" s="36">
        <v>1</v>
      </c>
      <c r="AE276" s="36" t="s">
        <v>84</v>
      </c>
      <c r="AF276" s="4"/>
      <c r="AG276" s="4"/>
      <c r="AH276" s="4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spans="1:46" ht="15" customHeight="1" x14ac:dyDescent="0.35">
      <c r="A277" s="4">
        <v>2018</v>
      </c>
      <c r="B277" s="4" t="s">
        <v>34</v>
      </c>
      <c r="C277" s="4" t="s">
        <v>34</v>
      </c>
      <c r="D277" s="55">
        <v>43364</v>
      </c>
      <c r="E277" s="4" t="s">
        <v>275</v>
      </c>
      <c r="F277" s="4" t="s">
        <v>36</v>
      </c>
      <c r="G277" s="4" t="s">
        <v>37</v>
      </c>
      <c r="H277" s="4" t="s">
        <v>38</v>
      </c>
      <c r="I277" s="4"/>
      <c r="J277" s="4"/>
      <c r="K277" s="55"/>
      <c r="L277" s="4"/>
      <c r="M277" s="4"/>
      <c r="N277" s="55"/>
      <c r="O277" s="4"/>
      <c r="P277" s="55">
        <v>43364</v>
      </c>
      <c r="Q277" s="4" t="s">
        <v>863</v>
      </c>
      <c r="R277" s="4"/>
      <c r="S277" s="4"/>
      <c r="T277" s="56">
        <v>5</v>
      </c>
      <c r="U277" s="56" t="s">
        <v>121</v>
      </c>
      <c r="V277" s="4">
        <v>52</v>
      </c>
      <c r="W277" s="56" t="s">
        <v>222</v>
      </c>
      <c r="X277" s="4">
        <v>1534</v>
      </c>
      <c r="Y277" s="56" t="s">
        <v>223</v>
      </c>
      <c r="Z277" s="56">
        <v>15</v>
      </c>
      <c r="AA277" s="56" t="s">
        <v>43</v>
      </c>
      <c r="AB277" s="56">
        <v>1</v>
      </c>
      <c r="AC277" s="56" t="s">
        <v>43</v>
      </c>
      <c r="AD277" s="37">
        <v>30</v>
      </c>
      <c r="AE277" s="37" t="s">
        <v>130</v>
      </c>
      <c r="AF277" s="4"/>
      <c r="AG277" s="4"/>
      <c r="AH277" s="4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spans="1:46" ht="15" customHeight="1" x14ac:dyDescent="0.35">
      <c r="A278" s="4">
        <v>2018</v>
      </c>
      <c r="B278" s="4" t="s">
        <v>34</v>
      </c>
      <c r="C278" s="4" t="s">
        <v>34</v>
      </c>
      <c r="D278" s="55">
        <v>43462</v>
      </c>
      <c r="E278" s="4" t="s">
        <v>542</v>
      </c>
      <c r="F278" s="4" t="s">
        <v>36</v>
      </c>
      <c r="G278" s="4" t="s">
        <v>37</v>
      </c>
      <c r="H278" s="4" t="s">
        <v>38</v>
      </c>
      <c r="I278" s="4"/>
      <c r="J278" s="4"/>
      <c r="K278" s="55"/>
      <c r="L278" s="4"/>
      <c r="M278" s="4"/>
      <c r="N278" s="55"/>
      <c r="O278" s="4"/>
      <c r="P278" s="55">
        <v>43462</v>
      </c>
      <c r="Q278" s="4" t="s">
        <v>864</v>
      </c>
      <c r="R278" s="4"/>
      <c r="S278" s="4"/>
      <c r="T278" s="4">
        <v>13</v>
      </c>
      <c r="U278" s="4" t="s">
        <v>132</v>
      </c>
      <c r="V278" s="4">
        <v>165</v>
      </c>
      <c r="W278" s="4" t="s">
        <v>865</v>
      </c>
      <c r="X278" s="4">
        <v>1503</v>
      </c>
      <c r="Y278" s="4" t="s">
        <v>866</v>
      </c>
      <c r="Z278" s="4">
        <v>15</v>
      </c>
      <c r="AA278" s="4" t="s">
        <v>43</v>
      </c>
      <c r="AB278" s="4">
        <v>1</v>
      </c>
      <c r="AC278" s="4" t="s">
        <v>43</v>
      </c>
      <c r="AD278" s="36">
        <v>31</v>
      </c>
      <c r="AE278" s="36" t="s">
        <v>49</v>
      </c>
      <c r="AF278" s="4"/>
      <c r="AG278" s="4"/>
      <c r="AH278" s="4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spans="1:46" ht="15" customHeight="1" x14ac:dyDescent="0.35">
      <c r="A279" s="4">
        <v>2018</v>
      </c>
      <c r="B279" s="4" t="s">
        <v>34</v>
      </c>
      <c r="C279" s="4" t="s">
        <v>34</v>
      </c>
      <c r="D279" s="55">
        <v>43185</v>
      </c>
      <c r="E279" s="4" t="s">
        <v>275</v>
      </c>
      <c r="F279" s="4" t="s">
        <v>36</v>
      </c>
      <c r="G279" s="4" t="s">
        <v>37</v>
      </c>
      <c r="H279" s="4" t="s">
        <v>38</v>
      </c>
      <c r="I279" s="4"/>
      <c r="J279" s="4"/>
      <c r="K279" s="55"/>
      <c r="L279" s="4"/>
      <c r="M279" s="4"/>
      <c r="N279" s="55"/>
      <c r="O279" s="4"/>
      <c r="P279" s="55">
        <v>43185</v>
      </c>
      <c r="Q279" s="4" t="s">
        <v>867</v>
      </c>
      <c r="R279" s="4"/>
      <c r="S279" s="4"/>
      <c r="T279" s="4">
        <v>37</v>
      </c>
      <c r="U279" s="4" t="s">
        <v>186</v>
      </c>
      <c r="V279" s="4">
        <v>56</v>
      </c>
      <c r="W279" s="4" t="s">
        <v>236</v>
      </c>
      <c r="X279" s="4">
        <v>204</v>
      </c>
      <c r="Y279" s="4" t="s">
        <v>236</v>
      </c>
      <c r="Z279" s="4">
        <v>15</v>
      </c>
      <c r="AA279" s="4" t="s">
        <v>43</v>
      </c>
      <c r="AB279" s="4">
        <v>1</v>
      </c>
      <c r="AC279" s="4" t="s">
        <v>43</v>
      </c>
      <c r="AD279" s="36">
        <v>14</v>
      </c>
      <c r="AE279" s="36" t="s">
        <v>126</v>
      </c>
      <c r="AF279" s="4"/>
      <c r="AG279" s="4"/>
      <c r="AH279" s="4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spans="1:46" ht="15" customHeight="1" x14ac:dyDescent="0.35">
      <c r="A280" s="4">
        <v>2018</v>
      </c>
      <c r="B280" s="4" t="s">
        <v>34</v>
      </c>
      <c r="C280" s="4" t="s">
        <v>34</v>
      </c>
      <c r="D280" s="55">
        <v>43311</v>
      </c>
      <c r="E280" s="4" t="s">
        <v>385</v>
      </c>
      <c r="F280" s="4" t="s">
        <v>36</v>
      </c>
      <c r="G280" s="4" t="s">
        <v>37</v>
      </c>
      <c r="H280" s="4" t="s">
        <v>38</v>
      </c>
      <c r="I280" s="4"/>
      <c r="J280" s="4"/>
      <c r="K280" s="55"/>
      <c r="L280" s="4"/>
      <c r="M280" s="4"/>
      <c r="N280" s="55"/>
      <c r="O280" s="4"/>
      <c r="P280" s="55">
        <v>43311</v>
      </c>
      <c r="Q280" s="4" t="s">
        <v>868</v>
      </c>
      <c r="R280" s="4"/>
      <c r="S280" s="4"/>
      <c r="T280" s="56">
        <v>7</v>
      </c>
      <c r="U280" s="56" t="s">
        <v>181</v>
      </c>
      <c r="V280" s="56">
        <v>72</v>
      </c>
      <c r="W280" s="56" t="s">
        <v>486</v>
      </c>
      <c r="X280" s="56">
        <v>1519</v>
      </c>
      <c r="Y280" s="56" t="s">
        <v>487</v>
      </c>
      <c r="Z280" s="56">
        <v>15</v>
      </c>
      <c r="AA280" s="56" t="s">
        <v>43</v>
      </c>
      <c r="AB280" s="56">
        <v>1</v>
      </c>
      <c r="AC280" s="56" t="s">
        <v>43</v>
      </c>
      <c r="AD280" s="37">
        <v>20</v>
      </c>
      <c r="AE280" s="37" t="s">
        <v>403</v>
      </c>
      <c r="AF280" s="4"/>
      <c r="AG280" s="4"/>
      <c r="AH280" s="4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spans="1:46" ht="15" customHeight="1" x14ac:dyDescent="0.35">
      <c r="A281" s="4">
        <v>2018</v>
      </c>
      <c r="B281" s="4" t="s">
        <v>34</v>
      </c>
      <c r="C281" s="4" t="s">
        <v>34</v>
      </c>
      <c r="D281" s="55">
        <v>43185</v>
      </c>
      <c r="E281" s="4" t="s">
        <v>275</v>
      </c>
      <c r="F281" s="4" t="s">
        <v>36</v>
      </c>
      <c r="G281" s="4" t="s">
        <v>37</v>
      </c>
      <c r="H281" s="4" t="s">
        <v>38</v>
      </c>
      <c r="I281" s="4"/>
      <c r="J281" s="4"/>
      <c r="K281" s="55"/>
      <c r="L281" s="4"/>
      <c r="M281" s="4"/>
      <c r="N281" s="55"/>
      <c r="O281" s="4"/>
      <c r="P281" s="55">
        <v>43185</v>
      </c>
      <c r="Q281" s="4" t="s">
        <v>869</v>
      </c>
      <c r="R281" s="4"/>
      <c r="S281" s="4"/>
      <c r="T281" s="4">
        <v>12</v>
      </c>
      <c r="U281" s="4" t="s">
        <v>177</v>
      </c>
      <c r="V281" s="4">
        <v>121</v>
      </c>
      <c r="W281" s="4" t="s">
        <v>238</v>
      </c>
      <c r="X281" s="4">
        <v>1510</v>
      </c>
      <c r="Y281" s="4" t="s">
        <v>239</v>
      </c>
      <c r="Z281" s="4">
        <v>15</v>
      </c>
      <c r="AA281" s="4" t="s">
        <v>43</v>
      </c>
      <c r="AB281" s="56">
        <v>1</v>
      </c>
      <c r="AC281" s="56" t="s">
        <v>43</v>
      </c>
      <c r="AD281" s="36">
        <v>13</v>
      </c>
      <c r="AE281" s="36" t="s">
        <v>44</v>
      </c>
      <c r="AF281" s="4"/>
      <c r="AG281" s="4"/>
      <c r="AH281" s="4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spans="1:46" ht="15" customHeight="1" x14ac:dyDescent="0.35">
      <c r="A282" s="4">
        <v>2018</v>
      </c>
      <c r="B282" s="4" t="s">
        <v>34</v>
      </c>
      <c r="C282" s="4" t="s">
        <v>34</v>
      </c>
      <c r="D282" s="55">
        <v>43465</v>
      </c>
      <c r="E282" s="4" t="s">
        <v>542</v>
      </c>
      <c r="F282" s="4" t="s">
        <v>36</v>
      </c>
      <c r="G282" s="4" t="s">
        <v>37</v>
      </c>
      <c r="H282" s="4" t="s">
        <v>38</v>
      </c>
      <c r="I282" s="4"/>
      <c r="J282" s="4"/>
      <c r="K282" s="55"/>
      <c r="L282" s="4"/>
      <c r="M282" s="4"/>
      <c r="N282" s="55"/>
      <c r="O282" s="4"/>
      <c r="P282" s="55">
        <v>43465</v>
      </c>
      <c r="Q282" s="4" t="s">
        <v>870</v>
      </c>
      <c r="R282" s="4"/>
      <c r="S282" s="4"/>
      <c r="T282" s="4">
        <v>6</v>
      </c>
      <c r="U282" s="4" t="s">
        <v>138</v>
      </c>
      <c r="V282" s="4">
        <v>67</v>
      </c>
      <c r="W282" s="4" t="s">
        <v>871</v>
      </c>
      <c r="X282" s="4">
        <v>24</v>
      </c>
      <c r="Y282" s="4" t="s">
        <v>872</v>
      </c>
      <c r="Z282" s="4">
        <v>15</v>
      </c>
      <c r="AA282" s="4" t="s">
        <v>43</v>
      </c>
      <c r="AB282" s="4">
        <v>1</v>
      </c>
      <c r="AC282" s="4" t="s">
        <v>43</v>
      </c>
      <c r="AD282" s="36">
        <v>40</v>
      </c>
      <c r="AE282" s="36" t="s">
        <v>672</v>
      </c>
      <c r="AF282" s="4"/>
      <c r="AG282" s="4"/>
      <c r="AH282" s="4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spans="1:46" ht="15" customHeight="1" x14ac:dyDescent="0.35">
      <c r="A283" s="4">
        <v>2018</v>
      </c>
      <c r="B283" s="4" t="s">
        <v>34</v>
      </c>
      <c r="C283" s="4" t="s">
        <v>34</v>
      </c>
      <c r="D283" s="55">
        <v>43445</v>
      </c>
      <c r="E283" s="4" t="s">
        <v>385</v>
      </c>
      <c r="F283" s="4" t="s">
        <v>36</v>
      </c>
      <c r="G283" s="4" t="s">
        <v>37</v>
      </c>
      <c r="H283" s="4" t="s">
        <v>38</v>
      </c>
      <c r="I283" s="4"/>
      <c r="J283" s="4"/>
      <c r="K283" s="55"/>
      <c r="L283" s="4"/>
      <c r="M283" s="4"/>
      <c r="N283" s="55"/>
      <c r="O283" s="4"/>
      <c r="P283" s="55">
        <v>43445</v>
      </c>
      <c r="Q283" s="4" t="s">
        <v>873</v>
      </c>
      <c r="R283" s="4"/>
      <c r="S283" s="4"/>
      <c r="T283" s="4">
        <v>11</v>
      </c>
      <c r="U283" s="4" t="s">
        <v>342</v>
      </c>
      <c r="V283" s="4">
        <v>134</v>
      </c>
      <c r="W283" s="4" t="s">
        <v>874</v>
      </c>
      <c r="X283" s="4">
        <v>515</v>
      </c>
      <c r="Y283" s="4" t="s">
        <v>874</v>
      </c>
      <c r="Z283" s="4">
        <v>15</v>
      </c>
      <c r="AA283" s="4" t="s">
        <v>43</v>
      </c>
      <c r="AB283" s="4">
        <v>1</v>
      </c>
      <c r="AC283" s="4" t="s">
        <v>43</v>
      </c>
      <c r="AD283" s="36">
        <v>40</v>
      </c>
      <c r="AE283" s="36" t="s">
        <v>672</v>
      </c>
      <c r="AF283" s="4"/>
      <c r="AG283" s="4"/>
      <c r="AH283" s="4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spans="1:46" ht="15" customHeight="1" x14ac:dyDescent="0.35">
      <c r="A284" s="4">
        <v>2018</v>
      </c>
      <c r="B284" s="4" t="s">
        <v>34</v>
      </c>
      <c r="C284" s="4" t="s">
        <v>289</v>
      </c>
      <c r="D284" s="55">
        <v>43300</v>
      </c>
      <c r="E284" s="4" t="s">
        <v>385</v>
      </c>
      <c r="F284" s="4" t="s">
        <v>36</v>
      </c>
      <c r="G284" s="4" t="s">
        <v>37</v>
      </c>
      <c r="H284" s="4" t="s">
        <v>38</v>
      </c>
      <c r="I284" s="4"/>
      <c r="J284" s="4"/>
      <c r="K284" s="55"/>
      <c r="L284" s="4"/>
      <c r="M284" s="4"/>
      <c r="N284" s="55"/>
      <c r="O284" s="4"/>
      <c r="P284" s="55">
        <v>43300</v>
      </c>
      <c r="Q284" s="4" t="s">
        <v>875</v>
      </c>
      <c r="R284" s="4"/>
      <c r="S284" s="4"/>
      <c r="T284" s="4">
        <v>24</v>
      </c>
      <c r="U284" s="4" t="s">
        <v>876</v>
      </c>
      <c r="V284" s="4">
        <v>24</v>
      </c>
      <c r="W284" s="4" t="s">
        <v>876</v>
      </c>
      <c r="X284" s="4">
        <v>201</v>
      </c>
      <c r="Y284" s="4" t="s">
        <v>876</v>
      </c>
      <c r="Z284" s="4">
        <v>15</v>
      </c>
      <c r="AA284" s="4" t="s">
        <v>43</v>
      </c>
      <c r="AB284" s="4">
        <v>1</v>
      </c>
      <c r="AC284" s="4" t="s">
        <v>43</v>
      </c>
      <c r="AD284" s="36">
        <v>1</v>
      </c>
      <c r="AE284" s="36" t="s">
        <v>43</v>
      </c>
      <c r="AF284" s="4"/>
      <c r="AG284" s="4"/>
      <c r="AH284" s="4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spans="1:46" ht="15" customHeight="1" x14ac:dyDescent="0.35">
      <c r="A285" s="4">
        <v>2018</v>
      </c>
      <c r="B285" s="4" t="s">
        <v>34</v>
      </c>
      <c r="C285" s="4" t="s">
        <v>244</v>
      </c>
      <c r="D285" s="55">
        <v>43311</v>
      </c>
      <c r="E285" s="4" t="s">
        <v>385</v>
      </c>
      <c r="F285" s="4" t="s">
        <v>36</v>
      </c>
      <c r="G285" s="4" t="s">
        <v>37</v>
      </c>
      <c r="H285" s="4" t="s">
        <v>38</v>
      </c>
      <c r="I285" s="4"/>
      <c r="J285" s="4"/>
      <c r="K285" s="55"/>
      <c r="L285" s="4"/>
      <c r="M285" s="4"/>
      <c r="N285" s="55"/>
      <c r="O285" s="4"/>
      <c r="P285" s="55">
        <v>43311</v>
      </c>
      <c r="Q285" s="4" t="s">
        <v>877</v>
      </c>
      <c r="R285" s="4"/>
      <c r="S285" s="4"/>
      <c r="T285" s="56">
        <v>10</v>
      </c>
      <c r="U285" s="56" t="s">
        <v>246</v>
      </c>
      <c r="V285" s="56">
        <v>526</v>
      </c>
      <c r="W285" s="56" t="s">
        <v>878</v>
      </c>
      <c r="X285" s="56">
        <v>104</v>
      </c>
      <c r="Y285" s="56" t="s">
        <v>879</v>
      </c>
      <c r="Z285" s="56">
        <v>10</v>
      </c>
      <c r="AA285" s="56" t="s">
        <v>256</v>
      </c>
      <c r="AB285" s="56">
        <v>6</v>
      </c>
      <c r="AC285" s="56" t="s">
        <v>880</v>
      </c>
      <c r="AD285" s="37">
        <v>1</v>
      </c>
      <c r="AE285" s="37" t="s">
        <v>881</v>
      </c>
      <c r="AF285" s="4"/>
      <c r="AG285" s="4"/>
      <c r="AH285" s="4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spans="1:46" ht="15" customHeight="1" x14ac:dyDescent="0.35">
      <c r="A286" s="4">
        <v>2018</v>
      </c>
      <c r="B286" s="4" t="s">
        <v>34</v>
      </c>
      <c r="C286" s="4" t="s">
        <v>244</v>
      </c>
      <c r="D286" s="55">
        <v>43301</v>
      </c>
      <c r="E286" s="4" t="s">
        <v>385</v>
      </c>
      <c r="F286" s="4" t="s">
        <v>36</v>
      </c>
      <c r="G286" s="4" t="s">
        <v>37</v>
      </c>
      <c r="H286" s="4" t="s">
        <v>38</v>
      </c>
      <c r="I286" s="4"/>
      <c r="J286" s="4"/>
      <c r="K286" s="55"/>
      <c r="L286" s="4"/>
      <c r="M286" s="4"/>
      <c r="N286" s="55"/>
      <c r="O286" s="4"/>
      <c r="P286" s="55">
        <v>43301</v>
      </c>
      <c r="Q286" s="4" t="s">
        <v>882</v>
      </c>
      <c r="R286" s="4"/>
      <c r="S286" s="4"/>
      <c r="T286" s="56">
        <v>10</v>
      </c>
      <c r="U286" s="56" t="s">
        <v>246</v>
      </c>
      <c r="V286" s="4">
        <v>557</v>
      </c>
      <c r="W286" s="56" t="s">
        <v>883</v>
      </c>
      <c r="X286" s="4">
        <v>1591</v>
      </c>
      <c r="Y286" s="4" t="s">
        <v>884</v>
      </c>
      <c r="Z286" s="4">
        <v>16</v>
      </c>
      <c r="AA286" s="4" t="s">
        <v>88</v>
      </c>
      <c r="AB286" s="4">
        <v>2</v>
      </c>
      <c r="AC286" s="4" t="s">
        <v>885</v>
      </c>
      <c r="AD286" s="36">
        <v>1</v>
      </c>
      <c r="AE286" s="36" t="s">
        <v>886</v>
      </c>
      <c r="AF286" s="4"/>
      <c r="AG286" s="4"/>
      <c r="AH286" s="4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ht="15" customHeight="1" x14ac:dyDescent="0.35">
      <c r="A287" s="4">
        <v>2018</v>
      </c>
      <c r="B287" s="4" t="s">
        <v>34</v>
      </c>
      <c r="C287" s="4" t="s">
        <v>244</v>
      </c>
      <c r="D287" s="55">
        <v>43223</v>
      </c>
      <c r="E287" s="4" t="s">
        <v>385</v>
      </c>
      <c r="F287" s="4" t="s">
        <v>36</v>
      </c>
      <c r="G287" s="4" t="s">
        <v>37</v>
      </c>
      <c r="H287" s="4" t="s">
        <v>38</v>
      </c>
      <c r="I287" s="4"/>
      <c r="J287" s="4"/>
      <c r="K287" s="55"/>
      <c r="L287" s="4"/>
      <c r="M287" s="4"/>
      <c r="N287" s="55"/>
      <c r="O287" s="4"/>
      <c r="P287" s="55">
        <v>43223</v>
      </c>
      <c r="Q287" s="4" t="s">
        <v>887</v>
      </c>
      <c r="R287" s="4"/>
      <c r="S287" s="4"/>
      <c r="T287" s="4">
        <v>10</v>
      </c>
      <c r="U287" s="4" t="s">
        <v>246</v>
      </c>
      <c r="V287" s="4">
        <v>527</v>
      </c>
      <c r="W287" s="4" t="s">
        <v>888</v>
      </c>
      <c r="X287" s="4">
        <v>105</v>
      </c>
      <c r="Y287" s="4" t="s">
        <v>889</v>
      </c>
      <c r="Z287" s="4">
        <v>19</v>
      </c>
      <c r="AA287" s="4" t="s">
        <v>99</v>
      </c>
      <c r="AB287" s="4">
        <v>1</v>
      </c>
      <c r="AC287" s="4" t="s">
        <v>99</v>
      </c>
      <c r="AD287" s="36">
        <v>13</v>
      </c>
      <c r="AE287" s="36" t="s">
        <v>100</v>
      </c>
      <c r="AF287" s="4"/>
      <c r="AG287" s="4"/>
      <c r="AH287" s="4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ht="15" customHeight="1" x14ac:dyDescent="0.35">
      <c r="A288" s="4">
        <v>2018</v>
      </c>
      <c r="B288" s="4" t="s">
        <v>34</v>
      </c>
      <c r="C288" s="4" t="s">
        <v>244</v>
      </c>
      <c r="D288" s="55">
        <v>43161</v>
      </c>
      <c r="E288" s="4" t="s">
        <v>275</v>
      </c>
      <c r="F288" s="4" t="s">
        <v>36</v>
      </c>
      <c r="G288" s="4" t="s">
        <v>37</v>
      </c>
      <c r="H288" s="4" t="s">
        <v>38</v>
      </c>
      <c r="I288" s="4"/>
      <c r="J288" s="4"/>
      <c r="K288" s="55"/>
      <c r="L288" s="4"/>
      <c r="M288" s="4"/>
      <c r="N288" s="55"/>
      <c r="O288" s="4"/>
      <c r="P288" s="55">
        <v>43161</v>
      </c>
      <c r="Q288" s="4" t="s">
        <v>890</v>
      </c>
      <c r="R288" s="4"/>
      <c r="S288" s="4"/>
      <c r="T288" s="4">
        <v>10</v>
      </c>
      <c r="U288" s="4" t="s">
        <v>246</v>
      </c>
      <c r="V288" s="4">
        <v>547</v>
      </c>
      <c r="W288" s="4" t="s">
        <v>891</v>
      </c>
      <c r="X288" s="4">
        <v>1372</v>
      </c>
      <c r="Y288" s="4" t="s">
        <v>892</v>
      </c>
      <c r="Z288" s="4">
        <v>15</v>
      </c>
      <c r="AA288" s="4" t="s">
        <v>43</v>
      </c>
      <c r="AB288" s="4">
        <v>5</v>
      </c>
      <c r="AC288" s="4" t="s">
        <v>893</v>
      </c>
      <c r="AD288" s="36">
        <v>1</v>
      </c>
      <c r="AE288" s="36" t="s">
        <v>894</v>
      </c>
      <c r="AF288" s="4"/>
      <c r="AG288" s="4"/>
      <c r="AH288" s="4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spans="1:46" ht="15" customHeight="1" x14ac:dyDescent="0.35">
      <c r="A289" s="4">
        <v>2018</v>
      </c>
      <c r="B289" s="4" t="s">
        <v>34</v>
      </c>
      <c r="C289" s="4" t="s">
        <v>244</v>
      </c>
      <c r="D289" s="55">
        <v>43452</v>
      </c>
      <c r="E289" s="4" t="s">
        <v>542</v>
      </c>
      <c r="F289" s="4" t="s">
        <v>36</v>
      </c>
      <c r="G289" s="4" t="s">
        <v>37</v>
      </c>
      <c r="H289" s="4" t="s">
        <v>38</v>
      </c>
      <c r="I289" s="4"/>
      <c r="J289" s="4"/>
      <c r="K289" s="55"/>
      <c r="L289" s="4"/>
      <c r="M289" s="4"/>
      <c r="N289" s="55"/>
      <c r="O289" s="4"/>
      <c r="P289" s="55">
        <v>43452</v>
      </c>
      <c r="Q289" s="4" t="s">
        <v>895</v>
      </c>
      <c r="R289" s="4"/>
      <c r="S289" s="4"/>
      <c r="T289" s="4">
        <v>10</v>
      </c>
      <c r="U289" s="4" t="s">
        <v>246</v>
      </c>
      <c r="V289" s="4">
        <v>528</v>
      </c>
      <c r="W289" s="4" t="s">
        <v>247</v>
      </c>
      <c r="X289" s="4">
        <v>106</v>
      </c>
      <c r="Y289" s="4" t="s">
        <v>248</v>
      </c>
      <c r="Z289" s="4">
        <v>15</v>
      </c>
      <c r="AA289" s="4" t="s">
        <v>43</v>
      </c>
      <c r="AB289" s="4">
        <v>1</v>
      </c>
      <c r="AC289" s="4" t="s">
        <v>43</v>
      </c>
      <c r="AD289" s="36">
        <v>18</v>
      </c>
      <c r="AE289" s="36" t="s">
        <v>249</v>
      </c>
      <c r="AF289" s="4"/>
      <c r="AG289" s="4"/>
      <c r="AH289" s="4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spans="1:46" ht="15" customHeight="1" x14ac:dyDescent="0.35">
      <c r="A290" s="4">
        <v>2018</v>
      </c>
      <c r="B290" s="4" t="s">
        <v>34</v>
      </c>
      <c r="C290" s="4" t="s">
        <v>244</v>
      </c>
      <c r="D290" s="55">
        <v>43154</v>
      </c>
      <c r="E290" s="4" t="s">
        <v>275</v>
      </c>
      <c r="F290" s="4" t="s">
        <v>36</v>
      </c>
      <c r="G290" s="4" t="s">
        <v>37</v>
      </c>
      <c r="H290" s="4" t="s">
        <v>38</v>
      </c>
      <c r="I290" s="4"/>
      <c r="J290" s="4"/>
      <c r="K290" s="55"/>
      <c r="L290" s="4"/>
      <c r="M290" s="4"/>
      <c r="N290" s="55"/>
      <c r="O290" s="4"/>
      <c r="P290" s="55">
        <v>43154</v>
      </c>
      <c r="Q290" s="4" t="s">
        <v>896</v>
      </c>
      <c r="R290" s="4"/>
      <c r="S290" s="4"/>
      <c r="T290" s="56">
        <v>10</v>
      </c>
      <c r="U290" s="56" t="s">
        <v>246</v>
      </c>
      <c r="V290" s="56">
        <v>514</v>
      </c>
      <c r="W290" s="56" t="s">
        <v>897</v>
      </c>
      <c r="X290" s="56">
        <v>92</v>
      </c>
      <c r="Y290" s="56" t="s">
        <v>898</v>
      </c>
      <c r="Z290" s="56">
        <v>15</v>
      </c>
      <c r="AA290" s="56" t="s">
        <v>43</v>
      </c>
      <c r="AB290" s="56">
        <v>1</v>
      </c>
      <c r="AC290" s="56" t="s">
        <v>43</v>
      </c>
      <c r="AD290" s="37">
        <v>1</v>
      </c>
      <c r="AE290" s="37" t="s">
        <v>43</v>
      </c>
      <c r="AF290" s="4"/>
      <c r="AG290" s="4"/>
      <c r="AH290" s="4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spans="1:46" ht="15" customHeight="1" x14ac:dyDescent="0.35">
      <c r="A291" s="4">
        <v>2018</v>
      </c>
      <c r="B291" s="4" t="s">
        <v>34</v>
      </c>
      <c r="C291" s="4" t="s">
        <v>244</v>
      </c>
      <c r="D291" s="55">
        <v>43245</v>
      </c>
      <c r="E291" s="4" t="s">
        <v>385</v>
      </c>
      <c r="F291" s="4" t="s">
        <v>36</v>
      </c>
      <c r="G291" s="4" t="s">
        <v>37</v>
      </c>
      <c r="H291" s="4" t="s">
        <v>38</v>
      </c>
      <c r="I291" s="4"/>
      <c r="J291" s="4"/>
      <c r="K291" s="55"/>
      <c r="L291" s="4"/>
      <c r="M291" s="4"/>
      <c r="N291" s="55"/>
      <c r="O291" s="4"/>
      <c r="P291" s="55">
        <v>43245</v>
      </c>
      <c r="Q291" s="4" t="s">
        <v>899</v>
      </c>
      <c r="R291" s="4"/>
      <c r="S291" s="4"/>
      <c r="T291" s="4">
        <v>10</v>
      </c>
      <c r="U291" s="4" t="s">
        <v>246</v>
      </c>
      <c r="V291" s="4">
        <v>521</v>
      </c>
      <c r="W291" s="4" t="s">
        <v>900</v>
      </c>
      <c r="X291" s="4">
        <v>99</v>
      </c>
      <c r="Y291" s="4" t="s">
        <v>901</v>
      </c>
      <c r="Z291" s="4">
        <v>20</v>
      </c>
      <c r="AA291" s="4" t="s">
        <v>324</v>
      </c>
      <c r="AB291" s="4">
        <v>1</v>
      </c>
      <c r="AC291" s="4" t="s">
        <v>324</v>
      </c>
      <c r="AD291" s="36">
        <v>4</v>
      </c>
      <c r="AE291" s="36" t="s">
        <v>902</v>
      </c>
      <c r="AF291" s="4"/>
      <c r="AG291" s="4"/>
      <c r="AH291" s="4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spans="1:46" ht="15" customHeight="1" x14ac:dyDescent="0.35">
      <c r="A292" s="4">
        <v>2018</v>
      </c>
      <c r="B292" s="4" t="s">
        <v>34</v>
      </c>
      <c r="C292" s="4" t="s">
        <v>244</v>
      </c>
      <c r="D292" s="55">
        <v>43451</v>
      </c>
      <c r="E292" s="4" t="s">
        <v>542</v>
      </c>
      <c r="F292" s="4" t="s">
        <v>36</v>
      </c>
      <c r="G292" s="4" t="s">
        <v>37</v>
      </c>
      <c r="H292" s="4" t="s">
        <v>38</v>
      </c>
      <c r="I292" s="4"/>
      <c r="J292" s="4"/>
      <c r="K292" s="55"/>
      <c r="L292" s="4"/>
      <c r="M292" s="4"/>
      <c r="N292" s="55"/>
      <c r="O292" s="4"/>
      <c r="P292" s="55">
        <v>43451</v>
      </c>
      <c r="Q292" s="4" t="s">
        <v>903</v>
      </c>
      <c r="R292" s="4"/>
      <c r="S292" s="4"/>
      <c r="T292" s="4">
        <v>10</v>
      </c>
      <c r="U292" s="4" t="s">
        <v>246</v>
      </c>
      <c r="V292" s="4">
        <v>534</v>
      </c>
      <c r="W292" s="4" t="s">
        <v>408</v>
      </c>
      <c r="X292" s="4">
        <v>112</v>
      </c>
      <c r="Y292" s="4" t="s">
        <v>409</v>
      </c>
      <c r="Z292" s="4">
        <v>25</v>
      </c>
      <c r="AA292" s="4" t="s">
        <v>117</v>
      </c>
      <c r="AB292" s="4">
        <v>1</v>
      </c>
      <c r="AC292" s="4" t="s">
        <v>118</v>
      </c>
      <c r="AD292" s="36">
        <v>1</v>
      </c>
      <c r="AE292" s="36" t="s">
        <v>119</v>
      </c>
      <c r="AF292" s="4"/>
      <c r="AG292" s="4"/>
      <c r="AH292" s="4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spans="1:46" ht="15" customHeight="1" x14ac:dyDescent="0.35">
      <c r="A293" s="4">
        <v>2018</v>
      </c>
      <c r="B293" s="4" t="s">
        <v>34</v>
      </c>
      <c r="C293" s="4" t="s">
        <v>244</v>
      </c>
      <c r="D293" s="55">
        <v>43419</v>
      </c>
      <c r="E293" s="4" t="s">
        <v>542</v>
      </c>
      <c r="F293" s="4" t="s">
        <v>36</v>
      </c>
      <c r="G293" s="4" t="s">
        <v>37</v>
      </c>
      <c r="H293" s="4" t="s">
        <v>38</v>
      </c>
      <c r="I293" s="4"/>
      <c r="J293" s="4"/>
      <c r="K293" s="55"/>
      <c r="L293" s="4"/>
      <c r="M293" s="4"/>
      <c r="N293" s="55"/>
      <c r="O293" s="4"/>
      <c r="P293" s="55">
        <v>43419</v>
      </c>
      <c r="Q293" s="4" t="s">
        <v>904</v>
      </c>
      <c r="R293" s="4"/>
      <c r="S293" s="4"/>
      <c r="T293" s="4">
        <v>10</v>
      </c>
      <c r="U293" s="4" t="s">
        <v>246</v>
      </c>
      <c r="V293" s="4">
        <v>536</v>
      </c>
      <c r="W293" s="4" t="s">
        <v>905</v>
      </c>
      <c r="X293" s="4">
        <v>114</v>
      </c>
      <c r="Y293" s="4" t="s">
        <v>906</v>
      </c>
      <c r="Z293" s="4">
        <v>2</v>
      </c>
      <c r="AA293" s="4" t="s">
        <v>72</v>
      </c>
      <c r="AB293" s="4">
        <v>18</v>
      </c>
      <c r="AC293" s="4" t="s">
        <v>907</v>
      </c>
      <c r="AD293" s="36">
        <v>1</v>
      </c>
      <c r="AE293" s="36" t="s">
        <v>908</v>
      </c>
      <c r="AF293" s="4"/>
      <c r="AG293" s="4"/>
      <c r="AH293" s="4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ht="15" customHeight="1" x14ac:dyDescent="0.35">
      <c r="A294" s="4">
        <v>2018</v>
      </c>
      <c r="B294" s="4" t="s">
        <v>34</v>
      </c>
      <c r="C294" s="4" t="s">
        <v>244</v>
      </c>
      <c r="D294" s="55">
        <v>43159</v>
      </c>
      <c r="E294" s="4" t="s">
        <v>275</v>
      </c>
      <c r="F294" s="4" t="s">
        <v>36</v>
      </c>
      <c r="G294" s="4" t="s">
        <v>37</v>
      </c>
      <c r="H294" s="4" t="s">
        <v>38</v>
      </c>
      <c r="I294" s="4"/>
      <c r="J294" s="4"/>
      <c r="K294" s="55"/>
      <c r="L294" s="4"/>
      <c r="M294" s="4"/>
      <c r="N294" s="55"/>
      <c r="O294" s="4"/>
      <c r="P294" s="55">
        <v>43159</v>
      </c>
      <c r="Q294" s="4" t="s">
        <v>909</v>
      </c>
      <c r="R294" s="4"/>
      <c r="S294" s="4"/>
      <c r="T294" s="4">
        <v>10</v>
      </c>
      <c r="U294" s="4" t="s">
        <v>246</v>
      </c>
      <c r="V294" s="4">
        <v>524</v>
      </c>
      <c r="W294" s="4" t="s">
        <v>910</v>
      </c>
      <c r="X294" s="4">
        <v>102</v>
      </c>
      <c r="Y294" s="4" t="s">
        <v>911</v>
      </c>
      <c r="Z294" s="4">
        <v>15</v>
      </c>
      <c r="AA294" s="4" t="s">
        <v>43</v>
      </c>
      <c r="AB294" s="56">
        <v>1</v>
      </c>
      <c r="AC294" s="56" t="s">
        <v>43</v>
      </c>
      <c r="AD294" s="36">
        <v>1</v>
      </c>
      <c r="AE294" s="36" t="s">
        <v>43</v>
      </c>
      <c r="AF294" s="4"/>
      <c r="AG294" s="4"/>
      <c r="AH294" s="4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ht="15" customHeight="1" x14ac:dyDescent="0.35">
      <c r="A295" s="4">
        <v>2018</v>
      </c>
      <c r="B295" s="4" t="s">
        <v>34</v>
      </c>
      <c r="C295" s="4" t="s">
        <v>244</v>
      </c>
      <c r="D295" s="55">
        <v>43252</v>
      </c>
      <c r="E295" s="4" t="s">
        <v>385</v>
      </c>
      <c r="F295" s="4" t="s">
        <v>36</v>
      </c>
      <c r="G295" s="4" t="s">
        <v>37</v>
      </c>
      <c r="H295" s="4" t="s">
        <v>38</v>
      </c>
      <c r="I295" s="4"/>
      <c r="J295" s="4"/>
      <c r="K295" s="55"/>
      <c r="L295" s="4"/>
      <c r="M295" s="4"/>
      <c r="N295" s="55"/>
      <c r="O295" s="4"/>
      <c r="P295" s="55">
        <v>43252</v>
      </c>
      <c r="Q295" s="4" t="s">
        <v>912</v>
      </c>
      <c r="R295" s="4"/>
      <c r="S295" s="4"/>
      <c r="T295" s="4">
        <v>10</v>
      </c>
      <c r="U295" s="4" t="s">
        <v>246</v>
      </c>
      <c r="V295" s="4">
        <v>544</v>
      </c>
      <c r="W295" s="4" t="s">
        <v>913</v>
      </c>
      <c r="X295" s="4">
        <v>1204</v>
      </c>
      <c r="Y295" s="4" t="s">
        <v>914</v>
      </c>
      <c r="Z295" s="4">
        <v>3</v>
      </c>
      <c r="AA295" s="4" t="s">
        <v>152</v>
      </c>
      <c r="AB295" s="4">
        <v>2</v>
      </c>
      <c r="AC295" s="4" t="s">
        <v>915</v>
      </c>
      <c r="AD295" s="36">
        <v>1</v>
      </c>
      <c r="AE295" s="36" t="s">
        <v>915</v>
      </c>
      <c r="AF295" s="4"/>
      <c r="AG295" s="4"/>
      <c r="AH295" s="4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spans="1:46" ht="15" customHeight="1" x14ac:dyDescent="0.35">
      <c r="A296" s="4">
        <v>2018</v>
      </c>
      <c r="B296" s="4" t="s">
        <v>34</v>
      </c>
      <c r="C296" s="4" t="s">
        <v>244</v>
      </c>
      <c r="D296" s="55">
        <v>43167</v>
      </c>
      <c r="E296" s="4" t="s">
        <v>385</v>
      </c>
      <c r="F296" s="4" t="s">
        <v>36</v>
      </c>
      <c r="G296" s="4" t="s">
        <v>37</v>
      </c>
      <c r="H296" s="4" t="s">
        <v>38</v>
      </c>
      <c r="I296" s="4"/>
      <c r="J296" s="4"/>
      <c r="K296" s="55"/>
      <c r="L296" s="4"/>
      <c r="M296" s="4"/>
      <c r="N296" s="55"/>
      <c r="O296" s="4"/>
      <c r="P296" s="55">
        <v>43167</v>
      </c>
      <c r="Q296" s="4" t="s">
        <v>916</v>
      </c>
      <c r="R296" s="4"/>
      <c r="S296" s="4"/>
      <c r="T296" s="4">
        <v>10</v>
      </c>
      <c r="U296" s="4" t="s">
        <v>246</v>
      </c>
      <c r="V296" s="4">
        <v>510</v>
      </c>
      <c r="W296" s="4" t="s">
        <v>266</v>
      </c>
      <c r="X296" s="4">
        <v>88</v>
      </c>
      <c r="Y296" s="4" t="s">
        <v>267</v>
      </c>
      <c r="Z296" s="4">
        <v>15</v>
      </c>
      <c r="AA296" s="4" t="s">
        <v>43</v>
      </c>
      <c r="AB296" s="4">
        <v>1</v>
      </c>
      <c r="AC296" s="4" t="s">
        <v>43</v>
      </c>
      <c r="AD296" s="36">
        <v>1</v>
      </c>
      <c r="AE296" s="36" t="s">
        <v>43</v>
      </c>
      <c r="AF296" s="4"/>
      <c r="AG296" s="4"/>
      <c r="AH296" s="4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ht="15" customHeight="1" x14ac:dyDescent="0.35">
      <c r="A297" s="4">
        <v>2018</v>
      </c>
      <c r="B297" s="4" t="s">
        <v>34</v>
      </c>
      <c r="C297" s="4" t="s">
        <v>244</v>
      </c>
      <c r="D297" s="55">
        <v>43465</v>
      </c>
      <c r="E297" s="4" t="s">
        <v>542</v>
      </c>
      <c r="F297" s="4" t="s">
        <v>36</v>
      </c>
      <c r="G297" s="4" t="s">
        <v>37</v>
      </c>
      <c r="H297" s="4" t="s">
        <v>38</v>
      </c>
      <c r="I297" s="4"/>
      <c r="J297" s="4"/>
      <c r="K297" s="55"/>
      <c r="L297" s="4"/>
      <c r="M297" s="4"/>
      <c r="N297" s="55"/>
      <c r="O297" s="4"/>
      <c r="P297" s="55">
        <v>43465</v>
      </c>
      <c r="Q297" s="4" t="s">
        <v>917</v>
      </c>
      <c r="R297" s="4"/>
      <c r="S297" s="4"/>
      <c r="T297" s="4">
        <v>10</v>
      </c>
      <c r="U297" s="4" t="s">
        <v>246</v>
      </c>
      <c r="V297" s="4">
        <v>516</v>
      </c>
      <c r="W297" s="4" t="s">
        <v>918</v>
      </c>
      <c r="X297" s="4">
        <v>94</v>
      </c>
      <c r="Y297" s="4" t="s">
        <v>919</v>
      </c>
      <c r="Z297" s="4">
        <v>5</v>
      </c>
      <c r="AA297" s="4" t="s">
        <v>77</v>
      </c>
      <c r="AB297" s="4">
        <v>1</v>
      </c>
      <c r="AC297" s="4" t="s">
        <v>78</v>
      </c>
      <c r="AD297" s="36">
        <v>1</v>
      </c>
      <c r="AE297" s="36" t="s">
        <v>77</v>
      </c>
      <c r="AF297" s="4"/>
      <c r="AG297" s="4"/>
      <c r="AH297" s="4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ht="15" customHeight="1" x14ac:dyDescent="0.35">
      <c r="A298" s="4">
        <v>2019</v>
      </c>
      <c r="B298" s="4" t="s">
        <v>147</v>
      </c>
      <c r="C298" s="4" t="s">
        <v>148</v>
      </c>
      <c r="D298" s="55">
        <v>43563</v>
      </c>
      <c r="E298" s="4" t="s">
        <v>920</v>
      </c>
      <c r="F298" s="4" t="s">
        <v>36</v>
      </c>
      <c r="G298" s="4" t="s">
        <v>921</v>
      </c>
      <c r="H298" s="4" t="s">
        <v>38</v>
      </c>
      <c r="I298" s="4"/>
      <c r="J298" s="4"/>
      <c r="K298" s="55"/>
      <c r="L298" s="4"/>
      <c r="M298" s="4"/>
      <c r="N298" s="55"/>
      <c r="O298" s="4" t="s">
        <v>922</v>
      </c>
      <c r="P298" s="55">
        <v>43563</v>
      </c>
      <c r="Q298" s="4" t="s">
        <v>923</v>
      </c>
      <c r="R298" s="4"/>
      <c r="S298" s="4"/>
      <c r="T298" s="4">
        <v>0</v>
      </c>
      <c r="U298" s="4" t="s">
        <v>150</v>
      </c>
      <c r="V298" s="4">
        <v>301289</v>
      </c>
      <c r="W298" s="4" t="s">
        <v>671</v>
      </c>
      <c r="X298" s="4">
        <v>301289</v>
      </c>
      <c r="Y298" s="4" t="s">
        <v>671</v>
      </c>
      <c r="Z298" s="4">
        <v>15</v>
      </c>
      <c r="AA298" s="4" t="s">
        <v>43</v>
      </c>
      <c r="AB298" s="4">
        <v>1</v>
      </c>
      <c r="AC298" s="4" t="s">
        <v>43</v>
      </c>
      <c r="AD298" s="36">
        <v>40</v>
      </c>
      <c r="AE298" s="36" t="s">
        <v>672</v>
      </c>
      <c r="AF298" s="4"/>
      <c r="AG298" s="4"/>
      <c r="AH298" s="4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spans="1:46" ht="15" customHeight="1" x14ac:dyDescent="0.35">
      <c r="A299" s="4">
        <v>2019</v>
      </c>
      <c r="B299" s="4" t="s">
        <v>34</v>
      </c>
      <c r="C299" s="4" t="s">
        <v>34</v>
      </c>
      <c r="D299" s="55">
        <v>43657</v>
      </c>
      <c r="E299" s="4" t="s">
        <v>542</v>
      </c>
      <c r="F299" s="4" t="s">
        <v>36</v>
      </c>
      <c r="G299" s="4" t="s">
        <v>37</v>
      </c>
      <c r="H299" s="4" t="s">
        <v>38</v>
      </c>
      <c r="I299" s="4"/>
      <c r="J299" s="4"/>
      <c r="K299" s="55"/>
      <c r="L299" s="4"/>
      <c r="M299" s="4"/>
      <c r="N299" s="55"/>
      <c r="O299" s="4" t="s">
        <v>924</v>
      </c>
      <c r="P299" s="55">
        <v>43657</v>
      </c>
      <c r="Q299" s="4" t="s">
        <v>925</v>
      </c>
      <c r="R299" s="4"/>
      <c r="S299" s="4"/>
      <c r="T299" s="4">
        <v>11</v>
      </c>
      <c r="U299" s="4" t="s">
        <v>342</v>
      </c>
      <c r="V299" s="4">
        <v>131</v>
      </c>
      <c r="W299" s="4" t="s">
        <v>343</v>
      </c>
      <c r="X299" s="4">
        <v>151</v>
      </c>
      <c r="Y299" s="4" t="s">
        <v>343</v>
      </c>
      <c r="Z299" s="4">
        <v>15</v>
      </c>
      <c r="AA299" s="4" t="s">
        <v>43</v>
      </c>
      <c r="AB299" s="4">
        <v>1</v>
      </c>
      <c r="AC299" s="4" t="s">
        <v>43</v>
      </c>
      <c r="AD299" s="36">
        <v>8</v>
      </c>
      <c r="AE299" s="36" t="s">
        <v>344</v>
      </c>
      <c r="AF299" s="4"/>
      <c r="AG299" s="4"/>
      <c r="AH299" s="4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ht="15" customHeight="1" x14ac:dyDescent="0.35">
      <c r="A300" s="4">
        <v>2019</v>
      </c>
      <c r="B300" s="4" t="s">
        <v>147</v>
      </c>
      <c r="C300" s="4" t="s">
        <v>148</v>
      </c>
      <c r="D300" s="55">
        <v>43550</v>
      </c>
      <c r="E300" s="4" t="s">
        <v>542</v>
      </c>
      <c r="F300" s="4" t="s">
        <v>36</v>
      </c>
      <c r="G300" s="4" t="s">
        <v>37</v>
      </c>
      <c r="H300" s="4" t="s">
        <v>38</v>
      </c>
      <c r="I300" s="4"/>
      <c r="J300" s="4"/>
      <c r="K300" s="55"/>
      <c r="L300" s="4"/>
      <c r="M300" s="4"/>
      <c r="N300" s="55"/>
      <c r="O300" s="4" t="s">
        <v>926</v>
      </c>
      <c r="P300" s="55">
        <v>43550</v>
      </c>
      <c r="Q300" s="4" t="s">
        <v>927</v>
      </c>
      <c r="R300" s="4"/>
      <c r="S300" s="4"/>
      <c r="T300" s="4">
        <v>0</v>
      </c>
      <c r="U300" s="4" t="s">
        <v>150</v>
      </c>
      <c r="V300" s="4">
        <v>301260</v>
      </c>
      <c r="W300" s="4" t="s">
        <v>928</v>
      </c>
      <c r="X300" s="4">
        <v>301260</v>
      </c>
      <c r="Y300" s="4" t="s">
        <v>928</v>
      </c>
      <c r="Z300" s="4">
        <v>15</v>
      </c>
      <c r="AA300" s="4" t="s">
        <v>43</v>
      </c>
      <c r="AB300" s="4">
        <v>1</v>
      </c>
      <c r="AC300" s="4" t="s">
        <v>43</v>
      </c>
      <c r="AD300" s="36">
        <v>11</v>
      </c>
      <c r="AE300" s="36" t="s">
        <v>929</v>
      </c>
      <c r="AF300" s="4"/>
      <c r="AG300" s="4"/>
      <c r="AH300" s="4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ht="15" customHeight="1" x14ac:dyDescent="0.35">
      <c r="A301" s="4">
        <v>2019</v>
      </c>
      <c r="B301" s="4" t="s">
        <v>147</v>
      </c>
      <c r="C301" s="4" t="s">
        <v>207</v>
      </c>
      <c r="D301" s="55">
        <v>43552</v>
      </c>
      <c r="E301" s="4" t="s">
        <v>542</v>
      </c>
      <c r="F301" s="4" t="s">
        <v>36</v>
      </c>
      <c r="G301" s="4" t="s">
        <v>37</v>
      </c>
      <c r="H301" s="4" t="s">
        <v>38</v>
      </c>
      <c r="I301" s="4"/>
      <c r="J301" s="4"/>
      <c r="K301" s="55"/>
      <c r="L301" s="4"/>
      <c r="M301" s="4"/>
      <c r="N301" s="55"/>
      <c r="O301" s="4" t="s">
        <v>930</v>
      </c>
      <c r="P301" s="55">
        <v>43552</v>
      </c>
      <c r="Q301" s="4" t="s">
        <v>931</v>
      </c>
      <c r="R301" s="4"/>
      <c r="S301" s="4"/>
      <c r="T301" s="56">
        <v>0</v>
      </c>
      <c r="U301" s="56" t="s">
        <v>150</v>
      </c>
      <c r="V301" s="56">
        <v>301003</v>
      </c>
      <c r="W301" s="56" t="s">
        <v>932</v>
      </c>
      <c r="X301" s="56">
        <v>301003</v>
      </c>
      <c r="Y301" s="56" t="s">
        <v>932</v>
      </c>
      <c r="Z301" s="56">
        <v>12</v>
      </c>
      <c r="AA301" s="56" t="s">
        <v>83</v>
      </c>
      <c r="AB301" s="56">
        <v>1</v>
      </c>
      <c r="AC301" s="56" t="s">
        <v>84</v>
      </c>
      <c r="AD301" s="37">
        <v>1</v>
      </c>
      <c r="AE301" s="37" t="s">
        <v>84</v>
      </c>
      <c r="AF301" s="4"/>
      <c r="AG301" s="4"/>
      <c r="AH301" s="4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spans="1:46" ht="15" customHeight="1" x14ac:dyDescent="0.35">
      <c r="A302" s="4">
        <v>2019</v>
      </c>
      <c r="B302" s="4" t="s">
        <v>34</v>
      </c>
      <c r="C302" s="4" t="s">
        <v>244</v>
      </c>
      <c r="D302" s="55">
        <v>43642</v>
      </c>
      <c r="E302" s="4" t="s">
        <v>933</v>
      </c>
      <c r="F302" s="4" t="s">
        <v>36</v>
      </c>
      <c r="G302" s="4" t="s">
        <v>37</v>
      </c>
      <c r="H302" s="4" t="s">
        <v>38</v>
      </c>
      <c r="I302" s="4"/>
      <c r="J302" s="4"/>
      <c r="K302" s="55"/>
      <c r="L302" s="4"/>
      <c r="M302" s="4"/>
      <c r="N302" s="55"/>
      <c r="O302" s="4" t="s">
        <v>934</v>
      </c>
      <c r="P302" s="55">
        <v>43642</v>
      </c>
      <c r="Q302" s="4" t="s">
        <v>935</v>
      </c>
      <c r="R302" s="4"/>
      <c r="S302" s="4"/>
      <c r="T302" s="4">
        <v>10</v>
      </c>
      <c r="U302" s="4" t="s">
        <v>246</v>
      </c>
      <c r="V302" s="4">
        <v>512</v>
      </c>
      <c r="W302" s="4" t="s">
        <v>936</v>
      </c>
      <c r="X302" s="4">
        <v>90</v>
      </c>
      <c r="Y302" s="4" t="s">
        <v>937</v>
      </c>
      <c r="Z302" s="4">
        <v>13</v>
      </c>
      <c r="AA302" s="4" t="s">
        <v>314</v>
      </c>
      <c r="AB302" s="4">
        <v>1</v>
      </c>
      <c r="AC302" s="4" t="s">
        <v>315</v>
      </c>
      <c r="AD302" s="36">
        <v>1</v>
      </c>
      <c r="AE302" s="36" t="s">
        <v>315</v>
      </c>
      <c r="AF302" s="4"/>
      <c r="AG302" s="4"/>
      <c r="AH302" s="4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spans="1:46" ht="15" customHeight="1" x14ac:dyDescent="0.35">
      <c r="A303" s="4">
        <v>2019</v>
      </c>
      <c r="B303" s="4" t="s">
        <v>147</v>
      </c>
      <c r="C303" s="4" t="s">
        <v>207</v>
      </c>
      <c r="D303" s="55">
        <v>43594</v>
      </c>
      <c r="E303" s="4" t="s">
        <v>542</v>
      </c>
      <c r="F303" s="4" t="s">
        <v>36</v>
      </c>
      <c r="G303" s="4" t="s">
        <v>37</v>
      </c>
      <c r="H303" s="4" t="s">
        <v>38</v>
      </c>
      <c r="I303" s="4"/>
      <c r="J303" s="4"/>
      <c r="K303" s="55"/>
      <c r="L303" s="4"/>
      <c r="M303" s="4"/>
      <c r="N303" s="55"/>
      <c r="O303" s="4" t="s">
        <v>938</v>
      </c>
      <c r="P303" s="55">
        <v>43594</v>
      </c>
      <c r="Q303" s="4" t="s">
        <v>939</v>
      </c>
      <c r="R303" s="4"/>
      <c r="S303" s="4"/>
      <c r="T303" s="56">
        <v>0</v>
      </c>
      <c r="U303" s="56" t="s">
        <v>150</v>
      </c>
      <c r="V303" s="56">
        <v>300692</v>
      </c>
      <c r="W303" s="56" t="s">
        <v>940</v>
      </c>
      <c r="X303" s="56">
        <v>300692</v>
      </c>
      <c r="Y303" s="56" t="s">
        <v>940</v>
      </c>
      <c r="Z303" s="56">
        <v>8</v>
      </c>
      <c r="AA303" s="56" t="s">
        <v>191</v>
      </c>
      <c r="AB303" s="56">
        <v>2</v>
      </c>
      <c r="AC303" s="56" t="s">
        <v>941</v>
      </c>
      <c r="AD303" s="37">
        <v>1</v>
      </c>
      <c r="AE303" s="37" t="s">
        <v>941</v>
      </c>
      <c r="AF303" s="4"/>
      <c r="AG303" s="4"/>
      <c r="AH303" s="4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ht="15" customHeight="1" x14ac:dyDescent="0.35">
      <c r="A304" s="4">
        <v>2019</v>
      </c>
      <c r="B304" s="4" t="s">
        <v>34</v>
      </c>
      <c r="C304" s="4" t="s">
        <v>244</v>
      </c>
      <c r="D304" s="55">
        <v>43643</v>
      </c>
      <c r="E304" s="4" t="s">
        <v>542</v>
      </c>
      <c r="F304" s="4" t="s">
        <v>36</v>
      </c>
      <c r="G304" s="4" t="s">
        <v>37</v>
      </c>
      <c r="H304" s="4" t="s">
        <v>38</v>
      </c>
      <c r="I304" s="4"/>
      <c r="J304" s="4"/>
      <c r="K304" s="55"/>
      <c r="L304" s="4"/>
      <c r="M304" s="4"/>
      <c r="N304" s="55"/>
      <c r="O304" s="4" t="s">
        <v>942</v>
      </c>
      <c r="P304" s="55">
        <v>43643</v>
      </c>
      <c r="Q304" s="4" t="s">
        <v>943</v>
      </c>
      <c r="R304" s="4"/>
      <c r="S304" s="4"/>
      <c r="T304" s="4">
        <v>10</v>
      </c>
      <c r="U304" s="4" t="s">
        <v>246</v>
      </c>
      <c r="V304" s="4">
        <v>553</v>
      </c>
      <c r="W304" s="4" t="s">
        <v>489</v>
      </c>
      <c r="X304" s="4">
        <v>1529</v>
      </c>
      <c r="Y304" s="4" t="s">
        <v>490</v>
      </c>
      <c r="Z304" s="4">
        <v>12</v>
      </c>
      <c r="AA304" s="4" t="s">
        <v>83</v>
      </c>
      <c r="AB304" s="4">
        <v>7</v>
      </c>
      <c r="AC304" s="4" t="s">
        <v>491</v>
      </c>
      <c r="AD304" s="36">
        <v>1</v>
      </c>
      <c r="AE304" s="36" t="s">
        <v>491</v>
      </c>
      <c r="AF304" s="4"/>
      <c r="AG304" s="4"/>
      <c r="AH304" s="4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ht="15" customHeight="1" x14ac:dyDescent="0.35">
      <c r="A305" s="4">
        <v>2019</v>
      </c>
      <c r="B305" s="4" t="s">
        <v>34</v>
      </c>
      <c r="C305" s="4" t="s">
        <v>34</v>
      </c>
      <c r="D305" s="55">
        <v>43825</v>
      </c>
      <c r="E305" s="4" t="s">
        <v>944</v>
      </c>
      <c r="F305" s="4" t="s">
        <v>36</v>
      </c>
      <c r="G305" s="4" t="s">
        <v>37</v>
      </c>
      <c r="H305" s="4" t="s">
        <v>38</v>
      </c>
      <c r="I305" s="4"/>
      <c r="J305" s="4"/>
      <c r="K305" s="55"/>
      <c r="L305" s="4"/>
      <c r="M305" s="4"/>
      <c r="N305" s="55"/>
      <c r="O305" s="4" t="s">
        <v>945</v>
      </c>
      <c r="P305" s="55">
        <v>43825</v>
      </c>
      <c r="Q305" s="4" t="s">
        <v>946</v>
      </c>
      <c r="R305" s="4"/>
      <c r="S305" s="4"/>
      <c r="T305" s="4">
        <v>5</v>
      </c>
      <c r="U305" s="4" t="s">
        <v>121</v>
      </c>
      <c r="V305" s="4">
        <v>331</v>
      </c>
      <c r="W305" s="4" t="s">
        <v>226</v>
      </c>
      <c r="X305" s="4">
        <v>474</v>
      </c>
      <c r="Y305" s="4" t="s">
        <v>227</v>
      </c>
      <c r="Z305" s="4">
        <v>15</v>
      </c>
      <c r="AA305" s="4" t="s">
        <v>43</v>
      </c>
      <c r="AB305" s="4">
        <v>1</v>
      </c>
      <c r="AC305" s="4" t="s">
        <v>43</v>
      </c>
      <c r="AD305" s="36">
        <v>13</v>
      </c>
      <c r="AE305" s="36" t="s">
        <v>44</v>
      </c>
      <c r="AF305" s="4"/>
      <c r="AG305" s="4"/>
      <c r="AH305" s="4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ht="15" customHeight="1" x14ac:dyDescent="0.35">
      <c r="A306" s="4">
        <v>2019</v>
      </c>
      <c r="B306" s="4" t="s">
        <v>147</v>
      </c>
      <c r="C306" s="4" t="s">
        <v>148</v>
      </c>
      <c r="D306" s="55">
        <v>43546</v>
      </c>
      <c r="E306" s="4" t="s">
        <v>853</v>
      </c>
      <c r="F306" s="4" t="s">
        <v>36</v>
      </c>
      <c r="G306" s="4" t="s">
        <v>921</v>
      </c>
      <c r="H306" s="4" t="s">
        <v>38</v>
      </c>
      <c r="I306" s="4"/>
      <c r="J306" s="4"/>
      <c r="K306" s="55"/>
      <c r="L306" s="4"/>
      <c r="M306" s="4"/>
      <c r="N306" s="55"/>
      <c r="O306" s="4" t="s">
        <v>947</v>
      </c>
      <c r="P306" s="55">
        <v>43546</v>
      </c>
      <c r="Q306" s="4" t="s">
        <v>948</v>
      </c>
      <c r="R306" s="4"/>
      <c r="S306" s="4"/>
      <c r="T306" s="4">
        <v>0</v>
      </c>
      <c r="U306" s="4" t="s">
        <v>150</v>
      </c>
      <c r="V306" s="4">
        <v>301280</v>
      </c>
      <c r="W306" s="4" t="s">
        <v>465</v>
      </c>
      <c r="X306" s="4">
        <v>301280</v>
      </c>
      <c r="Y306" s="4" t="s">
        <v>465</v>
      </c>
      <c r="Z306" s="4">
        <v>15</v>
      </c>
      <c r="AA306" s="4" t="s">
        <v>43</v>
      </c>
      <c r="AB306" s="4">
        <v>1</v>
      </c>
      <c r="AC306" s="4" t="s">
        <v>43</v>
      </c>
      <c r="AD306" s="36">
        <v>31</v>
      </c>
      <c r="AE306" s="36" t="s">
        <v>49</v>
      </c>
      <c r="AF306" s="4"/>
      <c r="AG306" s="4"/>
      <c r="AH306" s="4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spans="1:46" ht="15" customHeight="1" x14ac:dyDescent="0.35">
      <c r="A307" s="4">
        <v>2019</v>
      </c>
      <c r="B307" s="4" t="s">
        <v>62</v>
      </c>
      <c r="C307" s="4" t="s">
        <v>62</v>
      </c>
      <c r="D307" s="55">
        <v>43550</v>
      </c>
      <c r="E307" s="4" t="s">
        <v>853</v>
      </c>
      <c r="F307" s="4" t="s">
        <v>36</v>
      </c>
      <c r="G307" s="4" t="s">
        <v>921</v>
      </c>
      <c r="H307" s="4" t="s">
        <v>38</v>
      </c>
      <c r="I307" s="4"/>
      <c r="J307" s="4"/>
      <c r="K307" s="55"/>
      <c r="L307" s="4"/>
      <c r="M307" s="4"/>
      <c r="N307" s="55"/>
      <c r="O307" s="4" t="s">
        <v>949</v>
      </c>
      <c r="P307" s="55">
        <v>43550</v>
      </c>
      <c r="Q307" s="4" t="s">
        <v>950</v>
      </c>
      <c r="R307" s="4"/>
      <c r="S307" s="4"/>
      <c r="T307" s="4">
        <v>99</v>
      </c>
      <c r="U307" s="4" t="s">
        <v>64</v>
      </c>
      <c r="V307" s="4">
        <v>442</v>
      </c>
      <c r="W307" s="4" t="s">
        <v>296</v>
      </c>
      <c r="X307" s="4">
        <v>747</v>
      </c>
      <c r="Y307" s="4" t="s">
        <v>297</v>
      </c>
      <c r="Z307" s="4">
        <v>3</v>
      </c>
      <c r="AA307" s="4" t="s">
        <v>152</v>
      </c>
      <c r="AB307" s="4">
        <v>1</v>
      </c>
      <c r="AC307" s="4" t="s">
        <v>153</v>
      </c>
      <c r="AD307" s="36">
        <v>1</v>
      </c>
      <c r="AE307" s="36" t="s">
        <v>153</v>
      </c>
      <c r="AF307" s="4"/>
      <c r="AG307" s="4"/>
      <c r="AH307" s="4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spans="1:46" ht="15" customHeight="1" x14ac:dyDescent="0.35">
      <c r="A308" s="4">
        <v>2019</v>
      </c>
      <c r="B308" s="4" t="s">
        <v>147</v>
      </c>
      <c r="C308" s="4" t="s">
        <v>207</v>
      </c>
      <c r="D308" s="55">
        <v>43543</v>
      </c>
      <c r="E308" s="4" t="s">
        <v>698</v>
      </c>
      <c r="F308" s="4" t="s">
        <v>36</v>
      </c>
      <c r="G308" s="4" t="s">
        <v>921</v>
      </c>
      <c r="H308" s="4" t="s">
        <v>38</v>
      </c>
      <c r="I308" s="4"/>
      <c r="J308" s="4"/>
      <c r="K308" s="55"/>
      <c r="L308" s="4"/>
      <c r="M308" s="4"/>
      <c r="N308" s="55"/>
      <c r="O308" s="4" t="s">
        <v>951</v>
      </c>
      <c r="P308" s="55">
        <v>43543</v>
      </c>
      <c r="Q308" s="4" t="s">
        <v>952</v>
      </c>
      <c r="R308" s="4"/>
      <c r="S308" s="4"/>
      <c r="T308" s="4">
        <v>0</v>
      </c>
      <c r="U308" s="4" t="s">
        <v>150</v>
      </c>
      <c r="V308" s="4">
        <v>300001</v>
      </c>
      <c r="W308" s="4" t="s">
        <v>718</v>
      </c>
      <c r="X308" s="4">
        <v>300001</v>
      </c>
      <c r="Y308" s="4" t="s">
        <v>718</v>
      </c>
      <c r="Z308" s="4">
        <v>1</v>
      </c>
      <c r="AA308" s="4" t="s">
        <v>67</v>
      </c>
      <c r="AB308" s="4">
        <v>1</v>
      </c>
      <c r="AC308" s="4" t="s">
        <v>68</v>
      </c>
      <c r="AD308" s="36">
        <v>1</v>
      </c>
      <c r="AE308" s="36" t="s">
        <v>68</v>
      </c>
      <c r="AF308" s="4"/>
      <c r="AG308" s="4"/>
      <c r="AH308" s="4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spans="1:46" ht="15" customHeight="1" x14ac:dyDescent="0.35">
      <c r="A309" s="4">
        <v>2019</v>
      </c>
      <c r="B309" s="4" t="s">
        <v>34</v>
      </c>
      <c r="C309" s="4" t="s">
        <v>34</v>
      </c>
      <c r="D309" s="55">
        <v>43549</v>
      </c>
      <c r="E309" s="4" t="s">
        <v>953</v>
      </c>
      <c r="F309" s="4" t="s">
        <v>36</v>
      </c>
      <c r="G309" s="4" t="s">
        <v>921</v>
      </c>
      <c r="H309" s="4" t="s">
        <v>38</v>
      </c>
      <c r="I309" s="4"/>
      <c r="J309" s="4"/>
      <c r="K309" s="55"/>
      <c r="L309" s="4"/>
      <c r="M309" s="4"/>
      <c r="N309" s="55"/>
      <c r="O309" s="4" t="s">
        <v>954</v>
      </c>
      <c r="P309" s="55">
        <v>43549</v>
      </c>
      <c r="Q309" s="4" t="s">
        <v>955</v>
      </c>
      <c r="R309" s="4"/>
      <c r="S309" s="4"/>
      <c r="T309" s="4">
        <v>7</v>
      </c>
      <c r="U309" s="4" t="s">
        <v>181</v>
      </c>
      <c r="V309" s="4">
        <v>7</v>
      </c>
      <c r="W309" s="4" t="s">
        <v>182</v>
      </c>
      <c r="X309" s="4">
        <v>25</v>
      </c>
      <c r="Y309" s="4" t="s">
        <v>183</v>
      </c>
      <c r="Z309" s="4">
        <v>15</v>
      </c>
      <c r="AA309" s="4" t="s">
        <v>43</v>
      </c>
      <c r="AB309" s="4">
        <v>1</v>
      </c>
      <c r="AC309" s="4" t="s">
        <v>43</v>
      </c>
      <c r="AD309" s="36">
        <v>31</v>
      </c>
      <c r="AE309" s="36" t="s">
        <v>49</v>
      </c>
      <c r="AF309" s="4"/>
      <c r="AG309" s="4"/>
      <c r="AH309" s="4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spans="1:46" ht="15" customHeight="1" x14ac:dyDescent="0.35">
      <c r="A310" s="4">
        <v>2019</v>
      </c>
      <c r="B310" s="4" t="s">
        <v>34</v>
      </c>
      <c r="C310" s="4" t="s">
        <v>34</v>
      </c>
      <c r="D310" s="55">
        <v>43550</v>
      </c>
      <c r="E310" s="4" t="s">
        <v>953</v>
      </c>
      <c r="F310" s="4" t="s">
        <v>36</v>
      </c>
      <c r="G310" s="4" t="s">
        <v>921</v>
      </c>
      <c r="H310" s="4" t="s">
        <v>38</v>
      </c>
      <c r="I310" s="4"/>
      <c r="J310" s="4"/>
      <c r="K310" s="57"/>
      <c r="L310" s="4"/>
      <c r="M310" s="4"/>
      <c r="N310" s="55"/>
      <c r="O310" s="4" t="s">
        <v>956</v>
      </c>
      <c r="P310" s="57">
        <v>43550</v>
      </c>
      <c r="Q310" s="4" t="s">
        <v>957</v>
      </c>
      <c r="R310" s="4"/>
      <c r="S310" s="4"/>
      <c r="T310" s="4">
        <v>1</v>
      </c>
      <c r="U310" s="4" t="s">
        <v>40</v>
      </c>
      <c r="V310" s="4">
        <v>114</v>
      </c>
      <c r="W310" s="4" t="s">
        <v>283</v>
      </c>
      <c r="X310" s="4">
        <v>86</v>
      </c>
      <c r="Y310" s="4" t="s">
        <v>284</v>
      </c>
      <c r="Z310" s="4">
        <v>15</v>
      </c>
      <c r="AA310" s="4" t="s">
        <v>43</v>
      </c>
      <c r="AB310" s="4">
        <v>1</v>
      </c>
      <c r="AC310" s="4" t="s">
        <v>43</v>
      </c>
      <c r="AD310" s="36">
        <v>30</v>
      </c>
      <c r="AE310" s="36" t="s">
        <v>130</v>
      </c>
      <c r="AF310" s="4"/>
      <c r="AG310" s="4"/>
      <c r="AH310" s="4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spans="1:46" ht="15" customHeight="1" x14ac:dyDescent="0.35">
      <c r="A311" s="4">
        <v>2019</v>
      </c>
      <c r="B311" s="4" t="s">
        <v>34</v>
      </c>
      <c r="C311" s="4" t="s">
        <v>34</v>
      </c>
      <c r="D311" s="55">
        <v>43580</v>
      </c>
      <c r="E311" s="4" t="s">
        <v>958</v>
      </c>
      <c r="F311" s="4" t="s">
        <v>36</v>
      </c>
      <c r="G311" s="4" t="s">
        <v>921</v>
      </c>
      <c r="H311" s="4" t="s">
        <v>38</v>
      </c>
      <c r="I311" s="4"/>
      <c r="J311" s="4"/>
      <c r="K311" s="55"/>
      <c r="L311" s="4"/>
      <c r="M311" s="4"/>
      <c r="N311" s="55"/>
      <c r="O311" s="4" t="s">
        <v>959</v>
      </c>
      <c r="P311" s="55">
        <v>43580</v>
      </c>
      <c r="Q311" s="4" t="s">
        <v>960</v>
      </c>
      <c r="R311" s="4"/>
      <c r="S311" s="4"/>
      <c r="T311" s="4">
        <v>1</v>
      </c>
      <c r="U311" s="4" t="s">
        <v>40</v>
      </c>
      <c r="V311" s="4">
        <v>20</v>
      </c>
      <c r="W311" s="4" t="s">
        <v>961</v>
      </c>
      <c r="X311" s="4">
        <v>1266</v>
      </c>
      <c r="Y311" s="4" t="s">
        <v>961</v>
      </c>
      <c r="Z311" s="4">
        <v>15</v>
      </c>
      <c r="AA311" s="4" t="s">
        <v>43</v>
      </c>
      <c r="AB311" s="4">
        <v>1</v>
      </c>
      <c r="AC311" s="4" t="s">
        <v>43</v>
      </c>
      <c r="AD311" s="36">
        <v>20</v>
      </c>
      <c r="AE311" s="36" t="s">
        <v>403</v>
      </c>
      <c r="AF311" s="4"/>
      <c r="AG311" s="4"/>
      <c r="AH311" s="4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spans="1:46" ht="15" customHeight="1" x14ac:dyDescent="0.35">
      <c r="A312" s="4">
        <v>2019</v>
      </c>
      <c r="B312" s="4" t="s">
        <v>34</v>
      </c>
      <c r="C312" s="4" t="s">
        <v>34</v>
      </c>
      <c r="D312" s="55">
        <v>43556</v>
      </c>
      <c r="E312" s="4" t="s">
        <v>57</v>
      </c>
      <c r="F312" s="4" t="s">
        <v>36</v>
      </c>
      <c r="G312" s="4" t="s">
        <v>921</v>
      </c>
      <c r="H312" s="4" t="s">
        <v>38</v>
      </c>
      <c r="I312" s="4"/>
      <c r="J312" s="4"/>
      <c r="K312" s="55"/>
      <c r="L312" s="4"/>
      <c r="M312" s="4"/>
      <c r="N312" s="55"/>
      <c r="O312" s="4" t="s">
        <v>962</v>
      </c>
      <c r="P312" s="55">
        <v>43556</v>
      </c>
      <c r="Q312" s="4" t="s">
        <v>963</v>
      </c>
      <c r="R312" s="4"/>
      <c r="S312" s="4"/>
      <c r="T312" s="4">
        <v>13</v>
      </c>
      <c r="U312" s="4" t="s">
        <v>132</v>
      </c>
      <c r="V312" s="4">
        <v>163</v>
      </c>
      <c r="W312" s="4" t="s">
        <v>133</v>
      </c>
      <c r="X312" s="4">
        <v>160</v>
      </c>
      <c r="Y312" s="4" t="s">
        <v>133</v>
      </c>
      <c r="Z312" s="4">
        <v>15</v>
      </c>
      <c r="AA312" s="4" t="s">
        <v>43</v>
      </c>
      <c r="AB312" s="4">
        <v>1</v>
      </c>
      <c r="AC312" s="4" t="s">
        <v>43</v>
      </c>
      <c r="AD312" s="36">
        <v>14</v>
      </c>
      <c r="AE312" s="36" t="s">
        <v>126</v>
      </c>
      <c r="AF312" s="4"/>
      <c r="AG312" s="4"/>
      <c r="AH312" s="4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spans="1:46" ht="15" customHeight="1" x14ac:dyDescent="0.35">
      <c r="A313" s="4">
        <v>2019</v>
      </c>
      <c r="B313" s="4" t="s">
        <v>34</v>
      </c>
      <c r="C313" s="4" t="s">
        <v>34</v>
      </c>
      <c r="D313" s="55">
        <v>43549</v>
      </c>
      <c r="E313" s="4" t="s">
        <v>953</v>
      </c>
      <c r="F313" s="4" t="s">
        <v>36</v>
      </c>
      <c r="G313" s="4" t="s">
        <v>921</v>
      </c>
      <c r="H313" s="4" t="s">
        <v>38</v>
      </c>
      <c r="I313" s="4"/>
      <c r="J313" s="4"/>
      <c r="K313" s="55"/>
      <c r="L313" s="4"/>
      <c r="M313" s="4"/>
      <c r="N313" s="55"/>
      <c r="O313" s="4" t="s">
        <v>964</v>
      </c>
      <c r="P313" s="55">
        <v>43549</v>
      </c>
      <c r="Q313" s="4" t="s">
        <v>965</v>
      </c>
      <c r="R313" s="4"/>
      <c r="S313" s="4"/>
      <c r="T313" s="4">
        <v>1</v>
      </c>
      <c r="U313" s="4" t="s">
        <v>40</v>
      </c>
      <c r="V313" s="4">
        <v>23</v>
      </c>
      <c r="W313" s="4" t="s">
        <v>41</v>
      </c>
      <c r="X313" s="4">
        <v>1314</v>
      </c>
      <c r="Y313" s="4" t="s">
        <v>42</v>
      </c>
      <c r="Z313" s="4">
        <v>15</v>
      </c>
      <c r="AA313" s="4" t="s">
        <v>43</v>
      </c>
      <c r="AB313" s="4">
        <v>1</v>
      </c>
      <c r="AC313" s="4" t="s">
        <v>43</v>
      </c>
      <c r="AD313" s="36">
        <v>13</v>
      </c>
      <c r="AE313" s="36" t="s">
        <v>44</v>
      </c>
      <c r="AF313" s="4"/>
      <c r="AG313" s="4"/>
      <c r="AH313" s="4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spans="1:46" ht="15" customHeight="1" x14ac:dyDescent="0.35">
      <c r="A314" s="4">
        <v>2019</v>
      </c>
      <c r="B314" s="4" t="s">
        <v>34</v>
      </c>
      <c r="C314" s="4" t="s">
        <v>34</v>
      </c>
      <c r="D314" s="55">
        <v>43549</v>
      </c>
      <c r="E314" s="4" t="s">
        <v>953</v>
      </c>
      <c r="F314" s="4" t="s">
        <v>36</v>
      </c>
      <c r="G314" s="4" t="s">
        <v>921</v>
      </c>
      <c r="H314" s="4" t="s">
        <v>38</v>
      </c>
      <c r="I314" s="4"/>
      <c r="J314" s="4"/>
      <c r="K314" s="55"/>
      <c r="L314" s="4"/>
      <c r="M314" s="4"/>
      <c r="N314" s="55"/>
      <c r="O314" s="4" t="s">
        <v>966</v>
      </c>
      <c r="P314" s="55">
        <v>43549</v>
      </c>
      <c r="Q314" s="4" t="s">
        <v>967</v>
      </c>
      <c r="R314" s="4"/>
      <c r="S314" s="4"/>
      <c r="T314" s="4">
        <v>1</v>
      </c>
      <c r="U314" s="4" t="s">
        <v>40</v>
      </c>
      <c r="V314" s="4">
        <v>12</v>
      </c>
      <c r="W314" s="4" t="s">
        <v>55</v>
      </c>
      <c r="X314" s="4">
        <v>1064</v>
      </c>
      <c r="Y314" s="4" t="s">
        <v>56</v>
      </c>
      <c r="Z314" s="4">
        <v>15</v>
      </c>
      <c r="AA314" s="4" t="s">
        <v>43</v>
      </c>
      <c r="AB314" s="4">
        <v>1</v>
      </c>
      <c r="AC314" s="4" t="s">
        <v>43</v>
      </c>
      <c r="AD314" s="36">
        <v>1</v>
      </c>
      <c r="AE314" s="36" t="s">
        <v>43</v>
      </c>
      <c r="AF314" s="4"/>
      <c r="AG314" s="4"/>
      <c r="AH314" s="4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spans="1:46" ht="15" customHeight="1" x14ac:dyDescent="0.35">
      <c r="A315" s="4">
        <v>2019</v>
      </c>
      <c r="B315" s="4" t="s">
        <v>147</v>
      </c>
      <c r="C315" s="4" t="s">
        <v>148</v>
      </c>
      <c r="D315" s="55">
        <v>43599</v>
      </c>
      <c r="E315" s="4" t="s">
        <v>953</v>
      </c>
      <c r="F315" s="4" t="s">
        <v>36</v>
      </c>
      <c r="G315" s="4" t="s">
        <v>921</v>
      </c>
      <c r="H315" s="4" t="s">
        <v>38</v>
      </c>
      <c r="I315" s="4"/>
      <c r="J315" s="4"/>
      <c r="K315" s="55"/>
      <c r="L315" s="4"/>
      <c r="M315" s="4"/>
      <c r="N315" s="55"/>
      <c r="O315" s="4" t="s">
        <v>968</v>
      </c>
      <c r="P315" s="55">
        <v>43599</v>
      </c>
      <c r="Q315" s="4" t="s">
        <v>969</v>
      </c>
      <c r="R315" s="4"/>
      <c r="S315" s="4"/>
      <c r="T315" s="4">
        <v>0</v>
      </c>
      <c r="U315" s="4" t="s">
        <v>150</v>
      </c>
      <c r="V315" s="4">
        <v>301255</v>
      </c>
      <c r="W315" s="4" t="s">
        <v>432</v>
      </c>
      <c r="X315" s="4">
        <v>301255</v>
      </c>
      <c r="Y315" s="4" t="s">
        <v>432</v>
      </c>
      <c r="Z315" s="4">
        <v>15</v>
      </c>
      <c r="AA315" s="4" t="s">
        <v>43</v>
      </c>
      <c r="AB315" s="56">
        <v>1</v>
      </c>
      <c r="AC315" s="56" t="s">
        <v>43</v>
      </c>
      <c r="AD315" s="36">
        <v>6</v>
      </c>
      <c r="AE315" s="36" t="s">
        <v>433</v>
      </c>
      <c r="AF315" s="4"/>
      <c r="AG315" s="4"/>
      <c r="AH315" s="4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spans="1:46" ht="15" customHeight="1" x14ac:dyDescent="0.35">
      <c r="A316" s="4">
        <v>2019</v>
      </c>
      <c r="B316" s="4" t="s">
        <v>147</v>
      </c>
      <c r="C316" s="4" t="s">
        <v>148</v>
      </c>
      <c r="D316" s="55">
        <v>43598</v>
      </c>
      <c r="E316" s="4" t="s">
        <v>953</v>
      </c>
      <c r="F316" s="4" t="s">
        <v>36</v>
      </c>
      <c r="G316" s="4" t="s">
        <v>921</v>
      </c>
      <c r="H316" s="4" t="s">
        <v>38</v>
      </c>
      <c r="I316" s="4"/>
      <c r="J316" s="4"/>
      <c r="K316" s="55"/>
      <c r="L316" s="4"/>
      <c r="M316" s="4"/>
      <c r="N316" s="55"/>
      <c r="O316" s="4" t="s">
        <v>970</v>
      </c>
      <c r="P316" s="55">
        <v>43598</v>
      </c>
      <c r="Q316" s="4" t="s">
        <v>971</v>
      </c>
      <c r="R316" s="4"/>
      <c r="S316" s="4"/>
      <c r="T316" s="4">
        <v>0</v>
      </c>
      <c r="U316" s="4" t="s">
        <v>150</v>
      </c>
      <c r="V316" s="4">
        <v>301259</v>
      </c>
      <c r="W316" s="4" t="s">
        <v>435</v>
      </c>
      <c r="X316" s="4">
        <v>301259</v>
      </c>
      <c r="Y316" s="4" t="s">
        <v>435</v>
      </c>
      <c r="Z316" s="4">
        <v>15</v>
      </c>
      <c r="AA316" s="4" t="s">
        <v>43</v>
      </c>
      <c r="AB316" s="4">
        <v>1</v>
      </c>
      <c r="AC316" s="4" t="s">
        <v>43</v>
      </c>
      <c r="AD316" s="36">
        <v>10</v>
      </c>
      <c r="AE316" s="36" t="s">
        <v>436</v>
      </c>
      <c r="AF316" s="4"/>
      <c r="AG316" s="4"/>
      <c r="AH316" s="4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spans="1:46" ht="15" customHeight="1" x14ac:dyDescent="0.35">
      <c r="A317" s="4">
        <v>2019</v>
      </c>
      <c r="B317" s="4" t="s">
        <v>147</v>
      </c>
      <c r="C317" s="4" t="s">
        <v>148</v>
      </c>
      <c r="D317" s="55">
        <v>43634</v>
      </c>
      <c r="E317" s="4" t="s">
        <v>953</v>
      </c>
      <c r="F317" s="4" t="s">
        <v>36</v>
      </c>
      <c r="G317" s="4" t="s">
        <v>921</v>
      </c>
      <c r="H317" s="4" t="s">
        <v>38</v>
      </c>
      <c r="I317" s="4"/>
      <c r="J317" s="4"/>
      <c r="K317" s="55"/>
      <c r="L317" s="4"/>
      <c r="M317" s="4"/>
      <c r="N317" s="55"/>
      <c r="O317" s="4" t="s">
        <v>972</v>
      </c>
      <c r="P317" s="55">
        <v>43634</v>
      </c>
      <c r="Q317" s="4" t="s">
        <v>973</v>
      </c>
      <c r="R317" s="4"/>
      <c r="S317" s="4"/>
      <c r="T317" s="4">
        <v>0</v>
      </c>
      <c r="U317" s="4" t="s">
        <v>150</v>
      </c>
      <c r="V317" s="4">
        <v>301274</v>
      </c>
      <c r="W317" s="4" t="s">
        <v>974</v>
      </c>
      <c r="X317" s="4">
        <v>301274</v>
      </c>
      <c r="Y317" s="4" t="s">
        <v>974</v>
      </c>
      <c r="Z317" s="4">
        <v>15</v>
      </c>
      <c r="AA317" s="4" t="s">
        <v>43</v>
      </c>
      <c r="AB317" s="4">
        <v>1</v>
      </c>
      <c r="AC317" s="4" t="s">
        <v>43</v>
      </c>
      <c r="AD317" s="36">
        <v>25</v>
      </c>
      <c r="AE317" s="36" t="s">
        <v>144</v>
      </c>
      <c r="AF317" s="4"/>
      <c r="AG317" s="4"/>
      <c r="AH317" s="4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spans="1:46" ht="15" customHeight="1" x14ac:dyDescent="0.35">
      <c r="A318" s="4">
        <v>2019</v>
      </c>
      <c r="B318" s="4" t="s">
        <v>147</v>
      </c>
      <c r="C318" s="4" t="s">
        <v>148</v>
      </c>
      <c r="D318" s="55">
        <v>43598</v>
      </c>
      <c r="E318" s="4" t="s">
        <v>953</v>
      </c>
      <c r="F318" s="4" t="s">
        <v>36</v>
      </c>
      <c r="G318" s="4" t="s">
        <v>921</v>
      </c>
      <c r="H318" s="4" t="s">
        <v>38</v>
      </c>
      <c r="I318" s="4"/>
      <c r="J318" s="4"/>
      <c r="K318" s="55"/>
      <c r="L318" s="4"/>
      <c r="M318" s="4"/>
      <c r="N318" s="55"/>
      <c r="O318" s="4" t="s">
        <v>975</v>
      </c>
      <c r="P318" s="55">
        <v>43598</v>
      </c>
      <c r="Q318" s="4" t="s">
        <v>976</v>
      </c>
      <c r="R318" s="4"/>
      <c r="S318" s="4"/>
      <c r="T318" s="4">
        <v>0</v>
      </c>
      <c r="U318" s="4" t="s">
        <v>150</v>
      </c>
      <c r="V318" s="4">
        <v>301279</v>
      </c>
      <c r="W318" s="4" t="s">
        <v>463</v>
      </c>
      <c r="X318" s="4">
        <v>301279</v>
      </c>
      <c r="Y318" s="4" t="s">
        <v>463</v>
      </c>
      <c r="Z318" s="4">
        <v>15</v>
      </c>
      <c r="AA318" s="4" t="s">
        <v>43</v>
      </c>
      <c r="AB318" s="4">
        <v>1</v>
      </c>
      <c r="AC318" s="4" t="s">
        <v>43</v>
      </c>
      <c r="AD318" s="36">
        <v>30</v>
      </c>
      <c r="AE318" s="36" t="s">
        <v>130</v>
      </c>
      <c r="AF318" s="4"/>
      <c r="AG318" s="4"/>
      <c r="AH318" s="4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spans="1:46" ht="15" customHeight="1" x14ac:dyDescent="0.35">
      <c r="A319" s="4">
        <v>2019</v>
      </c>
      <c r="B319" s="4" t="s">
        <v>147</v>
      </c>
      <c r="C319" s="4" t="s">
        <v>148</v>
      </c>
      <c r="D319" s="55">
        <v>43602</v>
      </c>
      <c r="E319" s="4" t="s">
        <v>953</v>
      </c>
      <c r="F319" s="4" t="s">
        <v>36</v>
      </c>
      <c r="G319" s="4" t="s">
        <v>921</v>
      </c>
      <c r="H319" s="4" t="s">
        <v>38</v>
      </c>
      <c r="I319" s="4"/>
      <c r="J319" s="4"/>
      <c r="K319" s="55"/>
      <c r="L319" s="4"/>
      <c r="M319" s="4"/>
      <c r="N319" s="55"/>
      <c r="O319" s="4" t="s">
        <v>977</v>
      </c>
      <c r="P319" s="55">
        <v>43602</v>
      </c>
      <c r="Q319" s="4" t="s">
        <v>978</v>
      </c>
      <c r="R319" s="4"/>
      <c r="S319" s="4"/>
      <c r="T319" s="4">
        <v>0</v>
      </c>
      <c r="U319" s="4" t="s">
        <v>150</v>
      </c>
      <c r="V319" s="4">
        <v>301282</v>
      </c>
      <c r="W319" s="4" t="s">
        <v>467</v>
      </c>
      <c r="X319" s="4">
        <v>301282</v>
      </c>
      <c r="Y319" s="4" t="s">
        <v>467</v>
      </c>
      <c r="Z319" s="4">
        <v>15</v>
      </c>
      <c r="AA319" s="4" t="s">
        <v>43</v>
      </c>
      <c r="AB319" s="4">
        <v>1</v>
      </c>
      <c r="AC319" s="4" t="s">
        <v>43</v>
      </c>
      <c r="AD319" s="36">
        <v>33</v>
      </c>
      <c r="AE319" s="36" t="s">
        <v>468</v>
      </c>
      <c r="AF319" s="4"/>
      <c r="AG319" s="4"/>
      <c r="AH319" s="4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spans="1:46" ht="15" customHeight="1" x14ac:dyDescent="0.35">
      <c r="A320" s="4">
        <v>2019</v>
      </c>
      <c r="B320" s="4" t="s">
        <v>147</v>
      </c>
      <c r="C320" s="4" t="s">
        <v>148</v>
      </c>
      <c r="D320" s="55">
        <v>43606</v>
      </c>
      <c r="E320" s="4" t="s">
        <v>953</v>
      </c>
      <c r="F320" s="4" t="s">
        <v>36</v>
      </c>
      <c r="G320" s="4" t="s">
        <v>921</v>
      </c>
      <c r="H320" s="4" t="s">
        <v>38</v>
      </c>
      <c r="I320" s="4"/>
      <c r="J320" s="4"/>
      <c r="K320" s="55"/>
      <c r="L320" s="4"/>
      <c r="M320" s="4"/>
      <c r="N320" s="55"/>
      <c r="O320" s="4" t="s">
        <v>979</v>
      </c>
      <c r="P320" s="55">
        <v>43606</v>
      </c>
      <c r="Q320" s="4" t="s">
        <v>980</v>
      </c>
      <c r="R320" s="4"/>
      <c r="S320" s="4"/>
      <c r="T320" s="4">
        <v>0</v>
      </c>
      <c r="U320" s="4" t="s">
        <v>150</v>
      </c>
      <c r="V320" s="4">
        <v>301286</v>
      </c>
      <c r="W320" s="4" t="s">
        <v>981</v>
      </c>
      <c r="X320" s="4">
        <v>301286</v>
      </c>
      <c r="Y320" s="4" t="s">
        <v>981</v>
      </c>
      <c r="Z320" s="4">
        <v>15</v>
      </c>
      <c r="AA320" s="4" t="s">
        <v>43</v>
      </c>
      <c r="AB320" s="4">
        <v>1</v>
      </c>
      <c r="AC320" s="4" t="s">
        <v>43</v>
      </c>
      <c r="AD320" s="36">
        <v>37</v>
      </c>
      <c r="AE320" s="36" t="s">
        <v>982</v>
      </c>
      <c r="AF320" s="4"/>
      <c r="AG320" s="4"/>
      <c r="AH320" s="4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spans="1:46" ht="15" customHeight="1" x14ac:dyDescent="0.35">
      <c r="A321" s="4">
        <v>2019</v>
      </c>
      <c r="B321" s="4" t="s">
        <v>147</v>
      </c>
      <c r="C321" s="4" t="s">
        <v>207</v>
      </c>
      <c r="D321" s="55">
        <v>43570</v>
      </c>
      <c r="E321" s="4" t="s">
        <v>953</v>
      </c>
      <c r="F321" s="4" t="s">
        <v>36</v>
      </c>
      <c r="G321" s="4" t="s">
        <v>921</v>
      </c>
      <c r="H321" s="4" t="s">
        <v>38</v>
      </c>
      <c r="I321" s="4"/>
      <c r="J321" s="4"/>
      <c r="K321" s="55"/>
      <c r="L321" s="4"/>
      <c r="M321" s="4"/>
      <c r="N321" s="55"/>
      <c r="O321" s="4" t="s">
        <v>983</v>
      </c>
      <c r="P321" s="55">
        <v>43570</v>
      </c>
      <c r="Q321" s="4" t="s">
        <v>984</v>
      </c>
      <c r="R321" s="4"/>
      <c r="S321" s="4"/>
      <c r="T321" s="4">
        <v>0</v>
      </c>
      <c r="U321" s="4" t="s">
        <v>150</v>
      </c>
      <c r="V321" s="4">
        <v>301371</v>
      </c>
      <c r="W321" s="4" t="s">
        <v>747</v>
      </c>
      <c r="X321" s="4">
        <v>301371</v>
      </c>
      <c r="Y321" s="4" t="s">
        <v>747</v>
      </c>
      <c r="Z321" s="4">
        <v>15</v>
      </c>
      <c r="AA321" s="4" t="s">
        <v>43</v>
      </c>
      <c r="AB321" s="4">
        <v>8</v>
      </c>
      <c r="AC321" s="4" t="s">
        <v>421</v>
      </c>
      <c r="AD321" s="36">
        <v>1</v>
      </c>
      <c r="AE321" s="36" t="s">
        <v>422</v>
      </c>
      <c r="AF321" s="4"/>
      <c r="AG321" s="4"/>
      <c r="AH321" s="4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ht="15" customHeight="1" x14ac:dyDescent="0.35">
      <c r="A322" s="4">
        <v>2019</v>
      </c>
      <c r="B322" s="4" t="s">
        <v>34</v>
      </c>
      <c r="C322" s="4" t="s">
        <v>34</v>
      </c>
      <c r="D322" s="55">
        <v>43546</v>
      </c>
      <c r="E322" s="4" t="s">
        <v>953</v>
      </c>
      <c r="F322" s="4" t="s">
        <v>36</v>
      </c>
      <c r="G322" s="4" t="s">
        <v>921</v>
      </c>
      <c r="H322" s="4" t="s">
        <v>38</v>
      </c>
      <c r="I322" s="4"/>
      <c r="J322" s="4"/>
      <c r="K322" s="55"/>
      <c r="L322" s="4"/>
      <c r="M322" s="4"/>
      <c r="N322" s="55"/>
      <c r="O322" s="4" t="s">
        <v>985</v>
      </c>
      <c r="P322" s="55">
        <v>43546</v>
      </c>
      <c r="Q322" s="4" t="s">
        <v>986</v>
      </c>
      <c r="R322" s="4"/>
      <c r="S322" s="4"/>
      <c r="T322" s="4">
        <v>36</v>
      </c>
      <c r="U322" s="4" t="s">
        <v>229</v>
      </c>
      <c r="V322" s="4">
        <v>202</v>
      </c>
      <c r="W322" s="4" t="s">
        <v>230</v>
      </c>
      <c r="X322" s="4">
        <v>1346</v>
      </c>
      <c r="Y322" s="4" t="s">
        <v>231</v>
      </c>
      <c r="Z322" s="4">
        <v>15</v>
      </c>
      <c r="AA322" s="4" t="s">
        <v>43</v>
      </c>
      <c r="AB322" s="4">
        <v>1</v>
      </c>
      <c r="AC322" s="4" t="s">
        <v>43</v>
      </c>
      <c r="AD322" s="36">
        <v>13</v>
      </c>
      <c r="AE322" s="36" t="s">
        <v>44</v>
      </c>
      <c r="AF322" s="4"/>
      <c r="AG322" s="4"/>
      <c r="AH322" s="4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ht="15" customHeight="1" x14ac:dyDescent="0.35">
      <c r="A323" s="4">
        <v>2019</v>
      </c>
      <c r="B323" s="4" t="s">
        <v>34</v>
      </c>
      <c r="C323" s="4" t="s">
        <v>34</v>
      </c>
      <c r="D323" s="55">
        <v>43546</v>
      </c>
      <c r="E323" s="4" t="s">
        <v>953</v>
      </c>
      <c r="F323" s="4" t="s">
        <v>36</v>
      </c>
      <c r="G323" s="4" t="s">
        <v>921</v>
      </c>
      <c r="H323" s="4" t="s">
        <v>38</v>
      </c>
      <c r="I323" s="4"/>
      <c r="J323" s="4"/>
      <c r="K323" s="55"/>
      <c r="L323" s="4"/>
      <c r="M323" s="4"/>
      <c r="N323" s="55"/>
      <c r="O323" s="4" t="s">
        <v>987</v>
      </c>
      <c r="P323" s="55">
        <v>43546</v>
      </c>
      <c r="Q323" s="4" t="s">
        <v>988</v>
      </c>
      <c r="R323" s="4"/>
      <c r="S323" s="4"/>
      <c r="T323" s="4">
        <v>9</v>
      </c>
      <c r="U323" s="4" t="s">
        <v>46</v>
      </c>
      <c r="V323" s="4">
        <v>58</v>
      </c>
      <c r="W323" s="4" t="s">
        <v>233</v>
      </c>
      <c r="X323" s="4">
        <v>1274</v>
      </c>
      <c r="Y323" s="4" t="s">
        <v>234</v>
      </c>
      <c r="Z323" s="4">
        <v>15</v>
      </c>
      <c r="AA323" s="4" t="s">
        <v>43</v>
      </c>
      <c r="AB323" s="4">
        <v>1</v>
      </c>
      <c r="AC323" s="4" t="s">
        <v>43</v>
      </c>
      <c r="AD323" s="36">
        <v>22</v>
      </c>
      <c r="AE323" s="36" t="s">
        <v>171</v>
      </c>
      <c r="AF323" s="4"/>
      <c r="AG323" s="4"/>
      <c r="AH323" s="4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ht="15" customHeight="1" x14ac:dyDescent="0.35">
      <c r="A324" s="4">
        <v>2019</v>
      </c>
      <c r="B324" s="4" t="s">
        <v>34</v>
      </c>
      <c r="C324" s="4" t="s">
        <v>244</v>
      </c>
      <c r="D324" s="55">
        <v>43566</v>
      </c>
      <c r="E324" s="4" t="s">
        <v>953</v>
      </c>
      <c r="F324" s="4" t="s">
        <v>36</v>
      </c>
      <c r="G324" s="4" t="s">
        <v>921</v>
      </c>
      <c r="H324" s="4" t="s">
        <v>38</v>
      </c>
      <c r="I324" s="4"/>
      <c r="J324" s="4"/>
      <c r="K324" s="55"/>
      <c r="L324" s="4"/>
      <c r="M324" s="4"/>
      <c r="N324" s="55"/>
      <c r="O324" s="4" t="s">
        <v>989</v>
      </c>
      <c r="P324" s="55">
        <v>43566</v>
      </c>
      <c r="Q324" s="4" t="s">
        <v>990</v>
      </c>
      <c r="R324" s="4"/>
      <c r="S324" s="4"/>
      <c r="T324" s="4">
        <v>10</v>
      </c>
      <c r="U324" s="4" t="s">
        <v>246</v>
      </c>
      <c r="V324" s="4">
        <v>537</v>
      </c>
      <c r="W324" s="4" t="s">
        <v>991</v>
      </c>
      <c r="X324" s="4">
        <v>115</v>
      </c>
      <c r="Y324" s="4" t="s">
        <v>992</v>
      </c>
      <c r="Z324" s="4">
        <v>9</v>
      </c>
      <c r="AA324" s="4" t="s">
        <v>417</v>
      </c>
      <c r="AB324" s="4">
        <v>1</v>
      </c>
      <c r="AC324" s="4" t="s">
        <v>417</v>
      </c>
      <c r="AD324" s="36">
        <v>1</v>
      </c>
      <c r="AE324" s="36" t="s">
        <v>417</v>
      </c>
      <c r="AF324" s="4"/>
      <c r="AG324" s="4"/>
      <c r="AH324" s="4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ht="15" customHeight="1" x14ac:dyDescent="0.35">
      <c r="A325" s="4">
        <v>2019</v>
      </c>
      <c r="B325" s="4" t="s">
        <v>34</v>
      </c>
      <c r="C325" s="4" t="s">
        <v>244</v>
      </c>
      <c r="D325" s="55">
        <v>43566</v>
      </c>
      <c r="E325" s="4" t="s">
        <v>953</v>
      </c>
      <c r="F325" s="4" t="s">
        <v>36</v>
      </c>
      <c r="G325" s="4" t="s">
        <v>921</v>
      </c>
      <c r="H325" s="4" t="s">
        <v>38</v>
      </c>
      <c r="I325" s="4"/>
      <c r="J325" s="4"/>
      <c r="K325" s="55"/>
      <c r="L325" s="4"/>
      <c r="M325" s="4"/>
      <c r="N325" s="55"/>
      <c r="O325" s="4" t="s">
        <v>993</v>
      </c>
      <c r="P325" s="55">
        <v>43566</v>
      </c>
      <c r="Q325" s="4" t="s">
        <v>994</v>
      </c>
      <c r="R325" s="4"/>
      <c r="S325" s="4"/>
      <c r="T325" s="4">
        <v>10</v>
      </c>
      <c r="U325" s="4" t="s">
        <v>246</v>
      </c>
      <c r="V325" s="4">
        <v>530</v>
      </c>
      <c r="W325" s="4" t="s">
        <v>532</v>
      </c>
      <c r="X325" s="4">
        <v>108</v>
      </c>
      <c r="Y325" s="4" t="s">
        <v>533</v>
      </c>
      <c r="Z325" s="4">
        <v>15</v>
      </c>
      <c r="AA325" s="4" t="s">
        <v>43</v>
      </c>
      <c r="AB325" s="4">
        <v>8</v>
      </c>
      <c r="AC325" s="4" t="s">
        <v>421</v>
      </c>
      <c r="AD325" s="36">
        <v>1</v>
      </c>
      <c r="AE325" s="36" t="s">
        <v>422</v>
      </c>
      <c r="AF325" s="4"/>
      <c r="AG325" s="4"/>
      <c r="AH325" s="4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spans="1:46" ht="15" customHeight="1" x14ac:dyDescent="0.35">
      <c r="A326" s="4">
        <v>2019</v>
      </c>
      <c r="B326" s="4" t="s">
        <v>34</v>
      </c>
      <c r="C326" s="4" t="s">
        <v>34</v>
      </c>
      <c r="D326" s="55">
        <v>43549</v>
      </c>
      <c r="E326" s="4" t="s">
        <v>953</v>
      </c>
      <c r="F326" s="4" t="s">
        <v>36</v>
      </c>
      <c r="G326" s="4" t="s">
        <v>921</v>
      </c>
      <c r="H326" s="4" t="s">
        <v>38</v>
      </c>
      <c r="I326" s="4"/>
      <c r="J326" s="4"/>
      <c r="K326" s="55"/>
      <c r="L326" s="4"/>
      <c r="M326" s="4"/>
      <c r="N326" s="55"/>
      <c r="O326" s="4" t="s">
        <v>995</v>
      </c>
      <c r="P326" s="55">
        <v>43549</v>
      </c>
      <c r="Q326" s="4" t="s">
        <v>996</v>
      </c>
      <c r="R326" s="4"/>
      <c r="S326" s="4"/>
      <c r="T326" s="4">
        <v>1</v>
      </c>
      <c r="U326" s="4" t="s">
        <v>40</v>
      </c>
      <c r="V326" s="4">
        <v>21</v>
      </c>
      <c r="W326" s="4" t="s">
        <v>402</v>
      </c>
      <c r="X326" s="4">
        <v>1267</v>
      </c>
      <c r="Y326" s="4" t="s">
        <v>402</v>
      </c>
      <c r="Z326" s="4">
        <v>15</v>
      </c>
      <c r="AA326" s="4" t="s">
        <v>43</v>
      </c>
      <c r="AB326" s="4">
        <v>1</v>
      </c>
      <c r="AC326" s="4" t="s">
        <v>43</v>
      </c>
      <c r="AD326" s="36">
        <v>20</v>
      </c>
      <c r="AE326" s="36" t="s">
        <v>403</v>
      </c>
      <c r="AF326" s="4"/>
      <c r="AG326" s="4"/>
      <c r="AH326" s="4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spans="1:46" ht="15" customHeight="1" x14ac:dyDescent="0.35">
      <c r="A327" s="4">
        <v>2019</v>
      </c>
      <c r="B327" s="4" t="s">
        <v>34</v>
      </c>
      <c r="C327" s="4" t="s">
        <v>34</v>
      </c>
      <c r="D327" s="55">
        <v>43549</v>
      </c>
      <c r="E327" s="4" t="s">
        <v>953</v>
      </c>
      <c r="F327" s="4" t="s">
        <v>36</v>
      </c>
      <c r="G327" s="4" t="s">
        <v>921</v>
      </c>
      <c r="H327" s="4" t="s">
        <v>38</v>
      </c>
      <c r="I327" s="4"/>
      <c r="J327" s="4"/>
      <c r="K327" s="55"/>
      <c r="L327" s="4"/>
      <c r="M327" s="4"/>
      <c r="N327" s="55"/>
      <c r="O327" s="4" t="s">
        <v>997</v>
      </c>
      <c r="P327" s="55">
        <v>43549</v>
      </c>
      <c r="Q327" s="4" t="s">
        <v>998</v>
      </c>
      <c r="R327" s="4"/>
      <c r="S327" s="4"/>
      <c r="T327" s="4">
        <v>1</v>
      </c>
      <c r="U327" s="4" t="s">
        <v>40</v>
      </c>
      <c r="V327" s="4">
        <v>11</v>
      </c>
      <c r="W327" s="4" t="s">
        <v>293</v>
      </c>
      <c r="X327" s="4">
        <v>1061</v>
      </c>
      <c r="Y327" s="4" t="s">
        <v>293</v>
      </c>
      <c r="Z327" s="4">
        <v>15</v>
      </c>
      <c r="AA327" s="4" t="s">
        <v>43</v>
      </c>
      <c r="AB327" s="4">
        <v>1</v>
      </c>
      <c r="AC327" s="4" t="s">
        <v>43</v>
      </c>
      <c r="AD327" s="36">
        <v>1</v>
      </c>
      <c r="AE327" s="36" t="s">
        <v>43</v>
      </c>
      <c r="AF327" s="4"/>
      <c r="AG327" s="4"/>
      <c r="AH327" s="4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spans="1:46" ht="15" customHeight="1" x14ac:dyDescent="0.35">
      <c r="A328" s="4">
        <v>2019</v>
      </c>
      <c r="B328" s="4" t="s">
        <v>34</v>
      </c>
      <c r="C328" s="4" t="s">
        <v>34</v>
      </c>
      <c r="D328" s="55">
        <v>43546</v>
      </c>
      <c r="E328" s="4" t="s">
        <v>953</v>
      </c>
      <c r="F328" s="4" t="s">
        <v>36</v>
      </c>
      <c r="G328" s="4" t="s">
        <v>921</v>
      </c>
      <c r="H328" s="4" t="s">
        <v>38</v>
      </c>
      <c r="I328" s="4"/>
      <c r="J328" s="4"/>
      <c r="K328" s="55"/>
      <c r="L328" s="4"/>
      <c r="M328" s="4"/>
      <c r="N328" s="55"/>
      <c r="O328" s="4" t="s">
        <v>999</v>
      </c>
      <c r="P328" s="55">
        <v>43546</v>
      </c>
      <c r="Q328" s="4" t="s">
        <v>1000</v>
      </c>
      <c r="R328" s="4"/>
      <c r="S328" s="4"/>
      <c r="T328" s="4">
        <v>5</v>
      </c>
      <c r="U328" s="4" t="s">
        <v>121</v>
      </c>
      <c r="V328" s="4">
        <v>55</v>
      </c>
      <c r="W328" s="4" t="s">
        <v>122</v>
      </c>
      <c r="X328" s="4">
        <v>53</v>
      </c>
      <c r="Y328" s="4" t="s">
        <v>122</v>
      </c>
      <c r="Z328" s="4">
        <v>16</v>
      </c>
      <c r="AA328" s="4" t="s">
        <v>88</v>
      </c>
      <c r="AB328" s="4">
        <v>1</v>
      </c>
      <c r="AC328" s="4" t="s">
        <v>89</v>
      </c>
      <c r="AD328" s="36">
        <v>1</v>
      </c>
      <c r="AE328" s="36" t="s">
        <v>123</v>
      </c>
      <c r="AF328" s="4"/>
      <c r="AG328" s="4"/>
      <c r="AH328" s="4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spans="1:46" ht="15" customHeight="1" x14ac:dyDescent="0.35">
      <c r="A329" s="4">
        <v>2019</v>
      </c>
      <c r="B329" s="4" t="s">
        <v>34</v>
      </c>
      <c r="C329" s="4" t="s">
        <v>34</v>
      </c>
      <c r="D329" s="55">
        <v>43537</v>
      </c>
      <c r="E329" s="4" t="s">
        <v>953</v>
      </c>
      <c r="F329" s="4" t="s">
        <v>36</v>
      </c>
      <c r="G329" s="4" t="s">
        <v>921</v>
      </c>
      <c r="H329" s="4" t="s">
        <v>38</v>
      </c>
      <c r="I329" s="4"/>
      <c r="J329" s="4"/>
      <c r="K329" s="55"/>
      <c r="L329" s="4"/>
      <c r="M329" s="4"/>
      <c r="N329" s="55"/>
      <c r="O329" s="4" t="s">
        <v>1001</v>
      </c>
      <c r="P329" s="55">
        <v>43537</v>
      </c>
      <c r="Q329" s="4" t="s">
        <v>1002</v>
      </c>
      <c r="R329" s="4"/>
      <c r="S329" s="4"/>
      <c r="T329" s="4">
        <v>5</v>
      </c>
      <c r="U329" s="4" t="s">
        <v>121</v>
      </c>
      <c r="V329" s="4">
        <v>112</v>
      </c>
      <c r="W329" s="4" t="s">
        <v>125</v>
      </c>
      <c r="X329" s="4">
        <v>84</v>
      </c>
      <c r="Y329" s="4" t="s">
        <v>125</v>
      </c>
      <c r="Z329" s="4">
        <v>15</v>
      </c>
      <c r="AA329" s="4" t="s">
        <v>43</v>
      </c>
      <c r="AB329" s="4">
        <v>1</v>
      </c>
      <c r="AC329" s="4" t="s">
        <v>43</v>
      </c>
      <c r="AD329" s="36">
        <v>14</v>
      </c>
      <c r="AE329" s="36" t="s">
        <v>126</v>
      </c>
      <c r="AF329" s="4"/>
      <c r="AG329" s="4"/>
      <c r="AH329" s="4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spans="1:46" ht="15" customHeight="1" x14ac:dyDescent="0.35">
      <c r="A330" s="4">
        <v>2019</v>
      </c>
      <c r="B330" s="4" t="s">
        <v>34</v>
      </c>
      <c r="C330" s="4" t="s">
        <v>34</v>
      </c>
      <c r="D330" s="55">
        <v>43546</v>
      </c>
      <c r="E330" s="4" t="s">
        <v>953</v>
      </c>
      <c r="F330" s="4" t="s">
        <v>36</v>
      </c>
      <c r="G330" s="4" t="s">
        <v>921</v>
      </c>
      <c r="H330" s="4" t="s">
        <v>38</v>
      </c>
      <c r="I330" s="4"/>
      <c r="J330" s="4"/>
      <c r="K330" s="55"/>
      <c r="L330" s="4"/>
      <c r="M330" s="4"/>
      <c r="N330" s="55"/>
      <c r="O330" s="4" t="s">
        <v>1003</v>
      </c>
      <c r="P330" s="55">
        <v>43546</v>
      </c>
      <c r="Q330" s="4" t="s">
        <v>1004</v>
      </c>
      <c r="R330" s="4"/>
      <c r="S330" s="4"/>
      <c r="T330" s="4">
        <v>1</v>
      </c>
      <c r="U330" s="4" t="s">
        <v>40</v>
      </c>
      <c r="V330" s="4">
        <v>2</v>
      </c>
      <c r="W330" s="4" t="s">
        <v>336</v>
      </c>
      <c r="X330" s="4">
        <v>5</v>
      </c>
      <c r="Y330" s="4" t="s">
        <v>337</v>
      </c>
      <c r="Z330" s="4">
        <v>15</v>
      </c>
      <c r="AA330" s="4" t="s">
        <v>43</v>
      </c>
      <c r="AB330" s="4">
        <v>1</v>
      </c>
      <c r="AC330" s="4" t="s">
        <v>43</v>
      </c>
      <c r="AD330" s="36">
        <v>13</v>
      </c>
      <c r="AE330" s="36" t="s">
        <v>44</v>
      </c>
      <c r="AF330" s="4"/>
      <c r="AG330" s="4"/>
      <c r="AH330" s="4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spans="1:46" ht="15" customHeight="1" x14ac:dyDescent="0.35">
      <c r="A331" s="4">
        <v>2019</v>
      </c>
      <c r="B331" s="4" t="s">
        <v>34</v>
      </c>
      <c r="C331" s="4" t="s">
        <v>34</v>
      </c>
      <c r="D331" s="55">
        <v>43546</v>
      </c>
      <c r="E331" s="4" t="s">
        <v>953</v>
      </c>
      <c r="F331" s="4" t="s">
        <v>36</v>
      </c>
      <c r="G331" s="4" t="s">
        <v>921</v>
      </c>
      <c r="H331" s="4" t="s">
        <v>38</v>
      </c>
      <c r="I331" s="4"/>
      <c r="J331" s="4"/>
      <c r="K331" s="55"/>
      <c r="L331" s="4"/>
      <c r="M331" s="4"/>
      <c r="N331" s="55"/>
      <c r="O331" s="4" t="s">
        <v>1005</v>
      </c>
      <c r="P331" s="55">
        <v>43546</v>
      </c>
      <c r="Q331" s="4" t="s">
        <v>1006</v>
      </c>
      <c r="R331" s="4"/>
      <c r="S331" s="4"/>
      <c r="T331" s="4">
        <v>3</v>
      </c>
      <c r="U331" s="4" t="s">
        <v>159</v>
      </c>
      <c r="V331" s="4">
        <v>116</v>
      </c>
      <c r="W331" s="4" t="s">
        <v>339</v>
      </c>
      <c r="X331" s="4">
        <v>513</v>
      </c>
      <c r="Y331" s="4" t="s">
        <v>339</v>
      </c>
      <c r="Z331" s="4">
        <v>15</v>
      </c>
      <c r="AA331" s="4" t="s">
        <v>43</v>
      </c>
      <c r="AB331" s="4">
        <v>1</v>
      </c>
      <c r="AC331" s="4" t="s">
        <v>43</v>
      </c>
      <c r="AD331" s="36">
        <v>15</v>
      </c>
      <c r="AE331" s="36" t="s">
        <v>340</v>
      </c>
      <c r="AF331" s="4"/>
      <c r="AG331" s="4"/>
      <c r="AH331" s="4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spans="1:46" ht="15" customHeight="1" x14ac:dyDescent="0.35">
      <c r="A332" s="4">
        <v>2019</v>
      </c>
      <c r="B332" s="4" t="s">
        <v>34</v>
      </c>
      <c r="C332" s="4" t="s">
        <v>34</v>
      </c>
      <c r="D332" s="55">
        <v>43564</v>
      </c>
      <c r="E332" s="4" t="s">
        <v>953</v>
      </c>
      <c r="F332" s="4" t="s">
        <v>36</v>
      </c>
      <c r="G332" s="4" t="s">
        <v>921</v>
      </c>
      <c r="H332" s="4" t="s">
        <v>38</v>
      </c>
      <c r="I332" s="4"/>
      <c r="J332" s="4"/>
      <c r="K332" s="55"/>
      <c r="L332" s="4"/>
      <c r="M332" s="4"/>
      <c r="N332" s="55"/>
      <c r="O332" s="4" t="s">
        <v>1007</v>
      </c>
      <c r="P332" s="55">
        <v>43564</v>
      </c>
      <c r="Q332" s="4" t="s">
        <v>1008</v>
      </c>
      <c r="R332" s="4"/>
      <c r="S332" s="4"/>
      <c r="T332" s="56">
        <v>3</v>
      </c>
      <c r="U332" s="56" t="s">
        <v>159</v>
      </c>
      <c r="V332" s="4">
        <v>3</v>
      </c>
      <c r="W332" s="56" t="s">
        <v>160</v>
      </c>
      <c r="X332" s="4">
        <v>1363</v>
      </c>
      <c r="Y332" s="56" t="s">
        <v>161</v>
      </c>
      <c r="Z332" s="56">
        <v>15</v>
      </c>
      <c r="AA332" s="56" t="s">
        <v>43</v>
      </c>
      <c r="AB332" s="56">
        <v>1</v>
      </c>
      <c r="AC332" s="56" t="s">
        <v>43</v>
      </c>
      <c r="AD332" s="37">
        <v>30</v>
      </c>
      <c r="AE332" s="37" t="s">
        <v>130</v>
      </c>
      <c r="AF332" s="4"/>
      <c r="AG332" s="4"/>
      <c r="AH332" s="4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spans="1:46" ht="15" customHeight="1" x14ac:dyDescent="0.35">
      <c r="A333" s="4">
        <v>2019</v>
      </c>
      <c r="B333" s="4" t="s">
        <v>34</v>
      </c>
      <c r="C333" s="4" t="s">
        <v>34</v>
      </c>
      <c r="D333" s="55">
        <v>43515</v>
      </c>
      <c r="E333" s="4" t="s">
        <v>953</v>
      </c>
      <c r="F333" s="4" t="s">
        <v>36</v>
      </c>
      <c r="G333" s="4" t="s">
        <v>921</v>
      </c>
      <c r="H333" s="4" t="s">
        <v>38</v>
      </c>
      <c r="I333" s="4"/>
      <c r="J333" s="4"/>
      <c r="K333" s="55"/>
      <c r="L333" s="4"/>
      <c r="M333" s="4"/>
      <c r="N333" s="55"/>
      <c r="O333" s="4" t="s">
        <v>1009</v>
      </c>
      <c r="P333" s="55">
        <v>43515</v>
      </c>
      <c r="Q333" s="4" t="s">
        <v>1010</v>
      </c>
      <c r="R333" s="4"/>
      <c r="S333" s="4"/>
      <c r="T333" s="4">
        <v>9</v>
      </c>
      <c r="U333" s="4" t="s">
        <v>46</v>
      </c>
      <c r="V333" s="4">
        <v>9</v>
      </c>
      <c r="W333" s="4" t="s">
        <v>163</v>
      </c>
      <c r="X333" s="4">
        <v>46</v>
      </c>
      <c r="Y333" s="4" t="s">
        <v>164</v>
      </c>
      <c r="Z333" s="4">
        <v>15</v>
      </c>
      <c r="AA333" s="4" t="s">
        <v>43</v>
      </c>
      <c r="AB333" s="4">
        <v>1</v>
      </c>
      <c r="AC333" s="4" t="s">
        <v>43</v>
      </c>
      <c r="AD333" s="36">
        <v>1</v>
      </c>
      <c r="AE333" s="36" t="s">
        <v>43</v>
      </c>
      <c r="AF333" s="4"/>
      <c r="AG333" s="4"/>
      <c r="AH333" s="4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ht="15" customHeight="1" x14ac:dyDescent="0.35">
      <c r="A334" s="4">
        <v>2019</v>
      </c>
      <c r="B334" s="4" t="s">
        <v>34</v>
      </c>
      <c r="C334" s="4" t="s">
        <v>34</v>
      </c>
      <c r="D334" s="55">
        <v>43577</v>
      </c>
      <c r="E334" s="4" t="s">
        <v>953</v>
      </c>
      <c r="F334" s="4" t="s">
        <v>36</v>
      </c>
      <c r="G334" s="4" t="s">
        <v>921</v>
      </c>
      <c r="H334" s="4" t="s">
        <v>38</v>
      </c>
      <c r="I334" s="4"/>
      <c r="J334" s="4"/>
      <c r="K334" s="55"/>
      <c r="L334" s="4"/>
      <c r="M334" s="4"/>
      <c r="N334" s="55"/>
      <c r="O334" s="4" t="s">
        <v>1011</v>
      </c>
      <c r="P334" s="55">
        <v>43577</v>
      </c>
      <c r="Q334" s="4" t="s">
        <v>1012</v>
      </c>
      <c r="R334" s="4"/>
      <c r="S334" s="4"/>
      <c r="T334" s="4">
        <v>5</v>
      </c>
      <c r="U334" s="4" t="s">
        <v>121</v>
      </c>
      <c r="V334" s="4">
        <v>331</v>
      </c>
      <c r="W334" s="4" t="s">
        <v>226</v>
      </c>
      <c r="X334" s="4">
        <v>474</v>
      </c>
      <c r="Y334" s="4" t="s">
        <v>227</v>
      </c>
      <c r="Z334" s="4">
        <v>15</v>
      </c>
      <c r="AA334" s="4" t="s">
        <v>43</v>
      </c>
      <c r="AB334" s="4">
        <v>1</v>
      </c>
      <c r="AC334" s="4" t="s">
        <v>43</v>
      </c>
      <c r="AD334" s="36">
        <v>13</v>
      </c>
      <c r="AE334" s="36" t="s">
        <v>44</v>
      </c>
      <c r="AF334" s="4"/>
      <c r="AG334" s="4"/>
      <c r="AH334" s="4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ht="15" customHeight="1" x14ac:dyDescent="0.35">
      <c r="A335" s="4">
        <v>2019</v>
      </c>
      <c r="B335" s="4" t="s">
        <v>34</v>
      </c>
      <c r="C335" s="4" t="s">
        <v>34</v>
      </c>
      <c r="D335" s="55">
        <v>43545</v>
      </c>
      <c r="E335" s="4" t="s">
        <v>953</v>
      </c>
      <c r="F335" s="4" t="s">
        <v>36</v>
      </c>
      <c r="G335" s="4" t="s">
        <v>921</v>
      </c>
      <c r="H335" s="4" t="s">
        <v>38</v>
      </c>
      <c r="I335" s="4"/>
      <c r="J335" s="4"/>
      <c r="K335" s="55"/>
      <c r="L335" s="4"/>
      <c r="M335" s="4"/>
      <c r="N335" s="55"/>
      <c r="O335" s="4" t="s">
        <v>1013</v>
      </c>
      <c r="P335" s="55">
        <v>43545</v>
      </c>
      <c r="Q335" s="4" t="s">
        <v>1014</v>
      </c>
      <c r="R335" s="4"/>
      <c r="S335" s="4"/>
      <c r="T335" s="4">
        <v>13</v>
      </c>
      <c r="U335" s="4" t="s">
        <v>132</v>
      </c>
      <c r="V335" s="4">
        <v>160</v>
      </c>
      <c r="W335" s="4" t="s">
        <v>1015</v>
      </c>
      <c r="X335" s="4">
        <v>157</v>
      </c>
      <c r="Y335" s="4" t="s">
        <v>1016</v>
      </c>
      <c r="Z335" s="4">
        <v>15</v>
      </c>
      <c r="AA335" s="4" t="s">
        <v>43</v>
      </c>
      <c r="AB335" s="4">
        <v>1</v>
      </c>
      <c r="AC335" s="4" t="s">
        <v>43</v>
      </c>
      <c r="AD335" s="36">
        <v>13</v>
      </c>
      <c r="AE335" s="36" t="s">
        <v>44</v>
      </c>
      <c r="AF335" s="4"/>
      <c r="AG335" s="4"/>
      <c r="AH335" s="4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ht="15" customHeight="1" x14ac:dyDescent="0.35">
      <c r="A336" s="4">
        <v>2019</v>
      </c>
      <c r="B336" s="4" t="s">
        <v>34</v>
      </c>
      <c r="C336" s="4" t="s">
        <v>244</v>
      </c>
      <c r="D336" s="55">
        <v>43577</v>
      </c>
      <c r="E336" s="4" t="s">
        <v>953</v>
      </c>
      <c r="F336" s="4" t="s">
        <v>36</v>
      </c>
      <c r="G336" s="4" t="s">
        <v>921</v>
      </c>
      <c r="H336" s="4" t="s">
        <v>38</v>
      </c>
      <c r="I336" s="4"/>
      <c r="J336" s="4"/>
      <c r="K336" s="55"/>
      <c r="L336" s="4"/>
      <c r="M336" s="4"/>
      <c r="N336" s="55"/>
      <c r="O336" s="4" t="s">
        <v>1017</v>
      </c>
      <c r="P336" s="55">
        <v>43577</v>
      </c>
      <c r="Q336" s="4" t="s">
        <v>1018</v>
      </c>
      <c r="R336" s="4"/>
      <c r="S336" s="4"/>
      <c r="T336" s="4">
        <v>10</v>
      </c>
      <c r="U336" s="4" t="s">
        <v>246</v>
      </c>
      <c r="V336" s="4">
        <v>517</v>
      </c>
      <c r="W336" s="4" t="s">
        <v>529</v>
      </c>
      <c r="X336" s="4">
        <v>95</v>
      </c>
      <c r="Y336" s="4" t="s">
        <v>530</v>
      </c>
      <c r="Z336" s="4">
        <v>12</v>
      </c>
      <c r="AA336" s="4" t="s">
        <v>83</v>
      </c>
      <c r="AB336" s="4">
        <v>1</v>
      </c>
      <c r="AC336" s="4" t="s">
        <v>84</v>
      </c>
      <c r="AD336" s="36">
        <v>1</v>
      </c>
      <c r="AE336" s="36" t="s">
        <v>84</v>
      </c>
      <c r="AF336" s="4"/>
      <c r="AG336" s="4"/>
      <c r="AH336" s="4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ht="15" customHeight="1" x14ac:dyDescent="0.35">
      <c r="A337" s="4">
        <v>2019</v>
      </c>
      <c r="B337" s="4" t="s">
        <v>34</v>
      </c>
      <c r="C337" s="4" t="s">
        <v>289</v>
      </c>
      <c r="D337" s="55">
        <v>43657</v>
      </c>
      <c r="E337" s="4" t="s">
        <v>853</v>
      </c>
      <c r="F337" s="4" t="s">
        <v>36</v>
      </c>
      <c r="G337" s="4" t="s">
        <v>921</v>
      </c>
      <c r="H337" s="4" t="s">
        <v>38</v>
      </c>
      <c r="I337" s="4"/>
      <c r="J337" s="4"/>
      <c r="K337" s="55"/>
      <c r="L337" s="4"/>
      <c r="M337" s="4"/>
      <c r="N337" s="55"/>
      <c r="O337" s="4" t="s">
        <v>1019</v>
      </c>
      <c r="P337" s="55">
        <v>43657</v>
      </c>
      <c r="Q337" s="4" t="s">
        <v>1020</v>
      </c>
      <c r="R337" s="4"/>
      <c r="S337" s="4"/>
      <c r="T337" s="4">
        <v>20</v>
      </c>
      <c r="U337" s="4" t="s">
        <v>291</v>
      </c>
      <c r="V337" s="4">
        <v>20</v>
      </c>
      <c r="W337" s="4" t="s">
        <v>291</v>
      </c>
      <c r="X337" s="4">
        <v>197</v>
      </c>
      <c r="Y337" s="4" t="s">
        <v>291</v>
      </c>
      <c r="Z337" s="4">
        <v>15</v>
      </c>
      <c r="AA337" s="4" t="s">
        <v>43</v>
      </c>
      <c r="AB337" s="4">
        <v>1</v>
      </c>
      <c r="AC337" s="4" t="s">
        <v>43</v>
      </c>
      <c r="AD337" s="36">
        <v>1</v>
      </c>
      <c r="AE337" s="36" t="s">
        <v>43</v>
      </c>
      <c r="AF337" s="4"/>
      <c r="AG337" s="4"/>
      <c r="AH337" s="4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ht="15" customHeight="1" x14ac:dyDescent="0.35">
      <c r="A338" s="4">
        <v>2019</v>
      </c>
      <c r="B338" s="4" t="s">
        <v>34</v>
      </c>
      <c r="C338" s="4" t="s">
        <v>289</v>
      </c>
      <c r="D338" s="55">
        <v>43550</v>
      </c>
      <c r="E338" s="4" t="s">
        <v>853</v>
      </c>
      <c r="F338" s="4" t="s">
        <v>36</v>
      </c>
      <c r="G338" s="4" t="s">
        <v>921</v>
      </c>
      <c r="H338" s="4" t="s">
        <v>38</v>
      </c>
      <c r="I338" s="4"/>
      <c r="J338" s="4"/>
      <c r="K338" s="55"/>
      <c r="L338" s="4"/>
      <c r="M338" s="4"/>
      <c r="N338" s="55"/>
      <c r="O338" s="4" t="s">
        <v>1021</v>
      </c>
      <c r="P338" s="55">
        <v>43550</v>
      </c>
      <c r="Q338" s="4" t="s">
        <v>1022</v>
      </c>
      <c r="R338" s="4"/>
      <c r="S338" s="4"/>
      <c r="T338" s="4">
        <v>21</v>
      </c>
      <c r="U338" s="4" t="s">
        <v>352</v>
      </c>
      <c r="V338" s="4">
        <v>21</v>
      </c>
      <c r="W338" s="4" t="s">
        <v>352</v>
      </c>
      <c r="X338" s="4">
        <v>198</v>
      </c>
      <c r="Y338" s="4" t="s">
        <v>353</v>
      </c>
      <c r="Z338" s="4">
        <v>15</v>
      </c>
      <c r="AA338" s="4" t="s">
        <v>43</v>
      </c>
      <c r="AB338" s="4">
        <v>1</v>
      </c>
      <c r="AC338" s="4" t="s">
        <v>43</v>
      </c>
      <c r="AD338" s="36">
        <v>31</v>
      </c>
      <c r="AE338" s="36" t="s">
        <v>49</v>
      </c>
      <c r="AF338" s="4"/>
      <c r="AG338" s="4"/>
      <c r="AH338" s="4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ht="15" customHeight="1" x14ac:dyDescent="0.35">
      <c r="A339" s="4">
        <v>2019</v>
      </c>
      <c r="B339" s="4" t="s">
        <v>147</v>
      </c>
      <c r="C339" s="4" t="s">
        <v>148</v>
      </c>
      <c r="D339" s="55">
        <v>43544</v>
      </c>
      <c r="E339" s="4" t="s">
        <v>853</v>
      </c>
      <c r="F339" s="4" t="s">
        <v>36</v>
      </c>
      <c r="G339" s="4" t="s">
        <v>921</v>
      </c>
      <c r="H339" s="4" t="s">
        <v>38</v>
      </c>
      <c r="I339" s="4"/>
      <c r="J339" s="4"/>
      <c r="K339" s="55"/>
      <c r="L339" s="4"/>
      <c r="M339" s="4"/>
      <c r="N339" s="55"/>
      <c r="O339" s="4" t="s">
        <v>1023</v>
      </c>
      <c r="P339" s="55">
        <v>43544</v>
      </c>
      <c r="Q339" s="4" t="s">
        <v>1024</v>
      </c>
      <c r="R339" s="4"/>
      <c r="S339" s="4"/>
      <c r="T339" s="4">
        <v>0</v>
      </c>
      <c r="U339" s="4" t="s">
        <v>150</v>
      </c>
      <c r="V339" s="4">
        <v>300678</v>
      </c>
      <c r="W339" s="4" t="s">
        <v>427</v>
      </c>
      <c r="X339" s="4">
        <v>300678</v>
      </c>
      <c r="Y339" s="4" t="s">
        <v>427</v>
      </c>
      <c r="Z339" s="4">
        <v>7</v>
      </c>
      <c r="AA339" s="4" t="s">
        <v>329</v>
      </c>
      <c r="AB339" s="4">
        <v>1</v>
      </c>
      <c r="AC339" s="4" t="s">
        <v>330</v>
      </c>
      <c r="AD339" s="36">
        <v>2</v>
      </c>
      <c r="AE339" s="36" t="s">
        <v>428</v>
      </c>
      <c r="AF339" s="4"/>
      <c r="AG339" s="4"/>
      <c r="AH339" s="4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ht="15" customHeight="1" x14ac:dyDescent="0.35">
      <c r="A340" s="4">
        <v>2019</v>
      </c>
      <c r="B340" s="4" t="s">
        <v>147</v>
      </c>
      <c r="C340" s="4" t="s">
        <v>148</v>
      </c>
      <c r="D340" s="55">
        <v>43559</v>
      </c>
      <c r="E340" s="4" t="s">
        <v>853</v>
      </c>
      <c r="F340" s="4" t="s">
        <v>36</v>
      </c>
      <c r="G340" s="4" t="s">
        <v>37</v>
      </c>
      <c r="H340" s="4" t="s">
        <v>38</v>
      </c>
      <c r="I340" s="4"/>
      <c r="J340" s="4"/>
      <c r="K340" s="55"/>
      <c r="L340" s="4"/>
      <c r="M340" s="4"/>
      <c r="N340" s="55"/>
      <c r="O340" s="4" t="s">
        <v>1025</v>
      </c>
      <c r="P340" s="55">
        <v>43559</v>
      </c>
      <c r="Q340" s="4" t="s">
        <v>1026</v>
      </c>
      <c r="R340" s="4"/>
      <c r="S340" s="4"/>
      <c r="T340" s="4">
        <v>0</v>
      </c>
      <c r="U340" s="4" t="s">
        <v>150</v>
      </c>
      <c r="V340" s="4">
        <v>301254</v>
      </c>
      <c r="W340" s="4" t="s">
        <v>430</v>
      </c>
      <c r="X340" s="4">
        <v>301254</v>
      </c>
      <c r="Y340" s="4" t="s">
        <v>430</v>
      </c>
      <c r="Z340" s="4">
        <v>15</v>
      </c>
      <c r="AA340" s="4" t="s">
        <v>43</v>
      </c>
      <c r="AB340" s="4">
        <v>1</v>
      </c>
      <c r="AC340" s="4" t="s">
        <v>43</v>
      </c>
      <c r="AD340" s="36">
        <v>5</v>
      </c>
      <c r="AE340" s="36" t="s">
        <v>243</v>
      </c>
      <c r="AF340" s="4"/>
      <c r="AG340" s="4"/>
      <c r="AH340" s="4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ht="15" customHeight="1" x14ac:dyDescent="0.35">
      <c r="A341" s="4">
        <v>2019</v>
      </c>
      <c r="B341" s="4" t="s">
        <v>147</v>
      </c>
      <c r="C341" s="4" t="s">
        <v>148</v>
      </c>
      <c r="D341" s="55">
        <v>43628</v>
      </c>
      <c r="E341" s="4" t="s">
        <v>853</v>
      </c>
      <c r="F341" s="4" t="s">
        <v>36</v>
      </c>
      <c r="G341" s="4" t="s">
        <v>921</v>
      </c>
      <c r="H341" s="4" t="s">
        <v>38</v>
      </c>
      <c r="I341" s="4"/>
      <c r="J341" s="4"/>
      <c r="K341" s="55"/>
      <c r="L341" s="4"/>
      <c r="M341" s="4"/>
      <c r="N341" s="55"/>
      <c r="O341" s="4" t="s">
        <v>1027</v>
      </c>
      <c r="P341" s="55">
        <v>43628</v>
      </c>
      <c r="Q341" s="4" t="s">
        <v>1028</v>
      </c>
      <c r="R341" s="4"/>
      <c r="S341" s="4"/>
      <c r="T341" s="4">
        <v>0</v>
      </c>
      <c r="U341" s="4" t="s">
        <v>150</v>
      </c>
      <c r="V341" s="4">
        <v>300786</v>
      </c>
      <c r="W341" s="4" t="s">
        <v>190</v>
      </c>
      <c r="X341" s="4">
        <v>300786</v>
      </c>
      <c r="Y341" s="4" t="s">
        <v>190</v>
      </c>
      <c r="Z341" s="4">
        <v>8</v>
      </c>
      <c r="AA341" s="4" t="s">
        <v>191</v>
      </c>
      <c r="AB341" s="4">
        <v>13</v>
      </c>
      <c r="AC341" s="4" t="s">
        <v>192</v>
      </c>
      <c r="AD341" s="36">
        <v>2</v>
      </c>
      <c r="AE341" s="36" t="s">
        <v>193</v>
      </c>
      <c r="AF341" s="4"/>
      <c r="AG341" s="4"/>
      <c r="AH341" s="4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ht="15" customHeight="1" x14ac:dyDescent="0.35">
      <c r="A342" s="4">
        <v>2019</v>
      </c>
      <c r="B342" s="4" t="s">
        <v>147</v>
      </c>
      <c r="C342" s="4" t="s">
        <v>148</v>
      </c>
      <c r="D342" s="55">
        <v>43577</v>
      </c>
      <c r="E342" s="4" t="s">
        <v>853</v>
      </c>
      <c r="F342" s="4" t="s">
        <v>36</v>
      </c>
      <c r="G342" s="4" t="s">
        <v>37</v>
      </c>
      <c r="H342" s="4" t="s">
        <v>38</v>
      </c>
      <c r="I342" s="4"/>
      <c r="J342" s="4"/>
      <c r="K342" s="55"/>
      <c r="L342" s="4"/>
      <c r="M342" s="4"/>
      <c r="N342" s="55"/>
      <c r="O342" s="4" t="s">
        <v>1029</v>
      </c>
      <c r="P342" s="55">
        <v>43577</v>
      </c>
      <c r="Q342" s="4" t="s">
        <v>1030</v>
      </c>
      <c r="R342" s="4"/>
      <c r="S342" s="4"/>
      <c r="T342" s="4">
        <v>0</v>
      </c>
      <c r="U342" s="4" t="s">
        <v>150</v>
      </c>
      <c r="V342" s="4">
        <v>301262</v>
      </c>
      <c r="W342" s="4" t="s">
        <v>1031</v>
      </c>
      <c r="X342" s="4">
        <v>301262</v>
      </c>
      <c r="Y342" s="4" t="s">
        <v>1031</v>
      </c>
      <c r="Z342" s="4">
        <v>15</v>
      </c>
      <c r="AA342" s="4" t="s">
        <v>43</v>
      </c>
      <c r="AB342" s="4">
        <v>1</v>
      </c>
      <c r="AC342" s="4" t="s">
        <v>43</v>
      </c>
      <c r="AD342" s="36">
        <v>13</v>
      </c>
      <c r="AE342" s="36" t="s">
        <v>44</v>
      </c>
      <c r="AF342" s="4"/>
      <c r="AG342" s="4"/>
      <c r="AH342" s="4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ht="15" customHeight="1" x14ac:dyDescent="0.35">
      <c r="A343" s="4">
        <v>2019</v>
      </c>
      <c r="B343" s="4" t="s">
        <v>147</v>
      </c>
      <c r="C343" s="4" t="s">
        <v>148</v>
      </c>
      <c r="D343" s="55">
        <v>43598</v>
      </c>
      <c r="E343" s="4" t="s">
        <v>853</v>
      </c>
      <c r="F343" s="4" t="s">
        <v>36</v>
      </c>
      <c r="G343" s="4" t="s">
        <v>921</v>
      </c>
      <c r="H343" s="4" t="s">
        <v>38</v>
      </c>
      <c r="I343" s="4"/>
      <c r="J343" s="4"/>
      <c r="K343" s="55"/>
      <c r="L343" s="4"/>
      <c r="M343" s="4"/>
      <c r="N343" s="55"/>
      <c r="O343" s="4" t="s">
        <v>1032</v>
      </c>
      <c r="P343" s="55">
        <v>43598</v>
      </c>
      <c r="Q343" s="4" t="s">
        <v>1033</v>
      </c>
      <c r="R343" s="4"/>
      <c r="S343" s="4"/>
      <c r="T343" s="4">
        <v>0</v>
      </c>
      <c r="U343" s="4" t="s">
        <v>150</v>
      </c>
      <c r="V343" s="4">
        <v>301265</v>
      </c>
      <c r="W343" s="4" t="s">
        <v>443</v>
      </c>
      <c r="X343" s="4">
        <v>301265</v>
      </c>
      <c r="Y343" s="4" t="s">
        <v>443</v>
      </c>
      <c r="Z343" s="4">
        <v>15</v>
      </c>
      <c r="AA343" s="4" t="s">
        <v>43</v>
      </c>
      <c r="AB343" s="4">
        <v>1</v>
      </c>
      <c r="AC343" s="4" t="s">
        <v>43</v>
      </c>
      <c r="AD343" s="36">
        <v>16</v>
      </c>
      <c r="AE343" s="36" t="s">
        <v>444</v>
      </c>
      <c r="AF343" s="4"/>
      <c r="AG343" s="4"/>
      <c r="AH343" s="4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ht="15" customHeight="1" x14ac:dyDescent="0.35">
      <c r="A344" s="4">
        <v>2019</v>
      </c>
      <c r="B344" s="4" t="s">
        <v>147</v>
      </c>
      <c r="C344" s="4" t="s">
        <v>148</v>
      </c>
      <c r="D344" s="55">
        <v>43570</v>
      </c>
      <c r="E344" s="4" t="s">
        <v>853</v>
      </c>
      <c r="F344" s="4" t="s">
        <v>36</v>
      </c>
      <c r="G344" s="4" t="s">
        <v>921</v>
      </c>
      <c r="H344" s="4" t="s">
        <v>38</v>
      </c>
      <c r="I344" s="4"/>
      <c r="J344" s="4"/>
      <c r="K344" s="55"/>
      <c r="L344" s="4"/>
      <c r="M344" s="4"/>
      <c r="N344" s="55"/>
      <c r="O344" s="4" t="s">
        <v>1034</v>
      </c>
      <c r="P344" s="55">
        <v>43570</v>
      </c>
      <c r="Q344" s="4" t="s">
        <v>1035</v>
      </c>
      <c r="R344" s="4"/>
      <c r="S344" s="4"/>
      <c r="T344" s="4">
        <v>0</v>
      </c>
      <c r="U344" s="4" t="s">
        <v>150</v>
      </c>
      <c r="V344" s="4">
        <v>301270</v>
      </c>
      <c r="W344" s="4" t="s">
        <v>457</v>
      </c>
      <c r="X344" s="4">
        <v>301270</v>
      </c>
      <c r="Y344" s="4" t="s">
        <v>457</v>
      </c>
      <c r="Z344" s="4">
        <v>15</v>
      </c>
      <c r="AA344" s="4" t="s">
        <v>43</v>
      </c>
      <c r="AB344" s="4">
        <v>1</v>
      </c>
      <c r="AC344" s="4" t="s">
        <v>43</v>
      </c>
      <c r="AD344" s="36">
        <v>21</v>
      </c>
      <c r="AE344" s="36" t="s">
        <v>458</v>
      </c>
      <c r="AF344" s="4"/>
      <c r="AG344" s="4"/>
      <c r="AH344" s="4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ht="15" customHeight="1" x14ac:dyDescent="0.35">
      <c r="A345" s="4">
        <v>2019</v>
      </c>
      <c r="B345" s="4" t="s">
        <v>147</v>
      </c>
      <c r="C345" s="4" t="s">
        <v>148</v>
      </c>
      <c r="D345" s="55">
        <v>43549</v>
      </c>
      <c r="E345" s="4" t="s">
        <v>853</v>
      </c>
      <c r="F345" s="4" t="s">
        <v>36</v>
      </c>
      <c r="G345" s="4" t="s">
        <v>921</v>
      </c>
      <c r="H345" s="4" t="s">
        <v>38</v>
      </c>
      <c r="I345" s="4"/>
      <c r="J345" s="4"/>
      <c r="K345" s="55"/>
      <c r="L345" s="4"/>
      <c r="M345" s="4"/>
      <c r="N345" s="55"/>
      <c r="O345" s="4" t="s">
        <v>1036</v>
      </c>
      <c r="P345" s="55">
        <v>43549</v>
      </c>
      <c r="Q345" s="4" t="s">
        <v>1037</v>
      </c>
      <c r="R345" s="4"/>
      <c r="S345" s="4"/>
      <c r="T345" s="4">
        <v>0</v>
      </c>
      <c r="U345" s="4" t="s">
        <v>150</v>
      </c>
      <c r="V345" s="4">
        <v>301280</v>
      </c>
      <c r="W345" s="4" t="s">
        <v>465</v>
      </c>
      <c r="X345" s="4">
        <v>301280</v>
      </c>
      <c r="Y345" s="4" t="s">
        <v>465</v>
      </c>
      <c r="Z345" s="4">
        <v>15</v>
      </c>
      <c r="AA345" s="4" t="s">
        <v>43</v>
      </c>
      <c r="AB345" s="4">
        <v>1</v>
      </c>
      <c r="AC345" s="4" t="s">
        <v>43</v>
      </c>
      <c r="AD345" s="36">
        <v>31</v>
      </c>
      <c r="AE345" s="36" t="s">
        <v>49</v>
      </c>
      <c r="AF345" s="4"/>
      <c r="AG345" s="4"/>
      <c r="AH345" s="4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spans="1:46" ht="15" customHeight="1" x14ac:dyDescent="0.35">
      <c r="A346" s="4">
        <v>2019</v>
      </c>
      <c r="B346" s="4" t="s">
        <v>147</v>
      </c>
      <c r="C346" s="4" t="s">
        <v>148</v>
      </c>
      <c r="D346" s="55">
        <v>43591</v>
      </c>
      <c r="E346" s="4" t="s">
        <v>853</v>
      </c>
      <c r="F346" s="4" t="s">
        <v>36</v>
      </c>
      <c r="G346" s="4" t="s">
        <v>921</v>
      </c>
      <c r="H346" s="4" t="s">
        <v>38</v>
      </c>
      <c r="I346" s="4"/>
      <c r="J346" s="4"/>
      <c r="K346" s="55"/>
      <c r="L346" s="4"/>
      <c r="M346" s="4"/>
      <c r="N346" s="55"/>
      <c r="O346" s="4" t="s">
        <v>1038</v>
      </c>
      <c r="P346" s="55">
        <v>43591</v>
      </c>
      <c r="Q346" s="4" t="s">
        <v>1039</v>
      </c>
      <c r="R346" s="4"/>
      <c r="S346" s="4"/>
      <c r="T346" s="4">
        <v>0</v>
      </c>
      <c r="U346" s="4" t="s">
        <v>150</v>
      </c>
      <c r="V346" s="4">
        <v>301284</v>
      </c>
      <c r="W346" s="4" t="s">
        <v>470</v>
      </c>
      <c r="X346" s="4">
        <v>301284</v>
      </c>
      <c r="Y346" s="4" t="s">
        <v>470</v>
      </c>
      <c r="Z346" s="4">
        <v>15</v>
      </c>
      <c r="AA346" s="4" t="s">
        <v>43</v>
      </c>
      <c r="AB346" s="4">
        <v>1</v>
      </c>
      <c r="AC346" s="4" t="s">
        <v>43</v>
      </c>
      <c r="AD346" s="36">
        <v>35</v>
      </c>
      <c r="AE346" s="36" t="s">
        <v>471</v>
      </c>
      <c r="AF346" s="4"/>
      <c r="AG346" s="4"/>
      <c r="AH346" s="4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spans="1:46" ht="15" customHeight="1" x14ac:dyDescent="0.35">
      <c r="A347" s="4">
        <v>2019</v>
      </c>
      <c r="B347" s="4" t="s">
        <v>147</v>
      </c>
      <c r="C347" s="4" t="s">
        <v>148</v>
      </c>
      <c r="D347" s="55">
        <v>43558</v>
      </c>
      <c r="E347" s="4" t="s">
        <v>853</v>
      </c>
      <c r="F347" s="4" t="s">
        <v>36</v>
      </c>
      <c r="G347" s="4" t="s">
        <v>37</v>
      </c>
      <c r="H347" s="4" t="s">
        <v>38</v>
      </c>
      <c r="I347" s="4"/>
      <c r="J347" s="4"/>
      <c r="K347" s="55"/>
      <c r="L347" s="4"/>
      <c r="M347" s="4"/>
      <c r="N347" s="55"/>
      <c r="O347" s="4" t="s">
        <v>1040</v>
      </c>
      <c r="P347" s="55">
        <v>43558</v>
      </c>
      <c r="Q347" s="4" t="s">
        <v>1041</v>
      </c>
      <c r="R347" s="4"/>
      <c r="S347" s="4"/>
      <c r="T347" s="4">
        <v>0</v>
      </c>
      <c r="U347" s="4" t="s">
        <v>150</v>
      </c>
      <c r="V347" s="4">
        <v>301285</v>
      </c>
      <c r="W347" s="4" t="s">
        <v>665</v>
      </c>
      <c r="X347" s="4">
        <v>301285</v>
      </c>
      <c r="Y347" s="4" t="s">
        <v>665</v>
      </c>
      <c r="Z347" s="4">
        <v>15</v>
      </c>
      <c r="AA347" s="4" t="s">
        <v>43</v>
      </c>
      <c r="AB347" s="4">
        <v>1</v>
      </c>
      <c r="AC347" s="4" t="s">
        <v>43</v>
      </c>
      <c r="AD347" s="36">
        <v>36</v>
      </c>
      <c r="AE347" s="36" t="s">
        <v>666</v>
      </c>
      <c r="AF347" s="4"/>
      <c r="AG347" s="4"/>
      <c r="AH347" s="4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spans="1:46" ht="15" customHeight="1" x14ac:dyDescent="0.35">
      <c r="A348" s="4">
        <v>2019</v>
      </c>
      <c r="B348" s="4" t="s">
        <v>147</v>
      </c>
      <c r="C348" s="4" t="s">
        <v>148</v>
      </c>
      <c r="D348" s="55">
        <v>43582</v>
      </c>
      <c r="E348" s="4" t="s">
        <v>853</v>
      </c>
      <c r="F348" s="4" t="s">
        <v>36</v>
      </c>
      <c r="G348" s="4" t="s">
        <v>921</v>
      </c>
      <c r="H348" s="4" t="s">
        <v>38</v>
      </c>
      <c r="I348" s="4"/>
      <c r="J348" s="4"/>
      <c r="K348" s="55"/>
      <c r="L348" s="4"/>
      <c r="M348" s="4"/>
      <c r="N348" s="55"/>
      <c r="O348" s="4" t="s">
        <v>1042</v>
      </c>
      <c r="P348" s="55">
        <v>43582</v>
      </c>
      <c r="Q348" s="4" t="s">
        <v>1043</v>
      </c>
      <c r="R348" s="4"/>
      <c r="S348" s="4"/>
      <c r="T348" s="56">
        <v>0</v>
      </c>
      <c r="U348" s="56" t="s">
        <v>150</v>
      </c>
      <c r="V348" s="4">
        <v>301290</v>
      </c>
      <c r="W348" s="56" t="s">
        <v>674</v>
      </c>
      <c r="X348" s="4">
        <v>301290</v>
      </c>
      <c r="Y348" s="56" t="s">
        <v>674</v>
      </c>
      <c r="Z348" s="56">
        <v>15</v>
      </c>
      <c r="AA348" s="56" t="s">
        <v>43</v>
      </c>
      <c r="AB348" s="56">
        <v>1</v>
      </c>
      <c r="AC348" s="56" t="s">
        <v>43</v>
      </c>
      <c r="AD348" s="37">
        <v>41</v>
      </c>
      <c r="AE348" s="37" t="s">
        <v>579</v>
      </c>
      <c r="AF348" s="4"/>
      <c r="AG348" s="4"/>
      <c r="AH348" s="4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spans="1:46" ht="15" customHeight="1" x14ac:dyDescent="0.35">
      <c r="A349" s="4">
        <v>2019</v>
      </c>
      <c r="B349" s="4" t="s">
        <v>147</v>
      </c>
      <c r="C349" s="4" t="s">
        <v>207</v>
      </c>
      <c r="D349" s="55">
        <v>43581</v>
      </c>
      <c r="E349" s="4" t="s">
        <v>853</v>
      </c>
      <c r="F349" s="4" t="s">
        <v>36</v>
      </c>
      <c r="G349" s="4" t="s">
        <v>921</v>
      </c>
      <c r="H349" s="4" t="s">
        <v>38</v>
      </c>
      <c r="I349" s="4"/>
      <c r="J349" s="4"/>
      <c r="K349" s="55"/>
      <c r="L349" s="4"/>
      <c r="M349" s="4"/>
      <c r="N349" s="55"/>
      <c r="O349" s="4" t="s">
        <v>1044</v>
      </c>
      <c r="P349" s="55">
        <v>43581</v>
      </c>
      <c r="Q349" s="4" t="s">
        <v>1045</v>
      </c>
      <c r="R349" s="4"/>
      <c r="S349" s="4"/>
      <c r="T349" s="4">
        <v>0</v>
      </c>
      <c r="U349" s="4" t="s">
        <v>150</v>
      </c>
      <c r="V349" s="4">
        <v>300677</v>
      </c>
      <c r="W349" s="4" t="s">
        <v>478</v>
      </c>
      <c r="X349" s="4">
        <v>300677</v>
      </c>
      <c r="Y349" s="4" t="s">
        <v>478</v>
      </c>
      <c r="Z349" s="4">
        <v>7</v>
      </c>
      <c r="AA349" s="4" t="s">
        <v>329</v>
      </c>
      <c r="AB349" s="4">
        <v>1</v>
      </c>
      <c r="AC349" s="4" t="s">
        <v>330</v>
      </c>
      <c r="AD349" s="36">
        <v>1</v>
      </c>
      <c r="AE349" s="36" t="s">
        <v>331</v>
      </c>
      <c r="AF349" s="4"/>
      <c r="AG349" s="4"/>
      <c r="AH349" s="4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spans="1:46" ht="15" customHeight="1" x14ac:dyDescent="0.35">
      <c r="A350" s="4">
        <v>2019</v>
      </c>
      <c r="B350" s="4" t="s">
        <v>147</v>
      </c>
      <c r="C350" s="4" t="s">
        <v>207</v>
      </c>
      <c r="D350" s="55">
        <v>43577</v>
      </c>
      <c r="E350" s="4" t="s">
        <v>853</v>
      </c>
      <c r="F350" s="4" t="s">
        <v>36</v>
      </c>
      <c r="G350" s="4" t="s">
        <v>921</v>
      </c>
      <c r="H350" s="4" t="s">
        <v>38</v>
      </c>
      <c r="I350" s="4"/>
      <c r="J350" s="4"/>
      <c r="K350" s="55"/>
      <c r="L350" s="4"/>
      <c r="M350" s="4"/>
      <c r="N350" s="55"/>
      <c r="O350" s="4" t="s">
        <v>1046</v>
      </c>
      <c r="P350" s="55">
        <v>43577</v>
      </c>
      <c r="Q350" s="4" t="s">
        <v>1047</v>
      </c>
      <c r="R350" s="4"/>
      <c r="S350" s="4"/>
      <c r="T350" s="4">
        <v>0</v>
      </c>
      <c r="U350" s="4" t="s">
        <v>150</v>
      </c>
      <c r="V350" s="4">
        <v>301498</v>
      </c>
      <c r="W350" s="4" t="s">
        <v>756</v>
      </c>
      <c r="X350" s="4">
        <v>301498</v>
      </c>
      <c r="Y350" s="4" t="s">
        <v>756</v>
      </c>
      <c r="Z350" s="4">
        <v>18</v>
      </c>
      <c r="AA350" s="4" t="s">
        <v>94</v>
      </c>
      <c r="AB350" s="4">
        <v>3</v>
      </c>
      <c r="AC350" s="4" t="s">
        <v>757</v>
      </c>
      <c r="AD350" s="36">
        <v>1</v>
      </c>
      <c r="AE350" s="36" t="s">
        <v>757</v>
      </c>
      <c r="AF350" s="4"/>
      <c r="AG350" s="4"/>
      <c r="AH350" s="4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spans="1:46" ht="15" customHeight="1" x14ac:dyDescent="0.35">
      <c r="A351" s="4">
        <v>2019</v>
      </c>
      <c r="B351" s="4" t="s">
        <v>147</v>
      </c>
      <c r="C351" s="4" t="s">
        <v>207</v>
      </c>
      <c r="D351" s="55">
        <v>43594</v>
      </c>
      <c r="E351" s="4" t="s">
        <v>853</v>
      </c>
      <c r="F351" s="4" t="s">
        <v>36</v>
      </c>
      <c r="G351" s="4" t="s">
        <v>921</v>
      </c>
      <c r="H351" s="4" t="s">
        <v>38</v>
      </c>
      <c r="I351" s="4"/>
      <c r="J351" s="4"/>
      <c r="K351" s="57"/>
      <c r="L351" s="4"/>
      <c r="M351" s="4"/>
      <c r="N351" s="55"/>
      <c r="O351" s="4" t="s">
        <v>1048</v>
      </c>
      <c r="P351" s="57">
        <v>43594</v>
      </c>
      <c r="Q351" s="4" t="s">
        <v>1049</v>
      </c>
      <c r="R351" s="56"/>
      <c r="S351" s="4"/>
      <c r="T351" s="56">
        <v>0</v>
      </c>
      <c r="U351" s="56" t="s">
        <v>150</v>
      </c>
      <c r="V351" s="56">
        <v>301481</v>
      </c>
      <c r="W351" s="56" t="s">
        <v>775</v>
      </c>
      <c r="X351" s="56">
        <v>301481</v>
      </c>
      <c r="Y351" s="56" t="s">
        <v>775</v>
      </c>
      <c r="Z351" s="56">
        <v>18</v>
      </c>
      <c r="AA351" s="56" t="s">
        <v>94</v>
      </c>
      <c r="AB351" s="56">
        <v>1</v>
      </c>
      <c r="AC351" s="56" t="s">
        <v>95</v>
      </c>
      <c r="AD351" s="37">
        <v>1</v>
      </c>
      <c r="AE351" s="37" t="s">
        <v>94</v>
      </c>
      <c r="AF351" s="4"/>
      <c r="AG351" s="4"/>
      <c r="AH351" s="4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spans="1:46" ht="15" customHeight="1" x14ac:dyDescent="0.35">
      <c r="A352" s="4">
        <v>2019</v>
      </c>
      <c r="B352" s="4" t="s">
        <v>147</v>
      </c>
      <c r="C352" s="4" t="s">
        <v>207</v>
      </c>
      <c r="D352" s="55">
        <v>43542</v>
      </c>
      <c r="E352" s="4" t="s">
        <v>853</v>
      </c>
      <c r="F352" s="4" t="s">
        <v>36</v>
      </c>
      <c r="G352" s="4" t="s">
        <v>921</v>
      </c>
      <c r="H352" s="4" t="s">
        <v>38</v>
      </c>
      <c r="I352" s="4"/>
      <c r="J352" s="4"/>
      <c r="K352" s="57"/>
      <c r="L352" s="4"/>
      <c r="M352" s="4"/>
      <c r="N352" s="55"/>
      <c r="O352" s="4" t="s">
        <v>1050</v>
      </c>
      <c r="P352" s="57">
        <v>43542</v>
      </c>
      <c r="Q352" s="4" t="s">
        <v>1051</v>
      </c>
      <c r="R352" s="56"/>
      <c r="S352" s="4"/>
      <c r="T352" s="56">
        <v>0</v>
      </c>
      <c r="U352" s="56" t="s">
        <v>150</v>
      </c>
      <c r="V352" s="56">
        <v>301522</v>
      </c>
      <c r="W352" s="56" t="s">
        <v>781</v>
      </c>
      <c r="X352" s="56">
        <v>301522</v>
      </c>
      <c r="Y352" s="56" t="s">
        <v>781</v>
      </c>
      <c r="Z352" s="56">
        <v>19</v>
      </c>
      <c r="AA352" s="56" t="s">
        <v>99</v>
      </c>
      <c r="AB352" s="56">
        <v>3</v>
      </c>
      <c r="AC352" s="56" t="s">
        <v>620</v>
      </c>
      <c r="AD352" s="37">
        <v>1</v>
      </c>
      <c r="AE352" s="37" t="s">
        <v>620</v>
      </c>
      <c r="AF352" s="4"/>
      <c r="AG352" s="4"/>
      <c r="AH352" s="4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spans="1:46" ht="15" customHeight="1" x14ac:dyDescent="0.35">
      <c r="A353" s="4">
        <v>2019</v>
      </c>
      <c r="B353" s="4" t="s">
        <v>147</v>
      </c>
      <c r="C353" s="4" t="s">
        <v>207</v>
      </c>
      <c r="D353" s="55">
        <v>43577</v>
      </c>
      <c r="E353" s="4" t="s">
        <v>853</v>
      </c>
      <c r="F353" s="4" t="s">
        <v>36</v>
      </c>
      <c r="G353" s="4" t="s">
        <v>921</v>
      </c>
      <c r="H353" s="4" t="s">
        <v>38</v>
      </c>
      <c r="I353" s="4"/>
      <c r="J353" s="4"/>
      <c r="K353" s="55"/>
      <c r="L353" s="4"/>
      <c r="M353" s="4"/>
      <c r="N353" s="55"/>
      <c r="O353" s="4" t="s">
        <v>1052</v>
      </c>
      <c r="P353" s="55">
        <v>43577</v>
      </c>
      <c r="Q353" s="4" t="s">
        <v>1053</v>
      </c>
      <c r="R353" s="4"/>
      <c r="S353" s="4"/>
      <c r="T353" s="4">
        <v>0</v>
      </c>
      <c r="U353" s="4" t="s">
        <v>150</v>
      </c>
      <c r="V353" s="4">
        <v>301759</v>
      </c>
      <c r="W353" s="4" t="s">
        <v>473</v>
      </c>
      <c r="X353" s="4">
        <v>301759</v>
      </c>
      <c r="Y353" s="4" t="s">
        <v>473</v>
      </c>
      <c r="Z353" s="4">
        <v>22</v>
      </c>
      <c r="AA353" s="4" t="s">
        <v>108</v>
      </c>
      <c r="AB353" s="4">
        <v>9</v>
      </c>
      <c r="AC353" s="4" t="s">
        <v>108</v>
      </c>
      <c r="AD353" s="36">
        <v>1</v>
      </c>
      <c r="AE353" s="36" t="s">
        <v>474</v>
      </c>
      <c r="AF353" s="4"/>
      <c r="AG353" s="4"/>
      <c r="AH353" s="4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spans="1:46" ht="15" customHeight="1" x14ac:dyDescent="0.35">
      <c r="A354" s="4">
        <v>2019</v>
      </c>
      <c r="B354" s="4" t="s">
        <v>147</v>
      </c>
      <c r="C354" s="4" t="s">
        <v>207</v>
      </c>
      <c r="D354" s="55">
        <v>43565</v>
      </c>
      <c r="E354" s="4" t="s">
        <v>853</v>
      </c>
      <c r="F354" s="4" t="s">
        <v>36</v>
      </c>
      <c r="G354" s="4" t="s">
        <v>921</v>
      </c>
      <c r="H354" s="4" t="s">
        <v>38</v>
      </c>
      <c r="I354" s="4"/>
      <c r="J354" s="4"/>
      <c r="K354" s="55"/>
      <c r="L354" s="4"/>
      <c r="M354" s="4"/>
      <c r="N354" s="55"/>
      <c r="O354" s="4" t="s">
        <v>1054</v>
      </c>
      <c r="P354" s="55">
        <v>43565</v>
      </c>
      <c r="Q354" s="4" t="s">
        <v>1055</v>
      </c>
      <c r="R354" s="4"/>
      <c r="S354" s="4"/>
      <c r="T354" s="4">
        <v>0</v>
      </c>
      <c r="U354" s="4" t="s">
        <v>150</v>
      </c>
      <c r="V354" s="4">
        <v>301090</v>
      </c>
      <c r="W354" s="4" t="s">
        <v>814</v>
      </c>
      <c r="X354" s="4">
        <v>301090</v>
      </c>
      <c r="Y354" s="4" t="s">
        <v>814</v>
      </c>
      <c r="Z354" s="4">
        <v>12</v>
      </c>
      <c r="AA354" s="4" t="s">
        <v>83</v>
      </c>
      <c r="AB354" s="4">
        <v>6</v>
      </c>
      <c r="AC354" s="4" t="s">
        <v>815</v>
      </c>
      <c r="AD354" s="36">
        <v>1</v>
      </c>
      <c r="AE354" s="36" t="s">
        <v>815</v>
      </c>
      <c r="AF354" s="4"/>
      <c r="AG354" s="4"/>
      <c r="AH354" s="4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spans="1:46" ht="15" customHeight="1" x14ac:dyDescent="0.35">
      <c r="A355" s="4">
        <v>2019</v>
      </c>
      <c r="B355" s="4" t="s">
        <v>147</v>
      </c>
      <c r="C355" s="4" t="s">
        <v>207</v>
      </c>
      <c r="D355" s="55">
        <v>43577</v>
      </c>
      <c r="E355" s="4" t="s">
        <v>853</v>
      </c>
      <c r="F355" s="4" t="s">
        <v>36</v>
      </c>
      <c r="G355" s="4" t="s">
        <v>921</v>
      </c>
      <c r="H355" s="4" t="s">
        <v>38</v>
      </c>
      <c r="I355" s="4"/>
      <c r="J355" s="4"/>
      <c r="K355" s="55"/>
      <c r="L355" s="4"/>
      <c r="M355" s="4"/>
      <c r="N355" s="55"/>
      <c r="O355" s="4" t="s">
        <v>1056</v>
      </c>
      <c r="P355" s="55">
        <v>43577</v>
      </c>
      <c r="Q355" s="4" t="s">
        <v>1057</v>
      </c>
      <c r="R355" s="4"/>
      <c r="S355" s="4"/>
      <c r="T355" s="4">
        <v>0</v>
      </c>
      <c r="U355" s="4" t="s">
        <v>150</v>
      </c>
      <c r="V355" s="4">
        <v>301127</v>
      </c>
      <c r="W355" s="4" t="s">
        <v>476</v>
      </c>
      <c r="X355" s="4">
        <v>301127</v>
      </c>
      <c r="Y355" s="4" t="s">
        <v>476</v>
      </c>
      <c r="Z355" s="4">
        <v>13</v>
      </c>
      <c r="AA355" s="4" t="s">
        <v>314</v>
      </c>
      <c r="AB355" s="4">
        <v>1</v>
      </c>
      <c r="AC355" s="4" t="s">
        <v>315</v>
      </c>
      <c r="AD355" s="36">
        <v>1</v>
      </c>
      <c r="AE355" s="36" t="s">
        <v>315</v>
      </c>
      <c r="AF355" s="4"/>
      <c r="AG355" s="4"/>
      <c r="AH355" s="4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spans="1:46" ht="15" customHeight="1" x14ac:dyDescent="0.35">
      <c r="A356" s="4">
        <v>2019</v>
      </c>
      <c r="B356" s="4" t="s">
        <v>34</v>
      </c>
      <c r="C356" s="4" t="s">
        <v>289</v>
      </c>
      <c r="D356" s="55">
        <v>43544</v>
      </c>
      <c r="E356" s="4" t="s">
        <v>853</v>
      </c>
      <c r="F356" s="4" t="s">
        <v>36</v>
      </c>
      <c r="G356" s="4" t="s">
        <v>921</v>
      </c>
      <c r="H356" s="4" t="s">
        <v>38</v>
      </c>
      <c r="I356" s="4"/>
      <c r="J356" s="4"/>
      <c r="K356" s="55"/>
      <c r="L356" s="4"/>
      <c r="M356" s="4"/>
      <c r="N356" s="55"/>
      <c r="O356" s="4" t="s">
        <v>1058</v>
      </c>
      <c r="P356" s="55">
        <v>43544</v>
      </c>
      <c r="Q356" s="4" t="s">
        <v>1059</v>
      </c>
      <c r="R356" s="4"/>
      <c r="S356" s="4"/>
      <c r="T356" s="4">
        <v>32</v>
      </c>
      <c r="U356" s="4" t="s">
        <v>380</v>
      </c>
      <c r="V356" s="4">
        <v>32</v>
      </c>
      <c r="W356" s="4" t="s">
        <v>380</v>
      </c>
      <c r="X356" s="4">
        <v>479</v>
      </c>
      <c r="Y356" s="4" t="s">
        <v>380</v>
      </c>
      <c r="Z356" s="4">
        <v>15</v>
      </c>
      <c r="AA356" s="4" t="s">
        <v>43</v>
      </c>
      <c r="AB356" s="4">
        <v>1</v>
      </c>
      <c r="AC356" s="4" t="s">
        <v>43</v>
      </c>
      <c r="AD356" s="36">
        <v>1</v>
      </c>
      <c r="AE356" s="36" t="s">
        <v>43</v>
      </c>
      <c r="AF356" s="4"/>
      <c r="AG356" s="4"/>
      <c r="AH356" s="4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spans="1:46" ht="15" customHeight="1" x14ac:dyDescent="0.35">
      <c r="A357" s="4">
        <v>2019</v>
      </c>
      <c r="B357" s="4" t="s">
        <v>34</v>
      </c>
      <c r="C357" s="4" t="s">
        <v>34</v>
      </c>
      <c r="D357" s="55">
        <v>43550</v>
      </c>
      <c r="E357" s="4" t="s">
        <v>853</v>
      </c>
      <c r="F357" s="4" t="s">
        <v>36</v>
      </c>
      <c r="G357" s="4" t="s">
        <v>921</v>
      </c>
      <c r="H357" s="4" t="s">
        <v>38</v>
      </c>
      <c r="I357" s="4"/>
      <c r="J357" s="4"/>
      <c r="K357" s="55"/>
      <c r="L357" s="4"/>
      <c r="M357" s="4"/>
      <c r="N357" s="55"/>
      <c r="O357" s="4" t="s">
        <v>1060</v>
      </c>
      <c r="P357" s="55">
        <v>43550</v>
      </c>
      <c r="Q357" s="4" t="s">
        <v>1061</v>
      </c>
      <c r="R357" s="4"/>
      <c r="S357" s="4"/>
      <c r="T357" s="4">
        <v>1</v>
      </c>
      <c r="U357" s="4" t="s">
        <v>40</v>
      </c>
      <c r="V357" s="4">
        <v>1</v>
      </c>
      <c r="W357" s="4" t="s">
        <v>219</v>
      </c>
      <c r="X357" s="4">
        <v>3</v>
      </c>
      <c r="Y357" s="4" t="s">
        <v>220</v>
      </c>
      <c r="Z357" s="4">
        <v>15</v>
      </c>
      <c r="AA357" s="4" t="s">
        <v>43</v>
      </c>
      <c r="AB357" s="4">
        <v>1</v>
      </c>
      <c r="AC357" s="4" t="s">
        <v>43</v>
      </c>
      <c r="AD357" s="36">
        <v>1</v>
      </c>
      <c r="AE357" s="36" t="s">
        <v>43</v>
      </c>
      <c r="AF357" s="4"/>
      <c r="AG357" s="4"/>
      <c r="AH357" s="4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spans="1:46" ht="15" customHeight="1" x14ac:dyDescent="0.35">
      <c r="A358" s="4">
        <v>2019</v>
      </c>
      <c r="B358" s="4" t="s">
        <v>34</v>
      </c>
      <c r="C358" s="4" t="s">
        <v>244</v>
      </c>
      <c r="D358" s="55">
        <v>43571</v>
      </c>
      <c r="E358" s="4" t="s">
        <v>853</v>
      </c>
      <c r="F358" s="4" t="s">
        <v>36</v>
      </c>
      <c r="G358" s="4" t="s">
        <v>921</v>
      </c>
      <c r="H358" s="4" t="s">
        <v>38</v>
      </c>
      <c r="I358" s="4"/>
      <c r="J358" s="4"/>
      <c r="K358" s="55"/>
      <c r="L358" s="4"/>
      <c r="M358" s="4"/>
      <c r="N358" s="55"/>
      <c r="O358" s="4" t="s">
        <v>1062</v>
      </c>
      <c r="P358" s="55">
        <v>43571</v>
      </c>
      <c r="Q358" s="4" t="s">
        <v>1063</v>
      </c>
      <c r="R358" s="4"/>
      <c r="S358" s="4"/>
      <c r="T358" s="4">
        <v>10</v>
      </c>
      <c r="U358" s="4" t="s">
        <v>246</v>
      </c>
      <c r="V358" s="4">
        <v>547</v>
      </c>
      <c r="W358" s="4" t="s">
        <v>891</v>
      </c>
      <c r="X358" s="4">
        <v>1372</v>
      </c>
      <c r="Y358" s="4" t="s">
        <v>892</v>
      </c>
      <c r="Z358" s="4">
        <v>15</v>
      </c>
      <c r="AA358" s="4" t="s">
        <v>43</v>
      </c>
      <c r="AB358" s="4">
        <v>5</v>
      </c>
      <c r="AC358" s="4" t="s">
        <v>893</v>
      </c>
      <c r="AD358" s="36">
        <v>1</v>
      </c>
      <c r="AE358" s="36" t="s">
        <v>894</v>
      </c>
      <c r="AF358" s="4"/>
      <c r="AG358" s="4"/>
      <c r="AH358" s="4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spans="1:46" ht="15" customHeight="1" x14ac:dyDescent="0.35">
      <c r="A359" s="4">
        <v>2019</v>
      </c>
      <c r="B359" s="4" t="s">
        <v>34</v>
      </c>
      <c r="C359" s="4" t="s">
        <v>244</v>
      </c>
      <c r="D359" s="55">
        <v>43570</v>
      </c>
      <c r="E359" s="4" t="s">
        <v>853</v>
      </c>
      <c r="F359" s="4" t="s">
        <v>36</v>
      </c>
      <c r="G359" s="4" t="s">
        <v>921</v>
      </c>
      <c r="H359" s="4" t="s">
        <v>38</v>
      </c>
      <c r="I359" s="4"/>
      <c r="J359" s="4"/>
      <c r="K359" s="55"/>
      <c r="L359" s="4"/>
      <c r="M359" s="4"/>
      <c r="N359" s="55"/>
      <c r="O359" s="4" t="s">
        <v>1064</v>
      </c>
      <c r="P359" s="55">
        <v>43570</v>
      </c>
      <c r="Q359" s="4" t="s">
        <v>1065</v>
      </c>
      <c r="R359" s="4"/>
      <c r="S359" s="4"/>
      <c r="T359" s="4">
        <v>10</v>
      </c>
      <c r="U359" s="4" t="s">
        <v>246</v>
      </c>
      <c r="V359" s="4">
        <v>552</v>
      </c>
      <c r="W359" s="4" t="s">
        <v>511</v>
      </c>
      <c r="X359" s="4">
        <v>1406</v>
      </c>
      <c r="Y359" s="4" t="s">
        <v>512</v>
      </c>
      <c r="Z359" s="4">
        <v>21</v>
      </c>
      <c r="AA359" s="4" t="s">
        <v>104</v>
      </c>
      <c r="AB359" s="4">
        <v>11</v>
      </c>
      <c r="AC359" s="4" t="s">
        <v>513</v>
      </c>
      <c r="AD359" s="36">
        <v>1</v>
      </c>
      <c r="AE359" s="36" t="s">
        <v>514</v>
      </c>
      <c r="AF359" s="4"/>
      <c r="AG359" s="4"/>
      <c r="AH359" s="4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spans="1:46" ht="15" customHeight="1" x14ac:dyDescent="0.35">
      <c r="A360" s="4">
        <v>2019</v>
      </c>
      <c r="B360" s="4" t="s">
        <v>34</v>
      </c>
      <c r="C360" s="4" t="s">
        <v>244</v>
      </c>
      <c r="D360" s="55">
        <v>43581</v>
      </c>
      <c r="E360" s="4" t="s">
        <v>853</v>
      </c>
      <c r="F360" s="4" t="s">
        <v>36</v>
      </c>
      <c r="G360" s="4" t="s">
        <v>921</v>
      </c>
      <c r="H360" s="4" t="s">
        <v>38</v>
      </c>
      <c r="I360" s="4"/>
      <c r="J360" s="4"/>
      <c r="K360" s="55"/>
      <c r="L360" s="4"/>
      <c r="M360" s="4"/>
      <c r="N360" s="55"/>
      <c r="O360" s="4" t="s">
        <v>1066</v>
      </c>
      <c r="P360" s="55">
        <v>43581</v>
      </c>
      <c r="Q360" s="4" t="s">
        <v>1067</v>
      </c>
      <c r="R360" s="4"/>
      <c r="S360" s="4"/>
      <c r="T360" s="4">
        <v>10</v>
      </c>
      <c r="U360" s="4" t="s">
        <v>246</v>
      </c>
      <c r="V360" s="4">
        <v>545</v>
      </c>
      <c r="W360" s="4" t="s">
        <v>519</v>
      </c>
      <c r="X360" s="4">
        <v>1230</v>
      </c>
      <c r="Y360" s="4" t="s">
        <v>520</v>
      </c>
      <c r="Z360" s="4">
        <v>18</v>
      </c>
      <c r="AA360" s="4" t="s">
        <v>94</v>
      </c>
      <c r="AB360" s="4">
        <v>1</v>
      </c>
      <c r="AC360" s="4" t="s">
        <v>95</v>
      </c>
      <c r="AD360" s="36">
        <v>1</v>
      </c>
      <c r="AE360" s="36" t="s">
        <v>94</v>
      </c>
      <c r="AF360" s="4"/>
      <c r="AG360" s="4"/>
      <c r="AH360" s="4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spans="1:46" ht="15" customHeight="1" x14ac:dyDescent="0.35">
      <c r="A361" s="4">
        <v>2019</v>
      </c>
      <c r="B361" s="4" t="s">
        <v>34</v>
      </c>
      <c r="C361" s="4" t="s">
        <v>244</v>
      </c>
      <c r="D361" s="55">
        <v>43578</v>
      </c>
      <c r="E361" s="4" t="s">
        <v>853</v>
      </c>
      <c r="F361" s="4" t="s">
        <v>36</v>
      </c>
      <c r="G361" s="4" t="s">
        <v>921</v>
      </c>
      <c r="H361" s="4" t="s">
        <v>38</v>
      </c>
      <c r="I361" s="4"/>
      <c r="J361" s="4"/>
      <c r="K361" s="55"/>
      <c r="L361" s="4"/>
      <c r="M361" s="4"/>
      <c r="N361" s="55"/>
      <c r="O361" s="4" t="s">
        <v>1068</v>
      </c>
      <c r="P361" s="55">
        <v>43578</v>
      </c>
      <c r="Q361" s="4" t="s">
        <v>1069</v>
      </c>
      <c r="R361" s="4"/>
      <c r="S361" s="4"/>
      <c r="T361" s="56">
        <v>10</v>
      </c>
      <c r="U361" s="56" t="s">
        <v>246</v>
      </c>
      <c r="V361" s="4">
        <v>513</v>
      </c>
      <c r="W361" s="56" t="s">
        <v>522</v>
      </c>
      <c r="X361" s="4">
        <v>91</v>
      </c>
      <c r="Y361" s="4" t="s">
        <v>523</v>
      </c>
      <c r="Z361" s="4">
        <v>4</v>
      </c>
      <c r="AA361" s="4" t="s">
        <v>301</v>
      </c>
      <c r="AB361" s="4">
        <v>1</v>
      </c>
      <c r="AC361" s="4" t="s">
        <v>301</v>
      </c>
      <c r="AD361" s="36">
        <v>1</v>
      </c>
      <c r="AE361" s="36" t="s">
        <v>301</v>
      </c>
      <c r="AF361" s="4"/>
      <c r="AG361" s="4"/>
      <c r="AH361" s="4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spans="1:46" ht="15" customHeight="1" x14ac:dyDescent="0.35">
      <c r="A362" s="4">
        <v>2019</v>
      </c>
      <c r="B362" s="4" t="s">
        <v>34</v>
      </c>
      <c r="C362" s="4" t="s">
        <v>244</v>
      </c>
      <c r="D362" s="55">
        <v>43559</v>
      </c>
      <c r="E362" s="4" t="s">
        <v>853</v>
      </c>
      <c r="F362" s="4" t="s">
        <v>36</v>
      </c>
      <c r="G362" s="4" t="s">
        <v>921</v>
      </c>
      <c r="H362" s="4" t="s">
        <v>38</v>
      </c>
      <c r="I362" s="4"/>
      <c r="J362" s="4"/>
      <c r="K362" s="55"/>
      <c r="L362" s="4"/>
      <c r="M362" s="4"/>
      <c r="N362" s="55"/>
      <c r="O362" s="4" t="s">
        <v>1070</v>
      </c>
      <c r="P362" s="55">
        <v>43559</v>
      </c>
      <c r="Q362" s="4" t="s">
        <v>1071</v>
      </c>
      <c r="R362" s="4"/>
      <c r="S362" s="4"/>
      <c r="T362" s="4">
        <v>10</v>
      </c>
      <c r="U362" s="4" t="s">
        <v>246</v>
      </c>
      <c r="V362" s="4">
        <v>539</v>
      </c>
      <c r="W362" s="4" t="s">
        <v>535</v>
      </c>
      <c r="X362" s="4">
        <v>1092</v>
      </c>
      <c r="Y362" s="4" t="s">
        <v>536</v>
      </c>
      <c r="Z362" s="4">
        <v>3</v>
      </c>
      <c r="AA362" s="4" t="s">
        <v>152</v>
      </c>
      <c r="AB362" s="4">
        <v>1</v>
      </c>
      <c r="AC362" s="4" t="s">
        <v>153</v>
      </c>
      <c r="AD362" s="36">
        <v>1</v>
      </c>
      <c r="AE362" s="36" t="s">
        <v>153</v>
      </c>
      <c r="AF362" s="4"/>
      <c r="AG362" s="4"/>
      <c r="AH362" s="4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spans="1:46" ht="15" customHeight="1" x14ac:dyDescent="0.35">
      <c r="A363" s="4">
        <v>2019</v>
      </c>
      <c r="B363" s="4" t="s">
        <v>34</v>
      </c>
      <c r="C363" s="4" t="s">
        <v>34</v>
      </c>
      <c r="D363" s="55">
        <v>43546</v>
      </c>
      <c r="E363" s="4" t="s">
        <v>853</v>
      </c>
      <c r="F363" s="4" t="s">
        <v>36</v>
      </c>
      <c r="G363" s="4" t="s">
        <v>921</v>
      </c>
      <c r="H363" s="4" t="s">
        <v>38</v>
      </c>
      <c r="I363" s="4"/>
      <c r="J363" s="4"/>
      <c r="K363" s="55"/>
      <c r="L363" s="4"/>
      <c r="M363" s="4"/>
      <c r="N363" s="55"/>
      <c r="O363" s="4" t="s">
        <v>1072</v>
      </c>
      <c r="P363" s="55">
        <v>43546</v>
      </c>
      <c r="Q363" s="4" t="s">
        <v>1073</v>
      </c>
      <c r="R363" s="4"/>
      <c r="S363" s="4"/>
      <c r="T363" s="4">
        <v>3</v>
      </c>
      <c r="U363" s="4" t="s">
        <v>159</v>
      </c>
      <c r="V363" s="4">
        <v>113</v>
      </c>
      <c r="W363" s="4" t="s">
        <v>277</v>
      </c>
      <c r="X363" s="4">
        <v>85</v>
      </c>
      <c r="Y363" s="4" t="s">
        <v>277</v>
      </c>
      <c r="Z363" s="4">
        <v>15</v>
      </c>
      <c r="AA363" s="4" t="s">
        <v>43</v>
      </c>
      <c r="AB363" s="4">
        <v>1</v>
      </c>
      <c r="AC363" s="4" t="s">
        <v>43</v>
      </c>
      <c r="AD363" s="36">
        <v>1</v>
      </c>
      <c r="AE363" s="36" t="s">
        <v>43</v>
      </c>
      <c r="AF363" s="4"/>
      <c r="AG363" s="4"/>
      <c r="AH363" s="4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spans="1:46" ht="15" customHeight="1" x14ac:dyDescent="0.35">
      <c r="A364" s="4">
        <v>2019</v>
      </c>
      <c r="B364" s="4" t="s">
        <v>34</v>
      </c>
      <c r="C364" s="4" t="s">
        <v>34</v>
      </c>
      <c r="D364" s="55">
        <v>43585</v>
      </c>
      <c r="E364" s="4" t="s">
        <v>853</v>
      </c>
      <c r="F364" s="4" t="s">
        <v>36</v>
      </c>
      <c r="G364" s="4" t="s">
        <v>921</v>
      </c>
      <c r="H364" s="4" t="s">
        <v>38</v>
      </c>
      <c r="I364" s="4"/>
      <c r="J364" s="4"/>
      <c r="K364" s="55"/>
      <c r="L364" s="4"/>
      <c r="M364" s="4"/>
      <c r="N364" s="55"/>
      <c r="O364" s="4" t="s">
        <v>1074</v>
      </c>
      <c r="P364" s="55">
        <v>43585</v>
      </c>
      <c r="Q364" s="4" t="s">
        <v>1075</v>
      </c>
      <c r="R364" s="4"/>
      <c r="S364" s="4"/>
      <c r="T364" s="4">
        <v>1</v>
      </c>
      <c r="U364" s="4" t="s">
        <v>40</v>
      </c>
      <c r="V364" s="4">
        <v>16</v>
      </c>
      <c r="W364" s="4" t="s">
        <v>280</v>
      </c>
      <c r="X364" s="4">
        <v>1256</v>
      </c>
      <c r="Y364" s="4" t="s">
        <v>281</v>
      </c>
      <c r="Z364" s="4">
        <v>15</v>
      </c>
      <c r="AA364" s="4" t="s">
        <v>43</v>
      </c>
      <c r="AB364" s="4">
        <v>1</v>
      </c>
      <c r="AC364" s="4" t="s">
        <v>43</v>
      </c>
      <c r="AD364" s="36">
        <v>31</v>
      </c>
      <c r="AE364" s="36" t="s">
        <v>49</v>
      </c>
      <c r="AF364" s="4"/>
      <c r="AG364" s="4"/>
      <c r="AH364" s="4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spans="1:46" ht="15" customHeight="1" x14ac:dyDescent="0.35">
      <c r="A365" s="4">
        <v>2019</v>
      </c>
      <c r="B365" s="4" t="s">
        <v>62</v>
      </c>
      <c r="C365" s="4" t="s">
        <v>62</v>
      </c>
      <c r="D365" s="55">
        <v>43577</v>
      </c>
      <c r="E365" s="4" t="s">
        <v>853</v>
      </c>
      <c r="F365" s="4" t="s">
        <v>36</v>
      </c>
      <c r="G365" s="4" t="s">
        <v>921</v>
      </c>
      <c r="H365" s="4" t="s">
        <v>38</v>
      </c>
      <c r="I365" s="4"/>
      <c r="J365" s="4"/>
      <c r="K365" s="55"/>
      <c r="L365" s="4"/>
      <c r="M365" s="4"/>
      <c r="N365" s="55"/>
      <c r="O365" s="4" t="s">
        <v>1076</v>
      </c>
      <c r="P365" s="55">
        <v>43577</v>
      </c>
      <c r="Q365" s="4" t="s">
        <v>1077</v>
      </c>
      <c r="R365" s="4"/>
      <c r="S365" s="4"/>
      <c r="T365" s="56">
        <v>99</v>
      </c>
      <c r="U365" s="56" t="s">
        <v>64</v>
      </c>
      <c r="V365" s="4">
        <v>445</v>
      </c>
      <c r="W365" s="56" t="s">
        <v>411</v>
      </c>
      <c r="X365" s="4">
        <v>775</v>
      </c>
      <c r="Y365" s="4" t="s">
        <v>412</v>
      </c>
      <c r="Z365" s="4">
        <v>6</v>
      </c>
      <c r="AA365" s="4" t="s">
        <v>413</v>
      </c>
      <c r="AB365" s="4">
        <v>1</v>
      </c>
      <c r="AC365" s="4" t="s">
        <v>413</v>
      </c>
      <c r="AD365" s="36">
        <v>1</v>
      </c>
      <c r="AE365" s="36" t="s">
        <v>413</v>
      </c>
      <c r="AF365" s="4"/>
      <c r="AG365" s="4"/>
      <c r="AH365" s="4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spans="1:46" ht="15" customHeight="1" x14ac:dyDescent="0.35">
      <c r="A366" s="4">
        <v>2019</v>
      </c>
      <c r="B366" s="4" t="s">
        <v>62</v>
      </c>
      <c r="C366" s="4" t="s">
        <v>62</v>
      </c>
      <c r="D366" s="55">
        <v>43570</v>
      </c>
      <c r="E366" s="4" t="s">
        <v>853</v>
      </c>
      <c r="F366" s="4" t="s">
        <v>36</v>
      </c>
      <c r="G366" s="4" t="s">
        <v>921</v>
      </c>
      <c r="H366" s="4" t="s">
        <v>38</v>
      </c>
      <c r="I366" s="4"/>
      <c r="J366" s="4"/>
      <c r="K366" s="55"/>
      <c r="L366" s="4"/>
      <c r="M366" s="4"/>
      <c r="N366" s="55"/>
      <c r="O366" s="4" t="s">
        <v>1078</v>
      </c>
      <c r="P366" s="55">
        <v>43570</v>
      </c>
      <c r="Q366" s="4" t="s">
        <v>1079</v>
      </c>
      <c r="R366" s="4"/>
      <c r="S366" s="4"/>
      <c r="T366" s="4">
        <v>99</v>
      </c>
      <c r="U366" s="4" t="s">
        <v>64</v>
      </c>
      <c r="V366" s="4">
        <v>455</v>
      </c>
      <c r="W366" s="4" t="s">
        <v>92</v>
      </c>
      <c r="X366" s="4">
        <v>880</v>
      </c>
      <c r="Y366" s="4" t="s">
        <v>93</v>
      </c>
      <c r="Z366" s="4">
        <v>18</v>
      </c>
      <c r="AA366" s="4" t="s">
        <v>94</v>
      </c>
      <c r="AB366" s="4">
        <v>1</v>
      </c>
      <c r="AC366" s="4" t="s">
        <v>95</v>
      </c>
      <c r="AD366" s="36">
        <v>1</v>
      </c>
      <c r="AE366" s="36" t="s">
        <v>94</v>
      </c>
      <c r="AF366" s="4"/>
      <c r="AG366" s="4"/>
      <c r="AH366" s="4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spans="1:46" ht="15" customHeight="1" x14ac:dyDescent="0.35">
      <c r="A367" s="4">
        <v>2019</v>
      </c>
      <c r="B367" s="4" t="s">
        <v>62</v>
      </c>
      <c r="C367" s="4" t="s">
        <v>62</v>
      </c>
      <c r="D367" s="55">
        <v>43582</v>
      </c>
      <c r="E367" s="4" t="s">
        <v>853</v>
      </c>
      <c r="F367" s="4" t="s">
        <v>36</v>
      </c>
      <c r="G367" s="4" t="s">
        <v>921</v>
      </c>
      <c r="H367" s="4" t="s">
        <v>38</v>
      </c>
      <c r="I367" s="4"/>
      <c r="J367" s="4"/>
      <c r="K367" s="55"/>
      <c r="L367" s="4"/>
      <c r="M367" s="4"/>
      <c r="N367" s="55"/>
      <c r="O367" s="4" t="s">
        <v>1080</v>
      </c>
      <c r="P367" s="55">
        <v>43582</v>
      </c>
      <c r="Q367" s="4" t="s">
        <v>1081</v>
      </c>
      <c r="R367" s="4"/>
      <c r="S367" s="4"/>
      <c r="T367" s="4">
        <v>99</v>
      </c>
      <c r="U367" s="4" t="s">
        <v>64</v>
      </c>
      <c r="V367" s="4">
        <v>457</v>
      </c>
      <c r="W367" s="4" t="s">
        <v>322</v>
      </c>
      <c r="X367" s="4">
        <v>892</v>
      </c>
      <c r="Y367" s="4" t="s">
        <v>323</v>
      </c>
      <c r="Z367" s="4">
        <v>20</v>
      </c>
      <c r="AA367" s="4" t="s">
        <v>324</v>
      </c>
      <c r="AB367" s="4">
        <v>1</v>
      </c>
      <c r="AC367" s="4" t="s">
        <v>324</v>
      </c>
      <c r="AD367" s="36">
        <v>1</v>
      </c>
      <c r="AE367" s="36" t="s">
        <v>324</v>
      </c>
      <c r="AF367" s="4"/>
      <c r="AG367" s="4"/>
      <c r="AH367" s="4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spans="1:46" ht="15" customHeight="1" x14ac:dyDescent="0.35">
      <c r="A368" s="4">
        <v>2019</v>
      </c>
      <c r="B368" s="4" t="s">
        <v>34</v>
      </c>
      <c r="C368" s="4" t="s">
        <v>34</v>
      </c>
      <c r="D368" s="55">
        <v>43542</v>
      </c>
      <c r="E368" s="4" t="s">
        <v>853</v>
      </c>
      <c r="F368" s="4" t="s">
        <v>36</v>
      </c>
      <c r="G368" s="4" t="s">
        <v>921</v>
      </c>
      <c r="H368" s="4" t="s">
        <v>38</v>
      </c>
      <c r="I368" s="4"/>
      <c r="J368" s="4"/>
      <c r="K368" s="55"/>
      <c r="L368" s="4"/>
      <c r="M368" s="4"/>
      <c r="N368" s="55"/>
      <c r="O368" s="4" t="s">
        <v>1082</v>
      </c>
      <c r="P368" s="55">
        <v>43542</v>
      </c>
      <c r="Q368" s="4" t="s">
        <v>1083</v>
      </c>
      <c r="R368" s="4"/>
      <c r="S368" s="4"/>
      <c r="T368" s="56">
        <v>1</v>
      </c>
      <c r="U368" s="56" t="s">
        <v>40</v>
      </c>
      <c r="V368" s="56">
        <v>183</v>
      </c>
      <c r="W368" s="56" t="s">
        <v>128</v>
      </c>
      <c r="X368" s="56">
        <v>163</v>
      </c>
      <c r="Y368" s="56" t="s">
        <v>129</v>
      </c>
      <c r="Z368" s="56">
        <v>15</v>
      </c>
      <c r="AA368" s="56" t="s">
        <v>43</v>
      </c>
      <c r="AB368" s="56">
        <v>1</v>
      </c>
      <c r="AC368" s="56" t="s">
        <v>43</v>
      </c>
      <c r="AD368" s="37">
        <v>30</v>
      </c>
      <c r="AE368" s="37" t="s">
        <v>130</v>
      </c>
      <c r="AF368" s="4"/>
      <c r="AG368" s="4"/>
      <c r="AH368" s="4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spans="1:46" ht="15" customHeight="1" x14ac:dyDescent="0.35">
      <c r="A369" s="4">
        <v>2019</v>
      </c>
      <c r="B369" s="4" t="s">
        <v>34</v>
      </c>
      <c r="C369" s="4" t="s">
        <v>289</v>
      </c>
      <c r="D369" s="55">
        <v>43591</v>
      </c>
      <c r="E369" s="4" t="s">
        <v>853</v>
      </c>
      <c r="F369" s="4" t="s">
        <v>36</v>
      </c>
      <c r="G369" s="4" t="s">
        <v>921</v>
      </c>
      <c r="H369" s="4" t="s">
        <v>38</v>
      </c>
      <c r="I369" s="4"/>
      <c r="J369" s="4"/>
      <c r="K369" s="55"/>
      <c r="L369" s="4"/>
      <c r="M369" s="4"/>
      <c r="N369" s="55"/>
      <c r="O369" s="4" t="s">
        <v>1084</v>
      </c>
      <c r="P369" s="55">
        <v>43591</v>
      </c>
      <c r="Q369" s="4" t="s">
        <v>1085</v>
      </c>
      <c r="R369" s="4"/>
      <c r="S369" s="4"/>
      <c r="T369" s="4">
        <v>31</v>
      </c>
      <c r="U369" s="4" t="s">
        <v>582</v>
      </c>
      <c r="V369" s="4">
        <v>31</v>
      </c>
      <c r="W369" s="4" t="s">
        <v>582</v>
      </c>
      <c r="X369" s="4">
        <v>478</v>
      </c>
      <c r="Y369" s="4" t="s">
        <v>582</v>
      </c>
      <c r="Z369" s="4">
        <v>15</v>
      </c>
      <c r="AA369" s="4" t="s">
        <v>43</v>
      </c>
      <c r="AB369" s="4">
        <v>1</v>
      </c>
      <c r="AC369" s="4" t="s">
        <v>43</v>
      </c>
      <c r="AD369" s="36">
        <v>1</v>
      </c>
      <c r="AE369" s="36" t="s">
        <v>43</v>
      </c>
      <c r="AF369" s="4"/>
      <c r="AG369" s="4"/>
      <c r="AH369" s="4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spans="1:46" ht="15" customHeight="1" x14ac:dyDescent="0.35">
      <c r="A370" s="4">
        <v>2019</v>
      </c>
      <c r="B370" s="4" t="s">
        <v>34</v>
      </c>
      <c r="C370" s="4" t="s">
        <v>34</v>
      </c>
      <c r="D370" s="55">
        <v>43537</v>
      </c>
      <c r="E370" s="4" t="s">
        <v>853</v>
      </c>
      <c r="F370" s="4" t="s">
        <v>36</v>
      </c>
      <c r="G370" s="4" t="s">
        <v>921</v>
      </c>
      <c r="H370" s="4" t="s">
        <v>38</v>
      </c>
      <c r="I370" s="4"/>
      <c r="J370" s="4"/>
      <c r="K370" s="55"/>
      <c r="L370" s="4"/>
      <c r="M370" s="4"/>
      <c r="N370" s="55"/>
      <c r="O370" s="4" t="s">
        <v>1086</v>
      </c>
      <c r="P370" s="55">
        <v>43537</v>
      </c>
      <c r="Q370" s="4" t="s">
        <v>1087</v>
      </c>
      <c r="R370" s="4"/>
      <c r="S370" s="4"/>
      <c r="T370" s="4">
        <v>36</v>
      </c>
      <c r="U370" s="4" t="s">
        <v>229</v>
      </c>
      <c r="V370" s="4">
        <v>36</v>
      </c>
      <c r="W370" s="4" t="s">
        <v>372</v>
      </c>
      <c r="X370" s="4">
        <v>1072</v>
      </c>
      <c r="Y370" s="4" t="s">
        <v>373</v>
      </c>
      <c r="Z370" s="4">
        <v>15</v>
      </c>
      <c r="AA370" s="4" t="s">
        <v>43</v>
      </c>
      <c r="AB370" s="4">
        <v>1</v>
      </c>
      <c r="AC370" s="4" t="s">
        <v>43</v>
      </c>
      <c r="AD370" s="36">
        <v>1</v>
      </c>
      <c r="AE370" s="36" t="s">
        <v>43</v>
      </c>
      <c r="AF370" s="4"/>
      <c r="AG370" s="4"/>
      <c r="AH370" s="4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spans="1:46" ht="15" customHeight="1" x14ac:dyDescent="0.35">
      <c r="A371" s="4">
        <v>2019</v>
      </c>
      <c r="B371" s="4" t="s">
        <v>34</v>
      </c>
      <c r="C371" s="4" t="s">
        <v>289</v>
      </c>
      <c r="D371" s="55">
        <v>43538</v>
      </c>
      <c r="E371" s="4" t="s">
        <v>853</v>
      </c>
      <c r="F371" s="4" t="s">
        <v>36</v>
      </c>
      <c r="G371" s="4" t="s">
        <v>921</v>
      </c>
      <c r="H371" s="4" t="s">
        <v>38</v>
      </c>
      <c r="I371" s="4"/>
      <c r="J371" s="4"/>
      <c r="K371" s="55"/>
      <c r="L371" s="4"/>
      <c r="M371" s="4"/>
      <c r="N371" s="55"/>
      <c r="O371" s="4" t="s">
        <v>1088</v>
      </c>
      <c r="P371" s="55">
        <v>43538</v>
      </c>
      <c r="Q371" s="4" t="s">
        <v>1089</v>
      </c>
      <c r="R371" s="4"/>
      <c r="S371" s="4"/>
      <c r="T371" s="4">
        <v>22</v>
      </c>
      <c r="U371" s="4" t="s">
        <v>375</v>
      </c>
      <c r="V371" s="4">
        <v>22</v>
      </c>
      <c r="W371" s="4" t="s">
        <v>375</v>
      </c>
      <c r="X371" s="4">
        <v>200</v>
      </c>
      <c r="Y371" s="4" t="s">
        <v>376</v>
      </c>
      <c r="Z371" s="4">
        <v>15</v>
      </c>
      <c r="AA371" s="4" t="s">
        <v>43</v>
      </c>
      <c r="AB371" s="4">
        <v>1</v>
      </c>
      <c r="AC371" s="4" t="s">
        <v>43</v>
      </c>
      <c r="AD371" s="36">
        <v>1</v>
      </c>
      <c r="AE371" s="36" t="s">
        <v>43</v>
      </c>
      <c r="AF371" s="4"/>
      <c r="AG371" s="4"/>
      <c r="AH371" s="4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spans="1:46" ht="15" customHeight="1" x14ac:dyDescent="0.35">
      <c r="A372" s="4">
        <v>2019</v>
      </c>
      <c r="B372" s="4" t="s">
        <v>34</v>
      </c>
      <c r="C372" s="4" t="s">
        <v>289</v>
      </c>
      <c r="D372" s="55">
        <v>43550</v>
      </c>
      <c r="E372" s="4" t="s">
        <v>853</v>
      </c>
      <c r="F372" s="4" t="s">
        <v>36</v>
      </c>
      <c r="G372" s="4" t="s">
        <v>921</v>
      </c>
      <c r="H372" s="4" t="s">
        <v>38</v>
      </c>
      <c r="I372" s="4"/>
      <c r="J372" s="4"/>
      <c r="K372" s="55"/>
      <c r="L372" s="4"/>
      <c r="M372" s="4"/>
      <c r="N372" s="55"/>
      <c r="O372" s="4" t="s">
        <v>1090</v>
      </c>
      <c r="P372" s="55">
        <v>43550</v>
      </c>
      <c r="Q372" s="4" t="s">
        <v>1091</v>
      </c>
      <c r="R372" s="4"/>
      <c r="S372" s="4"/>
      <c r="T372" s="4">
        <v>33</v>
      </c>
      <c r="U372" s="4" t="s">
        <v>858</v>
      </c>
      <c r="V372" s="4">
        <v>33</v>
      </c>
      <c r="W372" s="4" t="s">
        <v>858</v>
      </c>
      <c r="X372" s="4">
        <v>480</v>
      </c>
      <c r="Y372" s="4" t="s">
        <v>858</v>
      </c>
      <c r="Z372" s="4">
        <v>15</v>
      </c>
      <c r="AA372" s="4" t="s">
        <v>43</v>
      </c>
      <c r="AB372" s="4">
        <v>1</v>
      </c>
      <c r="AC372" s="4" t="s">
        <v>43</v>
      </c>
      <c r="AD372" s="36">
        <v>1</v>
      </c>
      <c r="AE372" s="36" t="s">
        <v>43</v>
      </c>
      <c r="AF372" s="4"/>
      <c r="AG372" s="4"/>
      <c r="AH372" s="4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spans="1:46" ht="15" customHeight="1" x14ac:dyDescent="0.35">
      <c r="A373" s="4">
        <v>2019</v>
      </c>
      <c r="B373" s="4" t="s">
        <v>34</v>
      </c>
      <c r="C373" s="4" t="s">
        <v>34</v>
      </c>
      <c r="D373" s="55">
        <v>43544</v>
      </c>
      <c r="E373" s="4" t="s">
        <v>853</v>
      </c>
      <c r="F373" s="4" t="s">
        <v>36</v>
      </c>
      <c r="G373" s="4" t="s">
        <v>921</v>
      </c>
      <c r="H373" s="4" t="s">
        <v>38</v>
      </c>
      <c r="I373" s="4"/>
      <c r="J373" s="4"/>
      <c r="K373" s="55"/>
      <c r="L373" s="4"/>
      <c r="M373" s="4"/>
      <c r="N373" s="55"/>
      <c r="O373" s="4" t="s">
        <v>1092</v>
      </c>
      <c r="P373" s="55">
        <v>43544</v>
      </c>
      <c r="Q373" s="4" t="s">
        <v>1093</v>
      </c>
      <c r="R373" s="4"/>
      <c r="S373" s="4"/>
      <c r="T373" s="4">
        <v>5</v>
      </c>
      <c r="U373" s="4" t="s">
        <v>121</v>
      </c>
      <c r="V373" s="4">
        <v>52</v>
      </c>
      <c r="W373" s="4" t="s">
        <v>222</v>
      </c>
      <c r="X373" s="4">
        <v>1534</v>
      </c>
      <c r="Y373" s="4" t="s">
        <v>223</v>
      </c>
      <c r="Z373" s="4">
        <v>15</v>
      </c>
      <c r="AA373" s="4" t="s">
        <v>43</v>
      </c>
      <c r="AB373" s="4">
        <v>1</v>
      </c>
      <c r="AC373" s="4" t="s">
        <v>43</v>
      </c>
      <c r="AD373" s="36">
        <v>30</v>
      </c>
      <c r="AE373" s="36" t="s">
        <v>130</v>
      </c>
      <c r="AF373" s="4"/>
      <c r="AG373" s="4"/>
      <c r="AH373" s="4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spans="1:46" ht="15" customHeight="1" x14ac:dyDescent="0.35">
      <c r="A374" s="4">
        <v>2019</v>
      </c>
      <c r="B374" s="4" t="s">
        <v>147</v>
      </c>
      <c r="C374" s="4" t="s">
        <v>148</v>
      </c>
      <c r="D374" s="55">
        <v>43539</v>
      </c>
      <c r="E374" s="4" t="s">
        <v>542</v>
      </c>
      <c r="F374" s="4" t="s">
        <v>36</v>
      </c>
      <c r="G374" s="4" t="s">
        <v>921</v>
      </c>
      <c r="H374" s="4" t="s">
        <v>38</v>
      </c>
      <c r="I374" s="4"/>
      <c r="J374" s="4"/>
      <c r="K374" s="55"/>
      <c r="L374" s="4"/>
      <c r="M374" s="4"/>
      <c r="N374" s="55"/>
      <c r="O374" s="4" t="s">
        <v>1094</v>
      </c>
      <c r="P374" s="55">
        <v>43539</v>
      </c>
      <c r="Q374" s="4" t="s">
        <v>1095</v>
      </c>
      <c r="R374" s="4"/>
      <c r="S374" s="4"/>
      <c r="T374" s="4">
        <v>0</v>
      </c>
      <c r="U374" s="4" t="s">
        <v>150</v>
      </c>
      <c r="V374" s="4">
        <v>300679</v>
      </c>
      <c r="W374" s="4" t="s">
        <v>603</v>
      </c>
      <c r="X374" s="4">
        <v>300679</v>
      </c>
      <c r="Y374" s="4" t="s">
        <v>603</v>
      </c>
      <c r="Z374" s="4">
        <v>7</v>
      </c>
      <c r="AA374" s="4" t="s">
        <v>329</v>
      </c>
      <c r="AB374" s="4">
        <v>1</v>
      </c>
      <c r="AC374" s="4" t="s">
        <v>330</v>
      </c>
      <c r="AD374" s="36">
        <v>3</v>
      </c>
      <c r="AE374" s="36" t="s">
        <v>604</v>
      </c>
      <c r="AF374" s="4"/>
      <c r="AG374" s="4"/>
      <c r="AH374" s="4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spans="1:46" ht="15" customHeight="1" x14ac:dyDescent="0.35">
      <c r="A375" s="4">
        <v>2019</v>
      </c>
      <c r="B375" s="4" t="s">
        <v>147</v>
      </c>
      <c r="C375" s="4" t="s">
        <v>148</v>
      </c>
      <c r="D375" s="55">
        <v>43538</v>
      </c>
      <c r="E375" s="4" t="s">
        <v>542</v>
      </c>
      <c r="F375" s="4" t="s">
        <v>36</v>
      </c>
      <c r="G375" s="4" t="s">
        <v>921</v>
      </c>
      <c r="H375" s="4" t="s">
        <v>38</v>
      </c>
      <c r="I375" s="4"/>
      <c r="J375" s="4"/>
      <c r="K375" s="55"/>
      <c r="L375" s="4"/>
      <c r="M375" s="4"/>
      <c r="N375" s="55"/>
      <c r="O375" s="4" t="s">
        <v>1096</v>
      </c>
      <c r="P375" s="55">
        <v>43538</v>
      </c>
      <c r="Q375" s="4" t="s">
        <v>1097</v>
      </c>
      <c r="R375" s="4"/>
      <c r="S375" s="4"/>
      <c r="T375" s="56">
        <v>0</v>
      </c>
      <c r="U375" s="56" t="s">
        <v>150</v>
      </c>
      <c r="V375" s="56">
        <v>300681</v>
      </c>
      <c r="W375" s="56" t="s">
        <v>631</v>
      </c>
      <c r="X375" s="56">
        <v>300681</v>
      </c>
      <c r="Y375" s="56" t="s">
        <v>631</v>
      </c>
      <c r="Z375" s="56">
        <v>7</v>
      </c>
      <c r="AA375" s="56" t="s">
        <v>329</v>
      </c>
      <c r="AB375" s="56">
        <v>1</v>
      </c>
      <c r="AC375" s="56" t="s">
        <v>330</v>
      </c>
      <c r="AD375" s="37">
        <v>5</v>
      </c>
      <c r="AE375" s="37" t="s">
        <v>632</v>
      </c>
      <c r="AF375" s="4"/>
      <c r="AG375" s="4"/>
      <c r="AH375" s="4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spans="1:46" ht="15" customHeight="1" x14ac:dyDescent="0.35">
      <c r="A376" s="4">
        <v>2019</v>
      </c>
      <c r="B376" s="4" t="s">
        <v>147</v>
      </c>
      <c r="C376" s="4" t="s">
        <v>148</v>
      </c>
      <c r="D376" s="55">
        <v>43539</v>
      </c>
      <c r="E376" s="4" t="s">
        <v>542</v>
      </c>
      <c r="F376" s="4" t="s">
        <v>36</v>
      </c>
      <c r="G376" s="4" t="s">
        <v>921</v>
      </c>
      <c r="H376" s="4" t="s">
        <v>38</v>
      </c>
      <c r="I376" s="4"/>
      <c r="J376" s="4"/>
      <c r="K376" s="55"/>
      <c r="L376" s="4"/>
      <c r="M376" s="4"/>
      <c r="N376" s="55"/>
      <c r="O376" s="4" t="s">
        <v>1098</v>
      </c>
      <c r="P376" s="55">
        <v>43539</v>
      </c>
      <c r="Q376" s="4" t="s">
        <v>1099</v>
      </c>
      <c r="R376" s="4"/>
      <c r="S376" s="4"/>
      <c r="T376" s="4">
        <v>0</v>
      </c>
      <c r="U376" s="4" t="s">
        <v>150</v>
      </c>
      <c r="V376" s="4">
        <v>301853</v>
      </c>
      <c r="W376" s="4" t="s">
        <v>642</v>
      </c>
      <c r="X376" s="4">
        <v>301853</v>
      </c>
      <c r="Y376" s="4" t="s">
        <v>642</v>
      </c>
      <c r="Z376" s="4">
        <v>7</v>
      </c>
      <c r="AA376" s="4" t="s">
        <v>329</v>
      </c>
      <c r="AB376" s="4">
        <v>1</v>
      </c>
      <c r="AC376" s="4" t="s">
        <v>330</v>
      </c>
      <c r="AD376" s="36">
        <v>7</v>
      </c>
      <c r="AE376" s="36" t="s">
        <v>643</v>
      </c>
      <c r="AF376" s="4"/>
      <c r="AG376" s="4"/>
      <c r="AH376" s="4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spans="1:46" ht="15" customHeight="1" x14ac:dyDescent="0.35">
      <c r="A377" s="4">
        <v>2019</v>
      </c>
      <c r="B377" s="4" t="s">
        <v>147</v>
      </c>
      <c r="C377" s="4" t="s">
        <v>148</v>
      </c>
      <c r="D377" s="55">
        <v>43570</v>
      </c>
      <c r="E377" s="4" t="s">
        <v>542</v>
      </c>
      <c r="F377" s="4" t="s">
        <v>36</v>
      </c>
      <c r="G377" s="4" t="s">
        <v>921</v>
      </c>
      <c r="H377" s="4" t="s">
        <v>38</v>
      </c>
      <c r="I377" s="4"/>
      <c r="J377" s="4"/>
      <c r="K377" s="55"/>
      <c r="L377" s="4"/>
      <c r="M377" s="4"/>
      <c r="N377" s="55"/>
      <c r="O377" s="4" t="s">
        <v>1100</v>
      </c>
      <c r="P377" s="55">
        <v>43570</v>
      </c>
      <c r="Q377" s="4" t="s">
        <v>1101</v>
      </c>
      <c r="R377" s="4"/>
      <c r="S377" s="4"/>
      <c r="T377" s="4">
        <v>0</v>
      </c>
      <c r="U377" s="4" t="s">
        <v>150</v>
      </c>
      <c r="V377" s="4">
        <v>300682</v>
      </c>
      <c r="W377" s="4" t="s">
        <v>679</v>
      </c>
      <c r="X377" s="4">
        <v>300682</v>
      </c>
      <c r="Y377" s="4" t="s">
        <v>679</v>
      </c>
      <c r="Z377" s="4">
        <v>7</v>
      </c>
      <c r="AA377" s="4" t="s">
        <v>329</v>
      </c>
      <c r="AB377" s="4">
        <v>1</v>
      </c>
      <c r="AC377" s="4" t="s">
        <v>330</v>
      </c>
      <c r="AD377" s="36">
        <v>6</v>
      </c>
      <c r="AE377" s="36" t="s">
        <v>384</v>
      </c>
      <c r="AF377" s="4"/>
      <c r="AG377" s="4"/>
      <c r="AH377" s="4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spans="1:46" ht="15" customHeight="1" x14ac:dyDescent="0.35">
      <c r="A378" s="4">
        <v>2019</v>
      </c>
      <c r="B378" s="4" t="s">
        <v>147</v>
      </c>
      <c r="C378" s="4" t="s">
        <v>207</v>
      </c>
      <c r="D378" s="55">
        <v>43581</v>
      </c>
      <c r="E378" s="4" t="s">
        <v>542</v>
      </c>
      <c r="F378" s="4" t="s">
        <v>36</v>
      </c>
      <c r="G378" s="4" t="s">
        <v>921</v>
      </c>
      <c r="H378" s="4" t="s">
        <v>38</v>
      </c>
      <c r="I378" s="4"/>
      <c r="J378" s="4"/>
      <c r="K378" s="55"/>
      <c r="L378" s="4"/>
      <c r="M378" s="4"/>
      <c r="N378" s="55"/>
      <c r="O378" s="4" t="s">
        <v>1102</v>
      </c>
      <c r="P378" s="55">
        <v>43581</v>
      </c>
      <c r="Q378" s="4" t="s">
        <v>1103</v>
      </c>
      <c r="R378" s="4"/>
      <c r="S378" s="4"/>
      <c r="T378" s="4">
        <v>0</v>
      </c>
      <c r="U378" s="4" t="s">
        <v>150</v>
      </c>
      <c r="V378" s="4">
        <v>300331</v>
      </c>
      <c r="W378" s="4" t="s">
        <v>697</v>
      </c>
      <c r="X378" s="4">
        <v>300331</v>
      </c>
      <c r="Y378" s="4" t="s">
        <v>697</v>
      </c>
      <c r="Z378" s="4">
        <v>4</v>
      </c>
      <c r="AA378" s="4" t="s">
        <v>301</v>
      </c>
      <c r="AB378" s="4">
        <v>1</v>
      </c>
      <c r="AC378" s="4" t="s">
        <v>301</v>
      </c>
      <c r="AD378" s="36">
        <v>1</v>
      </c>
      <c r="AE378" s="36" t="s">
        <v>301</v>
      </c>
      <c r="AF378" s="4"/>
      <c r="AG378" s="4"/>
      <c r="AH378" s="4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spans="1:46" ht="15" customHeight="1" x14ac:dyDescent="0.35">
      <c r="A379" s="4">
        <v>2019</v>
      </c>
      <c r="B379" s="4" t="s">
        <v>147</v>
      </c>
      <c r="C379" s="4" t="s">
        <v>207</v>
      </c>
      <c r="D379" s="55">
        <v>43567</v>
      </c>
      <c r="E379" s="4" t="s">
        <v>542</v>
      </c>
      <c r="F379" s="4" t="s">
        <v>36</v>
      </c>
      <c r="G379" s="4" t="s">
        <v>921</v>
      </c>
      <c r="H379" s="4" t="s">
        <v>38</v>
      </c>
      <c r="I379" s="4"/>
      <c r="J379" s="4"/>
      <c r="K379" s="55"/>
      <c r="L379" s="4"/>
      <c r="M379" s="4"/>
      <c r="N379" s="55"/>
      <c r="O379" s="4" t="s">
        <v>1104</v>
      </c>
      <c r="P379" s="55">
        <v>43567</v>
      </c>
      <c r="Q379" s="4" t="s">
        <v>1105</v>
      </c>
      <c r="R379" s="4"/>
      <c r="S379" s="4"/>
      <c r="T379" s="4">
        <v>0</v>
      </c>
      <c r="U379" s="4" t="s">
        <v>150</v>
      </c>
      <c r="V379" s="4">
        <v>301294</v>
      </c>
      <c r="W379" s="4" t="s">
        <v>762</v>
      </c>
      <c r="X379" s="4">
        <v>301294</v>
      </c>
      <c r="Y379" s="4" t="s">
        <v>762</v>
      </c>
      <c r="Z379" s="4">
        <v>15</v>
      </c>
      <c r="AA379" s="4" t="s">
        <v>43</v>
      </c>
      <c r="AB379" s="4">
        <v>2</v>
      </c>
      <c r="AC379" s="4" t="s">
        <v>509</v>
      </c>
      <c r="AD379" s="36">
        <v>1</v>
      </c>
      <c r="AE379" s="36" t="s">
        <v>509</v>
      </c>
      <c r="AF379" s="4"/>
      <c r="AG379" s="4"/>
      <c r="AH379" s="4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spans="1:46" ht="15" customHeight="1" x14ac:dyDescent="0.35">
      <c r="A380" s="4">
        <v>2019</v>
      </c>
      <c r="B380" s="4" t="s">
        <v>147</v>
      </c>
      <c r="C380" s="4" t="s">
        <v>207</v>
      </c>
      <c r="D380" s="55">
        <v>43581</v>
      </c>
      <c r="E380" s="4" t="s">
        <v>542</v>
      </c>
      <c r="F380" s="4" t="s">
        <v>36</v>
      </c>
      <c r="G380" s="4" t="s">
        <v>921</v>
      </c>
      <c r="H380" s="4" t="s">
        <v>38</v>
      </c>
      <c r="I380" s="4"/>
      <c r="J380" s="4"/>
      <c r="K380" s="55"/>
      <c r="L380" s="4"/>
      <c r="M380" s="4"/>
      <c r="N380" s="55"/>
      <c r="O380" s="4" t="s">
        <v>1106</v>
      </c>
      <c r="P380" s="55">
        <v>43581</v>
      </c>
      <c r="Q380" s="4" t="s">
        <v>1107</v>
      </c>
      <c r="R380" s="4"/>
      <c r="S380" s="4"/>
      <c r="T380" s="4">
        <v>0</v>
      </c>
      <c r="U380" s="4" t="s">
        <v>150</v>
      </c>
      <c r="V380" s="4">
        <v>301046</v>
      </c>
      <c r="W380" s="4" t="s">
        <v>764</v>
      </c>
      <c r="X380" s="4">
        <v>301046</v>
      </c>
      <c r="Y380" s="4" t="s">
        <v>764</v>
      </c>
      <c r="Z380" s="4">
        <v>12</v>
      </c>
      <c r="AA380" s="4" t="s">
        <v>83</v>
      </c>
      <c r="AB380" s="56">
        <v>3</v>
      </c>
      <c r="AC380" s="56" t="s">
        <v>765</v>
      </c>
      <c r="AD380" s="36">
        <v>1</v>
      </c>
      <c r="AE380" s="36" t="s">
        <v>765</v>
      </c>
      <c r="AF380" s="4"/>
      <c r="AG380" s="4"/>
      <c r="AH380" s="4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spans="1:46" ht="15" customHeight="1" x14ac:dyDescent="0.35">
      <c r="A381" s="4">
        <v>2019</v>
      </c>
      <c r="B381" s="4" t="s">
        <v>147</v>
      </c>
      <c r="C381" s="4" t="s">
        <v>207</v>
      </c>
      <c r="D381" s="55">
        <v>43542</v>
      </c>
      <c r="E381" s="4" t="s">
        <v>542</v>
      </c>
      <c r="F381" s="4" t="s">
        <v>36</v>
      </c>
      <c r="G381" s="4" t="s">
        <v>921</v>
      </c>
      <c r="H381" s="4" t="s">
        <v>38</v>
      </c>
      <c r="I381" s="4"/>
      <c r="J381" s="4"/>
      <c r="K381" s="55"/>
      <c r="L381" s="4"/>
      <c r="M381" s="4"/>
      <c r="N381" s="55"/>
      <c r="O381" s="4" t="s">
        <v>1108</v>
      </c>
      <c r="P381" s="55">
        <v>43542</v>
      </c>
      <c r="Q381" s="4" t="s">
        <v>1109</v>
      </c>
      <c r="R381" s="4"/>
      <c r="S381" s="4"/>
      <c r="T381" s="4">
        <v>0</v>
      </c>
      <c r="U381" s="4" t="s">
        <v>150</v>
      </c>
      <c r="V381" s="4">
        <v>301232</v>
      </c>
      <c r="W381" s="4" t="s">
        <v>730</v>
      </c>
      <c r="X381" s="4">
        <v>301232</v>
      </c>
      <c r="Y381" s="4" t="s">
        <v>730</v>
      </c>
      <c r="Z381" s="4">
        <v>14</v>
      </c>
      <c r="AA381" s="4" t="s">
        <v>731</v>
      </c>
      <c r="AB381" s="4">
        <v>2</v>
      </c>
      <c r="AC381" s="4" t="s">
        <v>732</v>
      </c>
      <c r="AD381" s="36">
        <v>1</v>
      </c>
      <c r="AE381" s="36" t="s">
        <v>732</v>
      </c>
      <c r="AF381" s="4"/>
      <c r="AG381" s="4"/>
      <c r="AH381" s="4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spans="1:46" ht="15" customHeight="1" x14ac:dyDescent="0.35">
      <c r="A382" s="4">
        <v>2019</v>
      </c>
      <c r="B382" s="4" t="s">
        <v>147</v>
      </c>
      <c r="C382" s="4" t="s">
        <v>207</v>
      </c>
      <c r="D382" s="55">
        <v>43581</v>
      </c>
      <c r="E382" s="4" t="s">
        <v>542</v>
      </c>
      <c r="F382" s="4" t="s">
        <v>36</v>
      </c>
      <c r="G382" s="4" t="s">
        <v>921</v>
      </c>
      <c r="H382" s="4" t="s">
        <v>38</v>
      </c>
      <c r="I382" s="4"/>
      <c r="J382" s="4"/>
      <c r="K382" s="55"/>
      <c r="L382" s="4"/>
      <c r="M382" s="4"/>
      <c r="N382" s="55"/>
      <c r="O382" s="4" t="s">
        <v>1110</v>
      </c>
      <c r="P382" s="55">
        <v>43581</v>
      </c>
      <c r="Q382" s="4" t="s">
        <v>1111</v>
      </c>
      <c r="R382" s="4"/>
      <c r="S382" s="4"/>
      <c r="T382" s="4">
        <v>0</v>
      </c>
      <c r="U382" s="4" t="s">
        <v>150</v>
      </c>
      <c r="V382" s="4">
        <v>301573</v>
      </c>
      <c r="W382" s="4" t="s">
        <v>824</v>
      </c>
      <c r="X382" s="4">
        <v>301573</v>
      </c>
      <c r="Y382" s="4" t="s">
        <v>824</v>
      </c>
      <c r="Z382" s="4">
        <v>20</v>
      </c>
      <c r="AA382" s="4" t="s">
        <v>324</v>
      </c>
      <c r="AB382" s="4">
        <v>6</v>
      </c>
      <c r="AC382" s="4" t="s">
        <v>825</v>
      </c>
      <c r="AD382" s="36">
        <v>1</v>
      </c>
      <c r="AE382" s="36" t="s">
        <v>825</v>
      </c>
      <c r="AF382" s="4"/>
      <c r="AG382" s="4"/>
      <c r="AH382" s="4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spans="1:46" ht="15" customHeight="1" x14ac:dyDescent="0.35">
      <c r="A383" s="4">
        <v>2019</v>
      </c>
      <c r="B383" s="4" t="s">
        <v>147</v>
      </c>
      <c r="C383" s="4" t="s">
        <v>207</v>
      </c>
      <c r="D383" s="55">
        <v>43577</v>
      </c>
      <c r="E383" s="4" t="s">
        <v>542</v>
      </c>
      <c r="F383" s="4" t="s">
        <v>36</v>
      </c>
      <c r="G383" s="4" t="s">
        <v>921</v>
      </c>
      <c r="H383" s="4" t="s">
        <v>38</v>
      </c>
      <c r="I383" s="4"/>
      <c r="J383" s="4"/>
      <c r="K383" s="55"/>
      <c r="L383" s="4"/>
      <c r="M383" s="4"/>
      <c r="N383" s="55"/>
      <c r="O383" s="4" t="s">
        <v>1112</v>
      </c>
      <c r="P383" s="55">
        <v>43577</v>
      </c>
      <c r="Q383" s="4" t="s">
        <v>1113</v>
      </c>
      <c r="R383" s="4"/>
      <c r="S383" s="4"/>
      <c r="T383" s="4">
        <v>0</v>
      </c>
      <c r="U383" s="4" t="s">
        <v>150</v>
      </c>
      <c r="V383" s="4">
        <v>301471</v>
      </c>
      <c r="W383" s="4" t="s">
        <v>1114</v>
      </c>
      <c r="X383" s="4">
        <v>301471</v>
      </c>
      <c r="Y383" s="4" t="s">
        <v>1114</v>
      </c>
      <c r="Z383" s="4">
        <v>17</v>
      </c>
      <c r="AA383" s="4" t="s">
        <v>319</v>
      </c>
      <c r="AB383" s="4">
        <v>1</v>
      </c>
      <c r="AC383" s="4" t="s">
        <v>320</v>
      </c>
      <c r="AD383" s="36">
        <v>1</v>
      </c>
      <c r="AE383" s="36" t="s">
        <v>320</v>
      </c>
      <c r="AF383" s="4"/>
      <c r="AG383" s="4"/>
      <c r="AH383" s="4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spans="1:46" ht="15" customHeight="1" x14ac:dyDescent="0.35">
      <c r="A384" s="4">
        <v>2019</v>
      </c>
      <c r="B384" s="4" t="s">
        <v>34</v>
      </c>
      <c r="C384" s="4" t="s">
        <v>34</v>
      </c>
      <c r="D384" s="55">
        <v>43564</v>
      </c>
      <c r="E384" s="4" t="s">
        <v>542</v>
      </c>
      <c r="F384" s="4" t="s">
        <v>36</v>
      </c>
      <c r="G384" s="4" t="s">
        <v>921</v>
      </c>
      <c r="H384" s="4" t="s">
        <v>38</v>
      </c>
      <c r="I384" s="4"/>
      <c r="J384" s="4"/>
      <c r="K384" s="55"/>
      <c r="L384" s="4"/>
      <c r="M384" s="4"/>
      <c r="N384" s="55"/>
      <c r="O384" s="4" t="s">
        <v>1115</v>
      </c>
      <c r="P384" s="55">
        <v>43564</v>
      </c>
      <c r="Q384" s="4" t="s">
        <v>1116</v>
      </c>
      <c r="R384" s="4"/>
      <c r="S384" s="4"/>
      <c r="T384" s="4">
        <v>7</v>
      </c>
      <c r="U384" s="4" t="s">
        <v>181</v>
      </c>
      <c r="V384" s="4">
        <v>72</v>
      </c>
      <c r="W384" s="4" t="s">
        <v>486</v>
      </c>
      <c r="X384" s="4">
        <v>1519</v>
      </c>
      <c r="Y384" s="4" t="s">
        <v>487</v>
      </c>
      <c r="Z384" s="4">
        <v>15</v>
      </c>
      <c r="AA384" s="4" t="s">
        <v>43</v>
      </c>
      <c r="AB384" s="4">
        <v>1</v>
      </c>
      <c r="AC384" s="4" t="s">
        <v>43</v>
      </c>
      <c r="AD384" s="36">
        <v>20</v>
      </c>
      <c r="AE384" s="36" t="s">
        <v>403</v>
      </c>
      <c r="AF384" s="4"/>
      <c r="AG384" s="4"/>
      <c r="AH384" s="4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spans="1:46" ht="15" customHeight="1" x14ac:dyDescent="0.35">
      <c r="A385" s="4">
        <v>2019</v>
      </c>
      <c r="B385" s="4" t="s">
        <v>34</v>
      </c>
      <c r="C385" s="4" t="s">
        <v>244</v>
      </c>
      <c r="D385" s="55">
        <v>43518</v>
      </c>
      <c r="E385" s="4" t="s">
        <v>542</v>
      </c>
      <c r="F385" s="4" t="s">
        <v>36</v>
      </c>
      <c r="G385" s="4" t="s">
        <v>921</v>
      </c>
      <c r="H385" s="4" t="s">
        <v>38</v>
      </c>
      <c r="I385" s="4"/>
      <c r="J385" s="4"/>
      <c r="K385" s="55"/>
      <c r="L385" s="4"/>
      <c r="M385" s="4"/>
      <c r="N385" s="55"/>
      <c r="O385" s="4" t="s">
        <v>1117</v>
      </c>
      <c r="P385" s="55">
        <v>43518</v>
      </c>
      <c r="Q385" s="4" t="s">
        <v>1118</v>
      </c>
      <c r="R385" s="4"/>
      <c r="S385" s="4"/>
      <c r="T385" s="4">
        <v>10</v>
      </c>
      <c r="U385" s="4" t="s">
        <v>246</v>
      </c>
      <c r="V385" s="4">
        <v>527</v>
      </c>
      <c r="W385" s="4" t="s">
        <v>888</v>
      </c>
      <c r="X385" s="4">
        <v>105</v>
      </c>
      <c r="Y385" s="4" t="s">
        <v>889</v>
      </c>
      <c r="Z385" s="4">
        <v>19</v>
      </c>
      <c r="AA385" s="4" t="s">
        <v>99</v>
      </c>
      <c r="AB385" s="4">
        <v>1</v>
      </c>
      <c r="AC385" s="4" t="s">
        <v>99</v>
      </c>
      <c r="AD385" s="36">
        <v>13</v>
      </c>
      <c r="AE385" s="36" t="s">
        <v>100</v>
      </c>
      <c r="AF385" s="4"/>
      <c r="AG385" s="4"/>
      <c r="AH385" s="4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spans="1:46" ht="15" customHeight="1" x14ac:dyDescent="0.35">
      <c r="A386" s="4">
        <v>2019</v>
      </c>
      <c r="B386" s="4" t="s">
        <v>34</v>
      </c>
      <c r="C386" s="4" t="s">
        <v>244</v>
      </c>
      <c r="D386" s="55">
        <v>43565</v>
      </c>
      <c r="E386" s="4" t="s">
        <v>542</v>
      </c>
      <c r="F386" s="4" t="s">
        <v>36</v>
      </c>
      <c r="G386" s="4" t="s">
        <v>921</v>
      </c>
      <c r="H386" s="4" t="s">
        <v>38</v>
      </c>
      <c r="I386" s="4"/>
      <c r="J386" s="4"/>
      <c r="K386" s="55"/>
      <c r="L386" s="4"/>
      <c r="M386" s="4"/>
      <c r="N386" s="55"/>
      <c r="O386" s="4" t="s">
        <v>1119</v>
      </c>
      <c r="P386" s="55">
        <v>43565</v>
      </c>
      <c r="Q386" s="4" t="s">
        <v>1120</v>
      </c>
      <c r="R386" s="4"/>
      <c r="S386" s="4"/>
      <c r="T386" s="56">
        <v>10</v>
      </c>
      <c r="U386" s="56" t="s">
        <v>246</v>
      </c>
      <c r="V386" s="4">
        <v>521</v>
      </c>
      <c r="W386" s="56" t="s">
        <v>900</v>
      </c>
      <c r="X386" s="4">
        <v>99</v>
      </c>
      <c r="Y386" s="56" t="s">
        <v>901</v>
      </c>
      <c r="Z386" s="56">
        <v>20</v>
      </c>
      <c r="AA386" s="56" t="s">
        <v>324</v>
      </c>
      <c r="AB386" s="56">
        <v>1</v>
      </c>
      <c r="AC386" s="56" t="s">
        <v>324</v>
      </c>
      <c r="AD386" s="37">
        <v>4</v>
      </c>
      <c r="AE386" s="37" t="s">
        <v>902</v>
      </c>
      <c r="AF386" s="4"/>
      <c r="AG386" s="4"/>
      <c r="AH386" s="4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spans="1:46" ht="15" customHeight="1" x14ac:dyDescent="0.35">
      <c r="A387" s="4">
        <v>2019</v>
      </c>
      <c r="B387" s="4" t="s">
        <v>34</v>
      </c>
      <c r="C387" s="4" t="s">
        <v>34</v>
      </c>
      <c r="D387" s="55">
        <v>43564</v>
      </c>
      <c r="E387" s="4" t="s">
        <v>542</v>
      </c>
      <c r="F387" s="4" t="s">
        <v>36</v>
      </c>
      <c r="G387" s="4" t="s">
        <v>921</v>
      </c>
      <c r="H387" s="4" t="s">
        <v>38</v>
      </c>
      <c r="I387" s="4"/>
      <c r="J387" s="4"/>
      <c r="K387" s="55"/>
      <c r="L387" s="4"/>
      <c r="M387" s="4"/>
      <c r="N387" s="55"/>
      <c r="O387" s="4" t="s">
        <v>1121</v>
      </c>
      <c r="P387" s="55">
        <v>43564</v>
      </c>
      <c r="Q387" s="4" t="s">
        <v>1122</v>
      </c>
      <c r="R387" s="4"/>
      <c r="S387" s="4"/>
      <c r="T387" s="4">
        <v>3</v>
      </c>
      <c r="U387" s="4" t="s">
        <v>159</v>
      </c>
      <c r="V387" s="4">
        <v>60</v>
      </c>
      <c r="W387" s="4" t="s">
        <v>1123</v>
      </c>
      <c r="X387" s="4">
        <v>16</v>
      </c>
      <c r="Y387" s="4" t="s">
        <v>1124</v>
      </c>
      <c r="Z387" s="4">
        <v>15</v>
      </c>
      <c r="AA387" s="4" t="s">
        <v>43</v>
      </c>
      <c r="AB387" s="4">
        <v>1</v>
      </c>
      <c r="AC387" s="4" t="s">
        <v>43</v>
      </c>
      <c r="AD387" s="36">
        <v>1</v>
      </c>
      <c r="AE387" s="36" t="s">
        <v>43</v>
      </c>
      <c r="AF387" s="4"/>
      <c r="AG387" s="4"/>
      <c r="AH387" s="4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spans="1:46" ht="15" customHeight="1" x14ac:dyDescent="0.35">
      <c r="A388" s="4">
        <v>2019</v>
      </c>
      <c r="B388" s="4" t="s">
        <v>34</v>
      </c>
      <c r="C388" s="4" t="s">
        <v>289</v>
      </c>
      <c r="D388" s="55">
        <v>43549</v>
      </c>
      <c r="E388" s="4" t="s">
        <v>542</v>
      </c>
      <c r="F388" s="4" t="s">
        <v>36</v>
      </c>
      <c r="G388" s="4" t="s">
        <v>921</v>
      </c>
      <c r="H388" s="4" t="s">
        <v>38</v>
      </c>
      <c r="I388" s="4"/>
      <c r="J388" s="4"/>
      <c r="K388" s="55"/>
      <c r="L388" s="4"/>
      <c r="M388" s="4"/>
      <c r="N388" s="55"/>
      <c r="O388" s="4" t="s">
        <v>1125</v>
      </c>
      <c r="P388" s="55">
        <v>43549</v>
      </c>
      <c r="Q388" s="4" t="s">
        <v>1126</v>
      </c>
      <c r="R388" s="4"/>
      <c r="S388" s="4"/>
      <c r="T388" s="4">
        <v>27</v>
      </c>
      <c r="U388" s="4" t="s">
        <v>554</v>
      </c>
      <c r="V388" s="4">
        <v>27</v>
      </c>
      <c r="W388" s="4" t="s">
        <v>554</v>
      </c>
      <c r="X388" s="4">
        <v>1295</v>
      </c>
      <c r="Y388" s="4" t="s">
        <v>554</v>
      </c>
      <c r="Z388" s="4">
        <v>15</v>
      </c>
      <c r="AA388" s="4" t="s">
        <v>43</v>
      </c>
      <c r="AB388" s="4">
        <v>1</v>
      </c>
      <c r="AC388" s="4" t="s">
        <v>43</v>
      </c>
      <c r="AD388" s="36">
        <v>1</v>
      </c>
      <c r="AE388" s="36" t="s">
        <v>43</v>
      </c>
      <c r="AF388" s="4"/>
      <c r="AG388" s="4"/>
      <c r="AH388" s="4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spans="1:46" ht="15" customHeight="1" x14ac:dyDescent="0.35">
      <c r="A389" s="4">
        <v>2019</v>
      </c>
      <c r="B389" s="4" t="s">
        <v>62</v>
      </c>
      <c r="C389" s="4" t="s">
        <v>62</v>
      </c>
      <c r="D389" s="55">
        <v>43570</v>
      </c>
      <c r="E389" s="4" t="s">
        <v>542</v>
      </c>
      <c r="F389" s="4" t="s">
        <v>36</v>
      </c>
      <c r="G389" s="4" t="s">
        <v>921</v>
      </c>
      <c r="H389" s="4" t="s">
        <v>38</v>
      </c>
      <c r="I389" s="4"/>
      <c r="J389" s="4"/>
      <c r="K389" s="55"/>
      <c r="L389" s="4"/>
      <c r="M389" s="4"/>
      <c r="N389" s="55"/>
      <c r="O389" s="4" t="s">
        <v>1127</v>
      </c>
      <c r="P389" s="55">
        <v>43570</v>
      </c>
      <c r="Q389" s="4" t="s">
        <v>1128</v>
      </c>
      <c r="R389" s="4"/>
      <c r="S389" s="4"/>
      <c r="T389" s="56">
        <v>99</v>
      </c>
      <c r="U389" s="56" t="s">
        <v>64</v>
      </c>
      <c r="V389" s="56">
        <v>464</v>
      </c>
      <c r="W389" s="56" t="s">
        <v>556</v>
      </c>
      <c r="X389" s="56">
        <v>1028</v>
      </c>
      <c r="Y389" s="56" t="s">
        <v>557</v>
      </c>
      <c r="Z389" s="56">
        <v>7</v>
      </c>
      <c r="AA389" s="56" t="s">
        <v>329</v>
      </c>
      <c r="AB389" s="56">
        <v>1</v>
      </c>
      <c r="AC389" s="56" t="s">
        <v>330</v>
      </c>
      <c r="AD389" s="37">
        <v>2</v>
      </c>
      <c r="AE389" s="37" t="s">
        <v>428</v>
      </c>
      <c r="AF389" s="4"/>
      <c r="AG389" s="4"/>
      <c r="AH389" s="4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spans="1:46" ht="15" customHeight="1" x14ac:dyDescent="0.35">
      <c r="A390" s="4">
        <v>2019</v>
      </c>
      <c r="B390" s="4" t="s">
        <v>34</v>
      </c>
      <c r="C390" s="4" t="s">
        <v>34</v>
      </c>
      <c r="D390" s="55">
        <v>43584</v>
      </c>
      <c r="E390" s="4" t="s">
        <v>542</v>
      </c>
      <c r="F390" s="4" t="s">
        <v>36</v>
      </c>
      <c r="G390" s="4" t="s">
        <v>921</v>
      </c>
      <c r="H390" s="4" t="s">
        <v>38</v>
      </c>
      <c r="I390" s="4"/>
      <c r="J390" s="4"/>
      <c r="K390" s="55"/>
      <c r="L390" s="4"/>
      <c r="M390" s="4"/>
      <c r="N390" s="55"/>
      <c r="O390" s="4" t="s">
        <v>1129</v>
      </c>
      <c r="P390" s="55">
        <v>43584</v>
      </c>
      <c r="Q390" s="4" t="s">
        <v>1130</v>
      </c>
      <c r="R390" s="4"/>
      <c r="S390" s="4"/>
      <c r="T390" s="4">
        <v>11</v>
      </c>
      <c r="U390" s="4" t="s">
        <v>342</v>
      </c>
      <c r="V390" s="4">
        <v>136</v>
      </c>
      <c r="W390" s="4" t="s">
        <v>577</v>
      </c>
      <c r="X390" s="4">
        <v>1235</v>
      </c>
      <c r="Y390" s="4" t="s">
        <v>578</v>
      </c>
      <c r="Z390" s="4">
        <v>15</v>
      </c>
      <c r="AA390" s="4" t="s">
        <v>43</v>
      </c>
      <c r="AB390" s="4">
        <v>1</v>
      </c>
      <c r="AC390" s="4" t="s">
        <v>43</v>
      </c>
      <c r="AD390" s="36">
        <v>41</v>
      </c>
      <c r="AE390" s="36" t="s">
        <v>579</v>
      </c>
      <c r="AF390" s="4"/>
      <c r="AG390" s="4"/>
      <c r="AH390" s="4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spans="1:46" ht="15" customHeight="1" x14ac:dyDescent="0.35">
      <c r="A391" s="4">
        <v>2019</v>
      </c>
      <c r="B391" s="4" t="s">
        <v>34</v>
      </c>
      <c r="C391" s="4" t="s">
        <v>34</v>
      </c>
      <c r="D391" s="55">
        <v>43578</v>
      </c>
      <c r="E391" s="4" t="s">
        <v>542</v>
      </c>
      <c r="F391" s="4" t="s">
        <v>36</v>
      </c>
      <c r="G391" s="4" t="s">
        <v>921</v>
      </c>
      <c r="H391" s="4" t="s">
        <v>38</v>
      </c>
      <c r="I391" s="4"/>
      <c r="J391" s="4"/>
      <c r="K391" s="55"/>
      <c r="L391" s="4"/>
      <c r="M391" s="4"/>
      <c r="N391" s="55"/>
      <c r="O391" s="4" t="s">
        <v>1131</v>
      </c>
      <c r="P391" s="55">
        <v>43578</v>
      </c>
      <c r="Q391" s="4" t="s">
        <v>1132</v>
      </c>
      <c r="R391" s="4"/>
      <c r="S391" s="4"/>
      <c r="T391" s="4">
        <v>11</v>
      </c>
      <c r="U391" s="4" t="s">
        <v>342</v>
      </c>
      <c r="V391" s="4">
        <v>11</v>
      </c>
      <c r="W391" s="4" t="s">
        <v>364</v>
      </c>
      <c r="X391" s="4">
        <v>117</v>
      </c>
      <c r="Y391" s="4" t="s">
        <v>365</v>
      </c>
      <c r="Z391" s="4">
        <v>15</v>
      </c>
      <c r="AA391" s="4" t="s">
        <v>43</v>
      </c>
      <c r="AB391" s="4">
        <v>1</v>
      </c>
      <c r="AC391" s="4" t="s">
        <v>43</v>
      </c>
      <c r="AD391" s="36">
        <v>13</v>
      </c>
      <c r="AE391" s="36" t="s">
        <v>44</v>
      </c>
      <c r="AF391" s="4"/>
      <c r="AG391" s="4"/>
      <c r="AH391" s="4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spans="1:46" ht="15" customHeight="1" x14ac:dyDescent="0.35">
      <c r="A392" s="4">
        <v>2019</v>
      </c>
      <c r="B392" s="4" t="s">
        <v>34</v>
      </c>
      <c r="C392" s="4" t="s">
        <v>34</v>
      </c>
      <c r="D392" s="55">
        <v>43536</v>
      </c>
      <c r="E392" s="4" t="s">
        <v>542</v>
      </c>
      <c r="F392" s="4" t="s">
        <v>36</v>
      </c>
      <c r="G392" s="4" t="s">
        <v>921</v>
      </c>
      <c r="H392" s="4" t="s">
        <v>38</v>
      </c>
      <c r="I392" s="4"/>
      <c r="J392" s="4"/>
      <c r="K392" s="55"/>
      <c r="L392" s="4"/>
      <c r="M392" s="4"/>
      <c r="N392" s="55"/>
      <c r="O392" s="4" t="s">
        <v>1133</v>
      </c>
      <c r="P392" s="55">
        <v>43536</v>
      </c>
      <c r="Q392" s="4" t="s">
        <v>1134</v>
      </c>
      <c r="R392" s="4"/>
      <c r="S392" s="4"/>
      <c r="T392" s="4">
        <v>1</v>
      </c>
      <c r="U392" s="4" t="s">
        <v>40</v>
      </c>
      <c r="V392" s="4">
        <v>24</v>
      </c>
      <c r="W392" s="4" t="s">
        <v>849</v>
      </c>
      <c r="X392" s="4">
        <v>1319</v>
      </c>
      <c r="Y392" s="4" t="s">
        <v>850</v>
      </c>
      <c r="Z392" s="4">
        <v>15</v>
      </c>
      <c r="AA392" s="4" t="s">
        <v>43</v>
      </c>
      <c r="AB392" s="4">
        <v>1</v>
      </c>
      <c r="AC392" s="4" t="s">
        <v>43</v>
      </c>
      <c r="AD392" s="36">
        <v>20</v>
      </c>
      <c r="AE392" s="36" t="s">
        <v>403</v>
      </c>
      <c r="AF392" s="4"/>
      <c r="AG392" s="4"/>
      <c r="AH392" s="4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spans="1:46" ht="15" customHeight="1" x14ac:dyDescent="0.35">
      <c r="A393" s="4">
        <v>2019</v>
      </c>
      <c r="B393" s="4" t="s">
        <v>34</v>
      </c>
      <c r="C393" s="4" t="s">
        <v>289</v>
      </c>
      <c r="D393" s="55">
        <v>43543</v>
      </c>
      <c r="E393" s="4" t="s">
        <v>542</v>
      </c>
      <c r="F393" s="4" t="s">
        <v>36</v>
      </c>
      <c r="G393" s="4" t="s">
        <v>921</v>
      </c>
      <c r="H393" s="4" t="s">
        <v>38</v>
      </c>
      <c r="I393" s="4"/>
      <c r="J393" s="4"/>
      <c r="K393" s="55"/>
      <c r="L393" s="4"/>
      <c r="M393" s="4"/>
      <c r="N393" s="55"/>
      <c r="O393" s="4" t="s">
        <v>1135</v>
      </c>
      <c r="P393" s="55">
        <v>43543</v>
      </c>
      <c r="Q393" s="4" t="s">
        <v>1136</v>
      </c>
      <c r="R393" s="4"/>
      <c r="S393" s="4"/>
      <c r="T393" s="4">
        <v>4</v>
      </c>
      <c r="U393" s="4" t="s">
        <v>387</v>
      </c>
      <c r="V393" s="4">
        <v>4</v>
      </c>
      <c r="W393" s="4" t="s">
        <v>387</v>
      </c>
      <c r="X393" s="4">
        <v>12</v>
      </c>
      <c r="Y393" s="4" t="s">
        <v>388</v>
      </c>
      <c r="Z393" s="4">
        <v>15</v>
      </c>
      <c r="AA393" s="4" t="s">
        <v>43</v>
      </c>
      <c r="AB393" s="4">
        <v>1</v>
      </c>
      <c r="AC393" s="4" t="s">
        <v>43</v>
      </c>
      <c r="AD393" s="36">
        <v>1</v>
      </c>
      <c r="AE393" s="36" t="s">
        <v>43</v>
      </c>
      <c r="AF393" s="4"/>
      <c r="AG393" s="4"/>
      <c r="AH393" s="4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spans="1:46" ht="15" customHeight="1" x14ac:dyDescent="0.35">
      <c r="A394" s="4">
        <v>2019</v>
      </c>
      <c r="B394" s="4" t="s">
        <v>34</v>
      </c>
      <c r="C394" s="4" t="s">
        <v>289</v>
      </c>
      <c r="D394" s="55">
        <v>43542</v>
      </c>
      <c r="E394" s="4" t="s">
        <v>542</v>
      </c>
      <c r="F394" s="4" t="s">
        <v>36</v>
      </c>
      <c r="G394" s="4" t="s">
        <v>921</v>
      </c>
      <c r="H394" s="4" t="s">
        <v>38</v>
      </c>
      <c r="I394" s="4"/>
      <c r="J394" s="4"/>
      <c r="K394" s="55"/>
      <c r="L394" s="4"/>
      <c r="M394" s="4"/>
      <c r="N394" s="55"/>
      <c r="O394" s="4" t="s">
        <v>1137</v>
      </c>
      <c r="P394" s="55">
        <v>43542</v>
      </c>
      <c r="Q394" s="4" t="s">
        <v>1138</v>
      </c>
      <c r="R394" s="4"/>
      <c r="S394" s="4"/>
      <c r="T394" s="4">
        <v>24</v>
      </c>
      <c r="U394" s="4" t="s">
        <v>876</v>
      </c>
      <c r="V394" s="4">
        <v>24</v>
      </c>
      <c r="W394" s="4" t="s">
        <v>876</v>
      </c>
      <c r="X394" s="4">
        <v>201</v>
      </c>
      <c r="Y394" s="4" t="s">
        <v>876</v>
      </c>
      <c r="Z394" s="4">
        <v>15</v>
      </c>
      <c r="AA394" s="4" t="s">
        <v>43</v>
      </c>
      <c r="AB394" s="56">
        <v>1</v>
      </c>
      <c r="AC394" s="56" t="s">
        <v>43</v>
      </c>
      <c r="AD394" s="36">
        <v>1</v>
      </c>
      <c r="AE394" s="36" t="s">
        <v>43</v>
      </c>
      <c r="AF394" s="4"/>
      <c r="AG394" s="4"/>
      <c r="AH394" s="4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spans="1:46" ht="15" customHeight="1" x14ac:dyDescent="0.35">
      <c r="A395" s="4">
        <v>2019</v>
      </c>
      <c r="B395" s="4" t="s">
        <v>34</v>
      </c>
      <c r="C395" s="4" t="s">
        <v>244</v>
      </c>
      <c r="D395" s="55">
        <v>43581</v>
      </c>
      <c r="E395" s="4" t="s">
        <v>698</v>
      </c>
      <c r="F395" s="4" t="s">
        <v>36</v>
      </c>
      <c r="G395" s="4" t="s">
        <v>921</v>
      </c>
      <c r="H395" s="4" t="s">
        <v>38</v>
      </c>
      <c r="I395" s="4"/>
      <c r="J395" s="4"/>
      <c r="K395" s="55"/>
      <c r="L395" s="4"/>
      <c r="M395" s="4"/>
      <c r="N395" s="55"/>
      <c r="O395" s="4" t="s">
        <v>1139</v>
      </c>
      <c r="P395" s="55">
        <v>43581</v>
      </c>
      <c r="Q395" s="4" t="s">
        <v>1140</v>
      </c>
      <c r="R395" s="4"/>
      <c r="S395" s="4"/>
      <c r="T395" s="4">
        <v>10</v>
      </c>
      <c r="U395" s="4" t="s">
        <v>246</v>
      </c>
      <c r="V395" s="4">
        <v>526</v>
      </c>
      <c r="W395" s="4" t="s">
        <v>878</v>
      </c>
      <c r="X395" s="4">
        <v>104</v>
      </c>
      <c r="Y395" s="4" t="s">
        <v>879</v>
      </c>
      <c r="Z395" s="4">
        <v>10</v>
      </c>
      <c r="AA395" s="4" t="s">
        <v>256</v>
      </c>
      <c r="AB395" s="56">
        <v>6</v>
      </c>
      <c r="AC395" s="56" t="s">
        <v>880</v>
      </c>
      <c r="AD395" s="36">
        <v>1</v>
      </c>
      <c r="AE395" s="36" t="s">
        <v>881</v>
      </c>
      <c r="AF395" s="4"/>
      <c r="AG395" s="4"/>
      <c r="AH395" s="4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spans="1:46" ht="15" customHeight="1" x14ac:dyDescent="0.35">
      <c r="A396" s="4">
        <v>2019</v>
      </c>
      <c r="B396" s="4" t="s">
        <v>34</v>
      </c>
      <c r="C396" s="4" t="s">
        <v>244</v>
      </c>
      <c r="D396" s="55">
        <v>43577</v>
      </c>
      <c r="E396" s="4" t="s">
        <v>698</v>
      </c>
      <c r="F396" s="4" t="s">
        <v>36</v>
      </c>
      <c r="G396" s="4" t="s">
        <v>921</v>
      </c>
      <c r="H396" s="4" t="s">
        <v>38</v>
      </c>
      <c r="I396" s="4"/>
      <c r="J396" s="4"/>
      <c r="K396" s="55"/>
      <c r="L396" s="4"/>
      <c r="M396" s="4"/>
      <c r="N396" s="55"/>
      <c r="O396" s="4" t="s">
        <v>1141</v>
      </c>
      <c r="P396" s="55">
        <v>43577</v>
      </c>
      <c r="Q396" s="4" t="s">
        <v>1142</v>
      </c>
      <c r="R396" s="4"/>
      <c r="S396" s="4"/>
      <c r="T396" s="4">
        <v>10</v>
      </c>
      <c r="U396" s="4" t="s">
        <v>246</v>
      </c>
      <c r="V396" s="4">
        <v>510</v>
      </c>
      <c r="W396" s="4" t="s">
        <v>266</v>
      </c>
      <c r="X396" s="4">
        <v>88</v>
      </c>
      <c r="Y396" s="4" t="s">
        <v>267</v>
      </c>
      <c r="Z396" s="4">
        <v>15</v>
      </c>
      <c r="AA396" s="4" t="s">
        <v>43</v>
      </c>
      <c r="AB396" s="56">
        <v>1</v>
      </c>
      <c r="AC396" s="56" t="s">
        <v>43</v>
      </c>
      <c r="AD396" s="36">
        <v>1</v>
      </c>
      <c r="AE396" s="36" t="s">
        <v>43</v>
      </c>
      <c r="AF396" s="4"/>
      <c r="AG396" s="4"/>
      <c r="AH396" s="4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spans="1:46" ht="15" customHeight="1" x14ac:dyDescent="0.35">
      <c r="A397" s="4">
        <v>2019</v>
      </c>
      <c r="B397" s="4" t="s">
        <v>34</v>
      </c>
      <c r="C397" s="4" t="s">
        <v>34</v>
      </c>
      <c r="D397" s="55">
        <v>43829</v>
      </c>
      <c r="E397" s="4" t="s">
        <v>698</v>
      </c>
      <c r="F397" s="4" t="s">
        <v>36</v>
      </c>
      <c r="G397" s="4" t="s">
        <v>921</v>
      </c>
      <c r="H397" s="4" t="s">
        <v>38</v>
      </c>
      <c r="I397" s="4"/>
      <c r="J397" s="4"/>
      <c r="K397" s="55"/>
      <c r="L397" s="4"/>
      <c r="M397" s="4"/>
      <c r="N397" s="55"/>
      <c r="O397" s="4" t="s">
        <v>1143</v>
      </c>
      <c r="P397" s="55">
        <v>43829</v>
      </c>
      <c r="Q397" s="4" t="s">
        <v>1144</v>
      </c>
      <c r="R397" s="4"/>
      <c r="S397" s="4"/>
      <c r="T397" s="4">
        <v>11</v>
      </c>
      <c r="U397" s="4" t="s">
        <v>342</v>
      </c>
      <c r="V397" s="4">
        <v>131</v>
      </c>
      <c r="W397" s="4" t="s">
        <v>343</v>
      </c>
      <c r="X397" s="4">
        <v>151</v>
      </c>
      <c r="Y397" s="4" t="s">
        <v>343</v>
      </c>
      <c r="Z397" s="4">
        <v>15</v>
      </c>
      <c r="AA397" s="4" t="s">
        <v>43</v>
      </c>
      <c r="AB397" s="4">
        <v>1</v>
      </c>
      <c r="AC397" s="4" t="s">
        <v>43</v>
      </c>
      <c r="AD397" s="36">
        <v>8</v>
      </c>
      <c r="AE397" s="36" t="s">
        <v>344</v>
      </c>
      <c r="AF397" s="4"/>
      <c r="AG397" s="4"/>
      <c r="AH397" s="4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spans="1:46" ht="15" customHeight="1" x14ac:dyDescent="0.35">
      <c r="A398" s="4">
        <v>2019</v>
      </c>
      <c r="B398" s="4" t="s">
        <v>34</v>
      </c>
      <c r="C398" s="4" t="s">
        <v>34</v>
      </c>
      <c r="D398" s="55">
        <v>43812</v>
      </c>
      <c r="E398" s="4" t="s">
        <v>551</v>
      </c>
      <c r="F398" s="4" t="s">
        <v>36</v>
      </c>
      <c r="G398" s="4" t="s">
        <v>37</v>
      </c>
      <c r="H398" s="4" t="s">
        <v>38</v>
      </c>
      <c r="I398" s="4"/>
      <c r="J398" s="4"/>
      <c r="K398" s="55"/>
      <c r="L398" s="4"/>
      <c r="M398" s="4"/>
      <c r="N398" s="55"/>
      <c r="O398" s="4" t="s">
        <v>1145</v>
      </c>
      <c r="P398" s="55">
        <v>43812</v>
      </c>
      <c r="Q398" s="4" t="s">
        <v>1146</v>
      </c>
      <c r="R398" s="4"/>
      <c r="S398" s="4"/>
      <c r="T398" s="4">
        <v>5</v>
      </c>
      <c r="U398" s="4" t="s">
        <v>121</v>
      </c>
      <c r="V398" s="4">
        <v>51</v>
      </c>
      <c r="W398" s="4" t="s">
        <v>213</v>
      </c>
      <c r="X398" s="4">
        <v>1311</v>
      </c>
      <c r="Y398" s="4" t="s">
        <v>214</v>
      </c>
      <c r="Z398" s="4">
        <v>15</v>
      </c>
      <c r="AA398" s="4" t="s">
        <v>43</v>
      </c>
      <c r="AB398" s="4">
        <v>1</v>
      </c>
      <c r="AC398" s="4" t="s">
        <v>43</v>
      </c>
      <c r="AD398" s="36">
        <v>13</v>
      </c>
      <c r="AE398" s="36" t="s">
        <v>44</v>
      </c>
      <c r="AF398" s="4"/>
      <c r="AG398" s="4"/>
      <c r="AH398" s="4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spans="1:46" ht="15" customHeight="1" x14ac:dyDescent="0.35">
      <c r="A399" s="4">
        <v>2019</v>
      </c>
      <c r="B399" s="4" t="s">
        <v>34</v>
      </c>
      <c r="C399" s="4" t="s">
        <v>34</v>
      </c>
      <c r="D399" s="55">
        <v>43591</v>
      </c>
      <c r="E399" s="4" t="s">
        <v>542</v>
      </c>
      <c r="F399" s="4" t="s">
        <v>36</v>
      </c>
      <c r="G399" s="4" t="s">
        <v>37</v>
      </c>
      <c r="H399" s="4" t="s">
        <v>38</v>
      </c>
      <c r="I399" s="4"/>
      <c r="J399" s="4"/>
      <c r="K399" s="55"/>
      <c r="L399" s="4"/>
      <c r="M399" s="4"/>
      <c r="N399" s="55"/>
      <c r="O399" s="4" t="s">
        <v>1147</v>
      </c>
      <c r="P399" s="55">
        <v>43591</v>
      </c>
      <c r="Q399" s="4" t="s">
        <v>1148</v>
      </c>
      <c r="R399" s="4"/>
      <c r="S399" s="4"/>
      <c r="T399" s="4">
        <v>1</v>
      </c>
      <c r="U399" s="4" t="s">
        <v>40</v>
      </c>
      <c r="V399" s="4">
        <v>22</v>
      </c>
      <c r="W399" s="4" t="s">
        <v>852</v>
      </c>
      <c r="X399" s="4">
        <v>1268</v>
      </c>
      <c r="Y399" s="4" t="s">
        <v>852</v>
      </c>
      <c r="Z399" s="4">
        <v>15</v>
      </c>
      <c r="AA399" s="4" t="s">
        <v>43</v>
      </c>
      <c r="AB399" s="4">
        <v>1</v>
      </c>
      <c r="AC399" s="4" t="s">
        <v>43</v>
      </c>
      <c r="AD399" s="36">
        <v>41</v>
      </c>
      <c r="AE399" s="36" t="s">
        <v>579</v>
      </c>
      <c r="AF399" s="4"/>
      <c r="AG399" s="4"/>
      <c r="AH399" s="4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spans="1:46" ht="15" customHeight="1" x14ac:dyDescent="0.35">
      <c r="A400" s="4">
        <v>2019</v>
      </c>
      <c r="B400" s="4" t="s">
        <v>34</v>
      </c>
      <c r="C400" s="4" t="s">
        <v>34</v>
      </c>
      <c r="D400" s="55">
        <v>43689</v>
      </c>
      <c r="E400" s="4" t="s">
        <v>542</v>
      </c>
      <c r="F400" s="4" t="s">
        <v>36</v>
      </c>
      <c r="G400" s="4" t="s">
        <v>1149</v>
      </c>
      <c r="H400" s="4" t="s">
        <v>38</v>
      </c>
      <c r="I400" s="4"/>
      <c r="J400" s="4"/>
      <c r="K400" s="55"/>
      <c r="L400" s="4"/>
      <c r="M400" s="4"/>
      <c r="N400" s="55"/>
      <c r="O400" s="4" t="s">
        <v>1150</v>
      </c>
      <c r="P400" s="55">
        <v>43689</v>
      </c>
      <c r="Q400" s="4" t="s">
        <v>1151</v>
      </c>
      <c r="R400" s="4"/>
      <c r="S400" s="4"/>
      <c r="T400" s="4">
        <v>1</v>
      </c>
      <c r="U400" s="4" t="s">
        <v>40</v>
      </c>
      <c r="V400" s="4">
        <v>24</v>
      </c>
      <c r="W400" s="4" t="s">
        <v>849</v>
      </c>
      <c r="X400" s="4">
        <v>1319</v>
      </c>
      <c r="Y400" s="4" t="s">
        <v>850</v>
      </c>
      <c r="Z400" s="4">
        <v>15</v>
      </c>
      <c r="AA400" s="4" t="s">
        <v>43</v>
      </c>
      <c r="AB400" s="4">
        <v>1</v>
      </c>
      <c r="AC400" s="4" t="s">
        <v>43</v>
      </c>
      <c r="AD400" s="36">
        <v>20</v>
      </c>
      <c r="AE400" s="36" t="s">
        <v>403</v>
      </c>
      <c r="AF400" s="4"/>
      <c r="AG400" s="4"/>
      <c r="AH400" s="4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spans="1:46" ht="15" customHeight="1" x14ac:dyDescent="0.35">
      <c r="A401" s="4">
        <v>2019</v>
      </c>
      <c r="B401" s="4" t="s">
        <v>147</v>
      </c>
      <c r="C401" s="4" t="s">
        <v>148</v>
      </c>
      <c r="D401" s="55">
        <v>43766</v>
      </c>
      <c r="E401" s="4" t="s">
        <v>944</v>
      </c>
      <c r="F401" s="4" t="s">
        <v>36</v>
      </c>
      <c r="G401" s="4" t="s">
        <v>37</v>
      </c>
      <c r="H401" s="4" t="s">
        <v>38</v>
      </c>
      <c r="I401" s="4"/>
      <c r="J401" s="4"/>
      <c r="K401" s="55"/>
      <c r="L401" s="4"/>
      <c r="M401" s="4"/>
      <c r="N401" s="55"/>
      <c r="O401" s="4" t="s">
        <v>1152</v>
      </c>
      <c r="P401" s="55">
        <v>43766</v>
      </c>
      <c r="Q401" s="4" t="s">
        <v>1153</v>
      </c>
      <c r="R401" s="4"/>
      <c r="S401" s="4"/>
      <c r="T401" s="4">
        <v>0</v>
      </c>
      <c r="U401" s="4" t="s">
        <v>150</v>
      </c>
      <c r="V401" s="4">
        <v>301534</v>
      </c>
      <c r="W401" s="4" t="s">
        <v>1154</v>
      </c>
      <c r="X401" s="4">
        <v>301534</v>
      </c>
      <c r="Y401" s="4" t="s">
        <v>1154</v>
      </c>
      <c r="Z401" s="4">
        <v>20</v>
      </c>
      <c r="AA401" s="4" t="s">
        <v>324</v>
      </c>
      <c r="AB401" s="56">
        <v>1</v>
      </c>
      <c r="AC401" s="56" t="s">
        <v>324</v>
      </c>
      <c r="AD401" s="36">
        <v>9</v>
      </c>
      <c r="AE401" s="36" t="s">
        <v>1155</v>
      </c>
      <c r="AF401" s="4"/>
      <c r="AG401" s="4"/>
      <c r="AH401" s="4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spans="1:46" ht="15" customHeight="1" x14ac:dyDescent="0.35">
      <c r="A402" s="4">
        <v>2019</v>
      </c>
      <c r="B402" s="4" t="s">
        <v>34</v>
      </c>
      <c r="C402" s="4" t="s">
        <v>244</v>
      </c>
      <c r="D402" s="55">
        <v>43550</v>
      </c>
      <c r="E402" s="4" t="s">
        <v>953</v>
      </c>
      <c r="F402" s="4" t="s">
        <v>36</v>
      </c>
      <c r="G402" s="4" t="s">
        <v>921</v>
      </c>
      <c r="H402" s="4" t="s">
        <v>38</v>
      </c>
      <c r="I402" s="4"/>
      <c r="J402" s="4"/>
      <c r="K402" s="55"/>
      <c r="L402" s="4"/>
      <c r="M402" s="4"/>
      <c r="N402" s="55"/>
      <c r="O402" s="4" t="s">
        <v>1156</v>
      </c>
      <c r="P402" s="55">
        <v>43550</v>
      </c>
      <c r="Q402" s="4" t="s">
        <v>1157</v>
      </c>
      <c r="R402" s="4"/>
      <c r="S402" s="4"/>
      <c r="T402" s="4">
        <v>10</v>
      </c>
      <c r="U402" s="4" t="s">
        <v>246</v>
      </c>
      <c r="V402" s="4">
        <v>556</v>
      </c>
      <c r="W402" s="4" t="s">
        <v>258</v>
      </c>
      <c r="X402" s="4">
        <v>1549</v>
      </c>
      <c r="Y402" s="4" t="s">
        <v>259</v>
      </c>
      <c r="Z402" s="4">
        <v>8</v>
      </c>
      <c r="AA402" s="4" t="s">
        <v>191</v>
      </c>
      <c r="AB402" s="4">
        <v>9</v>
      </c>
      <c r="AC402" s="4" t="s">
        <v>260</v>
      </c>
      <c r="AD402" s="36">
        <v>1</v>
      </c>
      <c r="AE402" s="36" t="s">
        <v>261</v>
      </c>
      <c r="AF402" s="4"/>
      <c r="AG402" s="4"/>
      <c r="AH402" s="4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spans="1:46" ht="15" customHeight="1" x14ac:dyDescent="0.35">
      <c r="A403" s="4">
        <v>2019</v>
      </c>
      <c r="B403" s="4" t="s">
        <v>34</v>
      </c>
      <c r="C403" s="4" t="s">
        <v>244</v>
      </c>
      <c r="D403" s="55">
        <v>43545</v>
      </c>
      <c r="E403" s="4" t="s">
        <v>953</v>
      </c>
      <c r="F403" s="4" t="s">
        <v>36</v>
      </c>
      <c r="G403" s="4" t="s">
        <v>921</v>
      </c>
      <c r="H403" s="4" t="s">
        <v>38</v>
      </c>
      <c r="I403" s="4"/>
      <c r="J403" s="4"/>
      <c r="K403" s="55"/>
      <c r="L403" s="4"/>
      <c r="M403" s="4"/>
      <c r="N403" s="55"/>
      <c r="O403" s="4" t="s">
        <v>1158</v>
      </c>
      <c r="P403" s="55">
        <v>43545</v>
      </c>
      <c r="Q403" s="4" t="s">
        <v>1159</v>
      </c>
      <c r="R403" s="4"/>
      <c r="S403" s="4"/>
      <c r="T403" s="4">
        <v>10</v>
      </c>
      <c r="U403" s="4" t="s">
        <v>246</v>
      </c>
      <c r="V403" s="4">
        <v>531</v>
      </c>
      <c r="W403" s="4" t="s">
        <v>263</v>
      </c>
      <c r="X403" s="4">
        <v>109</v>
      </c>
      <c r="Y403" s="4" t="s">
        <v>264</v>
      </c>
      <c r="Z403" s="4">
        <v>23</v>
      </c>
      <c r="AA403" s="4" t="s">
        <v>113</v>
      </c>
      <c r="AB403" s="4">
        <v>1</v>
      </c>
      <c r="AC403" s="4" t="s">
        <v>113</v>
      </c>
      <c r="AD403" s="36">
        <v>1</v>
      </c>
      <c r="AE403" s="36" t="s">
        <v>113</v>
      </c>
      <c r="AF403" s="4"/>
      <c r="AG403" s="4"/>
      <c r="AH403" s="4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spans="1:46" ht="15" customHeight="1" x14ac:dyDescent="0.35">
      <c r="A404" s="4">
        <v>2019</v>
      </c>
      <c r="B404" s="4" t="s">
        <v>34</v>
      </c>
      <c r="C404" s="4" t="s">
        <v>34</v>
      </c>
      <c r="D404" s="55">
        <v>43550</v>
      </c>
      <c r="E404" s="4" t="s">
        <v>953</v>
      </c>
      <c r="F404" s="4" t="s">
        <v>36</v>
      </c>
      <c r="G404" s="4" t="s">
        <v>921</v>
      </c>
      <c r="H404" s="4" t="s">
        <v>38</v>
      </c>
      <c r="I404" s="4"/>
      <c r="J404" s="4"/>
      <c r="K404" s="55"/>
      <c r="L404" s="4"/>
      <c r="M404" s="4"/>
      <c r="N404" s="55"/>
      <c r="O404" s="4" t="s">
        <v>1160</v>
      </c>
      <c r="P404" s="55">
        <v>43550</v>
      </c>
      <c r="Q404" s="4" t="s">
        <v>1161</v>
      </c>
      <c r="R404" s="4"/>
      <c r="S404" s="4"/>
      <c r="T404" s="56">
        <v>12</v>
      </c>
      <c r="U404" s="56" t="s">
        <v>177</v>
      </c>
      <c r="V404" s="4">
        <v>12</v>
      </c>
      <c r="W404" s="56" t="s">
        <v>178</v>
      </c>
      <c r="X404" s="4">
        <v>154</v>
      </c>
      <c r="Y404" s="56" t="s">
        <v>179</v>
      </c>
      <c r="Z404" s="56">
        <v>15</v>
      </c>
      <c r="AA404" s="56" t="s">
        <v>43</v>
      </c>
      <c r="AB404" s="56">
        <v>1</v>
      </c>
      <c r="AC404" s="56" t="s">
        <v>43</v>
      </c>
      <c r="AD404" s="37">
        <v>13</v>
      </c>
      <c r="AE404" s="37" t="s">
        <v>44</v>
      </c>
      <c r="AF404" s="4"/>
      <c r="AG404" s="4"/>
      <c r="AH404" s="4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spans="1:46" ht="15" customHeight="1" x14ac:dyDescent="0.35">
      <c r="A405" s="4">
        <v>2019</v>
      </c>
      <c r="B405" s="4" t="s">
        <v>34</v>
      </c>
      <c r="C405" s="4" t="s">
        <v>34</v>
      </c>
      <c r="D405" s="55">
        <v>43530</v>
      </c>
      <c r="E405" s="4" t="s">
        <v>853</v>
      </c>
      <c r="F405" s="4" t="s">
        <v>36</v>
      </c>
      <c r="G405" s="4" t="s">
        <v>37</v>
      </c>
      <c r="H405" s="4" t="s">
        <v>38</v>
      </c>
      <c r="I405" s="4"/>
      <c r="J405" s="4"/>
      <c r="K405" s="55"/>
      <c r="L405" s="4"/>
      <c r="M405" s="4"/>
      <c r="N405" s="55"/>
      <c r="O405" s="4" t="s">
        <v>1162</v>
      </c>
      <c r="P405" s="55">
        <v>43530</v>
      </c>
      <c r="Q405" s="4" t="s">
        <v>1163</v>
      </c>
      <c r="R405" s="4"/>
      <c r="S405" s="4"/>
      <c r="T405" s="4">
        <v>36</v>
      </c>
      <c r="U405" s="4" t="s">
        <v>229</v>
      </c>
      <c r="V405" s="4">
        <v>214</v>
      </c>
      <c r="W405" s="4" t="s">
        <v>1164</v>
      </c>
      <c r="X405" s="4">
        <v>1205</v>
      </c>
      <c r="Y405" s="4" t="s">
        <v>1164</v>
      </c>
      <c r="Z405" s="4">
        <v>7</v>
      </c>
      <c r="AA405" s="4" t="s">
        <v>329</v>
      </c>
      <c r="AB405" s="4">
        <v>1</v>
      </c>
      <c r="AC405" s="4" t="s">
        <v>330</v>
      </c>
      <c r="AD405" s="36">
        <v>4</v>
      </c>
      <c r="AE405" s="36" t="s">
        <v>629</v>
      </c>
      <c r="AF405" s="4"/>
      <c r="AG405" s="4"/>
      <c r="AH405" s="4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spans="1:46" ht="15" customHeight="1" x14ac:dyDescent="0.35">
      <c r="A406" s="4">
        <v>2019</v>
      </c>
      <c r="B406" s="4" t="s">
        <v>34</v>
      </c>
      <c r="C406" s="4" t="s">
        <v>244</v>
      </c>
      <c r="D406" s="55">
        <v>43545</v>
      </c>
      <c r="E406" s="4" t="s">
        <v>853</v>
      </c>
      <c r="F406" s="4" t="s">
        <v>36</v>
      </c>
      <c r="G406" s="4" t="s">
        <v>921</v>
      </c>
      <c r="H406" s="4" t="s">
        <v>38</v>
      </c>
      <c r="I406" s="4"/>
      <c r="J406" s="4"/>
      <c r="K406" s="55"/>
      <c r="L406" s="4"/>
      <c r="M406" s="4"/>
      <c r="N406" s="55"/>
      <c r="O406" s="4" t="s">
        <v>1165</v>
      </c>
      <c r="P406" s="55">
        <v>43545</v>
      </c>
      <c r="Q406" s="4" t="s">
        <v>1166</v>
      </c>
      <c r="R406" s="4"/>
      <c r="S406" s="4"/>
      <c r="T406" s="4">
        <v>10</v>
      </c>
      <c r="U406" s="4" t="s">
        <v>246</v>
      </c>
      <c r="V406" s="4">
        <v>558</v>
      </c>
      <c r="W406" s="4" t="s">
        <v>493</v>
      </c>
      <c r="X406" s="4">
        <v>1656</v>
      </c>
      <c r="Y406" s="4" t="s">
        <v>494</v>
      </c>
      <c r="Z406" s="4">
        <v>9</v>
      </c>
      <c r="AA406" s="4" t="s">
        <v>417</v>
      </c>
      <c r="AB406" s="4">
        <v>7</v>
      </c>
      <c r="AC406" s="4" t="s">
        <v>495</v>
      </c>
      <c r="AD406" s="36">
        <v>6</v>
      </c>
      <c r="AE406" s="36" t="s">
        <v>496</v>
      </c>
      <c r="AF406" s="4"/>
      <c r="AG406" s="4"/>
      <c r="AH406" s="4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spans="1:46" ht="15" customHeight="1" x14ac:dyDescent="0.35">
      <c r="A407" s="4">
        <v>2019</v>
      </c>
      <c r="B407" s="4" t="s">
        <v>34</v>
      </c>
      <c r="C407" s="4" t="s">
        <v>34</v>
      </c>
      <c r="D407" s="55">
        <v>43549</v>
      </c>
      <c r="E407" s="4" t="s">
        <v>853</v>
      </c>
      <c r="F407" s="4" t="s">
        <v>36</v>
      </c>
      <c r="G407" s="4" t="s">
        <v>921</v>
      </c>
      <c r="H407" s="4" t="s">
        <v>38</v>
      </c>
      <c r="I407" s="4"/>
      <c r="J407" s="4"/>
      <c r="K407" s="55"/>
      <c r="L407" s="4"/>
      <c r="M407" s="4"/>
      <c r="N407" s="55"/>
      <c r="O407" s="4" t="s">
        <v>1167</v>
      </c>
      <c r="P407" s="55">
        <v>43549</v>
      </c>
      <c r="Q407" s="4" t="s">
        <v>1168</v>
      </c>
      <c r="R407" s="4"/>
      <c r="S407" s="4"/>
      <c r="T407" s="56">
        <v>16</v>
      </c>
      <c r="U407" s="56" t="s">
        <v>142</v>
      </c>
      <c r="V407" s="56">
        <v>221</v>
      </c>
      <c r="W407" s="56" t="s">
        <v>333</v>
      </c>
      <c r="X407" s="56">
        <v>189</v>
      </c>
      <c r="Y407" s="56" t="s">
        <v>333</v>
      </c>
      <c r="Z407" s="56">
        <v>15</v>
      </c>
      <c r="AA407" s="56" t="s">
        <v>43</v>
      </c>
      <c r="AB407" s="56">
        <v>1</v>
      </c>
      <c r="AC407" s="56" t="s">
        <v>43</v>
      </c>
      <c r="AD407" s="37">
        <v>30</v>
      </c>
      <c r="AE407" s="37" t="s">
        <v>130</v>
      </c>
      <c r="AF407" s="4"/>
      <c r="AG407" s="4"/>
      <c r="AH407" s="4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spans="1:46" ht="15" customHeight="1" x14ac:dyDescent="0.35">
      <c r="A408" s="4">
        <v>2019</v>
      </c>
      <c r="B408" s="4" t="s">
        <v>34</v>
      </c>
      <c r="C408" s="4" t="s">
        <v>34</v>
      </c>
      <c r="D408" s="55">
        <v>43563</v>
      </c>
      <c r="E408" s="4" t="s">
        <v>853</v>
      </c>
      <c r="F408" s="4" t="s">
        <v>36</v>
      </c>
      <c r="G408" s="4" t="s">
        <v>921</v>
      </c>
      <c r="H408" s="4" t="s">
        <v>38</v>
      </c>
      <c r="I408" s="4"/>
      <c r="J408" s="4"/>
      <c r="K408" s="55"/>
      <c r="L408" s="4"/>
      <c r="M408" s="4"/>
      <c r="N408" s="55"/>
      <c r="O408" s="4" t="s">
        <v>1169</v>
      </c>
      <c r="P408" s="55">
        <v>43563</v>
      </c>
      <c r="Q408" s="4" t="s">
        <v>1170</v>
      </c>
      <c r="R408" s="4"/>
      <c r="S408" s="4"/>
      <c r="T408" s="4">
        <v>38</v>
      </c>
      <c r="U408" s="4" t="s">
        <v>59</v>
      </c>
      <c r="V408" s="4">
        <v>241</v>
      </c>
      <c r="W408" s="4" t="s">
        <v>146</v>
      </c>
      <c r="X408" s="4">
        <v>194</v>
      </c>
      <c r="Y408" s="4" t="s">
        <v>146</v>
      </c>
      <c r="Z408" s="4">
        <v>15</v>
      </c>
      <c r="AA408" s="4" t="s">
        <v>43</v>
      </c>
      <c r="AB408" s="4">
        <v>1</v>
      </c>
      <c r="AC408" s="4" t="s">
        <v>43</v>
      </c>
      <c r="AD408" s="36">
        <v>31</v>
      </c>
      <c r="AE408" s="36" t="s">
        <v>49</v>
      </c>
      <c r="AF408" s="4"/>
      <c r="AG408" s="4"/>
      <c r="AH408" s="4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spans="1:46" ht="15" customHeight="1" x14ac:dyDescent="0.35">
      <c r="A409" s="4">
        <v>2019</v>
      </c>
      <c r="B409" s="4" t="s">
        <v>34</v>
      </c>
      <c r="C409" s="4" t="s">
        <v>34</v>
      </c>
      <c r="D409" s="55">
        <v>43582</v>
      </c>
      <c r="E409" s="4" t="s">
        <v>853</v>
      </c>
      <c r="F409" s="4" t="s">
        <v>36</v>
      </c>
      <c r="G409" s="4" t="s">
        <v>921</v>
      </c>
      <c r="H409" s="4" t="s">
        <v>38</v>
      </c>
      <c r="I409" s="4"/>
      <c r="J409" s="4"/>
      <c r="K409" s="55"/>
      <c r="L409" s="4"/>
      <c r="M409" s="4"/>
      <c r="N409" s="55"/>
      <c r="O409" s="4" t="s">
        <v>1171</v>
      </c>
      <c r="P409" s="55">
        <v>43582</v>
      </c>
      <c r="Q409" s="4" t="s">
        <v>1172</v>
      </c>
      <c r="R409" s="4"/>
      <c r="S409" s="4"/>
      <c r="T409" s="4">
        <v>37</v>
      </c>
      <c r="U409" s="4" t="s">
        <v>186</v>
      </c>
      <c r="V409" s="4">
        <v>211</v>
      </c>
      <c r="W409" s="4" t="s">
        <v>216</v>
      </c>
      <c r="X409" s="4">
        <v>1017</v>
      </c>
      <c r="Y409" s="4" t="s">
        <v>217</v>
      </c>
      <c r="Z409" s="4">
        <v>15</v>
      </c>
      <c r="AA409" s="4" t="s">
        <v>43</v>
      </c>
      <c r="AB409" s="4">
        <v>1</v>
      </c>
      <c r="AC409" s="4" t="s">
        <v>43</v>
      </c>
      <c r="AD409" s="36">
        <v>1</v>
      </c>
      <c r="AE409" s="36" t="s">
        <v>43</v>
      </c>
      <c r="AF409" s="4"/>
      <c r="AG409" s="4"/>
      <c r="AH409" s="4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spans="1:46" ht="15" customHeight="1" x14ac:dyDescent="0.35">
      <c r="A410" s="4">
        <v>2019</v>
      </c>
      <c r="B410" s="4" t="s">
        <v>34</v>
      </c>
      <c r="C410" s="4" t="s">
        <v>34</v>
      </c>
      <c r="D410" s="55">
        <v>43570</v>
      </c>
      <c r="E410" s="4" t="s">
        <v>853</v>
      </c>
      <c r="F410" s="4" t="s">
        <v>36</v>
      </c>
      <c r="G410" s="4" t="s">
        <v>921</v>
      </c>
      <c r="H410" s="4" t="s">
        <v>38</v>
      </c>
      <c r="I410" s="4"/>
      <c r="J410" s="4"/>
      <c r="K410" s="55"/>
      <c r="L410" s="4"/>
      <c r="M410" s="4"/>
      <c r="N410" s="55"/>
      <c r="O410" s="4" t="s">
        <v>1173</v>
      </c>
      <c r="P410" s="55">
        <v>43570</v>
      </c>
      <c r="Q410" s="4" t="s">
        <v>1174</v>
      </c>
      <c r="R410" s="4"/>
      <c r="S410" s="4"/>
      <c r="T410" s="4">
        <v>12</v>
      </c>
      <c r="U410" s="4" t="s">
        <v>177</v>
      </c>
      <c r="V410" s="4">
        <v>121</v>
      </c>
      <c r="W410" s="4" t="s">
        <v>238</v>
      </c>
      <c r="X410" s="4">
        <v>1510</v>
      </c>
      <c r="Y410" s="4" t="s">
        <v>239</v>
      </c>
      <c r="Z410" s="4">
        <v>15</v>
      </c>
      <c r="AA410" s="4" t="s">
        <v>43</v>
      </c>
      <c r="AB410" s="4">
        <v>1</v>
      </c>
      <c r="AC410" s="4" t="s">
        <v>43</v>
      </c>
      <c r="AD410" s="36">
        <v>13</v>
      </c>
      <c r="AE410" s="36" t="s">
        <v>44</v>
      </c>
      <c r="AF410" s="4"/>
      <c r="AG410" s="4"/>
      <c r="AH410" s="4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spans="1:46" ht="15" customHeight="1" x14ac:dyDescent="0.35">
      <c r="A411" s="4">
        <v>2019</v>
      </c>
      <c r="B411" s="4" t="s">
        <v>147</v>
      </c>
      <c r="C411" s="4" t="s">
        <v>207</v>
      </c>
      <c r="D411" s="55">
        <v>43525</v>
      </c>
      <c r="E411" s="4" t="s">
        <v>542</v>
      </c>
      <c r="F411" s="4" t="s">
        <v>36</v>
      </c>
      <c r="G411" s="4" t="s">
        <v>37</v>
      </c>
      <c r="H411" s="4" t="s">
        <v>38</v>
      </c>
      <c r="I411" s="4"/>
      <c r="J411" s="4"/>
      <c r="K411" s="55"/>
      <c r="L411" s="4"/>
      <c r="M411" s="4"/>
      <c r="N411" s="55"/>
      <c r="O411" s="4" t="s">
        <v>1175</v>
      </c>
      <c r="P411" s="55">
        <v>43525</v>
      </c>
      <c r="Q411" s="4" t="s">
        <v>1176</v>
      </c>
      <c r="R411" s="4"/>
      <c r="S411" s="4"/>
      <c r="T411" s="4">
        <v>0</v>
      </c>
      <c r="U411" s="4" t="s">
        <v>150</v>
      </c>
      <c r="V411" s="4">
        <v>301778</v>
      </c>
      <c r="W411" s="4" t="s">
        <v>209</v>
      </c>
      <c r="X411" s="4">
        <v>301778</v>
      </c>
      <c r="Y411" s="4" t="s">
        <v>209</v>
      </c>
      <c r="Z411" s="4">
        <v>23</v>
      </c>
      <c r="AA411" s="4" t="s">
        <v>113</v>
      </c>
      <c r="AB411" s="4">
        <v>1</v>
      </c>
      <c r="AC411" s="4" t="s">
        <v>113</v>
      </c>
      <c r="AD411" s="36">
        <v>1</v>
      </c>
      <c r="AE411" s="36" t="s">
        <v>113</v>
      </c>
      <c r="AF411" s="4"/>
      <c r="AG411" s="4"/>
      <c r="AH411" s="4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spans="1:46" ht="15" customHeight="1" x14ac:dyDescent="0.35">
      <c r="A412" s="4">
        <v>2019</v>
      </c>
      <c r="B412" s="4" t="s">
        <v>34</v>
      </c>
      <c r="C412" s="4" t="s">
        <v>34</v>
      </c>
      <c r="D412" s="55">
        <v>43474</v>
      </c>
      <c r="E412" s="4" t="s">
        <v>542</v>
      </c>
      <c r="F412" s="4" t="s">
        <v>36</v>
      </c>
      <c r="G412" s="4" t="s">
        <v>37</v>
      </c>
      <c r="H412" s="4" t="s">
        <v>38</v>
      </c>
      <c r="I412" s="4"/>
      <c r="J412" s="4"/>
      <c r="K412" s="55"/>
      <c r="L412" s="4"/>
      <c r="M412" s="4"/>
      <c r="N412" s="55"/>
      <c r="O412" s="4" t="s">
        <v>1177</v>
      </c>
      <c r="P412" s="55">
        <v>43474</v>
      </c>
      <c r="Q412" s="4" t="s">
        <v>1178</v>
      </c>
      <c r="R412" s="4"/>
      <c r="S412" s="4"/>
      <c r="T412" s="4">
        <v>10</v>
      </c>
      <c r="U412" s="4" t="s">
        <v>246</v>
      </c>
      <c r="V412" s="4">
        <v>118</v>
      </c>
      <c r="W412" s="4" t="s">
        <v>1179</v>
      </c>
      <c r="X412" s="4">
        <v>1596</v>
      </c>
      <c r="Y412" s="4" t="s">
        <v>1180</v>
      </c>
      <c r="Z412" s="4">
        <v>15</v>
      </c>
      <c r="AA412" s="4" t="s">
        <v>43</v>
      </c>
      <c r="AB412" s="4">
        <v>1</v>
      </c>
      <c r="AC412" s="4" t="s">
        <v>43</v>
      </c>
      <c r="AD412" s="36">
        <v>1</v>
      </c>
      <c r="AE412" s="36" t="s">
        <v>43</v>
      </c>
      <c r="AF412" s="4"/>
      <c r="AG412" s="4"/>
      <c r="AH412" s="4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spans="1:46" ht="15" customHeight="1" x14ac:dyDescent="0.35">
      <c r="A413" s="4">
        <v>2019</v>
      </c>
      <c r="B413" s="4" t="s">
        <v>34</v>
      </c>
      <c r="C413" s="4" t="s">
        <v>34</v>
      </c>
      <c r="D413" s="55">
        <v>43549</v>
      </c>
      <c r="E413" s="4" t="s">
        <v>542</v>
      </c>
      <c r="F413" s="4" t="s">
        <v>36</v>
      </c>
      <c r="G413" s="4" t="s">
        <v>37</v>
      </c>
      <c r="H413" s="4" t="s">
        <v>38</v>
      </c>
      <c r="I413" s="4"/>
      <c r="J413" s="4"/>
      <c r="K413" s="55"/>
      <c r="L413" s="4"/>
      <c r="M413" s="4"/>
      <c r="N413" s="55"/>
      <c r="O413" s="4" t="s">
        <v>1181</v>
      </c>
      <c r="P413" s="55">
        <v>43549</v>
      </c>
      <c r="Q413" s="4" t="s">
        <v>1182</v>
      </c>
      <c r="R413" s="4"/>
      <c r="S413" s="4"/>
      <c r="T413" s="4">
        <v>11</v>
      </c>
      <c r="U413" s="4" t="s">
        <v>342</v>
      </c>
      <c r="V413" s="4">
        <v>134</v>
      </c>
      <c r="W413" s="4" t="s">
        <v>874</v>
      </c>
      <c r="X413" s="4">
        <v>515</v>
      </c>
      <c r="Y413" s="4" t="s">
        <v>874</v>
      </c>
      <c r="Z413" s="4">
        <v>15</v>
      </c>
      <c r="AA413" s="4" t="s">
        <v>43</v>
      </c>
      <c r="AB413" s="4">
        <v>1</v>
      </c>
      <c r="AC413" s="4" t="s">
        <v>43</v>
      </c>
      <c r="AD413" s="36">
        <v>40</v>
      </c>
      <c r="AE413" s="36" t="s">
        <v>672</v>
      </c>
      <c r="AF413" s="4"/>
      <c r="AG413" s="4"/>
      <c r="AH413" s="4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spans="1:46" ht="15" customHeight="1" x14ac:dyDescent="0.35">
      <c r="A414" s="4">
        <v>2019</v>
      </c>
      <c r="B414" s="4" t="s">
        <v>34</v>
      </c>
      <c r="C414" s="4" t="s">
        <v>244</v>
      </c>
      <c r="D414" s="55">
        <v>43570</v>
      </c>
      <c r="E414" s="4" t="s">
        <v>542</v>
      </c>
      <c r="F414" s="4" t="s">
        <v>36</v>
      </c>
      <c r="G414" s="4" t="s">
        <v>37</v>
      </c>
      <c r="H414" s="4" t="s">
        <v>38</v>
      </c>
      <c r="I414" s="4"/>
      <c r="J414" s="4"/>
      <c r="K414" s="55"/>
      <c r="L414" s="4"/>
      <c r="M414" s="4"/>
      <c r="N414" s="55"/>
      <c r="O414" s="4" t="s">
        <v>1183</v>
      </c>
      <c r="P414" s="55">
        <v>43570</v>
      </c>
      <c r="Q414" s="4" t="s">
        <v>1184</v>
      </c>
      <c r="R414" s="4"/>
      <c r="S414" s="4"/>
      <c r="T414" s="56">
        <v>10</v>
      </c>
      <c r="U414" s="56" t="s">
        <v>246</v>
      </c>
      <c r="V414" s="56">
        <v>549</v>
      </c>
      <c r="W414" s="56" t="s">
        <v>507</v>
      </c>
      <c r="X414" s="56">
        <v>1374</v>
      </c>
      <c r="Y414" s="56" t="s">
        <v>508</v>
      </c>
      <c r="Z414" s="56">
        <v>15</v>
      </c>
      <c r="AA414" s="56" t="s">
        <v>43</v>
      </c>
      <c r="AB414" s="56">
        <v>2</v>
      </c>
      <c r="AC414" s="56" t="s">
        <v>509</v>
      </c>
      <c r="AD414" s="37">
        <v>1</v>
      </c>
      <c r="AE414" s="37" t="s">
        <v>509</v>
      </c>
      <c r="AF414" s="4"/>
      <c r="AG414" s="4"/>
      <c r="AH414" s="4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spans="1:46" ht="15" customHeight="1" x14ac:dyDescent="0.35">
      <c r="A415" s="4">
        <v>2019</v>
      </c>
      <c r="B415" s="4" t="s">
        <v>34</v>
      </c>
      <c r="C415" s="4" t="s">
        <v>244</v>
      </c>
      <c r="D415" s="55">
        <v>43475</v>
      </c>
      <c r="E415" s="4" t="s">
        <v>542</v>
      </c>
      <c r="F415" s="4" t="s">
        <v>36</v>
      </c>
      <c r="G415" s="4" t="s">
        <v>37</v>
      </c>
      <c r="H415" s="4" t="s">
        <v>38</v>
      </c>
      <c r="I415" s="4"/>
      <c r="J415" s="4"/>
      <c r="K415" s="55"/>
      <c r="L415" s="4"/>
      <c r="M415" s="4"/>
      <c r="N415" s="55"/>
      <c r="O415" s="4" t="s">
        <v>1185</v>
      </c>
      <c r="P415" s="55">
        <v>43475</v>
      </c>
      <c r="Q415" s="4" t="s">
        <v>1186</v>
      </c>
      <c r="R415" s="4"/>
      <c r="S415" s="4"/>
      <c r="T415" s="56">
        <v>10</v>
      </c>
      <c r="U415" s="56" t="s">
        <v>246</v>
      </c>
      <c r="V415" s="56">
        <v>543</v>
      </c>
      <c r="W415" s="56" t="s">
        <v>1187</v>
      </c>
      <c r="X415" s="56">
        <v>1203</v>
      </c>
      <c r="Y415" s="56" t="s">
        <v>1188</v>
      </c>
      <c r="Z415" s="56">
        <v>15</v>
      </c>
      <c r="AA415" s="56" t="s">
        <v>43</v>
      </c>
      <c r="AB415" s="56">
        <v>1</v>
      </c>
      <c r="AC415" s="56" t="s">
        <v>43</v>
      </c>
      <c r="AD415" s="37">
        <v>42</v>
      </c>
      <c r="AE415" s="37" t="s">
        <v>685</v>
      </c>
      <c r="AF415" s="4"/>
      <c r="AG415" s="4"/>
      <c r="AH415" s="4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spans="1:46" ht="15" customHeight="1" x14ac:dyDescent="0.35">
      <c r="A416" s="4">
        <v>2019</v>
      </c>
      <c r="B416" s="4" t="s">
        <v>34</v>
      </c>
      <c r="C416" s="4" t="s">
        <v>34</v>
      </c>
      <c r="D416" s="55">
        <v>43514</v>
      </c>
      <c r="E416" s="4" t="s">
        <v>542</v>
      </c>
      <c r="F416" s="4" t="s">
        <v>36</v>
      </c>
      <c r="G416" s="4" t="s">
        <v>37</v>
      </c>
      <c r="H416" s="4" t="s">
        <v>38</v>
      </c>
      <c r="I416" s="4"/>
      <c r="J416" s="4"/>
      <c r="K416" s="55"/>
      <c r="L416" s="4"/>
      <c r="M416" s="4"/>
      <c r="N416" s="55"/>
      <c r="O416" s="4" t="s">
        <v>1189</v>
      </c>
      <c r="P416" s="55">
        <v>43514</v>
      </c>
      <c r="Q416" s="4" t="s">
        <v>1190</v>
      </c>
      <c r="R416" s="4"/>
      <c r="S416" s="4"/>
      <c r="T416" s="56">
        <v>10</v>
      </c>
      <c r="U416" s="56" t="s">
        <v>246</v>
      </c>
      <c r="V416" s="56">
        <v>111</v>
      </c>
      <c r="W416" s="56" t="s">
        <v>1191</v>
      </c>
      <c r="X416" s="56">
        <v>1276</v>
      </c>
      <c r="Y416" s="56" t="s">
        <v>1191</v>
      </c>
      <c r="Z416" s="56">
        <v>15</v>
      </c>
      <c r="AA416" s="56" t="s">
        <v>43</v>
      </c>
      <c r="AB416" s="56">
        <v>1</v>
      </c>
      <c r="AC416" s="56" t="s">
        <v>43</v>
      </c>
      <c r="AD416" s="37">
        <v>7</v>
      </c>
      <c r="AE416" s="37" t="s">
        <v>1192</v>
      </c>
      <c r="AF416" s="4"/>
      <c r="AG416" s="4"/>
      <c r="AH416" s="4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spans="1:46" ht="15" customHeight="1" x14ac:dyDescent="0.35">
      <c r="A417" s="4">
        <v>2019</v>
      </c>
      <c r="B417" s="4" t="s">
        <v>34</v>
      </c>
      <c r="C417" s="4" t="s">
        <v>34</v>
      </c>
      <c r="D417" s="55">
        <v>43476</v>
      </c>
      <c r="E417" s="4" t="s">
        <v>542</v>
      </c>
      <c r="F417" s="4" t="s">
        <v>36</v>
      </c>
      <c r="G417" s="4" t="s">
        <v>37</v>
      </c>
      <c r="H417" s="4" t="s">
        <v>38</v>
      </c>
      <c r="I417" s="4"/>
      <c r="J417" s="4"/>
      <c r="K417" s="55"/>
      <c r="L417" s="4"/>
      <c r="M417" s="4"/>
      <c r="N417" s="55"/>
      <c r="O417" s="4" t="s">
        <v>1193</v>
      </c>
      <c r="P417" s="55">
        <v>43476</v>
      </c>
      <c r="Q417" s="4" t="s">
        <v>1194</v>
      </c>
      <c r="R417" s="4"/>
      <c r="S417" s="4"/>
      <c r="T417" s="4">
        <v>38</v>
      </c>
      <c r="U417" s="4" t="s">
        <v>59</v>
      </c>
      <c r="V417" s="4">
        <v>59</v>
      </c>
      <c r="W417" s="4" t="s">
        <v>60</v>
      </c>
      <c r="X417" s="4">
        <v>192</v>
      </c>
      <c r="Y417" s="4" t="s">
        <v>61</v>
      </c>
      <c r="Z417" s="4">
        <v>15</v>
      </c>
      <c r="AA417" s="4" t="s">
        <v>43</v>
      </c>
      <c r="AB417" s="4">
        <v>1</v>
      </c>
      <c r="AC417" s="4" t="s">
        <v>43</v>
      </c>
      <c r="AD417" s="36">
        <v>1</v>
      </c>
      <c r="AE417" s="36" t="s">
        <v>43</v>
      </c>
      <c r="AF417" s="4"/>
      <c r="AG417" s="4"/>
      <c r="AH417" s="4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spans="1:46" ht="15" customHeight="1" x14ac:dyDescent="0.35">
      <c r="A418" s="4">
        <v>2019</v>
      </c>
      <c r="B418" s="4" t="s">
        <v>34</v>
      </c>
      <c r="C418" s="4" t="s">
        <v>34</v>
      </c>
      <c r="D418" s="55">
        <v>43518</v>
      </c>
      <c r="E418" s="4" t="s">
        <v>542</v>
      </c>
      <c r="F418" s="4" t="s">
        <v>36</v>
      </c>
      <c r="G418" s="4" t="s">
        <v>37</v>
      </c>
      <c r="H418" s="4" t="s">
        <v>38</v>
      </c>
      <c r="I418" s="4"/>
      <c r="J418" s="4"/>
      <c r="K418" s="55"/>
      <c r="L418" s="4"/>
      <c r="M418" s="4"/>
      <c r="N418" s="55"/>
      <c r="O418" s="4" t="s">
        <v>1195</v>
      </c>
      <c r="P418" s="55">
        <v>43518</v>
      </c>
      <c r="Q418" s="4" t="s">
        <v>1196</v>
      </c>
      <c r="R418" s="4"/>
      <c r="S418" s="4"/>
      <c r="T418" s="4">
        <v>38</v>
      </c>
      <c r="U418" s="4" t="s">
        <v>59</v>
      </c>
      <c r="V418" s="4">
        <v>244</v>
      </c>
      <c r="W418" s="4" t="s">
        <v>1197</v>
      </c>
      <c r="X418" s="4">
        <v>1632</v>
      </c>
      <c r="Y418" s="4" t="s">
        <v>1198</v>
      </c>
      <c r="Z418" s="4">
        <v>15</v>
      </c>
      <c r="AA418" s="4" t="s">
        <v>43</v>
      </c>
      <c r="AB418" s="4">
        <v>1</v>
      </c>
      <c r="AC418" s="4" t="s">
        <v>43</v>
      </c>
      <c r="AD418" s="36">
        <v>31</v>
      </c>
      <c r="AE418" s="36" t="s">
        <v>49</v>
      </c>
      <c r="AF418" s="4"/>
      <c r="AG418" s="4"/>
      <c r="AH418" s="4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spans="1:46" ht="15" customHeight="1" x14ac:dyDescent="0.35">
      <c r="A419" s="4">
        <v>2019</v>
      </c>
      <c r="B419" s="4" t="s">
        <v>34</v>
      </c>
      <c r="C419" s="4" t="s">
        <v>34</v>
      </c>
      <c r="D419" s="55">
        <v>43564</v>
      </c>
      <c r="E419" s="4" t="s">
        <v>542</v>
      </c>
      <c r="F419" s="4" t="s">
        <v>36</v>
      </c>
      <c r="G419" s="4" t="s">
        <v>37</v>
      </c>
      <c r="H419" s="4" t="s">
        <v>38</v>
      </c>
      <c r="I419" s="4"/>
      <c r="J419" s="4"/>
      <c r="K419" s="55"/>
      <c r="L419" s="4"/>
      <c r="M419" s="4"/>
      <c r="N419" s="55"/>
      <c r="O419" s="4" t="s">
        <v>1199</v>
      </c>
      <c r="P419" s="55">
        <v>43564</v>
      </c>
      <c r="Q419" s="4" t="s">
        <v>1200</v>
      </c>
      <c r="R419" s="4"/>
      <c r="S419" s="4"/>
      <c r="T419" s="4">
        <v>5</v>
      </c>
      <c r="U419" s="4" t="s">
        <v>121</v>
      </c>
      <c r="V419" s="4">
        <v>56</v>
      </c>
      <c r="W419" s="4" t="s">
        <v>135</v>
      </c>
      <c r="X419" s="4">
        <v>1630</v>
      </c>
      <c r="Y419" s="4" t="s">
        <v>136</v>
      </c>
      <c r="Z419" s="4">
        <v>2</v>
      </c>
      <c r="AA419" s="4" t="s">
        <v>72</v>
      </c>
      <c r="AB419" s="4">
        <v>1</v>
      </c>
      <c r="AC419" s="4" t="s">
        <v>73</v>
      </c>
      <c r="AD419" s="36">
        <v>1</v>
      </c>
      <c r="AE419" s="36" t="s">
        <v>73</v>
      </c>
      <c r="AF419" s="4"/>
      <c r="AG419" s="4"/>
      <c r="AH419" s="4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spans="1:46" ht="15" customHeight="1" x14ac:dyDescent="0.35">
      <c r="A420" s="4">
        <v>2019</v>
      </c>
      <c r="B420" s="4" t="s">
        <v>34</v>
      </c>
      <c r="C420" s="4" t="s">
        <v>34</v>
      </c>
      <c r="D420" s="55">
        <v>43546</v>
      </c>
      <c r="E420" s="4" t="s">
        <v>542</v>
      </c>
      <c r="F420" s="4" t="s">
        <v>36</v>
      </c>
      <c r="G420" s="4" t="s">
        <v>37</v>
      </c>
      <c r="H420" s="4" t="s">
        <v>38</v>
      </c>
      <c r="I420" s="4"/>
      <c r="J420" s="4"/>
      <c r="K420" s="55"/>
      <c r="L420" s="4"/>
      <c r="M420" s="4"/>
      <c r="N420" s="55"/>
      <c r="O420" s="4" t="s">
        <v>1201</v>
      </c>
      <c r="P420" s="55">
        <v>43546</v>
      </c>
      <c r="Q420" s="4" t="s">
        <v>1202</v>
      </c>
      <c r="R420" s="4"/>
      <c r="S420" s="4"/>
      <c r="T420" s="4">
        <v>10</v>
      </c>
      <c r="U420" s="4" t="s">
        <v>246</v>
      </c>
      <c r="V420" s="4">
        <v>342</v>
      </c>
      <c r="W420" s="4" t="s">
        <v>346</v>
      </c>
      <c r="X420" s="4">
        <v>994</v>
      </c>
      <c r="Y420" s="4" t="s">
        <v>347</v>
      </c>
      <c r="Z420" s="4">
        <v>15</v>
      </c>
      <c r="AA420" s="4" t="s">
        <v>43</v>
      </c>
      <c r="AB420" s="4">
        <v>1</v>
      </c>
      <c r="AC420" s="4" t="s">
        <v>43</v>
      </c>
      <c r="AD420" s="36">
        <v>1</v>
      </c>
      <c r="AE420" s="36" t="s">
        <v>43</v>
      </c>
      <c r="AF420" s="4"/>
      <c r="AG420" s="4"/>
      <c r="AH420" s="4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spans="1:46" ht="15" customHeight="1" x14ac:dyDescent="0.35">
      <c r="A421" s="4">
        <v>2019</v>
      </c>
      <c r="B421" s="4" t="s">
        <v>34</v>
      </c>
      <c r="C421" s="4" t="s">
        <v>34</v>
      </c>
      <c r="D421" s="55">
        <v>43474</v>
      </c>
      <c r="E421" s="4" t="s">
        <v>542</v>
      </c>
      <c r="F421" s="4" t="s">
        <v>36</v>
      </c>
      <c r="G421" s="4" t="s">
        <v>37</v>
      </c>
      <c r="H421" s="4" t="s">
        <v>38</v>
      </c>
      <c r="I421" s="4"/>
      <c r="J421" s="4"/>
      <c r="K421" s="55"/>
      <c r="L421" s="4"/>
      <c r="M421" s="4"/>
      <c r="N421" s="55"/>
      <c r="O421" s="4" t="s">
        <v>1203</v>
      </c>
      <c r="P421" s="55">
        <v>43474</v>
      </c>
      <c r="Q421" s="4" t="s">
        <v>1204</v>
      </c>
      <c r="R421" s="4"/>
      <c r="S421" s="4"/>
      <c r="T421" s="4">
        <v>13</v>
      </c>
      <c r="U421" s="4" t="s">
        <v>132</v>
      </c>
      <c r="V421" s="4">
        <v>13</v>
      </c>
      <c r="W421" s="4" t="s">
        <v>156</v>
      </c>
      <c r="X421" s="4">
        <v>155</v>
      </c>
      <c r="Y421" s="4" t="s">
        <v>157</v>
      </c>
      <c r="Z421" s="4">
        <v>15</v>
      </c>
      <c r="AA421" s="4" t="s">
        <v>43</v>
      </c>
      <c r="AB421" s="4">
        <v>1</v>
      </c>
      <c r="AC421" s="4" t="s">
        <v>43</v>
      </c>
      <c r="AD421" s="36">
        <v>13</v>
      </c>
      <c r="AE421" s="36" t="s">
        <v>44</v>
      </c>
      <c r="AF421" s="4"/>
      <c r="AG421" s="4"/>
      <c r="AH421" s="4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spans="1:46" ht="15" customHeight="1" x14ac:dyDescent="0.35">
      <c r="A422" s="4">
        <v>2019</v>
      </c>
      <c r="B422" s="4" t="s">
        <v>34</v>
      </c>
      <c r="C422" s="4" t="s">
        <v>34</v>
      </c>
      <c r="D422" s="55">
        <v>43546</v>
      </c>
      <c r="E422" s="4" t="s">
        <v>542</v>
      </c>
      <c r="F422" s="4" t="s">
        <v>36</v>
      </c>
      <c r="G422" s="4" t="s">
        <v>37</v>
      </c>
      <c r="H422" s="4" t="s">
        <v>38</v>
      </c>
      <c r="I422" s="4"/>
      <c r="J422" s="4"/>
      <c r="K422" s="55"/>
      <c r="L422" s="4"/>
      <c r="M422" s="4"/>
      <c r="N422" s="55"/>
      <c r="O422" s="4" t="s">
        <v>1205</v>
      </c>
      <c r="P422" s="55">
        <v>43546</v>
      </c>
      <c r="Q422" s="4" t="s">
        <v>1206</v>
      </c>
      <c r="R422" s="4"/>
      <c r="S422" s="4"/>
      <c r="T422" s="4">
        <v>5</v>
      </c>
      <c r="U422" s="4" t="s">
        <v>121</v>
      </c>
      <c r="V422" s="4">
        <v>5</v>
      </c>
      <c r="W422" s="4" t="s">
        <v>588</v>
      </c>
      <c r="X422" s="4">
        <v>1293</v>
      </c>
      <c r="Y422" s="4" t="s">
        <v>589</v>
      </c>
      <c r="Z422" s="4">
        <v>15</v>
      </c>
      <c r="AA422" s="4" t="s">
        <v>43</v>
      </c>
      <c r="AB422" s="4">
        <v>1</v>
      </c>
      <c r="AC422" s="4" t="s">
        <v>43</v>
      </c>
      <c r="AD422" s="36">
        <v>31</v>
      </c>
      <c r="AE422" s="36" t="s">
        <v>49</v>
      </c>
      <c r="AF422" s="4"/>
      <c r="AG422" s="4"/>
      <c r="AH422" s="4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spans="1:46" ht="15" customHeight="1" x14ac:dyDescent="0.35">
      <c r="A423" s="4">
        <v>2019</v>
      </c>
      <c r="B423" s="4" t="s">
        <v>34</v>
      </c>
      <c r="C423" s="4" t="s">
        <v>34</v>
      </c>
      <c r="D423" s="55">
        <v>43563</v>
      </c>
      <c r="E423" s="4" t="s">
        <v>542</v>
      </c>
      <c r="F423" s="4" t="s">
        <v>36</v>
      </c>
      <c r="G423" s="4" t="s">
        <v>37</v>
      </c>
      <c r="H423" s="4" t="s">
        <v>38</v>
      </c>
      <c r="I423" s="4"/>
      <c r="J423" s="4"/>
      <c r="K423" s="55"/>
      <c r="L423" s="4"/>
      <c r="M423" s="4"/>
      <c r="N423" s="55"/>
      <c r="O423" s="4" t="s">
        <v>1207</v>
      </c>
      <c r="P423" s="55">
        <v>43563</v>
      </c>
      <c r="Q423" s="4" t="s">
        <v>1208</v>
      </c>
      <c r="R423" s="4"/>
      <c r="S423" s="4"/>
      <c r="T423" s="4">
        <v>38</v>
      </c>
      <c r="U423" s="4" t="s">
        <v>59</v>
      </c>
      <c r="V423" s="4">
        <v>243</v>
      </c>
      <c r="W423" s="4" t="s">
        <v>382</v>
      </c>
      <c r="X423" s="4">
        <v>1588</v>
      </c>
      <c r="Y423" s="4" t="s">
        <v>383</v>
      </c>
      <c r="Z423" s="4">
        <v>7</v>
      </c>
      <c r="AA423" s="4" t="s">
        <v>329</v>
      </c>
      <c r="AB423" s="4">
        <v>1</v>
      </c>
      <c r="AC423" s="4" t="s">
        <v>330</v>
      </c>
      <c r="AD423" s="36">
        <v>6</v>
      </c>
      <c r="AE423" s="36" t="s">
        <v>384</v>
      </c>
      <c r="AF423" s="4"/>
      <c r="AG423" s="4"/>
      <c r="AH423" s="4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spans="1:46" ht="15" customHeight="1" x14ac:dyDescent="0.35">
      <c r="A424" s="4">
        <v>2019</v>
      </c>
      <c r="B424" s="4" t="s">
        <v>34</v>
      </c>
      <c r="C424" s="4" t="s">
        <v>34</v>
      </c>
      <c r="D424" s="55">
        <v>43551</v>
      </c>
      <c r="E424" s="4" t="s">
        <v>542</v>
      </c>
      <c r="F424" s="4" t="s">
        <v>36</v>
      </c>
      <c r="G424" s="4" t="s">
        <v>37</v>
      </c>
      <c r="H424" s="4" t="s">
        <v>38</v>
      </c>
      <c r="I424" s="4"/>
      <c r="J424" s="4"/>
      <c r="K424" s="55"/>
      <c r="L424" s="4"/>
      <c r="M424" s="4"/>
      <c r="N424" s="55"/>
      <c r="O424" s="4" t="s">
        <v>1209</v>
      </c>
      <c r="P424" s="55">
        <v>43551</v>
      </c>
      <c r="Q424" s="4" t="s">
        <v>1210</v>
      </c>
      <c r="R424" s="4"/>
      <c r="S424" s="4"/>
      <c r="T424" s="4">
        <v>10</v>
      </c>
      <c r="U424" s="4" t="s">
        <v>246</v>
      </c>
      <c r="V424" s="4">
        <v>117</v>
      </c>
      <c r="W424" s="4" t="s">
        <v>395</v>
      </c>
      <c r="X424" s="4">
        <v>1495</v>
      </c>
      <c r="Y424" s="4" t="s">
        <v>396</v>
      </c>
      <c r="Z424" s="4">
        <v>15</v>
      </c>
      <c r="AA424" s="4" t="s">
        <v>43</v>
      </c>
      <c r="AB424" s="4">
        <v>1</v>
      </c>
      <c r="AC424" s="4" t="s">
        <v>43</v>
      </c>
      <c r="AD424" s="36">
        <v>31</v>
      </c>
      <c r="AE424" s="36" t="s">
        <v>49</v>
      </c>
      <c r="AF424" s="4"/>
      <c r="AG424" s="4"/>
      <c r="AH424" s="4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spans="1:46" ht="15" customHeight="1" x14ac:dyDescent="0.35">
      <c r="A425" s="4">
        <v>2019</v>
      </c>
      <c r="B425" s="4" t="s">
        <v>34</v>
      </c>
      <c r="C425" s="4" t="s">
        <v>244</v>
      </c>
      <c r="D425" s="55">
        <v>43696</v>
      </c>
      <c r="E425" s="4" t="s">
        <v>542</v>
      </c>
      <c r="F425" s="4" t="s">
        <v>36</v>
      </c>
      <c r="G425" s="4" t="s">
        <v>37</v>
      </c>
      <c r="H425" s="4" t="s">
        <v>38</v>
      </c>
      <c r="I425" s="4"/>
      <c r="J425" s="4"/>
      <c r="K425" s="55"/>
      <c r="L425" s="4"/>
      <c r="M425" s="4"/>
      <c r="N425" s="55"/>
      <c r="O425" s="4" t="s">
        <v>1211</v>
      </c>
      <c r="P425" s="55">
        <v>43696</v>
      </c>
      <c r="Q425" s="4" t="s">
        <v>1212</v>
      </c>
      <c r="R425" s="4"/>
      <c r="S425" s="4"/>
      <c r="T425" s="56">
        <v>10</v>
      </c>
      <c r="U425" s="56" t="s">
        <v>246</v>
      </c>
      <c r="V425" s="4">
        <v>550</v>
      </c>
      <c r="W425" s="56" t="s">
        <v>1213</v>
      </c>
      <c r="X425" s="4">
        <v>1375</v>
      </c>
      <c r="Y425" s="4" t="s">
        <v>1214</v>
      </c>
      <c r="Z425" s="4">
        <v>6</v>
      </c>
      <c r="AA425" s="4" t="s">
        <v>413</v>
      </c>
      <c r="AB425" s="4">
        <v>4</v>
      </c>
      <c r="AC425" s="4" t="s">
        <v>1215</v>
      </c>
      <c r="AD425" s="36">
        <v>1</v>
      </c>
      <c r="AE425" s="36" t="s">
        <v>1215</v>
      </c>
      <c r="AF425" s="4"/>
      <c r="AG425" s="4"/>
      <c r="AH425" s="4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spans="1:46" ht="15" customHeight="1" x14ac:dyDescent="0.35">
      <c r="A426" s="4">
        <v>2019</v>
      </c>
      <c r="B426" s="4" t="s">
        <v>34</v>
      </c>
      <c r="C426" s="4" t="s">
        <v>244</v>
      </c>
      <c r="D426" s="55">
        <v>43581</v>
      </c>
      <c r="E426" s="4" t="s">
        <v>542</v>
      </c>
      <c r="F426" s="4" t="s">
        <v>36</v>
      </c>
      <c r="G426" s="4" t="s">
        <v>37</v>
      </c>
      <c r="H426" s="4" t="s">
        <v>38</v>
      </c>
      <c r="I426" s="4"/>
      <c r="J426" s="4"/>
      <c r="K426" s="55"/>
      <c r="L426" s="4"/>
      <c r="M426" s="4"/>
      <c r="N426" s="55"/>
      <c r="O426" s="4" t="s">
        <v>1216</v>
      </c>
      <c r="P426" s="55">
        <v>43581</v>
      </c>
      <c r="Q426" s="4" t="s">
        <v>1217</v>
      </c>
      <c r="R426" s="4"/>
      <c r="S426" s="4"/>
      <c r="T426" s="4">
        <v>10</v>
      </c>
      <c r="U426" s="4" t="s">
        <v>246</v>
      </c>
      <c r="V426" s="4">
        <v>546</v>
      </c>
      <c r="W426" s="4" t="s">
        <v>1218</v>
      </c>
      <c r="X426" s="4">
        <v>1364</v>
      </c>
      <c r="Y426" s="4" t="s">
        <v>1219</v>
      </c>
      <c r="Z426" s="4">
        <v>6</v>
      </c>
      <c r="AA426" s="4" t="s">
        <v>413</v>
      </c>
      <c r="AB426" s="4">
        <v>8</v>
      </c>
      <c r="AC426" s="4" t="s">
        <v>760</v>
      </c>
      <c r="AD426" s="36">
        <v>1</v>
      </c>
      <c r="AE426" s="36" t="s">
        <v>760</v>
      </c>
      <c r="AF426" s="4"/>
      <c r="AG426" s="4"/>
      <c r="AH426" s="4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spans="1:46" ht="15" customHeight="1" x14ac:dyDescent="0.35">
      <c r="A427" s="4">
        <v>2019</v>
      </c>
      <c r="B427" s="4" t="s">
        <v>34</v>
      </c>
      <c r="C427" s="4" t="s">
        <v>244</v>
      </c>
      <c r="D427" s="55">
        <v>43696</v>
      </c>
      <c r="E427" s="4" t="s">
        <v>542</v>
      </c>
      <c r="F427" s="4" t="s">
        <v>36</v>
      </c>
      <c r="G427" s="4" t="s">
        <v>37</v>
      </c>
      <c r="H427" s="4" t="s">
        <v>38</v>
      </c>
      <c r="I427" s="4"/>
      <c r="J427" s="4"/>
      <c r="K427" s="57"/>
      <c r="L427" s="4"/>
      <c r="M427" s="4"/>
      <c r="N427" s="55"/>
      <c r="O427" s="4" t="s">
        <v>1220</v>
      </c>
      <c r="P427" s="57">
        <v>43696</v>
      </c>
      <c r="Q427" s="4" t="s">
        <v>1221</v>
      </c>
      <c r="R427" s="56"/>
      <c r="S427" s="4"/>
      <c r="T427" s="56">
        <v>10</v>
      </c>
      <c r="U427" s="56" t="s">
        <v>246</v>
      </c>
      <c r="V427" s="56">
        <v>561</v>
      </c>
      <c r="W427" s="56" t="s">
        <v>1222</v>
      </c>
      <c r="X427" s="56">
        <v>1706</v>
      </c>
      <c r="Y427" s="56" t="s">
        <v>1223</v>
      </c>
      <c r="Z427" s="56">
        <v>15</v>
      </c>
      <c r="AA427" s="56" t="s">
        <v>43</v>
      </c>
      <c r="AB427" s="56">
        <v>1</v>
      </c>
      <c r="AC427" s="56" t="s">
        <v>43</v>
      </c>
      <c r="AD427" s="37">
        <v>1</v>
      </c>
      <c r="AE427" s="37" t="s">
        <v>43</v>
      </c>
      <c r="AF427" s="4"/>
      <c r="AG427" s="4"/>
      <c r="AH427" s="4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spans="1:46" ht="15" customHeight="1" x14ac:dyDescent="0.35">
      <c r="A428" s="4">
        <v>2019</v>
      </c>
      <c r="B428" s="4" t="s">
        <v>34</v>
      </c>
      <c r="C428" s="4" t="s">
        <v>244</v>
      </c>
      <c r="D428" s="55">
        <v>43578</v>
      </c>
      <c r="E428" s="4" t="s">
        <v>542</v>
      </c>
      <c r="F428" s="4" t="s">
        <v>36</v>
      </c>
      <c r="G428" s="4" t="s">
        <v>37</v>
      </c>
      <c r="H428" s="4" t="s">
        <v>38</v>
      </c>
      <c r="I428" s="4"/>
      <c r="J428" s="4"/>
      <c r="K428" s="55"/>
      <c r="L428" s="4"/>
      <c r="M428" s="4"/>
      <c r="N428" s="55"/>
      <c r="O428" s="4" t="s">
        <v>1224</v>
      </c>
      <c r="P428" s="55">
        <v>43578</v>
      </c>
      <c r="Q428" s="4" t="s">
        <v>1225</v>
      </c>
      <c r="R428" s="4"/>
      <c r="S428" s="4"/>
      <c r="T428" s="4">
        <v>10</v>
      </c>
      <c r="U428" s="4" t="s">
        <v>246</v>
      </c>
      <c r="V428" s="4">
        <v>523</v>
      </c>
      <c r="W428" s="4" t="s">
        <v>1226</v>
      </c>
      <c r="X428" s="4">
        <v>101</v>
      </c>
      <c r="Y428" s="4" t="s">
        <v>1227</v>
      </c>
      <c r="Z428" s="4">
        <v>14</v>
      </c>
      <c r="AA428" s="4" t="s">
        <v>731</v>
      </c>
      <c r="AB428" s="4">
        <v>3</v>
      </c>
      <c r="AC428" s="4" t="s">
        <v>731</v>
      </c>
      <c r="AD428" s="36">
        <v>1</v>
      </c>
      <c r="AE428" s="36" t="s">
        <v>731</v>
      </c>
      <c r="AF428" s="4"/>
      <c r="AG428" s="4"/>
      <c r="AH428" s="4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spans="1:46" ht="15" customHeight="1" x14ac:dyDescent="0.35">
      <c r="A429" s="4">
        <v>2019</v>
      </c>
      <c r="B429" s="4" t="s">
        <v>34</v>
      </c>
      <c r="C429" s="4" t="s">
        <v>34</v>
      </c>
      <c r="D429" s="55">
        <v>43593</v>
      </c>
      <c r="E429" s="4" t="s">
        <v>542</v>
      </c>
      <c r="F429" s="4" t="s">
        <v>36</v>
      </c>
      <c r="G429" s="4" t="s">
        <v>37</v>
      </c>
      <c r="H429" s="4" t="s">
        <v>38</v>
      </c>
      <c r="I429" s="4"/>
      <c r="J429" s="4"/>
      <c r="K429" s="55"/>
      <c r="L429" s="4"/>
      <c r="M429" s="4"/>
      <c r="N429" s="55"/>
      <c r="O429" s="4" t="s">
        <v>1228</v>
      </c>
      <c r="P429" s="55">
        <v>43593</v>
      </c>
      <c r="Q429" s="4" t="s">
        <v>1229</v>
      </c>
      <c r="R429" s="4"/>
      <c r="S429" s="4"/>
      <c r="T429" s="4">
        <v>37</v>
      </c>
      <c r="U429" s="4" t="s">
        <v>186</v>
      </c>
      <c r="V429" s="4">
        <v>207</v>
      </c>
      <c r="W429" s="4" t="s">
        <v>483</v>
      </c>
      <c r="X429" s="4">
        <v>1589</v>
      </c>
      <c r="Y429" s="4" t="s">
        <v>484</v>
      </c>
      <c r="Z429" s="4">
        <v>15</v>
      </c>
      <c r="AA429" s="4" t="s">
        <v>43</v>
      </c>
      <c r="AB429" s="4">
        <v>1</v>
      </c>
      <c r="AC429" s="4" t="s">
        <v>43</v>
      </c>
      <c r="AD429" s="36">
        <v>31</v>
      </c>
      <c r="AE429" s="36" t="s">
        <v>49</v>
      </c>
      <c r="AF429" s="4"/>
      <c r="AG429" s="4"/>
      <c r="AH429" s="4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spans="1:46" ht="15" customHeight="1" x14ac:dyDescent="0.35">
      <c r="A430" s="4">
        <v>2019</v>
      </c>
      <c r="B430" s="4" t="s">
        <v>34</v>
      </c>
      <c r="C430" s="4" t="s">
        <v>244</v>
      </c>
      <c r="D430" s="55">
        <v>43566</v>
      </c>
      <c r="E430" s="4" t="s">
        <v>933</v>
      </c>
      <c r="F430" s="4" t="s">
        <v>36</v>
      </c>
      <c r="G430" s="4" t="s">
        <v>37</v>
      </c>
      <c r="H430" s="4" t="s">
        <v>38</v>
      </c>
      <c r="I430" s="4"/>
      <c r="J430" s="4"/>
      <c r="K430" s="55"/>
      <c r="L430" s="4"/>
      <c r="M430" s="4"/>
      <c r="N430" s="55"/>
      <c r="O430" s="4" t="s">
        <v>1230</v>
      </c>
      <c r="P430" s="55">
        <v>43566</v>
      </c>
      <c r="Q430" s="4" t="s">
        <v>1231</v>
      </c>
      <c r="R430" s="4"/>
      <c r="S430" s="4"/>
      <c r="T430" s="4">
        <v>10</v>
      </c>
      <c r="U430" s="4" t="s">
        <v>246</v>
      </c>
      <c r="V430" s="4">
        <v>548</v>
      </c>
      <c r="W430" s="4" t="s">
        <v>1232</v>
      </c>
      <c r="X430" s="4">
        <v>1373</v>
      </c>
      <c r="Y430" s="4" t="s">
        <v>1233</v>
      </c>
      <c r="Z430" s="4">
        <v>20</v>
      </c>
      <c r="AA430" s="4" t="s">
        <v>324</v>
      </c>
      <c r="AB430" s="4">
        <v>6</v>
      </c>
      <c r="AC430" s="4" t="s">
        <v>825</v>
      </c>
      <c r="AD430" s="36">
        <v>1</v>
      </c>
      <c r="AE430" s="36" t="s">
        <v>825</v>
      </c>
      <c r="AF430" s="4"/>
      <c r="AG430" s="4"/>
      <c r="AH430" s="4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spans="1:46" ht="15" customHeight="1" x14ac:dyDescent="0.35">
      <c r="A431" s="4">
        <v>2019</v>
      </c>
      <c r="B431" s="4" t="s">
        <v>34</v>
      </c>
      <c r="C431" s="4" t="s">
        <v>244</v>
      </c>
      <c r="D431" s="55">
        <v>43536</v>
      </c>
      <c r="E431" s="4" t="s">
        <v>933</v>
      </c>
      <c r="F431" s="4" t="s">
        <v>36</v>
      </c>
      <c r="G431" s="4" t="s">
        <v>37</v>
      </c>
      <c r="H431" s="4" t="s">
        <v>38</v>
      </c>
      <c r="I431" s="4"/>
      <c r="J431" s="4"/>
      <c r="K431" s="55"/>
      <c r="L431" s="4"/>
      <c r="M431" s="4"/>
      <c r="N431" s="55"/>
      <c r="O431" s="4" t="s">
        <v>1234</v>
      </c>
      <c r="P431" s="55">
        <v>43536</v>
      </c>
      <c r="Q431" s="4" t="s">
        <v>1235</v>
      </c>
      <c r="R431" s="4"/>
      <c r="S431" s="4"/>
      <c r="T431" s="4">
        <v>10</v>
      </c>
      <c r="U431" s="4" t="s">
        <v>246</v>
      </c>
      <c r="V431" s="4">
        <v>519</v>
      </c>
      <c r="W431" s="4" t="s">
        <v>516</v>
      </c>
      <c r="X431" s="4">
        <v>97</v>
      </c>
      <c r="Y431" s="4" t="s">
        <v>517</v>
      </c>
      <c r="Z431" s="4">
        <v>16</v>
      </c>
      <c r="AA431" s="4" t="s">
        <v>88</v>
      </c>
      <c r="AB431" s="56">
        <v>1</v>
      </c>
      <c r="AC431" s="56" t="s">
        <v>89</v>
      </c>
      <c r="AD431" s="36">
        <v>1</v>
      </c>
      <c r="AE431" s="36" t="s">
        <v>123</v>
      </c>
      <c r="AF431" s="4"/>
      <c r="AG431" s="4"/>
      <c r="AH431" s="4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spans="1:46" ht="15" customHeight="1" x14ac:dyDescent="0.35">
      <c r="A432" s="4">
        <v>2019</v>
      </c>
      <c r="B432" s="4" t="s">
        <v>34</v>
      </c>
      <c r="C432" s="4" t="s">
        <v>244</v>
      </c>
      <c r="D432" s="55">
        <v>43570</v>
      </c>
      <c r="E432" s="4" t="s">
        <v>933</v>
      </c>
      <c r="F432" s="4" t="s">
        <v>36</v>
      </c>
      <c r="G432" s="4" t="s">
        <v>37</v>
      </c>
      <c r="H432" s="4" t="s">
        <v>38</v>
      </c>
      <c r="I432" s="4"/>
      <c r="J432" s="4"/>
      <c r="K432" s="55"/>
      <c r="L432" s="4"/>
      <c r="M432" s="4"/>
      <c r="N432" s="55"/>
      <c r="O432" s="4" t="s">
        <v>1236</v>
      </c>
      <c r="P432" s="55">
        <v>43570</v>
      </c>
      <c r="Q432" s="4" t="s">
        <v>1237</v>
      </c>
      <c r="R432" s="4"/>
      <c r="S432" s="4"/>
      <c r="T432" s="4">
        <v>10</v>
      </c>
      <c r="U432" s="4" t="s">
        <v>246</v>
      </c>
      <c r="V432" s="4">
        <v>533</v>
      </c>
      <c r="W432" s="4" t="s">
        <v>526</v>
      </c>
      <c r="X432" s="4">
        <v>111</v>
      </c>
      <c r="Y432" s="4" t="s">
        <v>527</v>
      </c>
      <c r="Z432" s="4">
        <v>22</v>
      </c>
      <c r="AA432" s="4" t="s">
        <v>108</v>
      </c>
      <c r="AB432" s="4">
        <v>9</v>
      </c>
      <c r="AC432" s="4" t="s">
        <v>108</v>
      </c>
      <c r="AD432" s="36">
        <v>1</v>
      </c>
      <c r="AE432" s="36" t="s">
        <v>474</v>
      </c>
      <c r="AF432" s="4"/>
      <c r="AG432" s="4"/>
      <c r="AH432" s="4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spans="1:46" ht="15" customHeight="1" x14ac:dyDescent="0.35">
      <c r="A433" s="4">
        <v>2019</v>
      </c>
      <c r="B433" s="4" t="s">
        <v>34</v>
      </c>
      <c r="C433" s="4" t="s">
        <v>244</v>
      </c>
      <c r="D433" s="55">
        <v>43528</v>
      </c>
      <c r="E433" s="4" t="s">
        <v>933</v>
      </c>
      <c r="F433" s="4" t="s">
        <v>36</v>
      </c>
      <c r="G433" s="4" t="s">
        <v>37</v>
      </c>
      <c r="H433" s="4" t="s">
        <v>38</v>
      </c>
      <c r="I433" s="4"/>
      <c r="J433" s="4"/>
      <c r="K433" s="55"/>
      <c r="L433" s="4"/>
      <c r="M433" s="4"/>
      <c r="N433" s="55"/>
      <c r="O433" s="4" t="s">
        <v>1238</v>
      </c>
      <c r="P433" s="55">
        <v>43528</v>
      </c>
      <c r="Q433" s="4" t="s">
        <v>1239</v>
      </c>
      <c r="R433" s="4"/>
      <c r="S433" s="4"/>
      <c r="T433" s="4">
        <v>10</v>
      </c>
      <c r="U433" s="4" t="s">
        <v>246</v>
      </c>
      <c r="V433" s="4">
        <v>520</v>
      </c>
      <c r="W433" s="4" t="s">
        <v>251</v>
      </c>
      <c r="X433" s="4">
        <v>98</v>
      </c>
      <c r="Y433" s="4" t="s">
        <v>252</v>
      </c>
      <c r="Z433" s="4">
        <v>21</v>
      </c>
      <c r="AA433" s="4" t="s">
        <v>104</v>
      </c>
      <c r="AB433" s="4">
        <v>1</v>
      </c>
      <c r="AC433" s="4" t="s">
        <v>104</v>
      </c>
      <c r="AD433" s="36">
        <v>1</v>
      </c>
      <c r="AE433" s="36" t="s">
        <v>104</v>
      </c>
      <c r="AF433" s="4"/>
      <c r="AG433" s="4"/>
      <c r="AH433" s="4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spans="1:46" ht="15" customHeight="1" x14ac:dyDescent="0.35">
      <c r="A434" s="4">
        <v>2019</v>
      </c>
      <c r="B434" s="4" t="s">
        <v>34</v>
      </c>
      <c r="C434" s="4" t="s">
        <v>244</v>
      </c>
      <c r="D434" s="55">
        <v>43570</v>
      </c>
      <c r="E434" s="4" t="s">
        <v>933</v>
      </c>
      <c r="F434" s="4" t="s">
        <v>36</v>
      </c>
      <c r="G434" s="4" t="s">
        <v>37</v>
      </c>
      <c r="H434" s="4" t="s">
        <v>38</v>
      </c>
      <c r="I434" s="4"/>
      <c r="J434" s="4"/>
      <c r="K434" s="55"/>
      <c r="L434" s="4"/>
      <c r="M434" s="4"/>
      <c r="N434" s="55"/>
      <c r="O434" s="4" t="s">
        <v>1240</v>
      </c>
      <c r="P434" s="55">
        <v>43570</v>
      </c>
      <c r="Q434" s="4" t="s">
        <v>1241</v>
      </c>
      <c r="R434" s="4"/>
      <c r="S434" s="4"/>
      <c r="T434" s="4">
        <v>10</v>
      </c>
      <c r="U434" s="4" t="s">
        <v>246</v>
      </c>
      <c r="V434" s="4">
        <v>524</v>
      </c>
      <c r="W434" s="4" t="s">
        <v>910</v>
      </c>
      <c r="X434" s="4">
        <v>102</v>
      </c>
      <c r="Y434" s="4" t="s">
        <v>911</v>
      </c>
      <c r="Z434" s="4">
        <v>15</v>
      </c>
      <c r="AA434" s="4" t="s">
        <v>43</v>
      </c>
      <c r="AB434" s="4">
        <v>1</v>
      </c>
      <c r="AC434" s="4" t="s">
        <v>43</v>
      </c>
      <c r="AD434" s="36">
        <v>1</v>
      </c>
      <c r="AE434" s="36" t="s">
        <v>43</v>
      </c>
      <c r="AF434" s="4"/>
      <c r="AG434" s="4"/>
      <c r="AH434" s="4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spans="1:46" ht="15" customHeight="1" x14ac:dyDescent="0.35">
      <c r="A435" s="4">
        <v>2019</v>
      </c>
      <c r="B435" s="4" t="s">
        <v>34</v>
      </c>
      <c r="C435" s="4" t="s">
        <v>34</v>
      </c>
      <c r="D435" s="55">
        <v>43549</v>
      </c>
      <c r="E435" s="4" t="s">
        <v>933</v>
      </c>
      <c r="F435" s="4" t="s">
        <v>36</v>
      </c>
      <c r="G435" s="4" t="s">
        <v>37</v>
      </c>
      <c r="H435" s="4" t="s">
        <v>38</v>
      </c>
      <c r="I435" s="4"/>
      <c r="J435" s="4"/>
      <c r="K435" s="55"/>
      <c r="L435" s="4"/>
      <c r="M435" s="4"/>
      <c r="N435" s="55"/>
      <c r="O435" s="4" t="s">
        <v>1242</v>
      </c>
      <c r="P435" s="55">
        <v>43549</v>
      </c>
      <c r="Q435" s="4" t="s">
        <v>1243</v>
      </c>
      <c r="R435" s="4"/>
      <c r="S435" s="4"/>
      <c r="T435" s="56">
        <v>16</v>
      </c>
      <c r="U435" s="56" t="s">
        <v>142</v>
      </c>
      <c r="V435" s="56">
        <v>220</v>
      </c>
      <c r="W435" s="56" t="s">
        <v>143</v>
      </c>
      <c r="X435" s="56">
        <v>188</v>
      </c>
      <c r="Y435" s="56" t="s">
        <v>143</v>
      </c>
      <c r="Z435" s="56">
        <v>15</v>
      </c>
      <c r="AA435" s="56" t="s">
        <v>43</v>
      </c>
      <c r="AB435" s="56">
        <v>1</v>
      </c>
      <c r="AC435" s="56" t="s">
        <v>43</v>
      </c>
      <c r="AD435" s="37">
        <v>25</v>
      </c>
      <c r="AE435" s="37" t="s">
        <v>144</v>
      </c>
      <c r="AF435" s="4"/>
      <c r="AG435" s="4"/>
      <c r="AH435" s="4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spans="1:46" ht="15" customHeight="1" x14ac:dyDescent="0.35">
      <c r="A436" s="4">
        <v>2019</v>
      </c>
      <c r="B436" s="4" t="s">
        <v>34</v>
      </c>
      <c r="C436" s="4" t="s">
        <v>34</v>
      </c>
      <c r="D436" s="55">
        <v>43496</v>
      </c>
      <c r="E436" s="4" t="s">
        <v>933</v>
      </c>
      <c r="F436" s="4" t="s">
        <v>36</v>
      </c>
      <c r="G436" s="4" t="s">
        <v>37</v>
      </c>
      <c r="H436" s="4" t="s">
        <v>38</v>
      </c>
      <c r="I436" s="4"/>
      <c r="J436" s="4"/>
      <c r="K436" s="55"/>
      <c r="L436" s="4"/>
      <c r="M436" s="4"/>
      <c r="N436" s="55"/>
      <c r="O436" s="4" t="s">
        <v>1244</v>
      </c>
      <c r="P436" s="55">
        <v>43496</v>
      </c>
      <c r="Q436" s="4" t="s">
        <v>1245</v>
      </c>
      <c r="R436" s="4"/>
      <c r="S436" s="4"/>
      <c r="T436" s="4">
        <v>16</v>
      </c>
      <c r="U436" s="4" t="s">
        <v>142</v>
      </c>
      <c r="V436" s="4">
        <v>16</v>
      </c>
      <c r="W436" s="4" t="s">
        <v>166</v>
      </c>
      <c r="X436" s="4">
        <v>185</v>
      </c>
      <c r="Y436" s="4" t="s">
        <v>167</v>
      </c>
      <c r="Z436" s="4">
        <v>15</v>
      </c>
      <c r="AA436" s="4" t="s">
        <v>43</v>
      </c>
      <c r="AB436" s="4">
        <v>1</v>
      </c>
      <c r="AC436" s="4" t="s">
        <v>43</v>
      </c>
      <c r="AD436" s="36">
        <v>30</v>
      </c>
      <c r="AE436" s="36" t="s">
        <v>130</v>
      </c>
      <c r="AF436" s="4"/>
      <c r="AG436" s="4"/>
      <c r="AH436" s="4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spans="1:46" ht="15" customHeight="1" x14ac:dyDescent="0.35">
      <c r="A437" s="4">
        <v>2019</v>
      </c>
      <c r="B437" s="4" t="s">
        <v>34</v>
      </c>
      <c r="C437" s="4" t="s">
        <v>34</v>
      </c>
      <c r="D437" s="55">
        <v>43582</v>
      </c>
      <c r="E437" s="4" t="s">
        <v>933</v>
      </c>
      <c r="F437" s="4" t="s">
        <v>36</v>
      </c>
      <c r="G437" s="4" t="s">
        <v>37</v>
      </c>
      <c r="H437" s="4" t="s">
        <v>38</v>
      </c>
      <c r="I437" s="4"/>
      <c r="J437" s="4"/>
      <c r="K437" s="55"/>
      <c r="L437" s="4"/>
      <c r="M437" s="4"/>
      <c r="N437" s="55"/>
      <c r="O437" s="4" t="s">
        <v>1246</v>
      </c>
      <c r="P437" s="55">
        <v>43582</v>
      </c>
      <c r="Q437" s="4" t="s">
        <v>1247</v>
      </c>
      <c r="R437" s="4"/>
      <c r="S437" s="4"/>
      <c r="T437" s="4">
        <v>8</v>
      </c>
      <c r="U437" s="4" t="s">
        <v>173</v>
      </c>
      <c r="V437" s="4">
        <v>8</v>
      </c>
      <c r="W437" s="4" t="s">
        <v>174</v>
      </c>
      <c r="X437" s="4">
        <v>45</v>
      </c>
      <c r="Y437" s="4" t="s">
        <v>175</v>
      </c>
      <c r="Z437" s="4">
        <v>15</v>
      </c>
      <c r="AA437" s="4" t="s">
        <v>43</v>
      </c>
      <c r="AB437" s="4">
        <v>1</v>
      </c>
      <c r="AC437" s="4" t="s">
        <v>43</v>
      </c>
      <c r="AD437" s="36">
        <v>1</v>
      </c>
      <c r="AE437" s="36" t="s">
        <v>43</v>
      </c>
      <c r="AF437" s="4"/>
      <c r="AG437" s="4"/>
      <c r="AH437" s="4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spans="1:46" ht="15" customHeight="1" x14ac:dyDescent="0.35">
      <c r="A438" s="4">
        <v>2019</v>
      </c>
      <c r="B438" s="4" t="s">
        <v>34</v>
      </c>
      <c r="C438" s="4" t="s">
        <v>34</v>
      </c>
      <c r="D438" s="55">
        <v>43549</v>
      </c>
      <c r="E438" s="4" t="s">
        <v>933</v>
      </c>
      <c r="F438" s="4" t="s">
        <v>36</v>
      </c>
      <c r="G438" s="4" t="s">
        <v>37</v>
      </c>
      <c r="H438" s="4" t="s">
        <v>38</v>
      </c>
      <c r="I438" s="4"/>
      <c r="J438" s="4"/>
      <c r="K438" s="55"/>
      <c r="L438" s="4"/>
      <c r="M438" s="4"/>
      <c r="N438" s="55"/>
      <c r="O438" s="4" t="s">
        <v>1248</v>
      </c>
      <c r="P438" s="55">
        <v>43549</v>
      </c>
      <c r="Q438" s="4" t="s">
        <v>1249</v>
      </c>
      <c r="R438" s="4"/>
      <c r="S438" s="4"/>
      <c r="T438" s="56">
        <v>11</v>
      </c>
      <c r="U438" s="56" t="s">
        <v>342</v>
      </c>
      <c r="V438" s="56">
        <v>135</v>
      </c>
      <c r="W438" s="56" t="s">
        <v>390</v>
      </c>
      <c r="X438" s="56">
        <v>1091</v>
      </c>
      <c r="Y438" s="56" t="s">
        <v>390</v>
      </c>
      <c r="Z438" s="56">
        <v>15</v>
      </c>
      <c r="AA438" s="56" t="s">
        <v>43</v>
      </c>
      <c r="AB438" s="56">
        <v>1</v>
      </c>
      <c r="AC438" s="56" t="s">
        <v>43</v>
      </c>
      <c r="AD438" s="37">
        <v>15</v>
      </c>
      <c r="AE438" s="37" t="s">
        <v>340</v>
      </c>
      <c r="AF438" s="4"/>
      <c r="AG438" s="4"/>
      <c r="AH438" s="4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spans="1:46" ht="15" customHeight="1" x14ac:dyDescent="0.35">
      <c r="A439" s="4">
        <v>2019</v>
      </c>
      <c r="B439" s="4" t="s">
        <v>34</v>
      </c>
      <c r="C439" s="4" t="s">
        <v>34</v>
      </c>
      <c r="D439" s="55">
        <v>43539</v>
      </c>
      <c r="E439" s="4" t="s">
        <v>944</v>
      </c>
      <c r="F439" s="4" t="s">
        <v>36</v>
      </c>
      <c r="G439" s="4" t="s">
        <v>37</v>
      </c>
      <c r="H439" s="4" t="s">
        <v>38</v>
      </c>
      <c r="I439" s="4"/>
      <c r="J439" s="4"/>
      <c r="K439" s="55"/>
      <c r="L439" s="4"/>
      <c r="M439" s="4"/>
      <c r="N439" s="55"/>
      <c r="O439" s="4" t="s">
        <v>1250</v>
      </c>
      <c r="P439" s="55">
        <v>43539</v>
      </c>
      <c r="Q439" s="4" t="s">
        <v>1251</v>
      </c>
      <c r="R439" s="4"/>
      <c r="S439" s="4"/>
      <c r="T439" s="4">
        <v>37</v>
      </c>
      <c r="U439" s="4" t="s">
        <v>186</v>
      </c>
      <c r="V439" s="4">
        <v>56</v>
      </c>
      <c r="W439" s="4" t="s">
        <v>236</v>
      </c>
      <c r="X439" s="4">
        <v>204</v>
      </c>
      <c r="Y439" s="4" t="s">
        <v>236</v>
      </c>
      <c r="Z439" s="4">
        <v>15</v>
      </c>
      <c r="AA439" s="4" t="s">
        <v>43</v>
      </c>
      <c r="AB439" s="4">
        <v>1</v>
      </c>
      <c r="AC439" s="4" t="s">
        <v>43</v>
      </c>
      <c r="AD439" s="36">
        <v>14</v>
      </c>
      <c r="AE439" s="36" t="s">
        <v>126</v>
      </c>
      <c r="AF439" s="4"/>
      <c r="AG439" s="4"/>
      <c r="AH439" s="4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spans="1:46" ht="15" customHeight="1" x14ac:dyDescent="0.35">
      <c r="A440" s="4">
        <v>2019</v>
      </c>
      <c r="B440" s="4" t="s">
        <v>34</v>
      </c>
      <c r="C440" s="4" t="s">
        <v>244</v>
      </c>
      <c r="D440" s="55">
        <v>43515</v>
      </c>
      <c r="E440" s="4" t="s">
        <v>944</v>
      </c>
      <c r="F440" s="4" t="s">
        <v>36</v>
      </c>
      <c r="G440" s="4" t="s">
        <v>37</v>
      </c>
      <c r="H440" s="4" t="s">
        <v>38</v>
      </c>
      <c r="I440" s="4"/>
      <c r="J440" s="4"/>
      <c r="K440" s="55"/>
      <c r="L440" s="4"/>
      <c r="M440" s="4"/>
      <c r="N440" s="55"/>
      <c r="O440" s="4" t="s">
        <v>1252</v>
      </c>
      <c r="P440" s="55">
        <v>43515</v>
      </c>
      <c r="Q440" s="4" t="s">
        <v>1253</v>
      </c>
      <c r="R440" s="4"/>
      <c r="S440" s="4"/>
      <c r="T440" s="4">
        <v>10</v>
      </c>
      <c r="U440" s="4" t="s">
        <v>246</v>
      </c>
      <c r="V440" s="4">
        <v>514</v>
      </c>
      <c r="W440" s="4" t="s">
        <v>897</v>
      </c>
      <c r="X440" s="4">
        <v>92</v>
      </c>
      <c r="Y440" s="4" t="s">
        <v>898</v>
      </c>
      <c r="Z440" s="4">
        <v>15</v>
      </c>
      <c r="AA440" s="4" t="s">
        <v>43</v>
      </c>
      <c r="AB440" s="4">
        <v>1</v>
      </c>
      <c r="AC440" s="4" t="s">
        <v>43</v>
      </c>
      <c r="AD440" s="36">
        <v>1</v>
      </c>
      <c r="AE440" s="36" t="s">
        <v>43</v>
      </c>
      <c r="AF440" s="4"/>
      <c r="AG440" s="4"/>
      <c r="AH440" s="4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spans="1:46" ht="15" customHeight="1" x14ac:dyDescent="0.35">
      <c r="A441" s="4">
        <v>2019</v>
      </c>
      <c r="B441" s="4" t="s">
        <v>34</v>
      </c>
      <c r="C441" s="4" t="s">
        <v>244</v>
      </c>
      <c r="D441" s="55">
        <v>43545</v>
      </c>
      <c r="E441" s="4" t="s">
        <v>944</v>
      </c>
      <c r="F441" s="4" t="s">
        <v>36</v>
      </c>
      <c r="G441" s="4" t="s">
        <v>37</v>
      </c>
      <c r="H441" s="4" t="s">
        <v>38</v>
      </c>
      <c r="I441" s="4"/>
      <c r="J441" s="4"/>
      <c r="K441" s="55"/>
      <c r="L441" s="4"/>
      <c r="M441" s="4"/>
      <c r="N441" s="55"/>
      <c r="O441" s="4" t="s">
        <v>1254</v>
      </c>
      <c r="P441" s="55">
        <v>43545</v>
      </c>
      <c r="Q441" s="4" t="s">
        <v>1255</v>
      </c>
      <c r="R441" s="4"/>
      <c r="S441" s="4"/>
      <c r="T441" s="4">
        <v>10</v>
      </c>
      <c r="U441" s="4" t="s">
        <v>246</v>
      </c>
      <c r="V441" s="4">
        <v>529</v>
      </c>
      <c r="W441" s="4" t="s">
        <v>498</v>
      </c>
      <c r="X441" s="4">
        <v>107</v>
      </c>
      <c r="Y441" s="4" t="s">
        <v>499</v>
      </c>
      <c r="Z441" s="4">
        <v>7</v>
      </c>
      <c r="AA441" s="4" t="s">
        <v>329</v>
      </c>
      <c r="AB441" s="4">
        <v>1</v>
      </c>
      <c r="AC441" s="4" t="s">
        <v>330</v>
      </c>
      <c r="AD441" s="36">
        <v>1</v>
      </c>
      <c r="AE441" s="36" t="s">
        <v>331</v>
      </c>
      <c r="AF441" s="4"/>
      <c r="AG441" s="4"/>
      <c r="AH441" s="4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spans="1:46" ht="15" customHeight="1" x14ac:dyDescent="0.35">
      <c r="A442" s="4">
        <v>2019</v>
      </c>
      <c r="B442" s="4" t="s">
        <v>34</v>
      </c>
      <c r="C442" s="4" t="s">
        <v>34</v>
      </c>
      <c r="D442" s="55">
        <v>43829</v>
      </c>
      <c r="E442" s="4" t="s">
        <v>1256</v>
      </c>
      <c r="F442" s="4" t="s">
        <v>36</v>
      </c>
      <c r="G442" s="4" t="s">
        <v>37</v>
      </c>
      <c r="H442" s="4" t="s">
        <v>38</v>
      </c>
      <c r="I442" s="4"/>
      <c r="J442" s="4"/>
      <c r="K442" s="55"/>
      <c r="L442" s="4"/>
      <c r="M442" s="4"/>
      <c r="N442" s="55"/>
      <c r="O442" s="4" t="s">
        <v>1257</v>
      </c>
      <c r="P442" s="55">
        <v>43829</v>
      </c>
      <c r="Q442" s="4" t="s">
        <v>1258</v>
      </c>
      <c r="R442" s="4"/>
      <c r="S442" s="4"/>
      <c r="T442" s="4">
        <v>5</v>
      </c>
      <c r="U442" s="4" t="s">
        <v>121</v>
      </c>
      <c r="V442" s="4">
        <v>55</v>
      </c>
      <c r="W442" s="4" t="s">
        <v>122</v>
      </c>
      <c r="X442" s="4">
        <v>53</v>
      </c>
      <c r="Y442" s="4" t="s">
        <v>122</v>
      </c>
      <c r="Z442" s="4">
        <v>16</v>
      </c>
      <c r="AA442" s="4" t="s">
        <v>88</v>
      </c>
      <c r="AB442" s="4">
        <v>1</v>
      </c>
      <c r="AC442" s="4" t="s">
        <v>89</v>
      </c>
      <c r="AD442" s="36">
        <v>1</v>
      </c>
      <c r="AE442" s="36" t="s">
        <v>123</v>
      </c>
      <c r="AF442" s="4"/>
      <c r="AG442" s="4"/>
      <c r="AH442" s="4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spans="1:46" ht="15" customHeight="1" x14ac:dyDescent="0.35">
      <c r="A443" s="4">
        <v>2019</v>
      </c>
      <c r="B443" s="4" t="s">
        <v>34</v>
      </c>
      <c r="C443" s="4" t="s">
        <v>34</v>
      </c>
      <c r="D443" s="55">
        <v>43711</v>
      </c>
      <c r="E443" s="4" t="s">
        <v>1256</v>
      </c>
      <c r="F443" s="4" t="s">
        <v>36</v>
      </c>
      <c r="G443" s="4" t="s">
        <v>37</v>
      </c>
      <c r="H443" s="4" t="s">
        <v>38</v>
      </c>
      <c r="I443" s="4"/>
      <c r="J443" s="4"/>
      <c r="K443" s="55"/>
      <c r="L443" s="4"/>
      <c r="M443" s="4"/>
      <c r="N443" s="55"/>
      <c r="O443" s="4" t="s">
        <v>1259</v>
      </c>
      <c r="P443" s="55">
        <v>43711</v>
      </c>
      <c r="Q443" s="4" t="s">
        <v>1260</v>
      </c>
      <c r="R443" s="4"/>
      <c r="S443" s="4"/>
      <c r="T443" s="4">
        <v>5</v>
      </c>
      <c r="U443" s="4" t="s">
        <v>121</v>
      </c>
      <c r="V443" s="4">
        <v>112</v>
      </c>
      <c r="W443" s="4" t="s">
        <v>125</v>
      </c>
      <c r="X443" s="4">
        <v>84</v>
      </c>
      <c r="Y443" s="4" t="s">
        <v>125</v>
      </c>
      <c r="Z443" s="4">
        <v>15</v>
      </c>
      <c r="AA443" s="4" t="s">
        <v>43</v>
      </c>
      <c r="AB443" s="4">
        <v>1</v>
      </c>
      <c r="AC443" s="4" t="s">
        <v>43</v>
      </c>
      <c r="AD443" s="36">
        <v>14</v>
      </c>
      <c r="AE443" s="36" t="s">
        <v>126</v>
      </c>
      <c r="AF443" s="4"/>
      <c r="AG443" s="4"/>
      <c r="AH443" s="4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spans="1:46" ht="15" customHeight="1" x14ac:dyDescent="0.35">
      <c r="A444" s="4">
        <v>2019</v>
      </c>
      <c r="B444" s="4" t="s">
        <v>34</v>
      </c>
      <c r="C444" s="4" t="s">
        <v>244</v>
      </c>
      <c r="D444" s="55">
        <v>43577</v>
      </c>
      <c r="E444" s="4" t="s">
        <v>933</v>
      </c>
      <c r="F444" s="4" t="s">
        <v>36</v>
      </c>
      <c r="G444" s="4" t="s">
        <v>37</v>
      </c>
      <c r="H444" s="4" t="s">
        <v>38</v>
      </c>
      <c r="I444" s="4"/>
      <c r="J444" s="4"/>
      <c r="K444" s="55"/>
      <c r="L444" s="4"/>
      <c r="M444" s="4"/>
      <c r="N444" s="55"/>
      <c r="O444" s="4" t="s">
        <v>1261</v>
      </c>
      <c r="P444" s="55">
        <v>43577</v>
      </c>
      <c r="Q444" s="4" t="s">
        <v>1262</v>
      </c>
      <c r="R444" s="4"/>
      <c r="S444" s="4"/>
      <c r="T444" s="4">
        <v>10</v>
      </c>
      <c r="U444" s="4" t="s">
        <v>246</v>
      </c>
      <c r="V444" s="4">
        <v>562</v>
      </c>
      <c r="W444" s="4" t="s">
        <v>1263</v>
      </c>
      <c r="X444" s="4">
        <v>1707</v>
      </c>
      <c r="Y444" s="4" t="s">
        <v>1263</v>
      </c>
      <c r="Z444" s="4">
        <v>10</v>
      </c>
      <c r="AA444" s="4" t="s">
        <v>256</v>
      </c>
      <c r="AB444" s="4">
        <v>1</v>
      </c>
      <c r="AC444" s="4" t="s">
        <v>256</v>
      </c>
      <c r="AD444" s="36">
        <v>1</v>
      </c>
      <c r="AE444" s="36" t="s">
        <v>256</v>
      </c>
      <c r="AF444" s="4"/>
      <c r="AG444" s="4"/>
      <c r="AH444" s="4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spans="1:46" ht="15" customHeight="1" x14ac:dyDescent="0.35">
      <c r="A445" s="4">
        <v>2019</v>
      </c>
      <c r="B445" s="4" t="s">
        <v>34</v>
      </c>
      <c r="C445" s="4" t="s">
        <v>244</v>
      </c>
      <c r="D445" s="55">
        <v>43629</v>
      </c>
      <c r="E445" s="4" t="s">
        <v>933</v>
      </c>
      <c r="F445" s="4" t="s">
        <v>36</v>
      </c>
      <c r="G445" s="4" t="s">
        <v>37</v>
      </c>
      <c r="H445" s="4" t="s">
        <v>38</v>
      </c>
      <c r="I445" s="4"/>
      <c r="J445" s="4"/>
      <c r="K445" s="55"/>
      <c r="L445" s="4"/>
      <c r="M445" s="4"/>
      <c r="N445" s="55"/>
      <c r="O445" s="4" t="s">
        <v>1264</v>
      </c>
      <c r="P445" s="55">
        <v>43629</v>
      </c>
      <c r="Q445" s="4" t="s">
        <v>1265</v>
      </c>
      <c r="R445" s="4"/>
      <c r="S445" s="4"/>
      <c r="T445" s="56">
        <v>10</v>
      </c>
      <c r="U445" s="56" t="s">
        <v>246</v>
      </c>
      <c r="V445" s="56">
        <v>553</v>
      </c>
      <c r="W445" s="56" t="s">
        <v>489</v>
      </c>
      <c r="X445" s="56">
        <v>1529</v>
      </c>
      <c r="Y445" s="56" t="s">
        <v>490</v>
      </c>
      <c r="Z445" s="56">
        <v>12</v>
      </c>
      <c r="AA445" s="56" t="s">
        <v>83</v>
      </c>
      <c r="AB445" s="56">
        <v>7</v>
      </c>
      <c r="AC445" s="56" t="s">
        <v>491</v>
      </c>
      <c r="AD445" s="37">
        <v>1</v>
      </c>
      <c r="AE445" s="37" t="s">
        <v>491</v>
      </c>
      <c r="AF445" s="4"/>
      <c r="AG445" s="4"/>
      <c r="AH445" s="4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spans="1:46" ht="15" customHeight="1" x14ac:dyDescent="0.35">
      <c r="A446" s="4">
        <v>2019</v>
      </c>
      <c r="B446" s="4" t="s">
        <v>34</v>
      </c>
      <c r="C446" s="4" t="s">
        <v>244</v>
      </c>
      <c r="D446" s="55">
        <v>43658</v>
      </c>
      <c r="E446" s="4" t="s">
        <v>933</v>
      </c>
      <c r="F446" s="4" t="s">
        <v>36</v>
      </c>
      <c r="G446" s="4" t="s">
        <v>37</v>
      </c>
      <c r="H446" s="4" t="s">
        <v>38</v>
      </c>
      <c r="I446" s="4"/>
      <c r="J446" s="4"/>
      <c r="K446" s="55"/>
      <c r="L446" s="4"/>
      <c r="M446" s="4"/>
      <c r="N446" s="55"/>
      <c r="O446" s="4" t="s">
        <v>1266</v>
      </c>
      <c r="P446" s="55">
        <v>43658</v>
      </c>
      <c r="Q446" s="4" t="s">
        <v>1267</v>
      </c>
      <c r="R446" s="4"/>
      <c r="S446" s="4"/>
      <c r="T446" s="4">
        <v>10</v>
      </c>
      <c r="U446" s="4" t="s">
        <v>246</v>
      </c>
      <c r="V446" s="4">
        <v>545</v>
      </c>
      <c r="W446" s="4" t="s">
        <v>519</v>
      </c>
      <c r="X446" s="4">
        <v>1230</v>
      </c>
      <c r="Y446" s="4" t="s">
        <v>520</v>
      </c>
      <c r="Z446" s="4">
        <v>18</v>
      </c>
      <c r="AA446" s="4" t="s">
        <v>94</v>
      </c>
      <c r="AB446" s="4">
        <v>1</v>
      </c>
      <c r="AC446" s="4" t="s">
        <v>95</v>
      </c>
      <c r="AD446" s="36">
        <v>1</v>
      </c>
      <c r="AE446" s="36" t="s">
        <v>94</v>
      </c>
      <c r="AF446" s="4"/>
      <c r="AG446" s="4"/>
      <c r="AH446" s="4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spans="1:46" ht="15" customHeight="1" x14ac:dyDescent="0.35">
      <c r="A447" s="4">
        <v>2019</v>
      </c>
      <c r="B447" s="4" t="s">
        <v>34</v>
      </c>
      <c r="C447" s="4" t="s">
        <v>244</v>
      </c>
      <c r="D447" s="55">
        <v>43578</v>
      </c>
      <c r="E447" s="4" t="s">
        <v>933</v>
      </c>
      <c r="F447" s="4" t="s">
        <v>36</v>
      </c>
      <c r="G447" s="4" t="s">
        <v>37</v>
      </c>
      <c r="H447" s="4" t="s">
        <v>38</v>
      </c>
      <c r="I447" s="4"/>
      <c r="J447" s="4"/>
      <c r="K447" s="55"/>
      <c r="L447" s="4"/>
      <c r="M447" s="4"/>
      <c r="N447" s="55"/>
      <c r="O447" s="4" t="s">
        <v>1268</v>
      </c>
      <c r="P447" s="55">
        <v>43578</v>
      </c>
      <c r="Q447" s="4" t="s">
        <v>1269</v>
      </c>
      <c r="R447" s="4"/>
      <c r="S447" s="4"/>
      <c r="T447" s="56">
        <v>10</v>
      </c>
      <c r="U447" s="56" t="s">
        <v>246</v>
      </c>
      <c r="V447" s="56">
        <v>542</v>
      </c>
      <c r="W447" s="56" t="s">
        <v>1270</v>
      </c>
      <c r="X447" s="56">
        <v>1200</v>
      </c>
      <c r="Y447" s="56" t="s">
        <v>1271</v>
      </c>
      <c r="Z447" s="56">
        <v>25</v>
      </c>
      <c r="AA447" s="56" t="s">
        <v>117</v>
      </c>
      <c r="AB447" s="56">
        <v>1</v>
      </c>
      <c r="AC447" s="56" t="s">
        <v>118</v>
      </c>
      <c r="AD447" s="37">
        <v>5</v>
      </c>
      <c r="AE447" s="37" t="s">
        <v>1272</v>
      </c>
      <c r="AF447" s="4"/>
      <c r="AG447" s="4"/>
      <c r="AH447" s="4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spans="1:46" ht="15" customHeight="1" x14ac:dyDescent="0.35">
      <c r="A448" s="4">
        <v>2019</v>
      </c>
      <c r="B448" s="4" t="s">
        <v>34</v>
      </c>
      <c r="C448" s="4" t="s">
        <v>244</v>
      </c>
      <c r="D448" s="55">
        <v>43581</v>
      </c>
      <c r="E448" s="4" t="s">
        <v>933</v>
      </c>
      <c r="F448" s="4" t="s">
        <v>36</v>
      </c>
      <c r="G448" s="4" t="s">
        <v>37</v>
      </c>
      <c r="H448" s="4" t="s">
        <v>38</v>
      </c>
      <c r="I448" s="4"/>
      <c r="J448" s="4"/>
      <c r="K448" s="55"/>
      <c r="L448" s="4"/>
      <c r="M448" s="4"/>
      <c r="N448" s="55"/>
      <c r="O448" s="4" t="s">
        <v>1273</v>
      </c>
      <c r="P448" s="55">
        <v>43581</v>
      </c>
      <c r="Q448" s="4" t="s">
        <v>1274</v>
      </c>
      <c r="R448" s="4"/>
      <c r="S448" s="4"/>
      <c r="T448" s="4">
        <v>10</v>
      </c>
      <c r="U448" s="4" t="s">
        <v>246</v>
      </c>
      <c r="V448" s="4">
        <v>532</v>
      </c>
      <c r="W448" s="4" t="s">
        <v>1275</v>
      </c>
      <c r="X448" s="4">
        <v>110</v>
      </c>
      <c r="Y448" s="4" t="s">
        <v>1276</v>
      </c>
      <c r="Z448" s="4">
        <v>2</v>
      </c>
      <c r="AA448" s="4" t="s">
        <v>72</v>
      </c>
      <c r="AB448" s="4">
        <v>1</v>
      </c>
      <c r="AC448" s="4" t="s">
        <v>73</v>
      </c>
      <c r="AD448" s="36">
        <v>5</v>
      </c>
      <c r="AE448" s="36" t="s">
        <v>439</v>
      </c>
      <c r="AF448" s="4"/>
      <c r="AG448" s="4"/>
      <c r="AH448" s="4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spans="1:46" ht="15" customHeight="1" x14ac:dyDescent="0.35">
      <c r="A449" s="4">
        <v>2019</v>
      </c>
      <c r="B449" s="4" t="s">
        <v>34</v>
      </c>
      <c r="C449" s="4" t="s">
        <v>34</v>
      </c>
      <c r="D449" s="55">
        <v>43613</v>
      </c>
      <c r="E449" s="4" t="s">
        <v>933</v>
      </c>
      <c r="F449" s="4" t="s">
        <v>36</v>
      </c>
      <c r="G449" s="4" t="s">
        <v>37</v>
      </c>
      <c r="H449" s="4" t="s">
        <v>38</v>
      </c>
      <c r="I449" s="4"/>
      <c r="J449" s="4"/>
      <c r="K449" s="55"/>
      <c r="L449" s="4"/>
      <c r="M449" s="4"/>
      <c r="N449" s="55"/>
      <c r="O449" s="4" t="s">
        <v>1277</v>
      </c>
      <c r="P449" s="55">
        <v>43613</v>
      </c>
      <c r="Q449" s="4" t="s">
        <v>1278</v>
      </c>
      <c r="R449" s="4"/>
      <c r="S449" s="4"/>
      <c r="T449" s="4">
        <v>40</v>
      </c>
      <c r="U449" s="4" t="s">
        <v>1279</v>
      </c>
      <c r="V449" s="4">
        <v>40</v>
      </c>
      <c r="W449" s="4" t="s">
        <v>1280</v>
      </c>
      <c r="X449" s="4">
        <v>1424</v>
      </c>
      <c r="Y449" s="4" t="s">
        <v>1281</v>
      </c>
      <c r="Z449" s="4">
        <v>15</v>
      </c>
      <c r="AA449" s="4" t="s">
        <v>43</v>
      </c>
      <c r="AB449" s="4">
        <v>1</v>
      </c>
      <c r="AC449" s="4" t="s">
        <v>43</v>
      </c>
      <c r="AD449" s="36">
        <v>31</v>
      </c>
      <c r="AE449" s="36" t="s">
        <v>49</v>
      </c>
      <c r="AF449" s="4"/>
      <c r="AG449" s="4"/>
      <c r="AH449" s="4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spans="1:46" ht="15" customHeight="1" x14ac:dyDescent="0.35">
      <c r="A450" s="4">
        <v>2019</v>
      </c>
      <c r="B450" s="4" t="s">
        <v>34</v>
      </c>
      <c r="C450" s="4" t="s">
        <v>244</v>
      </c>
      <c r="D450" s="55">
        <v>43570</v>
      </c>
      <c r="E450" s="4" t="s">
        <v>944</v>
      </c>
      <c r="F450" s="4" t="s">
        <v>36</v>
      </c>
      <c r="G450" s="4" t="s">
        <v>37</v>
      </c>
      <c r="H450" s="4" t="s">
        <v>38</v>
      </c>
      <c r="I450" s="4"/>
      <c r="J450" s="4"/>
      <c r="K450" s="55"/>
      <c r="L450" s="4"/>
      <c r="M450" s="4"/>
      <c r="N450" s="55"/>
      <c r="O450" s="4" t="s">
        <v>1282</v>
      </c>
      <c r="P450" s="55">
        <v>43570</v>
      </c>
      <c r="Q450" s="4" t="s">
        <v>1283</v>
      </c>
      <c r="R450" s="4"/>
      <c r="S450" s="4"/>
      <c r="T450" s="4">
        <v>10</v>
      </c>
      <c r="U450" s="4" t="s">
        <v>246</v>
      </c>
      <c r="V450" s="4">
        <v>518</v>
      </c>
      <c r="W450" s="4" t="s">
        <v>501</v>
      </c>
      <c r="X450" s="4">
        <v>96</v>
      </c>
      <c r="Y450" s="4" t="s">
        <v>502</v>
      </c>
      <c r="Z450" s="4">
        <v>15</v>
      </c>
      <c r="AA450" s="4" t="s">
        <v>43</v>
      </c>
      <c r="AB450" s="4">
        <v>1</v>
      </c>
      <c r="AC450" s="4" t="s">
        <v>43</v>
      </c>
      <c r="AD450" s="36">
        <v>1</v>
      </c>
      <c r="AE450" s="36" t="s">
        <v>43</v>
      </c>
      <c r="AF450" s="4"/>
      <c r="AG450" s="4"/>
      <c r="AH450" s="4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spans="1:46" ht="15" customHeight="1" x14ac:dyDescent="0.35">
      <c r="A451" s="4">
        <v>2019</v>
      </c>
      <c r="B451" s="4" t="s">
        <v>34</v>
      </c>
      <c r="C451" s="4" t="s">
        <v>244</v>
      </c>
      <c r="D451" s="55">
        <v>43782</v>
      </c>
      <c r="E451" s="4" t="s">
        <v>944</v>
      </c>
      <c r="F451" s="4" t="s">
        <v>36</v>
      </c>
      <c r="G451" s="4" t="s">
        <v>37</v>
      </c>
      <c r="H451" s="4" t="s">
        <v>38</v>
      </c>
      <c r="I451" s="4"/>
      <c r="J451" s="4"/>
      <c r="K451" s="55"/>
      <c r="L451" s="4"/>
      <c r="M451" s="4"/>
      <c r="N451" s="55"/>
      <c r="O451" s="4" t="s">
        <v>1284</v>
      </c>
      <c r="P451" s="55">
        <v>43782</v>
      </c>
      <c r="Q451" s="4" t="s">
        <v>1285</v>
      </c>
      <c r="R451" s="4"/>
      <c r="S451" s="4"/>
      <c r="T451" s="56">
        <v>10</v>
      </c>
      <c r="U451" s="56" t="s">
        <v>246</v>
      </c>
      <c r="V451" s="4">
        <v>537</v>
      </c>
      <c r="W451" s="56" t="s">
        <v>991</v>
      </c>
      <c r="X451" s="4">
        <v>115</v>
      </c>
      <c r="Y451" s="56" t="s">
        <v>992</v>
      </c>
      <c r="Z451" s="56">
        <v>9</v>
      </c>
      <c r="AA451" s="56" t="s">
        <v>417</v>
      </c>
      <c r="AB451" s="56">
        <v>1</v>
      </c>
      <c r="AC451" s="56" t="s">
        <v>417</v>
      </c>
      <c r="AD451" s="37">
        <v>1</v>
      </c>
      <c r="AE451" s="37" t="s">
        <v>417</v>
      </c>
      <c r="AF451" s="4"/>
      <c r="AG451" s="4"/>
      <c r="AH451" s="4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spans="1:46" ht="15" customHeight="1" x14ac:dyDescent="0.35">
      <c r="A452" s="4">
        <v>2019</v>
      </c>
      <c r="B452" s="4" t="s">
        <v>34</v>
      </c>
      <c r="C452" s="4" t="s">
        <v>34</v>
      </c>
      <c r="D452" s="55">
        <v>43830</v>
      </c>
      <c r="E452" s="4" t="s">
        <v>944</v>
      </c>
      <c r="F452" s="4" t="s">
        <v>36</v>
      </c>
      <c r="G452" s="4" t="s">
        <v>37</v>
      </c>
      <c r="H452" s="4" t="s">
        <v>38</v>
      </c>
      <c r="I452" s="4"/>
      <c r="J452" s="4"/>
      <c r="K452" s="55"/>
      <c r="L452" s="4"/>
      <c r="M452" s="4"/>
      <c r="N452" s="55"/>
      <c r="O452" s="4" t="s">
        <v>1286</v>
      </c>
      <c r="P452" s="55">
        <v>43830</v>
      </c>
      <c r="Q452" s="4" t="s">
        <v>1287</v>
      </c>
      <c r="R452" s="4"/>
      <c r="S452" s="4"/>
      <c r="T452" s="4">
        <v>1</v>
      </c>
      <c r="U452" s="4" t="s">
        <v>40</v>
      </c>
      <c r="V452" s="4">
        <v>16</v>
      </c>
      <c r="W452" s="4" t="s">
        <v>280</v>
      </c>
      <c r="X452" s="4">
        <v>1256</v>
      </c>
      <c r="Y452" s="4" t="s">
        <v>281</v>
      </c>
      <c r="Z452" s="4">
        <v>15</v>
      </c>
      <c r="AA452" s="4" t="s">
        <v>43</v>
      </c>
      <c r="AB452" s="4">
        <v>1</v>
      </c>
      <c r="AC452" s="4" t="s">
        <v>43</v>
      </c>
      <c r="AD452" s="36">
        <v>31</v>
      </c>
      <c r="AE452" s="36" t="s">
        <v>49</v>
      </c>
      <c r="AF452" s="4"/>
      <c r="AG452" s="4"/>
      <c r="AH452" s="4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spans="1:46" ht="15" customHeight="1" x14ac:dyDescent="0.35">
      <c r="A453" s="4">
        <v>2019</v>
      </c>
      <c r="B453" s="4" t="s">
        <v>34</v>
      </c>
      <c r="C453" s="4" t="s">
        <v>244</v>
      </c>
      <c r="D453" s="55">
        <v>43581</v>
      </c>
      <c r="E453" s="4" t="s">
        <v>1256</v>
      </c>
      <c r="F453" s="4" t="s">
        <v>36</v>
      </c>
      <c r="G453" s="4" t="s">
        <v>37</v>
      </c>
      <c r="H453" s="4" t="s">
        <v>38</v>
      </c>
      <c r="I453" s="4"/>
      <c r="J453" s="4"/>
      <c r="K453" s="55"/>
      <c r="L453" s="4"/>
      <c r="M453" s="4"/>
      <c r="N453" s="55"/>
      <c r="O453" s="4" t="s">
        <v>1288</v>
      </c>
      <c r="P453" s="55">
        <v>43581</v>
      </c>
      <c r="Q453" s="4" t="s">
        <v>1289</v>
      </c>
      <c r="R453" s="4"/>
      <c r="S453" s="4"/>
      <c r="T453" s="4">
        <v>10</v>
      </c>
      <c r="U453" s="4" t="s">
        <v>246</v>
      </c>
      <c r="V453" s="4">
        <v>525</v>
      </c>
      <c r="W453" s="4" t="s">
        <v>254</v>
      </c>
      <c r="X453" s="4">
        <v>103</v>
      </c>
      <c r="Y453" s="4" t="s">
        <v>255</v>
      </c>
      <c r="Z453" s="4">
        <v>10</v>
      </c>
      <c r="AA453" s="4" t="s">
        <v>256</v>
      </c>
      <c r="AB453" s="4">
        <v>1</v>
      </c>
      <c r="AC453" s="4" t="s">
        <v>256</v>
      </c>
      <c r="AD453" s="36">
        <v>1</v>
      </c>
      <c r="AE453" s="36" t="s">
        <v>256</v>
      </c>
      <c r="AF453" s="4"/>
      <c r="AG453" s="4"/>
      <c r="AH453" s="4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spans="1:46" ht="15" customHeight="1" x14ac:dyDescent="0.35">
      <c r="A454" s="4">
        <v>2019</v>
      </c>
      <c r="B454" s="4" t="s">
        <v>34</v>
      </c>
      <c r="C454" s="4" t="s">
        <v>244</v>
      </c>
      <c r="D454" s="55">
        <v>43829</v>
      </c>
      <c r="E454" s="4" t="s">
        <v>1290</v>
      </c>
      <c r="F454" s="4" t="s">
        <v>36</v>
      </c>
      <c r="G454" s="4" t="s">
        <v>37</v>
      </c>
      <c r="H454" s="4" t="s">
        <v>38</v>
      </c>
      <c r="I454" s="4"/>
      <c r="J454" s="4"/>
      <c r="K454" s="55"/>
      <c r="L454" s="4"/>
      <c r="M454" s="4"/>
      <c r="N454" s="55"/>
      <c r="O454" s="4" t="s">
        <v>1291</v>
      </c>
      <c r="P454" s="55">
        <v>43829</v>
      </c>
      <c r="Q454" s="4" t="s">
        <v>1292</v>
      </c>
      <c r="R454" s="4"/>
      <c r="S454" s="4"/>
      <c r="T454" s="4">
        <v>10</v>
      </c>
      <c r="U454" s="4" t="s">
        <v>246</v>
      </c>
      <c r="V454" s="4">
        <v>535</v>
      </c>
      <c r="W454" s="4" t="s">
        <v>1293</v>
      </c>
      <c r="X454" s="4">
        <v>113</v>
      </c>
      <c r="Y454" s="4" t="s">
        <v>1294</v>
      </c>
      <c r="Z454" s="4">
        <v>24</v>
      </c>
      <c r="AA454" s="4" t="s">
        <v>569</v>
      </c>
      <c r="AB454" s="4">
        <v>1</v>
      </c>
      <c r="AC454" s="4" t="s">
        <v>569</v>
      </c>
      <c r="AD454" s="36">
        <v>1</v>
      </c>
      <c r="AE454" s="36" t="s">
        <v>569</v>
      </c>
      <c r="AF454" s="4"/>
      <c r="AG454" s="4"/>
      <c r="AH454" s="4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spans="1:46" ht="15" customHeight="1" x14ac:dyDescent="0.35">
      <c r="A455" s="4">
        <v>2019</v>
      </c>
      <c r="B455" s="4" t="s">
        <v>34</v>
      </c>
      <c r="C455" s="4" t="s">
        <v>244</v>
      </c>
      <c r="D455" s="55">
        <v>43804</v>
      </c>
      <c r="E455" s="4" t="s">
        <v>1290</v>
      </c>
      <c r="F455" s="4" t="s">
        <v>36</v>
      </c>
      <c r="G455" s="4" t="s">
        <v>37</v>
      </c>
      <c r="H455" s="4" t="s">
        <v>38</v>
      </c>
      <c r="I455" s="4"/>
      <c r="J455" s="4"/>
      <c r="K455" s="55"/>
      <c r="L455" s="4"/>
      <c r="M455" s="4"/>
      <c r="N455" s="55"/>
      <c r="O455" s="4" t="s">
        <v>1295</v>
      </c>
      <c r="P455" s="55">
        <v>43804</v>
      </c>
      <c r="Q455" s="4" t="s">
        <v>1296</v>
      </c>
      <c r="R455" s="4"/>
      <c r="S455" s="4"/>
      <c r="T455" s="4">
        <v>10</v>
      </c>
      <c r="U455" s="4" t="s">
        <v>246</v>
      </c>
      <c r="V455" s="4">
        <v>551</v>
      </c>
      <c r="W455" s="4" t="s">
        <v>1297</v>
      </c>
      <c r="X455" s="4">
        <v>1376</v>
      </c>
      <c r="Y455" s="4" t="s">
        <v>1298</v>
      </c>
      <c r="Z455" s="4">
        <v>12</v>
      </c>
      <c r="AA455" s="4" t="s">
        <v>83</v>
      </c>
      <c r="AB455" s="4">
        <v>3</v>
      </c>
      <c r="AC455" s="4" t="s">
        <v>765</v>
      </c>
      <c r="AD455" s="36">
        <v>3</v>
      </c>
      <c r="AE455" s="36" t="s">
        <v>1299</v>
      </c>
      <c r="AF455" s="4"/>
      <c r="AG455" s="4"/>
      <c r="AH455" s="4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spans="1:46" ht="15" customHeight="1" x14ac:dyDescent="0.35">
      <c r="A456" s="4">
        <v>2019</v>
      </c>
      <c r="B456" s="4" t="s">
        <v>147</v>
      </c>
      <c r="C456" s="4" t="s">
        <v>207</v>
      </c>
      <c r="D456" s="55">
        <v>43822</v>
      </c>
      <c r="E456" s="4" t="s">
        <v>698</v>
      </c>
      <c r="F456" s="4" t="s">
        <v>36</v>
      </c>
      <c r="G456" s="4" t="s">
        <v>37</v>
      </c>
      <c r="H456" s="4" t="s">
        <v>38</v>
      </c>
      <c r="I456" s="4"/>
      <c r="J456" s="4"/>
      <c r="K456" s="55"/>
      <c r="L456" s="4"/>
      <c r="M456" s="4"/>
      <c r="N456" s="55"/>
      <c r="O456" s="4" t="s">
        <v>1300</v>
      </c>
      <c r="P456" s="55">
        <v>43822</v>
      </c>
      <c r="Q456" s="4" t="s">
        <v>1301</v>
      </c>
      <c r="R456" s="4"/>
      <c r="S456" s="4"/>
      <c r="T456" s="4">
        <v>0</v>
      </c>
      <c r="U456" s="4" t="s">
        <v>150</v>
      </c>
      <c r="V456" s="4">
        <v>301108</v>
      </c>
      <c r="W456" s="4" t="s">
        <v>1302</v>
      </c>
      <c r="X456" s="4">
        <v>301108</v>
      </c>
      <c r="Y456" s="4" t="s">
        <v>1302</v>
      </c>
      <c r="Z456" s="4">
        <v>12</v>
      </c>
      <c r="AA456" s="4" t="s">
        <v>83</v>
      </c>
      <c r="AB456" s="4">
        <v>8</v>
      </c>
      <c r="AC456" s="4" t="s">
        <v>1303</v>
      </c>
      <c r="AD456" s="36">
        <v>1</v>
      </c>
      <c r="AE456" s="36" t="s">
        <v>1304</v>
      </c>
      <c r="AF456" s="4"/>
      <c r="AG456" s="4"/>
      <c r="AH456" s="4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spans="1:46" ht="15" customHeight="1" x14ac:dyDescent="0.35">
      <c r="A457" s="4">
        <v>2019</v>
      </c>
      <c r="B457" s="4" t="s">
        <v>147</v>
      </c>
      <c r="C457" s="4" t="s">
        <v>207</v>
      </c>
      <c r="D457" s="55">
        <v>43742</v>
      </c>
      <c r="E457" s="4" t="s">
        <v>542</v>
      </c>
      <c r="F457" s="4" t="s">
        <v>36</v>
      </c>
      <c r="G457" s="4" t="s">
        <v>37</v>
      </c>
      <c r="H457" s="4" t="s">
        <v>38</v>
      </c>
      <c r="I457" s="4"/>
      <c r="J457" s="4"/>
      <c r="K457" s="55"/>
      <c r="L457" s="4"/>
      <c r="M457" s="4"/>
      <c r="N457" s="55"/>
      <c r="O457" s="4" t="s">
        <v>1305</v>
      </c>
      <c r="P457" s="55">
        <v>43742</v>
      </c>
      <c r="Q457" s="4" t="s">
        <v>1306</v>
      </c>
      <c r="R457" s="4"/>
      <c r="S457" s="4"/>
      <c r="T457" s="4">
        <v>0</v>
      </c>
      <c r="U457" s="4" t="s">
        <v>150</v>
      </c>
      <c r="V457" s="4">
        <v>300953</v>
      </c>
      <c r="W457" s="4" t="s">
        <v>1307</v>
      </c>
      <c r="X457" s="4">
        <v>300953</v>
      </c>
      <c r="Y457" s="4" t="s">
        <v>1307</v>
      </c>
      <c r="Z457" s="4">
        <v>10</v>
      </c>
      <c r="AA457" s="4" t="s">
        <v>256</v>
      </c>
      <c r="AB457" s="4">
        <v>11</v>
      </c>
      <c r="AC457" s="4" t="s">
        <v>1308</v>
      </c>
      <c r="AD457" s="36">
        <v>1</v>
      </c>
      <c r="AE457" s="36" t="s">
        <v>1309</v>
      </c>
      <c r="AF457" s="4"/>
      <c r="AG457" s="4"/>
      <c r="AH457" s="4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spans="1:46" ht="15" customHeight="1" x14ac:dyDescent="0.35">
      <c r="A458" s="4">
        <v>2019</v>
      </c>
      <c r="B458" s="4" t="s">
        <v>147</v>
      </c>
      <c r="C458" s="4" t="s">
        <v>148</v>
      </c>
      <c r="D458" s="55">
        <v>43585</v>
      </c>
      <c r="E458" s="4" t="s">
        <v>542</v>
      </c>
      <c r="F458" s="4" t="s">
        <v>36</v>
      </c>
      <c r="G458" s="4" t="s">
        <v>37</v>
      </c>
      <c r="H458" s="4" t="s">
        <v>38</v>
      </c>
      <c r="I458" s="4"/>
      <c r="J458" s="4"/>
      <c r="K458" s="55"/>
      <c r="L458" s="4"/>
      <c r="M458" s="4"/>
      <c r="N458" s="55"/>
      <c r="O458" s="4" t="s">
        <v>1310</v>
      </c>
      <c r="P458" s="55">
        <v>43585</v>
      </c>
      <c r="Q458" s="4" t="s">
        <v>1311</v>
      </c>
      <c r="R458" s="4"/>
      <c r="S458" s="4"/>
      <c r="T458" s="4">
        <v>0</v>
      </c>
      <c r="U458" s="4" t="s">
        <v>150</v>
      </c>
      <c r="V458" s="4">
        <v>301775</v>
      </c>
      <c r="W458" s="4" t="s">
        <v>1312</v>
      </c>
      <c r="X458" s="4">
        <v>301775</v>
      </c>
      <c r="Y458" s="4" t="s">
        <v>1312</v>
      </c>
      <c r="Z458" s="4">
        <v>22</v>
      </c>
      <c r="AA458" s="4" t="s">
        <v>108</v>
      </c>
      <c r="AB458" s="4">
        <v>10</v>
      </c>
      <c r="AC458" s="4" t="s">
        <v>1313</v>
      </c>
      <c r="AD458" s="36">
        <v>3</v>
      </c>
      <c r="AE458" s="36" t="s">
        <v>1314</v>
      </c>
      <c r="AF458" s="4"/>
      <c r="AG458" s="4"/>
      <c r="AH458" s="4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spans="1:46" ht="15" customHeight="1" x14ac:dyDescent="0.35">
      <c r="A459" s="4">
        <v>2019</v>
      </c>
      <c r="B459" s="4" t="s">
        <v>147</v>
      </c>
      <c r="C459" s="4" t="s">
        <v>148</v>
      </c>
      <c r="D459" s="55">
        <v>43634</v>
      </c>
      <c r="E459" s="4" t="s">
        <v>542</v>
      </c>
      <c r="F459" s="4" t="s">
        <v>36</v>
      </c>
      <c r="G459" s="4" t="s">
        <v>37</v>
      </c>
      <c r="H459" s="4" t="s">
        <v>38</v>
      </c>
      <c r="I459" s="4"/>
      <c r="J459" s="4"/>
      <c r="K459" s="55"/>
      <c r="L459" s="4"/>
      <c r="M459" s="4"/>
      <c r="N459" s="55"/>
      <c r="O459" s="4" t="s">
        <v>1315</v>
      </c>
      <c r="P459" s="55">
        <v>43634</v>
      </c>
      <c r="Q459" s="4" t="s">
        <v>1316</v>
      </c>
      <c r="R459" s="4"/>
      <c r="S459" s="4"/>
      <c r="T459" s="4">
        <v>0</v>
      </c>
      <c r="U459" s="4" t="s">
        <v>150</v>
      </c>
      <c r="V459" s="4">
        <v>301838</v>
      </c>
      <c r="W459" s="4" t="s">
        <v>1317</v>
      </c>
      <c r="X459" s="4">
        <v>301838</v>
      </c>
      <c r="Y459" s="4" t="s">
        <v>1317</v>
      </c>
      <c r="Z459" s="4">
        <v>23</v>
      </c>
      <c r="AA459" s="4" t="s">
        <v>113</v>
      </c>
      <c r="AB459" s="4">
        <v>1</v>
      </c>
      <c r="AC459" s="4" t="s">
        <v>113</v>
      </c>
      <c r="AD459" s="36">
        <v>10</v>
      </c>
      <c r="AE459" s="36" t="s">
        <v>1318</v>
      </c>
      <c r="AF459" s="4"/>
      <c r="AG459" s="4"/>
      <c r="AH459" s="4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spans="1:46" ht="15" customHeight="1" x14ac:dyDescent="0.35">
      <c r="A460" s="4">
        <v>2019</v>
      </c>
      <c r="B460" s="4" t="s">
        <v>147</v>
      </c>
      <c r="C460" s="4" t="s">
        <v>148</v>
      </c>
      <c r="D460" s="55">
        <v>43635</v>
      </c>
      <c r="E460" s="4" t="s">
        <v>542</v>
      </c>
      <c r="F460" s="4" t="s">
        <v>36</v>
      </c>
      <c r="G460" s="4" t="s">
        <v>37</v>
      </c>
      <c r="H460" s="4" t="s">
        <v>38</v>
      </c>
      <c r="I460" s="4"/>
      <c r="J460" s="4"/>
      <c r="K460" s="55"/>
      <c r="L460" s="4"/>
      <c r="M460" s="4"/>
      <c r="N460" s="55"/>
      <c r="O460" s="4" t="s">
        <v>1319</v>
      </c>
      <c r="P460" s="55">
        <v>43635</v>
      </c>
      <c r="Q460" s="4" t="s">
        <v>1320</v>
      </c>
      <c r="R460" s="4"/>
      <c r="S460" s="4"/>
      <c r="T460" s="4">
        <v>0</v>
      </c>
      <c r="U460" s="4" t="s">
        <v>150</v>
      </c>
      <c r="V460" s="4">
        <v>301791</v>
      </c>
      <c r="W460" s="4" t="s">
        <v>1321</v>
      </c>
      <c r="X460" s="4">
        <v>301791</v>
      </c>
      <c r="Y460" s="4" t="s">
        <v>1321</v>
      </c>
      <c r="Z460" s="4">
        <v>23</v>
      </c>
      <c r="AA460" s="4" t="s">
        <v>113</v>
      </c>
      <c r="AB460" s="4">
        <v>2</v>
      </c>
      <c r="AC460" s="4" t="s">
        <v>1322</v>
      </c>
      <c r="AD460" s="36">
        <v>5</v>
      </c>
      <c r="AE460" s="36" t="s">
        <v>1323</v>
      </c>
      <c r="AF460" s="4"/>
      <c r="AG460" s="4"/>
      <c r="AH460" s="4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spans="1:46" ht="15" customHeight="1" x14ac:dyDescent="0.35">
      <c r="A461" s="4">
        <v>2019</v>
      </c>
      <c r="B461" s="4" t="s">
        <v>147</v>
      </c>
      <c r="C461" s="4" t="s">
        <v>148</v>
      </c>
      <c r="D461" s="55">
        <v>43486</v>
      </c>
      <c r="E461" s="4" t="s">
        <v>542</v>
      </c>
      <c r="F461" s="4" t="s">
        <v>36</v>
      </c>
      <c r="G461" s="4" t="s">
        <v>37</v>
      </c>
      <c r="H461" s="4" t="s">
        <v>38</v>
      </c>
      <c r="I461" s="4"/>
      <c r="J461" s="4"/>
      <c r="K461" s="55"/>
      <c r="L461" s="4"/>
      <c r="M461" s="4"/>
      <c r="N461" s="55"/>
      <c r="O461" s="4" t="s">
        <v>1324</v>
      </c>
      <c r="P461" s="55">
        <v>43486</v>
      </c>
      <c r="Q461" s="4" t="s">
        <v>1325</v>
      </c>
      <c r="R461" s="4"/>
      <c r="S461" s="4"/>
      <c r="T461" s="4">
        <v>0</v>
      </c>
      <c r="U461" s="4" t="s">
        <v>150</v>
      </c>
      <c r="V461" s="4">
        <v>300680</v>
      </c>
      <c r="W461" s="4" t="s">
        <v>628</v>
      </c>
      <c r="X461" s="4">
        <v>300680</v>
      </c>
      <c r="Y461" s="4" t="s">
        <v>628</v>
      </c>
      <c r="Z461" s="4">
        <v>7</v>
      </c>
      <c r="AA461" s="4" t="s">
        <v>329</v>
      </c>
      <c r="AB461" s="4">
        <v>1</v>
      </c>
      <c r="AC461" s="4" t="s">
        <v>330</v>
      </c>
      <c r="AD461" s="36">
        <v>4</v>
      </c>
      <c r="AE461" s="36" t="s">
        <v>629</v>
      </c>
      <c r="AF461" s="4"/>
      <c r="AG461" s="4"/>
      <c r="AH461" s="4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spans="1:46" ht="15" customHeight="1" x14ac:dyDescent="0.35">
      <c r="A462" s="4">
        <v>2019</v>
      </c>
      <c r="B462" s="4" t="s">
        <v>147</v>
      </c>
      <c r="C462" s="4" t="s">
        <v>148</v>
      </c>
      <c r="D462" s="55">
        <v>43635</v>
      </c>
      <c r="E462" s="4" t="s">
        <v>542</v>
      </c>
      <c r="F462" s="4" t="s">
        <v>36</v>
      </c>
      <c r="G462" s="4" t="s">
        <v>37</v>
      </c>
      <c r="H462" s="4" t="s">
        <v>38</v>
      </c>
      <c r="I462" s="4"/>
      <c r="J462" s="4"/>
      <c r="K462" s="55"/>
      <c r="L462" s="4"/>
      <c r="M462" s="4"/>
      <c r="N462" s="55"/>
      <c r="O462" s="4" t="s">
        <v>1326</v>
      </c>
      <c r="P462" s="55">
        <v>43635</v>
      </c>
      <c r="Q462" s="4" t="s">
        <v>1327</v>
      </c>
      <c r="R462" s="4"/>
      <c r="S462" s="4"/>
      <c r="T462" s="4">
        <v>0</v>
      </c>
      <c r="U462" s="4" t="s">
        <v>150</v>
      </c>
      <c r="V462" s="4">
        <v>301268</v>
      </c>
      <c r="W462" s="4" t="s">
        <v>1328</v>
      </c>
      <c r="X462" s="4">
        <v>301268</v>
      </c>
      <c r="Y462" s="4" t="s">
        <v>1328</v>
      </c>
      <c r="Z462" s="4">
        <v>15</v>
      </c>
      <c r="AA462" s="4" t="s">
        <v>43</v>
      </c>
      <c r="AB462" s="4">
        <v>1</v>
      </c>
      <c r="AC462" s="4" t="s">
        <v>43</v>
      </c>
      <c r="AD462" s="36">
        <v>19</v>
      </c>
      <c r="AE462" s="36" t="s">
        <v>1329</v>
      </c>
      <c r="AF462" s="4"/>
      <c r="AG462" s="4"/>
      <c r="AH462" s="4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spans="1:46" ht="15" customHeight="1" x14ac:dyDescent="0.35">
      <c r="A463" s="4">
        <v>2019</v>
      </c>
      <c r="B463" s="4" t="s">
        <v>147</v>
      </c>
      <c r="C463" s="4" t="s">
        <v>148</v>
      </c>
      <c r="D463" s="55">
        <v>43594</v>
      </c>
      <c r="E463" s="4" t="s">
        <v>542</v>
      </c>
      <c r="F463" s="4" t="s">
        <v>36</v>
      </c>
      <c r="G463" s="4" t="s">
        <v>37</v>
      </c>
      <c r="H463" s="4" t="s">
        <v>38</v>
      </c>
      <c r="I463" s="4"/>
      <c r="J463" s="4"/>
      <c r="K463" s="55"/>
      <c r="L463" s="4"/>
      <c r="M463" s="4"/>
      <c r="N463" s="55"/>
      <c r="O463" s="4" t="s">
        <v>1330</v>
      </c>
      <c r="P463" s="55">
        <v>43594</v>
      </c>
      <c r="Q463" s="4" t="s">
        <v>1331</v>
      </c>
      <c r="R463" s="4"/>
      <c r="S463" s="4"/>
      <c r="T463" s="4">
        <v>0</v>
      </c>
      <c r="U463" s="4" t="s">
        <v>150</v>
      </c>
      <c r="V463" s="4">
        <v>301500</v>
      </c>
      <c r="W463" s="4" t="s">
        <v>1332</v>
      </c>
      <c r="X463" s="4">
        <v>301500</v>
      </c>
      <c r="Y463" s="4" t="s">
        <v>1332</v>
      </c>
      <c r="Z463" s="4">
        <v>18</v>
      </c>
      <c r="AA463" s="4" t="s">
        <v>94</v>
      </c>
      <c r="AB463" s="4">
        <v>3</v>
      </c>
      <c r="AC463" s="4" t="s">
        <v>757</v>
      </c>
      <c r="AD463" s="36">
        <v>3</v>
      </c>
      <c r="AE463" s="36" t="s">
        <v>1333</v>
      </c>
      <c r="AF463" s="4"/>
      <c r="AG463" s="4"/>
      <c r="AH463" s="4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spans="1:46" ht="15" customHeight="1" x14ac:dyDescent="0.35">
      <c r="A464" s="4">
        <v>2019</v>
      </c>
      <c r="B464" s="4" t="s">
        <v>147</v>
      </c>
      <c r="C464" s="4" t="s">
        <v>148</v>
      </c>
      <c r="D464" s="55">
        <v>43578</v>
      </c>
      <c r="E464" s="4" t="s">
        <v>542</v>
      </c>
      <c r="F464" s="4" t="s">
        <v>36</v>
      </c>
      <c r="G464" s="4" t="s">
        <v>37</v>
      </c>
      <c r="H464" s="4" t="s">
        <v>38</v>
      </c>
      <c r="I464" s="4"/>
      <c r="J464" s="4"/>
      <c r="K464" s="55"/>
      <c r="L464" s="4"/>
      <c r="M464" s="4"/>
      <c r="N464" s="55"/>
      <c r="O464" s="4" t="s">
        <v>1334</v>
      </c>
      <c r="P464" s="55">
        <v>43578</v>
      </c>
      <c r="Q464" s="4" t="s">
        <v>1335</v>
      </c>
      <c r="R464" s="4"/>
      <c r="S464" s="4"/>
      <c r="T464" s="56">
        <v>0</v>
      </c>
      <c r="U464" s="56" t="s">
        <v>150</v>
      </c>
      <c r="V464" s="56">
        <v>300999</v>
      </c>
      <c r="W464" s="56" t="s">
        <v>1336</v>
      </c>
      <c r="X464" s="56">
        <v>300999</v>
      </c>
      <c r="Y464" s="56" t="s">
        <v>1336</v>
      </c>
      <c r="Z464" s="56">
        <v>11</v>
      </c>
      <c r="AA464" s="56" t="s">
        <v>310</v>
      </c>
      <c r="AB464" s="56">
        <v>5</v>
      </c>
      <c r="AC464" s="56" t="s">
        <v>791</v>
      </c>
      <c r="AD464" s="37">
        <v>5</v>
      </c>
      <c r="AE464" s="37" t="s">
        <v>1337</v>
      </c>
      <c r="AF464" s="4"/>
      <c r="AG464" s="4"/>
      <c r="AH464" s="4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spans="1:46" ht="15" customHeight="1" x14ac:dyDescent="0.35">
      <c r="A465" s="4">
        <v>2019</v>
      </c>
      <c r="B465" s="4" t="s">
        <v>147</v>
      </c>
      <c r="C465" s="4" t="s">
        <v>148</v>
      </c>
      <c r="D465" s="55">
        <v>43682</v>
      </c>
      <c r="E465" s="4" t="s">
        <v>542</v>
      </c>
      <c r="F465" s="4" t="s">
        <v>36</v>
      </c>
      <c r="G465" s="4" t="s">
        <v>37</v>
      </c>
      <c r="H465" s="4" t="s">
        <v>38</v>
      </c>
      <c r="I465" s="4"/>
      <c r="J465" s="4"/>
      <c r="K465" s="55"/>
      <c r="L465" s="4"/>
      <c r="M465" s="4"/>
      <c r="N465" s="55"/>
      <c r="O465" s="4" t="s">
        <v>1338</v>
      </c>
      <c r="P465" s="55">
        <v>43682</v>
      </c>
      <c r="Q465" s="4" t="s">
        <v>1339</v>
      </c>
      <c r="R465" s="4"/>
      <c r="S465" s="4"/>
      <c r="T465" s="4">
        <v>0</v>
      </c>
      <c r="U465" s="4" t="s">
        <v>150</v>
      </c>
      <c r="V465" s="4">
        <v>300924</v>
      </c>
      <c r="W465" s="4" t="s">
        <v>1340</v>
      </c>
      <c r="X465" s="4">
        <v>300924</v>
      </c>
      <c r="Y465" s="4" t="s">
        <v>1340</v>
      </c>
      <c r="Z465" s="4">
        <v>10</v>
      </c>
      <c r="AA465" s="4" t="s">
        <v>256</v>
      </c>
      <c r="AB465" s="4">
        <v>5</v>
      </c>
      <c r="AC465" s="4" t="s">
        <v>736</v>
      </c>
      <c r="AD465" s="36">
        <v>9</v>
      </c>
      <c r="AE465" s="36" t="s">
        <v>1341</v>
      </c>
      <c r="AF465" s="4"/>
      <c r="AG465" s="4"/>
      <c r="AH465" s="4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spans="1:46" ht="15" customHeight="1" x14ac:dyDescent="0.35">
      <c r="A466" s="4">
        <v>2019</v>
      </c>
      <c r="B466" s="4" t="s">
        <v>147</v>
      </c>
      <c r="C466" s="4" t="s">
        <v>148</v>
      </c>
      <c r="D466" s="55">
        <v>43620</v>
      </c>
      <c r="E466" s="4" t="s">
        <v>542</v>
      </c>
      <c r="F466" s="4" t="s">
        <v>36</v>
      </c>
      <c r="G466" s="4" t="s">
        <v>37</v>
      </c>
      <c r="H466" s="4" t="s">
        <v>38</v>
      </c>
      <c r="I466" s="4"/>
      <c r="J466" s="4"/>
      <c r="K466" s="55"/>
      <c r="L466" s="4"/>
      <c r="M466" s="4"/>
      <c r="N466" s="55"/>
      <c r="O466" s="4" t="s">
        <v>1342</v>
      </c>
      <c r="P466" s="55">
        <v>43620</v>
      </c>
      <c r="Q466" s="4" t="s">
        <v>1343</v>
      </c>
      <c r="R466" s="4"/>
      <c r="S466" s="4"/>
      <c r="T466" s="4">
        <v>0</v>
      </c>
      <c r="U466" s="4" t="s">
        <v>150</v>
      </c>
      <c r="V466" s="4">
        <v>301281</v>
      </c>
      <c r="W466" s="4" t="s">
        <v>1344</v>
      </c>
      <c r="X466" s="4">
        <v>301281</v>
      </c>
      <c r="Y466" s="4" t="s">
        <v>1344</v>
      </c>
      <c r="Z466" s="4">
        <v>15</v>
      </c>
      <c r="AA466" s="4" t="s">
        <v>43</v>
      </c>
      <c r="AB466" s="4">
        <v>1</v>
      </c>
      <c r="AC466" s="4" t="s">
        <v>43</v>
      </c>
      <c r="AD466" s="36">
        <v>32</v>
      </c>
      <c r="AE466" s="36" t="s">
        <v>1345</v>
      </c>
      <c r="AF466" s="4"/>
      <c r="AG466" s="4"/>
      <c r="AH466" s="4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spans="1:46" ht="15" customHeight="1" x14ac:dyDescent="0.35">
      <c r="A467" s="4">
        <v>2019</v>
      </c>
      <c r="B467" s="4" t="s">
        <v>147</v>
      </c>
      <c r="C467" s="4" t="s">
        <v>148</v>
      </c>
      <c r="D467" s="55">
        <v>43523</v>
      </c>
      <c r="E467" s="4" t="s">
        <v>542</v>
      </c>
      <c r="F467" s="4" t="s">
        <v>36</v>
      </c>
      <c r="G467" s="4" t="s">
        <v>37</v>
      </c>
      <c r="H467" s="4" t="s">
        <v>38</v>
      </c>
      <c r="I467" s="4"/>
      <c r="J467" s="4"/>
      <c r="K467" s="55"/>
      <c r="L467" s="4"/>
      <c r="M467" s="4"/>
      <c r="N467" s="55"/>
      <c r="O467" s="4" t="s">
        <v>1346</v>
      </c>
      <c r="P467" s="55">
        <v>43523</v>
      </c>
      <c r="Q467" s="4" t="s">
        <v>1347</v>
      </c>
      <c r="R467" s="4"/>
      <c r="S467" s="4"/>
      <c r="T467" s="4">
        <v>0</v>
      </c>
      <c r="U467" s="4" t="s">
        <v>150</v>
      </c>
      <c r="V467" s="4">
        <v>301283</v>
      </c>
      <c r="W467" s="4" t="s">
        <v>1348</v>
      </c>
      <c r="X467" s="4">
        <v>301283</v>
      </c>
      <c r="Y467" s="4" t="s">
        <v>1348</v>
      </c>
      <c r="Z467" s="4">
        <v>15</v>
      </c>
      <c r="AA467" s="4" t="s">
        <v>43</v>
      </c>
      <c r="AB467" s="4">
        <v>1</v>
      </c>
      <c r="AC467" s="4" t="s">
        <v>43</v>
      </c>
      <c r="AD467" s="36">
        <v>34</v>
      </c>
      <c r="AE467" s="36" t="s">
        <v>1349</v>
      </c>
      <c r="AF467" s="4"/>
      <c r="AG467" s="4"/>
      <c r="AH467" s="4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spans="1:46" ht="15" customHeight="1" x14ac:dyDescent="0.35">
      <c r="A468" s="4">
        <v>2019</v>
      </c>
      <c r="B468" s="4" t="s">
        <v>147</v>
      </c>
      <c r="C468" s="4" t="s">
        <v>148</v>
      </c>
      <c r="D468" s="55">
        <v>43581</v>
      </c>
      <c r="E468" s="4" t="s">
        <v>542</v>
      </c>
      <c r="F468" s="4" t="s">
        <v>36</v>
      </c>
      <c r="G468" s="4" t="s">
        <v>37</v>
      </c>
      <c r="H468" s="4" t="s">
        <v>38</v>
      </c>
      <c r="I468" s="4"/>
      <c r="J468" s="4"/>
      <c r="K468" s="55"/>
      <c r="L468" s="4"/>
      <c r="M468" s="4"/>
      <c r="N468" s="55"/>
      <c r="O468" s="4" t="s">
        <v>1350</v>
      </c>
      <c r="P468" s="55">
        <v>43581</v>
      </c>
      <c r="Q468" s="4" t="s">
        <v>1351</v>
      </c>
      <c r="R468" s="4"/>
      <c r="S468" s="4"/>
      <c r="T468" s="4">
        <v>0</v>
      </c>
      <c r="U468" s="4" t="s">
        <v>150</v>
      </c>
      <c r="V468" s="4">
        <v>300495</v>
      </c>
      <c r="W468" s="4" t="s">
        <v>1352</v>
      </c>
      <c r="X468" s="4">
        <v>300495</v>
      </c>
      <c r="Y468" s="4" t="s">
        <v>1352</v>
      </c>
      <c r="Z468" s="4">
        <v>5</v>
      </c>
      <c r="AA468" s="4" t="s">
        <v>77</v>
      </c>
      <c r="AB468" s="4">
        <v>6</v>
      </c>
      <c r="AC468" s="4" t="s">
        <v>1353</v>
      </c>
      <c r="AD468" s="36">
        <v>17</v>
      </c>
      <c r="AE468" s="36" t="s">
        <v>1354</v>
      </c>
      <c r="AF468" s="4"/>
      <c r="AG468" s="4"/>
      <c r="AH468" s="4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spans="1:46" ht="15" customHeight="1" x14ac:dyDescent="0.35">
      <c r="A469" s="4">
        <v>2019</v>
      </c>
      <c r="B469" s="4" t="s">
        <v>147</v>
      </c>
      <c r="C469" s="4" t="s">
        <v>148</v>
      </c>
      <c r="D469" s="55">
        <v>43657</v>
      </c>
      <c r="E469" s="4" t="s">
        <v>542</v>
      </c>
      <c r="F469" s="4" t="s">
        <v>36</v>
      </c>
      <c r="G469" s="4" t="s">
        <v>37</v>
      </c>
      <c r="H469" s="4" t="s">
        <v>38</v>
      </c>
      <c r="I469" s="4"/>
      <c r="J469" s="4"/>
      <c r="K469" s="55"/>
      <c r="L469" s="4"/>
      <c r="M469" s="4"/>
      <c r="N469" s="55"/>
      <c r="O469" s="4" t="s">
        <v>1355</v>
      </c>
      <c r="P469" s="55">
        <v>43657</v>
      </c>
      <c r="Q469" s="4" t="s">
        <v>1356</v>
      </c>
      <c r="R469" s="4"/>
      <c r="S469" s="4"/>
      <c r="T469" s="4">
        <v>0</v>
      </c>
      <c r="U469" s="4" t="s">
        <v>150</v>
      </c>
      <c r="V469" s="4">
        <v>300901</v>
      </c>
      <c r="W469" s="4" t="s">
        <v>1357</v>
      </c>
      <c r="X469" s="4">
        <v>300901</v>
      </c>
      <c r="Y469" s="4" t="s">
        <v>1357</v>
      </c>
      <c r="Z469" s="4">
        <v>10</v>
      </c>
      <c r="AA469" s="4" t="s">
        <v>256</v>
      </c>
      <c r="AB469" s="4">
        <v>2</v>
      </c>
      <c r="AC469" s="4" t="s">
        <v>1358</v>
      </c>
      <c r="AD469" s="36">
        <v>7</v>
      </c>
      <c r="AE469" s="36" t="s">
        <v>1359</v>
      </c>
      <c r="AF469" s="4"/>
      <c r="AG469" s="4"/>
      <c r="AH469" s="4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spans="1:46" ht="15" customHeight="1" x14ac:dyDescent="0.35">
      <c r="A470" s="4">
        <v>2019</v>
      </c>
      <c r="B470" s="4" t="s">
        <v>147</v>
      </c>
      <c r="C470" s="4" t="s">
        <v>148</v>
      </c>
      <c r="D470" s="55">
        <v>43595</v>
      </c>
      <c r="E470" s="4" t="s">
        <v>542</v>
      </c>
      <c r="F470" s="4" t="s">
        <v>36</v>
      </c>
      <c r="G470" s="4" t="s">
        <v>37</v>
      </c>
      <c r="H470" s="4" t="s">
        <v>38</v>
      </c>
      <c r="I470" s="4"/>
      <c r="J470" s="4"/>
      <c r="K470" s="55"/>
      <c r="L470" s="4"/>
      <c r="M470" s="4"/>
      <c r="N470" s="55"/>
      <c r="O470" s="4" t="s">
        <v>1360</v>
      </c>
      <c r="P470" s="55">
        <v>43595</v>
      </c>
      <c r="Q470" s="4" t="s">
        <v>1361</v>
      </c>
      <c r="R470" s="4"/>
      <c r="S470" s="4"/>
      <c r="T470" s="4">
        <v>0</v>
      </c>
      <c r="U470" s="4" t="s">
        <v>150</v>
      </c>
      <c r="V470" s="4">
        <v>301705</v>
      </c>
      <c r="W470" s="4" t="s">
        <v>1362</v>
      </c>
      <c r="X470" s="4">
        <v>301705</v>
      </c>
      <c r="Y470" s="4" t="s">
        <v>1362</v>
      </c>
      <c r="Z470" s="4">
        <v>22</v>
      </c>
      <c r="AA470" s="4" t="s">
        <v>108</v>
      </c>
      <c r="AB470" s="4">
        <v>1</v>
      </c>
      <c r="AC470" s="4" t="s">
        <v>109</v>
      </c>
      <c r="AD470" s="36">
        <v>5</v>
      </c>
      <c r="AE470" s="36" t="s">
        <v>1363</v>
      </c>
      <c r="AF470" s="4"/>
      <c r="AG470" s="4"/>
      <c r="AH470" s="4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spans="1:46" ht="15" customHeight="1" x14ac:dyDescent="0.35">
      <c r="A471" s="4">
        <v>2019</v>
      </c>
      <c r="B471" s="4" t="s">
        <v>147</v>
      </c>
      <c r="C471" s="4" t="s">
        <v>207</v>
      </c>
      <c r="D471" s="55">
        <v>43572</v>
      </c>
      <c r="E471" s="4" t="s">
        <v>542</v>
      </c>
      <c r="F471" s="4" t="s">
        <v>36</v>
      </c>
      <c r="G471" s="4" t="s">
        <v>37</v>
      </c>
      <c r="H471" s="4" t="s">
        <v>38</v>
      </c>
      <c r="I471" s="4"/>
      <c r="J471" s="4"/>
      <c r="K471" s="55"/>
      <c r="L471" s="4"/>
      <c r="M471" s="4"/>
      <c r="N471" s="55"/>
      <c r="O471" s="4" t="s">
        <v>1364</v>
      </c>
      <c r="P471" s="55">
        <v>43572</v>
      </c>
      <c r="Q471" s="4" t="s">
        <v>1365</v>
      </c>
      <c r="R471" s="4"/>
      <c r="S471" s="4"/>
      <c r="T471" s="4">
        <v>0</v>
      </c>
      <c r="U471" s="4" t="s">
        <v>150</v>
      </c>
      <c r="V471" s="4">
        <v>301822</v>
      </c>
      <c r="W471" s="4" t="s">
        <v>1366</v>
      </c>
      <c r="X471" s="4">
        <v>301822</v>
      </c>
      <c r="Y471" s="4" t="s">
        <v>1366</v>
      </c>
      <c r="Z471" s="4">
        <v>25</v>
      </c>
      <c r="AA471" s="4" t="s">
        <v>117</v>
      </c>
      <c r="AB471" s="4">
        <v>2</v>
      </c>
      <c r="AC471" s="4" t="s">
        <v>1367</v>
      </c>
      <c r="AD471" s="36">
        <v>1</v>
      </c>
      <c r="AE471" s="36" t="s">
        <v>1368</v>
      </c>
      <c r="AF471" s="4"/>
      <c r="AG471" s="4"/>
      <c r="AH471" s="4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spans="1:46" ht="15" customHeight="1" x14ac:dyDescent="0.35">
      <c r="A472" s="4">
        <v>2019</v>
      </c>
      <c r="B472" s="4" t="s">
        <v>147</v>
      </c>
      <c r="C472" s="4" t="s">
        <v>207</v>
      </c>
      <c r="D472" s="55">
        <v>43581</v>
      </c>
      <c r="E472" s="4" t="s">
        <v>542</v>
      </c>
      <c r="F472" s="4" t="s">
        <v>36</v>
      </c>
      <c r="G472" s="4" t="s">
        <v>37</v>
      </c>
      <c r="H472" s="4" t="s">
        <v>38</v>
      </c>
      <c r="I472" s="4"/>
      <c r="J472" s="4"/>
      <c r="K472" s="55"/>
      <c r="L472" s="4"/>
      <c r="M472" s="4"/>
      <c r="N472" s="55"/>
      <c r="O472" s="4" t="s">
        <v>1369</v>
      </c>
      <c r="P472" s="55">
        <v>43581</v>
      </c>
      <c r="Q472" s="4" t="s">
        <v>1370</v>
      </c>
      <c r="R472" s="4"/>
      <c r="S472" s="4"/>
      <c r="T472" s="4">
        <v>0</v>
      </c>
      <c r="U472" s="4" t="s">
        <v>150</v>
      </c>
      <c r="V472" s="4">
        <v>301608</v>
      </c>
      <c r="W472" s="4" t="s">
        <v>1371</v>
      </c>
      <c r="X472" s="4">
        <v>301608</v>
      </c>
      <c r="Y472" s="4" t="s">
        <v>1371</v>
      </c>
      <c r="Z472" s="4">
        <v>21</v>
      </c>
      <c r="AA472" s="4" t="s">
        <v>104</v>
      </c>
      <c r="AB472" s="4">
        <v>2</v>
      </c>
      <c r="AC472" s="4" t="s">
        <v>1372</v>
      </c>
      <c r="AD472" s="36">
        <v>1</v>
      </c>
      <c r="AE472" s="36" t="s">
        <v>1372</v>
      </c>
      <c r="AF472" s="4"/>
      <c r="AG472" s="4"/>
      <c r="AH472" s="4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spans="1:46" ht="15" customHeight="1" x14ac:dyDescent="0.35">
      <c r="A473" s="4">
        <v>2019</v>
      </c>
      <c r="B473" s="4" t="s">
        <v>147</v>
      </c>
      <c r="C473" s="4" t="s">
        <v>207</v>
      </c>
      <c r="D473" s="55">
        <v>43606</v>
      </c>
      <c r="E473" s="4" t="s">
        <v>542</v>
      </c>
      <c r="F473" s="4" t="s">
        <v>36</v>
      </c>
      <c r="G473" s="4" t="s">
        <v>37</v>
      </c>
      <c r="H473" s="4" t="s">
        <v>38</v>
      </c>
      <c r="I473" s="4"/>
      <c r="J473" s="4"/>
      <c r="K473" s="55"/>
      <c r="L473" s="4"/>
      <c r="M473" s="4"/>
      <c r="N473" s="55"/>
      <c r="O473" s="4" t="s">
        <v>1373</v>
      </c>
      <c r="P473" s="55">
        <v>43606</v>
      </c>
      <c r="Q473" s="4" t="s">
        <v>1374</v>
      </c>
      <c r="R473" s="4"/>
      <c r="S473" s="4"/>
      <c r="T473" s="4">
        <v>0</v>
      </c>
      <c r="U473" s="4" t="s">
        <v>150</v>
      </c>
      <c r="V473" s="4">
        <v>301299</v>
      </c>
      <c r="W473" s="4" t="s">
        <v>1375</v>
      </c>
      <c r="X473" s="4">
        <v>301299</v>
      </c>
      <c r="Y473" s="4" t="s">
        <v>1375</v>
      </c>
      <c r="Z473" s="4">
        <v>15</v>
      </c>
      <c r="AA473" s="4" t="s">
        <v>43</v>
      </c>
      <c r="AB473" s="4">
        <v>3</v>
      </c>
      <c r="AC473" s="4" t="s">
        <v>1376</v>
      </c>
      <c r="AD473" s="36">
        <v>1</v>
      </c>
      <c r="AE473" s="36" t="s">
        <v>1376</v>
      </c>
      <c r="AF473" s="4"/>
      <c r="AG473" s="4"/>
      <c r="AH473" s="4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spans="1:46" ht="15" customHeight="1" x14ac:dyDescent="0.35">
      <c r="A474" s="4">
        <v>2019</v>
      </c>
      <c r="B474" s="4" t="s">
        <v>147</v>
      </c>
      <c r="C474" s="4" t="s">
        <v>207</v>
      </c>
      <c r="D474" s="55">
        <v>43581</v>
      </c>
      <c r="E474" s="4" t="s">
        <v>542</v>
      </c>
      <c r="F474" s="4" t="s">
        <v>36</v>
      </c>
      <c r="G474" s="4" t="s">
        <v>37</v>
      </c>
      <c r="H474" s="4" t="s">
        <v>38</v>
      </c>
      <c r="I474" s="4"/>
      <c r="J474" s="4"/>
      <c r="K474" s="55"/>
      <c r="L474" s="4"/>
      <c r="M474" s="4"/>
      <c r="N474" s="55"/>
      <c r="O474" s="4" t="s">
        <v>1377</v>
      </c>
      <c r="P474" s="55">
        <v>43581</v>
      </c>
      <c r="Q474" s="4" t="s">
        <v>1378</v>
      </c>
      <c r="R474" s="4"/>
      <c r="S474" s="4"/>
      <c r="T474" s="4">
        <v>0</v>
      </c>
      <c r="U474" s="4" t="s">
        <v>150</v>
      </c>
      <c r="V474" s="4">
        <v>300454</v>
      </c>
      <c r="W474" s="4" t="s">
        <v>1379</v>
      </c>
      <c r="X474" s="4">
        <v>300454</v>
      </c>
      <c r="Y474" s="4" t="s">
        <v>1379</v>
      </c>
      <c r="Z474" s="4">
        <v>5</v>
      </c>
      <c r="AA474" s="4" t="s">
        <v>77</v>
      </c>
      <c r="AB474" s="4">
        <v>2</v>
      </c>
      <c r="AC474" s="4" t="s">
        <v>1380</v>
      </c>
      <c r="AD474" s="36">
        <v>1</v>
      </c>
      <c r="AE474" s="36" t="s">
        <v>1380</v>
      </c>
      <c r="AF474" s="4"/>
      <c r="AG474" s="4"/>
      <c r="AH474" s="4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spans="1:46" ht="15" customHeight="1" x14ac:dyDescent="0.35">
      <c r="A475" s="4">
        <v>2019</v>
      </c>
      <c r="B475" s="4" t="s">
        <v>147</v>
      </c>
      <c r="C475" s="4" t="s">
        <v>207</v>
      </c>
      <c r="D475" s="55">
        <v>43598</v>
      </c>
      <c r="E475" s="4" t="s">
        <v>542</v>
      </c>
      <c r="F475" s="4" t="s">
        <v>36</v>
      </c>
      <c r="G475" s="4" t="s">
        <v>37</v>
      </c>
      <c r="H475" s="4" t="s">
        <v>38</v>
      </c>
      <c r="I475" s="4"/>
      <c r="J475" s="4"/>
      <c r="K475" s="55"/>
      <c r="L475" s="4"/>
      <c r="M475" s="4"/>
      <c r="N475" s="55"/>
      <c r="O475" s="4" t="s">
        <v>1381</v>
      </c>
      <c r="P475" s="55">
        <v>43598</v>
      </c>
      <c r="Q475" s="4" t="s">
        <v>1382</v>
      </c>
      <c r="R475" s="4"/>
      <c r="S475" s="4"/>
      <c r="T475" s="4">
        <v>0</v>
      </c>
      <c r="U475" s="4" t="s">
        <v>150</v>
      </c>
      <c r="V475" s="4">
        <v>301311</v>
      </c>
      <c r="W475" s="4" t="s">
        <v>1383</v>
      </c>
      <c r="X475" s="4">
        <v>301311</v>
      </c>
      <c r="Y475" s="4" t="s">
        <v>1383</v>
      </c>
      <c r="Z475" s="4">
        <v>15</v>
      </c>
      <c r="AA475" s="4" t="s">
        <v>43</v>
      </c>
      <c r="AB475" s="4">
        <v>5</v>
      </c>
      <c r="AC475" s="4" t="s">
        <v>893</v>
      </c>
      <c r="AD475" s="36">
        <v>1</v>
      </c>
      <c r="AE475" s="36" t="s">
        <v>894</v>
      </c>
      <c r="AF475" s="4"/>
      <c r="AG475" s="4"/>
      <c r="AH475" s="4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spans="1:46" ht="15" customHeight="1" x14ac:dyDescent="0.35">
      <c r="A476" s="4">
        <v>2019</v>
      </c>
      <c r="B476" s="4" t="s">
        <v>147</v>
      </c>
      <c r="C476" s="4" t="s">
        <v>207</v>
      </c>
      <c r="D476" s="55">
        <v>43581</v>
      </c>
      <c r="E476" s="4" t="s">
        <v>542</v>
      </c>
      <c r="F476" s="4" t="s">
        <v>36</v>
      </c>
      <c r="G476" s="4" t="s">
        <v>37</v>
      </c>
      <c r="H476" s="4" t="s">
        <v>38</v>
      </c>
      <c r="I476" s="4"/>
      <c r="J476" s="4"/>
      <c r="K476" s="55"/>
      <c r="L476" s="4"/>
      <c r="M476" s="4"/>
      <c r="N476" s="55"/>
      <c r="O476" s="4" t="s">
        <v>1384</v>
      </c>
      <c r="P476" s="55">
        <v>43581</v>
      </c>
      <c r="Q476" s="4" t="s">
        <v>1385</v>
      </c>
      <c r="R476" s="4"/>
      <c r="S476" s="4"/>
      <c r="T476" s="4">
        <v>0</v>
      </c>
      <c r="U476" s="4" t="s">
        <v>150</v>
      </c>
      <c r="V476" s="4">
        <v>301212</v>
      </c>
      <c r="W476" s="4" t="s">
        <v>1386</v>
      </c>
      <c r="X476" s="4">
        <v>301212</v>
      </c>
      <c r="Y476" s="4" t="s">
        <v>1386</v>
      </c>
      <c r="Z476" s="4">
        <v>14</v>
      </c>
      <c r="AA476" s="4" t="s">
        <v>731</v>
      </c>
      <c r="AB476" s="4">
        <v>1</v>
      </c>
      <c r="AC476" s="4" t="s">
        <v>1387</v>
      </c>
      <c r="AD476" s="36">
        <v>1</v>
      </c>
      <c r="AE476" s="36" t="s">
        <v>1387</v>
      </c>
      <c r="AF476" s="4"/>
      <c r="AG476" s="4"/>
      <c r="AH476" s="4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spans="1:46" ht="15" customHeight="1" x14ac:dyDescent="0.35">
      <c r="A477" s="4">
        <v>2019</v>
      </c>
      <c r="B477" s="4" t="s">
        <v>147</v>
      </c>
      <c r="C477" s="4" t="s">
        <v>207</v>
      </c>
      <c r="D477" s="55">
        <v>43623</v>
      </c>
      <c r="E477" s="4" t="s">
        <v>542</v>
      </c>
      <c r="F477" s="4" t="s">
        <v>36</v>
      </c>
      <c r="G477" s="4" t="s">
        <v>37</v>
      </c>
      <c r="H477" s="4" t="s">
        <v>38</v>
      </c>
      <c r="I477" s="4"/>
      <c r="J477" s="4"/>
      <c r="K477" s="55"/>
      <c r="L477" s="4"/>
      <c r="M477" s="4"/>
      <c r="N477" s="55"/>
      <c r="O477" s="4" t="s">
        <v>1388</v>
      </c>
      <c r="P477" s="55">
        <v>43623</v>
      </c>
      <c r="Q477" s="4" t="s">
        <v>1389</v>
      </c>
      <c r="R477" s="4"/>
      <c r="S477" s="4"/>
      <c r="T477" s="4">
        <v>0</v>
      </c>
      <c r="U477" s="4" t="s">
        <v>150</v>
      </c>
      <c r="V477" s="4">
        <v>301031</v>
      </c>
      <c r="W477" s="4" t="s">
        <v>1390</v>
      </c>
      <c r="X477" s="4">
        <v>301031</v>
      </c>
      <c r="Y477" s="4" t="s">
        <v>1390</v>
      </c>
      <c r="Z477" s="4">
        <v>12</v>
      </c>
      <c r="AA477" s="4" t="s">
        <v>83</v>
      </c>
      <c r="AB477" s="4">
        <v>2</v>
      </c>
      <c r="AC477" s="4" t="s">
        <v>1391</v>
      </c>
      <c r="AD477" s="36">
        <v>1</v>
      </c>
      <c r="AE477" s="36" t="s">
        <v>1391</v>
      </c>
      <c r="AF477" s="4"/>
      <c r="AG477" s="4"/>
      <c r="AH477" s="4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spans="1:46" ht="15" customHeight="1" x14ac:dyDescent="0.35">
      <c r="A478" s="4">
        <v>2019</v>
      </c>
      <c r="B478" s="4" t="s">
        <v>147</v>
      </c>
      <c r="C478" s="4" t="s">
        <v>207</v>
      </c>
      <c r="D478" s="55">
        <v>43581</v>
      </c>
      <c r="E478" s="4" t="s">
        <v>542</v>
      </c>
      <c r="F478" s="4" t="s">
        <v>36</v>
      </c>
      <c r="G478" s="4" t="s">
        <v>37</v>
      </c>
      <c r="H478" s="4" t="s">
        <v>38</v>
      </c>
      <c r="I478" s="4"/>
      <c r="J478" s="4"/>
      <c r="K478" s="55"/>
      <c r="L478" s="4"/>
      <c r="M478" s="4"/>
      <c r="N478" s="55"/>
      <c r="O478" s="4" t="s">
        <v>1392</v>
      </c>
      <c r="P478" s="55">
        <v>43581</v>
      </c>
      <c r="Q478" s="4" t="s">
        <v>1393</v>
      </c>
      <c r="R478" s="4"/>
      <c r="S478" s="4"/>
      <c r="T478" s="4">
        <v>0</v>
      </c>
      <c r="U478" s="4" t="s">
        <v>150</v>
      </c>
      <c r="V478" s="4">
        <v>300440</v>
      </c>
      <c r="W478" s="4" t="s">
        <v>1394</v>
      </c>
      <c r="X478" s="4">
        <v>300440</v>
      </c>
      <c r="Y478" s="4" t="s">
        <v>1394</v>
      </c>
      <c r="Z478" s="4">
        <v>5</v>
      </c>
      <c r="AA478" s="4" t="s">
        <v>77</v>
      </c>
      <c r="AB478" s="4">
        <v>1</v>
      </c>
      <c r="AC478" s="4" t="s">
        <v>78</v>
      </c>
      <c r="AD478" s="36">
        <v>1</v>
      </c>
      <c r="AE478" s="36" t="s">
        <v>77</v>
      </c>
      <c r="AF478" s="4"/>
      <c r="AG478" s="4"/>
      <c r="AH478" s="4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spans="1:46" ht="15" customHeight="1" x14ac:dyDescent="0.35">
      <c r="A479" s="4">
        <v>2019</v>
      </c>
      <c r="B479" s="4" t="s">
        <v>147</v>
      </c>
      <c r="C479" s="4" t="s">
        <v>207</v>
      </c>
      <c r="D479" s="55">
        <v>43620</v>
      </c>
      <c r="E479" s="4" t="s">
        <v>542</v>
      </c>
      <c r="F479" s="4" t="s">
        <v>36</v>
      </c>
      <c r="G479" s="4" t="s">
        <v>37</v>
      </c>
      <c r="H479" s="4" t="s">
        <v>38</v>
      </c>
      <c r="I479" s="4"/>
      <c r="J479" s="4"/>
      <c r="K479" s="55"/>
      <c r="L479" s="4"/>
      <c r="M479" s="4"/>
      <c r="N479" s="55"/>
      <c r="O479" s="4" t="s">
        <v>1395</v>
      </c>
      <c r="P479" s="55">
        <v>43620</v>
      </c>
      <c r="Q479" s="4" t="s">
        <v>1396</v>
      </c>
      <c r="R479" s="4"/>
      <c r="S479" s="4"/>
      <c r="T479" s="56">
        <v>0</v>
      </c>
      <c r="U479" s="56" t="s">
        <v>150</v>
      </c>
      <c r="V479" s="56">
        <v>301327</v>
      </c>
      <c r="W479" s="56" t="s">
        <v>1397</v>
      </c>
      <c r="X479" s="56">
        <v>301327</v>
      </c>
      <c r="Y479" s="56" t="s">
        <v>1397</v>
      </c>
      <c r="Z479" s="56">
        <v>15</v>
      </c>
      <c r="AA479" s="56" t="s">
        <v>43</v>
      </c>
      <c r="AB479" s="56">
        <v>6</v>
      </c>
      <c r="AC479" s="56" t="s">
        <v>1398</v>
      </c>
      <c r="AD479" s="37">
        <v>1</v>
      </c>
      <c r="AE479" s="37" t="s">
        <v>1398</v>
      </c>
      <c r="AF479" s="4"/>
      <c r="AG479" s="4"/>
      <c r="AH479" s="4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spans="1:46" ht="15" customHeight="1" x14ac:dyDescent="0.35">
      <c r="A480" s="4">
        <v>2019</v>
      </c>
      <c r="B480" s="4" t="s">
        <v>147</v>
      </c>
      <c r="C480" s="4" t="s">
        <v>207</v>
      </c>
      <c r="D480" s="55">
        <v>43584</v>
      </c>
      <c r="E480" s="4" t="s">
        <v>542</v>
      </c>
      <c r="F480" s="4" t="s">
        <v>36</v>
      </c>
      <c r="G480" s="4" t="s">
        <v>37</v>
      </c>
      <c r="H480" s="4" t="s">
        <v>38</v>
      </c>
      <c r="I480" s="4"/>
      <c r="J480" s="4"/>
      <c r="K480" s="55"/>
      <c r="L480" s="4"/>
      <c r="M480" s="4"/>
      <c r="N480" s="55"/>
      <c r="O480" s="4" t="s">
        <v>1399</v>
      </c>
      <c r="P480" s="55">
        <v>43584</v>
      </c>
      <c r="Q480" s="4" t="s">
        <v>1400</v>
      </c>
      <c r="R480" s="4"/>
      <c r="S480" s="4"/>
      <c r="T480" s="4">
        <v>0</v>
      </c>
      <c r="U480" s="4" t="s">
        <v>150</v>
      </c>
      <c r="V480" s="4">
        <v>301238</v>
      </c>
      <c r="W480" s="4" t="s">
        <v>1401</v>
      </c>
      <c r="X480" s="4">
        <v>301238</v>
      </c>
      <c r="Y480" s="4" t="s">
        <v>1401</v>
      </c>
      <c r="Z480" s="4">
        <v>14</v>
      </c>
      <c r="AA480" s="4" t="s">
        <v>731</v>
      </c>
      <c r="AB480" s="4">
        <v>3</v>
      </c>
      <c r="AC480" s="4" t="s">
        <v>731</v>
      </c>
      <c r="AD480" s="36">
        <v>1</v>
      </c>
      <c r="AE480" s="36" t="s">
        <v>731</v>
      </c>
      <c r="AF480" s="4"/>
      <c r="AG480" s="4"/>
      <c r="AH480" s="4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spans="1:46" ht="15" customHeight="1" x14ac:dyDescent="0.35">
      <c r="A481" s="4">
        <v>2019</v>
      </c>
      <c r="B481" s="4" t="s">
        <v>147</v>
      </c>
      <c r="C481" s="4" t="s">
        <v>207</v>
      </c>
      <c r="D481" s="55">
        <v>43629</v>
      </c>
      <c r="E481" s="4" t="s">
        <v>542</v>
      </c>
      <c r="F481" s="4" t="s">
        <v>36</v>
      </c>
      <c r="G481" s="4" t="s">
        <v>37</v>
      </c>
      <c r="H481" s="4" t="s">
        <v>38</v>
      </c>
      <c r="I481" s="4"/>
      <c r="J481" s="4"/>
      <c r="K481" s="55"/>
      <c r="L481" s="4"/>
      <c r="M481" s="4"/>
      <c r="N481" s="55"/>
      <c r="O481" s="4" t="s">
        <v>1402</v>
      </c>
      <c r="P481" s="55">
        <v>43629</v>
      </c>
      <c r="Q481" s="4" t="s">
        <v>1403</v>
      </c>
      <c r="R481" s="4"/>
      <c r="S481" s="4"/>
      <c r="T481" s="4">
        <v>0</v>
      </c>
      <c r="U481" s="4" t="s">
        <v>150</v>
      </c>
      <c r="V481" s="4">
        <v>300500</v>
      </c>
      <c r="W481" s="4" t="s">
        <v>1404</v>
      </c>
      <c r="X481" s="4">
        <v>300500</v>
      </c>
      <c r="Y481" s="4" t="s">
        <v>1404</v>
      </c>
      <c r="Z481" s="4">
        <v>5</v>
      </c>
      <c r="AA481" s="4" t="s">
        <v>77</v>
      </c>
      <c r="AB481" s="4">
        <v>7</v>
      </c>
      <c r="AC481" s="4" t="s">
        <v>1405</v>
      </c>
      <c r="AD481" s="36">
        <v>1</v>
      </c>
      <c r="AE481" s="36" t="s">
        <v>1406</v>
      </c>
      <c r="AF481" s="4"/>
      <c r="AG481" s="4"/>
      <c r="AH481" s="4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spans="1:46" ht="15" customHeight="1" x14ac:dyDescent="0.35">
      <c r="A482" s="4">
        <v>2019</v>
      </c>
      <c r="B482" s="4" t="s">
        <v>147</v>
      </c>
      <c r="C482" s="4" t="s">
        <v>207</v>
      </c>
      <c r="D482" s="55">
        <v>43529</v>
      </c>
      <c r="E482" s="4" t="s">
        <v>542</v>
      </c>
      <c r="F482" s="4" t="s">
        <v>36</v>
      </c>
      <c r="G482" s="4" t="s">
        <v>37</v>
      </c>
      <c r="H482" s="4" t="s">
        <v>38</v>
      </c>
      <c r="I482" s="4"/>
      <c r="J482" s="4"/>
      <c r="K482" s="55"/>
      <c r="L482" s="4"/>
      <c r="M482" s="4"/>
      <c r="N482" s="55"/>
      <c r="O482" s="4" t="s">
        <v>1407</v>
      </c>
      <c r="P482" s="55">
        <v>43529</v>
      </c>
      <c r="Q482" s="4" t="s">
        <v>1408</v>
      </c>
      <c r="R482" s="4"/>
      <c r="S482" s="4"/>
      <c r="T482" s="4">
        <v>0</v>
      </c>
      <c r="U482" s="4" t="s">
        <v>150</v>
      </c>
      <c r="V482" s="4">
        <v>300941</v>
      </c>
      <c r="W482" s="4" t="s">
        <v>1409</v>
      </c>
      <c r="X482" s="4">
        <v>300941</v>
      </c>
      <c r="Y482" s="4" t="s">
        <v>1409</v>
      </c>
      <c r="Z482" s="4">
        <v>10</v>
      </c>
      <c r="AA482" s="4" t="s">
        <v>256</v>
      </c>
      <c r="AB482" s="4">
        <v>9</v>
      </c>
      <c r="AC482" s="4" t="s">
        <v>1410</v>
      </c>
      <c r="AD482" s="36">
        <v>1</v>
      </c>
      <c r="AE482" s="36" t="s">
        <v>1410</v>
      </c>
      <c r="AF482" s="4"/>
      <c r="AG482" s="4"/>
      <c r="AH482" s="4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spans="1:46" ht="15" customHeight="1" x14ac:dyDescent="0.35">
      <c r="A483" s="4">
        <v>2019</v>
      </c>
      <c r="B483" s="4" t="s">
        <v>147</v>
      </c>
      <c r="C483" s="4" t="s">
        <v>207</v>
      </c>
      <c r="D483" s="55">
        <v>43584</v>
      </c>
      <c r="E483" s="4" t="s">
        <v>542</v>
      </c>
      <c r="F483" s="4" t="s">
        <v>36</v>
      </c>
      <c r="G483" s="4" t="s">
        <v>37</v>
      </c>
      <c r="H483" s="4" t="s">
        <v>38</v>
      </c>
      <c r="I483" s="4"/>
      <c r="J483" s="4"/>
      <c r="K483" s="55"/>
      <c r="L483" s="4"/>
      <c r="M483" s="4"/>
      <c r="N483" s="55"/>
      <c r="O483" s="4" t="s">
        <v>1411</v>
      </c>
      <c r="P483" s="55">
        <v>43584</v>
      </c>
      <c r="Q483" s="4" t="s">
        <v>1412</v>
      </c>
      <c r="R483" s="4"/>
      <c r="S483" s="4"/>
      <c r="T483" s="4">
        <v>0</v>
      </c>
      <c r="U483" s="4" t="s">
        <v>150</v>
      </c>
      <c r="V483" s="4">
        <v>301587</v>
      </c>
      <c r="W483" s="4" t="s">
        <v>1413</v>
      </c>
      <c r="X483" s="4">
        <v>301587</v>
      </c>
      <c r="Y483" s="4" t="s">
        <v>1413</v>
      </c>
      <c r="Z483" s="4">
        <v>20</v>
      </c>
      <c r="AA483" s="4" t="s">
        <v>324</v>
      </c>
      <c r="AB483" s="4">
        <v>8</v>
      </c>
      <c r="AC483" s="4" t="s">
        <v>1414</v>
      </c>
      <c r="AD483" s="36">
        <v>1</v>
      </c>
      <c r="AE483" s="36" t="s">
        <v>1414</v>
      </c>
      <c r="AF483" s="4"/>
      <c r="AG483" s="4"/>
      <c r="AH483" s="4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spans="1:46" ht="15" customHeight="1" x14ac:dyDescent="0.35">
      <c r="A484" s="4">
        <v>2019</v>
      </c>
      <c r="B484" s="4" t="s">
        <v>34</v>
      </c>
      <c r="C484" s="4" t="s">
        <v>34</v>
      </c>
      <c r="D484" s="55">
        <v>43567</v>
      </c>
      <c r="E484" s="4" t="s">
        <v>542</v>
      </c>
      <c r="F484" s="4" t="s">
        <v>36</v>
      </c>
      <c r="G484" s="4" t="s">
        <v>37</v>
      </c>
      <c r="H484" s="4" t="s">
        <v>38</v>
      </c>
      <c r="I484" s="4"/>
      <c r="J484" s="4"/>
      <c r="K484" s="55"/>
      <c r="L484" s="4"/>
      <c r="M484" s="4"/>
      <c r="N484" s="55"/>
      <c r="O484" s="4" t="s">
        <v>1415</v>
      </c>
      <c r="P484" s="55">
        <v>43567</v>
      </c>
      <c r="Q484" s="4" t="s">
        <v>1416</v>
      </c>
      <c r="R484" s="4"/>
      <c r="S484" s="4"/>
      <c r="T484" s="4">
        <v>9</v>
      </c>
      <c r="U484" s="4" t="s">
        <v>46</v>
      </c>
      <c r="V484" s="4">
        <v>95</v>
      </c>
      <c r="W484" s="4" t="s">
        <v>378</v>
      </c>
      <c r="X484" s="4">
        <v>55</v>
      </c>
      <c r="Y484" s="4" t="s">
        <v>378</v>
      </c>
      <c r="Z484" s="4">
        <v>15</v>
      </c>
      <c r="AA484" s="4" t="s">
        <v>43</v>
      </c>
      <c r="AB484" s="4">
        <v>1</v>
      </c>
      <c r="AC484" s="4" t="s">
        <v>43</v>
      </c>
      <c r="AD484" s="36">
        <v>1</v>
      </c>
      <c r="AE484" s="36" t="s">
        <v>43</v>
      </c>
      <c r="AF484" s="4"/>
      <c r="AG484" s="4"/>
      <c r="AH484" s="4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spans="1:46" ht="15" customHeight="1" x14ac:dyDescent="0.35">
      <c r="A485" s="4">
        <v>2019</v>
      </c>
      <c r="B485" s="4" t="s">
        <v>34</v>
      </c>
      <c r="C485" s="4" t="s">
        <v>34</v>
      </c>
      <c r="D485" s="55">
        <v>43537</v>
      </c>
      <c r="E485" s="4" t="s">
        <v>542</v>
      </c>
      <c r="F485" s="4" t="s">
        <v>36</v>
      </c>
      <c r="G485" s="4" t="s">
        <v>37</v>
      </c>
      <c r="H485" s="4" t="s">
        <v>38</v>
      </c>
      <c r="I485" s="4"/>
      <c r="J485" s="4"/>
      <c r="K485" s="55"/>
      <c r="L485" s="4"/>
      <c r="M485" s="4"/>
      <c r="N485" s="55"/>
      <c r="O485" s="4" t="s">
        <v>1417</v>
      </c>
      <c r="P485" s="55">
        <v>43537</v>
      </c>
      <c r="Q485" s="4" t="s">
        <v>1418</v>
      </c>
      <c r="R485" s="4"/>
      <c r="S485" s="4"/>
      <c r="T485" s="4">
        <v>9</v>
      </c>
      <c r="U485" s="4" t="s">
        <v>46</v>
      </c>
      <c r="V485" s="4">
        <v>96</v>
      </c>
      <c r="W485" s="4" t="s">
        <v>47</v>
      </c>
      <c r="X485" s="4">
        <v>1650</v>
      </c>
      <c r="Y485" s="4" t="s">
        <v>48</v>
      </c>
      <c r="Z485" s="4">
        <v>15</v>
      </c>
      <c r="AA485" s="4" t="s">
        <v>43</v>
      </c>
      <c r="AB485" s="4">
        <v>1</v>
      </c>
      <c r="AC485" s="4" t="s">
        <v>43</v>
      </c>
      <c r="AD485" s="36">
        <v>31</v>
      </c>
      <c r="AE485" s="36" t="s">
        <v>49</v>
      </c>
      <c r="AF485" s="4"/>
      <c r="AG485" s="4"/>
      <c r="AH485" s="4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spans="1:46" ht="15" customHeight="1" x14ac:dyDescent="0.35">
      <c r="A486" s="4">
        <v>2019</v>
      </c>
      <c r="B486" s="4" t="s">
        <v>62</v>
      </c>
      <c r="C486" s="4" t="s">
        <v>62</v>
      </c>
      <c r="D486" s="55">
        <v>43742</v>
      </c>
      <c r="E486" s="4" t="s">
        <v>542</v>
      </c>
      <c r="F486" s="4" t="s">
        <v>36</v>
      </c>
      <c r="G486" s="4" t="s">
        <v>37</v>
      </c>
      <c r="H486" s="4" t="s">
        <v>38</v>
      </c>
      <c r="I486" s="4"/>
      <c r="J486" s="4"/>
      <c r="K486" s="55"/>
      <c r="L486" s="4"/>
      <c r="M486" s="4"/>
      <c r="N486" s="55"/>
      <c r="O486" s="4" t="s">
        <v>1419</v>
      </c>
      <c r="P486" s="55">
        <v>43742</v>
      </c>
      <c r="Q486" s="4" t="s">
        <v>1420</v>
      </c>
      <c r="R486" s="4"/>
      <c r="S486" s="4"/>
      <c r="T486" s="4">
        <v>99</v>
      </c>
      <c r="U486" s="4" t="s">
        <v>64</v>
      </c>
      <c r="V486" s="4">
        <v>448</v>
      </c>
      <c r="W486" s="4" t="s">
        <v>304</v>
      </c>
      <c r="X486" s="4">
        <v>804</v>
      </c>
      <c r="Y486" s="4" t="s">
        <v>305</v>
      </c>
      <c r="Z486" s="4">
        <v>10</v>
      </c>
      <c r="AA486" s="4" t="s">
        <v>256</v>
      </c>
      <c r="AB486" s="4">
        <v>1</v>
      </c>
      <c r="AC486" s="4" t="s">
        <v>256</v>
      </c>
      <c r="AD486" s="36">
        <v>2</v>
      </c>
      <c r="AE486" s="36" t="s">
        <v>306</v>
      </c>
      <c r="AF486" s="4"/>
      <c r="AG486" s="4"/>
      <c r="AH486" s="4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spans="1:46" ht="15" customHeight="1" x14ac:dyDescent="0.35">
      <c r="A487" s="4">
        <v>2019</v>
      </c>
      <c r="B487" s="4" t="s">
        <v>62</v>
      </c>
      <c r="C487" s="4" t="s">
        <v>62</v>
      </c>
      <c r="D487" s="55">
        <v>43486</v>
      </c>
      <c r="E487" s="4" t="s">
        <v>542</v>
      </c>
      <c r="F487" s="4" t="s">
        <v>36</v>
      </c>
      <c r="G487" s="4" t="s">
        <v>37</v>
      </c>
      <c r="H487" s="4" t="s">
        <v>38</v>
      </c>
      <c r="I487" s="4"/>
      <c r="J487" s="4"/>
      <c r="K487" s="55"/>
      <c r="L487" s="4"/>
      <c r="M487" s="4"/>
      <c r="N487" s="55"/>
      <c r="O487" s="4" t="s">
        <v>1421</v>
      </c>
      <c r="P487" s="55">
        <v>43486</v>
      </c>
      <c r="Q487" s="4" t="s">
        <v>1422</v>
      </c>
      <c r="R487" s="4"/>
      <c r="S487" s="4"/>
      <c r="T487" s="4">
        <v>99</v>
      </c>
      <c r="U487" s="4" t="s">
        <v>64</v>
      </c>
      <c r="V487" s="4">
        <v>452</v>
      </c>
      <c r="W487" s="4" t="s">
        <v>1423</v>
      </c>
      <c r="X487" s="4">
        <v>855</v>
      </c>
      <c r="Y487" s="4" t="s">
        <v>1424</v>
      </c>
      <c r="Z487" s="4">
        <v>14</v>
      </c>
      <c r="AA487" s="4" t="s">
        <v>731</v>
      </c>
      <c r="AB487" s="4">
        <v>1</v>
      </c>
      <c r="AC487" s="4" t="s">
        <v>1387</v>
      </c>
      <c r="AD487" s="36">
        <v>1</v>
      </c>
      <c r="AE487" s="36" t="s">
        <v>1387</v>
      </c>
      <c r="AF487" s="4"/>
      <c r="AG487" s="4"/>
      <c r="AH487" s="4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spans="1:46" ht="15" customHeight="1" x14ac:dyDescent="0.35">
      <c r="A488" s="4">
        <v>2019</v>
      </c>
      <c r="B488" s="4" t="s">
        <v>34</v>
      </c>
      <c r="C488" s="4" t="s">
        <v>34</v>
      </c>
      <c r="D488" s="55">
        <v>43537</v>
      </c>
      <c r="E488" s="4" t="s">
        <v>542</v>
      </c>
      <c r="F488" s="4" t="s">
        <v>36</v>
      </c>
      <c r="G488" s="4" t="s">
        <v>37</v>
      </c>
      <c r="H488" s="4" t="s">
        <v>38</v>
      </c>
      <c r="I488" s="4"/>
      <c r="J488" s="4"/>
      <c r="K488" s="55"/>
      <c r="L488" s="4"/>
      <c r="M488" s="4"/>
      <c r="N488" s="55"/>
      <c r="O488" s="4" t="s">
        <v>1425</v>
      </c>
      <c r="P488" s="55">
        <v>43537</v>
      </c>
      <c r="Q488" s="4" t="s">
        <v>1426</v>
      </c>
      <c r="R488" s="4"/>
      <c r="S488" s="4"/>
      <c r="T488" s="4">
        <v>6</v>
      </c>
      <c r="U488" s="4" t="s">
        <v>138</v>
      </c>
      <c r="V488" s="4">
        <v>61</v>
      </c>
      <c r="W488" s="4" t="s">
        <v>139</v>
      </c>
      <c r="X488" s="4">
        <v>17</v>
      </c>
      <c r="Y488" s="4" t="s">
        <v>140</v>
      </c>
      <c r="Z488" s="4">
        <v>15</v>
      </c>
      <c r="AA488" s="4" t="s">
        <v>43</v>
      </c>
      <c r="AB488" s="4">
        <v>1</v>
      </c>
      <c r="AC488" s="4" t="s">
        <v>43</v>
      </c>
      <c r="AD488" s="36">
        <v>1</v>
      </c>
      <c r="AE488" s="36" t="s">
        <v>43</v>
      </c>
      <c r="AF488" s="4"/>
      <c r="AG488" s="4"/>
      <c r="AH488" s="4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spans="1:46" ht="15" customHeight="1" x14ac:dyDescent="0.35">
      <c r="A489" s="4">
        <v>2019</v>
      </c>
      <c r="B489" s="4" t="s">
        <v>34</v>
      </c>
      <c r="C489" s="4" t="s">
        <v>34</v>
      </c>
      <c r="D489" s="55">
        <v>43545</v>
      </c>
      <c r="E489" s="4" t="s">
        <v>542</v>
      </c>
      <c r="F489" s="4" t="s">
        <v>36</v>
      </c>
      <c r="G489" s="4" t="s">
        <v>37</v>
      </c>
      <c r="H489" s="4" t="s">
        <v>38</v>
      </c>
      <c r="I489" s="4"/>
      <c r="J489" s="4"/>
      <c r="K489" s="55"/>
      <c r="L489" s="4"/>
      <c r="M489" s="4"/>
      <c r="N489" s="55"/>
      <c r="O489" s="4" t="s">
        <v>1427</v>
      </c>
      <c r="P489" s="55">
        <v>43545</v>
      </c>
      <c r="Q489" s="4" t="s">
        <v>1428</v>
      </c>
      <c r="R489" s="4"/>
      <c r="S489" s="4"/>
      <c r="T489" s="4">
        <v>9</v>
      </c>
      <c r="U489" s="4" t="s">
        <v>46</v>
      </c>
      <c r="V489" s="4">
        <v>59</v>
      </c>
      <c r="W489" s="4" t="s">
        <v>481</v>
      </c>
      <c r="X489" s="4">
        <v>1275</v>
      </c>
      <c r="Y489" s="4" t="s">
        <v>481</v>
      </c>
      <c r="Z489" s="4">
        <v>15</v>
      </c>
      <c r="AA489" s="4" t="s">
        <v>43</v>
      </c>
      <c r="AB489" s="4">
        <v>1</v>
      </c>
      <c r="AC489" s="4" t="s">
        <v>43</v>
      </c>
      <c r="AD489" s="36">
        <v>13</v>
      </c>
      <c r="AE489" s="36" t="s">
        <v>44</v>
      </c>
      <c r="AF489" s="4"/>
      <c r="AG489" s="4"/>
      <c r="AH489" s="4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spans="1:46" ht="15" customHeight="1" x14ac:dyDescent="0.35">
      <c r="A490" s="4">
        <v>2019</v>
      </c>
      <c r="B490" s="4" t="s">
        <v>62</v>
      </c>
      <c r="C490" s="4" t="s">
        <v>62</v>
      </c>
      <c r="D490" s="55">
        <v>43567</v>
      </c>
      <c r="E490" s="4" t="s">
        <v>542</v>
      </c>
      <c r="F490" s="4" t="s">
        <v>36</v>
      </c>
      <c r="G490" s="4" t="s">
        <v>37</v>
      </c>
      <c r="H490" s="4" t="s">
        <v>38</v>
      </c>
      <c r="I490" s="4"/>
      <c r="J490" s="4"/>
      <c r="K490" s="55"/>
      <c r="L490" s="4"/>
      <c r="M490" s="4"/>
      <c r="N490" s="55"/>
      <c r="O490" s="4" t="s">
        <v>1429</v>
      </c>
      <c r="P490" s="55">
        <v>43567</v>
      </c>
      <c r="Q490" s="4" t="s">
        <v>1430</v>
      </c>
      <c r="R490" s="4"/>
      <c r="S490" s="4"/>
      <c r="T490" s="4">
        <v>99</v>
      </c>
      <c r="U490" s="4" t="s">
        <v>64</v>
      </c>
      <c r="V490" s="4">
        <v>465</v>
      </c>
      <c r="W490" s="4" t="s">
        <v>1431</v>
      </c>
      <c r="X490" s="4">
        <v>1128</v>
      </c>
      <c r="Y490" s="4" t="s">
        <v>1432</v>
      </c>
      <c r="Z490" s="4">
        <v>15</v>
      </c>
      <c r="AA490" s="4" t="s">
        <v>43</v>
      </c>
      <c r="AB490" s="4">
        <v>1</v>
      </c>
      <c r="AC490" s="4" t="s">
        <v>43</v>
      </c>
      <c r="AD490" s="36">
        <v>1</v>
      </c>
      <c r="AE490" s="36" t="s">
        <v>43</v>
      </c>
      <c r="AF490" s="4"/>
      <c r="AG490" s="4"/>
      <c r="AH490" s="4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spans="1:46" ht="15" customHeight="1" x14ac:dyDescent="0.35">
      <c r="A491" s="4">
        <v>2019</v>
      </c>
      <c r="B491" s="4" t="s">
        <v>147</v>
      </c>
      <c r="C491" s="4" t="s">
        <v>148</v>
      </c>
      <c r="D491" s="55">
        <v>43720</v>
      </c>
      <c r="E491" s="4" t="s">
        <v>698</v>
      </c>
      <c r="F491" s="4" t="s">
        <v>36</v>
      </c>
      <c r="G491" s="4" t="s">
        <v>37</v>
      </c>
      <c r="H491" s="4" t="s">
        <v>38</v>
      </c>
      <c r="I491" s="4"/>
      <c r="J491" s="4"/>
      <c r="K491" s="57"/>
      <c r="L491" s="4"/>
      <c r="M491" s="4"/>
      <c r="N491" s="55"/>
      <c r="O491" s="4" t="s">
        <v>1433</v>
      </c>
      <c r="P491" s="57">
        <v>43720</v>
      </c>
      <c r="Q491" s="4" t="s">
        <v>1434</v>
      </c>
      <c r="R491" s="56"/>
      <c r="S491" s="4"/>
      <c r="T491" s="4">
        <v>0</v>
      </c>
      <c r="U491" s="4" t="s">
        <v>150</v>
      </c>
      <c r="V491" s="4">
        <v>301781</v>
      </c>
      <c r="W491" s="4" t="s">
        <v>1435</v>
      </c>
      <c r="X491" s="4">
        <v>301781</v>
      </c>
      <c r="Y491" s="4" t="s">
        <v>1435</v>
      </c>
      <c r="Z491" s="4">
        <v>23</v>
      </c>
      <c r="AA491" s="4" t="s">
        <v>113</v>
      </c>
      <c r="AB491" s="4">
        <v>1</v>
      </c>
      <c r="AC491" s="4" t="s">
        <v>113</v>
      </c>
      <c r="AD491" s="36">
        <v>4</v>
      </c>
      <c r="AE491" s="36" t="s">
        <v>1436</v>
      </c>
      <c r="AF491" s="4"/>
      <c r="AG491" s="4"/>
      <c r="AH491" s="4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spans="1:46" ht="15" customHeight="1" x14ac:dyDescent="0.35">
      <c r="A492" s="4">
        <v>2019</v>
      </c>
      <c r="B492" s="4" t="s">
        <v>147</v>
      </c>
      <c r="C492" s="4" t="s">
        <v>148</v>
      </c>
      <c r="D492" s="55">
        <v>43696</v>
      </c>
      <c r="E492" s="4" t="s">
        <v>698</v>
      </c>
      <c r="F492" s="4" t="s">
        <v>36</v>
      </c>
      <c r="G492" s="4" t="s">
        <v>37</v>
      </c>
      <c r="H492" s="4" t="s">
        <v>38</v>
      </c>
      <c r="I492" s="4"/>
      <c r="J492" s="4"/>
      <c r="K492" s="55"/>
      <c r="L492" s="4"/>
      <c r="M492" s="4"/>
      <c r="N492" s="55"/>
      <c r="O492" s="4" t="s">
        <v>1437</v>
      </c>
      <c r="P492" s="55">
        <v>43696</v>
      </c>
      <c r="Q492" s="4" t="s">
        <v>1438</v>
      </c>
      <c r="R492" s="4"/>
      <c r="S492" s="4"/>
      <c r="T492" s="4">
        <v>0</v>
      </c>
      <c r="U492" s="4" t="s">
        <v>150</v>
      </c>
      <c r="V492" s="4">
        <v>300117</v>
      </c>
      <c r="W492" s="4" t="s">
        <v>1439</v>
      </c>
      <c r="X492" s="4">
        <v>300117</v>
      </c>
      <c r="Y492" s="4" t="s">
        <v>1439</v>
      </c>
      <c r="Z492" s="4">
        <v>2</v>
      </c>
      <c r="AA492" s="4" t="s">
        <v>72</v>
      </c>
      <c r="AB492" s="4">
        <v>5</v>
      </c>
      <c r="AC492" s="4" t="s">
        <v>1440</v>
      </c>
      <c r="AD492" s="36">
        <v>8</v>
      </c>
      <c r="AE492" s="36" t="s">
        <v>1441</v>
      </c>
      <c r="AF492" s="4"/>
      <c r="AG492" s="4"/>
      <c r="AH492" s="4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spans="1:46" ht="15" customHeight="1" x14ac:dyDescent="0.35">
      <c r="A493" s="4">
        <v>2019</v>
      </c>
      <c r="B493" s="4" t="s">
        <v>147</v>
      </c>
      <c r="C493" s="4" t="s">
        <v>148</v>
      </c>
      <c r="D493" s="55">
        <v>43699</v>
      </c>
      <c r="E493" s="4" t="s">
        <v>698</v>
      </c>
      <c r="F493" s="4" t="s">
        <v>36</v>
      </c>
      <c r="G493" s="4" t="s">
        <v>37</v>
      </c>
      <c r="H493" s="4" t="s">
        <v>38</v>
      </c>
      <c r="I493" s="4"/>
      <c r="J493" s="4"/>
      <c r="K493" s="55"/>
      <c r="L493" s="4"/>
      <c r="M493" s="4"/>
      <c r="N493" s="55"/>
      <c r="O493" s="4" t="s">
        <v>1442</v>
      </c>
      <c r="P493" s="55">
        <v>43699</v>
      </c>
      <c r="Q493" s="4" t="s">
        <v>1443</v>
      </c>
      <c r="R493" s="4"/>
      <c r="S493" s="4"/>
      <c r="T493" s="4">
        <v>0</v>
      </c>
      <c r="U493" s="4" t="s">
        <v>150</v>
      </c>
      <c r="V493" s="4">
        <v>301535</v>
      </c>
      <c r="W493" s="4" t="s">
        <v>1444</v>
      </c>
      <c r="X493" s="4">
        <v>301535</v>
      </c>
      <c r="Y493" s="4" t="s">
        <v>1444</v>
      </c>
      <c r="Z493" s="4">
        <v>20</v>
      </c>
      <c r="AA493" s="4" t="s">
        <v>324</v>
      </c>
      <c r="AB493" s="4">
        <v>1</v>
      </c>
      <c r="AC493" s="4" t="s">
        <v>324</v>
      </c>
      <c r="AD493" s="36">
        <v>10</v>
      </c>
      <c r="AE493" s="36" t="s">
        <v>1445</v>
      </c>
      <c r="AF493" s="4"/>
      <c r="AG493" s="4"/>
      <c r="AH493" s="4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spans="1:46" ht="15" customHeight="1" x14ac:dyDescent="0.35">
      <c r="A494" s="4">
        <v>2019</v>
      </c>
      <c r="B494" s="4" t="s">
        <v>147</v>
      </c>
      <c r="C494" s="4" t="s">
        <v>148</v>
      </c>
      <c r="D494" s="55">
        <v>43606</v>
      </c>
      <c r="E494" s="4" t="s">
        <v>698</v>
      </c>
      <c r="F494" s="4" t="s">
        <v>36</v>
      </c>
      <c r="G494" s="4" t="s">
        <v>37</v>
      </c>
      <c r="H494" s="4" t="s">
        <v>38</v>
      </c>
      <c r="I494" s="4"/>
      <c r="J494" s="4"/>
      <c r="K494" s="55"/>
      <c r="L494" s="4"/>
      <c r="M494" s="4"/>
      <c r="N494" s="55"/>
      <c r="O494" s="4" t="s">
        <v>1446</v>
      </c>
      <c r="P494" s="55">
        <v>43606</v>
      </c>
      <c r="Q494" s="4" t="s">
        <v>1447</v>
      </c>
      <c r="R494" s="4"/>
      <c r="S494" s="4"/>
      <c r="T494" s="4">
        <v>0</v>
      </c>
      <c r="U494" s="4" t="s">
        <v>150</v>
      </c>
      <c r="V494" s="4">
        <v>300489</v>
      </c>
      <c r="W494" s="4" t="s">
        <v>1448</v>
      </c>
      <c r="X494" s="4">
        <v>300489</v>
      </c>
      <c r="Y494" s="4" t="s">
        <v>1448</v>
      </c>
      <c r="Z494" s="4">
        <v>5</v>
      </c>
      <c r="AA494" s="4" t="s">
        <v>77</v>
      </c>
      <c r="AB494" s="4">
        <v>6</v>
      </c>
      <c r="AC494" s="4" t="s">
        <v>1353</v>
      </c>
      <c r="AD494" s="36">
        <v>11</v>
      </c>
      <c r="AE494" s="36" t="s">
        <v>1353</v>
      </c>
      <c r="AF494" s="4"/>
      <c r="AG494" s="4"/>
      <c r="AH494" s="4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spans="1:46" ht="15" customHeight="1" x14ac:dyDescent="0.35">
      <c r="A495" s="4">
        <v>2019</v>
      </c>
      <c r="B495" s="4" t="s">
        <v>147</v>
      </c>
      <c r="C495" s="4" t="s">
        <v>148</v>
      </c>
      <c r="D495" s="55">
        <v>43698</v>
      </c>
      <c r="E495" s="4" t="s">
        <v>698</v>
      </c>
      <c r="F495" s="4" t="s">
        <v>36</v>
      </c>
      <c r="G495" s="4" t="s">
        <v>37</v>
      </c>
      <c r="H495" s="4" t="s">
        <v>38</v>
      </c>
      <c r="I495" s="4"/>
      <c r="J495" s="4"/>
      <c r="K495" s="57"/>
      <c r="L495" s="4"/>
      <c r="M495" s="4"/>
      <c r="N495" s="55"/>
      <c r="O495" s="4" t="s">
        <v>1449</v>
      </c>
      <c r="P495" s="57">
        <v>43698</v>
      </c>
      <c r="Q495" s="4" t="s">
        <v>1450</v>
      </c>
      <c r="R495" s="56"/>
      <c r="S495" s="4"/>
      <c r="T495" s="56">
        <v>0</v>
      </c>
      <c r="U495" s="56" t="s">
        <v>150</v>
      </c>
      <c r="V495" s="56">
        <v>301508</v>
      </c>
      <c r="W495" s="56" t="s">
        <v>1451</v>
      </c>
      <c r="X495" s="56">
        <v>301508</v>
      </c>
      <c r="Y495" s="56" t="s">
        <v>1451</v>
      </c>
      <c r="Z495" s="56">
        <v>19</v>
      </c>
      <c r="AA495" s="56" t="s">
        <v>99</v>
      </c>
      <c r="AB495" s="56">
        <v>1</v>
      </c>
      <c r="AC495" s="56" t="s">
        <v>99</v>
      </c>
      <c r="AD495" s="37">
        <v>8</v>
      </c>
      <c r="AE495" s="37" t="s">
        <v>1452</v>
      </c>
      <c r="AF495" s="4"/>
      <c r="AG495" s="4"/>
      <c r="AH495" s="4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spans="1:46" ht="15" customHeight="1" x14ac:dyDescent="0.35">
      <c r="A496" s="4">
        <v>2019</v>
      </c>
      <c r="B496" s="4" t="s">
        <v>147</v>
      </c>
      <c r="C496" s="4" t="s">
        <v>207</v>
      </c>
      <c r="D496" s="55">
        <v>43705</v>
      </c>
      <c r="E496" s="4" t="s">
        <v>698</v>
      </c>
      <c r="F496" s="4" t="s">
        <v>36</v>
      </c>
      <c r="G496" s="4" t="s">
        <v>37</v>
      </c>
      <c r="H496" s="4" t="s">
        <v>38</v>
      </c>
      <c r="I496" s="4"/>
      <c r="J496" s="4"/>
      <c r="K496" s="55"/>
      <c r="L496" s="4"/>
      <c r="M496" s="4"/>
      <c r="N496" s="55"/>
      <c r="O496" s="4" t="s">
        <v>1453</v>
      </c>
      <c r="P496" s="55">
        <v>43705</v>
      </c>
      <c r="Q496" s="4" t="s">
        <v>1454</v>
      </c>
      <c r="R496" s="4"/>
      <c r="S496" s="4"/>
      <c r="T496" s="4">
        <v>0</v>
      </c>
      <c r="U496" s="4" t="s">
        <v>150</v>
      </c>
      <c r="V496" s="4">
        <v>301713</v>
      </c>
      <c r="W496" s="4" t="s">
        <v>1455</v>
      </c>
      <c r="X496" s="4">
        <v>301713</v>
      </c>
      <c r="Y496" s="4" t="s">
        <v>1455</v>
      </c>
      <c r="Z496" s="4">
        <v>22</v>
      </c>
      <c r="AA496" s="4" t="s">
        <v>108</v>
      </c>
      <c r="AB496" s="4">
        <v>3</v>
      </c>
      <c r="AC496" s="4" t="s">
        <v>1456</v>
      </c>
      <c r="AD496" s="36">
        <v>1</v>
      </c>
      <c r="AE496" s="36" t="s">
        <v>1457</v>
      </c>
      <c r="AF496" s="4"/>
      <c r="AG496" s="4"/>
      <c r="AH496" s="4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spans="1:46" ht="15" customHeight="1" x14ac:dyDescent="0.35">
      <c r="A497" s="4">
        <v>2019</v>
      </c>
      <c r="B497" s="4" t="s">
        <v>147</v>
      </c>
      <c r="C497" s="4" t="s">
        <v>207</v>
      </c>
      <c r="D497" s="55">
        <v>43819</v>
      </c>
      <c r="E497" s="4" t="s">
        <v>698</v>
      </c>
      <c r="F497" s="4" t="s">
        <v>36</v>
      </c>
      <c r="G497" s="4" t="s">
        <v>37</v>
      </c>
      <c r="H497" s="4" t="s">
        <v>38</v>
      </c>
      <c r="I497" s="4"/>
      <c r="J497" s="4"/>
      <c r="K497" s="55"/>
      <c r="L497" s="4"/>
      <c r="M497" s="4"/>
      <c r="N497" s="55"/>
      <c r="O497" s="4" t="s">
        <v>1458</v>
      </c>
      <c r="P497" s="55">
        <v>43819</v>
      </c>
      <c r="Q497" s="4" t="s">
        <v>1459</v>
      </c>
      <c r="R497" s="4"/>
      <c r="S497" s="4"/>
      <c r="T497" s="4">
        <v>0</v>
      </c>
      <c r="U497" s="4" t="s">
        <v>150</v>
      </c>
      <c r="V497" s="4">
        <v>301098</v>
      </c>
      <c r="W497" s="4" t="s">
        <v>1460</v>
      </c>
      <c r="X497" s="4">
        <v>301098</v>
      </c>
      <c r="Y497" s="4" t="s">
        <v>1460</v>
      </c>
      <c r="Z497" s="4">
        <v>12</v>
      </c>
      <c r="AA497" s="4" t="s">
        <v>83</v>
      </c>
      <c r="AB497" s="4">
        <v>7</v>
      </c>
      <c r="AC497" s="4" t="s">
        <v>491</v>
      </c>
      <c r="AD497" s="36">
        <v>1</v>
      </c>
      <c r="AE497" s="36" t="s">
        <v>491</v>
      </c>
      <c r="AF497" s="4"/>
      <c r="AG497" s="4"/>
      <c r="AH497" s="4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spans="1:46" ht="15" customHeight="1" x14ac:dyDescent="0.35">
      <c r="A498" s="4">
        <v>2019</v>
      </c>
      <c r="B498" s="4" t="s">
        <v>147</v>
      </c>
      <c r="C498" s="4" t="s">
        <v>207</v>
      </c>
      <c r="D498" s="55">
        <v>43577</v>
      </c>
      <c r="E498" s="4" t="s">
        <v>698</v>
      </c>
      <c r="F498" s="4" t="s">
        <v>36</v>
      </c>
      <c r="G498" s="4" t="s">
        <v>37</v>
      </c>
      <c r="H498" s="4" t="s">
        <v>38</v>
      </c>
      <c r="I498" s="4"/>
      <c r="J498" s="4"/>
      <c r="K498" s="55"/>
      <c r="L498" s="4"/>
      <c r="M498" s="4"/>
      <c r="N498" s="55"/>
      <c r="O498" s="4" t="s">
        <v>1461</v>
      </c>
      <c r="P498" s="55">
        <v>43577</v>
      </c>
      <c r="Q498" s="4" t="s">
        <v>1462</v>
      </c>
      <c r="R498" s="4"/>
      <c r="S498" s="4"/>
      <c r="T498" s="4">
        <v>0</v>
      </c>
      <c r="U498" s="4" t="s">
        <v>150</v>
      </c>
      <c r="V498" s="4">
        <v>300243</v>
      </c>
      <c r="W498" s="4" t="s">
        <v>1463</v>
      </c>
      <c r="X498" s="4">
        <v>300243</v>
      </c>
      <c r="Y498" s="4" t="s">
        <v>1463</v>
      </c>
      <c r="Z498" s="4">
        <v>2</v>
      </c>
      <c r="AA498" s="4" t="s">
        <v>72</v>
      </c>
      <c r="AB498" s="4">
        <v>20</v>
      </c>
      <c r="AC498" s="4" t="s">
        <v>1464</v>
      </c>
      <c r="AD498" s="36">
        <v>1</v>
      </c>
      <c r="AE498" s="36" t="s">
        <v>1464</v>
      </c>
      <c r="AF498" s="4"/>
      <c r="AG498" s="4"/>
      <c r="AH498" s="4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spans="1:46" ht="15" customHeight="1" x14ac:dyDescent="0.35">
      <c r="A499" s="4">
        <v>2019</v>
      </c>
      <c r="B499" s="4" t="s">
        <v>34</v>
      </c>
      <c r="C499" s="4" t="s">
        <v>34</v>
      </c>
      <c r="D499" s="55">
        <v>43545</v>
      </c>
      <c r="E499" s="4" t="s">
        <v>551</v>
      </c>
      <c r="F499" s="4" t="s">
        <v>36</v>
      </c>
      <c r="G499" s="4" t="s">
        <v>37</v>
      </c>
      <c r="H499" s="4" t="s">
        <v>38</v>
      </c>
      <c r="I499" s="4"/>
      <c r="J499" s="4"/>
      <c r="K499" s="55"/>
      <c r="L499" s="4"/>
      <c r="M499" s="4"/>
      <c r="N499" s="55"/>
      <c r="O499" s="4" t="s">
        <v>1465</v>
      </c>
      <c r="P499" s="55">
        <v>43545</v>
      </c>
      <c r="Q499" s="4" t="s">
        <v>1466</v>
      </c>
      <c r="R499" s="4"/>
      <c r="S499" s="4"/>
      <c r="T499" s="4">
        <v>13</v>
      </c>
      <c r="U499" s="4" t="s">
        <v>132</v>
      </c>
      <c r="V499" s="4">
        <v>164</v>
      </c>
      <c r="W499" s="4" t="s">
        <v>273</v>
      </c>
      <c r="X499" s="4">
        <v>1299</v>
      </c>
      <c r="Y499" s="4" t="s">
        <v>274</v>
      </c>
      <c r="Z499" s="4">
        <v>15</v>
      </c>
      <c r="AA499" s="4" t="s">
        <v>43</v>
      </c>
      <c r="AB499" s="4">
        <v>1</v>
      </c>
      <c r="AC499" s="4" t="s">
        <v>43</v>
      </c>
      <c r="AD499" s="36">
        <v>31</v>
      </c>
      <c r="AE499" s="36" t="s">
        <v>49</v>
      </c>
      <c r="AF499" s="4"/>
      <c r="AG499" s="4"/>
      <c r="AH499" s="4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spans="1:46" ht="15" customHeight="1" x14ac:dyDescent="0.35">
      <c r="A500" s="4">
        <v>2019</v>
      </c>
      <c r="B500" s="4" t="s">
        <v>147</v>
      </c>
      <c r="C500" s="4" t="s">
        <v>148</v>
      </c>
      <c r="D500" s="55">
        <v>43818</v>
      </c>
      <c r="E500" s="4" t="s">
        <v>698</v>
      </c>
      <c r="F500" s="4" t="s">
        <v>36</v>
      </c>
      <c r="G500" s="4" t="s">
        <v>37</v>
      </c>
      <c r="H500" s="4" t="s">
        <v>38</v>
      </c>
      <c r="I500" s="4"/>
      <c r="J500" s="4"/>
      <c r="K500" s="55"/>
      <c r="L500" s="4"/>
      <c r="M500" s="4"/>
      <c r="N500" s="55"/>
      <c r="O500" s="4" t="s">
        <v>1467</v>
      </c>
      <c r="P500" s="55">
        <v>43818</v>
      </c>
      <c r="Q500" s="4" t="s">
        <v>1468</v>
      </c>
      <c r="R500" s="4"/>
      <c r="S500" s="4"/>
      <c r="T500" s="4">
        <v>0</v>
      </c>
      <c r="U500" s="4" t="s">
        <v>150</v>
      </c>
      <c r="V500" s="4">
        <v>301272</v>
      </c>
      <c r="W500" s="4" t="s">
        <v>1469</v>
      </c>
      <c r="X500" s="4">
        <v>301272</v>
      </c>
      <c r="Y500" s="4" t="s">
        <v>1469</v>
      </c>
      <c r="Z500" s="4">
        <v>15</v>
      </c>
      <c r="AA500" s="4" t="s">
        <v>43</v>
      </c>
      <c r="AB500" s="4">
        <v>1</v>
      </c>
      <c r="AC500" s="4" t="s">
        <v>43</v>
      </c>
      <c r="AD500" s="36">
        <v>23</v>
      </c>
      <c r="AE500" s="36" t="s">
        <v>1470</v>
      </c>
      <c r="AF500" s="4"/>
      <c r="AG500" s="4"/>
      <c r="AH500" s="4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spans="1:46" ht="15" customHeight="1" x14ac:dyDescent="0.35">
      <c r="A501" s="4">
        <v>2019</v>
      </c>
      <c r="B501" s="4" t="s">
        <v>147</v>
      </c>
      <c r="C501" s="4" t="s">
        <v>148</v>
      </c>
      <c r="D501" s="55">
        <v>43726</v>
      </c>
      <c r="E501" s="4" t="s">
        <v>933</v>
      </c>
      <c r="F501" s="4" t="s">
        <v>36</v>
      </c>
      <c r="G501" s="4" t="s">
        <v>37</v>
      </c>
      <c r="H501" s="4" t="s">
        <v>38</v>
      </c>
      <c r="I501" s="4"/>
      <c r="J501" s="4"/>
      <c r="K501" s="55"/>
      <c r="L501" s="4"/>
      <c r="M501" s="4"/>
      <c r="N501" s="55"/>
      <c r="O501" s="4" t="s">
        <v>1471</v>
      </c>
      <c r="P501" s="55">
        <v>43726</v>
      </c>
      <c r="Q501" s="4" t="s">
        <v>1472</v>
      </c>
      <c r="R501" s="4"/>
      <c r="S501" s="4"/>
      <c r="T501" s="56">
        <v>0</v>
      </c>
      <c r="U501" s="56" t="s">
        <v>150</v>
      </c>
      <c r="V501" s="4">
        <v>300891</v>
      </c>
      <c r="W501" s="56" t="s">
        <v>1473</v>
      </c>
      <c r="X501" s="4">
        <v>300891</v>
      </c>
      <c r="Y501" s="56" t="s">
        <v>1473</v>
      </c>
      <c r="Z501" s="56">
        <v>10</v>
      </c>
      <c r="AA501" s="56" t="s">
        <v>256</v>
      </c>
      <c r="AB501" s="56">
        <v>1</v>
      </c>
      <c r="AC501" s="56" t="s">
        <v>256</v>
      </c>
      <c r="AD501" s="37">
        <v>7</v>
      </c>
      <c r="AE501" s="37" t="s">
        <v>1474</v>
      </c>
      <c r="AF501" s="4"/>
      <c r="AG501" s="4"/>
      <c r="AH501" s="4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spans="1:46" ht="15" customHeight="1" x14ac:dyDescent="0.35">
      <c r="A502" s="4">
        <v>2019</v>
      </c>
      <c r="B502" s="4" t="s">
        <v>147</v>
      </c>
      <c r="C502" s="4" t="s">
        <v>207</v>
      </c>
      <c r="D502" s="55">
        <v>43809</v>
      </c>
      <c r="E502" s="4" t="s">
        <v>933</v>
      </c>
      <c r="F502" s="4" t="s">
        <v>36</v>
      </c>
      <c r="G502" s="4" t="s">
        <v>37</v>
      </c>
      <c r="H502" s="4" t="s">
        <v>38</v>
      </c>
      <c r="I502" s="4"/>
      <c r="J502" s="4"/>
      <c r="K502" s="55"/>
      <c r="L502" s="4"/>
      <c r="M502" s="4"/>
      <c r="N502" s="55"/>
      <c r="O502" s="4" t="s">
        <v>1475</v>
      </c>
      <c r="P502" s="55">
        <v>43809</v>
      </c>
      <c r="Q502" s="4" t="s">
        <v>1476</v>
      </c>
      <c r="R502" s="4"/>
      <c r="S502" s="4"/>
      <c r="T502" s="4">
        <v>0</v>
      </c>
      <c r="U502" s="4" t="s">
        <v>150</v>
      </c>
      <c r="V502" s="4">
        <v>301171</v>
      </c>
      <c r="W502" s="4" t="s">
        <v>1477</v>
      </c>
      <c r="X502" s="4">
        <v>301171</v>
      </c>
      <c r="Y502" s="4" t="s">
        <v>1477</v>
      </c>
      <c r="Z502" s="4">
        <v>13</v>
      </c>
      <c r="AA502" s="4" t="s">
        <v>314</v>
      </c>
      <c r="AB502" s="4">
        <v>7</v>
      </c>
      <c r="AC502" s="4" t="s">
        <v>449</v>
      </c>
      <c r="AD502" s="36">
        <v>1</v>
      </c>
      <c r="AE502" s="36" t="s">
        <v>1478</v>
      </c>
      <c r="AF502" s="4"/>
      <c r="AG502" s="4"/>
      <c r="AH502" s="4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spans="1:46" ht="15" customHeight="1" x14ac:dyDescent="0.35">
      <c r="A503" s="4">
        <v>2019</v>
      </c>
      <c r="B503" s="4" t="s">
        <v>147</v>
      </c>
      <c r="C503" s="4" t="s">
        <v>148</v>
      </c>
      <c r="D503" s="55">
        <v>43761</v>
      </c>
      <c r="E503" s="4" t="s">
        <v>944</v>
      </c>
      <c r="F503" s="4" t="s">
        <v>36</v>
      </c>
      <c r="G503" s="4" t="s">
        <v>37</v>
      </c>
      <c r="H503" s="4" t="s">
        <v>38</v>
      </c>
      <c r="I503" s="4"/>
      <c r="J503" s="4"/>
      <c r="K503" s="55"/>
      <c r="L503" s="4"/>
      <c r="M503" s="4"/>
      <c r="N503" s="55"/>
      <c r="O503" s="4" t="s">
        <v>1479</v>
      </c>
      <c r="P503" s="55">
        <v>43761</v>
      </c>
      <c r="Q503" s="4" t="s">
        <v>1480</v>
      </c>
      <c r="R503" s="4"/>
      <c r="S503" s="4"/>
      <c r="T503" s="56">
        <v>0</v>
      </c>
      <c r="U503" s="56" t="s">
        <v>150</v>
      </c>
      <c r="V503" s="4">
        <v>300742</v>
      </c>
      <c r="W503" s="56" t="s">
        <v>1481</v>
      </c>
      <c r="X503" s="4">
        <v>300742</v>
      </c>
      <c r="Y503" s="56" t="s">
        <v>1481</v>
      </c>
      <c r="Z503" s="56">
        <v>8</v>
      </c>
      <c r="AA503" s="56" t="s">
        <v>191</v>
      </c>
      <c r="AB503" s="56">
        <v>8</v>
      </c>
      <c r="AC503" s="56" t="s">
        <v>728</v>
      </c>
      <c r="AD503" s="37">
        <v>3</v>
      </c>
      <c r="AE503" s="37" t="s">
        <v>1482</v>
      </c>
      <c r="AF503" s="4"/>
      <c r="AG503" s="4"/>
      <c r="AH503" s="4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spans="1:46" ht="15" customHeight="1" x14ac:dyDescent="0.35">
      <c r="A504" s="4">
        <v>2019</v>
      </c>
      <c r="B504" s="4" t="s">
        <v>147</v>
      </c>
      <c r="C504" s="4" t="s">
        <v>148</v>
      </c>
      <c r="D504" s="55">
        <v>43761</v>
      </c>
      <c r="E504" s="4" t="s">
        <v>944</v>
      </c>
      <c r="F504" s="4" t="s">
        <v>36</v>
      </c>
      <c r="G504" s="4" t="s">
        <v>37</v>
      </c>
      <c r="H504" s="4" t="s">
        <v>38</v>
      </c>
      <c r="I504" s="4"/>
      <c r="J504" s="4"/>
      <c r="K504" s="55"/>
      <c r="L504" s="4"/>
      <c r="M504" s="4"/>
      <c r="N504" s="55"/>
      <c r="O504" s="4" t="s">
        <v>1483</v>
      </c>
      <c r="P504" s="55">
        <v>43761</v>
      </c>
      <c r="Q504" s="4" t="s">
        <v>1484</v>
      </c>
      <c r="R504" s="4"/>
      <c r="S504" s="4"/>
      <c r="T504" s="4">
        <v>0</v>
      </c>
      <c r="U504" s="4" t="s">
        <v>150</v>
      </c>
      <c r="V504" s="4">
        <v>301133</v>
      </c>
      <c r="W504" s="4" t="s">
        <v>1485</v>
      </c>
      <c r="X504" s="4">
        <v>301133</v>
      </c>
      <c r="Y504" s="4" t="s">
        <v>1485</v>
      </c>
      <c r="Z504" s="4">
        <v>13</v>
      </c>
      <c r="AA504" s="4" t="s">
        <v>314</v>
      </c>
      <c r="AB504" s="4">
        <v>1</v>
      </c>
      <c r="AC504" s="4" t="s">
        <v>315</v>
      </c>
      <c r="AD504" s="36">
        <v>7</v>
      </c>
      <c r="AE504" s="36" t="s">
        <v>1486</v>
      </c>
      <c r="AF504" s="4"/>
      <c r="AG504" s="4"/>
      <c r="AH504" s="4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spans="1:46" ht="15" customHeight="1" x14ac:dyDescent="0.35">
      <c r="A505" s="4">
        <v>2019</v>
      </c>
      <c r="B505" s="4" t="s">
        <v>147</v>
      </c>
      <c r="C505" s="4" t="s">
        <v>207</v>
      </c>
      <c r="D505" s="55">
        <v>43829</v>
      </c>
      <c r="E505" s="4" t="s">
        <v>944</v>
      </c>
      <c r="F505" s="4" t="s">
        <v>36</v>
      </c>
      <c r="G505" s="4" t="s">
        <v>37</v>
      </c>
      <c r="H505" s="4" t="s">
        <v>38</v>
      </c>
      <c r="I505" s="4"/>
      <c r="J505" s="4"/>
      <c r="K505" s="55"/>
      <c r="L505" s="4"/>
      <c r="M505" s="4"/>
      <c r="N505" s="55"/>
      <c r="O505" s="4" t="s">
        <v>1487</v>
      </c>
      <c r="P505" s="55">
        <v>43829</v>
      </c>
      <c r="Q505" s="4" t="s">
        <v>1488</v>
      </c>
      <c r="R505" s="4"/>
      <c r="S505" s="4"/>
      <c r="T505" s="4">
        <v>0</v>
      </c>
      <c r="U505" s="4" t="s">
        <v>150</v>
      </c>
      <c r="V505" s="4">
        <v>301436</v>
      </c>
      <c r="W505" s="4" t="s">
        <v>1489</v>
      </c>
      <c r="X505" s="4">
        <v>301436</v>
      </c>
      <c r="Y505" s="4" t="s">
        <v>1489</v>
      </c>
      <c r="Z505" s="4">
        <v>16</v>
      </c>
      <c r="AA505" s="4" t="s">
        <v>88</v>
      </c>
      <c r="AB505" s="4">
        <v>7</v>
      </c>
      <c r="AC505" s="4" t="s">
        <v>1490</v>
      </c>
      <c r="AD505" s="36">
        <v>1</v>
      </c>
      <c r="AE505" s="36" t="s">
        <v>509</v>
      </c>
      <c r="AF505" s="4"/>
      <c r="AG505" s="4"/>
      <c r="AH505" s="4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spans="1:46" ht="15" customHeight="1" x14ac:dyDescent="0.35">
      <c r="A506" s="4">
        <v>2019</v>
      </c>
      <c r="B506" s="4" t="s">
        <v>34</v>
      </c>
      <c r="C506" s="4" t="s">
        <v>34</v>
      </c>
      <c r="D506" s="55">
        <v>43592</v>
      </c>
      <c r="E506" s="4" t="s">
        <v>933</v>
      </c>
      <c r="F506" s="4" t="s">
        <v>36</v>
      </c>
      <c r="G506" s="4" t="s">
        <v>37</v>
      </c>
      <c r="H506" s="4" t="s">
        <v>38</v>
      </c>
      <c r="I506" s="4"/>
      <c r="J506" s="4"/>
      <c r="K506" s="55"/>
      <c r="L506" s="4"/>
      <c r="M506" s="4"/>
      <c r="N506" s="55"/>
      <c r="O506" s="4" t="s">
        <v>1491</v>
      </c>
      <c r="P506" s="55">
        <v>43592</v>
      </c>
      <c r="Q506" s="4" t="s">
        <v>1492</v>
      </c>
      <c r="R506" s="4"/>
      <c r="S506" s="4"/>
      <c r="T506" s="4">
        <v>9</v>
      </c>
      <c r="U506" s="4" t="s">
        <v>46</v>
      </c>
      <c r="V506" s="4">
        <v>55</v>
      </c>
      <c r="W506" s="4" t="s">
        <v>269</v>
      </c>
      <c r="X506" s="4">
        <v>1231</v>
      </c>
      <c r="Y506" s="4" t="s">
        <v>270</v>
      </c>
      <c r="Z506" s="4">
        <v>15</v>
      </c>
      <c r="AA506" s="4" t="s">
        <v>43</v>
      </c>
      <c r="AB506" s="4">
        <v>1</v>
      </c>
      <c r="AC506" s="4" t="s">
        <v>43</v>
      </c>
      <c r="AD506" s="36">
        <v>31</v>
      </c>
      <c r="AE506" s="36" t="s">
        <v>49</v>
      </c>
      <c r="AF506" s="4"/>
      <c r="AG506" s="4"/>
      <c r="AH506" s="4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spans="1:46" ht="15" customHeight="1" x14ac:dyDescent="0.35">
      <c r="A507" s="4">
        <v>2019</v>
      </c>
      <c r="B507" s="4" t="s">
        <v>147</v>
      </c>
      <c r="C507" s="4" t="s">
        <v>148</v>
      </c>
      <c r="D507" s="55">
        <v>43776</v>
      </c>
      <c r="E507" s="4" t="s">
        <v>933</v>
      </c>
      <c r="F507" s="4" t="s">
        <v>36</v>
      </c>
      <c r="G507" s="4" t="s">
        <v>37</v>
      </c>
      <c r="H507" s="4" t="s">
        <v>38</v>
      </c>
      <c r="I507" s="4"/>
      <c r="J507" s="4"/>
      <c r="K507" s="55"/>
      <c r="L507" s="4"/>
      <c r="M507" s="4"/>
      <c r="N507" s="55"/>
      <c r="O507" s="4" t="s">
        <v>1493</v>
      </c>
      <c r="P507" s="55">
        <v>43776</v>
      </c>
      <c r="Q507" s="4" t="s">
        <v>1494</v>
      </c>
      <c r="R507" s="4"/>
      <c r="S507" s="4"/>
      <c r="T507" s="4">
        <v>0</v>
      </c>
      <c r="U507" s="4" t="s">
        <v>150</v>
      </c>
      <c r="V507" s="4">
        <v>301435</v>
      </c>
      <c r="W507" s="4" t="s">
        <v>1495</v>
      </c>
      <c r="X507" s="4">
        <v>301435</v>
      </c>
      <c r="Y507" s="4" t="s">
        <v>1495</v>
      </c>
      <c r="Z507" s="4">
        <v>16</v>
      </c>
      <c r="AA507" s="4" t="s">
        <v>88</v>
      </c>
      <c r="AB507" s="4">
        <v>2</v>
      </c>
      <c r="AC507" s="4" t="s">
        <v>885</v>
      </c>
      <c r="AD507" s="36">
        <v>2</v>
      </c>
      <c r="AE507" s="36" t="s">
        <v>1496</v>
      </c>
      <c r="AF507" s="4"/>
      <c r="AG507" s="4"/>
      <c r="AH507" s="4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spans="1:46" ht="15" customHeight="1" x14ac:dyDescent="0.35">
      <c r="A508" s="4">
        <v>2019</v>
      </c>
      <c r="B508" s="4" t="s">
        <v>147</v>
      </c>
      <c r="C508" s="4" t="s">
        <v>148</v>
      </c>
      <c r="D508" s="55">
        <v>43657</v>
      </c>
      <c r="E508" s="4" t="s">
        <v>933</v>
      </c>
      <c r="F508" s="4" t="s">
        <v>36</v>
      </c>
      <c r="G508" s="4" t="s">
        <v>37</v>
      </c>
      <c r="H508" s="4" t="s">
        <v>38</v>
      </c>
      <c r="I508" s="4"/>
      <c r="J508" s="4"/>
      <c r="K508" s="55"/>
      <c r="L508" s="4"/>
      <c r="M508" s="4"/>
      <c r="N508" s="55"/>
      <c r="O508" s="4" t="s">
        <v>1497</v>
      </c>
      <c r="P508" s="55">
        <v>43657</v>
      </c>
      <c r="Q508" s="4" t="s">
        <v>1498</v>
      </c>
      <c r="R508" s="4"/>
      <c r="S508" s="4"/>
      <c r="T508" s="4">
        <v>0</v>
      </c>
      <c r="U508" s="4" t="s">
        <v>150</v>
      </c>
      <c r="V508" s="4">
        <v>301439</v>
      </c>
      <c r="W508" s="4" t="s">
        <v>1499</v>
      </c>
      <c r="X508" s="4">
        <v>301439</v>
      </c>
      <c r="Y508" s="4" t="s">
        <v>1499</v>
      </c>
      <c r="Z508" s="4">
        <v>16</v>
      </c>
      <c r="AA508" s="4" t="s">
        <v>88</v>
      </c>
      <c r="AB508" s="4">
        <v>2</v>
      </c>
      <c r="AC508" s="4" t="s">
        <v>885</v>
      </c>
      <c r="AD508" s="36">
        <v>6</v>
      </c>
      <c r="AE508" s="36" t="s">
        <v>1500</v>
      </c>
      <c r="AF508" s="4"/>
      <c r="AG508" s="4"/>
      <c r="AH508" s="4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spans="1:46" ht="15" customHeight="1" x14ac:dyDescent="0.35">
      <c r="A509" s="4">
        <v>2019</v>
      </c>
      <c r="B509" s="4" t="s">
        <v>147</v>
      </c>
      <c r="C509" s="4" t="s">
        <v>148</v>
      </c>
      <c r="D509" s="55">
        <v>43602</v>
      </c>
      <c r="E509" s="4" t="s">
        <v>933</v>
      </c>
      <c r="F509" s="4" t="s">
        <v>36</v>
      </c>
      <c r="G509" s="4" t="s">
        <v>37</v>
      </c>
      <c r="H509" s="4" t="s">
        <v>38</v>
      </c>
      <c r="I509" s="4"/>
      <c r="J509" s="4"/>
      <c r="K509" s="55"/>
      <c r="L509" s="4"/>
      <c r="M509" s="4"/>
      <c r="N509" s="55"/>
      <c r="O509" s="4" t="s">
        <v>1501</v>
      </c>
      <c r="P509" s="55">
        <v>43602</v>
      </c>
      <c r="Q509" s="4" t="s">
        <v>1502</v>
      </c>
      <c r="R509" s="4"/>
      <c r="S509" s="4"/>
      <c r="T509" s="4">
        <v>0</v>
      </c>
      <c r="U509" s="4" t="s">
        <v>150</v>
      </c>
      <c r="V509" s="4">
        <v>301319</v>
      </c>
      <c r="W509" s="4" t="s">
        <v>1503</v>
      </c>
      <c r="X509" s="4">
        <v>301319</v>
      </c>
      <c r="Y509" s="4" t="s">
        <v>1503</v>
      </c>
      <c r="Z509" s="4">
        <v>15</v>
      </c>
      <c r="AA509" s="4" t="s">
        <v>43</v>
      </c>
      <c r="AB509" s="4">
        <v>5</v>
      </c>
      <c r="AC509" s="4" t="s">
        <v>893</v>
      </c>
      <c r="AD509" s="36">
        <v>9</v>
      </c>
      <c r="AE509" s="36" t="s">
        <v>1504</v>
      </c>
      <c r="AF509" s="4"/>
      <c r="AG509" s="4"/>
      <c r="AH509" s="4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spans="1:46" ht="15" customHeight="1" x14ac:dyDescent="0.35">
      <c r="A510" s="4">
        <v>2019</v>
      </c>
      <c r="B510" s="4" t="s">
        <v>147</v>
      </c>
      <c r="C510" s="4" t="s">
        <v>148</v>
      </c>
      <c r="D510" s="55">
        <v>43628</v>
      </c>
      <c r="E510" s="4" t="s">
        <v>933</v>
      </c>
      <c r="F510" s="4" t="s">
        <v>36</v>
      </c>
      <c r="G510" s="4" t="s">
        <v>37</v>
      </c>
      <c r="H510" s="4" t="s">
        <v>38</v>
      </c>
      <c r="I510" s="4"/>
      <c r="J510" s="4"/>
      <c r="K510" s="55"/>
      <c r="L510" s="4"/>
      <c r="M510" s="4"/>
      <c r="N510" s="55"/>
      <c r="O510" s="4" t="s">
        <v>1505</v>
      </c>
      <c r="P510" s="55">
        <v>43628</v>
      </c>
      <c r="Q510" s="4" t="s">
        <v>1506</v>
      </c>
      <c r="R510" s="4"/>
      <c r="S510" s="4"/>
      <c r="T510" s="4">
        <v>0</v>
      </c>
      <c r="U510" s="4" t="s">
        <v>150</v>
      </c>
      <c r="V510" s="4">
        <v>300478</v>
      </c>
      <c r="W510" s="4" t="s">
        <v>1507</v>
      </c>
      <c r="X510" s="4">
        <v>300478</v>
      </c>
      <c r="Y510" s="4" t="s">
        <v>1507</v>
      </c>
      <c r="Z510" s="4">
        <v>5</v>
      </c>
      <c r="AA510" s="4" t="s">
        <v>77</v>
      </c>
      <c r="AB510" s="4">
        <v>5</v>
      </c>
      <c r="AC510" s="4" t="s">
        <v>773</v>
      </c>
      <c r="AD510" s="36">
        <v>8</v>
      </c>
      <c r="AE510" s="36" t="s">
        <v>1508</v>
      </c>
      <c r="AF510" s="4"/>
      <c r="AG510" s="4"/>
      <c r="AH510" s="4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spans="1:46" ht="15" customHeight="1" x14ac:dyDescent="0.35">
      <c r="A511" s="4">
        <v>2019</v>
      </c>
      <c r="B511" s="4" t="s">
        <v>147</v>
      </c>
      <c r="C511" s="4" t="s">
        <v>148</v>
      </c>
      <c r="D511" s="55">
        <v>43612</v>
      </c>
      <c r="E511" s="4" t="s">
        <v>933</v>
      </c>
      <c r="F511" s="4" t="s">
        <v>36</v>
      </c>
      <c r="G511" s="4" t="s">
        <v>37</v>
      </c>
      <c r="H511" s="4" t="s">
        <v>38</v>
      </c>
      <c r="I511" s="4"/>
      <c r="J511" s="4"/>
      <c r="K511" s="55"/>
      <c r="L511" s="4"/>
      <c r="M511" s="4"/>
      <c r="N511" s="55"/>
      <c r="O511" s="4" t="s">
        <v>1509</v>
      </c>
      <c r="P511" s="55">
        <v>43612</v>
      </c>
      <c r="Q511" s="4" t="s">
        <v>1510</v>
      </c>
      <c r="R511" s="4"/>
      <c r="S511" s="4"/>
      <c r="T511" s="56">
        <v>0</v>
      </c>
      <c r="U511" s="56" t="s">
        <v>150</v>
      </c>
      <c r="V511" s="56">
        <v>301797</v>
      </c>
      <c r="W511" s="56" t="s">
        <v>1511</v>
      </c>
      <c r="X511" s="56">
        <v>301797</v>
      </c>
      <c r="Y511" s="56" t="s">
        <v>1511</v>
      </c>
      <c r="Z511" s="56">
        <v>23</v>
      </c>
      <c r="AA511" s="56" t="s">
        <v>113</v>
      </c>
      <c r="AB511" s="56">
        <v>4</v>
      </c>
      <c r="AC511" s="56" t="s">
        <v>1512</v>
      </c>
      <c r="AD511" s="37">
        <v>2</v>
      </c>
      <c r="AE511" s="37" t="s">
        <v>1513</v>
      </c>
      <c r="AF511" s="4"/>
      <c r="AG511" s="4"/>
      <c r="AH511" s="4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spans="1:46" ht="15" customHeight="1" x14ac:dyDescent="0.35">
      <c r="A512" s="4">
        <v>2019</v>
      </c>
      <c r="B512" s="4" t="s">
        <v>62</v>
      </c>
      <c r="C512" s="4" t="s">
        <v>62</v>
      </c>
      <c r="D512" s="55">
        <v>43719</v>
      </c>
      <c r="E512" s="4" t="s">
        <v>933</v>
      </c>
      <c r="F512" s="4" t="s">
        <v>36</v>
      </c>
      <c r="G512" s="4" t="s">
        <v>37</v>
      </c>
      <c r="H512" s="4" t="s">
        <v>38</v>
      </c>
      <c r="I512" s="4"/>
      <c r="J512" s="4"/>
      <c r="K512" s="55"/>
      <c r="L512" s="4"/>
      <c r="M512" s="4"/>
      <c r="N512" s="55"/>
      <c r="O512" s="4" t="s">
        <v>1514</v>
      </c>
      <c r="P512" s="55">
        <v>43719</v>
      </c>
      <c r="Q512" s="4" t="s">
        <v>1515</v>
      </c>
      <c r="R512" s="4"/>
      <c r="S512" s="4"/>
      <c r="T512" s="4">
        <v>99</v>
      </c>
      <c r="U512" s="4" t="s">
        <v>64</v>
      </c>
      <c r="V512" s="4">
        <v>447</v>
      </c>
      <c r="W512" s="4" t="s">
        <v>415</v>
      </c>
      <c r="X512" s="4">
        <v>799</v>
      </c>
      <c r="Y512" s="4" t="s">
        <v>416</v>
      </c>
      <c r="Z512" s="4">
        <v>9</v>
      </c>
      <c r="AA512" s="4" t="s">
        <v>417</v>
      </c>
      <c r="AB512" s="4">
        <v>1</v>
      </c>
      <c r="AC512" s="4" t="s">
        <v>417</v>
      </c>
      <c r="AD512" s="36">
        <v>1</v>
      </c>
      <c r="AE512" s="36" t="s">
        <v>417</v>
      </c>
      <c r="AF512" s="4"/>
      <c r="AG512" s="4"/>
      <c r="AH512" s="4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spans="1:46" ht="15" customHeight="1" x14ac:dyDescent="0.35">
      <c r="A513" s="4">
        <v>2019</v>
      </c>
      <c r="B513" s="4" t="s">
        <v>34</v>
      </c>
      <c r="C513" s="4" t="s">
        <v>34</v>
      </c>
      <c r="D513" s="55">
        <v>43622</v>
      </c>
      <c r="E513" s="4" t="s">
        <v>933</v>
      </c>
      <c r="F513" s="4" t="s">
        <v>36</v>
      </c>
      <c r="G513" s="4" t="s">
        <v>37</v>
      </c>
      <c r="H513" s="4" t="s">
        <v>38</v>
      </c>
      <c r="I513" s="4"/>
      <c r="J513" s="4"/>
      <c r="K513" s="55"/>
      <c r="L513" s="4"/>
      <c r="M513" s="4"/>
      <c r="N513" s="55"/>
      <c r="O513" s="4" t="s">
        <v>1516</v>
      </c>
      <c r="P513" s="55">
        <v>43622</v>
      </c>
      <c r="Q513" s="4" t="s">
        <v>1517</v>
      </c>
      <c r="R513" s="4"/>
      <c r="S513" s="4"/>
      <c r="T513" s="4">
        <v>38</v>
      </c>
      <c r="U513" s="4" t="s">
        <v>59</v>
      </c>
      <c r="V513" s="4">
        <v>240</v>
      </c>
      <c r="W513" s="4" t="s">
        <v>327</v>
      </c>
      <c r="X513" s="4">
        <v>193</v>
      </c>
      <c r="Y513" s="4" t="s">
        <v>328</v>
      </c>
      <c r="Z513" s="4">
        <v>7</v>
      </c>
      <c r="AA513" s="4" t="s">
        <v>329</v>
      </c>
      <c r="AB513" s="4">
        <v>1</v>
      </c>
      <c r="AC513" s="4" t="s">
        <v>330</v>
      </c>
      <c r="AD513" s="36">
        <v>1</v>
      </c>
      <c r="AE513" s="36" t="s">
        <v>331</v>
      </c>
      <c r="AF513" s="4"/>
      <c r="AG513" s="4"/>
      <c r="AH513" s="4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spans="1:46" ht="15" customHeight="1" x14ac:dyDescent="0.35">
      <c r="A514" s="4">
        <v>2019</v>
      </c>
      <c r="B514" s="4" t="s">
        <v>34</v>
      </c>
      <c r="C514" s="4" t="s">
        <v>34</v>
      </c>
      <c r="D514" s="55">
        <v>43616</v>
      </c>
      <c r="E514" s="4" t="s">
        <v>933</v>
      </c>
      <c r="F514" s="4" t="s">
        <v>36</v>
      </c>
      <c r="G514" s="4" t="s">
        <v>37</v>
      </c>
      <c r="H514" s="4" t="s">
        <v>38</v>
      </c>
      <c r="I514" s="4"/>
      <c r="J514" s="4"/>
      <c r="K514" s="55"/>
      <c r="L514" s="4"/>
      <c r="M514" s="4"/>
      <c r="N514" s="55"/>
      <c r="O514" s="4" t="s">
        <v>1518</v>
      </c>
      <c r="P514" s="55">
        <v>43616</v>
      </c>
      <c r="Q514" s="4" t="s">
        <v>1519</v>
      </c>
      <c r="R514" s="4"/>
      <c r="S514" s="4"/>
      <c r="T514" s="4">
        <v>38</v>
      </c>
      <c r="U514" s="4" t="s">
        <v>59</v>
      </c>
      <c r="V514" s="4">
        <v>38</v>
      </c>
      <c r="W514" s="4" t="s">
        <v>184</v>
      </c>
      <c r="X514" s="4">
        <v>1086</v>
      </c>
      <c r="Y514" s="4" t="s">
        <v>184</v>
      </c>
      <c r="Z514" s="4">
        <v>15</v>
      </c>
      <c r="AA514" s="4" t="s">
        <v>43</v>
      </c>
      <c r="AB514" s="4">
        <v>1</v>
      </c>
      <c r="AC514" s="4" t="s">
        <v>43</v>
      </c>
      <c r="AD514" s="36">
        <v>31</v>
      </c>
      <c r="AE514" s="36" t="s">
        <v>49</v>
      </c>
      <c r="AF514" s="4"/>
      <c r="AG514" s="4"/>
      <c r="AH514" s="4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spans="1:46" ht="15" customHeight="1" x14ac:dyDescent="0.35">
      <c r="A515" s="4">
        <v>2019</v>
      </c>
      <c r="B515" s="4" t="s">
        <v>34</v>
      </c>
      <c r="C515" s="4" t="s">
        <v>289</v>
      </c>
      <c r="D515" s="55">
        <v>43803</v>
      </c>
      <c r="E515" s="4" t="s">
        <v>944</v>
      </c>
      <c r="F515" s="4" t="s">
        <v>36</v>
      </c>
      <c r="G515" s="4" t="s">
        <v>37</v>
      </c>
      <c r="H515" s="4" t="s">
        <v>38</v>
      </c>
      <c r="I515" s="4"/>
      <c r="J515" s="4"/>
      <c r="K515" s="55"/>
      <c r="L515" s="4"/>
      <c r="M515" s="4"/>
      <c r="N515" s="55"/>
      <c r="O515" s="4" t="s">
        <v>1520</v>
      </c>
      <c r="P515" s="55">
        <v>43803</v>
      </c>
      <c r="Q515" s="4" t="s">
        <v>1521</v>
      </c>
      <c r="R515" s="4"/>
      <c r="S515" s="4"/>
      <c r="T515" s="4">
        <v>4</v>
      </c>
      <c r="U515" s="4" t="s">
        <v>387</v>
      </c>
      <c r="V515" s="4">
        <v>40</v>
      </c>
      <c r="W515" s="4" t="s">
        <v>541</v>
      </c>
      <c r="X515" s="4">
        <v>14</v>
      </c>
      <c r="Y515" s="4" t="s">
        <v>541</v>
      </c>
      <c r="Z515" s="4">
        <v>15</v>
      </c>
      <c r="AA515" s="4" t="s">
        <v>43</v>
      </c>
      <c r="AB515" s="4">
        <v>1</v>
      </c>
      <c r="AC515" s="4" t="s">
        <v>43</v>
      </c>
      <c r="AD515" s="36">
        <v>1</v>
      </c>
      <c r="AE515" s="36" t="s">
        <v>43</v>
      </c>
      <c r="AF515" s="4"/>
      <c r="AG515" s="4"/>
      <c r="AH515" s="4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spans="1:46" ht="15" customHeight="1" x14ac:dyDescent="0.35">
      <c r="A516" s="4">
        <v>2019</v>
      </c>
      <c r="B516" s="4" t="s">
        <v>147</v>
      </c>
      <c r="C516" s="4" t="s">
        <v>148</v>
      </c>
      <c r="D516" s="55">
        <v>43720</v>
      </c>
      <c r="E516" s="4" t="s">
        <v>944</v>
      </c>
      <c r="F516" s="4" t="s">
        <v>36</v>
      </c>
      <c r="G516" s="4" t="s">
        <v>37</v>
      </c>
      <c r="H516" s="4" t="s">
        <v>38</v>
      </c>
      <c r="I516" s="4"/>
      <c r="J516" s="4"/>
      <c r="K516" s="55"/>
      <c r="L516" s="4"/>
      <c r="M516" s="4"/>
      <c r="N516" s="55"/>
      <c r="O516" s="4" t="s">
        <v>1522</v>
      </c>
      <c r="P516" s="55">
        <v>43720</v>
      </c>
      <c r="Q516" s="4" t="s">
        <v>1523</v>
      </c>
      <c r="R516" s="4"/>
      <c r="S516" s="4"/>
      <c r="T516" s="4">
        <v>0</v>
      </c>
      <c r="U516" s="4" t="s">
        <v>150</v>
      </c>
      <c r="V516" s="4">
        <v>301751</v>
      </c>
      <c r="W516" s="4" t="s">
        <v>1524</v>
      </c>
      <c r="X516" s="4">
        <v>301751</v>
      </c>
      <c r="Y516" s="4" t="s">
        <v>1524</v>
      </c>
      <c r="Z516" s="4">
        <v>22</v>
      </c>
      <c r="AA516" s="4" t="s">
        <v>108</v>
      </c>
      <c r="AB516" s="4">
        <v>8</v>
      </c>
      <c r="AC516" s="4" t="s">
        <v>804</v>
      </c>
      <c r="AD516" s="36">
        <v>2</v>
      </c>
      <c r="AE516" s="36" t="s">
        <v>1525</v>
      </c>
      <c r="AF516" s="4"/>
      <c r="AG516" s="4"/>
      <c r="AH516" s="4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spans="1:46" ht="15" customHeight="1" x14ac:dyDescent="0.35">
      <c r="A517" s="4">
        <v>2019</v>
      </c>
      <c r="B517" s="4" t="s">
        <v>147</v>
      </c>
      <c r="C517" s="4" t="s">
        <v>148</v>
      </c>
      <c r="D517" s="55">
        <v>43809</v>
      </c>
      <c r="E517" s="4" t="s">
        <v>944</v>
      </c>
      <c r="F517" s="4" t="s">
        <v>36</v>
      </c>
      <c r="G517" s="4" t="s">
        <v>37</v>
      </c>
      <c r="H517" s="4" t="s">
        <v>38</v>
      </c>
      <c r="I517" s="4"/>
      <c r="J517" s="4"/>
      <c r="K517" s="55"/>
      <c r="L517" s="4"/>
      <c r="M517" s="4"/>
      <c r="N517" s="55"/>
      <c r="O517" s="4" t="s">
        <v>1526</v>
      </c>
      <c r="P517" s="55">
        <v>43809</v>
      </c>
      <c r="Q517" s="4" t="s">
        <v>1527</v>
      </c>
      <c r="R517" s="4"/>
      <c r="S517" s="4"/>
      <c r="T517" s="4">
        <v>0</v>
      </c>
      <c r="U517" s="4" t="s">
        <v>150</v>
      </c>
      <c r="V517" s="4">
        <v>301531</v>
      </c>
      <c r="W517" s="4" t="s">
        <v>1528</v>
      </c>
      <c r="X517" s="4">
        <v>301531</v>
      </c>
      <c r="Y517" s="4" t="s">
        <v>1528</v>
      </c>
      <c r="Z517" s="4">
        <v>20</v>
      </c>
      <c r="AA517" s="4" t="s">
        <v>324</v>
      </c>
      <c r="AB517" s="4">
        <v>1</v>
      </c>
      <c r="AC517" s="4" t="s">
        <v>324</v>
      </c>
      <c r="AD517" s="36">
        <v>5</v>
      </c>
      <c r="AE517" s="36" t="s">
        <v>1529</v>
      </c>
      <c r="AF517" s="4"/>
      <c r="AG517" s="4"/>
      <c r="AH517" s="4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spans="1:46" ht="15" customHeight="1" x14ac:dyDescent="0.35">
      <c r="A518" s="4">
        <v>2019</v>
      </c>
      <c r="B518" s="4" t="s">
        <v>147</v>
      </c>
      <c r="C518" s="4" t="s">
        <v>148</v>
      </c>
      <c r="D518" s="55">
        <v>43724</v>
      </c>
      <c r="E518" s="4" t="s">
        <v>944</v>
      </c>
      <c r="F518" s="4" t="s">
        <v>36</v>
      </c>
      <c r="G518" s="4" t="s">
        <v>37</v>
      </c>
      <c r="H518" s="4" t="s">
        <v>38</v>
      </c>
      <c r="I518" s="4"/>
      <c r="J518" s="4"/>
      <c r="K518" s="55"/>
      <c r="L518" s="4"/>
      <c r="M518" s="4"/>
      <c r="N518" s="55"/>
      <c r="O518" s="4" t="s">
        <v>1530</v>
      </c>
      <c r="P518" s="55">
        <v>43724</v>
      </c>
      <c r="Q518" s="4" t="s">
        <v>1531</v>
      </c>
      <c r="R518" s="4"/>
      <c r="S518" s="4"/>
      <c r="T518" s="4">
        <v>0</v>
      </c>
      <c r="U518" s="4" t="s">
        <v>150</v>
      </c>
      <c r="V518" s="4">
        <v>300156</v>
      </c>
      <c r="W518" s="4" t="s">
        <v>1532</v>
      </c>
      <c r="X518" s="4">
        <v>300156</v>
      </c>
      <c r="Y518" s="4" t="s">
        <v>1532</v>
      </c>
      <c r="Z518" s="4">
        <v>2</v>
      </c>
      <c r="AA518" s="4" t="s">
        <v>72</v>
      </c>
      <c r="AB518" s="4">
        <v>10</v>
      </c>
      <c r="AC518" s="4" t="s">
        <v>662</v>
      </c>
      <c r="AD518" s="36">
        <v>7</v>
      </c>
      <c r="AE518" s="36" t="s">
        <v>1533</v>
      </c>
      <c r="AF518" s="4"/>
      <c r="AG518" s="4"/>
      <c r="AH518" s="4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spans="1:46" ht="15" customHeight="1" x14ac:dyDescent="0.35">
      <c r="A519" s="4">
        <v>2019</v>
      </c>
      <c r="B519" s="4" t="s">
        <v>147</v>
      </c>
      <c r="C519" s="4" t="s">
        <v>148</v>
      </c>
      <c r="D519" s="55">
        <v>43808</v>
      </c>
      <c r="E519" s="4" t="s">
        <v>944</v>
      </c>
      <c r="F519" s="4" t="s">
        <v>36</v>
      </c>
      <c r="G519" s="4" t="s">
        <v>37</v>
      </c>
      <c r="H519" s="4" t="s">
        <v>38</v>
      </c>
      <c r="I519" s="4"/>
      <c r="J519" s="4"/>
      <c r="K519" s="55"/>
      <c r="L519" s="4"/>
      <c r="M519" s="4"/>
      <c r="N519" s="55"/>
      <c r="O519" s="4" t="s">
        <v>1534</v>
      </c>
      <c r="P519" s="55">
        <v>43808</v>
      </c>
      <c r="Q519" s="4" t="s">
        <v>1535</v>
      </c>
      <c r="R519" s="4"/>
      <c r="S519" s="4"/>
      <c r="T519" s="4">
        <v>0</v>
      </c>
      <c r="U519" s="4" t="s">
        <v>150</v>
      </c>
      <c r="V519" s="4">
        <v>301479</v>
      </c>
      <c r="W519" s="4" t="s">
        <v>1536</v>
      </c>
      <c r="X519" s="4">
        <v>301479</v>
      </c>
      <c r="Y519" s="4" t="s">
        <v>1536</v>
      </c>
      <c r="Z519" s="4">
        <v>17</v>
      </c>
      <c r="AA519" s="4" t="s">
        <v>319</v>
      </c>
      <c r="AB519" s="4">
        <v>3</v>
      </c>
      <c r="AC519" s="4" t="s">
        <v>1537</v>
      </c>
      <c r="AD519" s="36">
        <v>2</v>
      </c>
      <c r="AE519" s="36" t="s">
        <v>1538</v>
      </c>
      <c r="AF519" s="4"/>
      <c r="AG519" s="4"/>
      <c r="AH519" s="4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spans="1:46" ht="15" customHeight="1" x14ac:dyDescent="0.35">
      <c r="A520" s="4">
        <v>2019</v>
      </c>
      <c r="B520" s="4" t="s">
        <v>147</v>
      </c>
      <c r="C520" s="4" t="s">
        <v>148</v>
      </c>
      <c r="D520" s="55">
        <v>43613</v>
      </c>
      <c r="E520" s="4" t="s">
        <v>944</v>
      </c>
      <c r="F520" s="4" t="s">
        <v>36</v>
      </c>
      <c r="G520" s="4" t="s">
        <v>37</v>
      </c>
      <c r="H520" s="4" t="s">
        <v>38</v>
      </c>
      <c r="I520" s="4"/>
      <c r="J520" s="4"/>
      <c r="K520" s="55"/>
      <c r="L520" s="4"/>
      <c r="M520" s="4"/>
      <c r="N520" s="55"/>
      <c r="O520" s="4" t="s">
        <v>1539</v>
      </c>
      <c r="P520" s="55">
        <v>43613</v>
      </c>
      <c r="Q520" s="4" t="s">
        <v>1540</v>
      </c>
      <c r="R520" s="4"/>
      <c r="S520" s="4"/>
      <c r="T520" s="4">
        <v>0</v>
      </c>
      <c r="U520" s="4" t="s">
        <v>150</v>
      </c>
      <c r="V520" s="4">
        <v>300468</v>
      </c>
      <c r="W520" s="4" t="s">
        <v>1541</v>
      </c>
      <c r="X520" s="4">
        <v>300468</v>
      </c>
      <c r="Y520" s="4" t="s">
        <v>1541</v>
      </c>
      <c r="Z520" s="4">
        <v>5</v>
      </c>
      <c r="AA520" s="4" t="s">
        <v>77</v>
      </c>
      <c r="AB520" s="4">
        <v>4</v>
      </c>
      <c r="AC520" s="4" t="s">
        <v>770</v>
      </c>
      <c r="AD520" s="36">
        <v>5</v>
      </c>
      <c r="AE520" s="36" t="s">
        <v>1542</v>
      </c>
      <c r="AF520" s="4"/>
      <c r="AG520" s="4"/>
      <c r="AH520" s="4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spans="1:46" ht="15" customHeight="1" x14ac:dyDescent="0.35">
      <c r="A521" s="4">
        <v>2019</v>
      </c>
      <c r="B521" s="4" t="s">
        <v>147</v>
      </c>
      <c r="C521" s="4" t="s">
        <v>148</v>
      </c>
      <c r="D521" s="55">
        <v>43816</v>
      </c>
      <c r="E521" s="4" t="s">
        <v>944</v>
      </c>
      <c r="F521" s="4" t="s">
        <v>36</v>
      </c>
      <c r="G521" s="4" t="s">
        <v>37</v>
      </c>
      <c r="H521" s="4" t="s">
        <v>38</v>
      </c>
      <c r="I521" s="4"/>
      <c r="J521" s="4"/>
      <c r="K521" s="55"/>
      <c r="L521" s="4"/>
      <c r="M521" s="4"/>
      <c r="N521" s="55"/>
      <c r="O521" s="4" t="s">
        <v>1543</v>
      </c>
      <c r="P521" s="55">
        <v>43816</v>
      </c>
      <c r="Q521" s="4" t="s">
        <v>1544</v>
      </c>
      <c r="R521" s="4"/>
      <c r="S521" s="4"/>
      <c r="T521" s="4">
        <v>0</v>
      </c>
      <c r="U521" s="4" t="s">
        <v>150</v>
      </c>
      <c r="V521" s="4">
        <v>301756</v>
      </c>
      <c r="W521" s="4" t="s">
        <v>1545</v>
      </c>
      <c r="X521" s="4">
        <v>301756</v>
      </c>
      <c r="Y521" s="4" t="s">
        <v>1545</v>
      </c>
      <c r="Z521" s="4">
        <v>22</v>
      </c>
      <c r="AA521" s="4" t="s">
        <v>108</v>
      </c>
      <c r="AB521" s="4">
        <v>8</v>
      </c>
      <c r="AC521" s="4" t="s">
        <v>804</v>
      </c>
      <c r="AD521" s="36">
        <v>7</v>
      </c>
      <c r="AE521" s="36" t="s">
        <v>1546</v>
      </c>
      <c r="AF521" s="4"/>
      <c r="AG521" s="4"/>
      <c r="AH521" s="4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spans="1:46" ht="15" customHeight="1" x14ac:dyDescent="0.35">
      <c r="A522" s="4">
        <v>2019</v>
      </c>
      <c r="B522" s="4" t="s">
        <v>147</v>
      </c>
      <c r="C522" s="4" t="s">
        <v>148</v>
      </c>
      <c r="D522" s="55">
        <v>43719</v>
      </c>
      <c r="E522" s="4" t="s">
        <v>944</v>
      </c>
      <c r="F522" s="4" t="s">
        <v>36</v>
      </c>
      <c r="G522" s="4" t="s">
        <v>37</v>
      </c>
      <c r="H522" s="4" t="s">
        <v>38</v>
      </c>
      <c r="I522" s="4"/>
      <c r="J522" s="4"/>
      <c r="K522" s="55"/>
      <c r="L522" s="4"/>
      <c r="M522" s="4"/>
      <c r="N522" s="55"/>
      <c r="O522" s="4" t="s">
        <v>1547</v>
      </c>
      <c r="P522" s="55">
        <v>43719</v>
      </c>
      <c r="Q522" s="4" t="s">
        <v>1548</v>
      </c>
      <c r="R522" s="4"/>
      <c r="S522" s="4"/>
      <c r="T522" s="4">
        <v>0</v>
      </c>
      <c r="U522" s="4" t="s">
        <v>150</v>
      </c>
      <c r="V522" s="4">
        <v>300449</v>
      </c>
      <c r="W522" s="4" t="s">
        <v>1549</v>
      </c>
      <c r="X522" s="4">
        <v>300449</v>
      </c>
      <c r="Y522" s="4" t="s">
        <v>1549</v>
      </c>
      <c r="Z522" s="4">
        <v>5</v>
      </c>
      <c r="AA522" s="4" t="s">
        <v>77</v>
      </c>
      <c r="AB522" s="4">
        <v>1</v>
      </c>
      <c r="AC522" s="4" t="s">
        <v>78</v>
      </c>
      <c r="AD522" s="36">
        <v>10</v>
      </c>
      <c r="AE522" s="36" t="s">
        <v>1550</v>
      </c>
      <c r="AF522" s="4"/>
      <c r="AG522" s="4"/>
      <c r="AH522" s="4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spans="1:46" ht="15" customHeight="1" x14ac:dyDescent="0.35">
      <c r="A523" s="4">
        <v>2019</v>
      </c>
      <c r="B523" s="4" t="s">
        <v>147</v>
      </c>
      <c r="C523" s="4" t="s">
        <v>148</v>
      </c>
      <c r="D523" s="55">
        <v>43657</v>
      </c>
      <c r="E523" s="4" t="s">
        <v>944</v>
      </c>
      <c r="F523" s="4" t="s">
        <v>36</v>
      </c>
      <c r="G523" s="4" t="s">
        <v>37</v>
      </c>
      <c r="H523" s="4" t="s">
        <v>38</v>
      </c>
      <c r="I523" s="4"/>
      <c r="J523" s="4"/>
      <c r="K523" s="55"/>
      <c r="L523" s="4"/>
      <c r="M523" s="4"/>
      <c r="N523" s="55"/>
      <c r="O523" s="4" t="s">
        <v>1551</v>
      </c>
      <c r="P523" s="55">
        <v>43657</v>
      </c>
      <c r="Q523" s="4" t="s">
        <v>1552</v>
      </c>
      <c r="R523" s="4"/>
      <c r="S523" s="4"/>
      <c r="T523" s="4">
        <v>0</v>
      </c>
      <c r="U523" s="4" t="s">
        <v>150</v>
      </c>
      <c r="V523" s="4">
        <v>301747</v>
      </c>
      <c r="W523" s="4" t="s">
        <v>1553</v>
      </c>
      <c r="X523" s="4">
        <v>301747</v>
      </c>
      <c r="Y523" s="4" t="s">
        <v>1553</v>
      </c>
      <c r="Z523" s="4">
        <v>22</v>
      </c>
      <c r="AA523" s="4" t="s">
        <v>108</v>
      </c>
      <c r="AB523" s="4">
        <v>7</v>
      </c>
      <c r="AC523" s="4" t="s">
        <v>1554</v>
      </c>
      <c r="AD523" s="36">
        <v>8</v>
      </c>
      <c r="AE523" s="36" t="s">
        <v>1555</v>
      </c>
      <c r="AF523" s="4"/>
      <c r="AG523" s="4"/>
      <c r="AH523" s="4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spans="1:46" ht="15" customHeight="1" x14ac:dyDescent="0.35">
      <c r="A524" s="4">
        <v>2019</v>
      </c>
      <c r="B524" s="4" t="s">
        <v>147</v>
      </c>
      <c r="C524" s="4" t="s">
        <v>207</v>
      </c>
      <c r="D524" s="55">
        <v>43815</v>
      </c>
      <c r="E524" s="4" t="s">
        <v>944</v>
      </c>
      <c r="F524" s="4" t="s">
        <v>36</v>
      </c>
      <c r="G524" s="4" t="s">
        <v>37</v>
      </c>
      <c r="H524" s="4" t="s">
        <v>38</v>
      </c>
      <c r="I524" s="4"/>
      <c r="J524" s="4"/>
      <c r="K524" s="55"/>
      <c r="L524" s="4"/>
      <c r="M524" s="4"/>
      <c r="N524" s="55"/>
      <c r="O524" s="4" t="s">
        <v>1556</v>
      </c>
      <c r="P524" s="55">
        <v>43815</v>
      </c>
      <c r="Q524" s="4" t="s">
        <v>1557</v>
      </c>
      <c r="R524" s="4"/>
      <c r="S524" s="4"/>
      <c r="T524" s="4">
        <v>0</v>
      </c>
      <c r="U524" s="4" t="s">
        <v>150</v>
      </c>
      <c r="V524" s="4">
        <v>300309</v>
      </c>
      <c r="W524" s="4" t="s">
        <v>1558</v>
      </c>
      <c r="X524" s="4">
        <v>300309</v>
      </c>
      <c r="Y524" s="4" t="s">
        <v>1558</v>
      </c>
      <c r="Z524" s="4">
        <v>3</v>
      </c>
      <c r="AA524" s="4" t="s">
        <v>152</v>
      </c>
      <c r="AB524" s="4">
        <v>6</v>
      </c>
      <c r="AC524" s="4" t="s">
        <v>1559</v>
      </c>
      <c r="AD524" s="36">
        <v>1</v>
      </c>
      <c r="AE524" s="36" t="s">
        <v>1559</v>
      </c>
      <c r="AF524" s="4"/>
      <c r="AG524" s="4"/>
      <c r="AH524" s="4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spans="1:46" ht="15" customHeight="1" x14ac:dyDescent="0.35">
      <c r="A525" s="4">
        <v>2019</v>
      </c>
      <c r="B525" s="4" t="s">
        <v>147</v>
      </c>
      <c r="C525" s="4" t="s">
        <v>207</v>
      </c>
      <c r="D525" s="55">
        <v>43756</v>
      </c>
      <c r="E525" s="4" t="s">
        <v>944</v>
      </c>
      <c r="F525" s="4" t="s">
        <v>36</v>
      </c>
      <c r="G525" s="4" t="s">
        <v>37</v>
      </c>
      <c r="H525" s="4" t="s">
        <v>38</v>
      </c>
      <c r="I525" s="4"/>
      <c r="J525" s="4"/>
      <c r="K525" s="55"/>
      <c r="L525" s="4"/>
      <c r="M525" s="4"/>
      <c r="N525" s="55"/>
      <c r="O525" s="4" t="s">
        <v>1560</v>
      </c>
      <c r="P525" s="55">
        <v>43756</v>
      </c>
      <c r="Q525" s="4" t="s">
        <v>1561</v>
      </c>
      <c r="R525" s="4"/>
      <c r="S525" s="4"/>
      <c r="T525" s="4">
        <v>0</v>
      </c>
      <c r="U525" s="4" t="s">
        <v>150</v>
      </c>
      <c r="V525" s="4">
        <v>300085</v>
      </c>
      <c r="W525" s="4" t="s">
        <v>1562</v>
      </c>
      <c r="X525" s="4">
        <v>300085</v>
      </c>
      <c r="Y525" s="4" t="s">
        <v>1562</v>
      </c>
      <c r="Z525" s="4">
        <v>2</v>
      </c>
      <c r="AA525" s="4" t="s">
        <v>72</v>
      </c>
      <c r="AB525" s="4">
        <v>1</v>
      </c>
      <c r="AC525" s="4" t="s">
        <v>73</v>
      </c>
      <c r="AD525" s="36">
        <v>1</v>
      </c>
      <c r="AE525" s="36" t="s">
        <v>73</v>
      </c>
      <c r="AF525" s="4"/>
      <c r="AG525" s="4"/>
      <c r="AH525" s="4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spans="1:46" ht="15" customHeight="1" x14ac:dyDescent="0.35">
      <c r="A526" s="4">
        <v>2019</v>
      </c>
      <c r="B526" s="4" t="s">
        <v>147</v>
      </c>
      <c r="C526" s="4" t="s">
        <v>207</v>
      </c>
      <c r="D526" s="55">
        <v>43718</v>
      </c>
      <c r="E526" s="4" t="s">
        <v>944</v>
      </c>
      <c r="F526" s="4" t="s">
        <v>36</v>
      </c>
      <c r="G526" s="4" t="s">
        <v>37</v>
      </c>
      <c r="H526" s="4" t="s">
        <v>38</v>
      </c>
      <c r="I526" s="4"/>
      <c r="J526" s="4"/>
      <c r="K526" s="55"/>
      <c r="L526" s="4"/>
      <c r="M526" s="4"/>
      <c r="N526" s="55"/>
      <c r="O526" s="4" t="s">
        <v>1563</v>
      </c>
      <c r="P526" s="55">
        <v>43718</v>
      </c>
      <c r="Q526" s="4" t="s">
        <v>1564</v>
      </c>
      <c r="R526" s="4"/>
      <c r="S526" s="4"/>
      <c r="T526" s="56">
        <v>0</v>
      </c>
      <c r="U526" s="56" t="s">
        <v>150</v>
      </c>
      <c r="V526" s="56">
        <v>301724</v>
      </c>
      <c r="W526" s="56" t="s">
        <v>1565</v>
      </c>
      <c r="X526" s="56">
        <v>301724</v>
      </c>
      <c r="Y526" s="56" t="s">
        <v>1565</v>
      </c>
      <c r="Z526" s="56">
        <v>22</v>
      </c>
      <c r="AA526" s="56" t="s">
        <v>108</v>
      </c>
      <c r="AB526" s="56">
        <v>5</v>
      </c>
      <c r="AC526" s="56" t="s">
        <v>1566</v>
      </c>
      <c r="AD526" s="37">
        <v>1</v>
      </c>
      <c r="AE526" s="37" t="s">
        <v>1566</v>
      </c>
      <c r="AF526" s="4"/>
      <c r="AG526" s="4"/>
      <c r="AH526" s="4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spans="1:46" ht="15" customHeight="1" x14ac:dyDescent="0.35">
      <c r="A527" s="4">
        <v>2019</v>
      </c>
      <c r="B527" s="4" t="s">
        <v>147</v>
      </c>
      <c r="C527" s="4" t="s">
        <v>207</v>
      </c>
      <c r="D527" s="55">
        <v>43781</v>
      </c>
      <c r="E527" s="4" t="s">
        <v>944</v>
      </c>
      <c r="F527" s="4" t="s">
        <v>36</v>
      </c>
      <c r="G527" s="4" t="s">
        <v>37</v>
      </c>
      <c r="H527" s="4" t="s">
        <v>38</v>
      </c>
      <c r="I527" s="4"/>
      <c r="J527" s="4"/>
      <c r="K527" s="55"/>
      <c r="L527" s="4"/>
      <c r="M527" s="4"/>
      <c r="N527" s="55"/>
      <c r="O527" s="4" t="s">
        <v>1567</v>
      </c>
      <c r="P527" s="55">
        <v>43781</v>
      </c>
      <c r="Q527" s="4" t="s">
        <v>1568</v>
      </c>
      <c r="R527" s="4"/>
      <c r="S527" s="4"/>
      <c r="T527" s="56">
        <v>0</v>
      </c>
      <c r="U527" s="56" t="s">
        <v>150</v>
      </c>
      <c r="V527" s="56">
        <v>301556</v>
      </c>
      <c r="W527" s="56" t="s">
        <v>1569</v>
      </c>
      <c r="X527" s="56">
        <v>301556</v>
      </c>
      <c r="Y527" s="56" t="s">
        <v>1569</v>
      </c>
      <c r="Z527" s="56">
        <v>20</v>
      </c>
      <c r="AA527" s="56" t="s">
        <v>324</v>
      </c>
      <c r="AB527" s="56">
        <v>4</v>
      </c>
      <c r="AC527" s="56" t="s">
        <v>1570</v>
      </c>
      <c r="AD527" s="37">
        <v>1</v>
      </c>
      <c r="AE527" s="37" t="s">
        <v>1571</v>
      </c>
      <c r="AF527" s="4"/>
      <c r="AG527" s="4"/>
      <c r="AH527" s="4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spans="1:46" ht="15" customHeight="1" x14ac:dyDescent="0.35">
      <c r="A528" s="4">
        <v>2019</v>
      </c>
      <c r="B528" s="4" t="s">
        <v>34</v>
      </c>
      <c r="C528" s="4" t="s">
        <v>34</v>
      </c>
      <c r="D528" s="55">
        <v>43809</v>
      </c>
      <c r="E528" s="4" t="s">
        <v>944</v>
      </c>
      <c r="F528" s="4" t="s">
        <v>36</v>
      </c>
      <c r="G528" s="4" t="s">
        <v>37</v>
      </c>
      <c r="H528" s="4" t="s">
        <v>38</v>
      </c>
      <c r="I528" s="4"/>
      <c r="J528" s="4"/>
      <c r="K528" s="55"/>
      <c r="L528" s="4"/>
      <c r="M528" s="4"/>
      <c r="N528" s="55"/>
      <c r="O528" s="4" t="s">
        <v>1572</v>
      </c>
      <c r="P528" s="55">
        <v>43809</v>
      </c>
      <c r="Q528" s="4" t="s">
        <v>1573</v>
      </c>
      <c r="R528" s="4"/>
      <c r="S528" s="4"/>
      <c r="T528" s="4">
        <v>13</v>
      </c>
      <c r="U528" s="4" t="s">
        <v>132</v>
      </c>
      <c r="V528" s="4">
        <v>163</v>
      </c>
      <c r="W528" s="4" t="s">
        <v>133</v>
      </c>
      <c r="X528" s="4">
        <v>160</v>
      </c>
      <c r="Y528" s="4" t="s">
        <v>133</v>
      </c>
      <c r="Z528" s="4">
        <v>15</v>
      </c>
      <c r="AA528" s="4" t="s">
        <v>43</v>
      </c>
      <c r="AB528" s="4">
        <v>1</v>
      </c>
      <c r="AC528" s="4" t="s">
        <v>43</v>
      </c>
      <c r="AD528" s="36">
        <v>14</v>
      </c>
      <c r="AE528" s="36" t="s">
        <v>126</v>
      </c>
      <c r="AF528" s="4"/>
      <c r="AG528" s="4"/>
      <c r="AH528" s="4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spans="1:46" ht="15" customHeight="1" x14ac:dyDescent="0.35">
      <c r="A529" s="4">
        <v>2019</v>
      </c>
      <c r="B529" s="4" t="s">
        <v>34</v>
      </c>
      <c r="C529" s="4" t="s">
        <v>34</v>
      </c>
      <c r="D529" s="55">
        <v>43790</v>
      </c>
      <c r="E529" s="4" t="s">
        <v>944</v>
      </c>
      <c r="F529" s="4" t="s">
        <v>36</v>
      </c>
      <c r="G529" s="4" t="s">
        <v>37</v>
      </c>
      <c r="H529" s="4" t="s">
        <v>38</v>
      </c>
      <c r="I529" s="4"/>
      <c r="J529" s="4"/>
      <c r="K529" s="55"/>
      <c r="L529" s="4"/>
      <c r="M529" s="4"/>
      <c r="N529" s="55"/>
      <c r="O529" s="4" t="s">
        <v>1574</v>
      </c>
      <c r="P529" s="55">
        <v>43790</v>
      </c>
      <c r="Q529" s="4" t="s">
        <v>1575</v>
      </c>
      <c r="R529" s="4"/>
      <c r="S529" s="4"/>
      <c r="T529" s="4">
        <v>1</v>
      </c>
      <c r="U529" s="4" t="s">
        <v>40</v>
      </c>
      <c r="V529" s="4">
        <v>19</v>
      </c>
      <c r="W529" s="4" t="s">
        <v>855</v>
      </c>
      <c r="X529" s="4">
        <v>1265</v>
      </c>
      <c r="Y529" s="4" t="s">
        <v>855</v>
      </c>
      <c r="Z529" s="4">
        <v>15</v>
      </c>
      <c r="AA529" s="4" t="s">
        <v>43</v>
      </c>
      <c r="AB529" s="4">
        <v>1</v>
      </c>
      <c r="AC529" s="4" t="s">
        <v>43</v>
      </c>
      <c r="AD529" s="36">
        <v>30</v>
      </c>
      <c r="AE529" s="36" t="s">
        <v>130</v>
      </c>
      <c r="AF529" s="4"/>
      <c r="AG529" s="4"/>
      <c r="AH529" s="4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spans="1:46" ht="15" customHeight="1" x14ac:dyDescent="0.35">
      <c r="A530" s="4">
        <v>2019</v>
      </c>
      <c r="B530" s="4" t="s">
        <v>34</v>
      </c>
      <c r="C530" s="4" t="s">
        <v>34</v>
      </c>
      <c r="D530" s="55">
        <v>43598</v>
      </c>
      <c r="E530" s="4" t="s">
        <v>944</v>
      </c>
      <c r="F530" s="4" t="s">
        <v>36</v>
      </c>
      <c r="G530" s="4" t="s">
        <v>37</v>
      </c>
      <c r="H530" s="4" t="s">
        <v>38</v>
      </c>
      <c r="I530" s="4"/>
      <c r="J530" s="4"/>
      <c r="K530" s="55"/>
      <c r="L530" s="4"/>
      <c r="M530" s="4"/>
      <c r="N530" s="55"/>
      <c r="O530" s="4" t="s">
        <v>1576</v>
      </c>
      <c r="P530" s="55">
        <v>43598</v>
      </c>
      <c r="Q530" s="4" t="s">
        <v>1577</v>
      </c>
      <c r="R530" s="4"/>
      <c r="S530" s="4"/>
      <c r="T530" s="4">
        <v>37</v>
      </c>
      <c r="U530" s="4" t="s">
        <v>186</v>
      </c>
      <c r="V530" s="4">
        <v>205</v>
      </c>
      <c r="W530" s="4" t="s">
        <v>392</v>
      </c>
      <c r="X530" s="4">
        <v>179</v>
      </c>
      <c r="Y530" s="4" t="s">
        <v>392</v>
      </c>
      <c r="Z530" s="4">
        <v>15</v>
      </c>
      <c r="AA530" s="4" t="s">
        <v>43</v>
      </c>
      <c r="AB530" s="56">
        <v>1</v>
      </c>
      <c r="AC530" s="56" t="s">
        <v>43</v>
      </c>
      <c r="AD530" s="36">
        <v>30</v>
      </c>
      <c r="AE530" s="36" t="s">
        <v>130</v>
      </c>
      <c r="AF530" s="4"/>
      <c r="AG530" s="4"/>
      <c r="AH530" s="4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spans="1:46" ht="15" customHeight="1" x14ac:dyDescent="0.35">
      <c r="A531" s="4">
        <v>2019</v>
      </c>
      <c r="B531" s="4" t="s">
        <v>147</v>
      </c>
      <c r="C531" s="4" t="s">
        <v>148</v>
      </c>
      <c r="D531" s="55">
        <v>43776</v>
      </c>
      <c r="E531" s="4" t="s">
        <v>1256</v>
      </c>
      <c r="F531" s="4" t="s">
        <v>36</v>
      </c>
      <c r="G531" s="4" t="s">
        <v>37</v>
      </c>
      <c r="H531" s="4" t="s">
        <v>38</v>
      </c>
      <c r="I531" s="4"/>
      <c r="J531" s="4"/>
      <c r="K531" s="55"/>
      <c r="L531" s="4"/>
      <c r="M531" s="4"/>
      <c r="N531" s="55"/>
      <c r="O531" s="4" t="s">
        <v>1578</v>
      </c>
      <c r="P531" s="55">
        <v>43776</v>
      </c>
      <c r="Q531" s="4" t="s">
        <v>1579</v>
      </c>
      <c r="R531" s="4"/>
      <c r="S531" s="4"/>
      <c r="T531" s="4">
        <v>0</v>
      </c>
      <c r="U531" s="4" t="s">
        <v>150</v>
      </c>
      <c r="V531" s="4">
        <v>301852</v>
      </c>
      <c r="W531" s="4" t="s">
        <v>1580</v>
      </c>
      <c r="X531" s="4">
        <v>301852</v>
      </c>
      <c r="Y531" s="4" t="s">
        <v>1580</v>
      </c>
      <c r="Z531" s="4">
        <v>5</v>
      </c>
      <c r="AA531" s="4" t="s">
        <v>77</v>
      </c>
      <c r="AB531" s="4">
        <v>1</v>
      </c>
      <c r="AC531" s="4" t="s">
        <v>78</v>
      </c>
      <c r="AD531" s="36">
        <v>16</v>
      </c>
      <c r="AE531" s="36" t="s">
        <v>1581</v>
      </c>
      <c r="AF531" s="4"/>
      <c r="AG531" s="4"/>
      <c r="AH531" s="4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spans="1:46" ht="15" customHeight="1" x14ac:dyDescent="0.35">
      <c r="A532" s="4">
        <v>2019</v>
      </c>
      <c r="B532" s="4" t="s">
        <v>147</v>
      </c>
      <c r="C532" s="4" t="s">
        <v>207</v>
      </c>
      <c r="D532" s="55">
        <v>43818</v>
      </c>
      <c r="E532" s="4" t="s">
        <v>1256</v>
      </c>
      <c r="F532" s="4" t="s">
        <v>36</v>
      </c>
      <c r="G532" s="4" t="s">
        <v>37</v>
      </c>
      <c r="H532" s="4" t="s">
        <v>38</v>
      </c>
      <c r="I532" s="4"/>
      <c r="J532" s="56"/>
      <c r="K532" s="57"/>
      <c r="L532" s="4"/>
      <c r="M532" s="4"/>
      <c r="N532" s="55"/>
      <c r="O532" s="4" t="s">
        <v>1582</v>
      </c>
      <c r="P532" s="55">
        <v>43818</v>
      </c>
      <c r="Q532" s="4" t="s">
        <v>1583</v>
      </c>
      <c r="R532" s="4"/>
      <c r="S532" s="4"/>
      <c r="T532" s="4">
        <v>0</v>
      </c>
      <c r="U532" s="4" t="s">
        <v>150</v>
      </c>
      <c r="V532" s="4">
        <v>301157</v>
      </c>
      <c r="W532" s="4" t="s">
        <v>1584</v>
      </c>
      <c r="X532" s="4">
        <v>301157</v>
      </c>
      <c r="Y532" s="4" t="s">
        <v>1584</v>
      </c>
      <c r="Z532" s="4">
        <v>13</v>
      </c>
      <c r="AA532" s="4" t="s">
        <v>314</v>
      </c>
      <c r="AB532" s="4">
        <v>5</v>
      </c>
      <c r="AC532" s="4" t="s">
        <v>1585</v>
      </c>
      <c r="AD532" s="36">
        <v>1</v>
      </c>
      <c r="AE532" s="36" t="s">
        <v>1585</v>
      </c>
      <c r="AF532" s="4"/>
      <c r="AG532" s="4"/>
      <c r="AH532" s="4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spans="1:46" ht="15" customHeight="1" x14ac:dyDescent="0.35">
      <c r="A533" s="4">
        <v>2019</v>
      </c>
      <c r="B533" s="4" t="s">
        <v>34</v>
      </c>
      <c r="C533" s="4" t="s">
        <v>34</v>
      </c>
      <c r="D533" s="55">
        <v>43819</v>
      </c>
      <c r="E533" s="4" t="s">
        <v>1256</v>
      </c>
      <c r="F533" s="4" t="s">
        <v>36</v>
      </c>
      <c r="G533" s="4" t="s">
        <v>37</v>
      </c>
      <c r="H533" s="4" t="s">
        <v>38</v>
      </c>
      <c r="I533" s="4"/>
      <c r="J533" s="4"/>
      <c r="K533" s="55"/>
      <c r="L533" s="4"/>
      <c r="M533" s="4"/>
      <c r="N533" s="55"/>
      <c r="O533" s="4" t="s">
        <v>1586</v>
      </c>
      <c r="P533" s="55">
        <v>43819</v>
      </c>
      <c r="Q533" s="4" t="s">
        <v>1587</v>
      </c>
      <c r="R533" s="4"/>
      <c r="S533" s="4"/>
      <c r="T533" s="4">
        <v>7</v>
      </c>
      <c r="U533" s="4" t="s">
        <v>181</v>
      </c>
      <c r="V533" s="4">
        <v>73</v>
      </c>
      <c r="W533" s="4" t="s">
        <v>241</v>
      </c>
      <c r="X533" s="4">
        <v>1520</v>
      </c>
      <c r="Y533" s="4" t="s">
        <v>242</v>
      </c>
      <c r="Z533" s="4">
        <v>15</v>
      </c>
      <c r="AA533" s="4" t="s">
        <v>43</v>
      </c>
      <c r="AB533" s="4">
        <v>1</v>
      </c>
      <c r="AC533" s="4" t="s">
        <v>43</v>
      </c>
      <c r="AD533" s="36">
        <v>5</v>
      </c>
      <c r="AE533" s="36" t="s">
        <v>243</v>
      </c>
      <c r="AF533" s="4"/>
      <c r="AG533" s="4"/>
      <c r="AH533" s="4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spans="1:46" ht="15" customHeight="1" x14ac:dyDescent="0.35">
      <c r="A534" s="4">
        <v>2019</v>
      </c>
      <c r="B534" s="4" t="s">
        <v>147</v>
      </c>
      <c r="C534" s="4" t="s">
        <v>148</v>
      </c>
      <c r="D534" s="55">
        <v>43817</v>
      </c>
      <c r="E534" s="4" t="s">
        <v>1290</v>
      </c>
      <c r="F534" s="4" t="s">
        <v>36</v>
      </c>
      <c r="G534" s="4" t="s">
        <v>37</v>
      </c>
      <c r="H534" s="4" t="s">
        <v>38</v>
      </c>
      <c r="I534" s="4"/>
      <c r="J534" s="4"/>
      <c r="K534" s="55"/>
      <c r="L534" s="4"/>
      <c r="M534" s="4"/>
      <c r="N534" s="55"/>
      <c r="O534" s="4" t="s">
        <v>1588</v>
      </c>
      <c r="P534" s="55">
        <v>43817</v>
      </c>
      <c r="Q534" s="4" t="s">
        <v>1589</v>
      </c>
      <c r="R534" s="4"/>
      <c r="S534" s="4"/>
      <c r="T534" s="4">
        <v>0</v>
      </c>
      <c r="U534" s="4" t="s">
        <v>150</v>
      </c>
      <c r="V534" s="4">
        <v>301788</v>
      </c>
      <c r="W534" s="4" t="s">
        <v>1590</v>
      </c>
      <c r="X534" s="4">
        <v>301788</v>
      </c>
      <c r="Y534" s="4" t="s">
        <v>1590</v>
      </c>
      <c r="Z534" s="4">
        <v>23</v>
      </c>
      <c r="AA534" s="4" t="s">
        <v>113</v>
      </c>
      <c r="AB534" s="4">
        <v>2</v>
      </c>
      <c r="AC534" s="4" t="s">
        <v>1322</v>
      </c>
      <c r="AD534" s="36">
        <v>2</v>
      </c>
      <c r="AE534" s="36" t="s">
        <v>1591</v>
      </c>
      <c r="AF534" s="4"/>
      <c r="AG534" s="4"/>
      <c r="AH534" s="4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spans="1:46" ht="15" customHeight="1" x14ac:dyDescent="0.35">
      <c r="A535" s="4">
        <v>2019</v>
      </c>
      <c r="B535" s="4" t="s">
        <v>147</v>
      </c>
      <c r="C535" s="4" t="s">
        <v>148</v>
      </c>
      <c r="D535" s="55">
        <v>43822</v>
      </c>
      <c r="E535" s="4" t="s">
        <v>1290</v>
      </c>
      <c r="F535" s="4" t="s">
        <v>36</v>
      </c>
      <c r="G535" s="4" t="s">
        <v>37</v>
      </c>
      <c r="H535" s="4" t="s">
        <v>38</v>
      </c>
      <c r="I535" s="4"/>
      <c r="J535" s="4"/>
      <c r="K535" s="55"/>
      <c r="L535" s="4"/>
      <c r="M535" s="4"/>
      <c r="N535" s="55"/>
      <c r="O535" s="4" t="s">
        <v>1592</v>
      </c>
      <c r="P535" s="55">
        <v>43822</v>
      </c>
      <c r="Q535" s="4" t="s">
        <v>1593</v>
      </c>
      <c r="R535" s="4"/>
      <c r="S535" s="4"/>
      <c r="T535" s="4">
        <v>0</v>
      </c>
      <c r="U535" s="4" t="s">
        <v>150</v>
      </c>
      <c r="V535" s="4">
        <v>301886</v>
      </c>
      <c r="W535" s="4" t="s">
        <v>665</v>
      </c>
      <c r="X535" s="4">
        <v>301886</v>
      </c>
      <c r="Y535" s="4" t="s">
        <v>665</v>
      </c>
      <c r="Z535" s="4">
        <v>21</v>
      </c>
      <c r="AA535" s="4" t="s">
        <v>104</v>
      </c>
      <c r="AB535" s="56">
        <v>11</v>
      </c>
      <c r="AC535" s="56" t="s">
        <v>513</v>
      </c>
      <c r="AD535" s="36">
        <v>5</v>
      </c>
      <c r="AE535" s="36" t="s">
        <v>666</v>
      </c>
      <c r="AF535" s="4"/>
      <c r="AG535" s="4"/>
      <c r="AH535" s="4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spans="1:46" ht="15" customHeight="1" x14ac:dyDescent="0.35">
      <c r="A536" s="4">
        <v>2019</v>
      </c>
      <c r="B536" s="4" t="s">
        <v>147</v>
      </c>
      <c r="C536" s="4" t="s">
        <v>207</v>
      </c>
      <c r="D536" s="55">
        <v>43804</v>
      </c>
      <c r="E536" s="4" t="s">
        <v>944</v>
      </c>
      <c r="F536" s="4" t="s">
        <v>36</v>
      </c>
      <c r="G536" s="4" t="s">
        <v>37</v>
      </c>
      <c r="H536" s="4" t="s">
        <v>38</v>
      </c>
      <c r="I536" s="4"/>
      <c r="J536" s="4"/>
      <c r="K536" s="55"/>
      <c r="L536" s="4"/>
      <c r="M536" s="4"/>
      <c r="N536" s="55"/>
      <c r="O536" s="4" t="s">
        <v>1594</v>
      </c>
      <c r="P536" s="55">
        <v>43804</v>
      </c>
      <c r="Q536" s="4" t="s">
        <v>1595</v>
      </c>
      <c r="R536" s="4"/>
      <c r="S536" s="4"/>
      <c r="T536" s="4">
        <v>0</v>
      </c>
      <c r="U536" s="4" t="s">
        <v>150</v>
      </c>
      <c r="V536" s="4">
        <v>300166</v>
      </c>
      <c r="W536" s="4" t="s">
        <v>1596</v>
      </c>
      <c r="X536" s="4">
        <v>300166</v>
      </c>
      <c r="Y536" s="4" t="s">
        <v>1596</v>
      </c>
      <c r="Z536" s="4">
        <v>2</v>
      </c>
      <c r="AA536" s="4" t="s">
        <v>72</v>
      </c>
      <c r="AB536" s="4">
        <v>11</v>
      </c>
      <c r="AC536" s="4" t="s">
        <v>1597</v>
      </c>
      <c r="AD536" s="36">
        <v>1</v>
      </c>
      <c r="AE536" s="36" t="s">
        <v>1597</v>
      </c>
      <c r="AF536" s="4"/>
      <c r="AG536" s="4"/>
      <c r="AH536" s="4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spans="1:46" ht="15" customHeight="1" x14ac:dyDescent="0.35">
      <c r="A537" s="4">
        <v>2019</v>
      </c>
      <c r="B537" s="4" t="s">
        <v>147</v>
      </c>
      <c r="C537" s="4" t="s">
        <v>148</v>
      </c>
      <c r="D537" s="55">
        <v>43776</v>
      </c>
      <c r="E537" s="4" t="s">
        <v>944</v>
      </c>
      <c r="F537" s="4" t="s">
        <v>36</v>
      </c>
      <c r="G537" s="4" t="s">
        <v>37</v>
      </c>
      <c r="H537" s="4" t="s">
        <v>38</v>
      </c>
      <c r="I537" s="4"/>
      <c r="J537" s="4"/>
      <c r="K537" s="55"/>
      <c r="L537" s="4"/>
      <c r="M537" s="4"/>
      <c r="N537" s="55"/>
      <c r="O537" s="4" t="s">
        <v>1598</v>
      </c>
      <c r="P537" s="55">
        <v>43776</v>
      </c>
      <c r="Q537" s="4" t="s">
        <v>1599</v>
      </c>
      <c r="R537" s="4"/>
      <c r="S537" s="4"/>
      <c r="T537" s="4">
        <v>0</v>
      </c>
      <c r="U537" s="4" t="s">
        <v>150</v>
      </c>
      <c r="V537" s="4">
        <v>301280</v>
      </c>
      <c r="W537" s="4" t="s">
        <v>465</v>
      </c>
      <c r="X537" s="4">
        <v>301280</v>
      </c>
      <c r="Y537" s="4" t="s">
        <v>465</v>
      </c>
      <c r="Z537" s="4">
        <v>15</v>
      </c>
      <c r="AA537" s="4" t="s">
        <v>43</v>
      </c>
      <c r="AB537" s="4">
        <v>1</v>
      </c>
      <c r="AC537" s="4" t="s">
        <v>43</v>
      </c>
      <c r="AD537" s="36">
        <v>31</v>
      </c>
      <c r="AE537" s="36" t="s">
        <v>49</v>
      </c>
      <c r="AF537" s="4"/>
      <c r="AG537" s="4"/>
      <c r="AH537" s="4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spans="1:46" ht="15" customHeight="1" x14ac:dyDescent="0.35">
      <c r="A538" s="4">
        <v>2019</v>
      </c>
      <c r="B538" s="4" t="s">
        <v>147</v>
      </c>
      <c r="C538" s="4" t="s">
        <v>148</v>
      </c>
      <c r="D538" s="55">
        <v>43809</v>
      </c>
      <c r="E538" s="4" t="s">
        <v>944</v>
      </c>
      <c r="F538" s="4" t="s">
        <v>36</v>
      </c>
      <c r="G538" s="4" t="s">
        <v>37</v>
      </c>
      <c r="H538" s="4" t="s">
        <v>38</v>
      </c>
      <c r="I538" s="4"/>
      <c r="J538" s="4"/>
      <c r="K538" s="55"/>
      <c r="L538" s="4"/>
      <c r="M538" s="4"/>
      <c r="N538" s="55"/>
      <c r="O538" s="4" t="s">
        <v>1600</v>
      </c>
      <c r="P538" s="55">
        <v>43809</v>
      </c>
      <c r="Q538" s="4" t="s">
        <v>1601</v>
      </c>
      <c r="R538" s="4"/>
      <c r="S538" s="4"/>
      <c r="T538" s="4">
        <v>0</v>
      </c>
      <c r="U538" s="4" t="s">
        <v>150</v>
      </c>
      <c r="V538" s="4">
        <v>301292</v>
      </c>
      <c r="W538" s="4" t="s">
        <v>1602</v>
      </c>
      <c r="X538" s="4">
        <v>301292</v>
      </c>
      <c r="Y538" s="4" t="s">
        <v>1602</v>
      </c>
      <c r="Z538" s="4">
        <v>15</v>
      </c>
      <c r="AA538" s="4" t="s">
        <v>43</v>
      </c>
      <c r="AB538" s="4">
        <v>1</v>
      </c>
      <c r="AC538" s="4" t="s">
        <v>43</v>
      </c>
      <c r="AD538" s="36">
        <v>43</v>
      </c>
      <c r="AE538" s="36" t="s">
        <v>1603</v>
      </c>
      <c r="AF538" s="4"/>
      <c r="AG538" s="4"/>
      <c r="AH538" s="4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spans="1:46" ht="15" customHeight="1" x14ac:dyDescent="0.35">
      <c r="A539" s="4">
        <v>2020</v>
      </c>
      <c r="B539" s="4" t="s">
        <v>34</v>
      </c>
      <c r="C539" s="4" t="s">
        <v>34</v>
      </c>
      <c r="D539" s="55">
        <v>43964</v>
      </c>
      <c r="E539" s="4" t="s">
        <v>1604</v>
      </c>
      <c r="F539" s="4" t="s">
        <v>36</v>
      </c>
      <c r="G539" s="4" t="s">
        <v>921</v>
      </c>
      <c r="H539" s="4" t="s">
        <v>38</v>
      </c>
      <c r="I539" s="4" t="s">
        <v>1605</v>
      </c>
      <c r="J539" s="4"/>
      <c r="K539" s="55"/>
      <c r="L539" s="4"/>
      <c r="M539" s="4"/>
      <c r="N539" s="55"/>
      <c r="O539" s="4" t="s">
        <v>1606</v>
      </c>
      <c r="P539" s="55">
        <v>43964</v>
      </c>
      <c r="Q539" s="4" t="s">
        <v>1607</v>
      </c>
      <c r="R539" s="4"/>
      <c r="S539" s="4"/>
      <c r="T539" s="4">
        <v>13</v>
      </c>
      <c r="U539" s="4" t="s">
        <v>132</v>
      </c>
      <c r="V539" s="4">
        <v>160</v>
      </c>
      <c r="W539" s="4" t="s">
        <v>1015</v>
      </c>
      <c r="X539" s="4">
        <v>157</v>
      </c>
      <c r="Y539" s="4" t="s">
        <v>1016</v>
      </c>
      <c r="Z539" s="4">
        <v>15</v>
      </c>
      <c r="AA539" s="4" t="s">
        <v>43</v>
      </c>
      <c r="AB539" s="4">
        <v>1</v>
      </c>
      <c r="AC539" s="4" t="s">
        <v>43</v>
      </c>
      <c r="AD539" s="36">
        <v>13</v>
      </c>
      <c r="AE539" s="36" t="s">
        <v>44</v>
      </c>
      <c r="AF539" s="4"/>
      <c r="AG539" s="4"/>
      <c r="AH539" s="4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spans="1:46" ht="15" customHeight="1" x14ac:dyDescent="0.35">
      <c r="A540" s="4">
        <v>2020</v>
      </c>
      <c r="B540" s="4" t="s">
        <v>34</v>
      </c>
      <c r="C540" s="4" t="s">
        <v>34</v>
      </c>
      <c r="D540" s="55">
        <v>44155</v>
      </c>
      <c r="E540" s="4" t="s">
        <v>1608</v>
      </c>
      <c r="F540" s="4" t="s">
        <v>36</v>
      </c>
      <c r="G540" s="4" t="s">
        <v>921</v>
      </c>
      <c r="H540" s="4" t="s">
        <v>38</v>
      </c>
      <c r="I540" s="4" t="s">
        <v>1605</v>
      </c>
      <c r="J540" s="4"/>
      <c r="K540" s="55"/>
      <c r="L540" s="4"/>
      <c r="M540" s="4"/>
      <c r="N540" s="55"/>
      <c r="O540" s="4" t="s">
        <v>1609</v>
      </c>
      <c r="P540" s="55">
        <v>44155</v>
      </c>
      <c r="Q540" s="4" t="s">
        <v>1610</v>
      </c>
      <c r="R540" s="4"/>
      <c r="S540" s="4"/>
      <c r="T540" s="4">
        <v>1</v>
      </c>
      <c r="U540" s="4" t="s">
        <v>40</v>
      </c>
      <c r="V540" s="4">
        <v>12</v>
      </c>
      <c r="W540" s="4" t="s">
        <v>55</v>
      </c>
      <c r="X540" s="4">
        <v>1064</v>
      </c>
      <c r="Y540" s="4" t="s">
        <v>56</v>
      </c>
      <c r="Z540" s="4">
        <v>15</v>
      </c>
      <c r="AA540" s="4" t="s">
        <v>43</v>
      </c>
      <c r="AB540" s="4">
        <v>1</v>
      </c>
      <c r="AC540" s="4" t="s">
        <v>43</v>
      </c>
      <c r="AD540" s="36">
        <v>1</v>
      </c>
      <c r="AE540" s="36" t="s">
        <v>43</v>
      </c>
      <c r="AF540" s="4"/>
      <c r="AG540" s="4"/>
      <c r="AH540" s="4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spans="1:46" ht="15" customHeight="1" x14ac:dyDescent="0.35">
      <c r="A541" s="4">
        <v>2020</v>
      </c>
      <c r="B541" s="4" t="s">
        <v>147</v>
      </c>
      <c r="C541" s="4" t="s">
        <v>148</v>
      </c>
      <c r="D541" s="55">
        <v>44009</v>
      </c>
      <c r="E541" s="4" t="s">
        <v>1608</v>
      </c>
      <c r="F541" s="4" t="s">
        <v>36</v>
      </c>
      <c r="G541" s="4" t="s">
        <v>921</v>
      </c>
      <c r="H541" s="4" t="s">
        <v>38</v>
      </c>
      <c r="I541" s="4" t="s">
        <v>1605</v>
      </c>
      <c r="J541" s="4"/>
      <c r="K541" s="55"/>
      <c r="L541" s="4"/>
      <c r="M541" s="4"/>
      <c r="N541" s="55"/>
      <c r="O541" s="4" t="s">
        <v>1611</v>
      </c>
      <c r="P541" s="55">
        <v>44009</v>
      </c>
      <c r="Q541" s="4" t="s">
        <v>1612</v>
      </c>
      <c r="R541" s="4"/>
      <c r="S541" s="4"/>
      <c r="T541" s="4">
        <v>0</v>
      </c>
      <c r="U541" s="4" t="s">
        <v>150</v>
      </c>
      <c r="V541" s="4">
        <v>301255</v>
      </c>
      <c r="W541" s="4" t="s">
        <v>432</v>
      </c>
      <c r="X541" s="4">
        <v>301255</v>
      </c>
      <c r="Y541" s="4" t="s">
        <v>432</v>
      </c>
      <c r="Z541" s="4">
        <v>15</v>
      </c>
      <c r="AA541" s="4" t="s">
        <v>43</v>
      </c>
      <c r="AB541" s="4">
        <v>1</v>
      </c>
      <c r="AC541" s="4" t="s">
        <v>43</v>
      </c>
      <c r="AD541" s="36">
        <v>6</v>
      </c>
      <c r="AE541" s="36" t="s">
        <v>433</v>
      </c>
      <c r="AF541" s="4"/>
      <c r="AG541" s="4"/>
      <c r="AH541" s="4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spans="1:46" ht="15" customHeight="1" x14ac:dyDescent="0.35">
      <c r="A542" s="4">
        <v>2020</v>
      </c>
      <c r="B542" s="4" t="s">
        <v>34</v>
      </c>
      <c r="C542" s="4" t="s">
        <v>34</v>
      </c>
      <c r="D542" s="55">
        <v>44001</v>
      </c>
      <c r="E542" s="4" t="s">
        <v>1608</v>
      </c>
      <c r="F542" s="4" t="s">
        <v>36</v>
      </c>
      <c r="G542" s="4" t="s">
        <v>921</v>
      </c>
      <c r="H542" s="4" t="s">
        <v>38</v>
      </c>
      <c r="I542" s="4" t="s">
        <v>1605</v>
      </c>
      <c r="J542" s="4"/>
      <c r="K542" s="55"/>
      <c r="L542" s="4"/>
      <c r="M542" s="4"/>
      <c r="N542" s="55"/>
      <c r="O542" s="4" t="s">
        <v>1613</v>
      </c>
      <c r="P542" s="55">
        <v>44001</v>
      </c>
      <c r="Q542" s="4" t="s">
        <v>1614</v>
      </c>
      <c r="R542" s="4"/>
      <c r="S542" s="4"/>
      <c r="T542" s="4">
        <v>9</v>
      </c>
      <c r="U542" s="4" t="s">
        <v>46</v>
      </c>
      <c r="V542" s="4">
        <v>58</v>
      </c>
      <c r="W542" s="4" t="s">
        <v>233</v>
      </c>
      <c r="X542" s="4">
        <v>1274</v>
      </c>
      <c r="Y542" s="4" t="s">
        <v>234</v>
      </c>
      <c r="Z542" s="4">
        <v>15</v>
      </c>
      <c r="AA542" s="4" t="s">
        <v>43</v>
      </c>
      <c r="AB542" s="4">
        <v>1</v>
      </c>
      <c r="AC542" s="4" t="s">
        <v>43</v>
      </c>
      <c r="AD542" s="36">
        <v>22</v>
      </c>
      <c r="AE542" s="36" t="s">
        <v>171</v>
      </c>
      <c r="AF542" s="4"/>
      <c r="AG542" s="4"/>
      <c r="AH542" s="4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spans="1:46" ht="15" customHeight="1" x14ac:dyDescent="0.35">
      <c r="A543" s="4">
        <v>2020</v>
      </c>
      <c r="B543" s="4" t="s">
        <v>34</v>
      </c>
      <c r="C543" s="4" t="s">
        <v>34</v>
      </c>
      <c r="D543" s="55">
        <v>44011</v>
      </c>
      <c r="E543" s="4" t="s">
        <v>1608</v>
      </c>
      <c r="F543" s="4" t="s">
        <v>36</v>
      </c>
      <c r="G543" s="4" t="s">
        <v>921</v>
      </c>
      <c r="H543" s="4" t="s">
        <v>38</v>
      </c>
      <c r="I543" s="4" t="s">
        <v>1605</v>
      </c>
      <c r="J543" s="4"/>
      <c r="K543" s="55"/>
      <c r="L543" s="4"/>
      <c r="M543" s="4"/>
      <c r="N543" s="55"/>
      <c r="O543" s="4" t="s">
        <v>1615</v>
      </c>
      <c r="P543" s="55">
        <v>44011</v>
      </c>
      <c r="Q543" s="4" t="s">
        <v>1616</v>
      </c>
      <c r="R543" s="4"/>
      <c r="S543" s="4"/>
      <c r="T543" s="4">
        <v>1</v>
      </c>
      <c r="U543" s="4" t="s">
        <v>40</v>
      </c>
      <c r="V543" s="4">
        <v>114</v>
      </c>
      <c r="W543" s="4" t="s">
        <v>283</v>
      </c>
      <c r="X543" s="4">
        <v>86</v>
      </c>
      <c r="Y543" s="4" t="s">
        <v>284</v>
      </c>
      <c r="Z543" s="4">
        <v>15</v>
      </c>
      <c r="AA543" s="4" t="s">
        <v>43</v>
      </c>
      <c r="AB543" s="56">
        <v>1</v>
      </c>
      <c r="AC543" s="56" t="s">
        <v>43</v>
      </c>
      <c r="AD543" s="36">
        <v>30</v>
      </c>
      <c r="AE543" s="36" t="s">
        <v>130</v>
      </c>
      <c r="AF543" s="4"/>
      <c r="AG543" s="4"/>
      <c r="AH543" s="4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spans="1:46" ht="15" customHeight="1" x14ac:dyDescent="0.35">
      <c r="A544" s="4">
        <v>2020</v>
      </c>
      <c r="B544" s="4" t="s">
        <v>34</v>
      </c>
      <c r="C544" s="4" t="s">
        <v>34</v>
      </c>
      <c r="D544" s="55">
        <v>44006</v>
      </c>
      <c r="E544" s="4" t="s">
        <v>1608</v>
      </c>
      <c r="F544" s="4" t="s">
        <v>36</v>
      </c>
      <c r="G544" s="4" t="s">
        <v>921</v>
      </c>
      <c r="H544" s="4" t="s">
        <v>38</v>
      </c>
      <c r="I544" s="4" t="s">
        <v>1605</v>
      </c>
      <c r="J544" s="4"/>
      <c r="K544" s="55"/>
      <c r="L544" s="4"/>
      <c r="M544" s="4"/>
      <c r="N544" s="55"/>
      <c r="O544" s="4" t="s">
        <v>1617</v>
      </c>
      <c r="P544" s="55">
        <v>44006</v>
      </c>
      <c r="Q544" s="4" t="s">
        <v>1618</v>
      </c>
      <c r="R544" s="4"/>
      <c r="S544" s="4"/>
      <c r="T544" s="4">
        <v>1</v>
      </c>
      <c r="U544" s="4" t="s">
        <v>40</v>
      </c>
      <c r="V544" s="4">
        <v>2</v>
      </c>
      <c r="W544" s="4" t="s">
        <v>336</v>
      </c>
      <c r="X544" s="4">
        <v>5</v>
      </c>
      <c r="Y544" s="4" t="s">
        <v>337</v>
      </c>
      <c r="Z544" s="4">
        <v>15</v>
      </c>
      <c r="AA544" s="4" t="s">
        <v>43</v>
      </c>
      <c r="AB544" s="4">
        <v>1</v>
      </c>
      <c r="AC544" s="4" t="s">
        <v>43</v>
      </c>
      <c r="AD544" s="36">
        <v>13</v>
      </c>
      <c r="AE544" s="36" t="s">
        <v>44</v>
      </c>
      <c r="AF544" s="4"/>
      <c r="AG544" s="4"/>
      <c r="AH544" s="4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spans="1:46" ht="15" customHeight="1" x14ac:dyDescent="0.35">
      <c r="A545" s="4">
        <v>2020</v>
      </c>
      <c r="B545" s="4" t="s">
        <v>34</v>
      </c>
      <c r="C545" s="4" t="s">
        <v>34</v>
      </c>
      <c r="D545" s="55">
        <v>43993</v>
      </c>
      <c r="E545" s="4" t="s">
        <v>1608</v>
      </c>
      <c r="F545" s="4" t="s">
        <v>36</v>
      </c>
      <c r="G545" s="4" t="s">
        <v>921</v>
      </c>
      <c r="H545" s="4" t="s">
        <v>38</v>
      </c>
      <c r="I545" s="4" t="s">
        <v>1605</v>
      </c>
      <c r="J545" s="4"/>
      <c r="K545" s="55"/>
      <c r="L545" s="4"/>
      <c r="M545" s="4"/>
      <c r="N545" s="55"/>
      <c r="O545" s="4" t="s">
        <v>1619</v>
      </c>
      <c r="P545" s="55">
        <v>43993</v>
      </c>
      <c r="Q545" s="4" t="s">
        <v>1620</v>
      </c>
      <c r="R545" s="4"/>
      <c r="S545" s="4"/>
      <c r="T545" s="4">
        <v>3</v>
      </c>
      <c r="U545" s="4" t="s">
        <v>159</v>
      </c>
      <c r="V545" s="4">
        <v>116</v>
      </c>
      <c r="W545" s="4" t="s">
        <v>339</v>
      </c>
      <c r="X545" s="4">
        <v>513</v>
      </c>
      <c r="Y545" s="4" t="s">
        <v>339</v>
      </c>
      <c r="Z545" s="4">
        <v>15</v>
      </c>
      <c r="AA545" s="4" t="s">
        <v>43</v>
      </c>
      <c r="AB545" s="4">
        <v>1</v>
      </c>
      <c r="AC545" s="4" t="s">
        <v>43</v>
      </c>
      <c r="AD545" s="36">
        <v>15</v>
      </c>
      <c r="AE545" s="36" t="s">
        <v>340</v>
      </c>
      <c r="AF545" s="4"/>
      <c r="AG545" s="4"/>
      <c r="AH545" s="4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spans="1:46" ht="15" customHeight="1" x14ac:dyDescent="0.35">
      <c r="A546" s="4">
        <v>2020</v>
      </c>
      <c r="B546" s="4" t="s">
        <v>34</v>
      </c>
      <c r="C546" s="4" t="s">
        <v>34</v>
      </c>
      <c r="D546" s="55">
        <v>43899</v>
      </c>
      <c r="E546" s="4" t="s">
        <v>1608</v>
      </c>
      <c r="F546" s="4" t="s">
        <v>36</v>
      </c>
      <c r="G546" s="4" t="s">
        <v>921</v>
      </c>
      <c r="H546" s="4" t="s">
        <v>38</v>
      </c>
      <c r="I546" s="4" t="s">
        <v>1605</v>
      </c>
      <c r="J546" s="4"/>
      <c r="K546" s="55"/>
      <c r="L546" s="4"/>
      <c r="M546" s="4"/>
      <c r="N546" s="55"/>
      <c r="O546" s="4" t="s">
        <v>1621</v>
      </c>
      <c r="P546" s="55">
        <v>43899</v>
      </c>
      <c r="Q546" s="4" t="s">
        <v>1622</v>
      </c>
      <c r="R546" s="4"/>
      <c r="S546" s="4"/>
      <c r="T546" s="4">
        <v>9</v>
      </c>
      <c r="U546" s="4" t="s">
        <v>46</v>
      </c>
      <c r="V546" s="4">
        <v>9</v>
      </c>
      <c r="W546" s="4" t="s">
        <v>163</v>
      </c>
      <c r="X546" s="4">
        <v>46</v>
      </c>
      <c r="Y546" s="4" t="s">
        <v>164</v>
      </c>
      <c r="Z546" s="4">
        <v>15</v>
      </c>
      <c r="AA546" s="4" t="s">
        <v>43</v>
      </c>
      <c r="AB546" s="4">
        <v>1</v>
      </c>
      <c r="AC546" s="4" t="s">
        <v>43</v>
      </c>
      <c r="AD546" s="36">
        <v>1</v>
      </c>
      <c r="AE546" s="36" t="s">
        <v>43</v>
      </c>
      <c r="AF546" s="4"/>
      <c r="AG546" s="4"/>
      <c r="AH546" s="4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spans="1:46" ht="15" customHeight="1" x14ac:dyDescent="0.35">
      <c r="A547" s="4">
        <v>2020</v>
      </c>
      <c r="B547" s="4" t="s">
        <v>34</v>
      </c>
      <c r="C547" s="4" t="s">
        <v>34</v>
      </c>
      <c r="D547" s="55">
        <v>44008</v>
      </c>
      <c r="E547" s="4" t="s">
        <v>1608</v>
      </c>
      <c r="F547" s="4" t="s">
        <v>36</v>
      </c>
      <c r="G547" s="4" t="s">
        <v>921</v>
      </c>
      <c r="H547" s="4" t="s">
        <v>38</v>
      </c>
      <c r="I547" s="4" t="s">
        <v>1605</v>
      </c>
      <c r="J547" s="4"/>
      <c r="K547" s="55"/>
      <c r="L547" s="4"/>
      <c r="M547" s="4"/>
      <c r="N547" s="55"/>
      <c r="O547" s="4" t="s">
        <v>1623</v>
      </c>
      <c r="P547" s="55">
        <v>44008</v>
      </c>
      <c r="Q547" s="4" t="s">
        <v>1624</v>
      </c>
      <c r="R547" s="4"/>
      <c r="S547" s="4"/>
      <c r="T547" s="4">
        <v>12</v>
      </c>
      <c r="U547" s="4" t="s">
        <v>177</v>
      </c>
      <c r="V547" s="4">
        <v>12</v>
      </c>
      <c r="W547" s="4" t="s">
        <v>178</v>
      </c>
      <c r="X547" s="4">
        <v>154</v>
      </c>
      <c r="Y547" s="4" t="s">
        <v>179</v>
      </c>
      <c r="Z547" s="4">
        <v>15</v>
      </c>
      <c r="AA547" s="4" t="s">
        <v>43</v>
      </c>
      <c r="AB547" s="4">
        <v>1</v>
      </c>
      <c r="AC547" s="4" t="s">
        <v>43</v>
      </c>
      <c r="AD547" s="36">
        <v>13</v>
      </c>
      <c r="AE547" s="36" t="s">
        <v>44</v>
      </c>
      <c r="AF547" s="4"/>
      <c r="AG547" s="4"/>
      <c r="AH547" s="4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spans="1:46" ht="15" customHeight="1" x14ac:dyDescent="0.35">
      <c r="A548" s="4">
        <v>2020</v>
      </c>
      <c r="B548" s="4" t="s">
        <v>147</v>
      </c>
      <c r="C548" s="4" t="s">
        <v>148</v>
      </c>
      <c r="D548" s="55">
        <v>44010</v>
      </c>
      <c r="E548" s="4" t="s">
        <v>1608</v>
      </c>
      <c r="F548" s="4" t="s">
        <v>36</v>
      </c>
      <c r="G548" s="4" t="s">
        <v>921</v>
      </c>
      <c r="H548" s="4" t="s">
        <v>38</v>
      </c>
      <c r="I548" s="4" t="s">
        <v>1605</v>
      </c>
      <c r="J548" s="4"/>
      <c r="K548" s="55"/>
      <c r="L548" s="4"/>
      <c r="M548" s="4"/>
      <c r="N548" s="55"/>
      <c r="O548" s="4" t="s">
        <v>1625</v>
      </c>
      <c r="P548" s="55">
        <v>44010</v>
      </c>
      <c r="Q548" s="4" t="s">
        <v>1626</v>
      </c>
      <c r="R548" s="4"/>
      <c r="S548" s="4"/>
      <c r="T548" s="4">
        <v>0</v>
      </c>
      <c r="U548" s="4" t="s">
        <v>150</v>
      </c>
      <c r="V548" s="4">
        <v>301259</v>
      </c>
      <c r="W548" s="4" t="s">
        <v>435</v>
      </c>
      <c r="X548" s="4">
        <v>301259</v>
      </c>
      <c r="Y548" s="4" t="s">
        <v>435</v>
      </c>
      <c r="Z548" s="4">
        <v>15</v>
      </c>
      <c r="AA548" s="4" t="s">
        <v>43</v>
      </c>
      <c r="AB548" s="4">
        <v>1</v>
      </c>
      <c r="AC548" s="4" t="s">
        <v>43</v>
      </c>
      <c r="AD548" s="36">
        <v>10</v>
      </c>
      <c r="AE548" s="36" t="s">
        <v>436</v>
      </c>
      <c r="AF548" s="4"/>
      <c r="AG548" s="4"/>
      <c r="AH548" s="4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spans="1:46" ht="15" customHeight="1" x14ac:dyDescent="0.35">
      <c r="A549" s="4">
        <v>2020</v>
      </c>
      <c r="B549" s="4" t="s">
        <v>34</v>
      </c>
      <c r="C549" s="4" t="s">
        <v>34</v>
      </c>
      <c r="D549" s="55">
        <v>44168</v>
      </c>
      <c r="E549" s="4" t="s">
        <v>1627</v>
      </c>
      <c r="F549" s="4" t="s">
        <v>36</v>
      </c>
      <c r="G549" s="4" t="s">
        <v>921</v>
      </c>
      <c r="H549" s="4" t="s">
        <v>38</v>
      </c>
      <c r="I549" s="4" t="s">
        <v>1605</v>
      </c>
      <c r="J549" s="4"/>
      <c r="K549" s="55"/>
      <c r="L549" s="4"/>
      <c r="M549" s="4"/>
      <c r="N549" s="55"/>
      <c r="O549" s="4" t="s">
        <v>1628</v>
      </c>
      <c r="P549" s="55">
        <v>44168</v>
      </c>
      <c r="Q549" s="4" t="s">
        <v>1629</v>
      </c>
      <c r="R549" s="4"/>
      <c r="S549" s="4"/>
      <c r="T549" s="4">
        <v>9</v>
      </c>
      <c r="U549" s="4" t="s">
        <v>46</v>
      </c>
      <c r="V549" s="4">
        <v>9</v>
      </c>
      <c r="W549" s="4" t="s">
        <v>163</v>
      </c>
      <c r="X549" s="4">
        <v>46</v>
      </c>
      <c r="Y549" s="4" t="s">
        <v>164</v>
      </c>
      <c r="Z549" s="4">
        <v>15</v>
      </c>
      <c r="AA549" s="4" t="s">
        <v>43</v>
      </c>
      <c r="AB549" s="4">
        <v>1</v>
      </c>
      <c r="AC549" s="4" t="s">
        <v>43</v>
      </c>
      <c r="AD549" s="36">
        <v>1</v>
      </c>
      <c r="AE549" s="36" t="s">
        <v>43</v>
      </c>
      <c r="AF549" s="4"/>
      <c r="AG549" s="4"/>
      <c r="AH549" s="4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spans="1:46" ht="15" customHeight="1" x14ac:dyDescent="0.35">
      <c r="A550" s="4">
        <v>2020</v>
      </c>
      <c r="B550" s="4" t="s">
        <v>34</v>
      </c>
      <c r="C550" s="4" t="s">
        <v>244</v>
      </c>
      <c r="D550" s="55">
        <v>44000</v>
      </c>
      <c r="E550" s="4" t="s">
        <v>1608</v>
      </c>
      <c r="F550" s="4" t="s">
        <v>36</v>
      </c>
      <c r="G550" s="4" t="s">
        <v>921</v>
      </c>
      <c r="H550" s="4" t="s">
        <v>38</v>
      </c>
      <c r="I550" s="4" t="s">
        <v>1605</v>
      </c>
      <c r="J550" s="4"/>
      <c r="K550" s="55"/>
      <c r="L550" s="4"/>
      <c r="M550" s="4"/>
      <c r="N550" s="55"/>
      <c r="O550" s="4" t="s">
        <v>1630</v>
      </c>
      <c r="P550" s="55">
        <v>44000</v>
      </c>
      <c r="Q550" s="4" t="s">
        <v>1631</v>
      </c>
      <c r="R550" s="4"/>
      <c r="S550" s="4"/>
      <c r="T550" s="4">
        <v>10</v>
      </c>
      <c r="U550" s="4" t="s">
        <v>246</v>
      </c>
      <c r="V550" s="4">
        <v>530</v>
      </c>
      <c r="W550" s="4" t="s">
        <v>532</v>
      </c>
      <c r="X550" s="4">
        <v>108</v>
      </c>
      <c r="Y550" s="4" t="s">
        <v>533</v>
      </c>
      <c r="Z550" s="4">
        <v>15</v>
      </c>
      <c r="AA550" s="4" t="s">
        <v>43</v>
      </c>
      <c r="AB550" s="4">
        <v>8</v>
      </c>
      <c r="AC550" s="4" t="s">
        <v>421</v>
      </c>
      <c r="AD550" s="36">
        <v>1</v>
      </c>
      <c r="AE550" s="36" t="s">
        <v>422</v>
      </c>
      <c r="AF550" s="4"/>
      <c r="AG550" s="4"/>
      <c r="AH550" s="4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spans="1:46" ht="15" customHeight="1" x14ac:dyDescent="0.35">
      <c r="A551" s="4">
        <v>2020</v>
      </c>
      <c r="B551" s="4" t="s">
        <v>147</v>
      </c>
      <c r="C551" s="4" t="s">
        <v>148</v>
      </c>
      <c r="D551" s="55">
        <v>44196</v>
      </c>
      <c r="E551" s="4" t="s">
        <v>1632</v>
      </c>
      <c r="F551" s="4" t="s">
        <v>36</v>
      </c>
      <c r="G551" s="4" t="s">
        <v>921</v>
      </c>
      <c r="H551" s="4" t="s">
        <v>38</v>
      </c>
      <c r="I551" s="4" t="s">
        <v>1633</v>
      </c>
      <c r="J551" s="4"/>
      <c r="K551" s="55"/>
      <c r="L551" s="4"/>
      <c r="M551" s="4"/>
      <c r="N551" s="55"/>
      <c r="O551" s="4" t="s">
        <v>1634</v>
      </c>
      <c r="P551" s="55">
        <v>44196</v>
      </c>
      <c r="Q551" s="4" t="s">
        <v>1635</v>
      </c>
      <c r="R551" s="4"/>
      <c r="S551" s="4"/>
      <c r="T551" s="4">
        <v>0</v>
      </c>
      <c r="U551" s="4" t="s">
        <v>150</v>
      </c>
      <c r="V551" s="4">
        <v>301253</v>
      </c>
      <c r="W551" s="4" t="s">
        <v>424</v>
      </c>
      <c r="X551" s="4">
        <v>301253</v>
      </c>
      <c r="Y551" s="4" t="s">
        <v>424</v>
      </c>
      <c r="Z551" s="4">
        <v>15</v>
      </c>
      <c r="AA551" s="4" t="s">
        <v>43</v>
      </c>
      <c r="AB551" s="4">
        <v>1</v>
      </c>
      <c r="AC551" s="4" t="s">
        <v>43</v>
      </c>
      <c r="AD551" s="36">
        <v>4</v>
      </c>
      <c r="AE551" s="36" t="s">
        <v>425</v>
      </c>
      <c r="AF551" s="4"/>
      <c r="AG551" s="4"/>
      <c r="AH551" s="4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spans="1:46" ht="15" customHeight="1" x14ac:dyDescent="0.35">
      <c r="A552" s="4">
        <v>2020</v>
      </c>
      <c r="B552" s="4" t="s">
        <v>34</v>
      </c>
      <c r="C552" s="4" t="s">
        <v>289</v>
      </c>
      <c r="D552" s="55">
        <v>43999</v>
      </c>
      <c r="E552" s="4" t="s">
        <v>1632</v>
      </c>
      <c r="F552" s="4" t="s">
        <v>36</v>
      </c>
      <c r="G552" s="4" t="s">
        <v>921</v>
      </c>
      <c r="H552" s="4" t="s">
        <v>38</v>
      </c>
      <c r="I552" s="4" t="s">
        <v>1605</v>
      </c>
      <c r="J552" s="4"/>
      <c r="K552" s="55"/>
      <c r="L552" s="4"/>
      <c r="M552" s="4"/>
      <c r="N552" s="55"/>
      <c r="O552" s="4" t="s">
        <v>1636</v>
      </c>
      <c r="P552" s="55">
        <v>43999</v>
      </c>
      <c r="Q552" s="4" t="s">
        <v>1637</v>
      </c>
      <c r="R552" s="4"/>
      <c r="S552" s="4"/>
      <c r="T552" s="4">
        <v>21</v>
      </c>
      <c r="U552" s="4" t="s">
        <v>352</v>
      </c>
      <c r="V552" s="4">
        <v>21</v>
      </c>
      <c r="W552" s="4" t="s">
        <v>352</v>
      </c>
      <c r="X552" s="4">
        <v>198</v>
      </c>
      <c r="Y552" s="4" t="s">
        <v>353</v>
      </c>
      <c r="Z552" s="4">
        <v>15</v>
      </c>
      <c r="AA552" s="4" t="s">
        <v>43</v>
      </c>
      <c r="AB552" s="4">
        <v>1</v>
      </c>
      <c r="AC552" s="4" t="s">
        <v>43</v>
      </c>
      <c r="AD552" s="36">
        <v>31</v>
      </c>
      <c r="AE552" s="36" t="s">
        <v>49</v>
      </c>
      <c r="AF552" s="4"/>
      <c r="AG552" s="4"/>
      <c r="AH552" s="4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spans="1:46" ht="15" customHeight="1" x14ac:dyDescent="0.35">
      <c r="A553" s="4">
        <v>2020</v>
      </c>
      <c r="B553" s="4" t="s">
        <v>147</v>
      </c>
      <c r="C553" s="4" t="s">
        <v>148</v>
      </c>
      <c r="D553" s="55">
        <v>44009</v>
      </c>
      <c r="E553" s="4" t="s">
        <v>1632</v>
      </c>
      <c r="F553" s="4" t="s">
        <v>36</v>
      </c>
      <c r="G553" s="4" t="s">
        <v>921</v>
      </c>
      <c r="H553" s="4" t="s">
        <v>38</v>
      </c>
      <c r="I553" s="4" t="s">
        <v>1605</v>
      </c>
      <c r="J553" s="4"/>
      <c r="K553" s="55"/>
      <c r="L553" s="4"/>
      <c r="M553" s="4"/>
      <c r="N553" s="55"/>
      <c r="O553" s="4" t="s">
        <v>1638</v>
      </c>
      <c r="P553" s="55">
        <v>44009</v>
      </c>
      <c r="Q553" s="4" t="s">
        <v>1639</v>
      </c>
      <c r="R553" s="4"/>
      <c r="S553" s="4"/>
      <c r="T553" s="4">
        <v>0</v>
      </c>
      <c r="U553" s="4" t="s">
        <v>150</v>
      </c>
      <c r="V553" s="4">
        <v>301254</v>
      </c>
      <c r="W553" s="4" t="s">
        <v>430</v>
      </c>
      <c r="X553" s="4">
        <v>301254</v>
      </c>
      <c r="Y553" s="4" t="s">
        <v>430</v>
      </c>
      <c r="Z553" s="4">
        <v>15</v>
      </c>
      <c r="AA553" s="4" t="s">
        <v>43</v>
      </c>
      <c r="AB553" s="4">
        <v>1</v>
      </c>
      <c r="AC553" s="4" t="s">
        <v>43</v>
      </c>
      <c r="AD553" s="36">
        <v>5</v>
      </c>
      <c r="AE553" s="36" t="s">
        <v>243</v>
      </c>
      <c r="AF553" s="4"/>
      <c r="AG553" s="4"/>
      <c r="AH553" s="4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spans="1:46" ht="15" customHeight="1" x14ac:dyDescent="0.35">
      <c r="A554" s="4">
        <v>2020</v>
      </c>
      <c r="B554" s="4" t="s">
        <v>147</v>
      </c>
      <c r="C554" s="4" t="s">
        <v>148</v>
      </c>
      <c r="D554" s="55">
        <v>44011</v>
      </c>
      <c r="E554" s="4" t="s">
        <v>1632</v>
      </c>
      <c r="F554" s="4" t="s">
        <v>36</v>
      </c>
      <c r="G554" s="4" t="s">
        <v>921</v>
      </c>
      <c r="H554" s="4" t="s">
        <v>38</v>
      </c>
      <c r="I554" s="4" t="s">
        <v>1605</v>
      </c>
      <c r="J554" s="4"/>
      <c r="K554" s="55"/>
      <c r="L554" s="4"/>
      <c r="M554" s="4"/>
      <c r="N554" s="55"/>
      <c r="O554" s="4" t="s">
        <v>1640</v>
      </c>
      <c r="P554" s="55">
        <v>44011</v>
      </c>
      <c r="Q554" s="4" t="s">
        <v>1641</v>
      </c>
      <c r="R554" s="4"/>
      <c r="S554" s="4"/>
      <c r="T554" s="4">
        <v>0</v>
      </c>
      <c r="U554" s="4" t="s">
        <v>150</v>
      </c>
      <c r="V554" s="4">
        <v>301264</v>
      </c>
      <c r="W554" s="4" t="s">
        <v>441</v>
      </c>
      <c r="X554" s="4">
        <v>301264</v>
      </c>
      <c r="Y554" s="4" t="s">
        <v>441</v>
      </c>
      <c r="Z554" s="4">
        <v>15</v>
      </c>
      <c r="AA554" s="4" t="s">
        <v>43</v>
      </c>
      <c r="AB554" s="4">
        <v>1</v>
      </c>
      <c r="AC554" s="4" t="s">
        <v>43</v>
      </c>
      <c r="AD554" s="36">
        <v>15</v>
      </c>
      <c r="AE554" s="36" t="s">
        <v>340</v>
      </c>
      <c r="AF554" s="4"/>
      <c r="AG554" s="4"/>
      <c r="AH554" s="4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spans="1:46" ht="15" customHeight="1" x14ac:dyDescent="0.35">
      <c r="A555" s="4">
        <v>2020</v>
      </c>
      <c r="B555" s="4" t="s">
        <v>147</v>
      </c>
      <c r="C555" s="4" t="s">
        <v>148</v>
      </c>
      <c r="D555" s="55">
        <v>44084</v>
      </c>
      <c r="E555" s="4" t="s">
        <v>1632</v>
      </c>
      <c r="F555" s="4" t="s">
        <v>36</v>
      </c>
      <c r="G555" s="4" t="s">
        <v>921</v>
      </c>
      <c r="H555" s="4" t="s">
        <v>38</v>
      </c>
      <c r="I555" s="4" t="s">
        <v>1605</v>
      </c>
      <c r="J555" s="4"/>
      <c r="K555" s="55"/>
      <c r="L555" s="4"/>
      <c r="M555" s="4"/>
      <c r="N555" s="55"/>
      <c r="O555" s="4" t="s">
        <v>1642</v>
      </c>
      <c r="P555" s="55">
        <v>44084</v>
      </c>
      <c r="Q555" s="4" t="s">
        <v>1643</v>
      </c>
      <c r="R555" s="4"/>
      <c r="S555" s="4"/>
      <c r="T555" s="4">
        <v>0</v>
      </c>
      <c r="U555" s="4" t="s">
        <v>150</v>
      </c>
      <c r="V555" s="4">
        <v>301258</v>
      </c>
      <c r="W555" s="4" t="s">
        <v>610</v>
      </c>
      <c r="X555" s="4">
        <v>301258</v>
      </c>
      <c r="Y555" s="4" t="s">
        <v>610</v>
      </c>
      <c r="Z555" s="4">
        <v>15</v>
      </c>
      <c r="AA555" s="4" t="s">
        <v>43</v>
      </c>
      <c r="AB555" s="4">
        <v>1</v>
      </c>
      <c r="AC555" s="4" t="s">
        <v>43</v>
      </c>
      <c r="AD555" s="36">
        <v>9</v>
      </c>
      <c r="AE555" s="36" t="s">
        <v>611</v>
      </c>
      <c r="AF555" s="4"/>
      <c r="AG555" s="4"/>
      <c r="AH555" s="4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spans="1:46" ht="15" customHeight="1" x14ac:dyDescent="0.35">
      <c r="A556" s="4">
        <v>2020</v>
      </c>
      <c r="B556" s="4" t="s">
        <v>147</v>
      </c>
      <c r="C556" s="4" t="s">
        <v>148</v>
      </c>
      <c r="D556" s="55">
        <v>44012</v>
      </c>
      <c r="E556" s="4" t="s">
        <v>1632</v>
      </c>
      <c r="F556" s="4" t="s">
        <v>36</v>
      </c>
      <c r="G556" s="4" t="s">
        <v>921</v>
      </c>
      <c r="H556" s="4" t="s">
        <v>38</v>
      </c>
      <c r="I556" s="4" t="s">
        <v>1605</v>
      </c>
      <c r="J556" s="4"/>
      <c r="K556" s="55"/>
      <c r="L556" s="4"/>
      <c r="M556" s="4"/>
      <c r="N556" s="55"/>
      <c r="O556" s="4" t="s">
        <v>1644</v>
      </c>
      <c r="P556" s="55">
        <v>44012</v>
      </c>
      <c r="Q556" s="4" t="s">
        <v>1645</v>
      </c>
      <c r="R556" s="4"/>
      <c r="S556" s="4"/>
      <c r="T556" s="4">
        <v>0</v>
      </c>
      <c r="U556" s="4" t="s">
        <v>150</v>
      </c>
      <c r="V556" s="4">
        <v>301266</v>
      </c>
      <c r="W556" s="4" t="s">
        <v>634</v>
      </c>
      <c r="X556" s="4">
        <v>301266</v>
      </c>
      <c r="Y556" s="4" t="s">
        <v>634</v>
      </c>
      <c r="Z556" s="4">
        <v>15</v>
      </c>
      <c r="AA556" s="4" t="s">
        <v>43</v>
      </c>
      <c r="AB556" s="4">
        <v>1</v>
      </c>
      <c r="AC556" s="4" t="s">
        <v>43</v>
      </c>
      <c r="AD556" s="36">
        <v>17</v>
      </c>
      <c r="AE556" s="36" t="s">
        <v>635</v>
      </c>
      <c r="AF556" s="4"/>
      <c r="AG556" s="4"/>
      <c r="AH556" s="4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spans="1:46" ht="15" customHeight="1" x14ac:dyDescent="0.35">
      <c r="A557" s="4">
        <v>2020</v>
      </c>
      <c r="B557" s="4" t="s">
        <v>147</v>
      </c>
      <c r="C557" s="4" t="s">
        <v>148</v>
      </c>
      <c r="D557" s="55">
        <v>44011</v>
      </c>
      <c r="E557" s="4" t="s">
        <v>1632</v>
      </c>
      <c r="F557" s="4" t="s">
        <v>36</v>
      </c>
      <c r="G557" s="4" t="s">
        <v>921</v>
      </c>
      <c r="H557" s="4" t="s">
        <v>38</v>
      </c>
      <c r="I557" s="4" t="s">
        <v>1605</v>
      </c>
      <c r="J557" s="4"/>
      <c r="K557" s="55"/>
      <c r="L557" s="4"/>
      <c r="M557" s="4"/>
      <c r="N557" s="55"/>
      <c r="O557" s="4" t="s">
        <v>1646</v>
      </c>
      <c r="P557" s="55">
        <v>44011</v>
      </c>
      <c r="Q557" s="4" t="s">
        <v>1647</v>
      </c>
      <c r="R557" s="4"/>
      <c r="S557" s="4"/>
      <c r="T557" s="4">
        <v>0</v>
      </c>
      <c r="U557" s="4" t="s">
        <v>150</v>
      </c>
      <c r="V557" s="4">
        <v>301271</v>
      </c>
      <c r="W557" s="4" t="s">
        <v>446</v>
      </c>
      <c r="X557" s="4">
        <v>301271</v>
      </c>
      <c r="Y557" s="4" t="s">
        <v>446</v>
      </c>
      <c r="Z557" s="4">
        <v>15</v>
      </c>
      <c r="AA557" s="4" t="s">
        <v>43</v>
      </c>
      <c r="AB557" s="4">
        <v>1</v>
      </c>
      <c r="AC557" s="4" t="s">
        <v>43</v>
      </c>
      <c r="AD557" s="36">
        <v>22</v>
      </c>
      <c r="AE557" s="36" t="s">
        <v>171</v>
      </c>
      <c r="AF557" s="4"/>
      <c r="AG557" s="4"/>
      <c r="AH557" s="4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spans="1:46" ht="15" customHeight="1" x14ac:dyDescent="0.35">
      <c r="A558" s="4">
        <v>2020</v>
      </c>
      <c r="B558" s="4" t="s">
        <v>147</v>
      </c>
      <c r="C558" s="4" t="s">
        <v>148</v>
      </c>
      <c r="D558" s="55">
        <v>44009</v>
      </c>
      <c r="E558" s="4" t="s">
        <v>1632</v>
      </c>
      <c r="F558" s="4" t="s">
        <v>36</v>
      </c>
      <c r="G558" s="4" t="s">
        <v>921</v>
      </c>
      <c r="H558" s="4" t="s">
        <v>38</v>
      </c>
      <c r="I558" s="4" t="s">
        <v>1605</v>
      </c>
      <c r="J558" s="4"/>
      <c r="K558" s="55"/>
      <c r="L558" s="4"/>
      <c r="M558" s="4"/>
      <c r="N558" s="55"/>
      <c r="O558" s="4" t="s">
        <v>1648</v>
      </c>
      <c r="P558" s="55">
        <v>44009</v>
      </c>
      <c r="Q558" s="4" t="s">
        <v>1649</v>
      </c>
      <c r="R558" s="4"/>
      <c r="S558" s="4"/>
      <c r="T558" s="4">
        <v>0</v>
      </c>
      <c r="U558" s="4" t="s">
        <v>150</v>
      </c>
      <c r="V558" s="4">
        <v>301273</v>
      </c>
      <c r="W558" s="4" t="s">
        <v>454</v>
      </c>
      <c r="X558" s="4">
        <v>301273</v>
      </c>
      <c r="Y558" s="4" t="s">
        <v>454</v>
      </c>
      <c r="Z558" s="4">
        <v>15</v>
      </c>
      <c r="AA558" s="4" t="s">
        <v>43</v>
      </c>
      <c r="AB558" s="4">
        <v>1</v>
      </c>
      <c r="AC558" s="4" t="s">
        <v>43</v>
      </c>
      <c r="AD558" s="36">
        <v>24</v>
      </c>
      <c r="AE558" s="36" t="s">
        <v>455</v>
      </c>
      <c r="AF558" s="4"/>
      <c r="AG558" s="4"/>
      <c r="AH558" s="4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spans="1:46" ht="15" customHeight="1" x14ac:dyDescent="0.35">
      <c r="A559" s="4">
        <v>2020</v>
      </c>
      <c r="B559" s="4" t="s">
        <v>147</v>
      </c>
      <c r="C559" s="4" t="s">
        <v>148</v>
      </c>
      <c r="D559" s="55">
        <v>43994</v>
      </c>
      <c r="E559" s="4" t="s">
        <v>1632</v>
      </c>
      <c r="F559" s="4" t="s">
        <v>36</v>
      </c>
      <c r="G559" s="4" t="s">
        <v>921</v>
      </c>
      <c r="H559" s="4" t="s">
        <v>38</v>
      </c>
      <c r="I559" s="4" t="s">
        <v>1605</v>
      </c>
      <c r="J559" s="4"/>
      <c r="K559" s="55"/>
      <c r="L559" s="4"/>
      <c r="M559" s="4"/>
      <c r="N559" s="55"/>
      <c r="O559" s="4" t="s">
        <v>1650</v>
      </c>
      <c r="P559" s="55">
        <v>43994</v>
      </c>
      <c r="Q559" s="4" t="s">
        <v>1651</v>
      </c>
      <c r="R559" s="4"/>
      <c r="S559" s="4"/>
      <c r="T559" s="4">
        <v>0</v>
      </c>
      <c r="U559" s="4" t="s">
        <v>150</v>
      </c>
      <c r="V559" s="4">
        <v>301270</v>
      </c>
      <c r="W559" s="4" t="s">
        <v>457</v>
      </c>
      <c r="X559" s="4">
        <v>301270</v>
      </c>
      <c r="Y559" s="4" t="s">
        <v>457</v>
      </c>
      <c r="Z559" s="4">
        <v>15</v>
      </c>
      <c r="AA559" s="4" t="s">
        <v>43</v>
      </c>
      <c r="AB559" s="4">
        <v>1</v>
      </c>
      <c r="AC559" s="4" t="s">
        <v>43</v>
      </c>
      <c r="AD559" s="36">
        <v>21</v>
      </c>
      <c r="AE559" s="36" t="s">
        <v>458</v>
      </c>
      <c r="AF559" s="4"/>
      <c r="AG559" s="4"/>
      <c r="AH559" s="4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spans="1:46" ht="15" customHeight="1" x14ac:dyDescent="0.35">
      <c r="A560" s="4">
        <v>2020</v>
      </c>
      <c r="B560" s="4" t="s">
        <v>147</v>
      </c>
      <c r="C560" s="4" t="s">
        <v>148</v>
      </c>
      <c r="D560" s="55">
        <v>43993</v>
      </c>
      <c r="E560" s="4" t="s">
        <v>1632</v>
      </c>
      <c r="F560" s="4" t="s">
        <v>36</v>
      </c>
      <c r="G560" s="4" t="s">
        <v>921</v>
      </c>
      <c r="H560" s="4" t="s">
        <v>38</v>
      </c>
      <c r="I560" s="4" t="s">
        <v>1605</v>
      </c>
      <c r="J560" s="4"/>
      <c r="K560" s="55"/>
      <c r="L560" s="4"/>
      <c r="M560" s="4"/>
      <c r="N560" s="55"/>
      <c r="O560" s="4" t="s">
        <v>1652</v>
      </c>
      <c r="P560" s="55">
        <v>43993</v>
      </c>
      <c r="Q560" s="4" t="s">
        <v>1653</v>
      </c>
      <c r="R560" s="4"/>
      <c r="S560" s="4"/>
      <c r="T560" s="4">
        <v>0</v>
      </c>
      <c r="U560" s="4" t="s">
        <v>150</v>
      </c>
      <c r="V560" s="4">
        <v>301284</v>
      </c>
      <c r="W560" s="4" t="s">
        <v>470</v>
      </c>
      <c r="X560" s="4">
        <v>301284</v>
      </c>
      <c r="Y560" s="4" t="s">
        <v>470</v>
      </c>
      <c r="Z560" s="4">
        <v>15</v>
      </c>
      <c r="AA560" s="4" t="s">
        <v>43</v>
      </c>
      <c r="AB560" s="4">
        <v>1</v>
      </c>
      <c r="AC560" s="4" t="s">
        <v>43</v>
      </c>
      <c r="AD560" s="36">
        <v>35</v>
      </c>
      <c r="AE560" s="36" t="s">
        <v>471</v>
      </c>
      <c r="AF560" s="4"/>
      <c r="AG560" s="4"/>
      <c r="AH560" s="4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spans="1:46" ht="15" customHeight="1" x14ac:dyDescent="0.35">
      <c r="A561" s="4">
        <v>2020</v>
      </c>
      <c r="B561" s="4" t="s">
        <v>147</v>
      </c>
      <c r="C561" s="4" t="s">
        <v>148</v>
      </c>
      <c r="D561" s="55">
        <v>44011</v>
      </c>
      <c r="E561" s="4" t="s">
        <v>1632</v>
      </c>
      <c r="F561" s="4" t="s">
        <v>36</v>
      </c>
      <c r="G561" s="4" t="s">
        <v>921</v>
      </c>
      <c r="H561" s="4" t="s">
        <v>38</v>
      </c>
      <c r="I561" s="4" t="s">
        <v>1605</v>
      </c>
      <c r="J561" s="4"/>
      <c r="K561" s="55"/>
      <c r="L561" s="4"/>
      <c r="M561" s="4"/>
      <c r="N561" s="55"/>
      <c r="O561" s="4" t="s">
        <v>1654</v>
      </c>
      <c r="P561" s="55">
        <v>44011</v>
      </c>
      <c r="Q561" s="4" t="s">
        <v>1655</v>
      </c>
      <c r="R561" s="4"/>
      <c r="S561" s="4"/>
      <c r="T561" s="4">
        <v>0</v>
      </c>
      <c r="U561" s="4" t="s">
        <v>150</v>
      </c>
      <c r="V561" s="4">
        <v>301285</v>
      </c>
      <c r="W561" s="4" t="s">
        <v>665</v>
      </c>
      <c r="X561" s="4">
        <v>301285</v>
      </c>
      <c r="Y561" s="4" t="s">
        <v>665</v>
      </c>
      <c r="Z561" s="4">
        <v>15</v>
      </c>
      <c r="AA561" s="4" t="s">
        <v>43</v>
      </c>
      <c r="AB561" s="4">
        <v>1</v>
      </c>
      <c r="AC561" s="4" t="s">
        <v>43</v>
      </c>
      <c r="AD561" s="36">
        <v>36</v>
      </c>
      <c r="AE561" s="36" t="s">
        <v>666</v>
      </c>
      <c r="AF561" s="4"/>
      <c r="AG561" s="4"/>
      <c r="AH561" s="4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spans="1:46" ht="15" customHeight="1" x14ac:dyDescent="0.35">
      <c r="A562" s="4">
        <v>2020</v>
      </c>
      <c r="B562" s="4" t="s">
        <v>147</v>
      </c>
      <c r="C562" s="4" t="s">
        <v>148</v>
      </c>
      <c r="D562" s="55">
        <v>44011</v>
      </c>
      <c r="E562" s="4" t="s">
        <v>1632</v>
      </c>
      <c r="F562" s="4" t="s">
        <v>36</v>
      </c>
      <c r="G562" s="4" t="s">
        <v>921</v>
      </c>
      <c r="H562" s="4" t="s">
        <v>38</v>
      </c>
      <c r="I562" s="4" t="s">
        <v>1605</v>
      </c>
      <c r="J562" s="4"/>
      <c r="K562" s="55"/>
      <c r="L562" s="4"/>
      <c r="M562" s="4"/>
      <c r="N562" s="55"/>
      <c r="O562" s="4" t="s">
        <v>1656</v>
      </c>
      <c r="P562" s="55">
        <v>44011</v>
      </c>
      <c r="Q562" s="4" t="s">
        <v>1657</v>
      </c>
      <c r="R562" s="4"/>
      <c r="S562" s="4"/>
      <c r="T562" s="4">
        <v>0</v>
      </c>
      <c r="U562" s="4" t="s">
        <v>150</v>
      </c>
      <c r="V562" s="4">
        <v>301290</v>
      </c>
      <c r="W562" s="4" t="s">
        <v>674</v>
      </c>
      <c r="X562" s="4">
        <v>301290</v>
      </c>
      <c r="Y562" s="4" t="s">
        <v>674</v>
      </c>
      <c r="Z562" s="4">
        <v>15</v>
      </c>
      <c r="AA562" s="4" t="s">
        <v>43</v>
      </c>
      <c r="AB562" s="4">
        <v>1</v>
      </c>
      <c r="AC562" s="4" t="s">
        <v>43</v>
      </c>
      <c r="AD562" s="36">
        <v>41</v>
      </c>
      <c r="AE562" s="36" t="s">
        <v>579</v>
      </c>
      <c r="AF562" s="4"/>
      <c r="AG562" s="4"/>
      <c r="AH562" s="4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spans="1:46" ht="15" customHeight="1" x14ac:dyDescent="0.35">
      <c r="A563" s="4">
        <v>2020</v>
      </c>
      <c r="B563" s="4" t="s">
        <v>147</v>
      </c>
      <c r="C563" s="4" t="s">
        <v>207</v>
      </c>
      <c r="D563" s="55">
        <v>44012</v>
      </c>
      <c r="E563" s="4" t="s">
        <v>1632</v>
      </c>
      <c r="F563" s="4" t="s">
        <v>36</v>
      </c>
      <c r="G563" s="4" t="s">
        <v>921</v>
      </c>
      <c r="H563" s="4" t="s">
        <v>38</v>
      </c>
      <c r="I563" s="4" t="s">
        <v>1605</v>
      </c>
      <c r="J563" s="4"/>
      <c r="K563" s="55"/>
      <c r="L563" s="4"/>
      <c r="M563" s="4"/>
      <c r="N563" s="55"/>
      <c r="O563" s="4" t="s">
        <v>1658</v>
      </c>
      <c r="P563" s="55">
        <v>44012</v>
      </c>
      <c r="Q563" s="4" t="s">
        <v>1659</v>
      </c>
      <c r="R563" s="4"/>
      <c r="S563" s="4"/>
      <c r="T563" s="4">
        <v>0</v>
      </c>
      <c r="U563" s="4" t="s">
        <v>150</v>
      </c>
      <c r="V563" s="4">
        <v>301498</v>
      </c>
      <c r="W563" s="4" t="s">
        <v>756</v>
      </c>
      <c r="X563" s="4">
        <v>301498</v>
      </c>
      <c r="Y563" s="4" t="s">
        <v>756</v>
      </c>
      <c r="Z563" s="4">
        <v>18</v>
      </c>
      <c r="AA563" s="4" t="s">
        <v>94</v>
      </c>
      <c r="AB563" s="4">
        <v>3</v>
      </c>
      <c r="AC563" s="4" t="s">
        <v>757</v>
      </c>
      <c r="AD563" s="36">
        <v>1</v>
      </c>
      <c r="AE563" s="36" t="s">
        <v>757</v>
      </c>
      <c r="AF563" s="4"/>
      <c r="AG563" s="4"/>
      <c r="AH563" s="4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spans="1:46" ht="15" customHeight="1" x14ac:dyDescent="0.35">
      <c r="A564" s="4">
        <v>2020</v>
      </c>
      <c r="B564" s="4" t="s">
        <v>34</v>
      </c>
      <c r="C564" s="4" t="s">
        <v>34</v>
      </c>
      <c r="D564" s="55">
        <v>43880</v>
      </c>
      <c r="E564" s="4" t="s">
        <v>1632</v>
      </c>
      <c r="F564" s="4" t="s">
        <v>36</v>
      </c>
      <c r="G564" s="4" t="s">
        <v>921</v>
      </c>
      <c r="H564" s="4" t="s">
        <v>38</v>
      </c>
      <c r="I564" s="4" t="s">
        <v>1605</v>
      </c>
      <c r="J564" s="4"/>
      <c r="K564" s="55"/>
      <c r="L564" s="4"/>
      <c r="M564" s="4"/>
      <c r="N564" s="55"/>
      <c r="O564" s="4" t="s">
        <v>1660</v>
      </c>
      <c r="P564" s="55">
        <v>43880</v>
      </c>
      <c r="Q564" s="4" t="s">
        <v>1661</v>
      </c>
      <c r="R564" s="4"/>
      <c r="S564" s="4"/>
      <c r="T564" s="4">
        <v>1</v>
      </c>
      <c r="U564" s="4" t="s">
        <v>40</v>
      </c>
      <c r="V564" s="4">
        <v>1</v>
      </c>
      <c r="W564" s="4" t="s">
        <v>219</v>
      </c>
      <c r="X564" s="4">
        <v>3</v>
      </c>
      <c r="Y564" s="4" t="s">
        <v>220</v>
      </c>
      <c r="Z564" s="4">
        <v>15</v>
      </c>
      <c r="AA564" s="4" t="s">
        <v>43</v>
      </c>
      <c r="AB564" s="4">
        <v>1</v>
      </c>
      <c r="AC564" s="4" t="s">
        <v>43</v>
      </c>
      <c r="AD564" s="36">
        <v>1</v>
      </c>
      <c r="AE564" s="36" t="s">
        <v>43</v>
      </c>
      <c r="AF564" s="4"/>
      <c r="AG564" s="4"/>
      <c r="AH564" s="4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spans="1:46" ht="15" customHeight="1" x14ac:dyDescent="0.35">
      <c r="A565" s="4">
        <v>2020</v>
      </c>
      <c r="B565" s="4" t="s">
        <v>34</v>
      </c>
      <c r="C565" s="4" t="s">
        <v>34</v>
      </c>
      <c r="D565" s="55">
        <v>44011</v>
      </c>
      <c r="E565" s="4" t="s">
        <v>1632</v>
      </c>
      <c r="F565" s="4" t="s">
        <v>36</v>
      </c>
      <c r="G565" s="4" t="s">
        <v>921</v>
      </c>
      <c r="H565" s="4" t="s">
        <v>38</v>
      </c>
      <c r="I565" s="4" t="s">
        <v>1605</v>
      </c>
      <c r="J565" s="56"/>
      <c r="K565" s="57"/>
      <c r="L565" s="4"/>
      <c r="M565" s="4"/>
      <c r="N565" s="55"/>
      <c r="O565" s="4" t="s">
        <v>1662</v>
      </c>
      <c r="P565" s="55">
        <v>44011</v>
      </c>
      <c r="Q565" s="4" t="s">
        <v>1663</v>
      </c>
      <c r="R565" s="4"/>
      <c r="S565" s="4"/>
      <c r="T565" s="4">
        <v>12</v>
      </c>
      <c r="U565" s="4" t="s">
        <v>177</v>
      </c>
      <c r="V565" s="4">
        <v>121</v>
      </c>
      <c r="W565" s="4" t="s">
        <v>238</v>
      </c>
      <c r="X565" s="4">
        <v>1510</v>
      </c>
      <c r="Y565" s="4" t="s">
        <v>239</v>
      </c>
      <c r="Z565" s="4">
        <v>15</v>
      </c>
      <c r="AA565" s="4" t="s">
        <v>43</v>
      </c>
      <c r="AB565" s="4">
        <v>1</v>
      </c>
      <c r="AC565" s="4" t="s">
        <v>43</v>
      </c>
      <c r="AD565" s="36">
        <v>13</v>
      </c>
      <c r="AE565" s="36" t="s">
        <v>44</v>
      </c>
      <c r="AF565" s="4"/>
      <c r="AG565" s="4"/>
      <c r="AH565" s="4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spans="1:46" ht="15" customHeight="1" x14ac:dyDescent="0.35">
      <c r="A566" s="4">
        <v>2020</v>
      </c>
      <c r="B566" s="4" t="s">
        <v>34</v>
      </c>
      <c r="C566" s="4" t="s">
        <v>34</v>
      </c>
      <c r="D566" s="55">
        <v>44098</v>
      </c>
      <c r="E566" s="4" t="s">
        <v>1632</v>
      </c>
      <c r="F566" s="4" t="s">
        <v>36</v>
      </c>
      <c r="G566" s="4" t="s">
        <v>921</v>
      </c>
      <c r="H566" s="4" t="s">
        <v>38</v>
      </c>
      <c r="I566" s="4" t="s">
        <v>1605</v>
      </c>
      <c r="J566" s="4"/>
      <c r="K566" s="55"/>
      <c r="L566" s="4"/>
      <c r="M566" s="4"/>
      <c r="N566" s="55"/>
      <c r="O566" s="4" t="s">
        <v>1664</v>
      </c>
      <c r="P566" s="55">
        <v>44098</v>
      </c>
      <c r="Q566" s="4" t="s">
        <v>1665</v>
      </c>
      <c r="R566" s="4"/>
      <c r="S566" s="4"/>
      <c r="T566" s="4">
        <v>1</v>
      </c>
      <c r="U566" s="4" t="s">
        <v>40</v>
      </c>
      <c r="V566" s="4">
        <v>183</v>
      </c>
      <c r="W566" s="4" t="s">
        <v>128</v>
      </c>
      <c r="X566" s="4">
        <v>163</v>
      </c>
      <c r="Y566" s="4" t="s">
        <v>129</v>
      </c>
      <c r="Z566" s="4">
        <v>15</v>
      </c>
      <c r="AA566" s="4" t="s">
        <v>43</v>
      </c>
      <c r="AB566" s="4">
        <v>1</v>
      </c>
      <c r="AC566" s="4" t="s">
        <v>43</v>
      </c>
      <c r="AD566" s="36">
        <v>30</v>
      </c>
      <c r="AE566" s="36" t="s">
        <v>130</v>
      </c>
      <c r="AF566" s="4"/>
      <c r="AG566" s="4"/>
      <c r="AH566" s="4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spans="1:46" ht="15" customHeight="1" x14ac:dyDescent="0.35">
      <c r="A567" s="4">
        <v>2020</v>
      </c>
      <c r="B567" s="4" t="s">
        <v>34</v>
      </c>
      <c r="C567" s="4" t="s">
        <v>289</v>
      </c>
      <c r="D567" s="55">
        <v>44001</v>
      </c>
      <c r="E567" s="4" t="s">
        <v>1632</v>
      </c>
      <c r="F567" s="4" t="s">
        <v>36</v>
      </c>
      <c r="G567" s="4" t="s">
        <v>921</v>
      </c>
      <c r="H567" s="4" t="s">
        <v>38</v>
      </c>
      <c r="I567" s="4" t="s">
        <v>1605</v>
      </c>
      <c r="J567" s="4"/>
      <c r="K567" s="55"/>
      <c r="L567" s="4"/>
      <c r="M567" s="4"/>
      <c r="N567" s="55"/>
      <c r="O567" s="4" t="s">
        <v>1666</v>
      </c>
      <c r="P567" s="55">
        <v>44001</v>
      </c>
      <c r="Q567" s="4" t="s">
        <v>1667</v>
      </c>
      <c r="R567" s="4"/>
      <c r="S567" s="4"/>
      <c r="T567" s="4">
        <v>31</v>
      </c>
      <c r="U567" s="4" t="s">
        <v>582</v>
      </c>
      <c r="V567" s="4">
        <v>31</v>
      </c>
      <c r="W567" s="4" t="s">
        <v>582</v>
      </c>
      <c r="X567" s="4">
        <v>478</v>
      </c>
      <c r="Y567" s="4" t="s">
        <v>582</v>
      </c>
      <c r="Z567" s="4">
        <v>15</v>
      </c>
      <c r="AA567" s="4" t="s">
        <v>43</v>
      </c>
      <c r="AB567" s="4">
        <v>1</v>
      </c>
      <c r="AC567" s="4" t="s">
        <v>43</v>
      </c>
      <c r="AD567" s="36">
        <v>1</v>
      </c>
      <c r="AE567" s="36" t="s">
        <v>43</v>
      </c>
      <c r="AF567" s="4"/>
      <c r="AG567" s="4"/>
      <c r="AH567" s="4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spans="1:46" ht="15" customHeight="1" x14ac:dyDescent="0.35">
      <c r="A568" s="4">
        <v>2020</v>
      </c>
      <c r="B568" s="4" t="s">
        <v>34</v>
      </c>
      <c r="C568" s="4" t="s">
        <v>289</v>
      </c>
      <c r="D568" s="55">
        <v>43994</v>
      </c>
      <c r="E568" s="4" t="s">
        <v>1632</v>
      </c>
      <c r="F568" s="4" t="s">
        <v>36</v>
      </c>
      <c r="G568" s="4" t="s">
        <v>921</v>
      </c>
      <c r="H568" s="4" t="s">
        <v>38</v>
      </c>
      <c r="I568" s="4" t="s">
        <v>1605</v>
      </c>
      <c r="J568" s="4"/>
      <c r="K568" s="55"/>
      <c r="L568" s="4"/>
      <c r="M568" s="4"/>
      <c r="N568" s="55"/>
      <c r="O568" s="4" t="s">
        <v>1668</v>
      </c>
      <c r="P568" s="55">
        <v>43994</v>
      </c>
      <c r="Q568" s="4" t="s">
        <v>1669</v>
      </c>
      <c r="R568" s="4"/>
      <c r="S568" s="4"/>
      <c r="T568" s="4">
        <v>22</v>
      </c>
      <c r="U568" s="4" t="s">
        <v>375</v>
      </c>
      <c r="V568" s="4">
        <v>22</v>
      </c>
      <c r="W568" s="4" t="s">
        <v>375</v>
      </c>
      <c r="X568" s="4">
        <v>200</v>
      </c>
      <c r="Y568" s="4" t="s">
        <v>376</v>
      </c>
      <c r="Z568" s="4">
        <v>15</v>
      </c>
      <c r="AA568" s="4" t="s">
        <v>43</v>
      </c>
      <c r="AB568" s="4">
        <v>1</v>
      </c>
      <c r="AC568" s="4" t="s">
        <v>43</v>
      </c>
      <c r="AD568" s="36">
        <v>1</v>
      </c>
      <c r="AE568" s="36" t="s">
        <v>43</v>
      </c>
      <c r="AF568" s="4"/>
      <c r="AG568" s="4"/>
      <c r="AH568" s="4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spans="1:46" ht="15" customHeight="1" x14ac:dyDescent="0.35">
      <c r="A569" s="4">
        <v>2020</v>
      </c>
      <c r="B569" s="4" t="s">
        <v>34</v>
      </c>
      <c r="C569" s="4" t="s">
        <v>289</v>
      </c>
      <c r="D569" s="55">
        <v>44008</v>
      </c>
      <c r="E569" s="4" t="s">
        <v>1632</v>
      </c>
      <c r="F569" s="4" t="s">
        <v>36</v>
      </c>
      <c r="G569" s="4" t="s">
        <v>921</v>
      </c>
      <c r="H569" s="4" t="s">
        <v>38</v>
      </c>
      <c r="I569" s="4" t="s">
        <v>1605</v>
      </c>
      <c r="J569" s="4"/>
      <c r="K569" s="55"/>
      <c r="L569" s="4"/>
      <c r="M569" s="4"/>
      <c r="N569" s="55"/>
      <c r="O569" s="4" t="s">
        <v>1670</v>
      </c>
      <c r="P569" s="55">
        <v>44008</v>
      </c>
      <c r="Q569" s="4" t="s">
        <v>1671</v>
      </c>
      <c r="R569" s="4"/>
      <c r="S569" s="4"/>
      <c r="T569" s="4">
        <v>33</v>
      </c>
      <c r="U569" s="4" t="s">
        <v>858</v>
      </c>
      <c r="V569" s="4">
        <v>33</v>
      </c>
      <c r="W569" s="4" t="s">
        <v>858</v>
      </c>
      <c r="X569" s="4">
        <v>480</v>
      </c>
      <c r="Y569" s="4" t="s">
        <v>858</v>
      </c>
      <c r="Z569" s="4">
        <v>15</v>
      </c>
      <c r="AA569" s="4" t="s">
        <v>43</v>
      </c>
      <c r="AB569" s="4">
        <v>1</v>
      </c>
      <c r="AC569" s="4" t="s">
        <v>43</v>
      </c>
      <c r="AD569" s="36">
        <v>1</v>
      </c>
      <c r="AE569" s="36" t="s">
        <v>43</v>
      </c>
      <c r="AF569" s="4"/>
      <c r="AG569" s="4"/>
      <c r="AH569" s="4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spans="1:46" ht="15" customHeight="1" x14ac:dyDescent="0.35">
      <c r="A570" s="4">
        <v>2020</v>
      </c>
      <c r="B570" s="4" t="s">
        <v>34</v>
      </c>
      <c r="C570" s="4" t="s">
        <v>34</v>
      </c>
      <c r="D570" s="55">
        <v>43956</v>
      </c>
      <c r="E570" s="4" t="s">
        <v>1632</v>
      </c>
      <c r="F570" s="4" t="s">
        <v>36</v>
      </c>
      <c r="G570" s="4" t="s">
        <v>921</v>
      </c>
      <c r="H570" s="4" t="s">
        <v>38</v>
      </c>
      <c r="I570" s="4" t="s">
        <v>1605</v>
      </c>
      <c r="J570" s="4"/>
      <c r="K570" s="55"/>
      <c r="L570" s="4"/>
      <c r="M570" s="4"/>
      <c r="N570" s="55"/>
      <c r="O570" s="4" t="s">
        <v>1672</v>
      </c>
      <c r="P570" s="55">
        <v>43956</v>
      </c>
      <c r="Q570" s="4" t="s">
        <v>1673</v>
      </c>
      <c r="R570" s="4"/>
      <c r="S570" s="4"/>
      <c r="T570" s="4">
        <v>5</v>
      </c>
      <c r="U570" s="4" t="s">
        <v>121</v>
      </c>
      <c r="V570" s="4">
        <v>52</v>
      </c>
      <c r="W570" s="4" t="s">
        <v>222</v>
      </c>
      <c r="X570" s="4">
        <v>1534</v>
      </c>
      <c r="Y570" s="4" t="s">
        <v>223</v>
      </c>
      <c r="Z570" s="4">
        <v>15</v>
      </c>
      <c r="AA570" s="4" t="s">
        <v>43</v>
      </c>
      <c r="AB570" s="4">
        <v>1</v>
      </c>
      <c r="AC570" s="4" t="s">
        <v>43</v>
      </c>
      <c r="AD570" s="36">
        <v>30</v>
      </c>
      <c r="AE570" s="36" t="s">
        <v>130</v>
      </c>
      <c r="AF570" s="4"/>
      <c r="AG570" s="4"/>
      <c r="AH570" s="4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spans="1:46" ht="15" customHeight="1" x14ac:dyDescent="0.35">
      <c r="A571" s="4">
        <v>2020</v>
      </c>
      <c r="B571" s="4" t="s">
        <v>147</v>
      </c>
      <c r="C571" s="4" t="s">
        <v>207</v>
      </c>
      <c r="D571" s="55">
        <v>44011</v>
      </c>
      <c r="E571" s="4" t="s">
        <v>853</v>
      </c>
      <c r="F571" s="4" t="s">
        <v>36</v>
      </c>
      <c r="G571" s="4" t="s">
        <v>921</v>
      </c>
      <c r="H571" s="4" t="s">
        <v>38</v>
      </c>
      <c r="I571" s="4" t="s">
        <v>1605</v>
      </c>
      <c r="J571" s="4"/>
      <c r="K571" s="55"/>
      <c r="L571" s="4"/>
      <c r="M571" s="4"/>
      <c r="N571" s="55"/>
      <c r="O571" s="4" t="s">
        <v>1674</v>
      </c>
      <c r="P571" s="55">
        <v>44011</v>
      </c>
      <c r="Q571" s="4" t="s">
        <v>1675</v>
      </c>
      <c r="R571" s="4"/>
      <c r="S571" s="4"/>
      <c r="T571" s="4">
        <v>0</v>
      </c>
      <c r="U571" s="4" t="s">
        <v>150</v>
      </c>
      <c r="V571" s="4">
        <v>301481</v>
      </c>
      <c r="W571" s="4" t="s">
        <v>775</v>
      </c>
      <c r="X571" s="4">
        <v>301481</v>
      </c>
      <c r="Y571" s="4" t="s">
        <v>775</v>
      </c>
      <c r="Z571" s="4">
        <v>18</v>
      </c>
      <c r="AA571" s="4" t="s">
        <v>94</v>
      </c>
      <c r="AB571" s="4">
        <v>1</v>
      </c>
      <c r="AC571" s="4" t="s">
        <v>95</v>
      </c>
      <c r="AD571" s="36">
        <v>1</v>
      </c>
      <c r="AE571" s="36" t="s">
        <v>94</v>
      </c>
      <c r="AF571" s="4"/>
      <c r="AG571" s="4"/>
      <c r="AH571" s="4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spans="1:46" ht="15" customHeight="1" x14ac:dyDescent="0.35">
      <c r="A572" s="4">
        <v>2020</v>
      </c>
      <c r="B572" s="4" t="s">
        <v>147</v>
      </c>
      <c r="C572" s="4" t="s">
        <v>207</v>
      </c>
      <c r="D572" s="55">
        <v>44008</v>
      </c>
      <c r="E572" s="4" t="s">
        <v>1632</v>
      </c>
      <c r="F572" s="4" t="s">
        <v>36</v>
      </c>
      <c r="G572" s="4" t="s">
        <v>921</v>
      </c>
      <c r="H572" s="4" t="s">
        <v>38</v>
      </c>
      <c r="I572" s="4" t="s">
        <v>1605</v>
      </c>
      <c r="J572" s="4"/>
      <c r="K572" s="55"/>
      <c r="L572" s="4"/>
      <c r="M572" s="4"/>
      <c r="N572" s="55"/>
      <c r="O572" s="4" t="s">
        <v>1676</v>
      </c>
      <c r="P572" s="55">
        <v>44008</v>
      </c>
      <c r="Q572" s="4" t="s">
        <v>1677</v>
      </c>
      <c r="R572" s="4"/>
      <c r="S572" s="4"/>
      <c r="T572" s="4">
        <v>0</v>
      </c>
      <c r="U572" s="4" t="s">
        <v>150</v>
      </c>
      <c r="V572" s="4">
        <v>301759</v>
      </c>
      <c r="W572" s="4" t="s">
        <v>473</v>
      </c>
      <c r="X572" s="4">
        <v>301759</v>
      </c>
      <c r="Y572" s="4" t="s">
        <v>473</v>
      </c>
      <c r="Z572" s="4">
        <v>22</v>
      </c>
      <c r="AA572" s="4" t="s">
        <v>108</v>
      </c>
      <c r="AB572" s="4">
        <v>9</v>
      </c>
      <c r="AC572" s="4" t="s">
        <v>108</v>
      </c>
      <c r="AD572" s="36">
        <v>1</v>
      </c>
      <c r="AE572" s="36" t="s">
        <v>474</v>
      </c>
      <c r="AF572" s="4"/>
      <c r="AG572" s="4"/>
      <c r="AH572" s="4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spans="1:46" ht="15" customHeight="1" x14ac:dyDescent="0.35">
      <c r="A573" s="4">
        <v>2020</v>
      </c>
      <c r="B573" s="4" t="s">
        <v>147</v>
      </c>
      <c r="C573" s="4" t="s">
        <v>148</v>
      </c>
      <c r="D573" s="55">
        <v>44012</v>
      </c>
      <c r="E573" s="4" t="s">
        <v>1632</v>
      </c>
      <c r="F573" s="4" t="s">
        <v>36</v>
      </c>
      <c r="G573" s="4" t="s">
        <v>921</v>
      </c>
      <c r="H573" s="4" t="s">
        <v>38</v>
      </c>
      <c r="I573" s="4" t="s">
        <v>1605</v>
      </c>
      <c r="J573" s="4"/>
      <c r="K573" s="55"/>
      <c r="L573" s="4"/>
      <c r="M573" s="4"/>
      <c r="N573" s="55"/>
      <c r="O573" s="4" t="s">
        <v>1678</v>
      </c>
      <c r="P573" s="55">
        <v>44012</v>
      </c>
      <c r="Q573" s="4" t="s">
        <v>1679</v>
      </c>
      <c r="R573" s="4"/>
      <c r="S573" s="4"/>
      <c r="T573" s="4">
        <v>0</v>
      </c>
      <c r="U573" s="4" t="s">
        <v>150</v>
      </c>
      <c r="V573" s="4">
        <v>300678</v>
      </c>
      <c r="W573" s="4" t="s">
        <v>427</v>
      </c>
      <c r="X573" s="4">
        <v>300678</v>
      </c>
      <c r="Y573" s="4" t="s">
        <v>427</v>
      </c>
      <c r="Z573" s="4">
        <v>7</v>
      </c>
      <c r="AA573" s="4" t="s">
        <v>329</v>
      </c>
      <c r="AB573" s="4">
        <v>1</v>
      </c>
      <c r="AC573" s="4" t="s">
        <v>330</v>
      </c>
      <c r="AD573" s="36">
        <v>2</v>
      </c>
      <c r="AE573" s="36" t="s">
        <v>428</v>
      </c>
      <c r="AF573" s="4"/>
      <c r="AG573" s="4"/>
      <c r="AH573" s="4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spans="1:46" ht="15" customHeight="1" x14ac:dyDescent="0.35">
      <c r="A574" s="4">
        <v>2020</v>
      </c>
      <c r="B574" s="4" t="s">
        <v>147</v>
      </c>
      <c r="C574" s="4" t="s">
        <v>207</v>
      </c>
      <c r="D574" s="55">
        <v>43991</v>
      </c>
      <c r="E574" s="4" t="s">
        <v>1632</v>
      </c>
      <c r="F574" s="4" t="s">
        <v>36</v>
      </c>
      <c r="G574" s="4" t="s">
        <v>921</v>
      </c>
      <c r="H574" s="4" t="s">
        <v>38</v>
      </c>
      <c r="I574" s="4" t="s">
        <v>1605</v>
      </c>
      <c r="J574" s="4"/>
      <c r="K574" s="55"/>
      <c r="L574" s="4"/>
      <c r="M574" s="4"/>
      <c r="N574" s="55"/>
      <c r="O574" s="4" t="s">
        <v>1680</v>
      </c>
      <c r="P574" s="55">
        <v>43991</v>
      </c>
      <c r="Q574" s="4" t="s">
        <v>1681</v>
      </c>
      <c r="R574" s="4"/>
      <c r="S574" s="4"/>
      <c r="T574" s="4">
        <v>0</v>
      </c>
      <c r="U574" s="4" t="s">
        <v>150</v>
      </c>
      <c r="V574" s="4">
        <v>301522</v>
      </c>
      <c r="W574" s="4" t="s">
        <v>781</v>
      </c>
      <c r="X574" s="4">
        <v>301522</v>
      </c>
      <c r="Y574" s="4" t="s">
        <v>781</v>
      </c>
      <c r="Z574" s="4">
        <v>19</v>
      </c>
      <c r="AA574" s="4" t="s">
        <v>99</v>
      </c>
      <c r="AB574" s="4">
        <v>3</v>
      </c>
      <c r="AC574" s="4" t="s">
        <v>620</v>
      </c>
      <c r="AD574" s="36">
        <v>1</v>
      </c>
      <c r="AE574" s="36" t="s">
        <v>620</v>
      </c>
      <c r="AF574" s="4"/>
      <c r="AG574" s="4"/>
      <c r="AH574" s="4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spans="1:46" ht="15" customHeight="1" x14ac:dyDescent="0.35">
      <c r="A575" s="4">
        <v>2020</v>
      </c>
      <c r="B575" s="4" t="s">
        <v>147</v>
      </c>
      <c r="C575" s="4" t="s">
        <v>207</v>
      </c>
      <c r="D575" s="55">
        <v>43970</v>
      </c>
      <c r="E575" s="4" t="s">
        <v>1632</v>
      </c>
      <c r="F575" s="4" t="s">
        <v>36</v>
      </c>
      <c r="G575" s="4" t="s">
        <v>921</v>
      </c>
      <c r="H575" s="4" t="s">
        <v>38</v>
      </c>
      <c r="I575" s="4" t="s">
        <v>1605</v>
      </c>
      <c r="J575" s="4"/>
      <c r="K575" s="55"/>
      <c r="L575" s="4"/>
      <c r="M575" s="4"/>
      <c r="N575" s="55"/>
      <c r="O575" s="4" t="s">
        <v>1682</v>
      </c>
      <c r="P575" s="55">
        <v>43970</v>
      </c>
      <c r="Q575" s="4" t="s">
        <v>1683</v>
      </c>
      <c r="R575" s="4"/>
      <c r="S575" s="4"/>
      <c r="T575" s="4">
        <v>0</v>
      </c>
      <c r="U575" s="4" t="s">
        <v>150</v>
      </c>
      <c r="V575" s="4">
        <v>301090</v>
      </c>
      <c r="W575" s="4" t="s">
        <v>814</v>
      </c>
      <c r="X575" s="4">
        <v>301090</v>
      </c>
      <c r="Y575" s="4" t="s">
        <v>814</v>
      </c>
      <c r="Z575" s="4">
        <v>12</v>
      </c>
      <c r="AA575" s="4" t="s">
        <v>83</v>
      </c>
      <c r="AB575" s="4">
        <v>6</v>
      </c>
      <c r="AC575" s="4" t="s">
        <v>815</v>
      </c>
      <c r="AD575" s="36">
        <v>1</v>
      </c>
      <c r="AE575" s="36" t="s">
        <v>815</v>
      </c>
      <c r="AF575" s="4"/>
      <c r="AG575" s="4"/>
      <c r="AH575" s="4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spans="1:46" ht="15" customHeight="1" x14ac:dyDescent="0.35">
      <c r="A576" s="4">
        <v>2020</v>
      </c>
      <c r="B576" s="4" t="s">
        <v>34</v>
      </c>
      <c r="C576" s="4" t="s">
        <v>244</v>
      </c>
      <c r="D576" s="55">
        <v>44012</v>
      </c>
      <c r="E576" s="4" t="s">
        <v>1632</v>
      </c>
      <c r="F576" s="4" t="s">
        <v>36</v>
      </c>
      <c r="G576" s="4" t="s">
        <v>921</v>
      </c>
      <c r="H576" s="4" t="s">
        <v>38</v>
      </c>
      <c r="I576" s="4" t="s">
        <v>1605</v>
      </c>
      <c r="J576" s="4"/>
      <c r="K576" s="55"/>
      <c r="L576" s="4"/>
      <c r="M576" s="4"/>
      <c r="N576" s="55"/>
      <c r="O576" s="4" t="s">
        <v>1684</v>
      </c>
      <c r="P576" s="55">
        <v>44012</v>
      </c>
      <c r="Q576" s="4" t="s">
        <v>1685</v>
      </c>
      <c r="R576" s="4"/>
      <c r="S576" s="4"/>
      <c r="T576" s="4">
        <v>10</v>
      </c>
      <c r="U576" s="4" t="s">
        <v>246</v>
      </c>
      <c r="V576" s="4">
        <v>547</v>
      </c>
      <c r="W576" s="4" t="s">
        <v>891</v>
      </c>
      <c r="X576" s="4">
        <v>1372</v>
      </c>
      <c r="Y576" s="4" t="s">
        <v>892</v>
      </c>
      <c r="Z576" s="4">
        <v>15</v>
      </c>
      <c r="AA576" s="4" t="s">
        <v>43</v>
      </c>
      <c r="AB576" s="4">
        <v>5</v>
      </c>
      <c r="AC576" s="4" t="s">
        <v>893</v>
      </c>
      <c r="AD576" s="36">
        <v>1</v>
      </c>
      <c r="AE576" s="36" t="s">
        <v>894</v>
      </c>
      <c r="AF576" s="4"/>
      <c r="AG576" s="4"/>
      <c r="AH576" s="4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spans="1:46" ht="15" customHeight="1" x14ac:dyDescent="0.35">
      <c r="A577" s="4">
        <v>2020</v>
      </c>
      <c r="B577" s="4" t="s">
        <v>34</v>
      </c>
      <c r="C577" s="4" t="s">
        <v>289</v>
      </c>
      <c r="D577" s="55">
        <v>44006</v>
      </c>
      <c r="E577" s="4" t="s">
        <v>1632</v>
      </c>
      <c r="F577" s="4" t="s">
        <v>36</v>
      </c>
      <c r="G577" s="4" t="s">
        <v>921</v>
      </c>
      <c r="H577" s="4" t="s">
        <v>38</v>
      </c>
      <c r="I577" s="4" t="s">
        <v>1605</v>
      </c>
      <c r="J577" s="4"/>
      <c r="K577" s="55"/>
      <c r="L577" s="4"/>
      <c r="M577" s="4"/>
      <c r="N577" s="55"/>
      <c r="O577" s="4" t="s">
        <v>1686</v>
      </c>
      <c r="P577" s="55">
        <v>44006</v>
      </c>
      <c r="Q577" s="4" t="s">
        <v>1687</v>
      </c>
      <c r="R577" s="4"/>
      <c r="S577" s="4"/>
      <c r="T577" s="4">
        <v>21</v>
      </c>
      <c r="U577" s="4" t="s">
        <v>352</v>
      </c>
      <c r="V577" s="4">
        <v>21</v>
      </c>
      <c r="W577" s="4" t="s">
        <v>352</v>
      </c>
      <c r="X577" s="4">
        <v>198</v>
      </c>
      <c r="Y577" s="4" t="s">
        <v>353</v>
      </c>
      <c r="Z577" s="4">
        <v>15</v>
      </c>
      <c r="AA577" s="4" t="s">
        <v>43</v>
      </c>
      <c r="AB577" s="4">
        <v>1</v>
      </c>
      <c r="AC577" s="4" t="s">
        <v>43</v>
      </c>
      <c r="AD577" s="36">
        <v>31</v>
      </c>
      <c r="AE577" s="36" t="s">
        <v>49</v>
      </c>
      <c r="AF577" s="4"/>
      <c r="AG577" s="4"/>
      <c r="AH577" s="4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spans="1:46" ht="15" customHeight="1" x14ac:dyDescent="0.35">
      <c r="A578" s="4">
        <v>2020</v>
      </c>
      <c r="B578" s="4" t="s">
        <v>34</v>
      </c>
      <c r="C578" s="4" t="s">
        <v>34</v>
      </c>
      <c r="D578" s="55">
        <v>44012</v>
      </c>
      <c r="E578" s="4" t="s">
        <v>1632</v>
      </c>
      <c r="F578" s="4" t="s">
        <v>36</v>
      </c>
      <c r="G578" s="4" t="s">
        <v>921</v>
      </c>
      <c r="H578" s="4" t="s">
        <v>38</v>
      </c>
      <c r="I578" s="4" t="s">
        <v>1605</v>
      </c>
      <c r="J578" s="4"/>
      <c r="K578" s="55"/>
      <c r="L578" s="4"/>
      <c r="M578" s="4"/>
      <c r="N578" s="55"/>
      <c r="O578" s="4" t="s">
        <v>1688</v>
      </c>
      <c r="P578" s="55">
        <v>44012</v>
      </c>
      <c r="Q578" s="4" t="s">
        <v>1689</v>
      </c>
      <c r="R578" s="4"/>
      <c r="S578" s="4"/>
      <c r="T578" s="4">
        <v>16</v>
      </c>
      <c r="U578" s="4" t="s">
        <v>142</v>
      </c>
      <c r="V578" s="4">
        <v>221</v>
      </c>
      <c r="W578" s="4" t="s">
        <v>333</v>
      </c>
      <c r="X578" s="4">
        <v>189</v>
      </c>
      <c r="Y578" s="4" t="s">
        <v>333</v>
      </c>
      <c r="Z578" s="4">
        <v>15</v>
      </c>
      <c r="AA578" s="4" t="s">
        <v>43</v>
      </c>
      <c r="AB578" s="4">
        <v>1</v>
      </c>
      <c r="AC578" s="4" t="s">
        <v>43</v>
      </c>
      <c r="AD578" s="36">
        <v>30</v>
      </c>
      <c r="AE578" s="36" t="s">
        <v>130</v>
      </c>
      <c r="AF578" s="4"/>
      <c r="AG578" s="4"/>
      <c r="AH578" s="4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spans="1:46" ht="15" customHeight="1" x14ac:dyDescent="0.35">
      <c r="A579" s="4">
        <v>2020</v>
      </c>
      <c r="B579" s="4" t="s">
        <v>62</v>
      </c>
      <c r="C579" s="4" t="s">
        <v>62</v>
      </c>
      <c r="D579" s="55">
        <v>43928</v>
      </c>
      <c r="E579" s="4" t="s">
        <v>1632</v>
      </c>
      <c r="F579" s="4" t="s">
        <v>36</v>
      </c>
      <c r="G579" s="4" t="s">
        <v>921</v>
      </c>
      <c r="H579" s="4" t="s">
        <v>38</v>
      </c>
      <c r="I579" s="4" t="s">
        <v>1605</v>
      </c>
      <c r="J579" s="4"/>
      <c r="K579" s="55"/>
      <c r="L579" s="4"/>
      <c r="M579" s="4"/>
      <c r="N579" s="55"/>
      <c r="O579" s="4" t="s">
        <v>1690</v>
      </c>
      <c r="P579" s="55">
        <v>43928</v>
      </c>
      <c r="Q579" s="4" t="s">
        <v>1691</v>
      </c>
      <c r="R579" s="4"/>
      <c r="S579" s="4"/>
      <c r="T579" s="4">
        <v>99</v>
      </c>
      <c r="U579" s="4" t="s">
        <v>64</v>
      </c>
      <c r="V579" s="4">
        <v>449</v>
      </c>
      <c r="W579" s="4" t="s">
        <v>308</v>
      </c>
      <c r="X579" s="4">
        <v>813</v>
      </c>
      <c r="Y579" s="4" t="s">
        <v>309</v>
      </c>
      <c r="Z579" s="4">
        <v>11</v>
      </c>
      <c r="AA579" s="4" t="s">
        <v>310</v>
      </c>
      <c r="AB579" s="4">
        <v>1</v>
      </c>
      <c r="AC579" s="4" t="s">
        <v>310</v>
      </c>
      <c r="AD579" s="36">
        <v>1</v>
      </c>
      <c r="AE579" s="36" t="s">
        <v>310</v>
      </c>
      <c r="AF579" s="4"/>
      <c r="AG579" s="4"/>
      <c r="AH579" s="4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spans="1:46" ht="15" customHeight="1" x14ac:dyDescent="0.35">
      <c r="A580" s="4">
        <v>2020</v>
      </c>
      <c r="B580" s="4" t="s">
        <v>62</v>
      </c>
      <c r="C580" s="4" t="s">
        <v>62</v>
      </c>
      <c r="D580" s="55">
        <v>44009</v>
      </c>
      <c r="E580" s="4" t="s">
        <v>1632</v>
      </c>
      <c r="F580" s="4" t="s">
        <v>36</v>
      </c>
      <c r="G580" s="4" t="s">
        <v>921</v>
      </c>
      <c r="H580" s="4" t="s">
        <v>38</v>
      </c>
      <c r="I580" s="4" t="s">
        <v>1605</v>
      </c>
      <c r="J580" s="4"/>
      <c r="K580" s="55"/>
      <c r="L580" s="4"/>
      <c r="M580" s="4"/>
      <c r="N580" s="55"/>
      <c r="O580" s="4" t="s">
        <v>1692</v>
      </c>
      <c r="P580" s="55">
        <v>44009</v>
      </c>
      <c r="Q580" s="4" t="s">
        <v>1693</v>
      </c>
      <c r="R580" s="4"/>
      <c r="S580" s="4"/>
      <c r="T580" s="56">
        <v>99</v>
      </c>
      <c r="U580" s="56" t="s">
        <v>64</v>
      </c>
      <c r="V580" s="4">
        <v>457</v>
      </c>
      <c r="W580" s="56" t="s">
        <v>322</v>
      </c>
      <c r="X580" s="4">
        <v>892</v>
      </c>
      <c r="Y580" s="56" t="s">
        <v>323</v>
      </c>
      <c r="Z580" s="56">
        <v>20</v>
      </c>
      <c r="AA580" s="56" t="s">
        <v>324</v>
      </c>
      <c r="AB580" s="56">
        <v>1</v>
      </c>
      <c r="AC580" s="56" t="s">
        <v>324</v>
      </c>
      <c r="AD580" s="37">
        <v>1</v>
      </c>
      <c r="AE580" s="37" t="s">
        <v>324</v>
      </c>
      <c r="AF580" s="4"/>
      <c r="AG580" s="4"/>
      <c r="AH580" s="4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spans="1:46" ht="15" customHeight="1" x14ac:dyDescent="0.35">
      <c r="A581" s="4">
        <v>2020</v>
      </c>
      <c r="B581" s="4" t="s">
        <v>34</v>
      </c>
      <c r="C581" s="4" t="s">
        <v>34</v>
      </c>
      <c r="D581" s="55">
        <v>43997</v>
      </c>
      <c r="E581" s="4" t="s">
        <v>698</v>
      </c>
      <c r="F581" s="4" t="s">
        <v>36</v>
      </c>
      <c r="G581" s="4" t="s">
        <v>921</v>
      </c>
      <c r="H581" s="4" t="s">
        <v>38</v>
      </c>
      <c r="I581" s="4" t="s">
        <v>1605</v>
      </c>
      <c r="J581" s="4"/>
      <c r="K581" s="55"/>
      <c r="L581" s="4"/>
      <c r="M581" s="4"/>
      <c r="N581" s="55"/>
      <c r="O581" s="4" t="s">
        <v>1694</v>
      </c>
      <c r="P581" s="55">
        <v>43997</v>
      </c>
      <c r="Q581" s="4" t="s">
        <v>1695</v>
      </c>
      <c r="R581" s="4"/>
      <c r="S581" s="4"/>
      <c r="T581" s="4">
        <v>26</v>
      </c>
      <c r="U581" s="4" t="s">
        <v>51</v>
      </c>
      <c r="V581" s="4">
        <v>335</v>
      </c>
      <c r="W581" s="4" t="s">
        <v>544</v>
      </c>
      <c r="X581" s="4">
        <v>1545</v>
      </c>
      <c r="Y581" s="4" t="s">
        <v>544</v>
      </c>
      <c r="Z581" s="4">
        <v>15</v>
      </c>
      <c r="AA581" s="4" t="s">
        <v>43</v>
      </c>
      <c r="AB581" s="4">
        <v>1</v>
      </c>
      <c r="AC581" s="4" t="s">
        <v>43</v>
      </c>
      <c r="AD581" s="36">
        <v>1</v>
      </c>
      <c r="AE581" s="36" t="s">
        <v>43</v>
      </c>
      <c r="AF581" s="4"/>
      <c r="AG581" s="4"/>
      <c r="AH581" s="4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spans="1:46" ht="15" customHeight="1" x14ac:dyDescent="0.35">
      <c r="A582" s="4">
        <v>2020</v>
      </c>
      <c r="B582" s="4" t="s">
        <v>34</v>
      </c>
      <c r="C582" s="4" t="s">
        <v>34</v>
      </c>
      <c r="D582" s="55">
        <v>44078</v>
      </c>
      <c r="E582" s="4" t="s">
        <v>698</v>
      </c>
      <c r="F582" s="4" t="s">
        <v>36</v>
      </c>
      <c r="G582" s="4" t="s">
        <v>921</v>
      </c>
      <c r="H582" s="4" t="s">
        <v>38</v>
      </c>
      <c r="I582" s="4" t="s">
        <v>1605</v>
      </c>
      <c r="J582" s="4"/>
      <c r="K582" s="55"/>
      <c r="L582" s="4"/>
      <c r="M582" s="4"/>
      <c r="N582" s="55"/>
      <c r="O582" s="4" t="s">
        <v>1696</v>
      </c>
      <c r="P582" s="55">
        <v>44078</v>
      </c>
      <c r="Q582" s="4" t="s">
        <v>1697</v>
      </c>
      <c r="R582" s="4"/>
      <c r="S582" s="4"/>
      <c r="T582" s="56">
        <v>8</v>
      </c>
      <c r="U582" s="56" t="s">
        <v>173</v>
      </c>
      <c r="V582" s="4">
        <v>80</v>
      </c>
      <c r="W582" s="56" t="s">
        <v>546</v>
      </c>
      <c r="X582" s="4">
        <v>1089</v>
      </c>
      <c r="Y582" s="56" t="s">
        <v>546</v>
      </c>
      <c r="Z582" s="56">
        <v>15</v>
      </c>
      <c r="AA582" s="56" t="s">
        <v>43</v>
      </c>
      <c r="AB582" s="56">
        <v>1</v>
      </c>
      <c r="AC582" s="56" t="s">
        <v>43</v>
      </c>
      <c r="AD582" s="37">
        <v>22</v>
      </c>
      <c r="AE582" s="37" t="s">
        <v>171</v>
      </c>
      <c r="AF582" s="4"/>
      <c r="AG582" s="4"/>
      <c r="AH582" s="4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spans="1:46" ht="15" customHeight="1" x14ac:dyDescent="0.35">
      <c r="A583" s="4">
        <v>2020</v>
      </c>
      <c r="B583" s="4" t="s">
        <v>34</v>
      </c>
      <c r="C583" s="4" t="s">
        <v>34</v>
      </c>
      <c r="D583" s="55">
        <v>43991</v>
      </c>
      <c r="E583" s="4" t="s">
        <v>698</v>
      </c>
      <c r="F583" s="4" t="s">
        <v>36</v>
      </c>
      <c r="G583" s="4" t="s">
        <v>921</v>
      </c>
      <c r="H583" s="4" t="s">
        <v>38</v>
      </c>
      <c r="I583" s="4" t="s">
        <v>1605</v>
      </c>
      <c r="J583" s="4"/>
      <c r="K583" s="55"/>
      <c r="L583" s="4"/>
      <c r="M583" s="4"/>
      <c r="N583" s="55"/>
      <c r="O583" s="4" t="s">
        <v>1698</v>
      </c>
      <c r="P583" s="55">
        <v>43991</v>
      </c>
      <c r="Q583" s="4" t="s">
        <v>1699</v>
      </c>
      <c r="R583" s="4"/>
      <c r="S583" s="4"/>
      <c r="T583" s="4">
        <v>9</v>
      </c>
      <c r="U583" s="4" t="s">
        <v>46</v>
      </c>
      <c r="V583" s="4">
        <v>96</v>
      </c>
      <c r="W583" s="4" t="s">
        <v>47</v>
      </c>
      <c r="X583" s="4">
        <v>1650</v>
      </c>
      <c r="Y583" s="4" t="s">
        <v>48</v>
      </c>
      <c r="Z583" s="4">
        <v>15</v>
      </c>
      <c r="AA583" s="4" t="s">
        <v>43</v>
      </c>
      <c r="AB583" s="4">
        <v>1</v>
      </c>
      <c r="AC583" s="4" t="s">
        <v>43</v>
      </c>
      <c r="AD583" s="36">
        <v>31</v>
      </c>
      <c r="AE583" s="36" t="s">
        <v>49</v>
      </c>
      <c r="AF583" s="4"/>
      <c r="AG583" s="4"/>
      <c r="AH583" s="4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spans="1:46" ht="15" customHeight="1" x14ac:dyDescent="0.35">
      <c r="A584" s="4">
        <v>2020</v>
      </c>
      <c r="B584" s="4" t="s">
        <v>147</v>
      </c>
      <c r="C584" s="4" t="s">
        <v>148</v>
      </c>
      <c r="D584" s="55">
        <v>44131</v>
      </c>
      <c r="E584" s="4" t="s">
        <v>698</v>
      </c>
      <c r="F584" s="4" t="s">
        <v>36</v>
      </c>
      <c r="G584" s="4" t="s">
        <v>921</v>
      </c>
      <c r="H584" s="4" t="s">
        <v>38</v>
      </c>
      <c r="I584" s="4" t="s">
        <v>1605</v>
      </c>
      <c r="J584" s="4"/>
      <c r="K584" s="55"/>
      <c r="L584" s="4"/>
      <c r="M584" s="4"/>
      <c r="N584" s="55"/>
      <c r="O584" s="4" t="s">
        <v>1700</v>
      </c>
      <c r="P584" s="55">
        <v>44131</v>
      </c>
      <c r="Q584" s="4" t="s">
        <v>1701</v>
      </c>
      <c r="R584" s="4"/>
      <c r="S584" s="4"/>
      <c r="T584" s="4">
        <v>0</v>
      </c>
      <c r="U584" s="4" t="s">
        <v>150</v>
      </c>
      <c r="V584" s="4">
        <v>301838</v>
      </c>
      <c r="W584" s="4" t="s">
        <v>1317</v>
      </c>
      <c r="X584" s="4">
        <v>301838</v>
      </c>
      <c r="Y584" s="4" t="s">
        <v>1317</v>
      </c>
      <c r="Z584" s="4">
        <v>23</v>
      </c>
      <c r="AA584" s="4" t="s">
        <v>113</v>
      </c>
      <c r="AB584" s="4">
        <v>1</v>
      </c>
      <c r="AC584" s="4" t="s">
        <v>113</v>
      </c>
      <c r="AD584" s="36">
        <v>10</v>
      </c>
      <c r="AE584" s="36" t="s">
        <v>1318</v>
      </c>
      <c r="AF584" s="4"/>
      <c r="AG584" s="4"/>
      <c r="AH584" s="4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spans="1:46" ht="15" customHeight="1" x14ac:dyDescent="0.35">
      <c r="A585" s="4">
        <v>2020</v>
      </c>
      <c r="B585" s="4" t="s">
        <v>147</v>
      </c>
      <c r="C585" s="4" t="s">
        <v>148</v>
      </c>
      <c r="D585" s="55">
        <v>44090</v>
      </c>
      <c r="E585" s="4" t="s">
        <v>698</v>
      </c>
      <c r="F585" s="4" t="s">
        <v>36</v>
      </c>
      <c r="G585" s="4" t="s">
        <v>921</v>
      </c>
      <c r="H585" s="4" t="s">
        <v>38</v>
      </c>
      <c r="I585" s="4" t="s">
        <v>1605</v>
      </c>
      <c r="J585" s="4"/>
      <c r="K585" s="55"/>
      <c r="L585" s="4"/>
      <c r="M585" s="4"/>
      <c r="N585" s="55"/>
      <c r="O585" s="4" t="s">
        <v>1702</v>
      </c>
      <c r="P585" s="55">
        <v>44090</v>
      </c>
      <c r="Q585" s="4" t="s">
        <v>1703</v>
      </c>
      <c r="R585" s="4"/>
      <c r="S585" s="4"/>
      <c r="T585" s="4">
        <v>0</v>
      </c>
      <c r="U585" s="4" t="s">
        <v>150</v>
      </c>
      <c r="V585" s="4">
        <v>301258</v>
      </c>
      <c r="W585" s="4" t="s">
        <v>610</v>
      </c>
      <c r="X585" s="4">
        <v>301258</v>
      </c>
      <c r="Y585" s="4" t="s">
        <v>610</v>
      </c>
      <c r="Z585" s="4">
        <v>15</v>
      </c>
      <c r="AA585" s="4" t="s">
        <v>43</v>
      </c>
      <c r="AB585" s="4">
        <v>1</v>
      </c>
      <c r="AC585" s="4" t="s">
        <v>43</v>
      </c>
      <c r="AD585" s="36">
        <v>9</v>
      </c>
      <c r="AE585" s="36" t="s">
        <v>611</v>
      </c>
      <c r="AF585" s="4"/>
      <c r="AG585" s="4"/>
      <c r="AH585" s="4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spans="1:46" ht="15" customHeight="1" x14ac:dyDescent="0.35">
      <c r="A586" s="4">
        <v>2020</v>
      </c>
      <c r="B586" s="4" t="s">
        <v>147</v>
      </c>
      <c r="C586" s="4" t="s">
        <v>148</v>
      </c>
      <c r="D586" s="55">
        <v>44042</v>
      </c>
      <c r="E586" s="4" t="s">
        <v>698</v>
      </c>
      <c r="F586" s="4" t="s">
        <v>36</v>
      </c>
      <c r="G586" s="4" t="s">
        <v>921</v>
      </c>
      <c r="H586" s="4" t="s">
        <v>38</v>
      </c>
      <c r="I586" s="4" t="s">
        <v>1605</v>
      </c>
      <c r="J586" s="4"/>
      <c r="K586" s="55"/>
      <c r="L586" s="4"/>
      <c r="M586" s="4"/>
      <c r="N586" s="55"/>
      <c r="O586" s="4" t="s">
        <v>1704</v>
      </c>
      <c r="P586" s="55">
        <v>44042</v>
      </c>
      <c r="Q586" s="4" t="s">
        <v>1705</v>
      </c>
      <c r="R586" s="4"/>
      <c r="S586" s="4"/>
      <c r="T586" s="4">
        <v>0</v>
      </c>
      <c r="U586" s="4" t="s">
        <v>150</v>
      </c>
      <c r="V586" s="4">
        <v>301260</v>
      </c>
      <c r="W586" s="4" t="s">
        <v>928</v>
      </c>
      <c r="X586" s="4">
        <v>301260</v>
      </c>
      <c r="Y586" s="4" t="s">
        <v>928</v>
      </c>
      <c r="Z586" s="4">
        <v>15</v>
      </c>
      <c r="AA586" s="4" t="s">
        <v>43</v>
      </c>
      <c r="AB586" s="4">
        <v>1</v>
      </c>
      <c r="AC586" s="4" t="s">
        <v>43</v>
      </c>
      <c r="AD586" s="36">
        <v>11</v>
      </c>
      <c r="AE586" s="36" t="s">
        <v>929</v>
      </c>
      <c r="AF586" s="4"/>
      <c r="AG586" s="4"/>
      <c r="AH586" s="4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spans="1:46" ht="15" customHeight="1" x14ac:dyDescent="0.35">
      <c r="A587" s="4">
        <v>2020</v>
      </c>
      <c r="B587" s="4" t="s">
        <v>147</v>
      </c>
      <c r="C587" s="4" t="s">
        <v>148</v>
      </c>
      <c r="D587" s="55">
        <v>44007</v>
      </c>
      <c r="E587" s="4" t="s">
        <v>698</v>
      </c>
      <c r="F587" s="4" t="s">
        <v>36</v>
      </c>
      <c r="G587" s="4" t="s">
        <v>921</v>
      </c>
      <c r="H587" s="4" t="s">
        <v>38</v>
      </c>
      <c r="I587" s="4" t="s">
        <v>1605</v>
      </c>
      <c r="J587" s="4"/>
      <c r="K587" s="55"/>
      <c r="L587" s="4"/>
      <c r="M587" s="4"/>
      <c r="N587" s="55"/>
      <c r="O587" s="4" t="s">
        <v>1706</v>
      </c>
      <c r="P587" s="55">
        <v>44007</v>
      </c>
      <c r="Q587" s="4" t="s">
        <v>1707</v>
      </c>
      <c r="R587" s="4"/>
      <c r="S587" s="4"/>
      <c r="T587" s="4">
        <v>0</v>
      </c>
      <c r="U587" s="4" t="s">
        <v>150</v>
      </c>
      <c r="V587" s="4">
        <v>301268</v>
      </c>
      <c r="W587" s="4" t="s">
        <v>1328</v>
      </c>
      <c r="X587" s="4">
        <v>301268</v>
      </c>
      <c r="Y587" s="4" t="s">
        <v>1328</v>
      </c>
      <c r="Z587" s="4">
        <v>15</v>
      </c>
      <c r="AA587" s="4" t="s">
        <v>43</v>
      </c>
      <c r="AB587" s="4">
        <v>1</v>
      </c>
      <c r="AC587" s="4" t="s">
        <v>43</v>
      </c>
      <c r="AD587" s="36">
        <v>19</v>
      </c>
      <c r="AE587" s="36" t="s">
        <v>1329</v>
      </c>
      <c r="AF587" s="4"/>
      <c r="AG587" s="4"/>
      <c r="AH587" s="4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spans="1:46" ht="15" customHeight="1" x14ac:dyDescent="0.35">
      <c r="A588" s="4">
        <v>2020</v>
      </c>
      <c r="B588" s="4" t="s">
        <v>147</v>
      </c>
      <c r="C588" s="4" t="s">
        <v>148</v>
      </c>
      <c r="D588" s="55">
        <v>44011</v>
      </c>
      <c r="E588" s="4" t="s">
        <v>698</v>
      </c>
      <c r="F588" s="4" t="s">
        <v>36</v>
      </c>
      <c r="G588" s="4" t="s">
        <v>921</v>
      </c>
      <c r="H588" s="4" t="s">
        <v>38</v>
      </c>
      <c r="I588" s="4" t="s">
        <v>1605</v>
      </c>
      <c r="J588" s="4"/>
      <c r="K588" s="55"/>
      <c r="L588" s="4"/>
      <c r="M588" s="4"/>
      <c r="N588" s="55"/>
      <c r="O588" s="4" t="s">
        <v>1708</v>
      </c>
      <c r="P588" s="55">
        <v>44011</v>
      </c>
      <c r="Q588" s="4" t="s">
        <v>1709</v>
      </c>
      <c r="R588" s="4"/>
      <c r="S588" s="4"/>
      <c r="T588" s="4">
        <v>0</v>
      </c>
      <c r="U588" s="4" t="s">
        <v>150</v>
      </c>
      <c r="V588" s="4">
        <v>301281</v>
      </c>
      <c r="W588" s="4" t="s">
        <v>1344</v>
      </c>
      <c r="X588" s="4">
        <v>301281</v>
      </c>
      <c r="Y588" s="4" t="s">
        <v>1344</v>
      </c>
      <c r="Z588" s="4">
        <v>15</v>
      </c>
      <c r="AA588" s="4" t="s">
        <v>43</v>
      </c>
      <c r="AB588" s="4">
        <v>1</v>
      </c>
      <c r="AC588" s="4" t="s">
        <v>43</v>
      </c>
      <c r="AD588" s="36">
        <v>32</v>
      </c>
      <c r="AE588" s="36" t="s">
        <v>1345</v>
      </c>
      <c r="AF588" s="4"/>
      <c r="AG588" s="4"/>
      <c r="AH588" s="4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spans="1:46" ht="15" customHeight="1" x14ac:dyDescent="0.35">
      <c r="A589" s="4">
        <v>2020</v>
      </c>
      <c r="B589" s="4" t="s">
        <v>147</v>
      </c>
      <c r="C589" s="4" t="s">
        <v>148</v>
      </c>
      <c r="D589" s="55">
        <v>44175</v>
      </c>
      <c r="E589" s="4" t="s">
        <v>698</v>
      </c>
      <c r="F589" s="4" t="s">
        <v>36</v>
      </c>
      <c r="G589" s="4" t="s">
        <v>37</v>
      </c>
      <c r="H589" s="4" t="s">
        <v>38</v>
      </c>
      <c r="I589" s="4" t="s">
        <v>1605</v>
      </c>
      <c r="J589" s="4"/>
      <c r="K589" s="55"/>
      <c r="L589" s="4"/>
      <c r="M589" s="4"/>
      <c r="N589" s="55"/>
      <c r="O589" s="4" t="s">
        <v>1710</v>
      </c>
      <c r="P589" s="55">
        <v>44175</v>
      </c>
      <c r="Q589" s="4" t="s">
        <v>1711</v>
      </c>
      <c r="R589" s="4"/>
      <c r="S589" s="4"/>
      <c r="T589" s="4">
        <v>0</v>
      </c>
      <c r="U589" s="4" t="s">
        <v>150</v>
      </c>
      <c r="V589" s="4">
        <v>301283</v>
      </c>
      <c r="W589" s="4" t="s">
        <v>1348</v>
      </c>
      <c r="X589" s="4">
        <v>301283</v>
      </c>
      <c r="Y589" s="4" t="s">
        <v>1348</v>
      </c>
      <c r="Z589" s="4">
        <v>15</v>
      </c>
      <c r="AA589" s="4" t="s">
        <v>43</v>
      </c>
      <c r="AB589" s="4">
        <v>1</v>
      </c>
      <c r="AC589" s="4" t="s">
        <v>43</v>
      </c>
      <c r="AD589" s="36">
        <v>34</v>
      </c>
      <c r="AE589" s="36" t="s">
        <v>1349</v>
      </c>
      <c r="AF589" s="4"/>
      <c r="AG589" s="4"/>
      <c r="AH589" s="4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spans="1:46" ht="15" customHeight="1" x14ac:dyDescent="0.35">
      <c r="A590" s="4">
        <v>2020</v>
      </c>
      <c r="B590" s="4" t="s">
        <v>147</v>
      </c>
      <c r="C590" s="4" t="s">
        <v>148</v>
      </c>
      <c r="D590" s="55">
        <v>44006</v>
      </c>
      <c r="E590" s="4" t="s">
        <v>698</v>
      </c>
      <c r="F590" s="4" t="s">
        <v>36</v>
      </c>
      <c r="G590" s="4" t="s">
        <v>921</v>
      </c>
      <c r="H590" s="4" t="s">
        <v>38</v>
      </c>
      <c r="I590" s="4" t="s">
        <v>1605</v>
      </c>
      <c r="J590" s="4"/>
      <c r="K590" s="55"/>
      <c r="L590" s="4"/>
      <c r="M590" s="4"/>
      <c r="N590" s="55"/>
      <c r="O590" s="4" t="s">
        <v>1712</v>
      </c>
      <c r="P590" s="55">
        <v>44006</v>
      </c>
      <c r="Q590" s="4" t="s">
        <v>1713</v>
      </c>
      <c r="R590" s="4"/>
      <c r="S590" s="4"/>
      <c r="T590" s="4">
        <v>0</v>
      </c>
      <c r="U590" s="4" t="s">
        <v>150</v>
      </c>
      <c r="V590" s="4">
        <v>301289</v>
      </c>
      <c r="W590" s="4" t="s">
        <v>671</v>
      </c>
      <c r="X590" s="4">
        <v>301289</v>
      </c>
      <c r="Y590" s="4" t="s">
        <v>671</v>
      </c>
      <c r="Z590" s="4">
        <v>15</v>
      </c>
      <c r="AA590" s="4" t="s">
        <v>43</v>
      </c>
      <c r="AB590" s="4">
        <v>1</v>
      </c>
      <c r="AC590" s="4" t="s">
        <v>43</v>
      </c>
      <c r="AD590" s="36">
        <v>40</v>
      </c>
      <c r="AE590" s="36" t="s">
        <v>672</v>
      </c>
      <c r="AF590" s="4"/>
      <c r="AG590" s="4"/>
      <c r="AH590" s="4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spans="1:46" ht="15" customHeight="1" x14ac:dyDescent="0.35">
      <c r="A591" s="4">
        <v>2020</v>
      </c>
      <c r="B591" s="4" t="s">
        <v>147</v>
      </c>
      <c r="C591" s="4" t="s">
        <v>148</v>
      </c>
      <c r="D591" s="55">
        <v>44012</v>
      </c>
      <c r="E591" s="4" t="s">
        <v>698</v>
      </c>
      <c r="F591" s="4" t="s">
        <v>36</v>
      </c>
      <c r="G591" s="4" t="s">
        <v>921</v>
      </c>
      <c r="H591" s="4" t="s">
        <v>38</v>
      </c>
      <c r="I591" s="4" t="s">
        <v>1605</v>
      </c>
      <c r="J591" s="4"/>
      <c r="K591" s="55"/>
      <c r="L591" s="4"/>
      <c r="M591" s="4"/>
      <c r="N591" s="55"/>
      <c r="O591" s="4" t="s">
        <v>1714</v>
      </c>
      <c r="P591" s="55">
        <v>44012</v>
      </c>
      <c r="Q591" s="4" t="s">
        <v>1715</v>
      </c>
      <c r="R591" s="4"/>
      <c r="S591" s="4"/>
      <c r="T591" s="4">
        <v>0</v>
      </c>
      <c r="U591" s="4" t="s">
        <v>150</v>
      </c>
      <c r="V591" s="4">
        <v>301486</v>
      </c>
      <c r="W591" s="4" t="s">
        <v>676</v>
      </c>
      <c r="X591" s="4">
        <v>301486</v>
      </c>
      <c r="Y591" s="4" t="s">
        <v>676</v>
      </c>
      <c r="Z591" s="4">
        <v>18</v>
      </c>
      <c r="AA591" s="4" t="s">
        <v>94</v>
      </c>
      <c r="AB591" s="4">
        <v>1</v>
      </c>
      <c r="AC591" s="4" t="s">
        <v>95</v>
      </c>
      <c r="AD591" s="36">
        <v>6</v>
      </c>
      <c r="AE591" s="36" t="s">
        <v>677</v>
      </c>
      <c r="AF591" s="4"/>
      <c r="AG591" s="4"/>
      <c r="AH591" s="4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spans="1:46" ht="15" customHeight="1" x14ac:dyDescent="0.35">
      <c r="A592" s="4">
        <v>2020</v>
      </c>
      <c r="B592" s="4" t="s">
        <v>34</v>
      </c>
      <c r="C592" s="4" t="s">
        <v>34</v>
      </c>
      <c r="D592" s="55">
        <v>43999</v>
      </c>
      <c r="E592" s="4" t="s">
        <v>698</v>
      </c>
      <c r="F592" s="4" t="s">
        <v>36</v>
      </c>
      <c r="G592" s="4" t="s">
        <v>921</v>
      </c>
      <c r="H592" s="4" t="s">
        <v>38</v>
      </c>
      <c r="I592" s="4" t="s">
        <v>1605</v>
      </c>
      <c r="J592" s="4"/>
      <c r="K592" s="55"/>
      <c r="L592" s="4"/>
      <c r="M592" s="4"/>
      <c r="N592" s="55"/>
      <c r="O592" s="4" t="s">
        <v>1716</v>
      </c>
      <c r="P592" s="55">
        <v>43999</v>
      </c>
      <c r="Q592" s="4" t="s">
        <v>1717</v>
      </c>
      <c r="R592" s="4"/>
      <c r="S592" s="4"/>
      <c r="T592" s="4">
        <v>9</v>
      </c>
      <c r="U592" s="4" t="s">
        <v>46</v>
      </c>
      <c r="V592" s="4">
        <v>95</v>
      </c>
      <c r="W592" s="4" t="s">
        <v>378</v>
      </c>
      <c r="X592" s="4">
        <v>55</v>
      </c>
      <c r="Y592" s="4" t="s">
        <v>378</v>
      </c>
      <c r="Z592" s="4">
        <v>15</v>
      </c>
      <c r="AA592" s="4" t="s">
        <v>43</v>
      </c>
      <c r="AB592" s="4">
        <v>1</v>
      </c>
      <c r="AC592" s="4" t="s">
        <v>43</v>
      </c>
      <c r="AD592" s="36">
        <v>1</v>
      </c>
      <c r="AE592" s="36" t="s">
        <v>43</v>
      </c>
      <c r="AF592" s="4"/>
      <c r="AG592" s="4"/>
      <c r="AH592" s="4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spans="1:46" ht="15" customHeight="1" x14ac:dyDescent="0.35">
      <c r="A593" s="4">
        <v>2020</v>
      </c>
      <c r="B593" s="4" t="s">
        <v>34</v>
      </c>
      <c r="C593" s="4" t="s">
        <v>34</v>
      </c>
      <c r="D593" s="55">
        <v>44009</v>
      </c>
      <c r="E593" s="4" t="s">
        <v>698</v>
      </c>
      <c r="F593" s="4" t="s">
        <v>36</v>
      </c>
      <c r="G593" s="4" t="s">
        <v>921</v>
      </c>
      <c r="H593" s="4" t="s">
        <v>38</v>
      </c>
      <c r="I593" s="4" t="s">
        <v>1605</v>
      </c>
      <c r="J593" s="4"/>
      <c r="K593" s="55"/>
      <c r="L593" s="4"/>
      <c r="M593" s="4"/>
      <c r="N593" s="55"/>
      <c r="O593" s="4" t="s">
        <v>1718</v>
      </c>
      <c r="P593" s="55">
        <v>44009</v>
      </c>
      <c r="Q593" s="4" t="s">
        <v>1719</v>
      </c>
      <c r="R593" s="4"/>
      <c r="S593" s="4"/>
      <c r="T593" s="4">
        <v>7</v>
      </c>
      <c r="U593" s="4" t="s">
        <v>181</v>
      </c>
      <c r="V593" s="4">
        <v>72</v>
      </c>
      <c r="W593" s="4" t="s">
        <v>486</v>
      </c>
      <c r="X593" s="4">
        <v>1519</v>
      </c>
      <c r="Y593" s="4" t="s">
        <v>487</v>
      </c>
      <c r="Z593" s="4">
        <v>15</v>
      </c>
      <c r="AA593" s="4" t="s">
        <v>43</v>
      </c>
      <c r="AB593" s="4">
        <v>1</v>
      </c>
      <c r="AC593" s="4" t="s">
        <v>43</v>
      </c>
      <c r="AD593" s="36">
        <v>20</v>
      </c>
      <c r="AE593" s="36" t="s">
        <v>403</v>
      </c>
      <c r="AF593" s="4"/>
      <c r="AG593" s="4"/>
      <c r="AH593" s="4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spans="1:46" ht="15" customHeight="1" x14ac:dyDescent="0.35">
      <c r="A594" s="4">
        <v>2020</v>
      </c>
      <c r="B594" s="4" t="s">
        <v>34</v>
      </c>
      <c r="C594" s="4" t="s">
        <v>34</v>
      </c>
      <c r="D594" s="55">
        <v>43910</v>
      </c>
      <c r="E594" s="4" t="s">
        <v>698</v>
      </c>
      <c r="F594" s="4" t="s">
        <v>36</v>
      </c>
      <c r="G594" s="4" t="s">
        <v>921</v>
      </c>
      <c r="H594" s="4" t="s">
        <v>38</v>
      </c>
      <c r="I594" s="4" t="s">
        <v>1605</v>
      </c>
      <c r="J594" s="4"/>
      <c r="K594" s="55"/>
      <c r="L594" s="4"/>
      <c r="M594" s="4"/>
      <c r="N594" s="55"/>
      <c r="O594" s="4" t="s">
        <v>1720</v>
      </c>
      <c r="P594" s="55">
        <v>43910</v>
      </c>
      <c r="Q594" s="4" t="s">
        <v>1721</v>
      </c>
      <c r="R594" s="4"/>
      <c r="S594" s="4"/>
      <c r="T594" s="4">
        <v>10</v>
      </c>
      <c r="U594" s="4" t="s">
        <v>246</v>
      </c>
      <c r="V594" s="4">
        <v>118</v>
      </c>
      <c r="W594" s="4" t="s">
        <v>1179</v>
      </c>
      <c r="X594" s="4">
        <v>1596</v>
      </c>
      <c r="Y594" s="4" t="s">
        <v>1180</v>
      </c>
      <c r="Z594" s="4">
        <v>15</v>
      </c>
      <c r="AA594" s="4" t="s">
        <v>43</v>
      </c>
      <c r="AB594" s="4">
        <v>1</v>
      </c>
      <c r="AC594" s="4" t="s">
        <v>43</v>
      </c>
      <c r="AD594" s="36">
        <v>1</v>
      </c>
      <c r="AE594" s="36" t="s">
        <v>43</v>
      </c>
      <c r="AF594" s="4"/>
      <c r="AG594" s="4"/>
      <c r="AH594" s="4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spans="1:46" ht="15" customHeight="1" x14ac:dyDescent="0.35">
      <c r="A595" s="4">
        <v>2020</v>
      </c>
      <c r="B595" s="4" t="s">
        <v>34</v>
      </c>
      <c r="C595" s="4" t="s">
        <v>34</v>
      </c>
      <c r="D595" s="55">
        <v>44007</v>
      </c>
      <c r="E595" s="4" t="s">
        <v>698</v>
      </c>
      <c r="F595" s="4" t="s">
        <v>36</v>
      </c>
      <c r="G595" s="4" t="s">
        <v>921</v>
      </c>
      <c r="H595" s="4" t="s">
        <v>38</v>
      </c>
      <c r="I595" s="4" t="s">
        <v>1605</v>
      </c>
      <c r="J595" s="4"/>
      <c r="K595" s="55"/>
      <c r="L595" s="4"/>
      <c r="M595" s="4"/>
      <c r="N595" s="55"/>
      <c r="O595" s="4" t="s">
        <v>1722</v>
      </c>
      <c r="P595" s="55">
        <v>44007</v>
      </c>
      <c r="Q595" s="4" t="s">
        <v>1723</v>
      </c>
      <c r="R595" s="4"/>
      <c r="S595" s="4"/>
      <c r="T595" s="4">
        <v>6</v>
      </c>
      <c r="U595" s="4" t="s">
        <v>138</v>
      </c>
      <c r="V595" s="4">
        <v>67</v>
      </c>
      <c r="W595" s="4" t="s">
        <v>871</v>
      </c>
      <c r="X595" s="4">
        <v>24</v>
      </c>
      <c r="Y595" s="4" t="s">
        <v>872</v>
      </c>
      <c r="Z595" s="4">
        <v>15</v>
      </c>
      <c r="AA595" s="4" t="s">
        <v>43</v>
      </c>
      <c r="AB595" s="4">
        <v>1</v>
      </c>
      <c r="AC595" s="4" t="s">
        <v>43</v>
      </c>
      <c r="AD595" s="36">
        <v>40</v>
      </c>
      <c r="AE595" s="36" t="s">
        <v>672</v>
      </c>
      <c r="AF595" s="4"/>
      <c r="AG595" s="4"/>
      <c r="AH595" s="4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spans="1:46" ht="15" customHeight="1" x14ac:dyDescent="0.35">
      <c r="A596" s="4">
        <v>2020</v>
      </c>
      <c r="B596" s="4" t="s">
        <v>34</v>
      </c>
      <c r="C596" s="4" t="s">
        <v>34</v>
      </c>
      <c r="D596" s="55">
        <v>44010</v>
      </c>
      <c r="E596" s="4" t="s">
        <v>698</v>
      </c>
      <c r="F596" s="4" t="s">
        <v>36</v>
      </c>
      <c r="G596" s="4" t="s">
        <v>921</v>
      </c>
      <c r="H596" s="4" t="s">
        <v>38</v>
      </c>
      <c r="I596" s="4" t="s">
        <v>1605</v>
      </c>
      <c r="J596" s="4"/>
      <c r="K596" s="55"/>
      <c r="L596" s="4"/>
      <c r="M596" s="4"/>
      <c r="N596" s="55"/>
      <c r="O596" s="4" t="s">
        <v>1724</v>
      </c>
      <c r="P596" s="55">
        <v>44010</v>
      </c>
      <c r="Q596" s="4" t="s">
        <v>1725</v>
      </c>
      <c r="R596" s="4"/>
      <c r="S596" s="4"/>
      <c r="T596" s="56">
        <v>3</v>
      </c>
      <c r="U596" s="56" t="s">
        <v>159</v>
      </c>
      <c r="V596" s="4">
        <v>60</v>
      </c>
      <c r="W596" s="56" t="s">
        <v>1123</v>
      </c>
      <c r="X596" s="4">
        <v>16</v>
      </c>
      <c r="Y596" s="56" t="s">
        <v>1124</v>
      </c>
      <c r="Z596" s="56">
        <v>15</v>
      </c>
      <c r="AA596" s="56" t="s">
        <v>43</v>
      </c>
      <c r="AB596" s="56">
        <v>1</v>
      </c>
      <c r="AC596" s="56" t="s">
        <v>43</v>
      </c>
      <c r="AD596" s="37">
        <v>1</v>
      </c>
      <c r="AE596" s="37" t="s">
        <v>43</v>
      </c>
      <c r="AF596" s="4"/>
      <c r="AG596" s="4"/>
      <c r="AH596" s="4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spans="1:46" ht="15" customHeight="1" x14ac:dyDescent="0.35">
      <c r="A597" s="4">
        <v>2020</v>
      </c>
      <c r="B597" s="4" t="s">
        <v>34</v>
      </c>
      <c r="C597" s="4" t="s">
        <v>34</v>
      </c>
      <c r="D597" s="55">
        <v>43910</v>
      </c>
      <c r="E597" s="4" t="s">
        <v>698</v>
      </c>
      <c r="F597" s="4" t="s">
        <v>36</v>
      </c>
      <c r="G597" s="4" t="s">
        <v>921</v>
      </c>
      <c r="H597" s="4" t="s">
        <v>38</v>
      </c>
      <c r="I597" s="4" t="s">
        <v>1605</v>
      </c>
      <c r="J597" s="4"/>
      <c r="K597" s="55"/>
      <c r="L597" s="4"/>
      <c r="M597" s="4"/>
      <c r="N597" s="55"/>
      <c r="O597" s="4" t="s">
        <v>1726</v>
      </c>
      <c r="P597" s="55">
        <v>43910</v>
      </c>
      <c r="Q597" s="4" t="s">
        <v>1727</v>
      </c>
      <c r="R597" s="4"/>
      <c r="S597" s="4"/>
      <c r="T597" s="4">
        <v>10</v>
      </c>
      <c r="U597" s="4" t="s">
        <v>246</v>
      </c>
      <c r="V597" s="4">
        <v>111</v>
      </c>
      <c r="W597" s="4" t="s">
        <v>1191</v>
      </c>
      <c r="X597" s="4">
        <v>1276</v>
      </c>
      <c r="Y597" s="4" t="s">
        <v>1191</v>
      </c>
      <c r="Z597" s="4">
        <v>15</v>
      </c>
      <c r="AA597" s="4" t="s">
        <v>43</v>
      </c>
      <c r="AB597" s="4">
        <v>1</v>
      </c>
      <c r="AC597" s="4" t="s">
        <v>43</v>
      </c>
      <c r="AD597" s="36">
        <v>7</v>
      </c>
      <c r="AE597" s="36" t="s">
        <v>1192</v>
      </c>
      <c r="AF597" s="4"/>
      <c r="AG597" s="4"/>
      <c r="AH597" s="4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spans="1:46" ht="15" customHeight="1" x14ac:dyDescent="0.35">
      <c r="A598" s="4">
        <v>2020</v>
      </c>
      <c r="B598" s="4" t="s">
        <v>34</v>
      </c>
      <c r="C598" s="4" t="s">
        <v>34</v>
      </c>
      <c r="D598" s="55">
        <v>44012</v>
      </c>
      <c r="E598" s="4" t="s">
        <v>698</v>
      </c>
      <c r="F598" s="4" t="s">
        <v>36</v>
      </c>
      <c r="G598" s="4" t="s">
        <v>921</v>
      </c>
      <c r="H598" s="4" t="s">
        <v>38</v>
      </c>
      <c r="I598" s="4" t="s">
        <v>1605</v>
      </c>
      <c r="J598" s="4"/>
      <c r="K598" s="55"/>
      <c r="L598" s="4"/>
      <c r="M598" s="4"/>
      <c r="N598" s="55"/>
      <c r="O598" s="4" t="s">
        <v>1728</v>
      </c>
      <c r="P598" s="55">
        <v>44012</v>
      </c>
      <c r="Q598" s="4" t="s">
        <v>1729</v>
      </c>
      <c r="R598" s="4"/>
      <c r="S598" s="4"/>
      <c r="T598" s="56">
        <v>38</v>
      </c>
      <c r="U598" s="56" t="s">
        <v>59</v>
      </c>
      <c r="V598" s="56">
        <v>59</v>
      </c>
      <c r="W598" s="56" t="s">
        <v>60</v>
      </c>
      <c r="X598" s="56">
        <v>192</v>
      </c>
      <c r="Y598" s="56" t="s">
        <v>61</v>
      </c>
      <c r="Z598" s="56">
        <v>15</v>
      </c>
      <c r="AA598" s="56" t="s">
        <v>43</v>
      </c>
      <c r="AB598" s="56">
        <v>1</v>
      </c>
      <c r="AC598" s="56" t="s">
        <v>43</v>
      </c>
      <c r="AD598" s="37">
        <v>1</v>
      </c>
      <c r="AE598" s="37" t="s">
        <v>43</v>
      </c>
      <c r="AF598" s="4"/>
      <c r="AG598" s="4"/>
      <c r="AH598" s="4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spans="1:46" ht="15" customHeight="1" x14ac:dyDescent="0.35">
      <c r="A599" s="4">
        <v>2020</v>
      </c>
      <c r="B599" s="4" t="s">
        <v>62</v>
      </c>
      <c r="C599" s="4" t="s">
        <v>62</v>
      </c>
      <c r="D599" s="55">
        <v>44168</v>
      </c>
      <c r="E599" s="4" t="s">
        <v>698</v>
      </c>
      <c r="F599" s="4" t="s">
        <v>36</v>
      </c>
      <c r="G599" s="4" t="s">
        <v>921</v>
      </c>
      <c r="H599" s="4" t="s">
        <v>38</v>
      </c>
      <c r="I599" s="4" t="s">
        <v>1605</v>
      </c>
      <c r="J599" s="4"/>
      <c r="K599" s="55"/>
      <c r="L599" s="4"/>
      <c r="M599" s="4"/>
      <c r="N599" s="55"/>
      <c r="O599" s="4" t="s">
        <v>1730</v>
      </c>
      <c r="P599" s="55">
        <v>44168</v>
      </c>
      <c r="Q599" s="4" t="s">
        <v>1731</v>
      </c>
      <c r="R599" s="4"/>
      <c r="S599" s="4"/>
      <c r="T599" s="4">
        <v>99</v>
      </c>
      <c r="U599" s="4" t="s">
        <v>64</v>
      </c>
      <c r="V599" s="4">
        <v>461</v>
      </c>
      <c r="W599" s="4" t="s">
        <v>567</v>
      </c>
      <c r="X599" s="4">
        <v>936</v>
      </c>
      <c r="Y599" s="4" t="s">
        <v>568</v>
      </c>
      <c r="Z599" s="4">
        <v>24</v>
      </c>
      <c r="AA599" s="4" t="s">
        <v>569</v>
      </c>
      <c r="AB599" s="4">
        <v>1</v>
      </c>
      <c r="AC599" s="4" t="s">
        <v>569</v>
      </c>
      <c r="AD599" s="36">
        <v>1</v>
      </c>
      <c r="AE599" s="36" t="s">
        <v>569</v>
      </c>
      <c r="AF599" s="4"/>
      <c r="AG599" s="4"/>
      <c r="AH599" s="4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spans="1:46" ht="15" customHeight="1" x14ac:dyDescent="0.35">
      <c r="A600" s="4">
        <v>2020</v>
      </c>
      <c r="B600" s="4" t="s">
        <v>34</v>
      </c>
      <c r="C600" s="4" t="s">
        <v>34</v>
      </c>
      <c r="D600" s="55">
        <v>44026</v>
      </c>
      <c r="E600" s="4" t="s">
        <v>698</v>
      </c>
      <c r="F600" s="4" t="s">
        <v>36</v>
      </c>
      <c r="G600" s="4" t="s">
        <v>921</v>
      </c>
      <c r="H600" s="4" t="s">
        <v>38</v>
      </c>
      <c r="I600" s="4" t="s">
        <v>1605</v>
      </c>
      <c r="J600" s="4"/>
      <c r="K600" s="55"/>
      <c r="L600" s="4"/>
      <c r="M600" s="4"/>
      <c r="N600" s="55"/>
      <c r="O600" s="4" t="s">
        <v>1732</v>
      </c>
      <c r="P600" s="55">
        <v>44026</v>
      </c>
      <c r="Q600" s="4" t="s">
        <v>1733</v>
      </c>
      <c r="R600" s="4"/>
      <c r="S600" s="4"/>
      <c r="T600" s="4">
        <v>38</v>
      </c>
      <c r="U600" s="4" t="s">
        <v>59</v>
      </c>
      <c r="V600" s="4">
        <v>244</v>
      </c>
      <c r="W600" s="4" t="s">
        <v>1197</v>
      </c>
      <c r="X600" s="4">
        <v>1632</v>
      </c>
      <c r="Y600" s="4" t="s">
        <v>1198</v>
      </c>
      <c r="Z600" s="4">
        <v>15</v>
      </c>
      <c r="AA600" s="4" t="s">
        <v>43</v>
      </c>
      <c r="AB600" s="4">
        <v>1</v>
      </c>
      <c r="AC600" s="4" t="s">
        <v>43</v>
      </c>
      <c r="AD600" s="36">
        <v>31</v>
      </c>
      <c r="AE600" s="36" t="s">
        <v>49</v>
      </c>
      <c r="AF600" s="4"/>
      <c r="AG600" s="4"/>
      <c r="AH600" s="4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spans="1:46" ht="15" customHeight="1" x14ac:dyDescent="0.35">
      <c r="A601" s="4">
        <v>2020</v>
      </c>
      <c r="B601" s="4" t="s">
        <v>34</v>
      </c>
      <c r="C601" s="4" t="s">
        <v>34</v>
      </c>
      <c r="D601" s="55">
        <v>43994</v>
      </c>
      <c r="E601" s="4" t="s">
        <v>698</v>
      </c>
      <c r="F601" s="4" t="s">
        <v>36</v>
      </c>
      <c r="G601" s="4" t="s">
        <v>921</v>
      </c>
      <c r="H601" s="4" t="s">
        <v>38</v>
      </c>
      <c r="I601" s="4" t="s">
        <v>1605</v>
      </c>
      <c r="J601" s="4"/>
      <c r="K601" s="55"/>
      <c r="L601" s="4"/>
      <c r="M601" s="4"/>
      <c r="N601" s="55"/>
      <c r="O601" s="4" t="s">
        <v>1734</v>
      </c>
      <c r="P601" s="55">
        <v>43994</v>
      </c>
      <c r="Q601" s="4" t="s">
        <v>1735</v>
      </c>
      <c r="R601" s="4"/>
      <c r="S601" s="4"/>
      <c r="T601" s="4">
        <v>6</v>
      </c>
      <c r="U601" s="4" t="s">
        <v>138</v>
      </c>
      <c r="V601" s="4">
        <v>61</v>
      </c>
      <c r="W601" s="4" t="s">
        <v>139</v>
      </c>
      <c r="X601" s="4">
        <v>17</v>
      </c>
      <c r="Y601" s="4" t="s">
        <v>140</v>
      </c>
      <c r="Z601" s="4">
        <v>15</v>
      </c>
      <c r="AA601" s="4" t="s">
        <v>43</v>
      </c>
      <c r="AB601" s="4">
        <v>1</v>
      </c>
      <c r="AC601" s="4" t="s">
        <v>43</v>
      </c>
      <c r="AD601" s="36">
        <v>1</v>
      </c>
      <c r="AE601" s="36" t="s">
        <v>43</v>
      </c>
      <c r="AF601" s="4"/>
      <c r="AG601" s="4"/>
      <c r="AH601" s="4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spans="1:46" ht="15" customHeight="1" x14ac:dyDescent="0.35">
      <c r="A602" s="4">
        <v>2020</v>
      </c>
      <c r="B602" s="4" t="s">
        <v>34</v>
      </c>
      <c r="C602" s="4" t="s">
        <v>34</v>
      </c>
      <c r="D602" s="55">
        <v>43957</v>
      </c>
      <c r="E602" s="4" t="s">
        <v>698</v>
      </c>
      <c r="F602" s="4" t="s">
        <v>36</v>
      </c>
      <c r="G602" s="4" t="s">
        <v>921</v>
      </c>
      <c r="H602" s="4" t="s">
        <v>38</v>
      </c>
      <c r="I602" s="4" t="s">
        <v>1605</v>
      </c>
      <c r="J602" s="4"/>
      <c r="K602" s="55"/>
      <c r="L602" s="4"/>
      <c r="M602" s="4"/>
      <c r="N602" s="55"/>
      <c r="O602" s="4" t="s">
        <v>1736</v>
      </c>
      <c r="P602" s="55">
        <v>43957</v>
      </c>
      <c r="Q602" s="4" t="s">
        <v>1737</v>
      </c>
      <c r="R602" s="4"/>
      <c r="S602" s="4"/>
      <c r="T602" s="4">
        <v>10</v>
      </c>
      <c r="U602" s="4" t="s">
        <v>246</v>
      </c>
      <c r="V602" s="4">
        <v>342</v>
      </c>
      <c r="W602" s="4" t="s">
        <v>346</v>
      </c>
      <c r="X602" s="4">
        <v>994</v>
      </c>
      <c r="Y602" s="4" t="s">
        <v>347</v>
      </c>
      <c r="Z602" s="4">
        <v>15</v>
      </c>
      <c r="AA602" s="4" t="s">
        <v>43</v>
      </c>
      <c r="AB602" s="4">
        <v>1</v>
      </c>
      <c r="AC602" s="4" t="s">
        <v>43</v>
      </c>
      <c r="AD602" s="36">
        <v>1</v>
      </c>
      <c r="AE602" s="36" t="s">
        <v>43</v>
      </c>
      <c r="AF602" s="4"/>
      <c r="AG602" s="4"/>
      <c r="AH602" s="4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spans="1:46" ht="15" customHeight="1" x14ac:dyDescent="0.35">
      <c r="A603" s="4">
        <v>2020</v>
      </c>
      <c r="B603" s="4" t="s">
        <v>34</v>
      </c>
      <c r="C603" s="4" t="s">
        <v>34</v>
      </c>
      <c r="D603" s="55">
        <v>43956</v>
      </c>
      <c r="E603" s="4" t="s">
        <v>698</v>
      </c>
      <c r="F603" s="4" t="s">
        <v>36</v>
      </c>
      <c r="G603" s="4" t="s">
        <v>921</v>
      </c>
      <c r="H603" s="4" t="s">
        <v>38</v>
      </c>
      <c r="I603" s="4" t="s">
        <v>1605</v>
      </c>
      <c r="J603" s="4"/>
      <c r="K603" s="55"/>
      <c r="L603" s="4"/>
      <c r="M603" s="4"/>
      <c r="N603" s="55"/>
      <c r="O603" s="4" t="s">
        <v>1738</v>
      </c>
      <c r="P603" s="55">
        <v>43956</v>
      </c>
      <c r="Q603" s="4" t="s">
        <v>1739</v>
      </c>
      <c r="R603" s="4"/>
      <c r="S603" s="4"/>
      <c r="T603" s="4">
        <v>10</v>
      </c>
      <c r="U603" s="4" t="s">
        <v>246</v>
      </c>
      <c r="V603" s="4">
        <v>10</v>
      </c>
      <c r="W603" s="4" t="s">
        <v>360</v>
      </c>
      <c r="X603" s="4">
        <v>79</v>
      </c>
      <c r="Y603" s="4" t="s">
        <v>361</v>
      </c>
      <c r="Z603" s="4">
        <v>15</v>
      </c>
      <c r="AA603" s="4" t="s">
        <v>43</v>
      </c>
      <c r="AB603" s="4">
        <v>1</v>
      </c>
      <c r="AC603" s="4" t="s">
        <v>43</v>
      </c>
      <c r="AD603" s="36">
        <v>30</v>
      </c>
      <c r="AE603" s="36" t="s">
        <v>130</v>
      </c>
      <c r="AF603" s="4"/>
      <c r="AG603" s="4"/>
      <c r="AH603" s="4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spans="1:46" ht="15" customHeight="1" x14ac:dyDescent="0.35">
      <c r="A604" s="4">
        <v>2020</v>
      </c>
      <c r="B604" s="4" t="s">
        <v>34</v>
      </c>
      <c r="C604" s="4" t="s">
        <v>34</v>
      </c>
      <c r="D604" s="55">
        <v>44005</v>
      </c>
      <c r="E604" s="4" t="s">
        <v>698</v>
      </c>
      <c r="F604" s="4" t="s">
        <v>36</v>
      </c>
      <c r="G604" s="4" t="s">
        <v>921</v>
      </c>
      <c r="H604" s="4" t="s">
        <v>38</v>
      </c>
      <c r="I604" s="4" t="s">
        <v>1605</v>
      </c>
      <c r="J604" s="4"/>
      <c r="K604" s="55"/>
      <c r="L604" s="4"/>
      <c r="M604" s="4"/>
      <c r="N604" s="55"/>
      <c r="O604" s="4" t="s">
        <v>1740</v>
      </c>
      <c r="P604" s="55">
        <v>44005</v>
      </c>
      <c r="Q604" s="4" t="s">
        <v>1741</v>
      </c>
      <c r="R604" s="4"/>
      <c r="S604" s="4"/>
      <c r="T604" s="4">
        <v>6</v>
      </c>
      <c r="U604" s="4" t="s">
        <v>138</v>
      </c>
      <c r="V604" s="4">
        <v>6</v>
      </c>
      <c r="W604" s="4" t="s">
        <v>169</v>
      </c>
      <c r="X604" s="4">
        <v>15</v>
      </c>
      <c r="Y604" s="4" t="s">
        <v>170</v>
      </c>
      <c r="Z604" s="4">
        <v>15</v>
      </c>
      <c r="AA604" s="4" t="s">
        <v>43</v>
      </c>
      <c r="AB604" s="4">
        <v>1</v>
      </c>
      <c r="AC604" s="4" t="s">
        <v>43</v>
      </c>
      <c r="AD604" s="36">
        <v>22</v>
      </c>
      <c r="AE604" s="36" t="s">
        <v>171</v>
      </c>
      <c r="AF604" s="4"/>
      <c r="AG604" s="4"/>
      <c r="AH604" s="4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spans="1:46" ht="15" customHeight="1" x14ac:dyDescent="0.35">
      <c r="A605" s="4">
        <v>2020</v>
      </c>
      <c r="B605" s="4" t="s">
        <v>34</v>
      </c>
      <c r="C605" s="4" t="s">
        <v>34</v>
      </c>
      <c r="D605" s="55">
        <v>43851</v>
      </c>
      <c r="E605" s="4" t="s">
        <v>698</v>
      </c>
      <c r="F605" s="4" t="s">
        <v>36</v>
      </c>
      <c r="G605" s="4" t="s">
        <v>921</v>
      </c>
      <c r="H605" s="4" t="s">
        <v>38</v>
      </c>
      <c r="I605" s="4" t="s">
        <v>1605</v>
      </c>
      <c r="J605" s="4"/>
      <c r="K605" s="55"/>
      <c r="L605" s="4"/>
      <c r="M605" s="4"/>
      <c r="N605" s="55"/>
      <c r="O605" s="4" t="s">
        <v>1742</v>
      </c>
      <c r="P605" s="55">
        <v>43851</v>
      </c>
      <c r="Q605" s="4" t="s">
        <v>1743</v>
      </c>
      <c r="R605" s="4"/>
      <c r="S605" s="4"/>
      <c r="T605" s="4">
        <v>39</v>
      </c>
      <c r="U605" s="4" t="s">
        <v>286</v>
      </c>
      <c r="V605" s="4">
        <v>39</v>
      </c>
      <c r="W605" s="4" t="s">
        <v>599</v>
      </c>
      <c r="X605" s="4">
        <v>1087</v>
      </c>
      <c r="Y605" s="4" t="s">
        <v>600</v>
      </c>
      <c r="Z605" s="4">
        <v>15</v>
      </c>
      <c r="AA605" s="4" t="s">
        <v>43</v>
      </c>
      <c r="AB605" s="4">
        <v>1</v>
      </c>
      <c r="AC605" s="4" t="s">
        <v>43</v>
      </c>
      <c r="AD605" s="36">
        <v>1</v>
      </c>
      <c r="AE605" s="36" t="s">
        <v>43</v>
      </c>
      <c r="AF605" s="4"/>
      <c r="AG605" s="4"/>
      <c r="AH605" s="4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spans="1:46" ht="15" customHeight="1" x14ac:dyDescent="0.35">
      <c r="A606" s="4">
        <v>2020</v>
      </c>
      <c r="B606" s="4" t="s">
        <v>34</v>
      </c>
      <c r="C606" s="4" t="s">
        <v>34</v>
      </c>
      <c r="D606" s="55">
        <v>43984</v>
      </c>
      <c r="E606" s="4" t="s">
        <v>698</v>
      </c>
      <c r="F606" s="4" t="s">
        <v>36</v>
      </c>
      <c r="G606" s="4" t="s">
        <v>921</v>
      </c>
      <c r="H606" s="4" t="s">
        <v>38</v>
      </c>
      <c r="I606" s="4" t="s">
        <v>1605</v>
      </c>
      <c r="J606" s="4"/>
      <c r="K606" s="55"/>
      <c r="L606" s="4"/>
      <c r="M606" s="4"/>
      <c r="N606" s="55"/>
      <c r="O606" s="4" t="s">
        <v>1744</v>
      </c>
      <c r="P606" s="55">
        <v>43984</v>
      </c>
      <c r="Q606" s="4" t="s">
        <v>1745</v>
      </c>
      <c r="R606" s="4"/>
      <c r="S606" s="4"/>
      <c r="T606" s="4">
        <v>5</v>
      </c>
      <c r="U606" s="4" t="s">
        <v>121</v>
      </c>
      <c r="V606" s="4">
        <v>5</v>
      </c>
      <c r="W606" s="4" t="s">
        <v>588</v>
      </c>
      <c r="X606" s="4">
        <v>1293</v>
      </c>
      <c r="Y606" s="4" t="s">
        <v>589</v>
      </c>
      <c r="Z606" s="4">
        <v>15</v>
      </c>
      <c r="AA606" s="4" t="s">
        <v>43</v>
      </c>
      <c r="AB606" s="4">
        <v>1</v>
      </c>
      <c r="AC606" s="4" t="s">
        <v>43</v>
      </c>
      <c r="AD606" s="36">
        <v>31</v>
      </c>
      <c r="AE606" s="36" t="s">
        <v>49</v>
      </c>
      <c r="AF606" s="4"/>
      <c r="AG606" s="4"/>
      <c r="AH606" s="4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spans="1:46" ht="15" customHeight="1" x14ac:dyDescent="0.35">
      <c r="A607" s="4">
        <v>2020</v>
      </c>
      <c r="B607" s="4" t="s">
        <v>34</v>
      </c>
      <c r="C607" s="4" t="s">
        <v>34</v>
      </c>
      <c r="D607" s="55">
        <v>44027</v>
      </c>
      <c r="E607" s="4" t="s">
        <v>698</v>
      </c>
      <c r="F607" s="4" t="s">
        <v>36</v>
      </c>
      <c r="G607" s="4" t="s">
        <v>921</v>
      </c>
      <c r="H607" s="4" t="s">
        <v>38</v>
      </c>
      <c r="I607" s="4" t="s">
        <v>1605</v>
      </c>
      <c r="J607" s="4"/>
      <c r="K607" s="57"/>
      <c r="L607" s="4"/>
      <c r="M607" s="4"/>
      <c r="N607" s="55"/>
      <c r="O607" s="4" t="s">
        <v>1746</v>
      </c>
      <c r="P607" s="57">
        <v>44027</v>
      </c>
      <c r="Q607" s="4" t="s">
        <v>1747</v>
      </c>
      <c r="R607" s="56"/>
      <c r="S607" s="4"/>
      <c r="T607" s="56">
        <v>37</v>
      </c>
      <c r="U607" s="56" t="s">
        <v>186</v>
      </c>
      <c r="V607" s="4">
        <v>211</v>
      </c>
      <c r="W607" s="56" t="s">
        <v>216</v>
      </c>
      <c r="X607" s="4">
        <v>1017</v>
      </c>
      <c r="Y607" s="56" t="s">
        <v>217</v>
      </c>
      <c r="Z607" s="56">
        <v>15</v>
      </c>
      <c r="AA607" s="56" t="s">
        <v>43</v>
      </c>
      <c r="AB607" s="56">
        <v>1</v>
      </c>
      <c r="AC607" s="56" t="s">
        <v>43</v>
      </c>
      <c r="AD607" s="37">
        <v>1</v>
      </c>
      <c r="AE607" s="37" t="s">
        <v>43</v>
      </c>
      <c r="AF607" s="4"/>
      <c r="AG607" s="4"/>
      <c r="AH607" s="4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spans="1:46" ht="15" customHeight="1" x14ac:dyDescent="0.35">
      <c r="A608" s="4">
        <v>2020</v>
      </c>
      <c r="B608" s="4" t="s">
        <v>34</v>
      </c>
      <c r="C608" s="4" t="s">
        <v>34</v>
      </c>
      <c r="D608" s="55">
        <v>44008</v>
      </c>
      <c r="E608" s="4" t="s">
        <v>698</v>
      </c>
      <c r="F608" s="4" t="s">
        <v>36</v>
      </c>
      <c r="G608" s="4" t="s">
        <v>921</v>
      </c>
      <c r="H608" s="4" t="s">
        <v>38</v>
      </c>
      <c r="I608" s="4" t="s">
        <v>1605</v>
      </c>
      <c r="J608" s="4"/>
      <c r="K608" s="55"/>
      <c r="L608" s="4"/>
      <c r="M608" s="4"/>
      <c r="N608" s="55"/>
      <c r="O608" s="4" t="s">
        <v>1748</v>
      </c>
      <c r="P608" s="55">
        <v>44008</v>
      </c>
      <c r="Q608" s="4" t="s">
        <v>1749</v>
      </c>
      <c r="R608" s="4"/>
      <c r="S608" s="4"/>
      <c r="T608" s="4">
        <v>38</v>
      </c>
      <c r="U608" s="4" t="s">
        <v>59</v>
      </c>
      <c r="V608" s="4">
        <v>59</v>
      </c>
      <c r="W608" s="4" t="s">
        <v>60</v>
      </c>
      <c r="X608" s="4">
        <v>192</v>
      </c>
      <c r="Y608" s="4" t="s">
        <v>61</v>
      </c>
      <c r="Z608" s="4">
        <v>15</v>
      </c>
      <c r="AA608" s="4" t="s">
        <v>43</v>
      </c>
      <c r="AB608" s="4">
        <v>1</v>
      </c>
      <c r="AC608" s="4" t="s">
        <v>43</v>
      </c>
      <c r="AD608" s="36">
        <v>1</v>
      </c>
      <c r="AE608" s="36" t="s">
        <v>43</v>
      </c>
      <c r="AF608" s="4"/>
      <c r="AG608" s="4"/>
      <c r="AH608" s="4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spans="1:46" ht="15" customHeight="1" x14ac:dyDescent="0.35">
      <c r="A609" s="4">
        <v>2020</v>
      </c>
      <c r="B609" s="4" t="s">
        <v>34</v>
      </c>
      <c r="C609" s="4" t="s">
        <v>34</v>
      </c>
      <c r="D609" s="55">
        <v>43993</v>
      </c>
      <c r="E609" s="4" t="s">
        <v>698</v>
      </c>
      <c r="F609" s="4" t="s">
        <v>36</v>
      </c>
      <c r="G609" s="4" t="s">
        <v>921</v>
      </c>
      <c r="H609" s="4" t="s">
        <v>38</v>
      </c>
      <c r="I609" s="4" t="s">
        <v>1605</v>
      </c>
      <c r="J609" s="4"/>
      <c r="K609" s="57"/>
      <c r="L609" s="4"/>
      <c r="M609" s="4"/>
      <c r="N609" s="55"/>
      <c r="O609" s="4" t="s">
        <v>1750</v>
      </c>
      <c r="P609" s="57">
        <v>43993</v>
      </c>
      <c r="Q609" s="4" t="s">
        <v>1751</v>
      </c>
      <c r="R609" s="56"/>
      <c r="S609" s="4"/>
      <c r="T609" s="4">
        <v>1</v>
      </c>
      <c r="U609" s="4" t="s">
        <v>40</v>
      </c>
      <c r="V609" s="4">
        <v>22</v>
      </c>
      <c r="W609" s="4" t="s">
        <v>852</v>
      </c>
      <c r="X609" s="4">
        <v>1268</v>
      </c>
      <c r="Y609" s="4" t="s">
        <v>852</v>
      </c>
      <c r="Z609" s="4">
        <v>15</v>
      </c>
      <c r="AA609" s="4" t="s">
        <v>43</v>
      </c>
      <c r="AB609" s="4">
        <v>1</v>
      </c>
      <c r="AC609" s="4" t="s">
        <v>43</v>
      </c>
      <c r="AD609" s="36">
        <v>41</v>
      </c>
      <c r="AE609" s="36" t="s">
        <v>579</v>
      </c>
      <c r="AF609" s="4"/>
      <c r="AG609" s="4"/>
      <c r="AH609" s="4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spans="1:46" ht="15" customHeight="1" x14ac:dyDescent="0.35">
      <c r="A610" s="4">
        <v>2020</v>
      </c>
      <c r="B610" s="4" t="s">
        <v>34</v>
      </c>
      <c r="C610" s="4" t="s">
        <v>34</v>
      </c>
      <c r="D610" s="55">
        <v>43993</v>
      </c>
      <c r="E610" s="4" t="s">
        <v>698</v>
      </c>
      <c r="F610" s="4" t="s">
        <v>36</v>
      </c>
      <c r="G610" s="4" t="s">
        <v>921</v>
      </c>
      <c r="H610" s="4" t="s">
        <v>38</v>
      </c>
      <c r="I610" s="4" t="s">
        <v>1605</v>
      </c>
      <c r="J610" s="4"/>
      <c r="K610" s="55"/>
      <c r="L610" s="4"/>
      <c r="M610" s="4"/>
      <c r="N610" s="55"/>
      <c r="O610" s="4" t="s">
        <v>1752</v>
      </c>
      <c r="P610" s="55">
        <v>43993</v>
      </c>
      <c r="Q610" s="4" t="s">
        <v>1753</v>
      </c>
      <c r="R610" s="4"/>
      <c r="S610" s="4"/>
      <c r="T610" s="4">
        <v>9</v>
      </c>
      <c r="U610" s="4" t="s">
        <v>46</v>
      </c>
      <c r="V610" s="4">
        <v>59</v>
      </c>
      <c r="W610" s="4" t="s">
        <v>481</v>
      </c>
      <c r="X610" s="4">
        <v>1275</v>
      </c>
      <c r="Y610" s="4" t="s">
        <v>481</v>
      </c>
      <c r="Z610" s="4">
        <v>15</v>
      </c>
      <c r="AA610" s="4" t="s">
        <v>43</v>
      </c>
      <c r="AB610" s="4">
        <v>1</v>
      </c>
      <c r="AC610" s="4" t="s">
        <v>43</v>
      </c>
      <c r="AD610" s="36">
        <v>13</v>
      </c>
      <c r="AE610" s="36" t="s">
        <v>44</v>
      </c>
      <c r="AF610" s="4"/>
      <c r="AG610" s="4"/>
      <c r="AH610" s="4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spans="1:46" ht="15" customHeight="1" x14ac:dyDescent="0.35">
      <c r="A611" s="4">
        <v>2020</v>
      </c>
      <c r="B611" s="4" t="s">
        <v>34</v>
      </c>
      <c r="C611" s="4" t="s">
        <v>289</v>
      </c>
      <c r="D611" s="55">
        <v>43956</v>
      </c>
      <c r="E611" s="4" t="s">
        <v>698</v>
      </c>
      <c r="F611" s="4" t="s">
        <v>36</v>
      </c>
      <c r="G611" s="4" t="s">
        <v>921</v>
      </c>
      <c r="H611" s="4" t="s">
        <v>38</v>
      </c>
      <c r="I611" s="4" t="s">
        <v>1605</v>
      </c>
      <c r="J611" s="4"/>
      <c r="K611" s="55"/>
      <c r="L611" s="4"/>
      <c r="M611" s="4"/>
      <c r="N611" s="55"/>
      <c r="O611" s="4" t="s">
        <v>1754</v>
      </c>
      <c r="P611" s="55">
        <v>43956</v>
      </c>
      <c r="Q611" s="4" t="s">
        <v>1755</v>
      </c>
      <c r="R611" s="4"/>
      <c r="S611" s="4"/>
      <c r="T611" s="4">
        <v>4</v>
      </c>
      <c r="U611" s="4" t="s">
        <v>387</v>
      </c>
      <c r="V611" s="4">
        <v>4</v>
      </c>
      <c r="W611" s="4" t="s">
        <v>387</v>
      </c>
      <c r="X611" s="4">
        <v>12</v>
      </c>
      <c r="Y611" s="4" t="s">
        <v>388</v>
      </c>
      <c r="Z611" s="4">
        <v>15</v>
      </c>
      <c r="AA611" s="4" t="s">
        <v>43</v>
      </c>
      <c r="AB611" s="4">
        <v>1</v>
      </c>
      <c r="AC611" s="4" t="s">
        <v>43</v>
      </c>
      <c r="AD611" s="36">
        <v>1</v>
      </c>
      <c r="AE611" s="36" t="s">
        <v>43</v>
      </c>
      <c r="AF611" s="4"/>
      <c r="AG611" s="4"/>
      <c r="AH611" s="4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spans="1:46" ht="15" customHeight="1" x14ac:dyDescent="0.35">
      <c r="A612" s="4">
        <v>2020</v>
      </c>
      <c r="B612" s="4" t="s">
        <v>62</v>
      </c>
      <c r="C612" s="4" t="s">
        <v>62</v>
      </c>
      <c r="D612" s="55">
        <v>44009</v>
      </c>
      <c r="E612" s="4" t="s">
        <v>698</v>
      </c>
      <c r="F612" s="4" t="s">
        <v>36</v>
      </c>
      <c r="G612" s="4" t="s">
        <v>921</v>
      </c>
      <c r="H612" s="4" t="s">
        <v>38</v>
      </c>
      <c r="I612" s="4" t="s">
        <v>1605</v>
      </c>
      <c r="J612" s="4"/>
      <c r="K612" s="55"/>
      <c r="L612" s="4"/>
      <c r="M612" s="4"/>
      <c r="N612" s="55"/>
      <c r="O612" s="4" t="s">
        <v>1756</v>
      </c>
      <c r="P612" s="55">
        <v>44009</v>
      </c>
      <c r="Q612" s="4" t="s">
        <v>1757</v>
      </c>
      <c r="R612" s="4"/>
      <c r="S612" s="4"/>
      <c r="T612" s="4">
        <v>99</v>
      </c>
      <c r="U612" s="4" t="s">
        <v>64</v>
      </c>
      <c r="V612" s="4">
        <v>465</v>
      </c>
      <c r="W612" s="4" t="s">
        <v>1431</v>
      </c>
      <c r="X612" s="4">
        <v>1128</v>
      </c>
      <c r="Y612" s="4" t="s">
        <v>1432</v>
      </c>
      <c r="Z612" s="4">
        <v>15</v>
      </c>
      <c r="AA612" s="4" t="s">
        <v>43</v>
      </c>
      <c r="AB612" s="4">
        <v>1</v>
      </c>
      <c r="AC612" s="4" t="s">
        <v>43</v>
      </c>
      <c r="AD612" s="36">
        <v>1</v>
      </c>
      <c r="AE612" s="36" t="s">
        <v>43</v>
      </c>
      <c r="AF612" s="4"/>
      <c r="AG612" s="4"/>
      <c r="AH612" s="4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spans="1:46" ht="15" customHeight="1" x14ac:dyDescent="0.35">
      <c r="A613" s="4">
        <v>2020</v>
      </c>
      <c r="B613" s="4" t="s">
        <v>34</v>
      </c>
      <c r="C613" s="4" t="s">
        <v>289</v>
      </c>
      <c r="D613" s="55">
        <v>43978</v>
      </c>
      <c r="E613" s="4" t="s">
        <v>698</v>
      </c>
      <c r="F613" s="4" t="s">
        <v>36</v>
      </c>
      <c r="G613" s="4" t="s">
        <v>921</v>
      </c>
      <c r="H613" s="4" t="s">
        <v>38</v>
      </c>
      <c r="I613" s="4" t="s">
        <v>1605</v>
      </c>
      <c r="J613" s="4"/>
      <c r="K613" s="55"/>
      <c r="L613" s="4"/>
      <c r="M613" s="4"/>
      <c r="N613" s="55"/>
      <c r="O613" s="4" t="s">
        <v>1758</v>
      </c>
      <c r="P613" s="55">
        <v>43978</v>
      </c>
      <c r="Q613" s="4" t="s">
        <v>1759</v>
      </c>
      <c r="R613" s="4"/>
      <c r="S613" s="4"/>
      <c r="T613" s="4">
        <v>24</v>
      </c>
      <c r="U613" s="4" t="s">
        <v>876</v>
      </c>
      <c r="V613" s="4">
        <v>24</v>
      </c>
      <c r="W613" s="4" t="s">
        <v>876</v>
      </c>
      <c r="X613" s="4">
        <v>201</v>
      </c>
      <c r="Y613" s="4" t="s">
        <v>876</v>
      </c>
      <c r="Z613" s="4">
        <v>15</v>
      </c>
      <c r="AA613" s="4" t="s">
        <v>43</v>
      </c>
      <c r="AB613" s="4">
        <v>1</v>
      </c>
      <c r="AC613" s="4" t="s">
        <v>43</v>
      </c>
      <c r="AD613" s="36">
        <v>1</v>
      </c>
      <c r="AE613" s="36" t="s">
        <v>43</v>
      </c>
      <c r="AF613" s="4"/>
      <c r="AG613" s="4"/>
      <c r="AH613" s="4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spans="1:46" ht="15" customHeight="1" x14ac:dyDescent="0.35">
      <c r="A614" s="4">
        <v>2020</v>
      </c>
      <c r="B614" s="4" t="s">
        <v>147</v>
      </c>
      <c r="C614" s="4" t="s">
        <v>207</v>
      </c>
      <c r="D614" s="55">
        <v>44090</v>
      </c>
      <c r="E614" s="4" t="s">
        <v>551</v>
      </c>
      <c r="F614" s="4" t="s">
        <v>36</v>
      </c>
      <c r="G614" s="4" t="s">
        <v>921</v>
      </c>
      <c r="H614" s="4" t="s">
        <v>38</v>
      </c>
      <c r="I614" s="4" t="s">
        <v>1605</v>
      </c>
      <c r="J614" s="4"/>
      <c r="K614" s="55"/>
      <c r="L614" s="4"/>
      <c r="M614" s="4"/>
      <c r="N614" s="55"/>
      <c r="O614" s="4" t="s">
        <v>1760</v>
      </c>
      <c r="P614" s="55">
        <v>44090</v>
      </c>
      <c r="Q614" s="4" t="s">
        <v>1761</v>
      </c>
      <c r="R614" s="4"/>
      <c r="S614" s="4"/>
      <c r="T614" s="4">
        <v>0</v>
      </c>
      <c r="U614" s="4" t="s">
        <v>150</v>
      </c>
      <c r="V614" s="4">
        <v>301778</v>
      </c>
      <c r="W614" s="4" t="s">
        <v>209</v>
      </c>
      <c r="X614" s="4">
        <v>301778</v>
      </c>
      <c r="Y614" s="4" t="s">
        <v>209</v>
      </c>
      <c r="Z614" s="4">
        <v>23</v>
      </c>
      <c r="AA614" s="4" t="s">
        <v>113</v>
      </c>
      <c r="AB614" s="56">
        <v>1</v>
      </c>
      <c r="AC614" s="56" t="s">
        <v>113</v>
      </c>
      <c r="AD614" s="36">
        <v>1</v>
      </c>
      <c r="AE614" s="36" t="s">
        <v>113</v>
      </c>
      <c r="AF614" s="4"/>
      <c r="AG614" s="4"/>
      <c r="AH614" s="4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spans="1:46" ht="15" customHeight="1" x14ac:dyDescent="0.35">
      <c r="A615" s="4">
        <v>2020</v>
      </c>
      <c r="B615" s="4" t="s">
        <v>34</v>
      </c>
      <c r="C615" s="4" t="s">
        <v>34</v>
      </c>
      <c r="D615" s="55">
        <v>43902</v>
      </c>
      <c r="E615" s="4" t="s">
        <v>551</v>
      </c>
      <c r="F615" s="4" t="s">
        <v>36</v>
      </c>
      <c r="G615" s="4" t="s">
        <v>921</v>
      </c>
      <c r="H615" s="4" t="s">
        <v>38</v>
      </c>
      <c r="I615" s="4" t="s">
        <v>1605</v>
      </c>
      <c r="J615" s="4"/>
      <c r="K615" s="55"/>
      <c r="L615" s="4"/>
      <c r="M615" s="4"/>
      <c r="N615" s="55"/>
      <c r="O615" s="4" t="s">
        <v>1762</v>
      </c>
      <c r="P615" s="55">
        <v>43902</v>
      </c>
      <c r="Q615" s="4" t="s">
        <v>1763</v>
      </c>
      <c r="R615" s="4"/>
      <c r="S615" s="4"/>
      <c r="T615" s="4">
        <v>13</v>
      </c>
      <c r="U615" s="4" t="s">
        <v>132</v>
      </c>
      <c r="V615" s="4">
        <v>13</v>
      </c>
      <c r="W615" s="4" t="s">
        <v>156</v>
      </c>
      <c r="X615" s="4">
        <v>155</v>
      </c>
      <c r="Y615" s="4" t="s">
        <v>157</v>
      </c>
      <c r="Z615" s="4">
        <v>15</v>
      </c>
      <c r="AA615" s="4" t="s">
        <v>43</v>
      </c>
      <c r="AB615" s="4">
        <v>1</v>
      </c>
      <c r="AC615" s="4" t="s">
        <v>43</v>
      </c>
      <c r="AD615" s="36">
        <v>13</v>
      </c>
      <c r="AE615" s="36" t="s">
        <v>44</v>
      </c>
      <c r="AF615" s="4"/>
      <c r="AG615" s="4"/>
      <c r="AH615" s="4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spans="1:46" ht="15" customHeight="1" x14ac:dyDescent="0.35">
      <c r="A616" s="4">
        <v>2020</v>
      </c>
      <c r="B616" s="4" t="s">
        <v>34</v>
      </c>
      <c r="C616" s="4" t="s">
        <v>34</v>
      </c>
      <c r="D616" s="55">
        <v>43938</v>
      </c>
      <c r="E616" s="4" t="s">
        <v>551</v>
      </c>
      <c r="F616" s="4" t="s">
        <v>36</v>
      </c>
      <c r="G616" s="4" t="s">
        <v>921</v>
      </c>
      <c r="H616" s="4" t="s">
        <v>38</v>
      </c>
      <c r="I616" s="4" t="s">
        <v>1605</v>
      </c>
      <c r="J616" s="4"/>
      <c r="K616" s="55"/>
      <c r="L616" s="4"/>
      <c r="M616" s="4"/>
      <c r="N616" s="55"/>
      <c r="O616" s="4" t="s">
        <v>1764</v>
      </c>
      <c r="P616" s="55">
        <v>43938</v>
      </c>
      <c r="Q616" s="4" t="s">
        <v>1765</v>
      </c>
      <c r="R616" s="4"/>
      <c r="S616" s="4"/>
      <c r="T616" s="4">
        <v>13</v>
      </c>
      <c r="U616" s="4" t="s">
        <v>132</v>
      </c>
      <c r="V616" s="4">
        <v>165</v>
      </c>
      <c r="W616" s="4" t="s">
        <v>865</v>
      </c>
      <c r="X616" s="4">
        <v>1503</v>
      </c>
      <c r="Y616" s="4" t="s">
        <v>866</v>
      </c>
      <c r="Z616" s="4">
        <v>15</v>
      </c>
      <c r="AA616" s="4" t="s">
        <v>43</v>
      </c>
      <c r="AB616" s="4">
        <v>1</v>
      </c>
      <c r="AC616" s="4" t="s">
        <v>43</v>
      </c>
      <c r="AD616" s="36">
        <v>31</v>
      </c>
      <c r="AE616" s="36" t="s">
        <v>49</v>
      </c>
      <c r="AF616" s="4"/>
      <c r="AG616" s="4"/>
      <c r="AH616" s="4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spans="1:46" ht="15" customHeight="1" x14ac:dyDescent="0.35">
      <c r="A617" s="4">
        <v>2020</v>
      </c>
      <c r="B617" s="4" t="s">
        <v>147</v>
      </c>
      <c r="C617" s="4" t="s">
        <v>207</v>
      </c>
      <c r="D617" s="55">
        <v>44145</v>
      </c>
      <c r="E617" s="4" t="s">
        <v>698</v>
      </c>
      <c r="F617" s="4" t="s">
        <v>36</v>
      </c>
      <c r="G617" s="4" t="s">
        <v>921</v>
      </c>
      <c r="H617" s="4" t="s">
        <v>38</v>
      </c>
      <c r="I617" s="4" t="s">
        <v>1605</v>
      </c>
      <c r="J617" s="4"/>
      <c r="K617" s="55"/>
      <c r="L617" s="4"/>
      <c r="M617" s="4"/>
      <c r="N617" s="55"/>
      <c r="O617" s="4" t="s">
        <v>1766</v>
      </c>
      <c r="P617" s="55">
        <v>44145</v>
      </c>
      <c r="Q617" s="4" t="s">
        <v>1767</v>
      </c>
      <c r="R617" s="4"/>
      <c r="S617" s="4"/>
      <c r="T617" s="4">
        <v>0</v>
      </c>
      <c r="U617" s="4" t="s">
        <v>150</v>
      </c>
      <c r="V617" s="4">
        <v>301608</v>
      </c>
      <c r="W617" s="4" t="s">
        <v>1371</v>
      </c>
      <c r="X617" s="4">
        <v>301608</v>
      </c>
      <c r="Y617" s="4" t="s">
        <v>1371</v>
      </c>
      <c r="Z617" s="4">
        <v>21</v>
      </c>
      <c r="AA617" s="4" t="s">
        <v>104</v>
      </c>
      <c r="AB617" s="4">
        <v>2</v>
      </c>
      <c r="AC617" s="4" t="s">
        <v>1372</v>
      </c>
      <c r="AD617" s="36">
        <v>1</v>
      </c>
      <c r="AE617" s="36" t="s">
        <v>1372</v>
      </c>
      <c r="AF617" s="4"/>
      <c r="AG617" s="4"/>
      <c r="AH617" s="4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spans="1:46" ht="15" customHeight="1" x14ac:dyDescent="0.35">
      <c r="A618" s="4">
        <v>2020</v>
      </c>
      <c r="B618" s="4" t="s">
        <v>147</v>
      </c>
      <c r="C618" s="4" t="s">
        <v>207</v>
      </c>
      <c r="D618" s="55">
        <v>44183</v>
      </c>
      <c r="E618" s="4" t="s">
        <v>698</v>
      </c>
      <c r="F618" s="4" t="s">
        <v>36</v>
      </c>
      <c r="G618" s="4" t="s">
        <v>921</v>
      </c>
      <c r="H618" s="4" t="s">
        <v>38</v>
      </c>
      <c r="I618" s="4" t="s">
        <v>1633</v>
      </c>
      <c r="J618" s="56"/>
      <c r="K618" s="57"/>
      <c r="L618" s="4"/>
      <c r="M618" s="4"/>
      <c r="N618" s="55"/>
      <c r="O618" s="4" t="s">
        <v>1768</v>
      </c>
      <c r="P618" s="55">
        <v>44183</v>
      </c>
      <c r="Q618" s="4" t="s">
        <v>1769</v>
      </c>
      <c r="R618" s="4"/>
      <c r="S618" s="4"/>
      <c r="T618" s="4">
        <v>0</v>
      </c>
      <c r="U618" s="4" t="s">
        <v>150</v>
      </c>
      <c r="V618" s="4">
        <v>300331</v>
      </c>
      <c r="W618" s="4" t="s">
        <v>697</v>
      </c>
      <c r="X618" s="4">
        <v>300331</v>
      </c>
      <c r="Y618" s="4" t="s">
        <v>697</v>
      </c>
      <c r="Z618" s="4">
        <v>4</v>
      </c>
      <c r="AA618" s="4" t="s">
        <v>301</v>
      </c>
      <c r="AB618" s="4">
        <v>1</v>
      </c>
      <c r="AC618" s="4" t="s">
        <v>301</v>
      </c>
      <c r="AD618" s="36">
        <v>1</v>
      </c>
      <c r="AE618" s="36" t="s">
        <v>301</v>
      </c>
      <c r="AF618" s="4"/>
      <c r="AG618" s="4"/>
      <c r="AH618" s="4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spans="1:46" ht="15" customHeight="1" x14ac:dyDescent="0.35">
      <c r="A619" s="4">
        <v>2020</v>
      </c>
      <c r="B619" s="4" t="s">
        <v>147</v>
      </c>
      <c r="C619" s="4" t="s">
        <v>148</v>
      </c>
      <c r="D619" s="55">
        <v>44006</v>
      </c>
      <c r="E619" s="4" t="s">
        <v>698</v>
      </c>
      <c r="F619" s="4" t="s">
        <v>36</v>
      </c>
      <c r="G619" s="4" t="s">
        <v>921</v>
      </c>
      <c r="H619" s="4" t="s">
        <v>38</v>
      </c>
      <c r="I619" s="4" t="s">
        <v>1605</v>
      </c>
      <c r="J619" s="4"/>
      <c r="K619" s="55"/>
      <c r="L619" s="4"/>
      <c r="M619" s="4"/>
      <c r="N619" s="55"/>
      <c r="O619" s="4" t="s">
        <v>1770</v>
      </c>
      <c r="P619" s="55">
        <v>44006</v>
      </c>
      <c r="Q619" s="4" t="s">
        <v>1771</v>
      </c>
      <c r="R619" s="4"/>
      <c r="S619" s="4"/>
      <c r="T619" s="4">
        <v>0</v>
      </c>
      <c r="U619" s="4" t="s">
        <v>150</v>
      </c>
      <c r="V619" s="4">
        <v>300679</v>
      </c>
      <c r="W619" s="4" t="s">
        <v>603</v>
      </c>
      <c r="X619" s="4">
        <v>300679</v>
      </c>
      <c r="Y619" s="4" t="s">
        <v>603</v>
      </c>
      <c r="Z619" s="4">
        <v>7</v>
      </c>
      <c r="AA619" s="4" t="s">
        <v>329</v>
      </c>
      <c r="AB619" s="4">
        <v>1</v>
      </c>
      <c r="AC619" s="4" t="s">
        <v>330</v>
      </c>
      <c r="AD619" s="36">
        <v>3</v>
      </c>
      <c r="AE619" s="36" t="s">
        <v>604</v>
      </c>
      <c r="AF619" s="4"/>
      <c r="AG619" s="4"/>
      <c r="AH619" s="4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spans="1:46" ht="15" customHeight="1" x14ac:dyDescent="0.35">
      <c r="A620" s="4">
        <v>2020</v>
      </c>
      <c r="B620" s="4" t="s">
        <v>147</v>
      </c>
      <c r="C620" s="4" t="s">
        <v>148</v>
      </c>
      <c r="D620" s="55">
        <v>44011</v>
      </c>
      <c r="E620" s="4" t="s">
        <v>698</v>
      </c>
      <c r="F620" s="4" t="s">
        <v>36</v>
      </c>
      <c r="G620" s="4" t="s">
        <v>921</v>
      </c>
      <c r="H620" s="4" t="s">
        <v>38</v>
      </c>
      <c r="I620" s="4" t="s">
        <v>1605</v>
      </c>
      <c r="J620" s="4"/>
      <c r="K620" s="55"/>
      <c r="L620" s="4"/>
      <c r="M620" s="4"/>
      <c r="N620" s="55"/>
      <c r="O620" s="4" t="s">
        <v>1772</v>
      </c>
      <c r="P620" s="55">
        <v>44011</v>
      </c>
      <c r="Q620" s="4" t="s">
        <v>1773</v>
      </c>
      <c r="R620" s="4"/>
      <c r="S620" s="4"/>
      <c r="T620" s="4">
        <v>0</v>
      </c>
      <c r="U620" s="4" t="s">
        <v>150</v>
      </c>
      <c r="V620" s="4">
        <v>300680</v>
      </c>
      <c r="W620" s="4" t="s">
        <v>628</v>
      </c>
      <c r="X620" s="4">
        <v>300680</v>
      </c>
      <c r="Y620" s="4" t="s">
        <v>628</v>
      </c>
      <c r="Z620" s="4">
        <v>7</v>
      </c>
      <c r="AA620" s="4" t="s">
        <v>329</v>
      </c>
      <c r="AB620" s="4">
        <v>1</v>
      </c>
      <c r="AC620" s="4" t="s">
        <v>330</v>
      </c>
      <c r="AD620" s="36">
        <v>4</v>
      </c>
      <c r="AE620" s="36" t="s">
        <v>629</v>
      </c>
      <c r="AF620" s="4"/>
      <c r="AG620" s="4"/>
      <c r="AH620" s="4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spans="1:46" ht="15" customHeight="1" x14ac:dyDescent="0.35">
      <c r="A621" s="4">
        <v>2020</v>
      </c>
      <c r="B621" s="4" t="s">
        <v>147</v>
      </c>
      <c r="C621" s="4" t="s">
        <v>148</v>
      </c>
      <c r="D621" s="55">
        <v>44025</v>
      </c>
      <c r="E621" s="4" t="s">
        <v>698</v>
      </c>
      <c r="F621" s="4" t="s">
        <v>36</v>
      </c>
      <c r="G621" s="4" t="s">
        <v>921</v>
      </c>
      <c r="H621" s="4" t="s">
        <v>38</v>
      </c>
      <c r="I621" s="4" t="s">
        <v>1605</v>
      </c>
      <c r="J621" s="4"/>
      <c r="K621" s="55"/>
      <c r="L621" s="4"/>
      <c r="M621" s="4"/>
      <c r="N621" s="55"/>
      <c r="O621" s="4" t="s">
        <v>1774</v>
      </c>
      <c r="P621" s="55">
        <v>44025</v>
      </c>
      <c r="Q621" s="4" t="s">
        <v>1775</v>
      </c>
      <c r="R621" s="4"/>
      <c r="S621" s="4"/>
      <c r="T621" s="4">
        <v>0</v>
      </c>
      <c r="U621" s="4" t="s">
        <v>150</v>
      </c>
      <c r="V621" s="4">
        <v>300681</v>
      </c>
      <c r="W621" s="4" t="s">
        <v>631</v>
      </c>
      <c r="X621" s="4">
        <v>300681</v>
      </c>
      <c r="Y621" s="4" t="s">
        <v>631</v>
      </c>
      <c r="Z621" s="4">
        <v>7</v>
      </c>
      <c r="AA621" s="4" t="s">
        <v>329</v>
      </c>
      <c r="AB621" s="4">
        <v>1</v>
      </c>
      <c r="AC621" s="4" t="s">
        <v>330</v>
      </c>
      <c r="AD621" s="36">
        <v>5</v>
      </c>
      <c r="AE621" s="36" t="s">
        <v>632</v>
      </c>
      <c r="AF621" s="4"/>
      <c r="AG621" s="4"/>
      <c r="AH621" s="4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spans="1:46" ht="15" customHeight="1" x14ac:dyDescent="0.35">
      <c r="A622" s="4">
        <v>2020</v>
      </c>
      <c r="B622" s="4" t="s">
        <v>147</v>
      </c>
      <c r="C622" s="4" t="s">
        <v>148</v>
      </c>
      <c r="D622" s="55">
        <v>44010</v>
      </c>
      <c r="E622" s="4" t="s">
        <v>698</v>
      </c>
      <c r="F622" s="4" t="s">
        <v>36</v>
      </c>
      <c r="G622" s="4" t="s">
        <v>921</v>
      </c>
      <c r="H622" s="4" t="s">
        <v>38</v>
      </c>
      <c r="I622" s="4" t="s">
        <v>1605</v>
      </c>
      <c r="J622" s="4"/>
      <c r="K622" s="55"/>
      <c r="L622" s="4"/>
      <c r="M622" s="4"/>
      <c r="N622" s="55"/>
      <c r="O622" s="4" t="s">
        <v>1776</v>
      </c>
      <c r="P622" s="55">
        <v>44010</v>
      </c>
      <c r="Q622" s="4" t="s">
        <v>1777</v>
      </c>
      <c r="R622" s="4"/>
      <c r="S622" s="4"/>
      <c r="T622" s="4">
        <v>0</v>
      </c>
      <c r="U622" s="4" t="s">
        <v>150</v>
      </c>
      <c r="V622" s="4">
        <v>301853</v>
      </c>
      <c r="W622" s="4" t="s">
        <v>642</v>
      </c>
      <c r="X622" s="4">
        <v>301853</v>
      </c>
      <c r="Y622" s="4" t="s">
        <v>642</v>
      </c>
      <c r="Z622" s="4">
        <v>7</v>
      </c>
      <c r="AA622" s="4" t="s">
        <v>329</v>
      </c>
      <c r="AB622" s="4">
        <v>1</v>
      </c>
      <c r="AC622" s="4" t="s">
        <v>330</v>
      </c>
      <c r="AD622" s="36">
        <v>7</v>
      </c>
      <c r="AE622" s="36" t="s">
        <v>643</v>
      </c>
      <c r="AF622" s="4"/>
      <c r="AG622" s="4"/>
      <c r="AH622" s="4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spans="1:46" ht="15" customHeight="1" x14ac:dyDescent="0.35">
      <c r="A623" s="4">
        <v>2020</v>
      </c>
      <c r="B623" s="4" t="s">
        <v>147</v>
      </c>
      <c r="C623" s="4" t="s">
        <v>148</v>
      </c>
      <c r="D623" s="55">
        <v>44010</v>
      </c>
      <c r="E623" s="4" t="s">
        <v>698</v>
      </c>
      <c r="F623" s="4" t="s">
        <v>36</v>
      </c>
      <c r="G623" s="4" t="s">
        <v>921</v>
      </c>
      <c r="H623" s="4" t="s">
        <v>38</v>
      </c>
      <c r="I623" s="4" t="s">
        <v>1605</v>
      </c>
      <c r="J623" s="4"/>
      <c r="K623" s="55"/>
      <c r="L623" s="4"/>
      <c r="M623" s="4"/>
      <c r="N623" s="55"/>
      <c r="O623" s="4" t="s">
        <v>1778</v>
      </c>
      <c r="P623" s="55">
        <v>44010</v>
      </c>
      <c r="Q623" s="4" t="s">
        <v>1779</v>
      </c>
      <c r="R623" s="4"/>
      <c r="S623" s="4"/>
      <c r="T623" s="4">
        <v>0</v>
      </c>
      <c r="U623" s="4" t="s">
        <v>150</v>
      </c>
      <c r="V623" s="4">
        <v>300682</v>
      </c>
      <c r="W623" s="4" t="s">
        <v>679</v>
      </c>
      <c r="X623" s="4">
        <v>300682</v>
      </c>
      <c r="Y623" s="4" t="s">
        <v>679</v>
      </c>
      <c r="Z623" s="4">
        <v>7</v>
      </c>
      <c r="AA623" s="4" t="s">
        <v>329</v>
      </c>
      <c r="AB623" s="4">
        <v>1</v>
      </c>
      <c r="AC623" s="4" t="s">
        <v>330</v>
      </c>
      <c r="AD623" s="36">
        <v>6</v>
      </c>
      <c r="AE623" s="36" t="s">
        <v>384</v>
      </c>
      <c r="AF623" s="4"/>
      <c r="AG623" s="4"/>
      <c r="AH623" s="4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spans="1:46" ht="15" customHeight="1" x14ac:dyDescent="0.35">
      <c r="A624" s="4">
        <v>2020</v>
      </c>
      <c r="B624" s="4" t="s">
        <v>34</v>
      </c>
      <c r="C624" s="4" t="s">
        <v>34</v>
      </c>
      <c r="D624" s="55">
        <v>44005</v>
      </c>
      <c r="E624" s="4" t="s">
        <v>698</v>
      </c>
      <c r="F624" s="4" t="s">
        <v>36</v>
      </c>
      <c r="G624" s="4" t="s">
        <v>921</v>
      </c>
      <c r="H624" s="4" t="s">
        <v>38</v>
      </c>
      <c r="I624" s="4" t="s">
        <v>1605</v>
      </c>
      <c r="J624" s="4"/>
      <c r="K624" s="55"/>
      <c r="L624" s="4"/>
      <c r="M624" s="4"/>
      <c r="N624" s="55"/>
      <c r="O624" s="4" t="s">
        <v>1780</v>
      </c>
      <c r="P624" s="55">
        <v>44005</v>
      </c>
      <c r="Q624" s="4" t="s">
        <v>1781</v>
      </c>
      <c r="R624" s="4"/>
      <c r="S624" s="4"/>
      <c r="T624" s="4">
        <v>11</v>
      </c>
      <c r="U624" s="4" t="s">
        <v>342</v>
      </c>
      <c r="V624" s="4">
        <v>134</v>
      </c>
      <c r="W624" s="4" t="s">
        <v>874</v>
      </c>
      <c r="X624" s="4">
        <v>515</v>
      </c>
      <c r="Y624" s="4" t="s">
        <v>874</v>
      </c>
      <c r="Z624" s="4">
        <v>15</v>
      </c>
      <c r="AA624" s="4" t="s">
        <v>43</v>
      </c>
      <c r="AB624" s="4">
        <v>1</v>
      </c>
      <c r="AC624" s="4" t="s">
        <v>43</v>
      </c>
      <c r="AD624" s="36">
        <v>40</v>
      </c>
      <c r="AE624" s="36" t="s">
        <v>672</v>
      </c>
      <c r="AF624" s="4"/>
      <c r="AG624" s="4"/>
      <c r="AH624" s="4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spans="1:46" ht="15" customHeight="1" x14ac:dyDescent="0.35">
      <c r="A625" s="4">
        <v>2020</v>
      </c>
      <c r="B625" s="4" t="s">
        <v>34</v>
      </c>
      <c r="C625" s="4" t="s">
        <v>244</v>
      </c>
      <c r="D625" s="55">
        <v>43966</v>
      </c>
      <c r="E625" s="4" t="s">
        <v>698</v>
      </c>
      <c r="F625" s="4" t="s">
        <v>36</v>
      </c>
      <c r="G625" s="4" t="s">
        <v>921</v>
      </c>
      <c r="H625" s="4" t="s">
        <v>38</v>
      </c>
      <c r="I625" s="4" t="s">
        <v>1605</v>
      </c>
      <c r="J625" s="4"/>
      <c r="K625" s="55"/>
      <c r="L625" s="4"/>
      <c r="M625" s="4"/>
      <c r="N625" s="55"/>
      <c r="O625" s="4" t="s">
        <v>1782</v>
      </c>
      <c r="P625" s="55">
        <v>43966</v>
      </c>
      <c r="Q625" s="4" t="s">
        <v>1783</v>
      </c>
      <c r="R625" s="4"/>
      <c r="S625" s="4"/>
      <c r="T625" s="4">
        <v>10</v>
      </c>
      <c r="U625" s="4" t="s">
        <v>246</v>
      </c>
      <c r="V625" s="4">
        <v>527</v>
      </c>
      <c r="W625" s="4" t="s">
        <v>888</v>
      </c>
      <c r="X625" s="4">
        <v>105</v>
      </c>
      <c r="Y625" s="4" t="s">
        <v>889</v>
      </c>
      <c r="Z625" s="4">
        <v>19</v>
      </c>
      <c r="AA625" s="4" t="s">
        <v>99</v>
      </c>
      <c r="AB625" s="4">
        <v>1</v>
      </c>
      <c r="AC625" s="4" t="s">
        <v>99</v>
      </c>
      <c r="AD625" s="36">
        <v>13</v>
      </c>
      <c r="AE625" s="36" t="s">
        <v>100</v>
      </c>
      <c r="AF625" s="4"/>
      <c r="AG625" s="4"/>
      <c r="AH625" s="4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spans="1:46" ht="15" customHeight="1" x14ac:dyDescent="0.35">
      <c r="A626" s="4">
        <v>2020</v>
      </c>
      <c r="B626" s="4" t="s">
        <v>34</v>
      </c>
      <c r="C626" s="4" t="s">
        <v>244</v>
      </c>
      <c r="D626" s="55">
        <v>44043</v>
      </c>
      <c r="E626" s="4" t="s">
        <v>698</v>
      </c>
      <c r="F626" s="4" t="s">
        <v>36</v>
      </c>
      <c r="G626" s="4" t="s">
        <v>921</v>
      </c>
      <c r="H626" s="4" t="s">
        <v>38</v>
      </c>
      <c r="I626" s="4" t="s">
        <v>1605</v>
      </c>
      <c r="J626" s="4"/>
      <c r="K626" s="55"/>
      <c r="L626" s="4"/>
      <c r="M626" s="4"/>
      <c r="N626" s="55"/>
      <c r="O626" s="4" t="s">
        <v>1784</v>
      </c>
      <c r="P626" s="55">
        <v>44043</v>
      </c>
      <c r="Q626" s="4" t="s">
        <v>1785</v>
      </c>
      <c r="R626" s="4"/>
      <c r="S626" s="4"/>
      <c r="T626" s="4">
        <v>10</v>
      </c>
      <c r="U626" s="4" t="s">
        <v>246</v>
      </c>
      <c r="V626" s="4">
        <v>549</v>
      </c>
      <c r="W626" s="4" t="s">
        <v>507</v>
      </c>
      <c r="X626" s="4">
        <v>1374</v>
      </c>
      <c r="Y626" s="4" t="s">
        <v>508</v>
      </c>
      <c r="Z626" s="4">
        <v>15</v>
      </c>
      <c r="AA626" s="4" t="s">
        <v>43</v>
      </c>
      <c r="AB626" s="4">
        <v>2</v>
      </c>
      <c r="AC626" s="4" t="s">
        <v>509</v>
      </c>
      <c r="AD626" s="36">
        <v>1</v>
      </c>
      <c r="AE626" s="36" t="s">
        <v>509</v>
      </c>
      <c r="AF626" s="4"/>
      <c r="AG626" s="4"/>
      <c r="AH626" s="4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spans="1:46" ht="15" customHeight="1" x14ac:dyDescent="0.35">
      <c r="A627" s="4">
        <v>2020</v>
      </c>
      <c r="B627" s="4" t="s">
        <v>34</v>
      </c>
      <c r="C627" s="4" t="s">
        <v>244</v>
      </c>
      <c r="D627" s="55">
        <v>43943</v>
      </c>
      <c r="E627" s="4" t="s">
        <v>698</v>
      </c>
      <c r="F627" s="4" t="s">
        <v>36</v>
      </c>
      <c r="G627" s="4" t="s">
        <v>921</v>
      </c>
      <c r="H627" s="4" t="s">
        <v>38</v>
      </c>
      <c r="I627" s="4" t="s">
        <v>1605</v>
      </c>
      <c r="J627" s="4"/>
      <c r="K627" s="55"/>
      <c r="L627" s="4"/>
      <c r="M627" s="4"/>
      <c r="N627" s="55"/>
      <c r="O627" s="4" t="s">
        <v>1786</v>
      </c>
      <c r="P627" s="55">
        <v>43943</v>
      </c>
      <c r="Q627" s="4" t="s">
        <v>1787</v>
      </c>
      <c r="R627" s="4"/>
      <c r="S627" s="4"/>
      <c r="T627" s="4">
        <v>10</v>
      </c>
      <c r="U627" s="4" t="s">
        <v>246</v>
      </c>
      <c r="V627" s="4">
        <v>561</v>
      </c>
      <c r="W627" s="4" t="s">
        <v>1222</v>
      </c>
      <c r="X627" s="4">
        <v>1706</v>
      </c>
      <c r="Y627" s="4" t="s">
        <v>1223</v>
      </c>
      <c r="Z627" s="4">
        <v>15</v>
      </c>
      <c r="AA627" s="4" t="s">
        <v>43</v>
      </c>
      <c r="AB627" s="4">
        <v>1</v>
      </c>
      <c r="AC627" s="4" t="s">
        <v>43</v>
      </c>
      <c r="AD627" s="36">
        <v>1</v>
      </c>
      <c r="AE627" s="36" t="s">
        <v>43</v>
      </c>
      <c r="AF627" s="4"/>
      <c r="AG627" s="4"/>
      <c r="AH627" s="4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spans="1:46" ht="15" customHeight="1" x14ac:dyDescent="0.35">
      <c r="A628" s="4">
        <v>2020</v>
      </c>
      <c r="B628" s="4" t="s">
        <v>34</v>
      </c>
      <c r="C628" s="4" t="s">
        <v>244</v>
      </c>
      <c r="D628" s="55">
        <v>44092</v>
      </c>
      <c r="E628" s="4" t="s">
        <v>698</v>
      </c>
      <c r="F628" s="4" t="s">
        <v>36</v>
      </c>
      <c r="G628" s="4" t="s">
        <v>921</v>
      </c>
      <c r="H628" s="4" t="s">
        <v>38</v>
      </c>
      <c r="I628" s="4" t="s">
        <v>1605</v>
      </c>
      <c r="J628" s="4"/>
      <c r="K628" s="55"/>
      <c r="L628" s="4"/>
      <c r="M628" s="4"/>
      <c r="N628" s="55"/>
      <c r="O628" s="4" t="s">
        <v>1788</v>
      </c>
      <c r="P628" s="55">
        <v>44092</v>
      </c>
      <c r="Q628" s="4" t="s">
        <v>1789</v>
      </c>
      <c r="R628" s="4"/>
      <c r="S628" s="4"/>
      <c r="T628" s="4">
        <v>10</v>
      </c>
      <c r="U628" s="4" t="s">
        <v>246</v>
      </c>
      <c r="V628" s="4">
        <v>521</v>
      </c>
      <c r="W628" s="4" t="s">
        <v>900</v>
      </c>
      <c r="X628" s="4">
        <v>99</v>
      </c>
      <c r="Y628" s="4" t="s">
        <v>901</v>
      </c>
      <c r="Z628" s="4">
        <v>20</v>
      </c>
      <c r="AA628" s="4" t="s">
        <v>324</v>
      </c>
      <c r="AB628" s="4">
        <v>1</v>
      </c>
      <c r="AC628" s="4" t="s">
        <v>324</v>
      </c>
      <c r="AD628" s="36">
        <v>4</v>
      </c>
      <c r="AE628" s="36" t="s">
        <v>902</v>
      </c>
      <c r="AF628" s="4"/>
      <c r="AG628" s="4"/>
      <c r="AH628" s="4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spans="1:46" ht="15" customHeight="1" x14ac:dyDescent="0.35">
      <c r="A629" s="4">
        <v>2020</v>
      </c>
      <c r="B629" s="4" t="s">
        <v>34</v>
      </c>
      <c r="C629" s="4" t="s">
        <v>244</v>
      </c>
      <c r="D629" s="55">
        <v>44009</v>
      </c>
      <c r="E629" s="4" t="s">
        <v>698</v>
      </c>
      <c r="F629" s="4" t="s">
        <v>36</v>
      </c>
      <c r="G629" s="4" t="s">
        <v>921</v>
      </c>
      <c r="H629" s="4" t="s">
        <v>38</v>
      </c>
      <c r="I629" s="4" t="s">
        <v>1605</v>
      </c>
      <c r="J629" s="4"/>
      <c r="K629" s="55"/>
      <c r="L629" s="4"/>
      <c r="M629" s="4"/>
      <c r="N629" s="55"/>
      <c r="O629" s="4" t="s">
        <v>1790</v>
      </c>
      <c r="P629" s="55">
        <v>44009</v>
      </c>
      <c r="Q629" s="4" t="s">
        <v>1791</v>
      </c>
      <c r="R629" s="4"/>
      <c r="S629" s="4"/>
      <c r="T629" s="4">
        <v>10</v>
      </c>
      <c r="U629" s="4" t="s">
        <v>246</v>
      </c>
      <c r="V629" s="4">
        <v>516</v>
      </c>
      <c r="W629" s="4" t="s">
        <v>918</v>
      </c>
      <c r="X629" s="4">
        <v>94</v>
      </c>
      <c r="Y629" s="4" t="s">
        <v>919</v>
      </c>
      <c r="Z629" s="4">
        <v>5</v>
      </c>
      <c r="AA629" s="4" t="s">
        <v>77</v>
      </c>
      <c r="AB629" s="4">
        <v>1</v>
      </c>
      <c r="AC629" s="4" t="s">
        <v>78</v>
      </c>
      <c r="AD629" s="36">
        <v>1</v>
      </c>
      <c r="AE629" s="36" t="s">
        <v>77</v>
      </c>
      <c r="AF629" s="4"/>
      <c r="AG629" s="4"/>
      <c r="AH629" s="4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spans="1:46" ht="15" customHeight="1" x14ac:dyDescent="0.35">
      <c r="A630" s="4">
        <v>2020</v>
      </c>
      <c r="B630" s="4" t="s">
        <v>34</v>
      </c>
      <c r="C630" s="4" t="s">
        <v>244</v>
      </c>
      <c r="D630" s="55">
        <v>43997</v>
      </c>
      <c r="E630" s="4" t="s">
        <v>698</v>
      </c>
      <c r="F630" s="4" t="s">
        <v>36</v>
      </c>
      <c r="G630" s="4" t="s">
        <v>921</v>
      </c>
      <c r="H630" s="4" t="s">
        <v>38</v>
      </c>
      <c r="I630" s="4" t="s">
        <v>1605</v>
      </c>
      <c r="J630" s="4"/>
      <c r="K630" s="57"/>
      <c r="L630" s="4"/>
      <c r="M630" s="4"/>
      <c r="N630" s="55"/>
      <c r="O630" s="4" t="s">
        <v>1792</v>
      </c>
      <c r="P630" s="57">
        <v>43997</v>
      </c>
      <c r="Q630" s="4" t="s">
        <v>1793</v>
      </c>
      <c r="R630" s="56"/>
      <c r="S630" s="4"/>
      <c r="T630" s="4">
        <v>10</v>
      </c>
      <c r="U630" s="4" t="s">
        <v>246</v>
      </c>
      <c r="V630" s="4">
        <v>534</v>
      </c>
      <c r="W630" s="4" t="s">
        <v>408</v>
      </c>
      <c r="X630" s="4">
        <v>112</v>
      </c>
      <c r="Y630" s="4" t="s">
        <v>409</v>
      </c>
      <c r="Z630" s="4">
        <v>25</v>
      </c>
      <c r="AA630" s="4" t="s">
        <v>117</v>
      </c>
      <c r="AB630" s="4">
        <v>1</v>
      </c>
      <c r="AC630" s="4" t="s">
        <v>118</v>
      </c>
      <c r="AD630" s="36">
        <v>1</v>
      </c>
      <c r="AE630" s="36" t="s">
        <v>119</v>
      </c>
      <c r="AF630" s="4"/>
      <c r="AG630" s="4"/>
      <c r="AH630" s="4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spans="1:46" ht="15" customHeight="1" x14ac:dyDescent="0.35">
      <c r="A631" s="4">
        <v>2020</v>
      </c>
      <c r="B631" s="4" t="s">
        <v>34</v>
      </c>
      <c r="C631" s="4" t="s">
        <v>244</v>
      </c>
      <c r="D631" s="55">
        <v>44095</v>
      </c>
      <c r="E631" s="4" t="s">
        <v>698</v>
      </c>
      <c r="F631" s="4" t="s">
        <v>36</v>
      </c>
      <c r="G631" s="4" t="s">
        <v>921</v>
      </c>
      <c r="H631" s="4" t="s">
        <v>38</v>
      </c>
      <c r="I631" s="4" t="s">
        <v>1605</v>
      </c>
      <c r="J631" s="4"/>
      <c r="K631" s="55"/>
      <c r="L631" s="4"/>
      <c r="M631" s="4"/>
      <c r="N631" s="55"/>
      <c r="O631" s="4" t="s">
        <v>1794</v>
      </c>
      <c r="P631" s="55">
        <v>44095</v>
      </c>
      <c r="Q631" s="4" t="s">
        <v>1795</v>
      </c>
      <c r="R631" s="4"/>
      <c r="S631" s="4"/>
      <c r="T631" s="4">
        <v>10</v>
      </c>
      <c r="U631" s="4" t="s">
        <v>246</v>
      </c>
      <c r="V631" s="4">
        <v>536</v>
      </c>
      <c r="W631" s="4" t="s">
        <v>905</v>
      </c>
      <c r="X631" s="4">
        <v>114</v>
      </c>
      <c r="Y631" s="4" t="s">
        <v>906</v>
      </c>
      <c r="Z631" s="4">
        <v>2</v>
      </c>
      <c r="AA631" s="4" t="s">
        <v>72</v>
      </c>
      <c r="AB631" s="4">
        <v>18</v>
      </c>
      <c r="AC631" s="4" t="s">
        <v>907</v>
      </c>
      <c r="AD631" s="36">
        <v>1</v>
      </c>
      <c r="AE631" s="36" t="s">
        <v>908</v>
      </c>
      <c r="AF631" s="4"/>
      <c r="AG631" s="4"/>
      <c r="AH631" s="4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spans="1:46" ht="15" customHeight="1" x14ac:dyDescent="0.35">
      <c r="A632" s="4">
        <v>2020</v>
      </c>
      <c r="B632" s="4" t="s">
        <v>62</v>
      </c>
      <c r="C632" s="4" t="s">
        <v>62</v>
      </c>
      <c r="D632" s="55">
        <v>44028</v>
      </c>
      <c r="E632" s="4" t="s">
        <v>698</v>
      </c>
      <c r="F632" s="4" t="s">
        <v>36</v>
      </c>
      <c r="G632" s="4" t="s">
        <v>921</v>
      </c>
      <c r="H632" s="4" t="s">
        <v>38</v>
      </c>
      <c r="I632" s="4" t="s">
        <v>1605</v>
      </c>
      <c r="J632" s="4"/>
      <c r="K632" s="55"/>
      <c r="L632" s="4"/>
      <c r="M632" s="4"/>
      <c r="N632" s="55"/>
      <c r="O632" s="4" t="s">
        <v>1796</v>
      </c>
      <c r="P632" s="55">
        <v>44028</v>
      </c>
      <c r="Q632" s="4" t="s">
        <v>1797</v>
      </c>
      <c r="R632" s="4"/>
      <c r="S632" s="4"/>
      <c r="T632" s="4">
        <v>99</v>
      </c>
      <c r="U632" s="4" t="s">
        <v>64</v>
      </c>
      <c r="V632" s="4">
        <v>448</v>
      </c>
      <c r="W632" s="4" t="s">
        <v>304</v>
      </c>
      <c r="X632" s="4">
        <v>804</v>
      </c>
      <c r="Y632" s="4" t="s">
        <v>305</v>
      </c>
      <c r="Z632" s="4">
        <v>10</v>
      </c>
      <c r="AA632" s="4" t="s">
        <v>256</v>
      </c>
      <c r="AB632" s="4">
        <v>1</v>
      </c>
      <c r="AC632" s="4" t="s">
        <v>256</v>
      </c>
      <c r="AD632" s="36">
        <v>2</v>
      </c>
      <c r="AE632" s="36" t="s">
        <v>306</v>
      </c>
      <c r="AF632" s="4"/>
      <c r="AG632" s="4"/>
      <c r="AH632" s="4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spans="1:46" ht="15" customHeight="1" x14ac:dyDescent="0.35">
      <c r="A633" s="4">
        <v>2020</v>
      </c>
      <c r="B633" s="4" t="s">
        <v>62</v>
      </c>
      <c r="C633" s="4" t="s">
        <v>62</v>
      </c>
      <c r="D633" s="55">
        <v>44049</v>
      </c>
      <c r="E633" s="4" t="s">
        <v>698</v>
      </c>
      <c r="F633" s="4" t="s">
        <v>36</v>
      </c>
      <c r="G633" s="4" t="s">
        <v>921</v>
      </c>
      <c r="H633" s="4" t="s">
        <v>38</v>
      </c>
      <c r="I633" s="4" t="s">
        <v>1605</v>
      </c>
      <c r="J633" s="4"/>
      <c r="K633" s="55"/>
      <c r="L633" s="4"/>
      <c r="M633" s="4"/>
      <c r="N633" s="55"/>
      <c r="O633" s="4" t="s">
        <v>1798</v>
      </c>
      <c r="P633" s="55">
        <v>44049</v>
      </c>
      <c r="Q633" s="4" t="s">
        <v>1799</v>
      </c>
      <c r="R633" s="4"/>
      <c r="S633" s="4"/>
      <c r="T633" s="4">
        <v>99</v>
      </c>
      <c r="U633" s="4" t="s">
        <v>64</v>
      </c>
      <c r="V633" s="4">
        <v>464</v>
      </c>
      <c r="W633" s="4" t="s">
        <v>556</v>
      </c>
      <c r="X633" s="4">
        <v>1028</v>
      </c>
      <c r="Y633" s="4" t="s">
        <v>557</v>
      </c>
      <c r="Z633" s="4">
        <v>7</v>
      </c>
      <c r="AA633" s="4" t="s">
        <v>329</v>
      </c>
      <c r="AB633" s="4">
        <v>1</v>
      </c>
      <c r="AC633" s="4" t="s">
        <v>330</v>
      </c>
      <c r="AD633" s="36">
        <v>2</v>
      </c>
      <c r="AE633" s="36" t="s">
        <v>428</v>
      </c>
      <c r="AF633" s="4"/>
      <c r="AG633" s="4"/>
      <c r="AH633" s="4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spans="1:46" ht="15" customHeight="1" x14ac:dyDescent="0.35">
      <c r="A634" s="4">
        <v>2020</v>
      </c>
      <c r="B634" s="4" t="s">
        <v>34</v>
      </c>
      <c r="C634" s="4" t="s">
        <v>34</v>
      </c>
      <c r="D634" s="55">
        <v>43964</v>
      </c>
      <c r="E634" s="4" t="s">
        <v>698</v>
      </c>
      <c r="F634" s="4" t="s">
        <v>36</v>
      </c>
      <c r="G634" s="4" t="s">
        <v>921</v>
      </c>
      <c r="H634" s="4" t="s">
        <v>38</v>
      </c>
      <c r="I634" s="4" t="s">
        <v>1605</v>
      </c>
      <c r="J634" s="4"/>
      <c r="K634" s="55"/>
      <c r="L634" s="4"/>
      <c r="M634" s="4"/>
      <c r="N634" s="55"/>
      <c r="O634" s="4" t="s">
        <v>1800</v>
      </c>
      <c r="P634" s="55">
        <v>43964</v>
      </c>
      <c r="Q634" s="4" t="s">
        <v>1801</v>
      </c>
      <c r="R634" s="4"/>
      <c r="S634" s="4"/>
      <c r="T634" s="4">
        <v>11</v>
      </c>
      <c r="U634" s="4" t="s">
        <v>342</v>
      </c>
      <c r="V634" s="4">
        <v>136</v>
      </c>
      <c r="W634" s="4" t="s">
        <v>577</v>
      </c>
      <c r="X634" s="4">
        <v>1235</v>
      </c>
      <c r="Y634" s="4" t="s">
        <v>578</v>
      </c>
      <c r="Z634" s="4">
        <v>15</v>
      </c>
      <c r="AA634" s="4" t="s">
        <v>43</v>
      </c>
      <c r="AB634" s="4">
        <v>1</v>
      </c>
      <c r="AC634" s="4" t="s">
        <v>43</v>
      </c>
      <c r="AD634" s="36">
        <v>41</v>
      </c>
      <c r="AE634" s="36" t="s">
        <v>579</v>
      </c>
      <c r="AF634" s="4"/>
      <c r="AG634" s="4"/>
      <c r="AH634" s="4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spans="1:46" ht="15" customHeight="1" x14ac:dyDescent="0.35">
      <c r="A635" s="4">
        <v>2020</v>
      </c>
      <c r="B635" s="4" t="s">
        <v>34</v>
      </c>
      <c r="C635" s="4" t="s">
        <v>34</v>
      </c>
      <c r="D635" s="55">
        <v>44036</v>
      </c>
      <c r="E635" s="4" t="s">
        <v>698</v>
      </c>
      <c r="F635" s="4" t="s">
        <v>36</v>
      </c>
      <c r="G635" s="4" t="s">
        <v>921</v>
      </c>
      <c r="H635" s="4" t="s">
        <v>38</v>
      </c>
      <c r="I635" s="4" t="s">
        <v>1605</v>
      </c>
      <c r="J635" s="4"/>
      <c r="K635" s="55"/>
      <c r="L635" s="4"/>
      <c r="M635" s="4"/>
      <c r="N635" s="55"/>
      <c r="O635" s="4" t="s">
        <v>1802</v>
      </c>
      <c r="P635" s="55">
        <v>44036</v>
      </c>
      <c r="Q635" s="4" t="s">
        <v>1803</v>
      </c>
      <c r="R635" s="4"/>
      <c r="S635" s="4"/>
      <c r="T635" s="4">
        <v>11</v>
      </c>
      <c r="U635" s="4" t="s">
        <v>342</v>
      </c>
      <c r="V635" s="4">
        <v>11</v>
      </c>
      <c r="W635" s="4" t="s">
        <v>364</v>
      </c>
      <c r="X635" s="4">
        <v>117</v>
      </c>
      <c r="Y635" s="4" t="s">
        <v>365</v>
      </c>
      <c r="Z635" s="4">
        <v>15</v>
      </c>
      <c r="AA635" s="4" t="s">
        <v>43</v>
      </c>
      <c r="AB635" s="4">
        <v>1</v>
      </c>
      <c r="AC635" s="4" t="s">
        <v>43</v>
      </c>
      <c r="AD635" s="36">
        <v>13</v>
      </c>
      <c r="AE635" s="36" t="s">
        <v>44</v>
      </c>
      <c r="AF635" s="4"/>
      <c r="AG635" s="4"/>
      <c r="AH635" s="4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spans="1:46" ht="15" customHeight="1" x14ac:dyDescent="0.35">
      <c r="A636" s="4">
        <v>2020</v>
      </c>
      <c r="B636" s="4" t="s">
        <v>34</v>
      </c>
      <c r="C636" s="4" t="s">
        <v>244</v>
      </c>
      <c r="D636" s="55">
        <v>43998</v>
      </c>
      <c r="E636" s="4" t="s">
        <v>551</v>
      </c>
      <c r="F636" s="4" t="s">
        <v>36</v>
      </c>
      <c r="G636" s="4" t="s">
        <v>921</v>
      </c>
      <c r="H636" s="4" t="s">
        <v>38</v>
      </c>
      <c r="I636" s="4" t="s">
        <v>1605</v>
      </c>
      <c r="J636" s="4"/>
      <c r="K636" s="55"/>
      <c r="L636" s="4"/>
      <c r="M636" s="4"/>
      <c r="N636" s="55"/>
      <c r="O636" s="4" t="s">
        <v>1804</v>
      </c>
      <c r="P636" s="55">
        <v>43998</v>
      </c>
      <c r="Q636" s="4" t="s">
        <v>1805</v>
      </c>
      <c r="R636" s="4"/>
      <c r="S636" s="4"/>
      <c r="T636" s="4">
        <v>10</v>
      </c>
      <c r="U636" s="4" t="s">
        <v>246</v>
      </c>
      <c r="V636" s="4">
        <v>523</v>
      </c>
      <c r="W636" s="4" t="s">
        <v>1226</v>
      </c>
      <c r="X636" s="4">
        <v>101</v>
      </c>
      <c r="Y636" s="4" t="s">
        <v>1227</v>
      </c>
      <c r="Z636" s="4">
        <v>14</v>
      </c>
      <c r="AA636" s="4" t="s">
        <v>731</v>
      </c>
      <c r="AB636" s="4">
        <v>3</v>
      </c>
      <c r="AC636" s="4" t="s">
        <v>731</v>
      </c>
      <c r="AD636" s="36">
        <v>1</v>
      </c>
      <c r="AE636" s="36" t="s">
        <v>731</v>
      </c>
      <c r="AF636" s="4"/>
      <c r="AG636" s="4"/>
      <c r="AH636" s="4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 spans="1:46" ht="15" customHeight="1" x14ac:dyDescent="0.35">
      <c r="A637" s="4">
        <v>2020</v>
      </c>
      <c r="B637" s="4" t="s">
        <v>147</v>
      </c>
      <c r="C637" s="4" t="s">
        <v>207</v>
      </c>
      <c r="D637" s="55">
        <v>43983</v>
      </c>
      <c r="E637" s="4" t="s">
        <v>698</v>
      </c>
      <c r="F637" s="4" t="s">
        <v>36</v>
      </c>
      <c r="G637" s="4" t="s">
        <v>921</v>
      </c>
      <c r="H637" s="4" t="s">
        <v>38</v>
      </c>
      <c r="I637" s="4" t="s">
        <v>1605</v>
      </c>
      <c r="J637" s="4"/>
      <c r="K637" s="55"/>
      <c r="L637" s="4"/>
      <c r="M637" s="4"/>
      <c r="N637" s="55"/>
      <c r="O637" s="4" t="s">
        <v>1806</v>
      </c>
      <c r="P637" s="55">
        <v>43983</v>
      </c>
      <c r="Q637" s="4" t="s">
        <v>1807</v>
      </c>
      <c r="R637" s="4"/>
      <c r="S637" s="4"/>
      <c r="T637" s="4">
        <v>0</v>
      </c>
      <c r="U637" s="4" t="s">
        <v>150</v>
      </c>
      <c r="V637" s="4">
        <v>301294</v>
      </c>
      <c r="W637" s="4" t="s">
        <v>762</v>
      </c>
      <c r="X637" s="4">
        <v>301294</v>
      </c>
      <c r="Y637" s="4" t="s">
        <v>762</v>
      </c>
      <c r="Z637" s="4">
        <v>15</v>
      </c>
      <c r="AA637" s="4" t="s">
        <v>43</v>
      </c>
      <c r="AB637" s="4">
        <v>2</v>
      </c>
      <c r="AC637" s="4" t="s">
        <v>509</v>
      </c>
      <c r="AD637" s="36">
        <v>1</v>
      </c>
      <c r="AE637" s="36" t="s">
        <v>509</v>
      </c>
      <c r="AF637" s="4"/>
      <c r="AG637" s="4"/>
      <c r="AH637" s="4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spans="1:46" ht="15" customHeight="1" x14ac:dyDescent="0.35">
      <c r="A638" s="4">
        <v>2020</v>
      </c>
      <c r="B638" s="4" t="s">
        <v>147</v>
      </c>
      <c r="C638" s="4" t="s">
        <v>207</v>
      </c>
      <c r="D638" s="55">
        <v>43986</v>
      </c>
      <c r="E638" s="4" t="s">
        <v>698</v>
      </c>
      <c r="F638" s="4" t="s">
        <v>36</v>
      </c>
      <c r="G638" s="4" t="s">
        <v>921</v>
      </c>
      <c r="H638" s="4" t="s">
        <v>38</v>
      </c>
      <c r="I638" s="4" t="s">
        <v>1605</v>
      </c>
      <c r="J638" s="4"/>
      <c r="K638" s="55"/>
      <c r="L638" s="4"/>
      <c r="M638" s="4"/>
      <c r="N638" s="55"/>
      <c r="O638" s="4" t="s">
        <v>1808</v>
      </c>
      <c r="P638" s="55">
        <v>43986</v>
      </c>
      <c r="Q638" s="4" t="s">
        <v>1809</v>
      </c>
      <c r="R638" s="4"/>
      <c r="S638" s="4"/>
      <c r="T638" s="4">
        <v>0</v>
      </c>
      <c r="U638" s="4" t="s">
        <v>150</v>
      </c>
      <c r="V638" s="4">
        <v>301212</v>
      </c>
      <c r="W638" s="4" t="s">
        <v>1386</v>
      </c>
      <c r="X638" s="4">
        <v>301212</v>
      </c>
      <c r="Y638" s="4" t="s">
        <v>1386</v>
      </c>
      <c r="Z638" s="4">
        <v>14</v>
      </c>
      <c r="AA638" s="4" t="s">
        <v>731</v>
      </c>
      <c r="AB638" s="4">
        <v>1</v>
      </c>
      <c r="AC638" s="4" t="s">
        <v>1387</v>
      </c>
      <c r="AD638" s="36">
        <v>1</v>
      </c>
      <c r="AE638" s="36" t="s">
        <v>1387</v>
      </c>
      <c r="AF638" s="4"/>
      <c r="AG638" s="4"/>
      <c r="AH638" s="4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spans="1:46" ht="15" customHeight="1" x14ac:dyDescent="0.35">
      <c r="A639" s="4">
        <v>2020</v>
      </c>
      <c r="B639" s="4" t="s">
        <v>147</v>
      </c>
      <c r="C639" s="4" t="s">
        <v>207</v>
      </c>
      <c r="D639" s="55">
        <v>44145</v>
      </c>
      <c r="E639" s="4" t="s">
        <v>698</v>
      </c>
      <c r="F639" s="4" t="s">
        <v>36</v>
      </c>
      <c r="G639" s="4" t="s">
        <v>921</v>
      </c>
      <c r="H639" s="4" t="s">
        <v>38</v>
      </c>
      <c r="I639" s="4" t="s">
        <v>1605</v>
      </c>
      <c r="J639" s="4"/>
      <c r="K639" s="55"/>
      <c r="L639" s="4"/>
      <c r="M639" s="4"/>
      <c r="N639" s="55"/>
      <c r="O639" s="4" t="s">
        <v>1810</v>
      </c>
      <c r="P639" s="55">
        <v>44145</v>
      </c>
      <c r="Q639" s="4" t="s">
        <v>1811</v>
      </c>
      <c r="R639" s="4"/>
      <c r="S639" s="4"/>
      <c r="T639" s="4">
        <v>0</v>
      </c>
      <c r="U639" s="4" t="s">
        <v>150</v>
      </c>
      <c r="V639" s="4">
        <v>301232</v>
      </c>
      <c r="W639" s="4" t="s">
        <v>730</v>
      </c>
      <c r="X639" s="4">
        <v>301232</v>
      </c>
      <c r="Y639" s="4" t="s">
        <v>730</v>
      </c>
      <c r="Z639" s="4">
        <v>14</v>
      </c>
      <c r="AA639" s="4" t="s">
        <v>731</v>
      </c>
      <c r="AB639" s="4">
        <v>2</v>
      </c>
      <c r="AC639" s="4" t="s">
        <v>732</v>
      </c>
      <c r="AD639" s="36">
        <v>1</v>
      </c>
      <c r="AE639" s="36" t="s">
        <v>732</v>
      </c>
      <c r="AF639" s="4"/>
      <c r="AG639" s="4"/>
      <c r="AH639" s="4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spans="1:46" ht="15" customHeight="1" x14ac:dyDescent="0.35">
      <c r="A640" s="4">
        <v>2020</v>
      </c>
      <c r="B640" s="4" t="s">
        <v>147</v>
      </c>
      <c r="C640" s="4" t="s">
        <v>207</v>
      </c>
      <c r="D640" s="55">
        <v>44010</v>
      </c>
      <c r="E640" s="4" t="s">
        <v>698</v>
      </c>
      <c r="F640" s="4" t="s">
        <v>36</v>
      </c>
      <c r="G640" s="4" t="s">
        <v>921</v>
      </c>
      <c r="H640" s="4" t="s">
        <v>38</v>
      </c>
      <c r="I640" s="4" t="s">
        <v>1605</v>
      </c>
      <c r="J640" s="4"/>
      <c r="K640" s="55"/>
      <c r="L640" s="4"/>
      <c r="M640" s="4"/>
      <c r="N640" s="55"/>
      <c r="O640" s="4" t="s">
        <v>1812</v>
      </c>
      <c r="P640" s="55">
        <v>44010</v>
      </c>
      <c r="Q640" s="4" t="s">
        <v>1813</v>
      </c>
      <c r="R640" s="4"/>
      <c r="S640" s="4"/>
      <c r="T640" s="4">
        <v>0</v>
      </c>
      <c r="U640" s="4" t="s">
        <v>150</v>
      </c>
      <c r="V640" s="4">
        <v>301327</v>
      </c>
      <c r="W640" s="4" t="s">
        <v>1397</v>
      </c>
      <c r="X640" s="4">
        <v>301327</v>
      </c>
      <c r="Y640" s="4" t="s">
        <v>1397</v>
      </c>
      <c r="Z640" s="4">
        <v>15</v>
      </c>
      <c r="AA640" s="4" t="s">
        <v>43</v>
      </c>
      <c r="AB640" s="4">
        <v>6</v>
      </c>
      <c r="AC640" s="4" t="s">
        <v>1398</v>
      </c>
      <c r="AD640" s="36">
        <v>1</v>
      </c>
      <c r="AE640" s="36" t="s">
        <v>1398</v>
      </c>
      <c r="AF640" s="4"/>
      <c r="AG640" s="4"/>
      <c r="AH640" s="4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spans="1:46" ht="15" customHeight="1" x14ac:dyDescent="0.35">
      <c r="A641" s="4">
        <v>2020</v>
      </c>
      <c r="B641" s="4" t="s">
        <v>62</v>
      </c>
      <c r="C641" s="4" t="s">
        <v>62</v>
      </c>
      <c r="D641" s="55">
        <v>43959</v>
      </c>
      <c r="E641" s="4" t="s">
        <v>698</v>
      </c>
      <c r="F641" s="4" t="s">
        <v>36</v>
      </c>
      <c r="G641" s="4" t="s">
        <v>921</v>
      </c>
      <c r="H641" s="4" t="s">
        <v>38</v>
      </c>
      <c r="I641" s="4" t="s">
        <v>1605</v>
      </c>
      <c r="J641" s="4"/>
      <c r="K641" s="55"/>
      <c r="L641" s="4"/>
      <c r="M641" s="4"/>
      <c r="N641" s="55"/>
      <c r="O641" s="4" t="s">
        <v>1814</v>
      </c>
      <c r="P641" s="55">
        <v>43959</v>
      </c>
      <c r="Q641" s="4" t="s">
        <v>1815</v>
      </c>
      <c r="R641" s="4"/>
      <c r="S641" s="4"/>
      <c r="T641" s="56">
        <v>99</v>
      </c>
      <c r="U641" s="56" t="s">
        <v>64</v>
      </c>
      <c r="V641" s="56">
        <v>452</v>
      </c>
      <c r="W641" s="56" t="s">
        <v>1423</v>
      </c>
      <c r="X641" s="56">
        <v>855</v>
      </c>
      <c r="Y641" s="56" t="s">
        <v>1424</v>
      </c>
      <c r="Z641" s="56">
        <v>14</v>
      </c>
      <c r="AA641" s="56" t="s">
        <v>731</v>
      </c>
      <c r="AB641" s="56">
        <v>1</v>
      </c>
      <c r="AC641" s="56" t="s">
        <v>1387</v>
      </c>
      <c r="AD641" s="37">
        <v>1</v>
      </c>
      <c r="AE641" s="37" t="s">
        <v>1387</v>
      </c>
      <c r="AF641" s="4"/>
      <c r="AG641" s="4"/>
      <c r="AH641" s="4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spans="1:46" ht="15" customHeight="1" x14ac:dyDescent="0.35">
      <c r="A642" s="4">
        <v>2020</v>
      </c>
      <c r="B642" s="4" t="s">
        <v>147</v>
      </c>
      <c r="C642" s="4" t="s">
        <v>207</v>
      </c>
      <c r="D642" s="55">
        <v>44104</v>
      </c>
      <c r="E642" s="4" t="s">
        <v>551</v>
      </c>
      <c r="F642" s="4" t="s">
        <v>36</v>
      </c>
      <c r="G642" s="4" t="s">
        <v>921</v>
      </c>
      <c r="H642" s="4" t="s">
        <v>38</v>
      </c>
      <c r="I642" s="4" t="s">
        <v>1605</v>
      </c>
      <c r="J642" s="4"/>
      <c r="K642" s="55"/>
      <c r="L642" s="4"/>
      <c r="M642" s="4"/>
      <c r="N642" s="55"/>
      <c r="O642" s="4" t="s">
        <v>1816</v>
      </c>
      <c r="P642" s="55">
        <v>44104</v>
      </c>
      <c r="Q642" s="4" t="s">
        <v>1817</v>
      </c>
      <c r="R642" s="4"/>
      <c r="S642" s="4"/>
      <c r="T642" s="4">
        <v>0</v>
      </c>
      <c r="U642" s="4" t="s">
        <v>150</v>
      </c>
      <c r="V642" s="4">
        <v>301238</v>
      </c>
      <c r="W642" s="4" t="s">
        <v>1401</v>
      </c>
      <c r="X642" s="4">
        <v>301238</v>
      </c>
      <c r="Y642" s="4" t="s">
        <v>1401</v>
      </c>
      <c r="Z642" s="4">
        <v>14</v>
      </c>
      <c r="AA642" s="4" t="s">
        <v>731</v>
      </c>
      <c r="AB642" s="4">
        <v>3</v>
      </c>
      <c r="AC642" s="4" t="s">
        <v>731</v>
      </c>
      <c r="AD642" s="36">
        <v>1</v>
      </c>
      <c r="AE642" s="36" t="s">
        <v>731</v>
      </c>
      <c r="AF642" s="4"/>
      <c r="AG642" s="4"/>
      <c r="AH642" s="4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spans="1:46" ht="15" customHeight="1" x14ac:dyDescent="0.35">
      <c r="A643" s="4">
        <v>2020</v>
      </c>
      <c r="B643" s="4" t="s">
        <v>34</v>
      </c>
      <c r="C643" s="4" t="s">
        <v>34</v>
      </c>
      <c r="D643" s="55">
        <v>44008</v>
      </c>
      <c r="E643" s="4" t="s">
        <v>944</v>
      </c>
      <c r="F643" s="4" t="s">
        <v>36</v>
      </c>
      <c r="G643" s="4" t="s">
        <v>921</v>
      </c>
      <c r="H643" s="4" t="s">
        <v>38</v>
      </c>
      <c r="I643" s="4" t="s">
        <v>1605</v>
      </c>
      <c r="J643" s="4"/>
      <c r="K643" s="55"/>
      <c r="L643" s="4"/>
      <c r="M643" s="4"/>
      <c r="N643" s="55"/>
      <c r="O643" s="4" t="s">
        <v>1818</v>
      </c>
      <c r="P643" s="55">
        <v>44008</v>
      </c>
      <c r="Q643" s="4" t="s">
        <v>1819</v>
      </c>
      <c r="R643" s="4"/>
      <c r="S643" s="4"/>
      <c r="T643" s="4">
        <v>9</v>
      </c>
      <c r="U643" s="4" t="s">
        <v>46</v>
      </c>
      <c r="V643" s="4">
        <v>55</v>
      </c>
      <c r="W643" s="4" t="s">
        <v>269</v>
      </c>
      <c r="X643" s="4">
        <v>1231</v>
      </c>
      <c r="Y643" s="4" t="s">
        <v>270</v>
      </c>
      <c r="Z643" s="4">
        <v>15</v>
      </c>
      <c r="AA643" s="4" t="s">
        <v>43</v>
      </c>
      <c r="AB643" s="4">
        <v>1</v>
      </c>
      <c r="AC643" s="4" t="s">
        <v>43</v>
      </c>
      <c r="AD643" s="36">
        <v>31</v>
      </c>
      <c r="AE643" s="36" t="s">
        <v>49</v>
      </c>
      <c r="AF643" s="4"/>
      <c r="AG643" s="4"/>
      <c r="AH643" s="4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spans="1:46" ht="15" customHeight="1" x14ac:dyDescent="0.35">
      <c r="A644" s="4">
        <v>2020</v>
      </c>
      <c r="B644" s="4" t="s">
        <v>147</v>
      </c>
      <c r="C644" s="4" t="s">
        <v>148</v>
      </c>
      <c r="D644" s="55">
        <v>44041</v>
      </c>
      <c r="E644" s="4" t="s">
        <v>944</v>
      </c>
      <c r="F644" s="4" t="s">
        <v>36</v>
      </c>
      <c r="G644" s="4" t="s">
        <v>921</v>
      </c>
      <c r="H644" s="4" t="s">
        <v>38</v>
      </c>
      <c r="I644" s="4" t="s">
        <v>1605</v>
      </c>
      <c r="J644" s="4"/>
      <c r="K644" s="55"/>
      <c r="L644" s="4"/>
      <c r="M644" s="4"/>
      <c r="N644" s="55"/>
      <c r="O644" s="4" t="s">
        <v>1820</v>
      </c>
      <c r="P644" s="55">
        <v>44041</v>
      </c>
      <c r="Q644" s="4" t="s">
        <v>1821</v>
      </c>
      <c r="R644" s="4"/>
      <c r="S644" s="4"/>
      <c r="T644" s="4">
        <v>0</v>
      </c>
      <c r="U644" s="4" t="s">
        <v>150</v>
      </c>
      <c r="V644" s="4">
        <v>301439</v>
      </c>
      <c r="W644" s="4" t="s">
        <v>1499</v>
      </c>
      <c r="X644" s="4">
        <v>301439</v>
      </c>
      <c r="Y644" s="4" t="s">
        <v>1499</v>
      </c>
      <c r="Z644" s="4">
        <v>16</v>
      </c>
      <c r="AA644" s="4" t="s">
        <v>88</v>
      </c>
      <c r="AB644" s="4">
        <v>2</v>
      </c>
      <c r="AC644" s="4" t="s">
        <v>885</v>
      </c>
      <c r="AD644" s="36">
        <v>6</v>
      </c>
      <c r="AE644" s="36" t="s">
        <v>1500</v>
      </c>
      <c r="AF644" s="4"/>
      <c r="AG644" s="4"/>
      <c r="AH644" s="4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spans="1:46" ht="15" customHeight="1" x14ac:dyDescent="0.35">
      <c r="A645" s="4">
        <v>2020</v>
      </c>
      <c r="B645" s="4" t="s">
        <v>147</v>
      </c>
      <c r="C645" s="4" t="s">
        <v>207</v>
      </c>
      <c r="D645" s="55">
        <v>44012</v>
      </c>
      <c r="E645" s="4" t="s">
        <v>944</v>
      </c>
      <c r="F645" s="4" t="s">
        <v>36</v>
      </c>
      <c r="G645" s="4" t="s">
        <v>921</v>
      </c>
      <c r="H645" s="4" t="s">
        <v>38</v>
      </c>
      <c r="I645" s="4" t="s">
        <v>1605</v>
      </c>
      <c r="J645" s="4"/>
      <c r="K645" s="55"/>
      <c r="L645" s="4"/>
      <c r="M645" s="4"/>
      <c r="N645" s="55"/>
      <c r="O645" s="4" t="s">
        <v>1822</v>
      </c>
      <c r="P645" s="55">
        <v>44012</v>
      </c>
      <c r="Q645" s="4" t="s">
        <v>1823</v>
      </c>
      <c r="R645" s="4"/>
      <c r="S645" s="4"/>
      <c r="T645" s="4">
        <v>0</v>
      </c>
      <c r="U645" s="4" t="s">
        <v>150</v>
      </c>
      <c r="V645" s="4">
        <v>301171</v>
      </c>
      <c r="W645" s="4" t="s">
        <v>1477</v>
      </c>
      <c r="X645" s="4">
        <v>301171</v>
      </c>
      <c r="Y645" s="4" t="s">
        <v>1477</v>
      </c>
      <c r="Z645" s="4">
        <v>13</v>
      </c>
      <c r="AA645" s="4" t="s">
        <v>314</v>
      </c>
      <c r="AB645" s="4">
        <v>7</v>
      </c>
      <c r="AC645" s="4" t="s">
        <v>449</v>
      </c>
      <c r="AD645" s="36">
        <v>1</v>
      </c>
      <c r="AE645" s="36" t="s">
        <v>1478</v>
      </c>
      <c r="AF645" s="4"/>
      <c r="AG645" s="4"/>
      <c r="AH645" s="4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spans="1:46" ht="15" customHeight="1" x14ac:dyDescent="0.35">
      <c r="A646" s="4">
        <v>2020</v>
      </c>
      <c r="B646" s="4" t="s">
        <v>62</v>
      </c>
      <c r="C646" s="4" t="s">
        <v>62</v>
      </c>
      <c r="D646" s="55">
        <v>44103</v>
      </c>
      <c r="E646" s="4" t="s">
        <v>944</v>
      </c>
      <c r="F646" s="4" t="s">
        <v>36</v>
      </c>
      <c r="G646" s="4" t="s">
        <v>921</v>
      </c>
      <c r="H646" s="4" t="s">
        <v>38</v>
      </c>
      <c r="I646" s="4" t="s">
        <v>1605</v>
      </c>
      <c r="J646" s="4"/>
      <c r="K646" s="55"/>
      <c r="L646" s="4"/>
      <c r="M646" s="4"/>
      <c r="N646" s="55"/>
      <c r="O646" s="4" t="s">
        <v>1824</v>
      </c>
      <c r="P646" s="55">
        <v>44103</v>
      </c>
      <c r="Q646" s="4" t="s">
        <v>1825</v>
      </c>
      <c r="R646" s="4"/>
      <c r="S646" s="4"/>
      <c r="T646" s="56">
        <v>99</v>
      </c>
      <c r="U646" s="56" t="s">
        <v>64</v>
      </c>
      <c r="V646" s="56">
        <v>447</v>
      </c>
      <c r="W646" s="56" t="s">
        <v>415</v>
      </c>
      <c r="X646" s="56">
        <v>799</v>
      </c>
      <c r="Y646" s="56" t="s">
        <v>416</v>
      </c>
      <c r="Z646" s="56">
        <v>9</v>
      </c>
      <c r="AA646" s="56" t="s">
        <v>417</v>
      </c>
      <c r="AB646" s="56">
        <v>1</v>
      </c>
      <c r="AC646" s="56" t="s">
        <v>417</v>
      </c>
      <c r="AD646" s="37">
        <v>1</v>
      </c>
      <c r="AE646" s="37" t="s">
        <v>417</v>
      </c>
      <c r="AF646" s="4"/>
      <c r="AG646" s="4"/>
      <c r="AH646" s="4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spans="1:46" ht="15" customHeight="1" x14ac:dyDescent="0.35">
      <c r="A647" s="4">
        <v>2020</v>
      </c>
      <c r="B647" s="4" t="s">
        <v>34</v>
      </c>
      <c r="C647" s="4" t="s">
        <v>34</v>
      </c>
      <c r="D647" s="55">
        <v>44025</v>
      </c>
      <c r="E647" s="4" t="s">
        <v>944</v>
      </c>
      <c r="F647" s="4" t="s">
        <v>36</v>
      </c>
      <c r="G647" s="4" t="s">
        <v>921</v>
      </c>
      <c r="H647" s="4" t="s">
        <v>38</v>
      </c>
      <c r="I647" s="4" t="s">
        <v>1605</v>
      </c>
      <c r="J647" s="4"/>
      <c r="K647" s="55"/>
      <c r="L647" s="4"/>
      <c r="M647" s="4"/>
      <c r="N647" s="55"/>
      <c r="O647" s="4" t="s">
        <v>1826</v>
      </c>
      <c r="P647" s="55">
        <v>44025</v>
      </c>
      <c r="Q647" s="4" t="s">
        <v>1827</v>
      </c>
      <c r="R647" s="4"/>
      <c r="S647" s="4"/>
      <c r="T647" s="4">
        <v>38</v>
      </c>
      <c r="U647" s="4" t="s">
        <v>59</v>
      </c>
      <c r="V647" s="4">
        <v>240</v>
      </c>
      <c r="W647" s="4" t="s">
        <v>327</v>
      </c>
      <c r="X647" s="4">
        <v>193</v>
      </c>
      <c r="Y647" s="4" t="s">
        <v>328</v>
      </c>
      <c r="Z647" s="4">
        <v>7</v>
      </c>
      <c r="AA647" s="4" t="s">
        <v>329</v>
      </c>
      <c r="AB647" s="4">
        <v>1</v>
      </c>
      <c r="AC647" s="4" t="s">
        <v>330</v>
      </c>
      <c r="AD647" s="36">
        <v>1</v>
      </c>
      <c r="AE647" s="36" t="s">
        <v>331</v>
      </c>
      <c r="AF647" s="4"/>
      <c r="AG647" s="4"/>
      <c r="AH647" s="4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spans="1:46" ht="15" customHeight="1" x14ac:dyDescent="0.35">
      <c r="A648" s="4">
        <v>2020</v>
      </c>
      <c r="B648" s="4" t="s">
        <v>34</v>
      </c>
      <c r="C648" s="4" t="s">
        <v>34</v>
      </c>
      <c r="D648" s="55">
        <v>44011</v>
      </c>
      <c r="E648" s="4" t="s">
        <v>944</v>
      </c>
      <c r="F648" s="4" t="s">
        <v>36</v>
      </c>
      <c r="G648" s="4" t="s">
        <v>921</v>
      </c>
      <c r="H648" s="4" t="s">
        <v>38</v>
      </c>
      <c r="I648" s="4" t="s">
        <v>1605</v>
      </c>
      <c r="J648" s="4"/>
      <c r="K648" s="55"/>
      <c r="L648" s="4"/>
      <c r="M648" s="4"/>
      <c r="N648" s="55"/>
      <c r="O648" s="4" t="s">
        <v>1828</v>
      </c>
      <c r="P648" s="55">
        <v>44011</v>
      </c>
      <c r="Q648" s="4" t="s">
        <v>1829</v>
      </c>
      <c r="R648" s="4"/>
      <c r="S648" s="4"/>
      <c r="T648" s="56">
        <v>38</v>
      </c>
      <c r="U648" s="56" t="s">
        <v>59</v>
      </c>
      <c r="V648" s="56">
        <v>38</v>
      </c>
      <c r="W648" s="56" t="s">
        <v>184</v>
      </c>
      <c r="X648" s="56">
        <v>1086</v>
      </c>
      <c r="Y648" s="56" t="s">
        <v>184</v>
      </c>
      <c r="Z648" s="56">
        <v>15</v>
      </c>
      <c r="AA648" s="56" t="s">
        <v>43</v>
      </c>
      <c r="AB648" s="56">
        <v>1</v>
      </c>
      <c r="AC648" s="56" t="s">
        <v>43</v>
      </c>
      <c r="AD648" s="37">
        <v>31</v>
      </c>
      <c r="AE648" s="37" t="s">
        <v>49</v>
      </c>
      <c r="AF648" s="4"/>
      <c r="AG648" s="4"/>
      <c r="AH648" s="4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spans="1:46" ht="15" customHeight="1" x14ac:dyDescent="0.35">
      <c r="A649" s="4">
        <v>2020</v>
      </c>
      <c r="B649" s="4" t="s">
        <v>34</v>
      </c>
      <c r="C649" s="4" t="s">
        <v>244</v>
      </c>
      <c r="D649" s="55">
        <v>43901</v>
      </c>
      <c r="E649" s="4" t="s">
        <v>1256</v>
      </c>
      <c r="F649" s="4" t="s">
        <v>36</v>
      </c>
      <c r="G649" s="4" t="s">
        <v>921</v>
      </c>
      <c r="H649" s="4" t="s">
        <v>38</v>
      </c>
      <c r="I649" s="4" t="s">
        <v>1605</v>
      </c>
      <c r="J649" s="4"/>
      <c r="K649" s="55"/>
      <c r="L649" s="4"/>
      <c r="M649" s="4"/>
      <c r="N649" s="55"/>
      <c r="O649" s="4" t="s">
        <v>1830</v>
      </c>
      <c r="P649" s="55">
        <v>43901</v>
      </c>
      <c r="Q649" s="4" t="s">
        <v>1831</v>
      </c>
      <c r="R649" s="4"/>
      <c r="S649" s="4"/>
      <c r="T649" s="4">
        <v>10</v>
      </c>
      <c r="U649" s="4" t="s">
        <v>246</v>
      </c>
      <c r="V649" s="4">
        <v>545</v>
      </c>
      <c r="W649" s="4" t="s">
        <v>519</v>
      </c>
      <c r="X649" s="4">
        <v>1230</v>
      </c>
      <c r="Y649" s="4" t="s">
        <v>520</v>
      </c>
      <c r="Z649" s="4">
        <v>18</v>
      </c>
      <c r="AA649" s="4" t="s">
        <v>94</v>
      </c>
      <c r="AB649" s="4">
        <v>1</v>
      </c>
      <c r="AC649" s="4" t="s">
        <v>95</v>
      </c>
      <c r="AD649" s="36">
        <v>1</v>
      </c>
      <c r="AE649" s="36" t="s">
        <v>94</v>
      </c>
      <c r="AF649" s="4"/>
      <c r="AG649" s="4"/>
      <c r="AH649" s="4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spans="1:46" ht="15" customHeight="1" x14ac:dyDescent="0.35">
      <c r="A650" s="4">
        <v>2020</v>
      </c>
      <c r="B650" s="4" t="s">
        <v>34</v>
      </c>
      <c r="C650" s="4" t="s">
        <v>34</v>
      </c>
      <c r="D650" s="55">
        <v>43901</v>
      </c>
      <c r="E650" s="4" t="s">
        <v>1256</v>
      </c>
      <c r="F650" s="4" t="s">
        <v>36</v>
      </c>
      <c r="G650" s="4" t="s">
        <v>921</v>
      </c>
      <c r="H650" s="4" t="s">
        <v>38</v>
      </c>
      <c r="I650" s="4" t="s">
        <v>1605</v>
      </c>
      <c r="J650" s="4"/>
      <c r="K650" s="55"/>
      <c r="L650" s="4"/>
      <c r="M650" s="4"/>
      <c r="N650" s="55"/>
      <c r="O650" s="4" t="s">
        <v>1832</v>
      </c>
      <c r="P650" s="55">
        <v>43901</v>
      </c>
      <c r="Q650" s="4" t="s">
        <v>1833</v>
      </c>
      <c r="R650" s="4"/>
      <c r="S650" s="4"/>
      <c r="T650" s="4">
        <v>11</v>
      </c>
      <c r="U650" s="4" t="s">
        <v>342</v>
      </c>
      <c r="V650" s="4">
        <v>135</v>
      </c>
      <c r="W650" s="4" t="s">
        <v>390</v>
      </c>
      <c r="X650" s="4">
        <v>1091</v>
      </c>
      <c r="Y650" s="4" t="s">
        <v>390</v>
      </c>
      <c r="Z650" s="4">
        <v>15</v>
      </c>
      <c r="AA650" s="4" t="s">
        <v>43</v>
      </c>
      <c r="AB650" s="4">
        <v>1</v>
      </c>
      <c r="AC650" s="4" t="s">
        <v>43</v>
      </c>
      <c r="AD650" s="36">
        <v>15</v>
      </c>
      <c r="AE650" s="36" t="s">
        <v>340</v>
      </c>
      <c r="AF650" s="4"/>
      <c r="AG650" s="4"/>
      <c r="AH650" s="4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spans="1:46" ht="15" customHeight="1" x14ac:dyDescent="0.35">
      <c r="A651" s="4">
        <v>2020</v>
      </c>
      <c r="B651" s="4" t="s">
        <v>34</v>
      </c>
      <c r="C651" s="4" t="s">
        <v>34</v>
      </c>
      <c r="D651" s="55">
        <v>43921</v>
      </c>
      <c r="E651" s="4" t="s">
        <v>1290</v>
      </c>
      <c r="F651" s="4" t="s">
        <v>36</v>
      </c>
      <c r="G651" s="4" t="s">
        <v>921</v>
      </c>
      <c r="H651" s="4" t="s">
        <v>38</v>
      </c>
      <c r="I651" s="4" t="s">
        <v>1605</v>
      </c>
      <c r="J651" s="4"/>
      <c r="K651" s="55"/>
      <c r="L651" s="4"/>
      <c r="M651" s="4"/>
      <c r="N651" s="55"/>
      <c r="O651" s="4" t="s">
        <v>1834</v>
      </c>
      <c r="P651" s="55">
        <v>43921</v>
      </c>
      <c r="Q651" s="4" t="s">
        <v>1835</v>
      </c>
      <c r="R651" s="4"/>
      <c r="S651" s="4"/>
      <c r="T651" s="4">
        <v>16</v>
      </c>
      <c r="U651" s="4" t="s">
        <v>142</v>
      </c>
      <c r="V651" s="4">
        <v>16</v>
      </c>
      <c r="W651" s="4" t="s">
        <v>166</v>
      </c>
      <c r="X651" s="4">
        <v>185</v>
      </c>
      <c r="Y651" s="4" t="s">
        <v>167</v>
      </c>
      <c r="Z651" s="4">
        <v>15</v>
      </c>
      <c r="AA651" s="4" t="s">
        <v>43</v>
      </c>
      <c r="AB651" s="4">
        <v>1</v>
      </c>
      <c r="AC651" s="4" t="s">
        <v>43</v>
      </c>
      <c r="AD651" s="36">
        <v>30</v>
      </c>
      <c r="AE651" s="36" t="s">
        <v>130</v>
      </c>
      <c r="AF651" s="4"/>
      <c r="AG651" s="4"/>
      <c r="AH651" s="4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spans="1:46" ht="15" customHeight="1" x14ac:dyDescent="0.35">
      <c r="A652" s="4">
        <v>2020</v>
      </c>
      <c r="B652" s="4" t="s">
        <v>34</v>
      </c>
      <c r="C652" s="4" t="s">
        <v>244</v>
      </c>
      <c r="D652" s="55">
        <v>43997</v>
      </c>
      <c r="E652" s="4" t="s">
        <v>944</v>
      </c>
      <c r="F652" s="4" t="s">
        <v>36</v>
      </c>
      <c r="G652" s="4" t="s">
        <v>921</v>
      </c>
      <c r="H652" s="4" t="s">
        <v>38</v>
      </c>
      <c r="I652" s="4" t="s">
        <v>1605</v>
      </c>
      <c r="J652" s="4"/>
      <c r="K652" s="55"/>
      <c r="L652" s="4"/>
      <c r="M652" s="4"/>
      <c r="N652" s="55"/>
      <c r="O652" s="4" t="s">
        <v>1836</v>
      </c>
      <c r="P652" s="55">
        <v>43997</v>
      </c>
      <c r="Q652" s="4" t="s">
        <v>1837</v>
      </c>
      <c r="R652" s="4"/>
      <c r="S652" s="4"/>
      <c r="T652" s="4">
        <v>10</v>
      </c>
      <c r="U652" s="4" t="s">
        <v>246</v>
      </c>
      <c r="V652" s="4">
        <v>519</v>
      </c>
      <c r="W652" s="4" t="s">
        <v>516</v>
      </c>
      <c r="X652" s="4">
        <v>97</v>
      </c>
      <c r="Y652" s="4" t="s">
        <v>517</v>
      </c>
      <c r="Z652" s="4">
        <v>16</v>
      </c>
      <c r="AA652" s="4" t="s">
        <v>88</v>
      </c>
      <c r="AB652" s="4">
        <v>1</v>
      </c>
      <c r="AC652" s="4" t="s">
        <v>89</v>
      </c>
      <c r="AD652" s="36">
        <v>1</v>
      </c>
      <c r="AE652" s="36" t="s">
        <v>123</v>
      </c>
      <c r="AF652" s="4"/>
      <c r="AG652" s="4"/>
      <c r="AH652" s="4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spans="1:46" ht="15" customHeight="1" x14ac:dyDescent="0.35">
      <c r="A653" s="4">
        <v>2020</v>
      </c>
      <c r="B653" s="4" t="s">
        <v>34</v>
      </c>
      <c r="C653" s="4" t="s">
        <v>244</v>
      </c>
      <c r="D653" s="55">
        <v>44103</v>
      </c>
      <c r="E653" s="4" t="s">
        <v>944</v>
      </c>
      <c r="F653" s="4" t="s">
        <v>36</v>
      </c>
      <c r="G653" s="4" t="s">
        <v>921</v>
      </c>
      <c r="H653" s="4" t="s">
        <v>38</v>
      </c>
      <c r="I653" s="4" t="s">
        <v>1605</v>
      </c>
      <c r="J653" s="4"/>
      <c r="K653" s="55"/>
      <c r="L653" s="4"/>
      <c r="M653" s="4"/>
      <c r="N653" s="55"/>
      <c r="O653" s="4" t="s">
        <v>1838</v>
      </c>
      <c r="P653" s="55">
        <v>44103</v>
      </c>
      <c r="Q653" s="4" t="s">
        <v>1839</v>
      </c>
      <c r="R653" s="4"/>
      <c r="S653" s="4"/>
      <c r="T653" s="4">
        <v>10</v>
      </c>
      <c r="U653" s="4" t="s">
        <v>246</v>
      </c>
      <c r="V653" s="4">
        <v>520</v>
      </c>
      <c r="W653" s="4" t="s">
        <v>251</v>
      </c>
      <c r="X653" s="4">
        <v>98</v>
      </c>
      <c r="Y653" s="4" t="s">
        <v>252</v>
      </c>
      <c r="Z653" s="4">
        <v>21</v>
      </c>
      <c r="AA653" s="4" t="s">
        <v>104</v>
      </c>
      <c r="AB653" s="4">
        <v>1</v>
      </c>
      <c r="AC653" s="4" t="s">
        <v>104</v>
      </c>
      <c r="AD653" s="36">
        <v>1</v>
      </c>
      <c r="AE653" s="36" t="s">
        <v>104</v>
      </c>
      <c r="AF653" s="4"/>
      <c r="AG653" s="4"/>
      <c r="AH653" s="4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spans="1:46" ht="15" customHeight="1" x14ac:dyDescent="0.35">
      <c r="A654" s="4">
        <v>2020</v>
      </c>
      <c r="B654" s="4" t="s">
        <v>34</v>
      </c>
      <c r="C654" s="4" t="s">
        <v>244</v>
      </c>
      <c r="D654" s="55">
        <v>44010</v>
      </c>
      <c r="E654" s="4" t="s">
        <v>944</v>
      </c>
      <c r="F654" s="4" t="s">
        <v>36</v>
      </c>
      <c r="G654" s="4" t="s">
        <v>921</v>
      </c>
      <c r="H654" s="4" t="s">
        <v>38</v>
      </c>
      <c r="I654" s="4" t="s">
        <v>1605</v>
      </c>
      <c r="J654" s="4"/>
      <c r="K654" s="55"/>
      <c r="L654" s="4"/>
      <c r="M654" s="4"/>
      <c r="N654" s="55"/>
      <c r="O654" s="4" t="s">
        <v>1840</v>
      </c>
      <c r="P654" s="55">
        <v>44010</v>
      </c>
      <c r="Q654" s="4" t="s">
        <v>1841</v>
      </c>
      <c r="R654" s="4"/>
      <c r="S654" s="4"/>
      <c r="T654" s="4">
        <v>10</v>
      </c>
      <c r="U654" s="4" t="s">
        <v>246</v>
      </c>
      <c r="V654" s="4">
        <v>524</v>
      </c>
      <c r="W654" s="4" t="s">
        <v>910</v>
      </c>
      <c r="X654" s="4">
        <v>102</v>
      </c>
      <c r="Y654" s="4" t="s">
        <v>911</v>
      </c>
      <c r="Z654" s="4">
        <v>15</v>
      </c>
      <c r="AA654" s="4" t="s">
        <v>43</v>
      </c>
      <c r="AB654" s="4">
        <v>1</v>
      </c>
      <c r="AC654" s="4" t="s">
        <v>43</v>
      </c>
      <c r="AD654" s="36">
        <v>1</v>
      </c>
      <c r="AE654" s="36" t="s">
        <v>43</v>
      </c>
      <c r="AF654" s="4"/>
      <c r="AG654" s="4"/>
      <c r="AH654" s="4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spans="1:46" ht="15" customHeight="1" x14ac:dyDescent="0.35">
      <c r="A655" s="4">
        <v>2020</v>
      </c>
      <c r="B655" s="4" t="s">
        <v>34</v>
      </c>
      <c r="C655" s="4" t="s">
        <v>244</v>
      </c>
      <c r="D655" s="55">
        <v>44006</v>
      </c>
      <c r="E655" s="4" t="s">
        <v>944</v>
      </c>
      <c r="F655" s="4" t="s">
        <v>36</v>
      </c>
      <c r="G655" s="4" t="s">
        <v>921</v>
      </c>
      <c r="H655" s="4" t="s">
        <v>38</v>
      </c>
      <c r="I655" s="4" t="s">
        <v>1605</v>
      </c>
      <c r="J655" s="4"/>
      <c r="K655" s="55"/>
      <c r="L655" s="4"/>
      <c r="M655" s="4"/>
      <c r="N655" s="55"/>
      <c r="O655" s="4" t="s">
        <v>1842</v>
      </c>
      <c r="P655" s="55">
        <v>44006</v>
      </c>
      <c r="Q655" s="4" t="s">
        <v>1843</v>
      </c>
      <c r="R655" s="4"/>
      <c r="S655" s="4"/>
      <c r="T655" s="4">
        <v>10</v>
      </c>
      <c r="U655" s="4" t="s">
        <v>246</v>
      </c>
      <c r="V655" s="4">
        <v>532</v>
      </c>
      <c r="W655" s="4" t="s">
        <v>1275</v>
      </c>
      <c r="X655" s="4">
        <v>110</v>
      </c>
      <c r="Y655" s="4" t="s">
        <v>1276</v>
      </c>
      <c r="Z655" s="4">
        <v>2</v>
      </c>
      <c r="AA655" s="4" t="s">
        <v>72</v>
      </c>
      <c r="AB655" s="4">
        <v>1</v>
      </c>
      <c r="AC655" s="4" t="s">
        <v>73</v>
      </c>
      <c r="AD655" s="36">
        <v>5</v>
      </c>
      <c r="AE655" s="36" t="s">
        <v>439</v>
      </c>
      <c r="AF655" s="4"/>
      <c r="AG655" s="4"/>
      <c r="AH655" s="4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spans="1:46" ht="15" customHeight="1" x14ac:dyDescent="0.35">
      <c r="A656" s="4">
        <v>2020</v>
      </c>
      <c r="B656" s="4" t="s">
        <v>34</v>
      </c>
      <c r="C656" s="4" t="s">
        <v>34</v>
      </c>
      <c r="D656" s="55">
        <v>43994</v>
      </c>
      <c r="E656" s="4" t="s">
        <v>944</v>
      </c>
      <c r="F656" s="4" t="s">
        <v>36</v>
      </c>
      <c r="G656" s="4" t="s">
        <v>921</v>
      </c>
      <c r="H656" s="4" t="s">
        <v>38</v>
      </c>
      <c r="I656" s="4" t="s">
        <v>1605</v>
      </c>
      <c r="J656" s="4"/>
      <c r="K656" s="55"/>
      <c r="L656" s="4"/>
      <c r="M656" s="4"/>
      <c r="N656" s="55"/>
      <c r="O656" s="4" t="s">
        <v>1844</v>
      </c>
      <c r="P656" s="55">
        <v>43994</v>
      </c>
      <c r="Q656" s="4" t="s">
        <v>1845</v>
      </c>
      <c r="R656" s="4"/>
      <c r="S656" s="4"/>
      <c r="T656" s="4">
        <v>16</v>
      </c>
      <c r="U656" s="4" t="s">
        <v>142</v>
      </c>
      <c r="V656" s="4">
        <v>220</v>
      </c>
      <c r="W656" s="4" t="s">
        <v>143</v>
      </c>
      <c r="X656" s="4">
        <v>188</v>
      </c>
      <c r="Y656" s="4" t="s">
        <v>143</v>
      </c>
      <c r="Z656" s="4">
        <v>15</v>
      </c>
      <c r="AA656" s="4" t="s">
        <v>43</v>
      </c>
      <c r="AB656" s="4">
        <v>1</v>
      </c>
      <c r="AC656" s="4" t="s">
        <v>43</v>
      </c>
      <c r="AD656" s="36">
        <v>25</v>
      </c>
      <c r="AE656" s="36" t="s">
        <v>144</v>
      </c>
      <c r="AF656" s="4"/>
      <c r="AG656" s="4"/>
      <c r="AH656" s="4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spans="1:46" ht="15" customHeight="1" x14ac:dyDescent="0.35">
      <c r="A657" s="4">
        <v>2020</v>
      </c>
      <c r="B657" s="4" t="s">
        <v>34</v>
      </c>
      <c r="C657" s="4" t="s">
        <v>34</v>
      </c>
      <c r="D657" s="55">
        <v>43910</v>
      </c>
      <c r="E657" s="4" t="s">
        <v>944</v>
      </c>
      <c r="F657" s="4" t="s">
        <v>36</v>
      </c>
      <c r="G657" s="4" t="s">
        <v>921</v>
      </c>
      <c r="H657" s="4" t="s">
        <v>38</v>
      </c>
      <c r="I657" s="4" t="s">
        <v>1605</v>
      </c>
      <c r="J657" s="4"/>
      <c r="K657" s="55"/>
      <c r="L657" s="4"/>
      <c r="M657" s="4"/>
      <c r="N657" s="55"/>
      <c r="O657" s="4" t="s">
        <v>1846</v>
      </c>
      <c r="P657" s="55">
        <v>43910</v>
      </c>
      <c r="Q657" s="4" t="s">
        <v>1847</v>
      </c>
      <c r="R657" s="4"/>
      <c r="S657" s="4"/>
      <c r="T657" s="4">
        <v>10</v>
      </c>
      <c r="U657" s="4" t="s">
        <v>246</v>
      </c>
      <c r="V657" s="4">
        <v>117</v>
      </c>
      <c r="W657" s="4" t="s">
        <v>395</v>
      </c>
      <c r="X657" s="4">
        <v>1495</v>
      </c>
      <c r="Y657" s="4" t="s">
        <v>396</v>
      </c>
      <c r="Z657" s="4">
        <v>15</v>
      </c>
      <c r="AA657" s="4" t="s">
        <v>43</v>
      </c>
      <c r="AB657" s="4">
        <v>1</v>
      </c>
      <c r="AC657" s="4" t="s">
        <v>43</v>
      </c>
      <c r="AD657" s="36">
        <v>31</v>
      </c>
      <c r="AE657" s="36" t="s">
        <v>49</v>
      </c>
      <c r="AF657" s="4"/>
      <c r="AG657" s="4"/>
      <c r="AH657" s="4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spans="1:46" ht="15" customHeight="1" x14ac:dyDescent="0.35">
      <c r="A658" s="4">
        <v>2020</v>
      </c>
      <c r="B658" s="4" t="s">
        <v>34</v>
      </c>
      <c r="C658" s="4" t="s">
        <v>244</v>
      </c>
      <c r="D658" s="55">
        <v>43956</v>
      </c>
      <c r="E658" s="4" t="s">
        <v>1290</v>
      </c>
      <c r="F658" s="4" t="s">
        <v>36</v>
      </c>
      <c r="G658" s="4" t="s">
        <v>921</v>
      </c>
      <c r="H658" s="4" t="s">
        <v>38</v>
      </c>
      <c r="I658" s="4" t="s">
        <v>1605</v>
      </c>
      <c r="J658" s="4"/>
      <c r="K658" s="55"/>
      <c r="L658" s="4"/>
      <c r="M658" s="4"/>
      <c r="N658" s="55"/>
      <c r="O658" s="4" t="s">
        <v>1848</v>
      </c>
      <c r="P658" s="55">
        <v>43956</v>
      </c>
      <c r="Q658" s="4" t="s">
        <v>1849</v>
      </c>
      <c r="R658" s="4"/>
      <c r="S658" s="4"/>
      <c r="T658" s="4">
        <v>10</v>
      </c>
      <c r="U658" s="4" t="s">
        <v>246</v>
      </c>
      <c r="V658" s="4">
        <v>558</v>
      </c>
      <c r="W658" s="4" t="s">
        <v>493</v>
      </c>
      <c r="X658" s="4">
        <v>1656</v>
      </c>
      <c r="Y658" s="4" t="s">
        <v>494</v>
      </c>
      <c r="Z658" s="4">
        <v>9</v>
      </c>
      <c r="AA658" s="4" t="s">
        <v>417</v>
      </c>
      <c r="AB658" s="4">
        <v>7</v>
      </c>
      <c r="AC658" s="4" t="s">
        <v>495</v>
      </c>
      <c r="AD658" s="36">
        <v>6</v>
      </c>
      <c r="AE658" s="36" t="s">
        <v>496</v>
      </c>
      <c r="AF658" s="4"/>
      <c r="AG658" s="4"/>
      <c r="AH658" s="4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spans="1:46" ht="15" customHeight="1" x14ac:dyDescent="0.35">
      <c r="A659" s="4">
        <v>2020</v>
      </c>
      <c r="B659" s="4" t="s">
        <v>34</v>
      </c>
      <c r="C659" s="4" t="s">
        <v>34</v>
      </c>
      <c r="D659" s="55">
        <v>44188</v>
      </c>
      <c r="E659" s="4" t="s">
        <v>698</v>
      </c>
      <c r="F659" s="4" t="s">
        <v>36</v>
      </c>
      <c r="G659" s="4" t="s">
        <v>1149</v>
      </c>
      <c r="H659" s="4" t="s">
        <v>38</v>
      </c>
      <c r="I659" s="4" t="s">
        <v>1633</v>
      </c>
      <c r="J659" s="4"/>
      <c r="K659" s="55"/>
      <c r="L659" s="4"/>
      <c r="M659" s="4"/>
      <c r="N659" s="55"/>
      <c r="O659" s="4" t="s">
        <v>1850</v>
      </c>
      <c r="P659" s="55">
        <v>44188</v>
      </c>
      <c r="Q659" s="4" t="s">
        <v>1851</v>
      </c>
      <c r="R659" s="4"/>
      <c r="S659" s="4"/>
      <c r="T659" s="4">
        <v>1</v>
      </c>
      <c r="U659" s="4" t="s">
        <v>40</v>
      </c>
      <c r="V659" s="4">
        <v>22</v>
      </c>
      <c r="W659" s="4" t="s">
        <v>852</v>
      </c>
      <c r="X659" s="4">
        <v>1268</v>
      </c>
      <c r="Y659" s="4" t="s">
        <v>852</v>
      </c>
      <c r="Z659" s="4">
        <v>15</v>
      </c>
      <c r="AA659" s="4" t="s">
        <v>43</v>
      </c>
      <c r="AB659" s="4">
        <v>1</v>
      </c>
      <c r="AC659" s="4" t="s">
        <v>43</v>
      </c>
      <c r="AD659" s="36">
        <v>41</v>
      </c>
      <c r="AE659" s="36" t="s">
        <v>579</v>
      </c>
      <c r="AF659" s="4"/>
      <c r="AG659" s="4"/>
      <c r="AH659" s="4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spans="1:46" ht="15" customHeight="1" x14ac:dyDescent="0.35">
      <c r="A660" s="4">
        <v>2020</v>
      </c>
      <c r="B660" s="4" t="s">
        <v>34</v>
      </c>
      <c r="C660" s="4" t="s">
        <v>34</v>
      </c>
      <c r="D660" s="55">
        <v>43986</v>
      </c>
      <c r="E660" s="4" t="s">
        <v>944</v>
      </c>
      <c r="F660" s="4" t="s">
        <v>36</v>
      </c>
      <c r="G660" s="4" t="s">
        <v>1149</v>
      </c>
      <c r="H660" s="4" t="s">
        <v>38</v>
      </c>
      <c r="I660" s="4" t="s">
        <v>1605</v>
      </c>
      <c r="J660" s="4"/>
      <c r="K660" s="55"/>
      <c r="L660" s="4"/>
      <c r="M660" s="4"/>
      <c r="N660" s="55"/>
      <c r="O660" s="4" t="s">
        <v>1852</v>
      </c>
      <c r="P660" s="55">
        <v>43986</v>
      </c>
      <c r="Q660" s="4" t="s">
        <v>1853</v>
      </c>
      <c r="R660" s="4"/>
      <c r="S660" s="4"/>
      <c r="T660" s="4">
        <v>37</v>
      </c>
      <c r="U660" s="4" t="s">
        <v>186</v>
      </c>
      <c r="V660" s="4">
        <v>56</v>
      </c>
      <c r="W660" s="4" t="s">
        <v>236</v>
      </c>
      <c r="X660" s="4">
        <v>204</v>
      </c>
      <c r="Y660" s="4" t="s">
        <v>236</v>
      </c>
      <c r="Z660" s="4">
        <v>15</v>
      </c>
      <c r="AA660" s="4" t="s">
        <v>43</v>
      </c>
      <c r="AB660" s="4">
        <v>1</v>
      </c>
      <c r="AC660" s="4" t="s">
        <v>43</v>
      </c>
      <c r="AD660" s="36">
        <v>14</v>
      </c>
      <c r="AE660" s="36" t="s">
        <v>126</v>
      </c>
      <c r="AF660" s="4"/>
      <c r="AG660" s="4"/>
      <c r="AH660" s="4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spans="1:46" ht="15" customHeight="1" x14ac:dyDescent="0.35">
      <c r="A661" s="4">
        <v>2020</v>
      </c>
      <c r="B661" s="4" t="s">
        <v>34</v>
      </c>
      <c r="C661" s="4" t="s">
        <v>34</v>
      </c>
      <c r="D661" s="55">
        <v>44133</v>
      </c>
      <c r="E661" s="4" t="s">
        <v>1256</v>
      </c>
      <c r="F661" s="4" t="s">
        <v>36</v>
      </c>
      <c r="G661" s="4" t="s">
        <v>1149</v>
      </c>
      <c r="H661" s="4" t="s">
        <v>38</v>
      </c>
      <c r="I661" s="4" t="s">
        <v>1605</v>
      </c>
      <c r="J661" s="4"/>
      <c r="K661" s="55"/>
      <c r="L661" s="4"/>
      <c r="M661" s="4"/>
      <c r="N661" s="55"/>
      <c r="O661" s="4" t="s">
        <v>1854</v>
      </c>
      <c r="P661" s="55">
        <v>44133</v>
      </c>
      <c r="Q661" s="4" t="s">
        <v>1855</v>
      </c>
      <c r="R661" s="4"/>
      <c r="S661" s="4"/>
      <c r="T661" s="4">
        <v>7</v>
      </c>
      <c r="U661" s="4" t="s">
        <v>181</v>
      </c>
      <c r="V661" s="4">
        <v>73</v>
      </c>
      <c r="W661" s="4" t="s">
        <v>241</v>
      </c>
      <c r="X661" s="4">
        <v>1520</v>
      </c>
      <c r="Y661" s="4" t="s">
        <v>242</v>
      </c>
      <c r="Z661" s="4">
        <v>15</v>
      </c>
      <c r="AA661" s="4" t="s">
        <v>43</v>
      </c>
      <c r="AB661" s="4">
        <v>1</v>
      </c>
      <c r="AC661" s="4" t="s">
        <v>43</v>
      </c>
      <c r="AD661" s="36">
        <v>5</v>
      </c>
      <c r="AE661" s="36" t="s">
        <v>243</v>
      </c>
      <c r="AF661" s="4"/>
      <c r="AG661" s="4"/>
      <c r="AH661" s="4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spans="1:46" ht="15" customHeight="1" x14ac:dyDescent="0.35">
      <c r="A662" s="4">
        <v>2020</v>
      </c>
      <c r="B662" s="4" t="s">
        <v>34</v>
      </c>
      <c r="C662" s="4" t="s">
        <v>34</v>
      </c>
      <c r="D662" s="55">
        <v>43959</v>
      </c>
      <c r="E662" s="4" t="s">
        <v>944</v>
      </c>
      <c r="F662" s="4" t="s">
        <v>36</v>
      </c>
      <c r="G662" s="4" t="s">
        <v>37</v>
      </c>
      <c r="H662" s="4" t="s">
        <v>38</v>
      </c>
      <c r="I662" s="4" t="s">
        <v>1605</v>
      </c>
      <c r="J662" s="4"/>
      <c r="K662" s="55"/>
      <c r="L662" s="4"/>
      <c r="M662" s="4"/>
      <c r="N662" s="55"/>
      <c r="O662" s="4" t="s">
        <v>1856</v>
      </c>
      <c r="P662" s="55">
        <v>43959</v>
      </c>
      <c r="Q662" s="4" t="s">
        <v>1857</v>
      </c>
      <c r="R662" s="4"/>
      <c r="S662" s="4"/>
      <c r="T662" s="4">
        <v>36</v>
      </c>
      <c r="U662" s="4" t="s">
        <v>229</v>
      </c>
      <c r="V662" s="4">
        <v>214</v>
      </c>
      <c r="W662" s="4" t="s">
        <v>1164</v>
      </c>
      <c r="X662" s="4">
        <v>1205</v>
      </c>
      <c r="Y662" s="4" t="s">
        <v>1164</v>
      </c>
      <c r="Z662" s="4">
        <v>7</v>
      </c>
      <c r="AA662" s="4" t="s">
        <v>329</v>
      </c>
      <c r="AB662" s="4">
        <v>1</v>
      </c>
      <c r="AC662" s="4" t="s">
        <v>330</v>
      </c>
      <c r="AD662" s="36">
        <v>4</v>
      </c>
      <c r="AE662" s="36" t="s">
        <v>629</v>
      </c>
      <c r="AF662" s="4"/>
      <c r="AG662" s="4"/>
      <c r="AH662" s="4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spans="1:46" ht="15" customHeight="1" x14ac:dyDescent="0.35">
      <c r="A663" s="4">
        <v>2020</v>
      </c>
      <c r="B663" s="4" t="s">
        <v>147</v>
      </c>
      <c r="C663" s="4" t="s">
        <v>207</v>
      </c>
      <c r="D663" s="55">
        <v>44009</v>
      </c>
      <c r="E663" s="4" t="s">
        <v>1256</v>
      </c>
      <c r="F663" s="4" t="s">
        <v>36</v>
      </c>
      <c r="G663" s="4" t="s">
        <v>37</v>
      </c>
      <c r="H663" s="4" t="s">
        <v>38</v>
      </c>
      <c r="I663" s="4" t="s">
        <v>1605</v>
      </c>
      <c r="J663" s="4"/>
      <c r="K663" s="55"/>
      <c r="L663" s="4"/>
      <c r="M663" s="4"/>
      <c r="N663" s="55"/>
      <c r="O663" s="4" t="s">
        <v>1858</v>
      </c>
      <c r="P663" s="55">
        <v>44009</v>
      </c>
      <c r="Q663" s="4" t="s">
        <v>1859</v>
      </c>
      <c r="R663" s="4"/>
      <c r="S663" s="4"/>
      <c r="T663" s="4">
        <v>0</v>
      </c>
      <c r="U663" s="4" t="s">
        <v>150</v>
      </c>
      <c r="V663" s="4">
        <v>300635</v>
      </c>
      <c r="W663" s="4" t="s">
        <v>1860</v>
      </c>
      <c r="X663" s="4">
        <v>300635</v>
      </c>
      <c r="Y663" s="4" t="s">
        <v>1860</v>
      </c>
      <c r="Z663" s="4">
        <v>6</v>
      </c>
      <c r="AA663" s="4" t="s">
        <v>413</v>
      </c>
      <c r="AB663" s="4">
        <v>9</v>
      </c>
      <c r="AC663" s="4" t="s">
        <v>1861</v>
      </c>
      <c r="AD663" s="36">
        <v>1</v>
      </c>
      <c r="AE663" s="36" t="s">
        <v>1861</v>
      </c>
      <c r="AF663" s="4"/>
      <c r="AG663" s="4"/>
      <c r="AH663" s="4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spans="1:46" ht="15" customHeight="1" x14ac:dyDescent="0.35">
      <c r="A664" s="4">
        <v>2020</v>
      </c>
      <c r="B664" s="4" t="s">
        <v>147</v>
      </c>
      <c r="C664" s="4" t="s">
        <v>207</v>
      </c>
      <c r="D664" s="55">
        <v>43959</v>
      </c>
      <c r="E664" s="4" t="s">
        <v>1256</v>
      </c>
      <c r="F664" s="4" t="s">
        <v>36</v>
      </c>
      <c r="G664" s="4" t="s">
        <v>37</v>
      </c>
      <c r="H664" s="4" t="s">
        <v>38</v>
      </c>
      <c r="I664" s="4" t="s">
        <v>1605</v>
      </c>
      <c r="J664" s="4"/>
      <c r="K664" s="55"/>
      <c r="L664" s="4"/>
      <c r="M664" s="4"/>
      <c r="N664" s="55"/>
      <c r="O664" s="4" t="s">
        <v>1862</v>
      </c>
      <c r="P664" s="55">
        <v>43959</v>
      </c>
      <c r="Q664" s="4" t="s">
        <v>1863</v>
      </c>
      <c r="R664" s="4"/>
      <c r="S664" s="4"/>
      <c r="T664" s="4">
        <v>0</v>
      </c>
      <c r="U664" s="4" t="s">
        <v>150</v>
      </c>
      <c r="V664" s="4">
        <v>301773</v>
      </c>
      <c r="W664" s="4" t="s">
        <v>1864</v>
      </c>
      <c r="X664" s="4">
        <v>301773</v>
      </c>
      <c r="Y664" s="4" t="s">
        <v>1864</v>
      </c>
      <c r="Z664" s="4">
        <v>22</v>
      </c>
      <c r="AA664" s="4" t="s">
        <v>108</v>
      </c>
      <c r="AB664" s="4">
        <v>10</v>
      </c>
      <c r="AC664" s="4" t="s">
        <v>1313</v>
      </c>
      <c r="AD664" s="36">
        <v>1</v>
      </c>
      <c r="AE664" s="36" t="s">
        <v>1313</v>
      </c>
      <c r="AF664" s="4"/>
      <c r="AG664" s="4"/>
      <c r="AH664" s="4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spans="1:46" ht="15" customHeight="1" x14ac:dyDescent="0.35">
      <c r="A665" s="4">
        <v>2020</v>
      </c>
      <c r="B665" s="4" t="s">
        <v>34</v>
      </c>
      <c r="C665" s="4" t="s">
        <v>34</v>
      </c>
      <c r="D665" s="55">
        <v>43874</v>
      </c>
      <c r="E665" s="4" t="s">
        <v>1256</v>
      </c>
      <c r="F665" s="4" t="s">
        <v>36</v>
      </c>
      <c r="G665" s="4" t="s">
        <v>37</v>
      </c>
      <c r="H665" s="4" t="s">
        <v>38</v>
      </c>
      <c r="I665" s="4" t="s">
        <v>1605</v>
      </c>
      <c r="J665" s="4"/>
      <c r="K665" s="55"/>
      <c r="L665" s="4"/>
      <c r="M665" s="4"/>
      <c r="N665" s="55"/>
      <c r="O665" s="4" t="s">
        <v>1865</v>
      </c>
      <c r="P665" s="55">
        <v>43874</v>
      </c>
      <c r="Q665" s="4" t="s">
        <v>1866</v>
      </c>
      <c r="R665" s="4"/>
      <c r="S665" s="4"/>
      <c r="T665" s="4">
        <v>13</v>
      </c>
      <c r="U665" s="4" t="s">
        <v>132</v>
      </c>
      <c r="V665" s="4">
        <v>18</v>
      </c>
      <c r="W665" s="4" t="s">
        <v>1867</v>
      </c>
      <c r="X665" s="4">
        <v>1257</v>
      </c>
      <c r="Y665" s="4" t="s">
        <v>1868</v>
      </c>
      <c r="Z665" s="4">
        <v>15</v>
      </c>
      <c r="AA665" s="4" t="s">
        <v>43</v>
      </c>
      <c r="AB665" s="4">
        <v>1</v>
      </c>
      <c r="AC665" s="4" t="s">
        <v>43</v>
      </c>
      <c r="AD665" s="36">
        <v>31</v>
      </c>
      <c r="AE665" s="36" t="s">
        <v>49</v>
      </c>
      <c r="AF665" s="4"/>
      <c r="AG665" s="4"/>
      <c r="AH665" s="4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spans="1:46" ht="15" customHeight="1" x14ac:dyDescent="0.35">
      <c r="A666" s="4">
        <v>2020</v>
      </c>
      <c r="B666" s="4" t="s">
        <v>34</v>
      </c>
      <c r="C666" s="4" t="s">
        <v>34</v>
      </c>
      <c r="D666" s="55">
        <v>43945</v>
      </c>
      <c r="E666" s="4" t="s">
        <v>1256</v>
      </c>
      <c r="F666" s="4" t="s">
        <v>36</v>
      </c>
      <c r="G666" s="4" t="s">
        <v>37</v>
      </c>
      <c r="H666" s="4" t="s">
        <v>38</v>
      </c>
      <c r="I666" s="4" t="s">
        <v>1605</v>
      </c>
      <c r="J666" s="4"/>
      <c r="K666" s="55"/>
      <c r="L666" s="4"/>
      <c r="M666" s="4"/>
      <c r="N666" s="55"/>
      <c r="O666" s="4" t="s">
        <v>1869</v>
      </c>
      <c r="P666" s="55">
        <v>43945</v>
      </c>
      <c r="Q666" s="4" t="s">
        <v>1870</v>
      </c>
      <c r="R666" s="4"/>
      <c r="S666" s="4"/>
      <c r="T666" s="4">
        <v>39</v>
      </c>
      <c r="U666" s="4" t="s">
        <v>286</v>
      </c>
      <c r="V666" s="4">
        <v>345</v>
      </c>
      <c r="W666" s="4" t="s">
        <v>287</v>
      </c>
      <c r="X666" s="4">
        <v>1008</v>
      </c>
      <c r="Y666" s="4" t="s">
        <v>288</v>
      </c>
      <c r="Z666" s="4">
        <v>15</v>
      </c>
      <c r="AA666" s="4" t="s">
        <v>43</v>
      </c>
      <c r="AB666" s="4">
        <v>1</v>
      </c>
      <c r="AC666" s="4" t="s">
        <v>43</v>
      </c>
      <c r="AD666" s="36">
        <v>1</v>
      </c>
      <c r="AE666" s="36" t="s">
        <v>43</v>
      </c>
      <c r="AF666" s="4"/>
      <c r="AG666" s="4"/>
      <c r="AH666" s="4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spans="1:46" ht="15" customHeight="1" x14ac:dyDescent="0.35">
      <c r="A667" s="4">
        <v>2020</v>
      </c>
      <c r="B667" s="4" t="s">
        <v>147</v>
      </c>
      <c r="C667" s="4" t="s">
        <v>148</v>
      </c>
      <c r="D667" s="55">
        <v>44019</v>
      </c>
      <c r="E667" s="4" t="s">
        <v>944</v>
      </c>
      <c r="F667" s="4" t="s">
        <v>36</v>
      </c>
      <c r="G667" s="4" t="s">
        <v>37</v>
      </c>
      <c r="H667" s="4" t="s">
        <v>38</v>
      </c>
      <c r="I667" s="4" t="s">
        <v>1605</v>
      </c>
      <c r="J667" s="4"/>
      <c r="K667" s="55"/>
      <c r="L667" s="4"/>
      <c r="M667" s="4"/>
      <c r="N667" s="55"/>
      <c r="O667" s="4" t="s">
        <v>1871</v>
      </c>
      <c r="P667" s="55">
        <v>44019</v>
      </c>
      <c r="Q667" s="4" t="s">
        <v>1872</v>
      </c>
      <c r="R667" s="4"/>
      <c r="S667" s="4"/>
      <c r="T667" s="4">
        <v>0</v>
      </c>
      <c r="U667" s="4" t="s">
        <v>150</v>
      </c>
      <c r="V667" s="4">
        <v>300223</v>
      </c>
      <c r="W667" s="4" t="s">
        <v>1873</v>
      </c>
      <c r="X667" s="4">
        <v>300223</v>
      </c>
      <c r="Y667" s="4" t="s">
        <v>1873</v>
      </c>
      <c r="Z667" s="4">
        <v>2</v>
      </c>
      <c r="AA667" s="4" t="s">
        <v>72</v>
      </c>
      <c r="AB667" s="4">
        <v>17</v>
      </c>
      <c r="AC667" s="4" t="s">
        <v>1874</v>
      </c>
      <c r="AD667" s="36">
        <v>10</v>
      </c>
      <c r="AE667" s="36" t="s">
        <v>1875</v>
      </c>
      <c r="AF667" s="4"/>
      <c r="AG667" s="4"/>
      <c r="AH667" s="4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spans="1:46" ht="15" customHeight="1" x14ac:dyDescent="0.35">
      <c r="A668" s="4">
        <v>2020</v>
      </c>
      <c r="B668" s="4" t="s">
        <v>34</v>
      </c>
      <c r="C668" s="4" t="s">
        <v>244</v>
      </c>
      <c r="D668" s="55">
        <v>43889</v>
      </c>
      <c r="E668" s="4" t="s">
        <v>944</v>
      </c>
      <c r="F668" s="4" t="s">
        <v>36</v>
      </c>
      <c r="G668" s="4" t="s">
        <v>37</v>
      </c>
      <c r="H668" s="4" t="s">
        <v>38</v>
      </c>
      <c r="I668" s="4" t="s">
        <v>1605</v>
      </c>
      <c r="J668" s="4"/>
      <c r="K668" s="55"/>
      <c r="L668" s="4"/>
      <c r="M668" s="4"/>
      <c r="N668" s="55"/>
      <c r="O668" s="4" t="s">
        <v>1876</v>
      </c>
      <c r="P668" s="55">
        <v>43889</v>
      </c>
      <c r="Q668" s="4" t="s">
        <v>1877</v>
      </c>
      <c r="R668" s="4"/>
      <c r="S668" s="4"/>
      <c r="T668" s="4">
        <v>10</v>
      </c>
      <c r="U668" s="4" t="s">
        <v>246</v>
      </c>
      <c r="V668" s="4">
        <v>515</v>
      </c>
      <c r="W668" s="4" t="s">
        <v>538</v>
      </c>
      <c r="X668" s="4">
        <v>93</v>
      </c>
      <c r="Y668" s="4" t="s">
        <v>539</v>
      </c>
      <c r="Z668" s="4">
        <v>11</v>
      </c>
      <c r="AA668" s="4" t="s">
        <v>310</v>
      </c>
      <c r="AB668" s="4">
        <v>1</v>
      </c>
      <c r="AC668" s="4" t="s">
        <v>310</v>
      </c>
      <c r="AD668" s="36">
        <v>1</v>
      </c>
      <c r="AE668" s="36" t="s">
        <v>310</v>
      </c>
      <c r="AF668" s="4"/>
      <c r="AG668" s="4"/>
      <c r="AH668" s="4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spans="1:46" ht="15" customHeight="1" x14ac:dyDescent="0.35">
      <c r="A669" s="4">
        <v>2020</v>
      </c>
      <c r="B669" s="4" t="s">
        <v>34</v>
      </c>
      <c r="C669" s="4" t="s">
        <v>34</v>
      </c>
      <c r="D669" s="55">
        <v>44011</v>
      </c>
      <c r="E669" s="4" t="s">
        <v>944</v>
      </c>
      <c r="F669" s="4" t="s">
        <v>36</v>
      </c>
      <c r="G669" s="4" t="s">
        <v>37</v>
      </c>
      <c r="H669" s="4" t="s">
        <v>38</v>
      </c>
      <c r="I669" s="4" t="s">
        <v>1605</v>
      </c>
      <c r="J669" s="4"/>
      <c r="K669" s="55"/>
      <c r="L669" s="4"/>
      <c r="M669" s="4"/>
      <c r="N669" s="55"/>
      <c r="O669" s="4" t="s">
        <v>1878</v>
      </c>
      <c r="P669" s="55">
        <v>44011</v>
      </c>
      <c r="Q669" s="4" t="s">
        <v>1879</v>
      </c>
      <c r="R669" s="4"/>
      <c r="S669" s="4"/>
      <c r="T669" s="4">
        <v>40</v>
      </c>
      <c r="U669" s="4" t="s">
        <v>1279</v>
      </c>
      <c r="V669" s="4">
        <v>40</v>
      </c>
      <c r="W669" s="4" t="s">
        <v>1280</v>
      </c>
      <c r="X669" s="4">
        <v>1424</v>
      </c>
      <c r="Y669" s="4" t="s">
        <v>1281</v>
      </c>
      <c r="Z669" s="4">
        <v>15</v>
      </c>
      <c r="AA669" s="4" t="s">
        <v>43</v>
      </c>
      <c r="AB669" s="4">
        <v>1</v>
      </c>
      <c r="AC669" s="4" t="s">
        <v>43</v>
      </c>
      <c r="AD669" s="36">
        <v>31</v>
      </c>
      <c r="AE669" s="36" t="s">
        <v>49</v>
      </c>
      <c r="AF669" s="4"/>
      <c r="AG669" s="4"/>
      <c r="AH669" s="4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spans="1:46" ht="15" customHeight="1" x14ac:dyDescent="0.35">
      <c r="A670" s="4">
        <v>2020</v>
      </c>
      <c r="B670" s="4" t="s">
        <v>34</v>
      </c>
      <c r="C670" s="4" t="s">
        <v>34</v>
      </c>
      <c r="D670" s="55">
        <v>43986</v>
      </c>
      <c r="E670" s="4" t="s">
        <v>944</v>
      </c>
      <c r="F670" s="4" t="s">
        <v>36</v>
      </c>
      <c r="G670" s="4" t="s">
        <v>37</v>
      </c>
      <c r="H670" s="4" t="s">
        <v>38</v>
      </c>
      <c r="I670" s="4" t="s">
        <v>1605</v>
      </c>
      <c r="J670" s="4"/>
      <c r="K670" s="55"/>
      <c r="L670" s="4"/>
      <c r="M670" s="4"/>
      <c r="N670" s="55"/>
      <c r="O670" s="4" t="s">
        <v>1880</v>
      </c>
      <c r="P670" s="55">
        <v>43986</v>
      </c>
      <c r="Q670" s="4" t="s">
        <v>1881</v>
      </c>
      <c r="R670" s="4"/>
      <c r="S670" s="4"/>
      <c r="T670" s="4">
        <v>36</v>
      </c>
      <c r="U670" s="4" t="s">
        <v>229</v>
      </c>
      <c r="V670" s="4">
        <v>36</v>
      </c>
      <c r="W670" s="4" t="s">
        <v>372</v>
      </c>
      <c r="X670" s="4">
        <v>1072</v>
      </c>
      <c r="Y670" s="4" t="s">
        <v>373</v>
      </c>
      <c r="Z670" s="4">
        <v>15</v>
      </c>
      <c r="AA670" s="4" t="s">
        <v>43</v>
      </c>
      <c r="AB670" s="4">
        <v>1</v>
      </c>
      <c r="AC670" s="4" t="s">
        <v>43</v>
      </c>
      <c r="AD670" s="36">
        <v>1</v>
      </c>
      <c r="AE670" s="36" t="s">
        <v>43</v>
      </c>
      <c r="AF670" s="4"/>
      <c r="AG670" s="4"/>
      <c r="AH670" s="4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spans="1:46" ht="15" customHeight="1" x14ac:dyDescent="0.35">
      <c r="A671" s="4">
        <v>2020</v>
      </c>
      <c r="B671" s="4" t="s">
        <v>147</v>
      </c>
      <c r="C671" s="4" t="s">
        <v>148</v>
      </c>
      <c r="D671" s="55">
        <v>44090</v>
      </c>
      <c r="E671" s="4" t="s">
        <v>1256</v>
      </c>
      <c r="F671" s="4" t="s">
        <v>36</v>
      </c>
      <c r="G671" s="4" t="s">
        <v>37</v>
      </c>
      <c r="H671" s="4" t="s">
        <v>38</v>
      </c>
      <c r="I671" s="4" t="s">
        <v>1605</v>
      </c>
      <c r="J671" s="4"/>
      <c r="K671" s="55"/>
      <c r="L671" s="4"/>
      <c r="M671" s="4"/>
      <c r="N671" s="55"/>
      <c r="O671" s="4" t="s">
        <v>1882</v>
      </c>
      <c r="P671" s="55">
        <v>44090</v>
      </c>
      <c r="Q671" s="4" t="s">
        <v>1883</v>
      </c>
      <c r="R671" s="4"/>
      <c r="S671" s="4"/>
      <c r="T671" s="4">
        <v>0</v>
      </c>
      <c r="U671" s="4" t="s">
        <v>150</v>
      </c>
      <c r="V671" s="4">
        <v>301847</v>
      </c>
      <c r="W671" s="4" t="s">
        <v>1884</v>
      </c>
      <c r="X671" s="4">
        <v>301847</v>
      </c>
      <c r="Y671" s="4" t="s">
        <v>1884</v>
      </c>
      <c r="Z671" s="4">
        <v>19</v>
      </c>
      <c r="AA671" s="4" t="s">
        <v>99</v>
      </c>
      <c r="AB671" s="4">
        <v>3</v>
      </c>
      <c r="AC671" s="4" t="s">
        <v>620</v>
      </c>
      <c r="AD671" s="36">
        <v>8</v>
      </c>
      <c r="AE671" s="36" t="s">
        <v>1885</v>
      </c>
      <c r="AF671" s="4"/>
      <c r="AG671" s="4"/>
      <c r="AH671" s="4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spans="1:46" ht="15" customHeight="1" x14ac:dyDescent="0.35">
      <c r="A672" s="4">
        <v>2020</v>
      </c>
      <c r="B672" s="4" t="s">
        <v>147</v>
      </c>
      <c r="C672" s="4" t="s">
        <v>148</v>
      </c>
      <c r="D672" s="55">
        <v>44126</v>
      </c>
      <c r="E672" s="4" t="s">
        <v>1256</v>
      </c>
      <c r="F672" s="4" t="s">
        <v>36</v>
      </c>
      <c r="G672" s="4" t="s">
        <v>37</v>
      </c>
      <c r="H672" s="4" t="s">
        <v>38</v>
      </c>
      <c r="I672" s="4" t="s">
        <v>1605</v>
      </c>
      <c r="J672" s="4"/>
      <c r="K672" s="55"/>
      <c r="L672" s="4"/>
      <c r="M672" s="4"/>
      <c r="N672" s="55"/>
      <c r="O672" s="4" t="s">
        <v>1886</v>
      </c>
      <c r="P672" s="55">
        <v>44126</v>
      </c>
      <c r="Q672" s="4" t="s">
        <v>1887</v>
      </c>
      <c r="R672" s="4"/>
      <c r="S672" s="4"/>
      <c r="T672" s="4">
        <v>0</v>
      </c>
      <c r="U672" s="4" t="s">
        <v>150</v>
      </c>
      <c r="V672" s="4">
        <v>300305</v>
      </c>
      <c r="W672" s="4" t="s">
        <v>1888</v>
      </c>
      <c r="X672" s="4">
        <v>300305</v>
      </c>
      <c r="Y672" s="4" t="s">
        <v>1888</v>
      </c>
      <c r="Z672" s="4">
        <v>3</v>
      </c>
      <c r="AA672" s="4" t="s">
        <v>152</v>
      </c>
      <c r="AB672" s="4">
        <v>5</v>
      </c>
      <c r="AC672" s="4" t="s">
        <v>1889</v>
      </c>
      <c r="AD672" s="36">
        <v>3</v>
      </c>
      <c r="AE672" s="36" t="s">
        <v>1890</v>
      </c>
      <c r="AF672" s="4"/>
      <c r="AG672" s="4"/>
      <c r="AH672" s="4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spans="1:46" ht="15" customHeight="1" x14ac:dyDescent="0.35">
      <c r="A673" s="4">
        <v>2020</v>
      </c>
      <c r="B673" s="4" t="s">
        <v>34</v>
      </c>
      <c r="C673" s="4" t="s">
        <v>244</v>
      </c>
      <c r="D673" s="55">
        <v>43986</v>
      </c>
      <c r="E673" s="4" t="s">
        <v>1256</v>
      </c>
      <c r="F673" s="4" t="s">
        <v>36</v>
      </c>
      <c r="G673" s="4" t="s">
        <v>37</v>
      </c>
      <c r="H673" s="4" t="s">
        <v>38</v>
      </c>
      <c r="I673" s="4" t="s">
        <v>1605</v>
      </c>
      <c r="J673" s="4"/>
      <c r="K673" s="55"/>
      <c r="L673" s="4"/>
      <c r="M673" s="4"/>
      <c r="N673" s="55"/>
      <c r="O673" s="4" t="s">
        <v>1891</v>
      </c>
      <c r="P673" s="55">
        <v>43986</v>
      </c>
      <c r="Q673" s="4" t="s">
        <v>1892</v>
      </c>
      <c r="R673" s="4"/>
      <c r="S673" s="4"/>
      <c r="T673" s="4">
        <v>10</v>
      </c>
      <c r="U673" s="4" t="s">
        <v>246</v>
      </c>
      <c r="V673" s="4">
        <v>554</v>
      </c>
      <c r="W673" s="4" t="s">
        <v>1893</v>
      </c>
      <c r="X673" s="4">
        <v>1530</v>
      </c>
      <c r="Y673" s="4" t="s">
        <v>1894</v>
      </c>
      <c r="Z673" s="4">
        <v>5</v>
      </c>
      <c r="AA673" s="4" t="s">
        <v>77</v>
      </c>
      <c r="AB673" s="4">
        <v>4</v>
      </c>
      <c r="AC673" s="4" t="s">
        <v>770</v>
      </c>
      <c r="AD673" s="36">
        <v>1</v>
      </c>
      <c r="AE673" s="36" t="s">
        <v>770</v>
      </c>
      <c r="AF673" s="4"/>
      <c r="AG673" s="4"/>
      <c r="AH673" s="4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spans="1:46" ht="15" customHeight="1" x14ac:dyDescent="0.35">
      <c r="A674" s="4">
        <v>2020</v>
      </c>
      <c r="B674" s="4" t="s">
        <v>34</v>
      </c>
      <c r="C674" s="4" t="s">
        <v>244</v>
      </c>
      <c r="D674" s="55">
        <v>43899</v>
      </c>
      <c r="E674" s="4" t="s">
        <v>1256</v>
      </c>
      <c r="F674" s="4" t="s">
        <v>36</v>
      </c>
      <c r="G674" s="4" t="s">
        <v>37</v>
      </c>
      <c r="H674" s="4" t="s">
        <v>38</v>
      </c>
      <c r="I674" s="4" t="s">
        <v>1605</v>
      </c>
      <c r="J674" s="4"/>
      <c r="K674" s="55"/>
      <c r="L674" s="4"/>
      <c r="M674" s="4"/>
      <c r="N674" s="55"/>
      <c r="O674" s="4" t="s">
        <v>1895</v>
      </c>
      <c r="P674" s="55">
        <v>43899</v>
      </c>
      <c r="Q674" s="4" t="s">
        <v>1896</v>
      </c>
      <c r="R674" s="4"/>
      <c r="S674" s="4"/>
      <c r="T674" s="4">
        <v>10</v>
      </c>
      <c r="U674" s="4" t="s">
        <v>246</v>
      </c>
      <c r="V674" s="4">
        <v>562</v>
      </c>
      <c r="W674" s="4" t="s">
        <v>1263</v>
      </c>
      <c r="X674" s="4">
        <v>1707</v>
      </c>
      <c r="Y674" s="4" t="s">
        <v>1263</v>
      </c>
      <c r="Z674" s="4">
        <v>10</v>
      </c>
      <c r="AA674" s="4" t="s">
        <v>256</v>
      </c>
      <c r="AB674" s="4">
        <v>1</v>
      </c>
      <c r="AC674" s="4" t="s">
        <v>256</v>
      </c>
      <c r="AD674" s="36">
        <v>1</v>
      </c>
      <c r="AE674" s="36" t="s">
        <v>256</v>
      </c>
      <c r="AF674" s="4"/>
      <c r="AG674" s="4"/>
      <c r="AH674" s="4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spans="1:46" ht="15" customHeight="1" x14ac:dyDescent="0.35">
      <c r="A675" s="4">
        <v>2020</v>
      </c>
      <c r="B675" s="4" t="s">
        <v>147</v>
      </c>
      <c r="C675" s="4" t="s">
        <v>148</v>
      </c>
      <c r="D675" s="55">
        <v>44026</v>
      </c>
      <c r="E675" s="4" t="s">
        <v>1897</v>
      </c>
      <c r="F675" s="4" t="s">
        <v>36</v>
      </c>
      <c r="G675" s="4" t="s">
        <v>37</v>
      </c>
      <c r="H675" s="4" t="s">
        <v>38</v>
      </c>
      <c r="I675" s="4" t="s">
        <v>1605</v>
      </c>
      <c r="J675" s="56"/>
      <c r="K675" s="57"/>
      <c r="L675" s="4"/>
      <c r="M675" s="4"/>
      <c r="N675" s="55"/>
      <c r="O675" s="4" t="s">
        <v>1898</v>
      </c>
      <c r="P675" s="55">
        <v>44026</v>
      </c>
      <c r="Q675" s="4" t="s">
        <v>1899</v>
      </c>
      <c r="R675" s="4"/>
      <c r="S675" s="4"/>
      <c r="T675" s="4">
        <v>0</v>
      </c>
      <c r="U675" s="4" t="s">
        <v>150</v>
      </c>
      <c r="V675" s="4">
        <v>301579</v>
      </c>
      <c r="W675" s="4" t="s">
        <v>1900</v>
      </c>
      <c r="X675" s="4">
        <v>301579</v>
      </c>
      <c r="Y675" s="4" t="s">
        <v>1900</v>
      </c>
      <c r="Z675" s="4">
        <v>20</v>
      </c>
      <c r="AA675" s="4" t="s">
        <v>324</v>
      </c>
      <c r="AB675" s="4">
        <v>6</v>
      </c>
      <c r="AC675" s="4" t="s">
        <v>825</v>
      </c>
      <c r="AD675" s="36">
        <v>7</v>
      </c>
      <c r="AE675" s="36" t="s">
        <v>1901</v>
      </c>
      <c r="AF675" s="4"/>
      <c r="AG675" s="4"/>
      <c r="AH675" s="4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spans="1:46" ht="15" customHeight="1" x14ac:dyDescent="0.35">
      <c r="A676" s="4">
        <v>2020</v>
      </c>
      <c r="B676" s="4" t="s">
        <v>147</v>
      </c>
      <c r="C676" s="4" t="s">
        <v>148</v>
      </c>
      <c r="D676" s="55">
        <v>44022</v>
      </c>
      <c r="E676" s="4" t="s">
        <v>1897</v>
      </c>
      <c r="F676" s="4" t="s">
        <v>36</v>
      </c>
      <c r="G676" s="4" t="s">
        <v>37</v>
      </c>
      <c r="H676" s="4" t="s">
        <v>38</v>
      </c>
      <c r="I676" s="4" t="s">
        <v>1605</v>
      </c>
      <c r="J676" s="4"/>
      <c r="K676" s="55"/>
      <c r="L676" s="4"/>
      <c r="M676" s="4"/>
      <c r="N676" s="55"/>
      <c r="O676" s="4" t="s">
        <v>1902</v>
      </c>
      <c r="P676" s="55">
        <v>44022</v>
      </c>
      <c r="Q676" s="4" t="s">
        <v>1903</v>
      </c>
      <c r="R676" s="4"/>
      <c r="S676" s="4"/>
      <c r="T676" s="4">
        <v>0</v>
      </c>
      <c r="U676" s="4" t="s">
        <v>150</v>
      </c>
      <c r="V676" s="4">
        <v>301618</v>
      </c>
      <c r="W676" s="4" t="s">
        <v>1904</v>
      </c>
      <c r="X676" s="4">
        <v>301618</v>
      </c>
      <c r="Y676" s="4" t="s">
        <v>1904</v>
      </c>
      <c r="Z676" s="4">
        <v>21</v>
      </c>
      <c r="AA676" s="4" t="s">
        <v>104</v>
      </c>
      <c r="AB676" s="4">
        <v>2</v>
      </c>
      <c r="AC676" s="4" t="s">
        <v>1372</v>
      </c>
      <c r="AD676" s="36">
        <v>11</v>
      </c>
      <c r="AE676" s="36" t="s">
        <v>1905</v>
      </c>
      <c r="AF676" s="4"/>
      <c r="AG676" s="4"/>
      <c r="AH676" s="4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spans="1:46" ht="15" customHeight="1" x14ac:dyDescent="0.35">
      <c r="A677" s="4">
        <v>2020</v>
      </c>
      <c r="B677" s="4" t="s">
        <v>147</v>
      </c>
      <c r="C677" s="4" t="s">
        <v>148</v>
      </c>
      <c r="D677" s="55">
        <v>44154</v>
      </c>
      <c r="E677" s="4" t="s">
        <v>1604</v>
      </c>
      <c r="F677" s="4" t="s">
        <v>36</v>
      </c>
      <c r="G677" s="4" t="s">
        <v>37</v>
      </c>
      <c r="H677" s="4" t="s">
        <v>38</v>
      </c>
      <c r="I677" s="4" t="s">
        <v>1605</v>
      </c>
      <c r="J677" s="4"/>
      <c r="K677" s="55"/>
      <c r="L677" s="4"/>
      <c r="M677" s="4"/>
      <c r="N677" s="55"/>
      <c r="O677" s="4" t="s">
        <v>1906</v>
      </c>
      <c r="P677" s="55">
        <v>44154</v>
      </c>
      <c r="Q677" s="4" t="s">
        <v>1907</v>
      </c>
      <c r="R677" s="4"/>
      <c r="S677" s="4"/>
      <c r="T677" s="4">
        <v>0</v>
      </c>
      <c r="U677" s="4" t="s">
        <v>150</v>
      </c>
      <c r="V677" s="4">
        <v>301752</v>
      </c>
      <c r="W677" s="4" t="s">
        <v>1908</v>
      </c>
      <c r="X677" s="4">
        <v>301752</v>
      </c>
      <c r="Y677" s="4" t="s">
        <v>1908</v>
      </c>
      <c r="Z677" s="4">
        <v>22</v>
      </c>
      <c r="AA677" s="4" t="s">
        <v>108</v>
      </c>
      <c r="AB677" s="4">
        <v>8</v>
      </c>
      <c r="AC677" s="4" t="s">
        <v>804</v>
      </c>
      <c r="AD677" s="36">
        <v>3</v>
      </c>
      <c r="AE677" s="36" t="s">
        <v>1909</v>
      </c>
      <c r="AF677" s="4"/>
      <c r="AG677" s="4"/>
      <c r="AH677" s="4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spans="1:46" ht="15" customHeight="1" x14ac:dyDescent="0.35">
      <c r="A678" s="4">
        <v>2020</v>
      </c>
      <c r="B678" s="4" t="s">
        <v>62</v>
      </c>
      <c r="C678" s="4" t="s">
        <v>62</v>
      </c>
      <c r="D678" s="55">
        <v>44055</v>
      </c>
      <c r="E678" s="4" t="s">
        <v>1910</v>
      </c>
      <c r="F678" s="4" t="s">
        <v>36</v>
      </c>
      <c r="G678" s="4" t="s">
        <v>37</v>
      </c>
      <c r="H678" s="4" t="s">
        <v>38</v>
      </c>
      <c r="I678" s="4" t="s">
        <v>1605</v>
      </c>
      <c r="J678" s="4"/>
      <c r="K678" s="55"/>
      <c r="L678" s="4"/>
      <c r="M678" s="4"/>
      <c r="N678" s="55"/>
      <c r="O678" s="4" t="s">
        <v>1911</v>
      </c>
      <c r="P678" s="55">
        <v>44055</v>
      </c>
      <c r="Q678" s="4" t="s">
        <v>1912</v>
      </c>
      <c r="R678" s="4"/>
      <c r="S678" s="4"/>
      <c r="T678" s="4">
        <v>99</v>
      </c>
      <c r="U678" s="4" t="s">
        <v>64</v>
      </c>
      <c r="V678" s="4">
        <v>458</v>
      </c>
      <c r="W678" s="4" t="s">
        <v>102</v>
      </c>
      <c r="X678" s="4">
        <v>902</v>
      </c>
      <c r="Y678" s="4" t="s">
        <v>103</v>
      </c>
      <c r="Z678" s="4">
        <v>21</v>
      </c>
      <c r="AA678" s="4" t="s">
        <v>104</v>
      </c>
      <c r="AB678" s="4">
        <v>1</v>
      </c>
      <c r="AC678" s="4" t="s">
        <v>104</v>
      </c>
      <c r="AD678" s="36">
        <v>1</v>
      </c>
      <c r="AE678" s="36" t="s">
        <v>104</v>
      </c>
      <c r="AF678" s="4"/>
      <c r="AG678" s="4"/>
      <c r="AH678" s="4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spans="1:46" ht="15" customHeight="1" x14ac:dyDescent="0.35">
      <c r="A679" s="4">
        <v>2020</v>
      </c>
      <c r="B679" s="4" t="s">
        <v>62</v>
      </c>
      <c r="C679" s="4" t="s">
        <v>62</v>
      </c>
      <c r="D679" s="55">
        <v>44009</v>
      </c>
      <c r="E679" s="4" t="s">
        <v>1910</v>
      </c>
      <c r="F679" s="4" t="s">
        <v>36</v>
      </c>
      <c r="G679" s="4" t="s">
        <v>37</v>
      </c>
      <c r="H679" s="4" t="s">
        <v>38</v>
      </c>
      <c r="I679" s="4" t="s">
        <v>1605</v>
      </c>
      <c r="J679" s="4"/>
      <c r="K679" s="55"/>
      <c r="L679" s="4"/>
      <c r="M679" s="4"/>
      <c r="N679" s="55"/>
      <c r="O679" s="4" t="s">
        <v>1913</v>
      </c>
      <c r="P679" s="55">
        <v>44009</v>
      </c>
      <c r="Q679" s="4" t="s">
        <v>1914</v>
      </c>
      <c r="R679" s="4"/>
      <c r="S679" s="4"/>
      <c r="T679" s="4">
        <v>99</v>
      </c>
      <c r="U679" s="4" t="s">
        <v>64</v>
      </c>
      <c r="V679" s="4">
        <v>459</v>
      </c>
      <c r="W679" s="4" t="s">
        <v>106</v>
      </c>
      <c r="X679" s="4">
        <v>921</v>
      </c>
      <c r="Y679" s="4" t="s">
        <v>107</v>
      </c>
      <c r="Z679" s="4">
        <v>22</v>
      </c>
      <c r="AA679" s="4" t="s">
        <v>108</v>
      </c>
      <c r="AB679" s="4">
        <v>1</v>
      </c>
      <c r="AC679" s="4" t="s">
        <v>109</v>
      </c>
      <c r="AD679" s="36">
        <v>1</v>
      </c>
      <c r="AE679" s="36" t="s">
        <v>109</v>
      </c>
      <c r="AF679" s="4"/>
      <c r="AG679" s="4"/>
      <c r="AH679" s="4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spans="1:46" ht="15" customHeight="1" x14ac:dyDescent="0.35">
      <c r="A680" s="4">
        <v>2020</v>
      </c>
      <c r="B680" s="4" t="s">
        <v>147</v>
      </c>
      <c r="C680" s="4" t="s">
        <v>148</v>
      </c>
      <c r="D680" s="55">
        <v>44069</v>
      </c>
      <c r="E680" s="4" t="s">
        <v>1604</v>
      </c>
      <c r="F680" s="4" t="s">
        <v>36</v>
      </c>
      <c r="G680" s="4" t="s">
        <v>37</v>
      </c>
      <c r="H680" s="4" t="s">
        <v>38</v>
      </c>
      <c r="I680" s="4" t="s">
        <v>1605</v>
      </c>
      <c r="J680" s="4"/>
      <c r="K680" s="55"/>
      <c r="L680" s="4"/>
      <c r="M680" s="4"/>
      <c r="N680" s="55"/>
      <c r="O680" s="4" t="s">
        <v>1915</v>
      </c>
      <c r="P680" s="55">
        <v>44069</v>
      </c>
      <c r="Q680" s="4" t="s">
        <v>1916</v>
      </c>
      <c r="R680" s="4"/>
      <c r="S680" s="4"/>
      <c r="T680" s="4">
        <v>0</v>
      </c>
      <c r="U680" s="4" t="s">
        <v>150</v>
      </c>
      <c r="V680" s="4">
        <v>300207</v>
      </c>
      <c r="W680" s="4" t="s">
        <v>1917</v>
      </c>
      <c r="X680" s="4">
        <v>300207</v>
      </c>
      <c r="Y680" s="4" t="s">
        <v>1917</v>
      </c>
      <c r="Z680" s="4">
        <v>2</v>
      </c>
      <c r="AA680" s="4" t="s">
        <v>72</v>
      </c>
      <c r="AB680" s="4">
        <v>15</v>
      </c>
      <c r="AC680" s="4" t="s">
        <v>1918</v>
      </c>
      <c r="AD680" s="36">
        <v>9</v>
      </c>
      <c r="AE680" s="36" t="s">
        <v>828</v>
      </c>
      <c r="AF680" s="4"/>
      <c r="AG680" s="4"/>
      <c r="AH680" s="4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spans="1:46" ht="15" customHeight="1" x14ac:dyDescent="0.35">
      <c r="A681" s="4">
        <v>2020</v>
      </c>
      <c r="B681" s="4" t="s">
        <v>147</v>
      </c>
      <c r="C681" s="4" t="s">
        <v>207</v>
      </c>
      <c r="D681" s="55">
        <v>44175</v>
      </c>
      <c r="E681" s="4" t="s">
        <v>1604</v>
      </c>
      <c r="F681" s="4" t="s">
        <v>36</v>
      </c>
      <c r="G681" s="4" t="s">
        <v>37</v>
      </c>
      <c r="H681" s="4" t="s">
        <v>38</v>
      </c>
      <c r="I681" s="4" t="s">
        <v>748</v>
      </c>
      <c r="J681" s="4"/>
      <c r="K681" s="55"/>
      <c r="L681" s="4"/>
      <c r="M681" s="4"/>
      <c r="N681" s="55"/>
      <c r="O681" s="4" t="s">
        <v>1919</v>
      </c>
      <c r="P681" s="55">
        <v>44175</v>
      </c>
      <c r="Q681" s="4" t="s">
        <v>1920</v>
      </c>
      <c r="R681" s="4"/>
      <c r="S681" s="4"/>
      <c r="T681" s="7" t="s">
        <v>1921</v>
      </c>
      <c r="U681" s="4" t="s">
        <v>150</v>
      </c>
      <c r="V681" s="4">
        <v>300102</v>
      </c>
      <c r="W681" s="4" t="s">
        <v>1922</v>
      </c>
      <c r="X681" s="4">
        <v>300102</v>
      </c>
      <c r="Y681" s="4" t="s">
        <v>1923</v>
      </c>
      <c r="Z681" s="4">
        <v>2</v>
      </c>
      <c r="AA681" s="4" t="s">
        <v>72</v>
      </c>
      <c r="AB681" s="4">
        <v>3</v>
      </c>
      <c r="AC681" s="4" t="s">
        <v>1924</v>
      </c>
      <c r="AD681" s="36">
        <v>1</v>
      </c>
      <c r="AE681" s="36" t="s">
        <v>1925</v>
      </c>
      <c r="AF681" s="4"/>
      <c r="AG681" s="4"/>
      <c r="AH681" s="4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spans="1:46" ht="15" customHeight="1" x14ac:dyDescent="0.35">
      <c r="A682" s="4">
        <v>2020</v>
      </c>
      <c r="B682" s="4" t="s">
        <v>147</v>
      </c>
      <c r="C682" s="4" t="s">
        <v>207</v>
      </c>
      <c r="D682" s="55">
        <v>44009</v>
      </c>
      <c r="E682" s="4" t="s">
        <v>1604</v>
      </c>
      <c r="F682" s="4" t="s">
        <v>36</v>
      </c>
      <c r="G682" s="4" t="s">
        <v>37</v>
      </c>
      <c r="H682" s="4" t="s">
        <v>38</v>
      </c>
      <c r="I682" s="4" t="s">
        <v>1605</v>
      </c>
      <c r="J682" s="4"/>
      <c r="K682" s="55"/>
      <c r="L682" s="4"/>
      <c r="M682" s="4"/>
      <c r="N682" s="55"/>
      <c r="O682" s="4" t="s">
        <v>1926</v>
      </c>
      <c r="P682" s="55">
        <v>44009</v>
      </c>
      <c r="Q682" s="4" t="s">
        <v>1927</v>
      </c>
      <c r="R682" s="4"/>
      <c r="S682" s="4"/>
      <c r="T682" s="4">
        <v>0</v>
      </c>
      <c r="U682" s="4" t="s">
        <v>150</v>
      </c>
      <c r="V682" s="4">
        <v>300464</v>
      </c>
      <c r="W682" s="4" t="s">
        <v>769</v>
      </c>
      <c r="X682" s="4">
        <v>300464</v>
      </c>
      <c r="Y682" s="4" t="s">
        <v>769</v>
      </c>
      <c r="Z682" s="4">
        <v>5</v>
      </c>
      <c r="AA682" s="4" t="s">
        <v>77</v>
      </c>
      <c r="AB682" s="4">
        <v>4</v>
      </c>
      <c r="AC682" s="4" t="s">
        <v>770</v>
      </c>
      <c r="AD682" s="36">
        <v>1</v>
      </c>
      <c r="AE682" s="36" t="s">
        <v>770</v>
      </c>
      <c r="AF682" s="4"/>
      <c r="AG682" s="4"/>
      <c r="AH682" s="4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spans="1:46" ht="15" customHeight="1" x14ac:dyDescent="0.35">
      <c r="A683" s="4">
        <v>2020</v>
      </c>
      <c r="B683" s="4" t="s">
        <v>147</v>
      </c>
      <c r="C683" s="4" t="s">
        <v>207</v>
      </c>
      <c r="D683" s="55">
        <v>44095</v>
      </c>
      <c r="E683" s="4" t="s">
        <v>1604</v>
      </c>
      <c r="F683" s="4" t="s">
        <v>36</v>
      </c>
      <c r="G683" s="4" t="s">
        <v>37</v>
      </c>
      <c r="H683" s="4" t="s">
        <v>38</v>
      </c>
      <c r="I683" s="4" t="s">
        <v>1605</v>
      </c>
      <c r="J683" s="4"/>
      <c r="K683" s="55"/>
      <c r="L683" s="4"/>
      <c r="M683" s="4"/>
      <c r="N683" s="55"/>
      <c r="O683" s="4" t="s">
        <v>1928</v>
      </c>
      <c r="P683" s="55">
        <v>44095</v>
      </c>
      <c r="Q683" s="4" t="s">
        <v>1929</v>
      </c>
      <c r="R683" s="4"/>
      <c r="S683" s="4"/>
      <c r="T683" s="4">
        <v>0</v>
      </c>
      <c r="U683" s="4" t="s">
        <v>150</v>
      </c>
      <c r="V683" s="4">
        <v>301501</v>
      </c>
      <c r="W683" s="4" t="s">
        <v>1930</v>
      </c>
      <c r="X683" s="4">
        <v>301501</v>
      </c>
      <c r="Y683" s="4" t="s">
        <v>1930</v>
      </c>
      <c r="Z683" s="4">
        <v>19</v>
      </c>
      <c r="AA683" s="4" t="s">
        <v>99</v>
      </c>
      <c r="AB683" s="4">
        <v>1</v>
      </c>
      <c r="AC683" s="4" t="s">
        <v>99</v>
      </c>
      <c r="AD683" s="36">
        <v>1</v>
      </c>
      <c r="AE683" s="36" t="s">
        <v>1931</v>
      </c>
      <c r="AF683" s="4"/>
      <c r="AG683" s="4"/>
      <c r="AH683" s="4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spans="1:46" ht="15" customHeight="1" x14ac:dyDescent="0.35">
      <c r="A684" s="4">
        <v>2020</v>
      </c>
      <c r="B684" s="4" t="s">
        <v>147</v>
      </c>
      <c r="C684" s="4" t="s">
        <v>207</v>
      </c>
      <c r="D684" s="55">
        <v>44103</v>
      </c>
      <c r="E684" s="4" t="s">
        <v>1604</v>
      </c>
      <c r="F684" s="4" t="s">
        <v>36</v>
      </c>
      <c r="G684" s="4" t="s">
        <v>37</v>
      </c>
      <c r="H684" s="4" t="s">
        <v>38</v>
      </c>
      <c r="I684" s="4" t="s">
        <v>1605</v>
      </c>
      <c r="J684" s="4"/>
      <c r="K684" s="55"/>
      <c r="L684" s="4"/>
      <c r="M684" s="4"/>
      <c r="N684" s="55"/>
      <c r="O684" s="4" t="s">
        <v>1932</v>
      </c>
      <c r="P684" s="55">
        <v>44103</v>
      </c>
      <c r="Q684" s="4" t="s">
        <v>1933</v>
      </c>
      <c r="R684" s="4"/>
      <c r="S684" s="4"/>
      <c r="T684" s="4">
        <v>0</v>
      </c>
      <c r="U684" s="4" t="s">
        <v>150</v>
      </c>
      <c r="V684" s="4">
        <v>300224</v>
      </c>
      <c r="W684" s="4" t="s">
        <v>1934</v>
      </c>
      <c r="X684" s="4">
        <v>300224</v>
      </c>
      <c r="Y684" s="4" t="s">
        <v>1934</v>
      </c>
      <c r="Z684" s="4">
        <v>2</v>
      </c>
      <c r="AA684" s="4" t="s">
        <v>72</v>
      </c>
      <c r="AB684" s="4">
        <v>18</v>
      </c>
      <c r="AC684" s="4" t="s">
        <v>907</v>
      </c>
      <c r="AD684" s="36">
        <v>1</v>
      </c>
      <c r="AE684" s="36" t="s">
        <v>908</v>
      </c>
      <c r="AF684" s="4"/>
      <c r="AG684" s="4"/>
      <c r="AH684" s="4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spans="1:46" ht="15" customHeight="1" x14ac:dyDescent="0.35">
      <c r="A685" s="4">
        <v>2020</v>
      </c>
      <c r="B685" s="4" t="s">
        <v>62</v>
      </c>
      <c r="C685" s="4" t="s">
        <v>62</v>
      </c>
      <c r="D685" s="55">
        <v>44132</v>
      </c>
      <c r="E685" s="4" t="s">
        <v>1604</v>
      </c>
      <c r="F685" s="4" t="s">
        <v>36</v>
      </c>
      <c r="G685" s="4" t="s">
        <v>37</v>
      </c>
      <c r="H685" s="4" t="s">
        <v>38</v>
      </c>
      <c r="I685" s="4" t="s">
        <v>1605</v>
      </c>
      <c r="J685" s="4"/>
      <c r="K685" s="55"/>
      <c r="L685" s="4"/>
      <c r="M685" s="4"/>
      <c r="N685" s="55"/>
      <c r="O685" s="4" t="s">
        <v>1935</v>
      </c>
      <c r="P685" s="55">
        <v>44132</v>
      </c>
      <c r="Q685" s="4" t="s">
        <v>1936</v>
      </c>
      <c r="R685" s="4"/>
      <c r="S685" s="4"/>
      <c r="T685" s="4">
        <v>99</v>
      </c>
      <c r="U685" s="4" t="s">
        <v>64</v>
      </c>
      <c r="V685" s="4">
        <v>441</v>
      </c>
      <c r="W685" s="4" t="s">
        <v>70</v>
      </c>
      <c r="X685" s="4">
        <v>726</v>
      </c>
      <c r="Y685" s="4" t="s">
        <v>71</v>
      </c>
      <c r="Z685" s="4">
        <v>2</v>
      </c>
      <c r="AA685" s="4" t="s">
        <v>72</v>
      </c>
      <c r="AB685" s="4">
        <v>1</v>
      </c>
      <c r="AC685" s="4" t="s">
        <v>73</v>
      </c>
      <c r="AD685" s="36">
        <v>1</v>
      </c>
      <c r="AE685" s="36" t="s">
        <v>73</v>
      </c>
      <c r="AF685" s="4"/>
      <c r="AG685" s="4"/>
      <c r="AH685" s="4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spans="1:46" ht="15" customHeight="1" x14ac:dyDescent="0.35">
      <c r="A686" s="4">
        <v>2020</v>
      </c>
      <c r="B686" s="4" t="s">
        <v>34</v>
      </c>
      <c r="C686" s="4" t="s">
        <v>244</v>
      </c>
      <c r="D686" s="55">
        <v>44022</v>
      </c>
      <c r="E686" s="4" t="s">
        <v>1910</v>
      </c>
      <c r="F686" s="4" t="s">
        <v>36</v>
      </c>
      <c r="G686" s="4" t="s">
        <v>37</v>
      </c>
      <c r="H686" s="4" t="s">
        <v>38</v>
      </c>
      <c r="I686" s="4" t="s">
        <v>1605</v>
      </c>
      <c r="J686" s="4"/>
      <c r="K686" s="57"/>
      <c r="L686" s="4"/>
      <c r="M686" s="4"/>
      <c r="N686" s="55"/>
      <c r="O686" s="4" t="s">
        <v>1937</v>
      </c>
      <c r="P686" s="57">
        <v>44022</v>
      </c>
      <c r="Q686" s="4" t="s">
        <v>1938</v>
      </c>
      <c r="R686" s="56"/>
      <c r="S686" s="4"/>
      <c r="T686" s="56">
        <v>10</v>
      </c>
      <c r="U686" s="56" t="s">
        <v>246</v>
      </c>
      <c r="V686" s="56">
        <v>528</v>
      </c>
      <c r="W686" s="56" t="s">
        <v>247</v>
      </c>
      <c r="X686" s="56">
        <v>106</v>
      </c>
      <c r="Y686" s="56" t="s">
        <v>248</v>
      </c>
      <c r="Z686" s="56">
        <v>15</v>
      </c>
      <c r="AA686" s="56" t="s">
        <v>43</v>
      </c>
      <c r="AB686" s="56">
        <v>1</v>
      </c>
      <c r="AC686" s="56" t="s">
        <v>43</v>
      </c>
      <c r="AD686" s="37">
        <v>18</v>
      </c>
      <c r="AE686" s="37" t="s">
        <v>249</v>
      </c>
      <c r="AF686" s="4"/>
      <c r="AG686" s="4"/>
      <c r="AH686" s="4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spans="1:46" ht="15" customHeight="1" x14ac:dyDescent="0.35">
      <c r="A687" s="4">
        <v>2020</v>
      </c>
      <c r="B687" s="4" t="s">
        <v>147</v>
      </c>
      <c r="C687" s="4" t="s">
        <v>148</v>
      </c>
      <c r="D687" s="55">
        <v>44196</v>
      </c>
      <c r="E687" s="4" t="s">
        <v>1604</v>
      </c>
      <c r="F687" s="4" t="s">
        <v>36</v>
      </c>
      <c r="G687" s="4" t="s">
        <v>37</v>
      </c>
      <c r="H687" s="4" t="s">
        <v>38</v>
      </c>
      <c r="I687" s="4" t="s">
        <v>1633</v>
      </c>
      <c r="J687" s="4"/>
      <c r="K687" s="55"/>
      <c r="L687" s="4"/>
      <c r="M687" s="4"/>
      <c r="N687" s="55"/>
      <c r="O687" s="4" t="s">
        <v>1939</v>
      </c>
      <c r="P687" s="55">
        <v>44196</v>
      </c>
      <c r="Q687" s="4" t="s">
        <v>1940</v>
      </c>
      <c r="R687" s="4"/>
      <c r="S687" s="4"/>
      <c r="T687" s="4">
        <v>0</v>
      </c>
      <c r="U687" s="4" t="s">
        <v>150</v>
      </c>
      <c r="V687" s="4">
        <v>301706</v>
      </c>
      <c r="W687" s="4" t="s">
        <v>1941</v>
      </c>
      <c r="X687" s="4">
        <v>301706</v>
      </c>
      <c r="Y687" s="4" t="s">
        <v>1941</v>
      </c>
      <c r="Z687" s="4">
        <v>22</v>
      </c>
      <c r="AA687" s="4" t="s">
        <v>108</v>
      </c>
      <c r="AB687" s="4">
        <v>1</v>
      </c>
      <c r="AC687" s="4" t="s">
        <v>109</v>
      </c>
      <c r="AD687" s="36">
        <v>6</v>
      </c>
      <c r="AE687" s="36" t="s">
        <v>1942</v>
      </c>
      <c r="AF687" s="4"/>
      <c r="AG687" s="4"/>
      <c r="AH687" s="4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spans="1:46" ht="15" customHeight="1" x14ac:dyDescent="0.35">
      <c r="A688" s="4">
        <v>2020</v>
      </c>
      <c r="B688" s="4" t="s">
        <v>34</v>
      </c>
      <c r="C688" s="4" t="s">
        <v>244</v>
      </c>
      <c r="D688" s="55">
        <v>44176</v>
      </c>
      <c r="E688" s="4" t="s">
        <v>1910</v>
      </c>
      <c r="F688" s="4" t="s">
        <v>36</v>
      </c>
      <c r="G688" s="4" t="s">
        <v>37</v>
      </c>
      <c r="H688" s="4" t="s">
        <v>38</v>
      </c>
      <c r="I688" s="4" t="s">
        <v>1605</v>
      </c>
      <c r="J688" s="4"/>
      <c r="K688" s="55"/>
      <c r="L688" s="4"/>
      <c r="M688" s="4"/>
      <c r="N688" s="55"/>
      <c r="O688" s="4" t="s">
        <v>1943</v>
      </c>
      <c r="P688" s="55">
        <v>44176</v>
      </c>
      <c r="Q688" s="4" t="s">
        <v>1944</v>
      </c>
      <c r="R688" s="4"/>
      <c r="S688" s="4"/>
      <c r="T688" s="4">
        <v>10</v>
      </c>
      <c r="U688" s="4" t="s">
        <v>246</v>
      </c>
      <c r="V688" s="4">
        <v>541</v>
      </c>
      <c r="W688" s="4" t="s">
        <v>1945</v>
      </c>
      <c r="X688" s="4">
        <v>1031</v>
      </c>
      <c r="Y688" s="4" t="s">
        <v>1946</v>
      </c>
      <c r="Z688" s="4">
        <v>1</v>
      </c>
      <c r="AA688" s="4" t="s">
        <v>67</v>
      </c>
      <c r="AB688" s="4">
        <v>1</v>
      </c>
      <c r="AC688" s="4" t="s">
        <v>68</v>
      </c>
      <c r="AD688" s="36">
        <v>1</v>
      </c>
      <c r="AE688" s="36" t="s">
        <v>68</v>
      </c>
      <c r="AF688" s="4"/>
      <c r="AG688" s="4"/>
      <c r="AH688" s="4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spans="1:46" ht="15" customHeight="1" x14ac:dyDescent="0.35">
      <c r="A689" s="4">
        <v>2020</v>
      </c>
      <c r="B689" s="4" t="s">
        <v>147</v>
      </c>
      <c r="C689" s="4" t="s">
        <v>207</v>
      </c>
      <c r="D689" s="55">
        <v>43839</v>
      </c>
      <c r="E689" s="4" t="s">
        <v>698</v>
      </c>
      <c r="F689" s="4" t="s">
        <v>36</v>
      </c>
      <c r="G689" s="4" t="s">
        <v>37</v>
      </c>
      <c r="H689" s="4" t="s">
        <v>38</v>
      </c>
      <c r="I689" s="4" t="s">
        <v>1605</v>
      </c>
      <c r="J689" s="4"/>
      <c r="K689" s="55"/>
      <c r="L689" s="4"/>
      <c r="M689" s="4"/>
      <c r="N689" s="55"/>
      <c r="O689" s="4" t="s">
        <v>1947</v>
      </c>
      <c r="P689" s="55">
        <v>43839</v>
      </c>
      <c r="Q689" s="4" t="s">
        <v>1948</v>
      </c>
      <c r="R689" s="4"/>
      <c r="S689" s="4"/>
      <c r="T689" s="4">
        <v>0</v>
      </c>
      <c r="U689" s="4" t="s">
        <v>150</v>
      </c>
      <c r="V689" s="4">
        <v>300479</v>
      </c>
      <c r="W689" s="4" t="s">
        <v>1949</v>
      </c>
      <c r="X689" s="4">
        <v>300479</v>
      </c>
      <c r="Y689" s="4" t="s">
        <v>1949</v>
      </c>
      <c r="Z689" s="4">
        <v>5</v>
      </c>
      <c r="AA689" s="4" t="s">
        <v>77</v>
      </c>
      <c r="AB689" s="4">
        <v>6</v>
      </c>
      <c r="AC689" s="4" t="s">
        <v>1353</v>
      </c>
      <c r="AD689" s="36">
        <v>1</v>
      </c>
      <c r="AE689" s="36" t="s">
        <v>1950</v>
      </c>
      <c r="AF689" s="4"/>
      <c r="AG689" s="4"/>
      <c r="AH689" s="4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spans="1:46" ht="15" customHeight="1" x14ac:dyDescent="0.35">
      <c r="A690" s="4">
        <v>2020</v>
      </c>
      <c r="B690" s="4" t="s">
        <v>34</v>
      </c>
      <c r="C690" s="4" t="s">
        <v>34</v>
      </c>
      <c r="D690" s="55">
        <v>43879</v>
      </c>
      <c r="E690" s="4" t="s">
        <v>698</v>
      </c>
      <c r="F690" s="4" t="s">
        <v>36</v>
      </c>
      <c r="G690" s="4" t="s">
        <v>37</v>
      </c>
      <c r="H690" s="4" t="s">
        <v>38</v>
      </c>
      <c r="I690" s="4" t="s">
        <v>1605</v>
      </c>
      <c r="J690" s="4"/>
      <c r="K690" s="55"/>
      <c r="L690" s="4"/>
      <c r="M690" s="4"/>
      <c r="N690" s="55"/>
      <c r="O690" s="4" t="s">
        <v>1951</v>
      </c>
      <c r="P690" s="55">
        <v>43879</v>
      </c>
      <c r="Q690" s="4" t="s">
        <v>1952</v>
      </c>
      <c r="R690" s="4"/>
      <c r="S690" s="4"/>
      <c r="T690" s="4">
        <v>5</v>
      </c>
      <c r="U690" s="4" t="s">
        <v>121</v>
      </c>
      <c r="V690" s="4">
        <v>50</v>
      </c>
      <c r="W690" s="4" t="s">
        <v>1953</v>
      </c>
      <c r="X690" s="4">
        <v>1309</v>
      </c>
      <c r="Y690" s="4" t="s">
        <v>1954</v>
      </c>
      <c r="Z690" s="4">
        <v>15</v>
      </c>
      <c r="AA690" s="4" t="s">
        <v>43</v>
      </c>
      <c r="AB690" s="4">
        <v>1</v>
      </c>
      <c r="AC690" s="4" t="s">
        <v>43</v>
      </c>
      <c r="AD690" s="36">
        <v>31</v>
      </c>
      <c r="AE690" s="36" t="s">
        <v>49</v>
      </c>
      <c r="AF690" s="4"/>
      <c r="AG690" s="4"/>
      <c r="AH690" s="4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spans="1:46" ht="15" customHeight="1" x14ac:dyDescent="0.35">
      <c r="A691" s="4">
        <v>2020</v>
      </c>
      <c r="B691" s="4" t="s">
        <v>147</v>
      </c>
      <c r="C691" s="4" t="s">
        <v>148</v>
      </c>
      <c r="D691" s="55">
        <v>43874</v>
      </c>
      <c r="E691" s="4" t="s">
        <v>944</v>
      </c>
      <c r="F691" s="4" t="s">
        <v>36</v>
      </c>
      <c r="G691" s="4" t="s">
        <v>37</v>
      </c>
      <c r="H691" s="4" t="s">
        <v>38</v>
      </c>
      <c r="I691" s="4" t="s">
        <v>1605</v>
      </c>
      <c r="J691" s="4"/>
      <c r="K691" s="55"/>
      <c r="L691" s="4"/>
      <c r="M691" s="4"/>
      <c r="N691" s="55"/>
      <c r="O691" s="4" t="s">
        <v>1955</v>
      </c>
      <c r="P691" s="55">
        <v>43874</v>
      </c>
      <c r="Q691" s="4" t="s">
        <v>1956</v>
      </c>
      <c r="R691" s="4"/>
      <c r="S691" s="4"/>
      <c r="T691" s="4">
        <v>0</v>
      </c>
      <c r="U691" s="4" t="s">
        <v>150</v>
      </c>
      <c r="V691" s="4">
        <v>301097</v>
      </c>
      <c r="W691" s="4" t="s">
        <v>1957</v>
      </c>
      <c r="X691" s="4">
        <v>301097</v>
      </c>
      <c r="Y691" s="4" t="s">
        <v>1957</v>
      </c>
      <c r="Z691" s="4">
        <v>12</v>
      </c>
      <c r="AA691" s="4" t="s">
        <v>83</v>
      </c>
      <c r="AB691" s="4">
        <v>6</v>
      </c>
      <c r="AC691" s="4" t="s">
        <v>815</v>
      </c>
      <c r="AD691" s="36">
        <v>8</v>
      </c>
      <c r="AE691" s="36" t="s">
        <v>1958</v>
      </c>
      <c r="AF691" s="4"/>
      <c r="AG691" s="4"/>
      <c r="AH691" s="4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spans="1:46" ht="15" customHeight="1" x14ac:dyDescent="0.35">
      <c r="A692" s="4">
        <v>2020</v>
      </c>
      <c r="B692" s="4" t="s">
        <v>147</v>
      </c>
      <c r="C692" s="4" t="s">
        <v>148</v>
      </c>
      <c r="D692" s="55">
        <v>44187</v>
      </c>
      <c r="E692" s="4" t="s">
        <v>1256</v>
      </c>
      <c r="F692" s="4" t="s">
        <v>36</v>
      </c>
      <c r="G692" s="4" t="s">
        <v>37</v>
      </c>
      <c r="H692" s="4" t="s">
        <v>38</v>
      </c>
      <c r="I692" s="4" t="s">
        <v>1633</v>
      </c>
      <c r="J692" s="4"/>
      <c r="K692" s="55"/>
      <c r="L692" s="4"/>
      <c r="M692" s="4"/>
      <c r="N692" s="55"/>
      <c r="O692" s="4" t="s">
        <v>1959</v>
      </c>
      <c r="P692" s="55">
        <v>44187</v>
      </c>
      <c r="Q692" s="4" t="s">
        <v>1960</v>
      </c>
      <c r="R692" s="4"/>
      <c r="S692" s="4"/>
      <c r="T692" s="4">
        <v>0</v>
      </c>
      <c r="U692" s="4" t="s">
        <v>150</v>
      </c>
      <c r="V692" s="4">
        <v>301282</v>
      </c>
      <c r="W692" s="4" t="s">
        <v>467</v>
      </c>
      <c r="X692" s="4">
        <v>301282</v>
      </c>
      <c r="Y692" s="4" t="s">
        <v>467</v>
      </c>
      <c r="Z692" s="4">
        <v>15</v>
      </c>
      <c r="AA692" s="4" t="s">
        <v>43</v>
      </c>
      <c r="AB692" s="4">
        <v>1</v>
      </c>
      <c r="AC692" s="4" t="s">
        <v>43</v>
      </c>
      <c r="AD692" s="36">
        <v>33</v>
      </c>
      <c r="AE692" s="36" t="s">
        <v>468</v>
      </c>
      <c r="AF692" s="4"/>
      <c r="AG692" s="4"/>
      <c r="AH692" s="4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spans="1:46" ht="15" customHeight="1" x14ac:dyDescent="0.35">
      <c r="A693" s="4">
        <v>2020</v>
      </c>
      <c r="B693" s="4" t="s">
        <v>147</v>
      </c>
      <c r="C693" s="4" t="s">
        <v>207</v>
      </c>
      <c r="D693" s="55">
        <v>43868</v>
      </c>
      <c r="E693" s="4" t="s">
        <v>1290</v>
      </c>
      <c r="F693" s="4" t="s">
        <v>36</v>
      </c>
      <c r="G693" s="4" t="s">
        <v>37</v>
      </c>
      <c r="H693" s="4" t="s">
        <v>38</v>
      </c>
      <c r="I693" s="4" t="s">
        <v>1605</v>
      </c>
      <c r="J693" s="4"/>
      <c r="K693" s="55"/>
      <c r="L693" s="4"/>
      <c r="M693" s="4"/>
      <c r="N693" s="55"/>
      <c r="O693" s="4" t="s">
        <v>1961</v>
      </c>
      <c r="P693" s="55">
        <v>43868</v>
      </c>
      <c r="Q693" s="4" t="s">
        <v>1962</v>
      </c>
      <c r="R693" s="4"/>
      <c r="S693" s="4"/>
      <c r="T693" s="4">
        <v>0</v>
      </c>
      <c r="U693" s="4" t="s">
        <v>150</v>
      </c>
      <c r="V693" s="4">
        <v>301804</v>
      </c>
      <c r="W693" s="4" t="s">
        <v>1963</v>
      </c>
      <c r="X693" s="4">
        <v>301804</v>
      </c>
      <c r="Y693" s="4" t="s">
        <v>1963</v>
      </c>
      <c r="Z693" s="4">
        <v>24</v>
      </c>
      <c r="AA693" s="4" t="s">
        <v>569</v>
      </c>
      <c r="AB693" s="4">
        <v>1</v>
      </c>
      <c r="AC693" s="4" t="s">
        <v>569</v>
      </c>
      <c r="AD693" s="36">
        <v>1</v>
      </c>
      <c r="AE693" s="36" t="s">
        <v>569</v>
      </c>
      <c r="AF693" s="4"/>
      <c r="AG693" s="4"/>
      <c r="AH693" s="4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spans="1:46" ht="15" customHeight="1" x14ac:dyDescent="0.35">
      <c r="A694" s="4">
        <v>2020</v>
      </c>
      <c r="B694" s="4" t="s">
        <v>147</v>
      </c>
      <c r="C694" s="4" t="s">
        <v>148</v>
      </c>
      <c r="D694" s="55">
        <v>44195</v>
      </c>
      <c r="E694" s="4" t="s">
        <v>1290</v>
      </c>
      <c r="F694" s="4" t="s">
        <v>36</v>
      </c>
      <c r="G694" s="4" t="s">
        <v>37</v>
      </c>
      <c r="H694" s="4" t="s">
        <v>38</v>
      </c>
      <c r="I694" s="4" t="s">
        <v>1633</v>
      </c>
      <c r="J694" s="4"/>
      <c r="K694" s="55"/>
      <c r="L694" s="4"/>
      <c r="M694" s="4"/>
      <c r="N694" s="55"/>
      <c r="O694" s="4" t="s">
        <v>1964</v>
      </c>
      <c r="P694" s="55">
        <v>44195</v>
      </c>
      <c r="Q694" s="4" t="s">
        <v>1965</v>
      </c>
      <c r="R694" s="4"/>
      <c r="S694" s="4"/>
      <c r="T694" s="4">
        <v>0</v>
      </c>
      <c r="U694" s="4" t="s">
        <v>150</v>
      </c>
      <c r="V694" s="4">
        <v>301375</v>
      </c>
      <c r="W694" s="4" t="s">
        <v>1966</v>
      </c>
      <c r="X694" s="4">
        <v>301375</v>
      </c>
      <c r="Y694" s="4" t="s">
        <v>1966</v>
      </c>
      <c r="Z694" s="4">
        <v>15</v>
      </c>
      <c r="AA694" s="4" t="s">
        <v>43</v>
      </c>
      <c r="AB694" s="4">
        <v>8</v>
      </c>
      <c r="AC694" s="4" t="s">
        <v>421</v>
      </c>
      <c r="AD694" s="36">
        <v>5</v>
      </c>
      <c r="AE694" s="36" t="s">
        <v>1967</v>
      </c>
      <c r="AF694" s="4"/>
      <c r="AG694" s="4"/>
      <c r="AH694" s="4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spans="1:46" ht="15" customHeight="1" x14ac:dyDescent="0.35">
      <c r="A695" s="4">
        <v>2020</v>
      </c>
      <c r="B695" s="4" t="s">
        <v>34</v>
      </c>
      <c r="C695" s="4" t="s">
        <v>289</v>
      </c>
      <c r="D695" s="55">
        <v>43836</v>
      </c>
      <c r="E695" s="4" t="s">
        <v>944</v>
      </c>
      <c r="F695" s="4" t="s">
        <v>36</v>
      </c>
      <c r="G695" s="4" t="s">
        <v>37</v>
      </c>
      <c r="H695" s="4" t="s">
        <v>38</v>
      </c>
      <c r="I695" s="4" t="s">
        <v>1605</v>
      </c>
      <c r="J695" s="4"/>
      <c r="K695" s="55"/>
      <c r="L695" s="4"/>
      <c r="M695" s="4"/>
      <c r="N695" s="55"/>
      <c r="O695" s="4" t="s">
        <v>1968</v>
      </c>
      <c r="P695" s="55">
        <v>43836</v>
      </c>
      <c r="Q695" s="4" t="s">
        <v>1969</v>
      </c>
      <c r="R695" s="4"/>
      <c r="S695" s="4"/>
      <c r="T695" s="4">
        <v>20</v>
      </c>
      <c r="U695" s="4" t="s">
        <v>291</v>
      </c>
      <c r="V695" s="4">
        <v>20</v>
      </c>
      <c r="W695" s="4" t="s">
        <v>291</v>
      </c>
      <c r="X695" s="4">
        <v>197</v>
      </c>
      <c r="Y695" s="4" t="s">
        <v>291</v>
      </c>
      <c r="Z695" s="4">
        <v>15</v>
      </c>
      <c r="AA695" s="4" t="s">
        <v>43</v>
      </c>
      <c r="AB695" s="4">
        <v>1</v>
      </c>
      <c r="AC695" s="4" t="s">
        <v>43</v>
      </c>
      <c r="AD695" s="36">
        <v>1</v>
      </c>
      <c r="AE695" s="36" t="s">
        <v>43</v>
      </c>
      <c r="AF695" s="4"/>
      <c r="AG695" s="4"/>
      <c r="AH695" s="4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spans="1:46" ht="15" customHeight="1" x14ac:dyDescent="0.35">
      <c r="A696" s="4">
        <v>2020</v>
      </c>
      <c r="B696" s="4" t="s">
        <v>147</v>
      </c>
      <c r="C696" s="4" t="s">
        <v>148</v>
      </c>
      <c r="D696" s="55">
        <v>43840</v>
      </c>
      <c r="E696" s="4" t="s">
        <v>944</v>
      </c>
      <c r="F696" s="4" t="s">
        <v>36</v>
      </c>
      <c r="G696" s="4" t="s">
        <v>37</v>
      </c>
      <c r="H696" s="4" t="s">
        <v>38</v>
      </c>
      <c r="I696" s="4" t="s">
        <v>1605</v>
      </c>
      <c r="J696" s="4"/>
      <c r="K696" s="55"/>
      <c r="L696" s="4"/>
      <c r="M696" s="4"/>
      <c r="N696" s="55"/>
      <c r="O696" s="4" t="s">
        <v>1970</v>
      </c>
      <c r="P696" s="55">
        <v>43840</v>
      </c>
      <c r="Q696" s="4" t="s">
        <v>1971</v>
      </c>
      <c r="R696" s="4"/>
      <c r="S696" s="4"/>
      <c r="T696" s="4">
        <v>0</v>
      </c>
      <c r="U696" s="4" t="s">
        <v>150</v>
      </c>
      <c r="V696" s="4">
        <v>300704</v>
      </c>
      <c r="W696" s="4" t="s">
        <v>1972</v>
      </c>
      <c r="X696" s="4">
        <v>300704</v>
      </c>
      <c r="Y696" s="4" t="s">
        <v>1972</v>
      </c>
      <c r="Z696" s="4">
        <v>8</v>
      </c>
      <c r="AA696" s="4" t="s">
        <v>191</v>
      </c>
      <c r="AB696" s="4">
        <v>3</v>
      </c>
      <c r="AC696" s="4" t="s">
        <v>202</v>
      </c>
      <c r="AD696" s="36">
        <v>6</v>
      </c>
      <c r="AE696" s="36" t="s">
        <v>1973</v>
      </c>
      <c r="AF696" s="4"/>
      <c r="AG696" s="4"/>
      <c r="AH696" s="4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spans="1:46" ht="15" customHeight="1" x14ac:dyDescent="0.35">
      <c r="A697" s="4">
        <v>2020</v>
      </c>
      <c r="B697" s="4" t="s">
        <v>147</v>
      </c>
      <c r="C697" s="4" t="s">
        <v>148</v>
      </c>
      <c r="D697" s="55">
        <v>43839</v>
      </c>
      <c r="E697" s="4" t="s">
        <v>944</v>
      </c>
      <c r="F697" s="4" t="s">
        <v>36</v>
      </c>
      <c r="G697" s="4" t="s">
        <v>37</v>
      </c>
      <c r="H697" s="4" t="s">
        <v>38</v>
      </c>
      <c r="I697" s="4" t="s">
        <v>1605</v>
      </c>
      <c r="J697" s="4"/>
      <c r="K697" s="55"/>
      <c r="L697" s="4"/>
      <c r="M697" s="4"/>
      <c r="N697" s="55"/>
      <c r="O697" s="4" t="s">
        <v>1974</v>
      </c>
      <c r="P697" s="55">
        <v>43839</v>
      </c>
      <c r="Q697" s="4" t="s">
        <v>1975</v>
      </c>
      <c r="R697" s="4"/>
      <c r="S697" s="4"/>
      <c r="T697" s="4">
        <v>0</v>
      </c>
      <c r="U697" s="4" t="s">
        <v>150</v>
      </c>
      <c r="V697" s="4">
        <v>301243</v>
      </c>
      <c r="W697" s="4" t="s">
        <v>1976</v>
      </c>
      <c r="X697" s="4">
        <v>301243</v>
      </c>
      <c r="Y697" s="4" t="s">
        <v>1976</v>
      </c>
      <c r="Z697" s="4">
        <v>14</v>
      </c>
      <c r="AA697" s="4" t="s">
        <v>731</v>
      </c>
      <c r="AB697" s="4">
        <v>3</v>
      </c>
      <c r="AC697" s="4" t="s">
        <v>731</v>
      </c>
      <c r="AD697" s="36">
        <v>6</v>
      </c>
      <c r="AE697" s="36" t="s">
        <v>1977</v>
      </c>
      <c r="AF697" s="4"/>
      <c r="AG697" s="4"/>
      <c r="AH697" s="4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spans="1:46" ht="15" customHeight="1" x14ac:dyDescent="0.35">
      <c r="A698" s="4">
        <v>2020</v>
      </c>
      <c r="B698" s="4" t="s">
        <v>147</v>
      </c>
      <c r="C698" s="4" t="s">
        <v>148</v>
      </c>
      <c r="D698" s="55">
        <v>43852</v>
      </c>
      <c r="E698" s="4" t="s">
        <v>944</v>
      </c>
      <c r="F698" s="4" t="s">
        <v>36</v>
      </c>
      <c r="G698" s="4" t="s">
        <v>37</v>
      </c>
      <c r="H698" s="4" t="s">
        <v>38</v>
      </c>
      <c r="I698" s="4" t="s">
        <v>1605</v>
      </c>
      <c r="J698" s="4"/>
      <c r="K698" s="55"/>
      <c r="L698" s="4"/>
      <c r="M698" s="4"/>
      <c r="N698" s="55"/>
      <c r="O698" s="4" t="s">
        <v>1978</v>
      </c>
      <c r="P698" s="55">
        <v>43852</v>
      </c>
      <c r="Q698" s="4" t="s">
        <v>1979</v>
      </c>
      <c r="R698" s="4"/>
      <c r="S698" s="4"/>
      <c r="T698" s="4">
        <v>0</v>
      </c>
      <c r="U698" s="4" t="s">
        <v>150</v>
      </c>
      <c r="V698" s="4">
        <v>300347</v>
      </c>
      <c r="W698" s="4" t="s">
        <v>1980</v>
      </c>
      <c r="X698" s="4">
        <v>300347</v>
      </c>
      <c r="Y698" s="4" t="s">
        <v>1980</v>
      </c>
      <c r="Z698" s="4">
        <v>4</v>
      </c>
      <c r="AA698" s="4" t="s">
        <v>301</v>
      </c>
      <c r="AB698" s="4">
        <v>1</v>
      </c>
      <c r="AC698" s="4" t="s">
        <v>301</v>
      </c>
      <c r="AD698" s="36">
        <v>17</v>
      </c>
      <c r="AE698" s="36" t="s">
        <v>1981</v>
      </c>
      <c r="AF698" s="4"/>
      <c r="AG698" s="4"/>
      <c r="AH698" s="4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spans="1:46" ht="15" customHeight="1" x14ac:dyDescent="0.35">
      <c r="A699" s="4">
        <v>2020</v>
      </c>
      <c r="B699" s="4" t="s">
        <v>147</v>
      </c>
      <c r="C699" s="4" t="s">
        <v>148</v>
      </c>
      <c r="D699" s="55">
        <v>43839</v>
      </c>
      <c r="E699" s="4" t="s">
        <v>944</v>
      </c>
      <c r="F699" s="4" t="s">
        <v>36</v>
      </c>
      <c r="G699" s="4" t="s">
        <v>37</v>
      </c>
      <c r="H699" s="4" t="s">
        <v>38</v>
      </c>
      <c r="I699" s="4" t="s">
        <v>1605</v>
      </c>
      <c r="J699" s="4"/>
      <c r="K699" s="55"/>
      <c r="L699" s="4"/>
      <c r="M699" s="4"/>
      <c r="N699" s="55"/>
      <c r="O699" s="4" t="s">
        <v>1982</v>
      </c>
      <c r="P699" s="55">
        <v>43839</v>
      </c>
      <c r="Q699" s="4" t="s">
        <v>1983</v>
      </c>
      <c r="R699" s="4"/>
      <c r="S699" s="4"/>
      <c r="T699" s="4">
        <v>0</v>
      </c>
      <c r="U699" s="4" t="s">
        <v>150</v>
      </c>
      <c r="V699" s="4">
        <v>301830</v>
      </c>
      <c r="W699" s="4" t="s">
        <v>1984</v>
      </c>
      <c r="X699" s="4">
        <v>301830</v>
      </c>
      <c r="Y699" s="4" t="s">
        <v>1984</v>
      </c>
      <c r="Z699" s="4">
        <v>5</v>
      </c>
      <c r="AA699" s="4" t="s">
        <v>77</v>
      </c>
      <c r="AB699" s="4">
        <v>1</v>
      </c>
      <c r="AC699" s="4" t="s">
        <v>78</v>
      </c>
      <c r="AD699" s="36">
        <v>15</v>
      </c>
      <c r="AE699" s="36" t="s">
        <v>1985</v>
      </c>
      <c r="AF699" s="4"/>
      <c r="AG699" s="4"/>
      <c r="AH699" s="4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spans="1:46" ht="15" customHeight="1" x14ac:dyDescent="0.35">
      <c r="A700" s="4">
        <v>2020</v>
      </c>
      <c r="B700" s="4" t="s">
        <v>147</v>
      </c>
      <c r="C700" s="4" t="s">
        <v>207</v>
      </c>
      <c r="D700" s="55">
        <v>43868</v>
      </c>
      <c r="E700" s="4" t="s">
        <v>944</v>
      </c>
      <c r="F700" s="4" t="s">
        <v>36</v>
      </c>
      <c r="G700" s="4" t="s">
        <v>37</v>
      </c>
      <c r="H700" s="4" t="s">
        <v>38</v>
      </c>
      <c r="I700" s="4" t="s">
        <v>1605</v>
      </c>
      <c r="J700" s="4"/>
      <c r="K700" s="55"/>
      <c r="L700" s="4"/>
      <c r="M700" s="4"/>
      <c r="N700" s="55"/>
      <c r="O700" s="4" t="s">
        <v>1986</v>
      </c>
      <c r="P700" s="55">
        <v>43868</v>
      </c>
      <c r="Q700" s="4" t="s">
        <v>1987</v>
      </c>
      <c r="R700" s="4"/>
      <c r="S700" s="4"/>
      <c r="T700" s="4">
        <v>0</v>
      </c>
      <c r="U700" s="4" t="s">
        <v>150</v>
      </c>
      <c r="V700" s="4">
        <v>301154</v>
      </c>
      <c r="W700" s="4" t="s">
        <v>1988</v>
      </c>
      <c r="X700" s="4">
        <v>301154</v>
      </c>
      <c r="Y700" s="4" t="s">
        <v>1988</v>
      </c>
      <c r="Z700" s="4">
        <v>13</v>
      </c>
      <c r="AA700" s="4" t="s">
        <v>314</v>
      </c>
      <c r="AB700" s="4">
        <v>4</v>
      </c>
      <c r="AC700" s="4" t="s">
        <v>1989</v>
      </c>
      <c r="AD700" s="36">
        <v>1</v>
      </c>
      <c r="AE700" s="36" t="s">
        <v>1989</v>
      </c>
      <c r="AF700" s="4"/>
      <c r="AG700" s="4"/>
      <c r="AH700" s="4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spans="1:46" ht="15" customHeight="1" x14ac:dyDescent="0.35">
      <c r="A701" s="4">
        <v>2020</v>
      </c>
      <c r="B701" s="4" t="s">
        <v>147</v>
      </c>
      <c r="C701" s="4" t="s">
        <v>207</v>
      </c>
      <c r="D701" s="55">
        <v>43868</v>
      </c>
      <c r="E701" s="4" t="s">
        <v>944</v>
      </c>
      <c r="F701" s="4" t="s">
        <v>36</v>
      </c>
      <c r="G701" s="4" t="s">
        <v>37</v>
      </c>
      <c r="H701" s="4" t="s">
        <v>38</v>
      </c>
      <c r="I701" s="4" t="s">
        <v>1605</v>
      </c>
      <c r="J701" s="4"/>
      <c r="K701" s="55"/>
      <c r="L701" s="4"/>
      <c r="M701" s="4"/>
      <c r="N701" s="55"/>
      <c r="O701" s="4" t="s">
        <v>1990</v>
      </c>
      <c r="P701" s="55">
        <v>43868</v>
      </c>
      <c r="Q701" s="4" t="s">
        <v>1991</v>
      </c>
      <c r="R701" s="4"/>
      <c r="S701" s="4"/>
      <c r="T701" s="4">
        <v>0</v>
      </c>
      <c r="U701" s="4" t="s">
        <v>150</v>
      </c>
      <c r="V701" s="4">
        <v>300303</v>
      </c>
      <c r="W701" s="4" t="s">
        <v>1992</v>
      </c>
      <c r="X701" s="4">
        <v>300303</v>
      </c>
      <c r="Y701" s="4" t="s">
        <v>1992</v>
      </c>
      <c r="Z701" s="4">
        <v>3</v>
      </c>
      <c r="AA701" s="4" t="s">
        <v>152</v>
      </c>
      <c r="AB701" s="4">
        <v>5</v>
      </c>
      <c r="AC701" s="4" t="s">
        <v>1889</v>
      </c>
      <c r="AD701" s="36">
        <v>1</v>
      </c>
      <c r="AE701" s="36" t="s">
        <v>1993</v>
      </c>
      <c r="AF701" s="4"/>
      <c r="AG701" s="4"/>
      <c r="AH701" s="4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spans="1:46" ht="15" customHeight="1" x14ac:dyDescent="0.35">
      <c r="A702" s="4">
        <v>2020</v>
      </c>
      <c r="B702" s="4" t="s">
        <v>147</v>
      </c>
      <c r="C702" s="4" t="s">
        <v>207</v>
      </c>
      <c r="D702" s="55">
        <v>43839</v>
      </c>
      <c r="E702" s="4" t="s">
        <v>944</v>
      </c>
      <c r="F702" s="4" t="s">
        <v>36</v>
      </c>
      <c r="G702" s="4" t="s">
        <v>37</v>
      </c>
      <c r="H702" s="4" t="s">
        <v>38</v>
      </c>
      <c r="I702" s="4" t="s">
        <v>1605</v>
      </c>
      <c r="J702" s="4"/>
      <c r="K702" s="55"/>
      <c r="L702" s="4"/>
      <c r="M702" s="4"/>
      <c r="N702" s="55"/>
      <c r="O702" s="4" t="s">
        <v>1994</v>
      </c>
      <c r="P702" s="55">
        <v>43839</v>
      </c>
      <c r="Q702" s="4" t="s">
        <v>1995</v>
      </c>
      <c r="R702" s="4"/>
      <c r="S702" s="4"/>
      <c r="T702" s="4">
        <v>0</v>
      </c>
      <c r="U702" s="4" t="s">
        <v>150</v>
      </c>
      <c r="V702" s="4">
        <v>300927</v>
      </c>
      <c r="W702" s="4" t="s">
        <v>1996</v>
      </c>
      <c r="X702" s="4">
        <v>300927</v>
      </c>
      <c r="Y702" s="4" t="s">
        <v>1996</v>
      </c>
      <c r="Z702" s="4">
        <v>10</v>
      </c>
      <c r="AA702" s="4" t="s">
        <v>256</v>
      </c>
      <c r="AB702" s="4">
        <v>6</v>
      </c>
      <c r="AC702" s="4" t="s">
        <v>880</v>
      </c>
      <c r="AD702" s="36">
        <v>1</v>
      </c>
      <c r="AE702" s="36" t="s">
        <v>881</v>
      </c>
      <c r="AF702" s="4"/>
      <c r="AG702" s="4"/>
      <c r="AH702" s="4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spans="1:46" ht="15" customHeight="1" x14ac:dyDescent="0.35">
      <c r="A703" s="4">
        <v>2020</v>
      </c>
      <c r="B703" s="4" t="s">
        <v>147</v>
      </c>
      <c r="C703" s="4" t="s">
        <v>207</v>
      </c>
      <c r="D703" s="55">
        <v>43868</v>
      </c>
      <c r="E703" s="4" t="s">
        <v>944</v>
      </c>
      <c r="F703" s="4" t="s">
        <v>36</v>
      </c>
      <c r="G703" s="4" t="s">
        <v>37</v>
      </c>
      <c r="H703" s="4" t="s">
        <v>38</v>
      </c>
      <c r="I703" s="4" t="s">
        <v>1605</v>
      </c>
      <c r="J703" s="4"/>
      <c r="K703" s="57"/>
      <c r="L703" s="4"/>
      <c r="M703" s="4"/>
      <c r="N703" s="55"/>
      <c r="O703" s="4" t="s">
        <v>1997</v>
      </c>
      <c r="P703" s="57">
        <v>43868</v>
      </c>
      <c r="Q703" s="4" t="s">
        <v>1998</v>
      </c>
      <c r="R703" s="56"/>
      <c r="S703" s="4"/>
      <c r="T703" s="56">
        <v>0</v>
      </c>
      <c r="U703" s="56" t="s">
        <v>150</v>
      </c>
      <c r="V703" s="56">
        <v>300078</v>
      </c>
      <c r="W703" s="56" t="s">
        <v>1999</v>
      </c>
      <c r="X703" s="56">
        <v>300078</v>
      </c>
      <c r="Y703" s="56" t="s">
        <v>1999</v>
      </c>
      <c r="Z703" s="56">
        <v>1</v>
      </c>
      <c r="AA703" s="56" t="s">
        <v>67</v>
      </c>
      <c r="AB703" s="56">
        <v>7</v>
      </c>
      <c r="AC703" s="56" t="s">
        <v>2000</v>
      </c>
      <c r="AD703" s="37">
        <v>1</v>
      </c>
      <c r="AE703" s="37" t="s">
        <v>2001</v>
      </c>
      <c r="AF703" s="4"/>
      <c r="AG703" s="4"/>
      <c r="AH703" s="4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spans="1:46" ht="15" customHeight="1" x14ac:dyDescent="0.35">
      <c r="A704" s="4">
        <v>2020</v>
      </c>
      <c r="B704" s="4" t="s">
        <v>34</v>
      </c>
      <c r="C704" s="4" t="s">
        <v>34</v>
      </c>
      <c r="D704" s="55">
        <v>43854</v>
      </c>
      <c r="E704" s="4" t="s">
        <v>944</v>
      </c>
      <c r="F704" s="4" t="s">
        <v>36</v>
      </c>
      <c r="G704" s="4" t="s">
        <v>37</v>
      </c>
      <c r="H704" s="4" t="s">
        <v>38</v>
      </c>
      <c r="I704" s="4" t="s">
        <v>2002</v>
      </c>
      <c r="J704" s="4"/>
      <c r="K704" s="55"/>
      <c r="L704" s="4"/>
      <c r="M704" s="4"/>
      <c r="N704" s="55"/>
      <c r="O704" s="4" t="s">
        <v>2003</v>
      </c>
      <c r="P704" s="55">
        <v>43854</v>
      </c>
      <c r="Q704" s="4" t="s">
        <v>2004</v>
      </c>
      <c r="R704" s="4"/>
      <c r="S704" s="4"/>
      <c r="T704" s="4">
        <v>1</v>
      </c>
      <c r="U704" s="4" t="s">
        <v>40</v>
      </c>
      <c r="V704" s="4">
        <v>21</v>
      </c>
      <c r="W704" s="4" t="s">
        <v>402</v>
      </c>
      <c r="X704" s="4">
        <v>1267</v>
      </c>
      <c r="Y704" s="4" t="s">
        <v>402</v>
      </c>
      <c r="Z704" s="4">
        <v>15</v>
      </c>
      <c r="AA704" s="4" t="s">
        <v>43</v>
      </c>
      <c r="AB704" s="4">
        <v>1</v>
      </c>
      <c r="AC704" s="4" t="s">
        <v>43</v>
      </c>
      <c r="AD704" s="36">
        <v>20</v>
      </c>
      <c r="AE704" s="36" t="s">
        <v>403</v>
      </c>
      <c r="AF704" s="4"/>
      <c r="AG704" s="4"/>
      <c r="AH704" s="4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spans="1:46" ht="15" customHeight="1" x14ac:dyDescent="0.35">
      <c r="A705" s="4">
        <v>2020</v>
      </c>
      <c r="B705" s="4" t="s">
        <v>34</v>
      </c>
      <c r="C705" s="4" t="s">
        <v>34</v>
      </c>
      <c r="D705" s="55">
        <v>44015</v>
      </c>
      <c r="E705" s="4" t="s">
        <v>944</v>
      </c>
      <c r="F705" s="4" t="s">
        <v>36</v>
      </c>
      <c r="G705" s="4" t="s">
        <v>37</v>
      </c>
      <c r="H705" s="4" t="s">
        <v>38</v>
      </c>
      <c r="I705" s="4" t="s">
        <v>1605</v>
      </c>
      <c r="J705" s="4"/>
      <c r="K705" s="55"/>
      <c r="L705" s="4"/>
      <c r="M705" s="4"/>
      <c r="N705" s="55"/>
      <c r="O705" s="4" t="s">
        <v>2005</v>
      </c>
      <c r="P705" s="55">
        <v>44015</v>
      </c>
      <c r="Q705" s="4" t="s">
        <v>2006</v>
      </c>
      <c r="R705" s="4"/>
      <c r="S705" s="4"/>
      <c r="T705" s="4">
        <v>38</v>
      </c>
      <c r="U705" s="4" t="s">
        <v>59</v>
      </c>
      <c r="V705" s="4">
        <v>241</v>
      </c>
      <c r="W705" s="4" t="s">
        <v>146</v>
      </c>
      <c r="X705" s="4">
        <v>194</v>
      </c>
      <c r="Y705" s="4" t="s">
        <v>146</v>
      </c>
      <c r="Z705" s="4">
        <v>15</v>
      </c>
      <c r="AA705" s="4" t="s">
        <v>43</v>
      </c>
      <c r="AB705" s="4">
        <v>1</v>
      </c>
      <c r="AC705" s="4" t="s">
        <v>43</v>
      </c>
      <c r="AD705" s="36">
        <v>31</v>
      </c>
      <c r="AE705" s="36" t="s">
        <v>49</v>
      </c>
      <c r="AF705" s="4"/>
      <c r="AG705" s="4"/>
      <c r="AH705" s="4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spans="1:46" ht="15" customHeight="1" x14ac:dyDescent="0.35">
      <c r="A706" s="4">
        <v>2020</v>
      </c>
      <c r="B706" s="4" t="s">
        <v>34</v>
      </c>
      <c r="C706" s="4" t="s">
        <v>34</v>
      </c>
      <c r="D706" s="55">
        <v>43924</v>
      </c>
      <c r="E706" s="4" t="s">
        <v>1256</v>
      </c>
      <c r="F706" s="4" t="s">
        <v>36</v>
      </c>
      <c r="G706" s="4" t="s">
        <v>37</v>
      </c>
      <c r="H706" s="4" t="s">
        <v>38</v>
      </c>
      <c r="I706" s="4" t="s">
        <v>1605</v>
      </c>
      <c r="J706" s="4"/>
      <c r="K706" s="55"/>
      <c r="L706" s="4"/>
      <c r="M706" s="4"/>
      <c r="N706" s="55"/>
      <c r="O706" s="4" t="s">
        <v>2007</v>
      </c>
      <c r="P706" s="55">
        <v>43924</v>
      </c>
      <c r="Q706" s="4" t="s">
        <v>2008</v>
      </c>
      <c r="R706" s="4"/>
      <c r="S706" s="4"/>
      <c r="T706" s="4">
        <v>3</v>
      </c>
      <c r="U706" s="4" t="s">
        <v>159</v>
      </c>
      <c r="V706" s="4">
        <v>113</v>
      </c>
      <c r="W706" s="4" t="s">
        <v>277</v>
      </c>
      <c r="X706" s="4">
        <v>85</v>
      </c>
      <c r="Y706" s="4" t="s">
        <v>277</v>
      </c>
      <c r="Z706" s="4">
        <v>15</v>
      </c>
      <c r="AA706" s="4" t="s">
        <v>43</v>
      </c>
      <c r="AB706" s="4">
        <v>1</v>
      </c>
      <c r="AC706" s="4" t="s">
        <v>43</v>
      </c>
      <c r="AD706" s="36">
        <v>1</v>
      </c>
      <c r="AE706" s="36" t="s">
        <v>43</v>
      </c>
      <c r="AF706" s="4"/>
      <c r="AG706" s="4"/>
      <c r="AH706" s="4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spans="1:46" ht="15" customHeight="1" x14ac:dyDescent="0.35">
      <c r="A707" s="4">
        <v>2020</v>
      </c>
      <c r="B707" s="4" t="s">
        <v>147</v>
      </c>
      <c r="C707" s="4" t="s">
        <v>148</v>
      </c>
      <c r="D707" s="55">
        <v>44074</v>
      </c>
      <c r="E707" s="4" t="s">
        <v>1256</v>
      </c>
      <c r="F707" s="4" t="s">
        <v>36</v>
      </c>
      <c r="G707" s="4" t="s">
        <v>37</v>
      </c>
      <c r="H707" s="4" t="s">
        <v>38</v>
      </c>
      <c r="I707" s="4" t="s">
        <v>1605</v>
      </c>
      <c r="J707" s="4"/>
      <c r="K707" s="55"/>
      <c r="L707" s="4"/>
      <c r="M707" s="4"/>
      <c r="N707" s="55"/>
      <c r="O707" s="4" t="s">
        <v>2009</v>
      </c>
      <c r="P707" s="55">
        <v>44074</v>
      </c>
      <c r="Q707" s="4" t="s">
        <v>2010</v>
      </c>
      <c r="R707" s="4"/>
      <c r="S707" s="4"/>
      <c r="T707" s="4">
        <v>0</v>
      </c>
      <c r="U707" s="4" t="s">
        <v>150</v>
      </c>
      <c r="V707" s="4">
        <v>301216</v>
      </c>
      <c r="W707" s="4" t="s">
        <v>2011</v>
      </c>
      <c r="X707" s="4">
        <v>301216</v>
      </c>
      <c r="Y707" s="4" t="s">
        <v>2011</v>
      </c>
      <c r="Z707" s="4">
        <v>14</v>
      </c>
      <c r="AA707" s="4" t="s">
        <v>731</v>
      </c>
      <c r="AB707" s="4">
        <v>1</v>
      </c>
      <c r="AC707" s="4" t="s">
        <v>1387</v>
      </c>
      <c r="AD707" s="36">
        <v>5</v>
      </c>
      <c r="AE707" s="36" t="s">
        <v>2012</v>
      </c>
      <c r="AF707" s="4"/>
      <c r="AG707" s="4"/>
      <c r="AH707" s="4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spans="1:46" ht="15" customHeight="1" x14ac:dyDescent="0.35">
      <c r="A708" s="4">
        <v>2020</v>
      </c>
      <c r="B708" s="4" t="s">
        <v>147</v>
      </c>
      <c r="C708" s="4" t="s">
        <v>148</v>
      </c>
      <c r="D708" s="55">
        <v>44074</v>
      </c>
      <c r="E708" s="4" t="s">
        <v>1256</v>
      </c>
      <c r="F708" s="4" t="s">
        <v>36</v>
      </c>
      <c r="G708" s="4" t="s">
        <v>37</v>
      </c>
      <c r="H708" s="4" t="s">
        <v>38</v>
      </c>
      <c r="I708" s="4" t="s">
        <v>1605</v>
      </c>
      <c r="J708" s="4"/>
      <c r="K708" s="55"/>
      <c r="L708" s="4"/>
      <c r="M708" s="4"/>
      <c r="N708" s="55"/>
      <c r="O708" s="4" t="s">
        <v>2013</v>
      </c>
      <c r="P708" s="55">
        <v>44074</v>
      </c>
      <c r="Q708" s="4" t="s">
        <v>2014</v>
      </c>
      <c r="R708" s="4"/>
      <c r="S708" s="4"/>
      <c r="T708" s="4">
        <v>0</v>
      </c>
      <c r="U708" s="4" t="s">
        <v>150</v>
      </c>
      <c r="V708" s="4">
        <v>301228</v>
      </c>
      <c r="W708" s="4" t="s">
        <v>2015</v>
      </c>
      <c r="X708" s="4">
        <v>301228</v>
      </c>
      <c r="Y708" s="4" t="s">
        <v>2015</v>
      </c>
      <c r="Z708" s="4">
        <v>14</v>
      </c>
      <c r="AA708" s="4" t="s">
        <v>731</v>
      </c>
      <c r="AB708" s="4">
        <v>1</v>
      </c>
      <c r="AC708" s="4" t="s">
        <v>1387</v>
      </c>
      <c r="AD708" s="36">
        <v>17</v>
      </c>
      <c r="AE708" s="36" t="s">
        <v>2016</v>
      </c>
      <c r="AF708" s="4"/>
      <c r="AG708" s="4"/>
      <c r="AH708" s="4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spans="1:46" ht="15" customHeight="1" x14ac:dyDescent="0.35">
      <c r="A709" s="4">
        <v>2020</v>
      </c>
      <c r="B709" s="4" t="s">
        <v>34</v>
      </c>
      <c r="C709" s="4" t="s">
        <v>34</v>
      </c>
      <c r="D709" s="55">
        <v>43978</v>
      </c>
      <c r="E709" s="4" t="s">
        <v>1256</v>
      </c>
      <c r="F709" s="4" t="s">
        <v>36</v>
      </c>
      <c r="G709" s="4" t="s">
        <v>37</v>
      </c>
      <c r="H709" s="4" t="s">
        <v>38</v>
      </c>
      <c r="I709" s="4" t="s">
        <v>1605</v>
      </c>
      <c r="J709" s="4"/>
      <c r="K709" s="55"/>
      <c r="L709" s="4"/>
      <c r="M709" s="4"/>
      <c r="N709" s="55"/>
      <c r="O709" s="4" t="s">
        <v>2017</v>
      </c>
      <c r="P709" s="55">
        <v>43978</v>
      </c>
      <c r="Q709" s="4" t="s">
        <v>2018</v>
      </c>
      <c r="R709" s="4"/>
      <c r="S709" s="4"/>
      <c r="T709" s="4">
        <v>1</v>
      </c>
      <c r="U709" s="4" t="s">
        <v>40</v>
      </c>
      <c r="V709" s="4">
        <v>11</v>
      </c>
      <c r="W709" s="4" t="s">
        <v>293</v>
      </c>
      <c r="X709" s="4">
        <v>1061</v>
      </c>
      <c r="Y709" s="4" t="s">
        <v>293</v>
      </c>
      <c r="Z709" s="4">
        <v>15</v>
      </c>
      <c r="AA709" s="4" t="s">
        <v>43</v>
      </c>
      <c r="AB709" s="4">
        <v>1</v>
      </c>
      <c r="AC709" s="4" t="s">
        <v>43</v>
      </c>
      <c r="AD709" s="36">
        <v>1</v>
      </c>
      <c r="AE709" s="36" t="s">
        <v>43</v>
      </c>
      <c r="AF709" s="4"/>
      <c r="AG709" s="4"/>
      <c r="AH709" s="4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spans="1:46" ht="15" customHeight="1" x14ac:dyDescent="0.35">
      <c r="A710" s="4">
        <v>2020</v>
      </c>
      <c r="B710" s="4" t="s">
        <v>34</v>
      </c>
      <c r="C710" s="4" t="s">
        <v>34</v>
      </c>
      <c r="D710" s="55">
        <v>44183</v>
      </c>
      <c r="E710" s="4" t="s">
        <v>1256</v>
      </c>
      <c r="F710" s="4" t="s">
        <v>36</v>
      </c>
      <c r="G710" s="4" t="s">
        <v>37</v>
      </c>
      <c r="H710" s="4" t="s">
        <v>38</v>
      </c>
      <c r="I710" s="4" t="s">
        <v>2019</v>
      </c>
      <c r="J710" s="4"/>
      <c r="K710" s="55"/>
      <c r="L710" s="4"/>
      <c r="M710" s="4"/>
      <c r="N710" s="55"/>
      <c r="O710" s="4" t="s">
        <v>2020</v>
      </c>
      <c r="P710" s="55">
        <v>44183</v>
      </c>
      <c r="Q710" s="4" t="s">
        <v>2021</v>
      </c>
      <c r="R710" s="4"/>
      <c r="S710" s="4"/>
      <c r="T710" s="4">
        <v>37</v>
      </c>
      <c r="U710" s="4" t="s">
        <v>186</v>
      </c>
      <c r="V710" s="4">
        <v>37</v>
      </c>
      <c r="W710" s="4" t="s">
        <v>187</v>
      </c>
      <c r="X710" s="4">
        <v>1082</v>
      </c>
      <c r="Y710" s="4" t="s">
        <v>188</v>
      </c>
      <c r="Z710" s="4">
        <v>15</v>
      </c>
      <c r="AA710" s="4" t="s">
        <v>43</v>
      </c>
      <c r="AB710" s="4">
        <v>1</v>
      </c>
      <c r="AC710" s="4" t="s">
        <v>43</v>
      </c>
      <c r="AD710" s="36">
        <v>31</v>
      </c>
      <c r="AE710" s="36" t="s">
        <v>49</v>
      </c>
      <c r="AF710" s="4"/>
      <c r="AG710" s="4"/>
      <c r="AH710" s="4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spans="1:46" ht="15" customHeight="1" x14ac:dyDescent="0.35">
      <c r="A711" s="4">
        <v>2020</v>
      </c>
      <c r="B711" s="4" t="s">
        <v>34</v>
      </c>
      <c r="C711" s="4" t="s">
        <v>34</v>
      </c>
      <c r="D711" s="55">
        <v>43896</v>
      </c>
      <c r="E711" s="4" t="s">
        <v>1256</v>
      </c>
      <c r="F711" s="4" t="s">
        <v>36</v>
      </c>
      <c r="G711" s="4" t="s">
        <v>37</v>
      </c>
      <c r="H711" s="4" t="s">
        <v>38</v>
      </c>
      <c r="I711" s="4" t="s">
        <v>1605</v>
      </c>
      <c r="J711" s="4"/>
      <c r="K711" s="55"/>
      <c r="L711" s="4"/>
      <c r="M711" s="4"/>
      <c r="N711" s="55"/>
      <c r="O711" s="4" t="s">
        <v>2022</v>
      </c>
      <c r="P711" s="55">
        <v>43896</v>
      </c>
      <c r="Q711" s="4" t="s">
        <v>2023</v>
      </c>
      <c r="R711" s="4"/>
      <c r="S711" s="4"/>
      <c r="T711" s="4">
        <v>1</v>
      </c>
      <c r="U711" s="4" t="s">
        <v>40</v>
      </c>
      <c r="V711" s="4">
        <v>24</v>
      </c>
      <c r="W711" s="4" t="s">
        <v>849</v>
      </c>
      <c r="X711" s="4">
        <v>1319</v>
      </c>
      <c r="Y711" s="4" t="s">
        <v>850</v>
      </c>
      <c r="Z711" s="4">
        <v>15</v>
      </c>
      <c r="AA711" s="4" t="s">
        <v>43</v>
      </c>
      <c r="AB711" s="4">
        <v>1</v>
      </c>
      <c r="AC711" s="4" t="s">
        <v>43</v>
      </c>
      <c r="AD711" s="36">
        <v>20</v>
      </c>
      <c r="AE711" s="36" t="s">
        <v>403</v>
      </c>
      <c r="AF711" s="4"/>
      <c r="AG711" s="4"/>
      <c r="AH711" s="4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spans="1:46" ht="15" customHeight="1" x14ac:dyDescent="0.35">
      <c r="A712" s="4">
        <v>2020</v>
      </c>
      <c r="B712" s="4" t="s">
        <v>147</v>
      </c>
      <c r="C712" s="4" t="s">
        <v>148</v>
      </c>
      <c r="D712" s="55">
        <v>44048</v>
      </c>
      <c r="E712" s="4" t="s">
        <v>1290</v>
      </c>
      <c r="F712" s="4" t="s">
        <v>36</v>
      </c>
      <c r="G712" s="4" t="s">
        <v>37</v>
      </c>
      <c r="H712" s="4" t="s">
        <v>38</v>
      </c>
      <c r="I712" s="4" t="s">
        <v>1605</v>
      </c>
      <c r="J712" s="4"/>
      <c r="K712" s="55"/>
      <c r="L712" s="4"/>
      <c r="M712" s="4"/>
      <c r="N712" s="55"/>
      <c r="O712" s="4" t="s">
        <v>2024</v>
      </c>
      <c r="P712" s="55">
        <v>44048</v>
      </c>
      <c r="Q712" s="4" t="s">
        <v>2025</v>
      </c>
      <c r="R712" s="4"/>
      <c r="S712" s="4"/>
      <c r="T712" s="4">
        <v>0</v>
      </c>
      <c r="U712" s="4" t="s">
        <v>150</v>
      </c>
      <c r="V712" s="4">
        <v>301312</v>
      </c>
      <c r="W712" s="4" t="s">
        <v>2026</v>
      </c>
      <c r="X712" s="4">
        <v>301312</v>
      </c>
      <c r="Y712" s="4" t="s">
        <v>2026</v>
      </c>
      <c r="Z712" s="4">
        <v>15</v>
      </c>
      <c r="AA712" s="4" t="s">
        <v>43</v>
      </c>
      <c r="AB712" s="4">
        <v>5</v>
      </c>
      <c r="AC712" s="4" t="s">
        <v>893</v>
      </c>
      <c r="AD712" s="36">
        <v>2</v>
      </c>
      <c r="AE712" s="36" t="s">
        <v>2027</v>
      </c>
      <c r="AF712" s="4"/>
      <c r="AG712" s="4"/>
      <c r="AH712" s="4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spans="1:46" ht="15" customHeight="1" x14ac:dyDescent="0.35">
      <c r="A713" s="4">
        <v>2020</v>
      </c>
      <c r="B713" s="4" t="s">
        <v>147</v>
      </c>
      <c r="C713" s="4" t="s">
        <v>148</v>
      </c>
      <c r="D713" s="55">
        <v>43852</v>
      </c>
      <c r="E713" s="4" t="s">
        <v>1290</v>
      </c>
      <c r="F713" s="4" t="s">
        <v>36</v>
      </c>
      <c r="G713" s="4" t="s">
        <v>37</v>
      </c>
      <c r="H713" s="4" t="s">
        <v>38</v>
      </c>
      <c r="I713" s="4" t="s">
        <v>1605</v>
      </c>
      <c r="J713" s="4"/>
      <c r="K713" s="55"/>
      <c r="L713" s="4"/>
      <c r="M713" s="4"/>
      <c r="N713" s="55"/>
      <c r="O713" s="4" t="s">
        <v>2028</v>
      </c>
      <c r="P713" s="55">
        <v>43852</v>
      </c>
      <c r="Q713" s="4" t="s">
        <v>2029</v>
      </c>
      <c r="R713" s="4"/>
      <c r="S713" s="4"/>
      <c r="T713" s="4">
        <v>0</v>
      </c>
      <c r="U713" s="4" t="s">
        <v>150</v>
      </c>
      <c r="V713" s="4">
        <v>301315</v>
      </c>
      <c r="W713" s="4" t="s">
        <v>2030</v>
      </c>
      <c r="X713" s="4">
        <v>301315</v>
      </c>
      <c r="Y713" s="4" t="s">
        <v>2030</v>
      </c>
      <c r="Z713" s="4">
        <v>15</v>
      </c>
      <c r="AA713" s="4" t="s">
        <v>43</v>
      </c>
      <c r="AB713" s="4">
        <v>5</v>
      </c>
      <c r="AC713" s="4" t="s">
        <v>893</v>
      </c>
      <c r="AD713" s="36">
        <v>5</v>
      </c>
      <c r="AE713" s="36" t="s">
        <v>2031</v>
      </c>
      <c r="AF713" s="4"/>
      <c r="AG713" s="4"/>
      <c r="AH713" s="4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spans="1:46" ht="15" customHeight="1" x14ac:dyDescent="0.35">
      <c r="A714" s="4">
        <v>2020</v>
      </c>
      <c r="B714" s="4" t="s">
        <v>34</v>
      </c>
      <c r="C714" s="4" t="s">
        <v>289</v>
      </c>
      <c r="D714" s="55">
        <v>43959</v>
      </c>
      <c r="E714" s="4" t="s">
        <v>1290</v>
      </c>
      <c r="F714" s="4" t="s">
        <v>36</v>
      </c>
      <c r="G714" s="4" t="s">
        <v>37</v>
      </c>
      <c r="H714" s="4" t="s">
        <v>38</v>
      </c>
      <c r="I714" s="4" t="s">
        <v>1605</v>
      </c>
      <c r="J714" s="4"/>
      <c r="K714" s="55"/>
      <c r="L714" s="4"/>
      <c r="M714" s="4"/>
      <c r="N714" s="55"/>
      <c r="O714" s="4" t="s">
        <v>2032</v>
      </c>
      <c r="P714" s="55">
        <v>43959</v>
      </c>
      <c r="Q714" s="4" t="s">
        <v>2033</v>
      </c>
      <c r="R714" s="4"/>
      <c r="S714" s="4"/>
      <c r="T714" s="4">
        <v>32</v>
      </c>
      <c r="U714" s="4" t="s">
        <v>380</v>
      </c>
      <c r="V714" s="4">
        <v>32</v>
      </c>
      <c r="W714" s="4" t="s">
        <v>380</v>
      </c>
      <c r="X714" s="4">
        <v>479</v>
      </c>
      <c r="Y714" s="4" t="s">
        <v>380</v>
      </c>
      <c r="Z714" s="4">
        <v>15</v>
      </c>
      <c r="AA714" s="4" t="s">
        <v>43</v>
      </c>
      <c r="AB714" s="4">
        <v>1</v>
      </c>
      <c r="AC714" s="4" t="s">
        <v>43</v>
      </c>
      <c r="AD714" s="36">
        <v>1</v>
      </c>
      <c r="AE714" s="36" t="s">
        <v>43</v>
      </c>
      <c r="AF714" s="4"/>
      <c r="AG714" s="4"/>
      <c r="AH714" s="4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spans="1:46" ht="15" customHeight="1" x14ac:dyDescent="0.35">
      <c r="A715" s="4">
        <v>2020</v>
      </c>
      <c r="B715" s="4" t="s">
        <v>147</v>
      </c>
      <c r="C715" s="4" t="s">
        <v>148</v>
      </c>
      <c r="D715" s="55">
        <v>43935</v>
      </c>
      <c r="E715" s="4" t="s">
        <v>944</v>
      </c>
      <c r="F715" s="4" t="s">
        <v>36</v>
      </c>
      <c r="G715" s="4" t="s">
        <v>37</v>
      </c>
      <c r="H715" s="4" t="s">
        <v>38</v>
      </c>
      <c r="I715" s="4" t="s">
        <v>1605</v>
      </c>
      <c r="J715" s="4"/>
      <c r="K715" s="55"/>
      <c r="L715" s="4"/>
      <c r="M715" s="4"/>
      <c r="N715" s="55"/>
      <c r="O715" s="4" t="s">
        <v>2034</v>
      </c>
      <c r="P715" s="55">
        <v>43935</v>
      </c>
      <c r="Q715" s="4" t="s">
        <v>2035</v>
      </c>
      <c r="R715" s="4"/>
      <c r="S715" s="4"/>
      <c r="T715" s="4">
        <v>0</v>
      </c>
      <c r="U715" s="4" t="s">
        <v>150</v>
      </c>
      <c r="V715" s="4">
        <v>301551</v>
      </c>
      <c r="W715" s="4" t="s">
        <v>2036</v>
      </c>
      <c r="X715" s="4">
        <v>301551</v>
      </c>
      <c r="Y715" s="4" t="s">
        <v>2036</v>
      </c>
      <c r="Z715" s="4">
        <v>20</v>
      </c>
      <c r="AA715" s="4" t="s">
        <v>324</v>
      </c>
      <c r="AB715" s="4">
        <v>3</v>
      </c>
      <c r="AC715" s="4" t="s">
        <v>621</v>
      </c>
      <c r="AD715" s="36">
        <v>4</v>
      </c>
      <c r="AE715" s="36" t="s">
        <v>2037</v>
      </c>
      <c r="AF715" s="4"/>
      <c r="AG715" s="4"/>
      <c r="AH715" s="4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spans="1:46" ht="15" customHeight="1" x14ac:dyDescent="0.35">
      <c r="A716" s="4">
        <v>2020</v>
      </c>
      <c r="B716" s="4" t="s">
        <v>147</v>
      </c>
      <c r="C716" s="4" t="s">
        <v>148</v>
      </c>
      <c r="D716" s="55">
        <v>43987</v>
      </c>
      <c r="E716" s="4" t="s">
        <v>944</v>
      </c>
      <c r="F716" s="4" t="s">
        <v>36</v>
      </c>
      <c r="G716" s="4" t="s">
        <v>37</v>
      </c>
      <c r="H716" s="4" t="s">
        <v>38</v>
      </c>
      <c r="I716" s="4" t="s">
        <v>1605</v>
      </c>
      <c r="J716" s="4"/>
      <c r="K716" s="55"/>
      <c r="L716" s="4"/>
      <c r="M716" s="4"/>
      <c r="N716" s="55"/>
      <c r="O716" s="4" t="s">
        <v>2038</v>
      </c>
      <c r="P716" s="55">
        <v>43987</v>
      </c>
      <c r="Q716" s="4" t="s">
        <v>2039</v>
      </c>
      <c r="R716" s="4"/>
      <c r="S716" s="4"/>
      <c r="T716" s="4">
        <v>0</v>
      </c>
      <c r="U716" s="4" t="s">
        <v>150</v>
      </c>
      <c r="V716" s="4">
        <v>300472</v>
      </c>
      <c r="W716" s="4" t="s">
        <v>2040</v>
      </c>
      <c r="X716" s="4">
        <v>300472</v>
      </c>
      <c r="Y716" s="4" t="s">
        <v>2040</v>
      </c>
      <c r="Z716" s="4">
        <v>5</v>
      </c>
      <c r="AA716" s="4" t="s">
        <v>77</v>
      </c>
      <c r="AB716" s="4">
        <v>5</v>
      </c>
      <c r="AC716" s="4" t="s">
        <v>773</v>
      </c>
      <c r="AD716" s="36">
        <v>2</v>
      </c>
      <c r="AE716" s="36" t="s">
        <v>2041</v>
      </c>
      <c r="AF716" s="4"/>
      <c r="AG716" s="4"/>
      <c r="AH716" s="4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spans="1:46" ht="15" customHeight="1" x14ac:dyDescent="0.35">
      <c r="A717" s="4">
        <v>2020</v>
      </c>
      <c r="B717" s="4" t="s">
        <v>147</v>
      </c>
      <c r="C717" s="4" t="s">
        <v>148</v>
      </c>
      <c r="D717" s="55">
        <v>43935</v>
      </c>
      <c r="E717" s="4" t="s">
        <v>944</v>
      </c>
      <c r="F717" s="4" t="s">
        <v>36</v>
      </c>
      <c r="G717" s="4" t="s">
        <v>37</v>
      </c>
      <c r="H717" s="4" t="s">
        <v>38</v>
      </c>
      <c r="I717" s="4" t="s">
        <v>1605</v>
      </c>
      <c r="J717" s="4"/>
      <c r="K717" s="55"/>
      <c r="L717" s="4"/>
      <c r="M717" s="4"/>
      <c r="N717" s="55"/>
      <c r="O717" s="4" t="s">
        <v>2042</v>
      </c>
      <c r="P717" s="55">
        <v>43935</v>
      </c>
      <c r="Q717" s="4" t="s">
        <v>2043</v>
      </c>
      <c r="R717" s="4"/>
      <c r="S717" s="4"/>
      <c r="T717" s="4">
        <v>0</v>
      </c>
      <c r="U717" s="4" t="s">
        <v>150</v>
      </c>
      <c r="V717" s="4">
        <v>300942</v>
      </c>
      <c r="W717" s="4" t="s">
        <v>2044</v>
      </c>
      <c r="X717" s="4">
        <v>300942</v>
      </c>
      <c r="Y717" s="4" t="s">
        <v>2044</v>
      </c>
      <c r="Z717" s="4">
        <v>10</v>
      </c>
      <c r="AA717" s="4" t="s">
        <v>256</v>
      </c>
      <c r="AB717" s="4">
        <v>9</v>
      </c>
      <c r="AC717" s="4" t="s">
        <v>1410</v>
      </c>
      <c r="AD717" s="36">
        <v>2</v>
      </c>
      <c r="AE717" s="36" t="s">
        <v>2045</v>
      </c>
      <c r="AF717" s="4"/>
      <c r="AG717" s="4"/>
      <c r="AH717" s="4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spans="1:46" ht="15" customHeight="1" x14ac:dyDescent="0.35">
      <c r="A718" s="4">
        <v>2020</v>
      </c>
      <c r="B718" s="4" t="s">
        <v>147</v>
      </c>
      <c r="C718" s="4" t="s">
        <v>148</v>
      </c>
      <c r="D718" s="55">
        <v>43887</v>
      </c>
      <c r="E718" s="4" t="s">
        <v>944</v>
      </c>
      <c r="F718" s="4" t="s">
        <v>36</v>
      </c>
      <c r="G718" s="4" t="s">
        <v>37</v>
      </c>
      <c r="H718" s="4" t="s">
        <v>38</v>
      </c>
      <c r="I718" s="4" t="s">
        <v>1605</v>
      </c>
      <c r="J718" s="4"/>
      <c r="K718" s="55"/>
      <c r="L718" s="4"/>
      <c r="M718" s="4"/>
      <c r="N718" s="55"/>
      <c r="O718" s="4" t="s">
        <v>2046</v>
      </c>
      <c r="P718" s="55">
        <v>43887</v>
      </c>
      <c r="Q718" s="4" t="s">
        <v>2047</v>
      </c>
      <c r="R718" s="4"/>
      <c r="S718" s="4"/>
      <c r="T718" s="4">
        <v>0</v>
      </c>
      <c r="U718" s="4" t="s">
        <v>150</v>
      </c>
      <c r="V718" s="4">
        <v>301827</v>
      </c>
      <c r="W718" s="4" t="s">
        <v>2048</v>
      </c>
      <c r="X718" s="4">
        <v>301827</v>
      </c>
      <c r="Y718" s="4" t="s">
        <v>2048</v>
      </c>
      <c r="Z718" s="4">
        <v>25</v>
      </c>
      <c r="AA718" s="4" t="s">
        <v>117</v>
      </c>
      <c r="AB718" s="4">
        <v>3</v>
      </c>
      <c r="AC718" s="4" t="s">
        <v>784</v>
      </c>
      <c r="AD718" s="36">
        <v>2</v>
      </c>
      <c r="AE718" s="36" t="s">
        <v>2049</v>
      </c>
      <c r="AF718" s="4"/>
      <c r="AG718" s="4"/>
      <c r="AH718" s="4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spans="1:46" ht="15" customHeight="1" x14ac:dyDescent="0.35">
      <c r="A719" s="4">
        <v>2020</v>
      </c>
      <c r="B719" s="4" t="s">
        <v>147</v>
      </c>
      <c r="C719" s="4" t="s">
        <v>148</v>
      </c>
      <c r="D719" s="55">
        <v>43973</v>
      </c>
      <c r="E719" s="4" t="s">
        <v>944</v>
      </c>
      <c r="F719" s="4" t="s">
        <v>36</v>
      </c>
      <c r="G719" s="4" t="s">
        <v>37</v>
      </c>
      <c r="H719" s="4" t="s">
        <v>38</v>
      </c>
      <c r="I719" s="4" t="s">
        <v>1605</v>
      </c>
      <c r="J719" s="4"/>
      <c r="K719" s="55"/>
      <c r="L719" s="4"/>
      <c r="M719" s="4"/>
      <c r="N719" s="55"/>
      <c r="O719" s="4" t="s">
        <v>2050</v>
      </c>
      <c r="P719" s="55">
        <v>43973</v>
      </c>
      <c r="Q719" s="4" t="s">
        <v>2051</v>
      </c>
      <c r="R719" s="4"/>
      <c r="S719" s="4"/>
      <c r="T719" s="56">
        <v>0</v>
      </c>
      <c r="U719" s="56" t="s">
        <v>150</v>
      </c>
      <c r="V719" s="56">
        <v>300090</v>
      </c>
      <c r="W719" s="56" t="s">
        <v>2052</v>
      </c>
      <c r="X719" s="56">
        <v>300090</v>
      </c>
      <c r="Y719" s="56" t="s">
        <v>2052</v>
      </c>
      <c r="Z719" s="56">
        <v>2</v>
      </c>
      <c r="AA719" s="56" t="s">
        <v>72</v>
      </c>
      <c r="AB719" s="56">
        <v>1</v>
      </c>
      <c r="AC719" s="56" t="s">
        <v>73</v>
      </c>
      <c r="AD719" s="37">
        <v>6</v>
      </c>
      <c r="AE719" s="37" t="s">
        <v>2053</v>
      </c>
      <c r="AF719" s="4"/>
      <c r="AG719" s="4"/>
      <c r="AH719" s="4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spans="1:46" ht="15" customHeight="1" x14ac:dyDescent="0.35">
      <c r="A720" s="4">
        <v>2020</v>
      </c>
      <c r="B720" s="4" t="s">
        <v>147</v>
      </c>
      <c r="C720" s="4" t="s">
        <v>148</v>
      </c>
      <c r="D720" s="55">
        <v>43902</v>
      </c>
      <c r="E720" s="4" t="s">
        <v>944</v>
      </c>
      <c r="F720" s="4" t="s">
        <v>36</v>
      </c>
      <c r="G720" s="4" t="s">
        <v>37</v>
      </c>
      <c r="H720" s="4" t="s">
        <v>38</v>
      </c>
      <c r="I720" s="4" t="s">
        <v>1605</v>
      </c>
      <c r="J720" s="4"/>
      <c r="K720" s="55"/>
      <c r="L720" s="4"/>
      <c r="M720" s="4"/>
      <c r="N720" s="55"/>
      <c r="O720" s="4" t="s">
        <v>2054</v>
      </c>
      <c r="P720" s="55">
        <v>43902</v>
      </c>
      <c r="Q720" s="4" t="s">
        <v>2055</v>
      </c>
      <c r="R720" s="4"/>
      <c r="S720" s="4"/>
      <c r="T720" s="4">
        <v>0</v>
      </c>
      <c r="U720" s="4" t="s">
        <v>150</v>
      </c>
      <c r="V720" s="4">
        <v>301441</v>
      </c>
      <c r="W720" s="4" t="s">
        <v>2056</v>
      </c>
      <c r="X720" s="4">
        <v>301441</v>
      </c>
      <c r="Y720" s="4" t="s">
        <v>2056</v>
      </c>
      <c r="Z720" s="4">
        <v>16</v>
      </c>
      <c r="AA720" s="4" t="s">
        <v>88</v>
      </c>
      <c r="AB720" s="4">
        <v>7</v>
      </c>
      <c r="AC720" s="4" t="s">
        <v>1490</v>
      </c>
      <c r="AD720" s="36">
        <v>4</v>
      </c>
      <c r="AE720" s="36" t="s">
        <v>2057</v>
      </c>
      <c r="AF720" s="4"/>
      <c r="AG720" s="4"/>
      <c r="AH720" s="4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spans="1:46" ht="15" customHeight="1" x14ac:dyDescent="0.35">
      <c r="A721" s="4">
        <v>2020</v>
      </c>
      <c r="B721" s="4" t="s">
        <v>147</v>
      </c>
      <c r="C721" s="4" t="s">
        <v>148</v>
      </c>
      <c r="D721" s="55">
        <v>43999</v>
      </c>
      <c r="E721" s="4" t="s">
        <v>944</v>
      </c>
      <c r="F721" s="4" t="s">
        <v>36</v>
      </c>
      <c r="G721" s="4" t="s">
        <v>37</v>
      </c>
      <c r="H721" s="4" t="s">
        <v>38</v>
      </c>
      <c r="I721" s="4" t="s">
        <v>1605</v>
      </c>
      <c r="J721" s="4"/>
      <c r="K721" s="55"/>
      <c r="L721" s="4"/>
      <c r="M721" s="4"/>
      <c r="N721" s="55"/>
      <c r="O721" s="4" t="s">
        <v>2058</v>
      </c>
      <c r="P721" s="55">
        <v>43999</v>
      </c>
      <c r="Q721" s="4" t="s">
        <v>2059</v>
      </c>
      <c r="R721" s="4"/>
      <c r="S721" s="4"/>
      <c r="T721" s="4">
        <v>0</v>
      </c>
      <c r="U721" s="4" t="s">
        <v>150</v>
      </c>
      <c r="V721" s="4">
        <v>300688</v>
      </c>
      <c r="W721" s="4" t="s">
        <v>2060</v>
      </c>
      <c r="X721" s="4">
        <v>300688</v>
      </c>
      <c r="Y721" s="4" t="s">
        <v>2060</v>
      </c>
      <c r="Z721" s="4">
        <v>8</v>
      </c>
      <c r="AA721" s="4" t="s">
        <v>191</v>
      </c>
      <c r="AB721" s="4">
        <v>1</v>
      </c>
      <c r="AC721" s="4" t="s">
        <v>191</v>
      </c>
      <c r="AD721" s="36">
        <v>5</v>
      </c>
      <c r="AE721" s="36" t="s">
        <v>2061</v>
      </c>
      <c r="AF721" s="4"/>
      <c r="AG721" s="4"/>
      <c r="AH721" s="4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spans="1:46" ht="15" customHeight="1" x14ac:dyDescent="0.35">
      <c r="A722" s="4">
        <v>2020</v>
      </c>
      <c r="B722" s="4" t="s">
        <v>147</v>
      </c>
      <c r="C722" s="4" t="s">
        <v>148</v>
      </c>
      <c r="D722" s="55">
        <v>43913</v>
      </c>
      <c r="E722" s="4" t="s">
        <v>944</v>
      </c>
      <c r="F722" s="4" t="s">
        <v>36</v>
      </c>
      <c r="G722" s="4" t="s">
        <v>37</v>
      </c>
      <c r="H722" s="4" t="s">
        <v>38</v>
      </c>
      <c r="I722" s="4" t="s">
        <v>1605</v>
      </c>
      <c r="J722" s="4"/>
      <c r="K722" s="55"/>
      <c r="L722" s="4"/>
      <c r="M722" s="4"/>
      <c r="N722" s="55"/>
      <c r="O722" s="4" t="s">
        <v>2062</v>
      </c>
      <c r="P722" s="55">
        <v>43913</v>
      </c>
      <c r="Q722" s="4" t="s">
        <v>2063</v>
      </c>
      <c r="R722" s="4"/>
      <c r="S722" s="4"/>
      <c r="T722" s="4">
        <v>0</v>
      </c>
      <c r="U722" s="4" t="s">
        <v>150</v>
      </c>
      <c r="V722" s="4">
        <v>301823</v>
      </c>
      <c r="W722" s="4" t="s">
        <v>2064</v>
      </c>
      <c r="X722" s="4">
        <v>301823</v>
      </c>
      <c r="Y722" s="4" t="s">
        <v>2064</v>
      </c>
      <c r="Z722" s="4">
        <v>25</v>
      </c>
      <c r="AA722" s="4" t="s">
        <v>117</v>
      </c>
      <c r="AB722" s="4">
        <v>2</v>
      </c>
      <c r="AC722" s="4" t="s">
        <v>1367</v>
      </c>
      <c r="AD722" s="36">
        <v>2</v>
      </c>
      <c r="AE722" s="36" t="s">
        <v>2065</v>
      </c>
      <c r="AF722" s="4"/>
      <c r="AG722" s="4"/>
      <c r="AH722" s="4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spans="1:46" ht="15" customHeight="1" x14ac:dyDescent="0.35">
      <c r="A723" s="4">
        <v>2020</v>
      </c>
      <c r="B723" s="4" t="s">
        <v>147</v>
      </c>
      <c r="C723" s="4" t="s">
        <v>148</v>
      </c>
      <c r="D723" s="55">
        <v>44041</v>
      </c>
      <c r="E723" s="4" t="s">
        <v>944</v>
      </c>
      <c r="F723" s="4" t="s">
        <v>36</v>
      </c>
      <c r="G723" s="4" t="s">
        <v>37</v>
      </c>
      <c r="H723" s="4" t="s">
        <v>38</v>
      </c>
      <c r="I723" s="4" t="s">
        <v>1605</v>
      </c>
      <c r="J723" s="4"/>
      <c r="K723" s="55"/>
      <c r="L723" s="4"/>
      <c r="M723" s="4"/>
      <c r="N723" s="55"/>
      <c r="O723" s="4" t="s">
        <v>2066</v>
      </c>
      <c r="P723" s="55">
        <v>44041</v>
      </c>
      <c r="Q723" s="4" t="s">
        <v>2067</v>
      </c>
      <c r="R723" s="4"/>
      <c r="S723" s="4"/>
      <c r="T723" s="4">
        <v>0</v>
      </c>
      <c r="U723" s="4" t="s">
        <v>150</v>
      </c>
      <c r="V723" s="4">
        <v>300249</v>
      </c>
      <c r="W723" s="4" t="s">
        <v>2068</v>
      </c>
      <c r="X723" s="4">
        <v>300249</v>
      </c>
      <c r="Y723" s="4" t="s">
        <v>2068</v>
      </c>
      <c r="Z723" s="4">
        <v>2</v>
      </c>
      <c r="AA723" s="4" t="s">
        <v>72</v>
      </c>
      <c r="AB723" s="4">
        <v>20</v>
      </c>
      <c r="AC723" s="4" t="s">
        <v>1464</v>
      </c>
      <c r="AD723" s="36">
        <v>7</v>
      </c>
      <c r="AE723" s="36" t="s">
        <v>2069</v>
      </c>
      <c r="AF723" s="4"/>
      <c r="AG723" s="4"/>
      <c r="AH723" s="4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spans="1:46" ht="15" customHeight="1" x14ac:dyDescent="0.35">
      <c r="A724" s="4">
        <v>2020</v>
      </c>
      <c r="B724" s="4" t="s">
        <v>147</v>
      </c>
      <c r="C724" s="4" t="s">
        <v>148</v>
      </c>
      <c r="D724" s="55">
        <v>43875</v>
      </c>
      <c r="E724" s="4" t="s">
        <v>944</v>
      </c>
      <c r="F724" s="4" t="s">
        <v>36</v>
      </c>
      <c r="G724" s="4" t="s">
        <v>37</v>
      </c>
      <c r="H724" s="4" t="s">
        <v>38</v>
      </c>
      <c r="I724" s="4" t="s">
        <v>1605</v>
      </c>
      <c r="J724" s="4"/>
      <c r="K724" s="55"/>
      <c r="L724" s="4"/>
      <c r="M724" s="4"/>
      <c r="N724" s="55"/>
      <c r="O724" s="4" t="s">
        <v>2070</v>
      </c>
      <c r="P724" s="55">
        <v>43875</v>
      </c>
      <c r="Q724" s="4" t="s">
        <v>2071</v>
      </c>
      <c r="R724" s="4"/>
      <c r="S724" s="4"/>
      <c r="T724" s="4">
        <v>0</v>
      </c>
      <c r="U724" s="4" t="s">
        <v>150</v>
      </c>
      <c r="V724" s="4">
        <v>300352</v>
      </c>
      <c r="W724" s="4" t="s">
        <v>2072</v>
      </c>
      <c r="X724" s="4">
        <v>300352</v>
      </c>
      <c r="Y724" s="4" t="s">
        <v>2072</v>
      </c>
      <c r="Z724" s="4">
        <v>4</v>
      </c>
      <c r="AA724" s="4" t="s">
        <v>301</v>
      </c>
      <c r="AB724" s="4">
        <v>1</v>
      </c>
      <c r="AC724" s="4" t="s">
        <v>301</v>
      </c>
      <c r="AD724" s="36">
        <v>22</v>
      </c>
      <c r="AE724" s="36" t="s">
        <v>2073</v>
      </c>
      <c r="AF724" s="4"/>
      <c r="AG724" s="4"/>
      <c r="AH724" s="4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spans="1:46" ht="15" customHeight="1" x14ac:dyDescent="0.35">
      <c r="A725" s="4">
        <v>2020</v>
      </c>
      <c r="B725" s="4" t="s">
        <v>147</v>
      </c>
      <c r="C725" s="4" t="s">
        <v>207</v>
      </c>
      <c r="D725" s="55">
        <v>43899</v>
      </c>
      <c r="E725" s="4" t="s">
        <v>944</v>
      </c>
      <c r="F725" s="4" t="s">
        <v>36</v>
      </c>
      <c r="G725" s="4" t="s">
        <v>37</v>
      </c>
      <c r="H725" s="4" t="s">
        <v>38</v>
      </c>
      <c r="I725" s="4" t="s">
        <v>1605</v>
      </c>
      <c r="J725" s="4"/>
      <c r="K725" s="55"/>
      <c r="L725" s="4"/>
      <c r="M725" s="4"/>
      <c r="N725" s="55"/>
      <c r="O725" s="4" t="s">
        <v>2074</v>
      </c>
      <c r="P725" s="55">
        <v>43899</v>
      </c>
      <c r="Q725" s="4" t="s">
        <v>2075</v>
      </c>
      <c r="R725" s="4"/>
      <c r="S725" s="4"/>
      <c r="T725" s="4">
        <v>0</v>
      </c>
      <c r="U725" s="4" t="s">
        <v>150</v>
      </c>
      <c r="V725" s="4">
        <v>300732</v>
      </c>
      <c r="W725" s="4" t="s">
        <v>2076</v>
      </c>
      <c r="X725" s="4">
        <v>300732</v>
      </c>
      <c r="Y725" s="4" t="s">
        <v>2076</v>
      </c>
      <c r="Z725" s="4">
        <v>8</v>
      </c>
      <c r="AA725" s="4" t="s">
        <v>191</v>
      </c>
      <c r="AB725" s="4">
        <v>7</v>
      </c>
      <c r="AC725" s="4" t="s">
        <v>2077</v>
      </c>
      <c r="AD725" s="36">
        <v>1</v>
      </c>
      <c r="AE725" s="36" t="s">
        <v>2078</v>
      </c>
      <c r="AF725" s="4"/>
      <c r="AG725" s="4"/>
      <c r="AH725" s="4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spans="1:46" ht="15" customHeight="1" x14ac:dyDescent="0.35">
      <c r="A726" s="4">
        <v>2020</v>
      </c>
      <c r="B726" s="4" t="s">
        <v>147</v>
      </c>
      <c r="C726" s="4" t="s">
        <v>207</v>
      </c>
      <c r="D726" s="55">
        <v>44099</v>
      </c>
      <c r="E726" s="4" t="s">
        <v>944</v>
      </c>
      <c r="F726" s="4" t="s">
        <v>36</v>
      </c>
      <c r="G726" s="4" t="s">
        <v>37</v>
      </c>
      <c r="H726" s="4" t="s">
        <v>38</v>
      </c>
      <c r="I726" s="4" t="s">
        <v>1605</v>
      </c>
      <c r="J726" s="4"/>
      <c r="K726" s="55"/>
      <c r="L726" s="4"/>
      <c r="M726" s="4"/>
      <c r="N726" s="55"/>
      <c r="O726" s="4" t="s">
        <v>2079</v>
      </c>
      <c r="P726" s="55">
        <v>44099</v>
      </c>
      <c r="Q726" s="4" t="s">
        <v>2080</v>
      </c>
      <c r="R726" s="4"/>
      <c r="S726" s="4"/>
      <c r="T726" s="4">
        <v>0</v>
      </c>
      <c r="U726" s="4" t="s">
        <v>150</v>
      </c>
      <c r="V726" s="4">
        <v>300934</v>
      </c>
      <c r="W726" s="4" t="s">
        <v>2081</v>
      </c>
      <c r="X726" s="4">
        <v>300934</v>
      </c>
      <c r="Y726" s="4" t="s">
        <v>2081</v>
      </c>
      <c r="Z726" s="4">
        <v>10</v>
      </c>
      <c r="AA726" s="4" t="s">
        <v>256</v>
      </c>
      <c r="AB726" s="4">
        <v>7</v>
      </c>
      <c r="AC726" s="4" t="s">
        <v>2082</v>
      </c>
      <c r="AD726" s="36">
        <v>1</v>
      </c>
      <c r="AE726" s="36" t="s">
        <v>2083</v>
      </c>
      <c r="AF726" s="4"/>
      <c r="AG726" s="4"/>
      <c r="AH726" s="4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spans="1:46" ht="15" customHeight="1" x14ac:dyDescent="0.35">
      <c r="A727" s="4">
        <v>2020</v>
      </c>
      <c r="B727" s="4" t="s">
        <v>147</v>
      </c>
      <c r="C727" s="4" t="s">
        <v>207</v>
      </c>
      <c r="D727" s="55">
        <v>43899</v>
      </c>
      <c r="E727" s="4" t="s">
        <v>944</v>
      </c>
      <c r="F727" s="4" t="s">
        <v>36</v>
      </c>
      <c r="G727" s="4" t="s">
        <v>37</v>
      </c>
      <c r="H727" s="4" t="s">
        <v>38</v>
      </c>
      <c r="I727" s="4" t="s">
        <v>1605</v>
      </c>
      <c r="J727" s="4"/>
      <c r="K727" s="55"/>
      <c r="L727" s="4"/>
      <c r="M727" s="4"/>
      <c r="N727" s="55"/>
      <c r="O727" s="4" t="s">
        <v>2084</v>
      </c>
      <c r="P727" s="55">
        <v>43899</v>
      </c>
      <c r="Q727" s="4" t="s">
        <v>2085</v>
      </c>
      <c r="R727" s="4"/>
      <c r="S727" s="4"/>
      <c r="T727" s="4">
        <v>0</v>
      </c>
      <c r="U727" s="4" t="s">
        <v>150</v>
      </c>
      <c r="V727" s="4">
        <v>300758</v>
      </c>
      <c r="W727" s="4" t="s">
        <v>2086</v>
      </c>
      <c r="X727" s="4">
        <v>300758</v>
      </c>
      <c r="Y727" s="4" t="s">
        <v>2086</v>
      </c>
      <c r="Z727" s="4">
        <v>8</v>
      </c>
      <c r="AA727" s="4" t="s">
        <v>191</v>
      </c>
      <c r="AB727" s="4">
        <v>10</v>
      </c>
      <c r="AC727" s="4" t="s">
        <v>2087</v>
      </c>
      <c r="AD727" s="36">
        <v>1</v>
      </c>
      <c r="AE727" s="36" t="s">
        <v>2087</v>
      </c>
      <c r="AF727" s="4"/>
      <c r="AG727" s="4"/>
      <c r="AH727" s="4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spans="1:46" ht="15" customHeight="1" x14ac:dyDescent="0.35">
      <c r="A728" s="4">
        <v>2020</v>
      </c>
      <c r="B728" s="4" t="s">
        <v>62</v>
      </c>
      <c r="C728" s="4" t="s">
        <v>62</v>
      </c>
      <c r="D728" s="55">
        <v>43987</v>
      </c>
      <c r="E728" s="4" t="s">
        <v>944</v>
      </c>
      <c r="F728" s="4" t="s">
        <v>36</v>
      </c>
      <c r="G728" s="4" t="s">
        <v>37</v>
      </c>
      <c r="H728" s="4" t="s">
        <v>38</v>
      </c>
      <c r="I728" s="4" t="s">
        <v>1605</v>
      </c>
      <c r="J728" s="4"/>
      <c r="K728" s="55"/>
      <c r="L728" s="4"/>
      <c r="M728" s="4"/>
      <c r="N728" s="55"/>
      <c r="O728" s="4" t="s">
        <v>2088</v>
      </c>
      <c r="P728" s="55">
        <v>43987</v>
      </c>
      <c r="Q728" s="4" t="s">
        <v>2089</v>
      </c>
      <c r="R728" s="4"/>
      <c r="S728" s="4"/>
      <c r="T728" s="4">
        <v>99</v>
      </c>
      <c r="U728" s="4" t="s">
        <v>64</v>
      </c>
      <c r="V728" s="4">
        <v>443</v>
      </c>
      <c r="W728" s="4" t="s">
        <v>299</v>
      </c>
      <c r="X728" s="4">
        <v>757</v>
      </c>
      <c r="Y728" s="4" t="s">
        <v>300</v>
      </c>
      <c r="Z728" s="4">
        <v>4</v>
      </c>
      <c r="AA728" s="4" t="s">
        <v>301</v>
      </c>
      <c r="AB728" s="4">
        <v>1</v>
      </c>
      <c r="AC728" s="4" t="s">
        <v>301</v>
      </c>
      <c r="AD728" s="36">
        <v>1</v>
      </c>
      <c r="AE728" s="36" t="s">
        <v>301</v>
      </c>
      <c r="AF728" s="4"/>
      <c r="AG728" s="4"/>
      <c r="AH728" s="4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spans="1:46" ht="15" customHeight="1" x14ac:dyDescent="0.35">
      <c r="A729" s="4">
        <v>2020</v>
      </c>
      <c r="B729" s="4" t="s">
        <v>62</v>
      </c>
      <c r="C729" s="4" t="s">
        <v>62</v>
      </c>
      <c r="D729" s="55">
        <v>43901</v>
      </c>
      <c r="E729" s="4" t="s">
        <v>944</v>
      </c>
      <c r="F729" s="4" t="s">
        <v>36</v>
      </c>
      <c r="G729" s="4" t="s">
        <v>37</v>
      </c>
      <c r="H729" s="4" t="s">
        <v>38</v>
      </c>
      <c r="I729" s="4" t="s">
        <v>1605</v>
      </c>
      <c r="J729" s="4"/>
      <c r="K729" s="55"/>
      <c r="L729" s="4"/>
      <c r="M729" s="4"/>
      <c r="N729" s="55"/>
      <c r="O729" s="4" t="s">
        <v>2090</v>
      </c>
      <c r="P729" s="55">
        <v>43901</v>
      </c>
      <c r="Q729" s="4" t="s">
        <v>2091</v>
      </c>
      <c r="R729" s="4"/>
      <c r="S729" s="4"/>
      <c r="T729" s="4">
        <v>99</v>
      </c>
      <c r="U729" s="4" t="s">
        <v>64</v>
      </c>
      <c r="V729" s="4">
        <v>456</v>
      </c>
      <c r="W729" s="4" t="s">
        <v>97</v>
      </c>
      <c r="X729" s="4">
        <v>885</v>
      </c>
      <c r="Y729" s="4" t="s">
        <v>98</v>
      </c>
      <c r="Z729" s="4">
        <v>19</v>
      </c>
      <c r="AA729" s="4" t="s">
        <v>99</v>
      </c>
      <c r="AB729" s="4">
        <v>1</v>
      </c>
      <c r="AC729" s="4" t="s">
        <v>99</v>
      </c>
      <c r="AD729" s="36">
        <v>13</v>
      </c>
      <c r="AE729" s="36" t="s">
        <v>100</v>
      </c>
      <c r="AF729" s="4"/>
      <c r="AG729" s="4"/>
      <c r="AH729" s="4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spans="1:46" ht="15" customHeight="1" x14ac:dyDescent="0.35">
      <c r="A730" s="4">
        <v>2020</v>
      </c>
      <c r="B730" s="4" t="s">
        <v>34</v>
      </c>
      <c r="C730" s="4" t="s">
        <v>34</v>
      </c>
      <c r="D730" s="55">
        <v>44007</v>
      </c>
      <c r="E730" s="4" t="s">
        <v>944</v>
      </c>
      <c r="F730" s="4" t="s">
        <v>36</v>
      </c>
      <c r="G730" s="4" t="s">
        <v>37</v>
      </c>
      <c r="H730" s="4" t="s">
        <v>38</v>
      </c>
      <c r="I730" s="4" t="s">
        <v>1605</v>
      </c>
      <c r="J730" s="4"/>
      <c r="K730" s="55"/>
      <c r="L730" s="4"/>
      <c r="M730" s="4"/>
      <c r="N730" s="55"/>
      <c r="O730" s="4" t="s">
        <v>2092</v>
      </c>
      <c r="P730" s="55">
        <v>44007</v>
      </c>
      <c r="Q730" s="4" t="s">
        <v>2093</v>
      </c>
      <c r="R730" s="4"/>
      <c r="S730" s="4"/>
      <c r="T730" s="4">
        <v>26</v>
      </c>
      <c r="U730" s="4" t="s">
        <v>51</v>
      </c>
      <c r="V730" s="4">
        <v>6</v>
      </c>
      <c r="W730" s="4" t="s">
        <v>574</v>
      </c>
      <c r="X730" s="4">
        <v>9</v>
      </c>
      <c r="Y730" s="4" t="s">
        <v>575</v>
      </c>
      <c r="Z730" s="4">
        <v>15</v>
      </c>
      <c r="AA730" s="4" t="s">
        <v>43</v>
      </c>
      <c r="AB730" s="4">
        <v>1</v>
      </c>
      <c r="AC730" s="4" t="s">
        <v>43</v>
      </c>
      <c r="AD730" s="36">
        <v>31</v>
      </c>
      <c r="AE730" s="36" t="s">
        <v>49</v>
      </c>
      <c r="AF730" s="4"/>
      <c r="AG730" s="4"/>
      <c r="AH730" s="4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spans="1:46" ht="15" customHeight="1" x14ac:dyDescent="0.35">
      <c r="A731" s="4">
        <v>2020</v>
      </c>
      <c r="B731" s="4" t="s">
        <v>147</v>
      </c>
      <c r="C731" s="4" t="s">
        <v>148</v>
      </c>
      <c r="D731" s="55">
        <v>44047</v>
      </c>
      <c r="E731" s="4" t="s">
        <v>1256</v>
      </c>
      <c r="F731" s="4" t="s">
        <v>36</v>
      </c>
      <c r="G731" s="4" t="s">
        <v>37</v>
      </c>
      <c r="H731" s="4" t="s">
        <v>38</v>
      </c>
      <c r="I731" s="4" t="s">
        <v>1605</v>
      </c>
      <c r="J731" s="4"/>
      <c r="K731" s="55"/>
      <c r="L731" s="4"/>
      <c r="M731" s="4"/>
      <c r="N731" s="55"/>
      <c r="O731" s="4" t="s">
        <v>2094</v>
      </c>
      <c r="P731" s="55">
        <v>44047</v>
      </c>
      <c r="Q731" s="4" t="s">
        <v>2095</v>
      </c>
      <c r="R731" s="4"/>
      <c r="S731" s="4"/>
      <c r="T731" s="4">
        <v>0</v>
      </c>
      <c r="U731" s="4" t="s">
        <v>150</v>
      </c>
      <c r="V731" s="4">
        <v>300886</v>
      </c>
      <c r="W731" s="4" t="s">
        <v>2096</v>
      </c>
      <c r="X731" s="4">
        <v>300886</v>
      </c>
      <c r="Y731" s="4" t="s">
        <v>2096</v>
      </c>
      <c r="Z731" s="4">
        <v>10</v>
      </c>
      <c r="AA731" s="4" t="s">
        <v>256</v>
      </c>
      <c r="AB731" s="4">
        <v>1</v>
      </c>
      <c r="AC731" s="4" t="s">
        <v>256</v>
      </c>
      <c r="AD731" s="36">
        <v>2</v>
      </c>
      <c r="AE731" s="36" t="s">
        <v>306</v>
      </c>
      <c r="AF731" s="4"/>
      <c r="AG731" s="4"/>
      <c r="AH731" s="4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spans="1:46" ht="15" customHeight="1" x14ac:dyDescent="0.35">
      <c r="A732" s="4">
        <v>2020</v>
      </c>
      <c r="B732" s="4" t="s">
        <v>147</v>
      </c>
      <c r="C732" s="4" t="s">
        <v>148</v>
      </c>
      <c r="D732" s="55">
        <v>44148</v>
      </c>
      <c r="E732" s="4" t="s">
        <v>1256</v>
      </c>
      <c r="F732" s="4" t="s">
        <v>36</v>
      </c>
      <c r="G732" s="4" t="s">
        <v>37</v>
      </c>
      <c r="H732" s="4" t="s">
        <v>38</v>
      </c>
      <c r="I732" s="4" t="s">
        <v>1605</v>
      </c>
      <c r="J732" s="4"/>
      <c r="K732" s="55"/>
      <c r="L732" s="4"/>
      <c r="M732" s="4"/>
      <c r="N732" s="55"/>
      <c r="O732" s="4" t="s">
        <v>2097</v>
      </c>
      <c r="P732" s="55">
        <v>44148</v>
      </c>
      <c r="Q732" s="4" t="s">
        <v>2098</v>
      </c>
      <c r="R732" s="4"/>
      <c r="S732" s="4"/>
      <c r="T732" s="56">
        <v>0</v>
      </c>
      <c r="U732" s="56" t="s">
        <v>150</v>
      </c>
      <c r="V732" s="56">
        <v>301109</v>
      </c>
      <c r="W732" s="56" t="s">
        <v>2099</v>
      </c>
      <c r="X732" s="56">
        <v>301109</v>
      </c>
      <c r="Y732" s="56" t="s">
        <v>2099</v>
      </c>
      <c r="Z732" s="56">
        <v>12</v>
      </c>
      <c r="AA732" s="56" t="s">
        <v>83</v>
      </c>
      <c r="AB732" s="56">
        <v>8</v>
      </c>
      <c r="AC732" s="56" t="s">
        <v>1303</v>
      </c>
      <c r="AD732" s="37">
        <v>2</v>
      </c>
      <c r="AE732" s="37" t="s">
        <v>2100</v>
      </c>
      <c r="AF732" s="4"/>
      <c r="AG732" s="4"/>
      <c r="AH732" s="4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spans="1:46" ht="15" customHeight="1" x14ac:dyDescent="0.35">
      <c r="A733" s="4">
        <v>2020</v>
      </c>
      <c r="B733" s="4" t="s">
        <v>147</v>
      </c>
      <c r="C733" s="4" t="s">
        <v>148</v>
      </c>
      <c r="D733" s="55">
        <v>44127</v>
      </c>
      <c r="E733" s="4" t="s">
        <v>1256</v>
      </c>
      <c r="F733" s="4" t="s">
        <v>36</v>
      </c>
      <c r="G733" s="4" t="s">
        <v>37</v>
      </c>
      <c r="H733" s="4" t="s">
        <v>38</v>
      </c>
      <c r="I733" s="4" t="s">
        <v>1605</v>
      </c>
      <c r="J733" s="4"/>
      <c r="K733" s="55"/>
      <c r="L733" s="4"/>
      <c r="M733" s="4"/>
      <c r="N733" s="55"/>
      <c r="O733" s="4" t="s">
        <v>2101</v>
      </c>
      <c r="P733" s="55">
        <v>44127</v>
      </c>
      <c r="Q733" s="4" t="s">
        <v>2102</v>
      </c>
      <c r="R733" s="4"/>
      <c r="S733" s="4"/>
      <c r="T733" s="4">
        <v>0</v>
      </c>
      <c r="U733" s="4" t="s">
        <v>150</v>
      </c>
      <c r="V733" s="4">
        <v>300308</v>
      </c>
      <c r="W733" s="4" t="s">
        <v>2103</v>
      </c>
      <c r="X733" s="4">
        <v>300308</v>
      </c>
      <c r="Y733" s="4" t="s">
        <v>2103</v>
      </c>
      <c r="Z733" s="4">
        <v>3</v>
      </c>
      <c r="AA733" s="4" t="s">
        <v>152</v>
      </c>
      <c r="AB733" s="4">
        <v>5</v>
      </c>
      <c r="AC733" s="4" t="s">
        <v>1889</v>
      </c>
      <c r="AD733" s="36">
        <v>6</v>
      </c>
      <c r="AE733" s="36" t="s">
        <v>2104</v>
      </c>
      <c r="AF733" s="4"/>
      <c r="AG733" s="4"/>
      <c r="AH733" s="4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spans="1:46" ht="15" customHeight="1" x14ac:dyDescent="0.35">
      <c r="A734" s="4">
        <v>2020</v>
      </c>
      <c r="B734" s="4" t="s">
        <v>147</v>
      </c>
      <c r="C734" s="4" t="s">
        <v>148</v>
      </c>
      <c r="D734" s="55">
        <v>44050</v>
      </c>
      <c r="E734" s="4" t="s">
        <v>1256</v>
      </c>
      <c r="F734" s="4" t="s">
        <v>36</v>
      </c>
      <c r="G734" s="4" t="s">
        <v>37</v>
      </c>
      <c r="H734" s="4" t="s">
        <v>38</v>
      </c>
      <c r="I734" s="4" t="s">
        <v>1605</v>
      </c>
      <c r="J734" s="4"/>
      <c r="K734" s="55"/>
      <c r="L734" s="4"/>
      <c r="M734" s="4"/>
      <c r="N734" s="55"/>
      <c r="O734" s="4" t="s">
        <v>2105</v>
      </c>
      <c r="P734" s="55">
        <v>44050</v>
      </c>
      <c r="Q734" s="4" t="s">
        <v>2106</v>
      </c>
      <c r="R734" s="4"/>
      <c r="S734" s="4"/>
      <c r="T734" s="56">
        <v>0</v>
      </c>
      <c r="U734" s="56" t="s">
        <v>150</v>
      </c>
      <c r="V734" s="56">
        <v>300770</v>
      </c>
      <c r="W734" s="56" t="s">
        <v>2107</v>
      </c>
      <c r="X734" s="56">
        <v>300770</v>
      </c>
      <c r="Y734" s="56" t="s">
        <v>2107</v>
      </c>
      <c r="Z734" s="56">
        <v>8</v>
      </c>
      <c r="AA734" s="56" t="s">
        <v>191</v>
      </c>
      <c r="AB734" s="56">
        <v>11</v>
      </c>
      <c r="AC734" s="56" t="s">
        <v>2108</v>
      </c>
      <c r="AD734" s="37">
        <v>4</v>
      </c>
      <c r="AE734" s="37" t="s">
        <v>2109</v>
      </c>
      <c r="AF734" s="4"/>
      <c r="AG734" s="4"/>
      <c r="AH734" s="4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spans="1:46" ht="15" customHeight="1" x14ac:dyDescent="0.35">
      <c r="A735" s="4">
        <v>2020</v>
      </c>
      <c r="B735" s="4" t="s">
        <v>147</v>
      </c>
      <c r="C735" s="4" t="s">
        <v>148</v>
      </c>
      <c r="D735" s="55">
        <v>44015</v>
      </c>
      <c r="E735" s="4" t="s">
        <v>1256</v>
      </c>
      <c r="F735" s="4" t="s">
        <v>36</v>
      </c>
      <c r="G735" s="4" t="s">
        <v>37</v>
      </c>
      <c r="H735" s="4" t="s">
        <v>38</v>
      </c>
      <c r="I735" s="4" t="s">
        <v>1605</v>
      </c>
      <c r="J735" s="4"/>
      <c r="K735" s="55"/>
      <c r="L735" s="4"/>
      <c r="M735" s="4"/>
      <c r="N735" s="55"/>
      <c r="O735" s="4" t="s">
        <v>2110</v>
      </c>
      <c r="P735" s="55">
        <v>44015</v>
      </c>
      <c r="Q735" s="4" t="s">
        <v>2111</v>
      </c>
      <c r="R735" s="4"/>
      <c r="S735" s="4"/>
      <c r="T735" s="4">
        <v>0</v>
      </c>
      <c r="U735" s="4" t="s">
        <v>150</v>
      </c>
      <c r="V735" s="4">
        <v>300466</v>
      </c>
      <c r="W735" s="4" t="s">
        <v>2112</v>
      </c>
      <c r="X735" s="4">
        <v>300466</v>
      </c>
      <c r="Y735" s="4" t="s">
        <v>2112</v>
      </c>
      <c r="Z735" s="4">
        <v>5</v>
      </c>
      <c r="AA735" s="4" t="s">
        <v>77</v>
      </c>
      <c r="AB735" s="4">
        <v>4</v>
      </c>
      <c r="AC735" s="4" t="s">
        <v>770</v>
      </c>
      <c r="AD735" s="36">
        <v>3</v>
      </c>
      <c r="AE735" s="36" t="s">
        <v>2113</v>
      </c>
      <c r="AF735" s="4"/>
      <c r="AG735" s="4"/>
      <c r="AH735" s="4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spans="1:46" ht="15" customHeight="1" x14ac:dyDescent="0.35">
      <c r="A736" s="4">
        <v>2020</v>
      </c>
      <c r="B736" s="4" t="s">
        <v>147</v>
      </c>
      <c r="C736" s="4" t="s">
        <v>148</v>
      </c>
      <c r="D736" s="55">
        <v>44074</v>
      </c>
      <c r="E736" s="4" t="s">
        <v>1256</v>
      </c>
      <c r="F736" s="4" t="s">
        <v>36</v>
      </c>
      <c r="G736" s="4" t="s">
        <v>37</v>
      </c>
      <c r="H736" s="4" t="s">
        <v>38</v>
      </c>
      <c r="I736" s="4" t="s">
        <v>1605</v>
      </c>
      <c r="J736" s="4"/>
      <c r="K736" s="55"/>
      <c r="L736" s="4"/>
      <c r="M736" s="4"/>
      <c r="N736" s="55"/>
      <c r="O736" s="4" t="s">
        <v>2114</v>
      </c>
      <c r="P736" s="55">
        <v>44074</v>
      </c>
      <c r="Q736" s="4" t="s">
        <v>2115</v>
      </c>
      <c r="R736" s="4"/>
      <c r="S736" s="4"/>
      <c r="T736" s="4">
        <v>0</v>
      </c>
      <c r="U736" s="4" t="s">
        <v>150</v>
      </c>
      <c r="V736" s="4">
        <v>300458</v>
      </c>
      <c r="W736" s="4" t="s">
        <v>2116</v>
      </c>
      <c r="X736" s="4">
        <v>300458</v>
      </c>
      <c r="Y736" s="4" t="s">
        <v>2116</v>
      </c>
      <c r="Z736" s="4">
        <v>5</v>
      </c>
      <c r="AA736" s="4" t="s">
        <v>77</v>
      </c>
      <c r="AB736" s="4">
        <v>2</v>
      </c>
      <c r="AC736" s="4" t="s">
        <v>1380</v>
      </c>
      <c r="AD736" s="36">
        <v>5</v>
      </c>
      <c r="AE736" s="36" t="s">
        <v>2117</v>
      </c>
      <c r="AF736" s="4"/>
      <c r="AG736" s="4"/>
      <c r="AH736" s="4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spans="1:46" ht="15" customHeight="1" x14ac:dyDescent="0.35">
      <c r="A737" s="4">
        <v>2020</v>
      </c>
      <c r="B737" s="4" t="s">
        <v>147</v>
      </c>
      <c r="C737" s="4" t="s">
        <v>148</v>
      </c>
      <c r="D737" s="55">
        <v>44145</v>
      </c>
      <c r="E737" s="4" t="s">
        <v>1256</v>
      </c>
      <c r="F737" s="4" t="s">
        <v>36</v>
      </c>
      <c r="G737" s="4" t="s">
        <v>37</v>
      </c>
      <c r="H737" s="4" t="s">
        <v>38</v>
      </c>
      <c r="I737" s="4" t="s">
        <v>1605</v>
      </c>
      <c r="J737" s="4"/>
      <c r="K737" s="55"/>
      <c r="L737" s="4"/>
      <c r="M737" s="4"/>
      <c r="N737" s="55"/>
      <c r="O737" s="4" t="s">
        <v>2118</v>
      </c>
      <c r="P737" s="55">
        <v>44145</v>
      </c>
      <c r="Q737" s="4" t="s">
        <v>2119</v>
      </c>
      <c r="R737" s="4"/>
      <c r="S737" s="4"/>
      <c r="T737" s="4">
        <v>0</v>
      </c>
      <c r="U737" s="4" t="s">
        <v>150</v>
      </c>
      <c r="V737" s="4">
        <v>301499</v>
      </c>
      <c r="W737" s="4" t="s">
        <v>2120</v>
      </c>
      <c r="X737" s="4">
        <v>301499</v>
      </c>
      <c r="Y737" s="4" t="s">
        <v>2120</v>
      </c>
      <c r="Z737" s="4">
        <v>18</v>
      </c>
      <c r="AA737" s="4" t="s">
        <v>94</v>
      </c>
      <c r="AB737" s="4">
        <v>3</v>
      </c>
      <c r="AC737" s="4" t="s">
        <v>757</v>
      </c>
      <c r="AD737" s="36">
        <v>2</v>
      </c>
      <c r="AE737" s="36" t="s">
        <v>2121</v>
      </c>
      <c r="AF737" s="4"/>
      <c r="AG737" s="4"/>
      <c r="AH737" s="4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spans="1:46" ht="15" customHeight="1" x14ac:dyDescent="0.35">
      <c r="A738" s="4">
        <v>2020</v>
      </c>
      <c r="B738" s="4" t="s">
        <v>147</v>
      </c>
      <c r="C738" s="4" t="s">
        <v>148</v>
      </c>
      <c r="D738" s="55">
        <v>44105</v>
      </c>
      <c r="E738" s="4" t="s">
        <v>1256</v>
      </c>
      <c r="F738" s="4" t="s">
        <v>36</v>
      </c>
      <c r="G738" s="4" t="s">
        <v>37</v>
      </c>
      <c r="H738" s="4" t="s">
        <v>38</v>
      </c>
      <c r="I738" s="4" t="s">
        <v>1633</v>
      </c>
      <c r="J738" s="4"/>
      <c r="K738" s="55"/>
      <c r="L738" s="4"/>
      <c r="M738" s="4"/>
      <c r="N738" s="55"/>
      <c r="O738" s="4" t="s">
        <v>2122</v>
      </c>
      <c r="P738" s="55">
        <v>44105</v>
      </c>
      <c r="Q738" s="4" t="s">
        <v>2123</v>
      </c>
      <c r="R738" s="4"/>
      <c r="S738" s="4"/>
      <c r="T738" s="4">
        <v>0</v>
      </c>
      <c r="U738" s="4" t="s">
        <v>150</v>
      </c>
      <c r="V738" s="4">
        <v>301527</v>
      </c>
      <c r="W738" s="4" t="s">
        <v>649</v>
      </c>
      <c r="X738" s="4">
        <v>301527</v>
      </c>
      <c r="Y738" s="4" t="s">
        <v>649</v>
      </c>
      <c r="Z738" s="4">
        <v>19</v>
      </c>
      <c r="AA738" s="4" t="s">
        <v>99</v>
      </c>
      <c r="AB738" s="4">
        <v>3</v>
      </c>
      <c r="AC738" s="4" t="s">
        <v>620</v>
      </c>
      <c r="AD738" s="36">
        <v>6</v>
      </c>
      <c r="AE738" s="36" t="s">
        <v>650</v>
      </c>
      <c r="AF738" s="4"/>
      <c r="AG738" s="4"/>
      <c r="AH738" s="4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spans="1:46" ht="15" customHeight="1" x14ac:dyDescent="0.35">
      <c r="A739" s="4">
        <v>2020</v>
      </c>
      <c r="B739" s="4" t="s">
        <v>147</v>
      </c>
      <c r="C739" s="4" t="s">
        <v>207</v>
      </c>
      <c r="D739" s="55">
        <v>44011</v>
      </c>
      <c r="E739" s="4" t="s">
        <v>1256</v>
      </c>
      <c r="F739" s="4" t="s">
        <v>36</v>
      </c>
      <c r="G739" s="4" t="s">
        <v>37</v>
      </c>
      <c r="H739" s="4" t="s">
        <v>38</v>
      </c>
      <c r="I739" s="4" t="s">
        <v>1605</v>
      </c>
      <c r="J739" s="4"/>
      <c r="K739" s="55"/>
      <c r="L739" s="4"/>
      <c r="M739" s="4"/>
      <c r="N739" s="55"/>
      <c r="O739" s="4" t="s">
        <v>2124</v>
      </c>
      <c r="P739" s="55">
        <v>44011</v>
      </c>
      <c r="Q739" s="4" t="s">
        <v>2125</v>
      </c>
      <c r="R739" s="4"/>
      <c r="S739" s="4"/>
      <c r="T739" s="4">
        <v>0</v>
      </c>
      <c r="U739" s="4" t="s">
        <v>150</v>
      </c>
      <c r="V739" s="4">
        <v>301701</v>
      </c>
      <c r="W739" s="4" t="s">
        <v>2126</v>
      </c>
      <c r="X739" s="4">
        <v>301701</v>
      </c>
      <c r="Y739" s="4" t="s">
        <v>2126</v>
      </c>
      <c r="Z739" s="4">
        <v>22</v>
      </c>
      <c r="AA739" s="4" t="s">
        <v>108</v>
      </c>
      <c r="AB739" s="4">
        <v>1</v>
      </c>
      <c r="AC739" s="4" t="s">
        <v>109</v>
      </c>
      <c r="AD739" s="36">
        <v>1</v>
      </c>
      <c r="AE739" s="36" t="s">
        <v>109</v>
      </c>
      <c r="AF739" s="4"/>
      <c r="AG739" s="4"/>
      <c r="AH739" s="4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spans="1:46" ht="15" customHeight="1" x14ac:dyDescent="0.35">
      <c r="A740" s="4">
        <v>2020</v>
      </c>
      <c r="B740" s="4" t="s">
        <v>147</v>
      </c>
      <c r="C740" s="4" t="s">
        <v>207</v>
      </c>
      <c r="D740" s="55">
        <v>43935</v>
      </c>
      <c r="E740" s="4" t="s">
        <v>1256</v>
      </c>
      <c r="F740" s="4" t="s">
        <v>36</v>
      </c>
      <c r="G740" s="4" t="s">
        <v>37</v>
      </c>
      <c r="H740" s="4" t="s">
        <v>38</v>
      </c>
      <c r="I740" s="4" t="s">
        <v>1605</v>
      </c>
      <c r="J740" s="4"/>
      <c r="K740" s="55"/>
      <c r="L740" s="4"/>
      <c r="M740" s="4"/>
      <c r="N740" s="55"/>
      <c r="O740" s="4" t="s">
        <v>2127</v>
      </c>
      <c r="P740" s="55">
        <v>43935</v>
      </c>
      <c r="Q740" s="4" t="s">
        <v>2128</v>
      </c>
      <c r="R740" s="4"/>
      <c r="S740" s="4"/>
      <c r="T740" s="4">
        <v>0</v>
      </c>
      <c r="U740" s="4" t="s">
        <v>150</v>
      </c>
      <c r="V740" s="4">
        <v>300500</v>
      </c>
      <c r="W740" s="4" t="s">
        <v>1404</v>
      </c>
      <c r="X740" s="4">
        <v>300500</v>
      </c>
      <c r="Y740" s="4" t="s">
        <v>1404</v>
      </c>
      <c r="Z740" s="4">
        <v>5</v>
      </c>
      <c r="AA740" s="4" t="s">
        <v>77</v>
      </c>
      <c r="AB740" s="4">
        <v>7</v>
      </c>
      <c r="AC740" s="4" t="s">
        <v>1405</v>
      </c>
      <c r="AD740" s="36">
        <v>1</v>
      </c>
      <c r="AE740" s="36" t="s">
        <v>1406</v>
      </c>
      <c r="AF740" s="4"/>
      <c r="AG740" s="4"/>
      <c r="AH740" s="4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spans="1:46" ht="15" customHeight="1" x14ac:dyDescent="0.35">
      <c r="A741" s="4">
        <v>2020</v>
      </c>
      <c r="B741" s="4" t="s">
        <v>147</v>
      </c>
      <c r="C741" s="4" t="s">
        <v>207</v>
      </c>
      <c r="D741" s="55">
        <v>44047</v>
      </c>
      <c r="E741" s="4" t="s">
        <v>1256</v>
      </c>
      <c r="F741" s="4" t="s">
        <v>36</v>
      </c>
      <c r="G741" s="4" t="s">
        <v>37</v>
      </c>
      <c r="H741" s="4" t="s">
        <v>38</v>
      </c>
      <c r="I741" s="4" t="s">
        <v>1605</v>
      </c>
      <c r="J741" s="4"/>
      <c r="K741" s="57"/>
      <c r="L741" s="4"/>
      <c r="M741" s="4"/>
      <c r="N741" s="55"/>
      <c r="O741" s="4" t="s">
        <v>2129</v>
      </c>
      <c r="P741" s="57">
        <v>44047</v>
      </c>
      <c r="Q741" s="4" t="s">
        <v>2130</v>
      </c>
      <c r="R741" s="56"/>
      <c r="S741" s="4"/>
      <c r="T741" s="4">
        <v>0</v>
      </c>
      <c r="U741" s="4" t="s">
        <v>150</v>
      </c>
      <c r="V741" s="4">
        <v>301176</v>
      </c>
      <c r="W741" s="4" t="s">
        <v>2131</v>
      </c>
      <c r="X741" s="4">
        <v>301176</v>
      </c>
      <c r="Y741" s="4" t="s">
        <v>2131</v>
      </c>
      <c r="Z741" s="4">
        <v>13</v>
      </c>
      <c r="AA741" s="4" t="s">
        <v>314</v>
      </c>
      <c r="AB741" s="4">
        <v>8</v>
      </c>
      <c r="AC741" s="4" t="s">
        <v>2132</v>
      </c>
      <c r="AD741" s="36">
        <v>1</v>
      </c>
      <c r="AE741" s="36" t="s">
        <v>2133</v>
      </c>
      <c r="AF741" s="4"/>
      <c r="AG741" s="4"/>
      <c r="AH741" s="4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spans="1:46" ht="15" customHeight="1" x14ac:dyDescent="0.35">
      <c r="A742" s="4">
        <v>2020</v>
      </c>
      <c r="B742" s="4" t="s">
        <v>147</v>
      </c>
      <c r="C742" s="4" t="s">
        <v>207</v>
      </c>
      <c r="D742" s="55">
        <v>44055</v>
      </c>
      <c r="E742" s="4" t="s">
        <v>1256</v>
      </c>
      <c r="F742" s="4" t="s">
        <v>36</v>
      </c>
      <c r="G742" s="4" t="s">
        <v>37</v>
      </c>
      <c r="H742" s="4" t="s">
        <v>38</v>
      </c>
      <c r="I742" s="4" t="s">
        <v>1605</v>
      </c>
      <c r="J742" s="4"/>
      <c r="K742" s="55"/>
      <c r="L742" s="4"/>
      <c r="M742" s="4"/>
      <c r="N742" s="55"/>
      <c r="O742" s="4" t="s">
        <v>2134</v>
      </c>
      <c r="P742" s="55">
        <v>44055</v>
      </c>
      <c r="Q742" s="4" t="s">
        <v>2135</v>
      </c>
      <c r="R742" s="4"/>
      <c r="S742" s="4"/>
      <c r="T742" s="4">
        <v>0</v>
      </c>
      <c r="U742" s="4" t="s">
        <v>150</v>
      </c>
      <c r="V742" s="4">
        <v>300767</v>
      </c>
      <c r="W742" s="4" t="s">
        <v>2136</v>
      </c>
      <c r="X742" s="4">
        <v>300767</v>
      </c>
      <c r="Y742" s="4" t="s">
        <v>2136</v>
      </c>
      <c r="Z742" s="4">
        <v>8</v>
      </c>
      <c r="AA742" s="4" t="s">
        <v>191</v>
      </c>
      <c r="AB742" s="4">
        <v>11</v>
      </c>
      <c r="AC742" s="4" t="s">
        <v>2108</v>
      </c>
      <c r="AD742" s="36">
        <v>1</v>
      </c>
      <c r="AE742" s="36" t="s">
        <v>2108</v>
      </c>
      <c r="AF742" s="4"/>
      <c r="AG742" s="4"/>
      <c r="AH742" s="4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spans="1:46" ht="15" customHeight="1" x14ac:dyDescent="0.35">
      <c r="A743" s="4">
        <v>2020</v>
      </c>
      <c r="B743" s="4" t="s">
        <v>62</v>
      </c>
      <c r="C743" s="4" t="s">
        <v>62</v>
      </c>
      <c r="D743" s="55">
        <v>43887</v>
      </c>
      <c r="E743" s="4" t="s">
        <v>1256</v>
      </c>
      <c r="F743" s="4" t="s">
        <v>36</v>
      </c>
      <c r="G743" s="4" t="s">
        <v>37</v>
      </c>
      <c r="H743" s="4" t="s">
        <v>38</v>
      </c>
      <c r="I743" s="4" t="s">
        <v>1605</v>
      </c>
      <c r="J743" s="4"/>
      <c r="K743" s="55"/>
      <c r="L743" s="4"/>
      <c r="M743" s="4"/>
      <c r="N743" s="55"/>
      <c r="O743" s="4" t="s">
        <v>1660</v>
      </c>
      <c r="P743" s="55">
        <v>43887</v>
      </c>
      <c r="Q743" s="4" t="s">
        <v>2137</v>
      </c>
      <c r="R743" s="4"/>
      <c r="S743" s="4"/>
      <c r="T743" s="4">
        <v>99</v>
      </c>
      <c r="U743" s="4" t="s">
        <v>64</v>
      </c>
      <c r="V743" s="4">
        <v>444</v>
      </c>
      <c r="W743" s="4" t="s">
        <v>75</v>
      </c>
      <c r="X743" s="4">
        <v>770</v>
      </c>
      <c r="Y743" s="4" t="s">
        <v>76</v>
      </c>
      <c r="Z743" s="4">
        <v>5</v>
      </c>
      <c r="AA743" s="4" t="s">
        <v>77</v>
      </c>
      <c r="AB743" s="56">
        <v>1</v>
      </c>
      <c r="AC743" s="56" t="s">
        <v>78</v>
      </c>
      <c r="AD743" s="36">
        <v>1</v>
      </c>
      <c r="AE743" s="36" t="s">
        <v>77</v>
      </c>
      <c r="AF743" s="4"/>
      <c r="AG743" s="4"/>
      <c r="AH743" s="4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spans="1:46" ht="15" customHeight="1" x14ac:dyDescent="0.35">
      <c r="A744" s="4">
        <v>2020</v>
      </c>
      <c r="B744" s="4" t="s">
        <v>62</v>
      </c>
      <c r="C744" s="4" t="s">
        <v>62</v>
      </c>
      <c r="D744" s="55">
        <v>44011</v>
      </c>
      <c r="E744" s="4" t="s">
        <v>1256</v>
      </c>
      <c r="F744" s="4" t="s">
        <v>36</v>
      </c>
      <c r="G744" s="4" t="s">
        <v>37</v>
      </c>
      <c r="H744" s="4" t="s">
        <v>38</v>
      </c>
      <c r="I744" s="4" t="s">
        <v>1605</v>
      </c>
      <c r="J744" s="4"/>
      <c r="K744" s="55"/>
      <c r="L744" s="4"/>
      <c r="M744" s="4"/>
      <c r="N744" s="55"/>
      <c r="O744" s="4" t="s">
        <v>2138</v>
      </c>
      <c r="P744" s="55">
        <v>44011</v>
      </c>
      <c r="Q744" s="4" t="s">
        <v>2139</v>
      </c>
      <c r="R744" s="4"/>
      <c r="S744" s="4"/>
      <c r="T744" s="56">
        <v>99</v>
      </c>
      <c r="U744" s="56" t="s">
        <v>64</v>
      </c>
      <c r="V744" s="4">
        <v>460</v>
      </c>
      <c r="W744" s="56" t="s">
        <v>111</v>
      </c>
      <c r="X744" s="4">
        <v>931</v>
      </c>
      <c r="Y744" s="4" t="s">
        <v>112</v>
      </c>
      <c r="Z744" s="4">
        <v>23</v>
      </c>
      <c r="AA744" s="4" t="s">
        <v>113</v>
      </c>
      <c r="AB744" s="4">
        <v>1</v>
      </c>
      <c r="AC744" s="4" t="s">
        <v>113</v>
      </c>
      <c r="AD744" s="36">
        <v>1</v>
      </c>
      <c r="AE744" s="36" t="s">
        <v>113</v>
      </c>
      <c r="AF744" s="4"/>
      <c r="AG744" s="4"/>
      <c r="AH744" s="4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spans="1:46" ht="15" customHeight="1" x14ac:dyDescent="0.35">
      <c r="A745" s="4">
        <v>2020</v>
      </c>
      <c r="B745" s="4" t="s">
        <v>34</v>
      </c>
      <c r="C745" s="4" t="s">
        <v>34</v>
      </c>
      <c r="D745" s="55">
        <v>44004</v>
      </c>
      <c r="E745" s="4" t="s">
        <v>1256</v>
      </c>
      <c r="F745" s="4" t="s">
        <v>36</v>
      </c>
      <c r="G745" s="4" t="s">
        <v>37</v>
      </c>
      <c r="H745" s="4" t="s">
        <v>38</v>
      </c>
      <c r="I745" s="4" t="s">
        <v>1605</v>
      </c>
      <c r="J745" s="4"/>
      <c r="K745" s="55"/>
      <c r="L745" s="4"/>
      <c r="M745" s="4"/>
      <c r="N745" s="55"/>
      <c r="O745" s="4" t="s">
        <v>2140</v>
      </c>
      <c r="P745" s="55">
        <v>44004</v>
      </c>
      <c r="Q745" s="4" t="s">
        <v>2141</v>
      </c>
      <c r="R745" s="4"/>
      <c r="S745" s="4"/>
      <c r="T745" s="4">
        <v>7</v>
      </c>
      <c r="U745" s="4" t="s">
        <v>181</v>
      </c>
      <c r="V745" s="4">
        <v>7</v>
      </c>
      <c r="W745" s="4" t="s">
        <v>182</v>
      </c>
      <c r="X745" s="4">
        <v>25</v>
      </c>
      <c r="Y745" s="4" t="s">
        <v>183</v>
      </c>
      <c r="Z745" s="4">
        <v>15</v>
      </c>
      <c r="AA745" s="4" t="s">
        <v>43</v>
      </c>
      <c r="AB745" s="4">
        <v>1</v>
      </c>
      <c r="AC745" s="4" t="s">
        <v>43</v>
      </c>
      <c r="AD745" s="36">
        <v>31</v>
      </c>
      <c r="AE745" s="36" t="s">
        <v>49</v>
      </c>
      <c r="AF745" s="4"/>
      <c r="AG745" s="4"/>
      <c r="AH745" s="4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spans="1:46" ht="15" customHeight="1" x14ac:dyDescent="0.35">
      <c r="A746" s="4">
        <v>2020</v>
      </c>
      <c r="B746" s="4" t="s">
        <v>147</v>
      </c>
      <c r="C746" s="4" t="s">
        <v>148</v>
      </c>
      <c r="D746" s="55">
        <v>43914</v>
      </c>
      <c r="E746" s="4" t="s">
        <v>1290</v>
      </c>
      <c r="F746" s="4" t="s">
        <v>36</v>
      </c>
      <c r="G746" s="4" t="s">
        <v>37</v>
      </c>
      <c r="H746" s="4" t="s">
        <v>38</v>
      </c>
      <c r="I746" s="4" t="s">
        <v>1605</v>
      </c>
      <c r="J746" s="4"/>
      <c r="K746" s="55"/>
      <c r="L746" s="4"/>
      <c r="M746" s="4"/>
      <c r="N746" s="55"/>
      <c r="O746" s="4" t="s">
        <v>2142</v>
      </c>
      <c r="P746" s="55">
        <v>43914</v>
      </c>
      <c r="Q746" s="4" t="s">
        <v>2143</v>
      </c>
      <c r="R746" s="4"/>
      <c r="S746" s="4"/>
      <c r="T746" s="4">
        <v>0</v>
      </c>
      <c r="U746" s="4" t="s">
        <v>150</v>
      </c>
      <c r="V746" s="4">
        <v>301433</v>
      </c>
      <c r="W746" s="4" t="s">
        <v>1549</v>
      </c>
      <c r="X746" s="4">
        <v>301433</v>
      </c>
      <c r="Y746" s="4" t="s">
        <v>1549</v>
      </c>
      <c r="Z746" s="4">
        <v>16</v>
      </c>
      <c r="AA746" s="4" t="s">
        <v>88</v>
      </c>
      <c r="AB746" s="56">
        <v>1</v>
      </c>
      <c r="AC746" s="56" t="s">
        <v>89</v>
      </c>
      <c r="AD746" s="36">
        <v>13</v>
      </c>
      <c r="AE746" s="36" t="s">
        <v>1550</v>
      </c>
      <c r="AF746" s="4"/>
      <c r="AG746" s="4"/>
      <c r="AH746" s="4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spans="1:46" ht="15" customHeight="1" x14ac:dyDescent="0.35">
      <c r="A747" s="4">
        <v>2020</v>
      </c>
      <c r="B747" s="4" t="s">
        <v>147</v>
      </c>
      <c r="C747" s="4" t="s">
        <v>207</v>
      </c>
      <c r="D747" s="55">
        <v>44187</v>
      </c>
      <c r="E747" s="4" t="s">
        <v>1290</v>
      </c>
      <c r="F747" s="4" t="s">
        <v>36</v>
      </c>
      <c r="G747" s="4" t="s">
        <v>37</v>
      </c>
      <c r="H747" s="4" t="s">
        <v>38</v>
      </c>
      <c r="I747" s="4" t="s">
        <v>1633</v>
      </c>
      <c r="J747" s="4"/>
      <c r="K747" s="55"/>
      <c r="L747" s="4"/>
      <c r="M747" s="4"/>
      <c r="N747" s="55"/>
      <c r="O747" s="4" t="s">
        <v>2144</v>
      </c>
      <c r="P747" s="55">
        <v>44187</v>
      </c>
      <c r="Q747" s="4" t="s">
        <v>2145</v>
      </c>
      <c r="R747" s="4"/>
      <c r="S747" s="4"/>
      <c r="T747" s="4">
        <v>0</v>
      </c>
      <c r="U747" s="4" t="s">
        <v>150</v>
      </c>
      <c r="V747" s="4">
        <v>301793</v>
      </c>
      <c r="W747" s="4" t="s">
        <v>2146</v>
      </c>
      <c r="X747" s="4">
        <v>301793</v>
      </c>
      <c r="Y747" s="4" t="s">
        <v>2146</v>
      </c>
      <c r="Z747" s="4">
        <v>23</v>
      </c>
      <c r="AA747" s="4" t="s">
        <v>113</v>
      </c>
      <c r="AB747" s="4">
        <v>3</v>
      </c>
      <c r="AC747" s="4" t="s">
        <v>2147</v>
      </c>
      <c r="AD747" s="36">
        <v>1</v>
      </c>
      <c r="AE747" s="36" t="s">
        <v>2148</v>
      </c>
      <c r="AF747" s="4"/>
      <c r="AG747" s="4"/>
      <c r="AH747" s="4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spans="1:46" ht="15" customHeight="1" x14ac:dyDescent="0.35">
      <c r="A748" s="4">
        <v>2020</v>
      </c>
      <c r="B748" s="4" t="s">
        <v>34</v>
      </c>
      <c r="C748" s="4" t="s">
        <v>34</v>
      </c>
      <c r="D748" s="55">
        <v>43997</v>
      </c>
      <c r="E748" s="4" t="s">
        <v>1290</v>
      </c>
      <c r="F748" s="4" t="s">
        <v>36</v>
      </c>
      <c r="G748" s="4" t="s">
        <v>37</v>
      </c>
      <c r="H748" s="4" t="s">
        <v>38</v>
      </c>
      <c r="I748" s="4" t="s">
        <v>1605</v>
      </c>
      <c r="J748" s="4"/>
      <c r="K748" s="55"/>
      <c r="L748" s="4"/>
      <c r="M748" s="4"/>
      <c r="N748" s="55"/>
      <c r="O748" s="4" t="s">
        <v>2149</v>
      </c>
      <c r="P748" s="55">
        <v>43997</v>
      </c>
      <c r="Q748" s="4" t="s">
        <v>2150</v>
      </c>
      <c r="R748" s="4"/>
      <c r="S748" s="4"/>
      <c r="T748" s="4">
        <v>26</v>
      </c>
      <c r="U748" s="4" t="s">
        <v>51</v>
      </c>
      <c r="V748" s="4">
        <v>25</v>
      </c>
      <c r="W748" s="4" t="s">
        <v>52</v>
      </c>
      <c r="X748" s="4">
        <v>1410</v>
      </c>
      <c r="Y748" s="4" t="s">
        <v>53</v>
      </c>
      <c r="Z748" s="4">
        <v>15</v>
      </c>
      <c r="AA748" s="4" t="s">
        <v>43</v>
      </c>
      <c r="AB748" s="4">
        <v>1</v>
      </c>
      <c r="AC748" s="4" t="s">
        <v>43</v>
      </c>
      <c r="AD748" s="36">
        <v>31</v>
      </c>
      <c r="AE748" s="36" t="s">
        <v>49</v>
      </c>
      <c r="AF748" s="4"/>
      <c r="AG748" s="4"/>
      <c r="AH748" s="4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spans="1:46" ht="15" customHeight="1" x14ac:dyDescent="0.35">
      <c r="A749" s="4">
        <v>2020</v>
      </c>
      <c r="B749" s="4" t="s">
        <v>147</v>
      </c>
      <c r="C749" s="4" t="s">
        <v>148</v>
      </c>
      <c r="D749" s="55">
        <v>43861</v>
      </c>
      <c r="E749" s="4" t="s">
        <v>1290</v>
      </c>
      <c r="F749" s="4" t="s">
        <v>36</v>
      </c>
      <c r="G749" s="4" t="s">
        <v>37</v>
      </c>
      <c r="H749" s="4" t="s">
        <v>38</v>
      </c>
      <c r="I749" s="4" t="s">
        <v>1605</v>
      </c>
      <c r="J749" s="56"/>
      <c r="K749" s="57"/>
      <c r="L749" s="4"/>
      <c r="M749" s="4"/>
      <c r="N749" s="55"/>
      <c r="O749" s="4" t="s">
        <v>2151</v>
      </c>
      <c r="P749" s="55">
        <v>43861</v>
      </c>
      <c r="Q749" s="4" t="s">
        <v>2152</v>
      </c>
      <c r="R749" s="4"/>
      <c r="S749" s="4"/>
      <c r="T749" s="4">
        <v>0</v>
      </c>
      <c r="U749" s="4" t="s">
        <v>150</v>
      </c>
      <c r="V749" s="4">
        <v>300961</v>
      </c>
      <c r="W749" s="4" t="s">
        <v>2153</v>
      </c>
      <c r="X749" s="4">
        <v>300961</v>
      </c>
      <c r="Y749" s="4" t="s">
        <v>2153</v>
      </c>
      <c r="Z749" s="4">
        <v>11</v>
      </c>
      <c r="AA749" s="4" t="s">
        <v>310</v>
      </c>
      <c r="AB749" s="4">
        <v>1</v>
      </c>
      <c r="AC749" s="4" t="s">
        <v>310</v>
      </c>
      <c r="AD749" s="36">
        <v>2</v>
      </c>
      <c r="AE749" s="36" t="s">
        <v>2154</v>
      </c>
      <c r="AF749" s="4"/>
      <c r="AG749" s="4"/>
      <c r="AH749" s="4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spans="1:46" ht="15" customHeight="1" x14ac:dyDescent="0.35">
      <c r="A750" s="4">
        <v>2020</v>
      </c>
      <c r="B750" s="4" t="s">
        <v>147</v>
      </c>
      <c r="C750" s="4" t="s">
        <v>148</v>
      </c>
      <c r="D750" s="55">
        <v>43942</v>
      </c>
      <c r="E750" s="4" t="s">
        <v>944</v>
      </c>
      <c r="F750" s="4" t="s">
        <v>36</v>
      </c>
      <c r="G750" s="4" t="s">
        <v>37</v>
      </c>
      <c r="H750" s="4" t="s">
        <v>38</v>
      </c>
      <c r="I750" s="4" t="s">
        <v>1605</v>
      </c>
      <c r="J750" s="4"/>
      <c r="K750" s="55"/>
      <c r="L750" s="4"/>
      <c r="M750" s="4"/>
      <c r="N750" s="55"/>
      <c r="O750" s="4" t="s">
        <v>2155</v>
      </c>
      <c r="P750" s="55">
        <v>43942</v>
      </c>
      <c r="Q750" s="4" t="s">
        <v>2156</v>
      </c>
      <c r="R750" s="4"/>
      <c r="S750" s="4"/>
      <c r="T750" s="4">
        <v>0</v>
      </c>
      <c r="U750" s="4" t="s">
        <v>150</v>
      </c>
      <c r="V750" s="4">
        <v>301257</v>
      </c>
      <c r="W750" s="4" t="s">
        <v>2157</v>
      </c>
      <c r="X750" s="4">
        <v>301257</v>
      </c>
      <c r="Y750" s="4" t="s">
        <v>2157</v>
      </c>
      <c r="Z750" s="4">
        <v>15</v>
      </c>
      <c r="AA750" s="4" t="s">
        <v>43</v>
      </c>
      <c r="AB750" s="4">
        <v>1</v>
      </c>
      <c r="AC750" s="4" t="s">
        <v>43</v>
      </c>
      <c r="AD750" s="36">
        <v>8</v>
      </c>
      <c r="AE750" s="36" t="s">
        <v>344</v>
      </c>
      <c r="AF750" s="4"/>
      <c r="AG750" s="4"/>
      <c r="AH750" s="4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spans="1:46" ht="15" customHeight="1" x14ac:dyDescent="0.35">
      <c r="A751" s="4">
        <v>2020</v>
      </c>
      <c r="B751" s="4" t="s">
        <v>147</v>
      </c>
      <c r="C751" s="4" t="s">
        <v>148</v>
      </c>
      <c r="D751" s="55">
        <v>44001</v>
      </c>
      <c r="E751" s="4" t="s">
        <v>944</v>
      </c>
      <c r="F751" s="4" t="s">
        <v>36</v>
      </c>
      <c r="G751" s="4" t="s">
        <v>37</v>
      </c>
      <c r="H751" s="4" t="s">
        <v>38</v>
      </c>
      <c r="I751" s="4" t="s">
        <v>1605</v>
      </c>
      <c r="J751" s="4"/>
      <c r="K751" s="55"/>
      <c r="L751" s="4"/>
      <c r="M751" s="4"/>
      <c r="N751" s="55"/>
      <c r="O751" s="4" t="s">
        <v>2158</v>
      </c>
      <c r="P751" s="55">
        <v>44001</v>
      </c>
      <c r="Q751" s="4" t="s">
        <v>2159</v>
      </c>
      <c r="R751" s="4"/>
      <c r="S751" s="4"/>
      <c r="T751" s="56">
        <v>0</v>
      </c>
      <c r="U751" s="56" t="s">
        <v>150</v>
      </c>
      <c r="V751" s="4">
        <v>301012</v>
      </c>
      <c r="W751" s="56" t="s">
        <v>2160</v>
      </c>
      <c r="X751" s="4">
        <v>301012</v>
      </c>
      <c r="Y751" s="4" t="s">
        <v>2160</v>
      </c>
      <c r="Z751" s="4">
        <v>12</v>
      </c>
      <c r="AA751" s="4" t="s">
        <v>83</v>
      </c>
      <c r="AB751" s="4">
        <v>1</v>
      </c>
      <c r="AC751" s="4" t="s">
        <v>84</v>
      </c>
      <c r="AD751" s="36">
        <v>14</v>
      </c>
      <c r="AE751" s="36" t="s">
        <v>2161</v>
      </c>
      <c r="AF751" s="4"/>
      <c r="AG751" s="4"/>
      <c r="AH751" s="4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spans="1:46" ht="15" customHeight="1" x14ac:dyDescent="0.35">
      <c r="A752" s="4">
        <v>2020</v>
      </c>
      <c r="B752" s="4" t="s">
        <v>147</v>
      </c>
      <c r="C752" s="4" t="s">
        <v>148</v>
      </c>
      <c r="D752" s="55">
        <v>43875</v>
      </c>
      <c r="E752" s="4" t="s">
        <v>944</v>
      </c>
      <c r="F752" s="4" t="s">
        <v>36</v>
      </c>
      <c r="G752" s="4" t="s">
        <v>37</v>
      </c>
      <c r="H752" s="4" t="s">
        <v>38</v>
      </c>
      <c r="I752" s="4" t="s">
        <v>1605</v>
      </c>
      <c r="J752" s="4"/>
      <c r="K752" s="55"/>
      <c r="L752" s="4"/>
      <c r="M752" s="4"/>
      <c r="N752" s="55"/>
      <c r="O752" s="4" t="s">
        <v>2162</v>
      </c>
      <c r="P752" s="55">
        <v>43875</v>
      </c>
      <c r="Q752" s="4" t="s">
        <v>2163</v>
      </c>
      <c r="R752" s="4"/>
      <c r="S752" s="4"/>
      <c r="T752" s="4">
        <v>0</v>
      </c>
      <c r="U752" s="4" t="s">
        <v>150</v>
      </c>
      <c r="V752" s="4">
        <v>301274</v>
      </c>
      <c r="W752" s="4" t="s">
        <v>974</v>
      </c>
      <c r="X752" s="4">
        <v>301274</v>
      </c>
      <c r="Y752" s="4" t="s">
        <v>974</v>
      </c>
      <c r="Z752" s="4">
        <v>15</v>
      </c>
      <c r="AA752" s="4" t="s">
        <v>43</v>
      </c>
      <c r="AB752" s="56">
        <v>1</v>
      </c>
      <c r="AC752" s="56" t="s">
        <v>43</v>
      </c>
      <c r="AD752" s="36">
        <v>25</v>
      </c>
      <c r="AE752" s="36" t="s">
        <v>144</v>
      </c>
      <c r="AF752" s="4"/>
      <c r="AG752" s="4"/>
      <c r="AH752" s="4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spans="1:46" ht="15" customHeight="1" x14ac:dyDescent="0.35">
      <c r="A753" s="4">
        <v>2020</v>
      </c>
      <c r="B753" s="4" t="s">
        <v>147</v>
      </c>
      <c r="C753" s="4" t="s">
        <v>148</v>
      </c>
      <c r="D753" s="55">
        <v>43889</v>
      </c>
      <c r="E753" s="4" t="s">
        <v>944</v>
      </c>
      <c r="F753" s="4" t="s">
        <v>36</v>
      </c>
      <c r="G753" s="4" t="s">
        <v>37</v>
      </c>
      <c r="H753" s="4" t="s">
        <v>38</v>
      </c>
      <c r="I753" s="4" t="s">
        <v>1605</v>
      </c>
      <c r="J753" s="4"/>
      <c r="K753" s="55"/>
      <c r="L753" s="4"/>
      <c r="M753" s="4"/>
      <c r="N753" s="55"/>
      <c r="O753" s="4" t="s">
        <v>2164</v>
      </c>
      <c r="P753" s="55">
        <v>43889</v>
      </c>
      <c r="Q753" s="4" t="s">
        <v>2165</v>
      </c>
      <c r="R753" s="4"/>
      <c r="S753" s="4"/>
      <c r="T753" s="4">
        <v>0</v>
      </c>
      <c r="U753" s="4" t="s">
        <v>150</v>
      </c>
      <c r="V753" s="4">
        <v>301278</v>
      </c>
      <c r="W753" s="4" t="s">
        <v>2166</v>
      </c>
      <c r="X753" s="4">
        <v>301278</v>
      </c>
      <c r="Y753" s="4" t="s">
        <v>2166</v>
      </c>
      <c r="Z753" s="4">
        <v>15</v>
      </c>
      <c r="AA753" s="4" t="s">
        <v>43</v>
      </c>
      <c r="AB753" s="4">
        <v>1</v>
      </c>
      <c r="AC753" s="4" t="s">
        <v>43</v>
      </c>
      <c r="AD753" s="36">
        <v>29</v>
      </c>
      <c r="AE753" s="36" t="s">
        <v>2167</v>
      </c>
      <c r="AF753" s="4"/>
      <c r="AG753" s="4"/>
      <c r="AH753" s="4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spans="1:46" ht="15" customHeight="1" x14ac:dyDescent="0.35">
      <c r="A754" s="4">
        <v>2020</v>
      </c>
      <c r="B754" s="4" t="s">
        <v>147</v>
      </c>
      <c r="C754" s="4" t="s">
        <v>148</v>
      </c>
      <c r="D754" s="55">
        <v>44004</v>
      </c>
      <c r="E754" s="4" t="s">
        <v>944</v>
      </c>
      <c r="F754" s="4" t="s">
        <v>36</v>
      </c>
      <c r="G754" s="4" t="s">
        <v>37</v>
      </c>
      <c r="H754" s="4" t="s">
        <v>38</v>
      </c>
      <c r="I754" s="4" t="s">
        <v>1605</v>
      </c>
      <c r="J754" s="4"/>
      <c r="K754" s="55"/>
      <c r="L754" s="4"/>
      <c r="M754" s="4"/>
      <c r="N754" s="55"/>
      <c r="O754" s="4" t="s">
        <v>2168</v>
      </c>
      <c r="P754" s="55">
        <v>44004</v>
      </c>
      <c r="Q754" s="4" t="s">
        <v>2169</v>
      </c>
      <c r="R754" s="4"/>
      <c r="S754" s="4"/>
      <c r="T754" s="4">
        <v>0</v>
      </c>
      <c r="U754" s="4" t="s">
        <v>150</v>
      </c>
      <c r="V754" s="4">
        <v>301279</v>
      </c>
      <c r="W754" s="4" t="s">
        <v>463</v>
      </c>
      <c r="X754" s="4">
        <v>301279</v>
      </c>
      <c r="Y754" s="4" t="s">
        <v>463</v>
      </c>
      <c r="Z754" s="4">
        <v>15</v>
      </c>
      <c r="AA754" s="4" t="s">
        <v>43</v>
      </c>
      <c r="AB754" s="4">
        <v>1</v>
      </c>
      <c r="AC754" s="4" t="s">
        <v>43</v>
      </c>
      <c r="AD754" s="36">
        <v>30</v>
      </c>
      <c r="AE754" s="36" t="s">
        <v>130</v>
      </c>
      <c r="AF754" s="4"/>
      <c r="AG754" s="4"/>
      <c r="AH754" s="4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spans="1:46" ht="15" customHeight="1" x14ac:dyDescent="0.35">
      <c r="A755" s="4">
        <v>2020</v>
      </c>
      <c r="B755" s="4" t="s">
        <v>62</v>
      </c>
      <c r="C755" s="4" t="s">
        <v>62</v>
      </c>
      <c r="D755" s="55">
        <v>43852</v>
      </c>
      <c r="E755" s="4" t="s">
        <v>944</v>
      </c>
      <c r="F755" s="4" t="s">
        <v>36</v>
      </c>
      <c r="G755" s="4" t="s">
        <v>37</v>
      </c>
      <c r="H755" s="4" t="s">
        <v>38</v>
      </c>
      <c r="I755" s="4" t="s">
        <v>1605</v>
      </c>
      <c r="J755" s="4"/>
      <c r="K755" s="55"/>
      <c r="L755" s="4"/>
      <c r="M755" s="4"/>
      <c r="N755" s="55"/>
      <c r="O755" s="4" t="s">
        <v>2170</v>
      </c>
      <c r="P755" s="55">
        <v>43852</v>
      </c>
      <c r="Q755" s="4" t="s">
        <v>2171</v>
      </c>
      <c r="R755" s="4"/>
      <c r="S755" s="4"/>
      <c r="T755" s="4">
        <v>99</v>
      </c>
      <c r="U755" s="4" t="s">
        <v>64</v>
      </c>
      <c r="V755" s="4">
        <v>451</v>
      </c>
      <c r="W755" s="4" t="s">
        <v>312</v>
      </c>
      <c r="X755" s="4">
        <v>831</v>
      </c>
      <c r="Y755" s="4" t="s">
        <v>313</v>
      </c>
      <c r="Z755" s="4">
        <v>13</v>
      </c>
      <c r="AA755" s="4" t="s">
        <v>314</v>
      </c>
      <c r="AB755" s="4">
        <v>1</v>
      </c>
      <c r="AC755" s="4" t="s">
        <v>315</v>
      </c>
      <c r="AD755" s="36">
        <v>1</v>
      </c>
      <c r="AE755" s="36" t="s">
        <v>315</v>
      </c>
      <c r="AF755" s="4"/>
      <c r="AG755" s="4"/>
      <c r="AH755" s="4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spans="1:46" ht="15" customHeight="1" x14ac:dyDescent="0.35">
      <c r="A756" s="4">
        <v>2020</v>
      </c>
      <c r="B756" s="4" t="s">
        <v>34</v>
      </c>
      <c r="C756" s="4" t="s">
        <v>34</v>
      </c>
      <c r="D756" s="55">
        <v>43889</v>
      </c>
      <c r="E756" s="4" t="s">
        <v>1256</v>
      </c>
      <c r="F756" s="4" t="s">
        <v>36</v>
      </c>
      <c r="G756" s="4" t="s">
        <v>37</v>
      </c>
      <c r="H756" s="4" t="s">
        <v>38</v>
      </c>
      <c r="I756" s="4" t="s">
        <v>1605</v>
      </c>
      <c r="J756" s="4"/>
      <c r="K756" s="55"/>
      <c r="L756" s="4"/>
      <c r="M756" s="4"/>
      <c r="N756" s="55"/>
      <c r="O756" s="4" t="s">
        <v>2172</v>
      </c>
      <c r="P756" s="55">
        <v>43889</v>
      </c>
      <c r="Q756" s="4" t="s">
        <v>2173</v>
      </c>
      <c r="R756" s="4"/>
      <c r="S756" s="4"/>
      <c r="T756" s="4">
        <v>7</v>
      </c>
      <c r="U756" s="4" t="s">
        <v>181</v>
      </c>
      <c r="V756" s="4">
        <v>70</v>
      </c>
      <c r="W756" s="4" t="s">
        <v>349</v>
      </c>
      <c r="X756" s="4">
        <v>996</v>
      </c>
      <c r="Y756" s="4" t="s">
        <v>350</v>
      </c>
      <c r="Z756" s="4">
        <v>15</v>
      </c>
      <c r="AA756" s="4" t="s">
        <v>43</v>
      </c>
      <c r="AB756" s="4">
        <v>1</v>
      </c>
      <c r="AC756" s="4" t="s">
        <v>43</v>
      </c>
      <c r="AD756" s="36">
        <v>31</v>
      </c>
      <c r="AE756" s="36" t="s">
        <v>49</v>
      </c>
      <c r="AF756" s="4"/>
      <c r="AG756" s="4"/>
      <c r="AH756" s="4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spans="1:46" ht="15" customHeight="1" x14ac:dyDescent="0.35">
      <c r="A757" s="4">
        <v>2020</v>
      </c>
      <c r="B757" s="4" t="s">
        <v>147</v>
      </c>
      <c r="C757" s="4" t="s">
        <v>148</v>
      </c>
      <c r="D757" s="55">
        <v>44126</v>
      </c>
      <c r="E757" s="4" t="s">
        <v>1256</v>
      </c>
      <c r="F757" s="4" t="s">
        <v>36</v>
      </c>
      <c r="G757" s="4" t="s">
        <v>37</v>
      </c>
      <c r="H757" s="4" t="s">
        <v>38</v>
      </c>
      <c r="I757" s="4" t="s">
        <v>1605</v>
      </c>
      <c r="J757" s="4"/>
      <c r="K757" s="55"/>
      <c r="L757" s="4"/>
      <c r="M757" s="4"/>
      <c r="N757" s="55"/>
      <c r="O757" s="4" t="s">
        <v>2174</v>
      </c>
      <c r="P757" s="55">
        <v>44126</v>
      </c>
      <c r="Q757" s="4" t="s">
        <v>2175</v>
      </c>
      <c r="R757" s="4"/>
      <c r="S757" s="4"/>
      <c r="T757" s="4">
        <v>0</v>
      </c>
      <c r="U757" s="4" t="s">
        <v>150</v>
      </c>
      <c r="V757" s="4">
        <v>301276</v>
      </c>
      <c r="W757" s="4" t="s">
        <v>2176</v>
      </c>
      <c r="X757" s="4">
        <v>301276</v>
      </c>
      <c r="Y757" s="4" t="s">
        <v>2176</v>
      </c>
      <c r="Z757" s="4">
        <v>15</v>
      </c>
      <c r="AA757" s="4" t="s">
        <v>43</v>
      </c>
      <c r="AB757" s="4">
        <v>1</v>
      </c>
      <c r="AC757" s="4" t="s">
        <v>43</v>
      </c>
      <c r="AD757" s="36">
        <v>27</v>
      </c>
      <c r="AE757" s="36" t="s">
        <v>2177</v>
      </c>
      <c r="AF757" s="4"/>
      <c r="AG757" s="4"/>
      <c r="AH757" s="4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spans="1:46" ht="15" customHeight="1" x14ac:dyDescent="0.35">
      <c r="A758" s="4">
        <v>2020</v>
      </c>
      <c r="B758" s="4" t="s">
        <v>147</v>
      </c>
      <c r="C758" s="4" t="s">
        <v>148</v>
      </c>
      <c r="D758" s="55">
        <v>44148</v>
      </c>
      <c r="E758" s="4" t="s">
        <v>1256</v>
      </c>
      <c r="F758" s="4" t="s">
        <v>36</v>
      </c>
      <c r="G758" s="4" t="s">
        <v>37</v>
      </c>
      <c r="H758" s="4" t="s">
        <v>38</v>
      </c>
      <c r="I758" s="4" t="s">
        <v>1605</v>
      </c>
      <c r="J758" s="4"/>
      <c r="K758" s="55"/>
      <c r="L758" s="4"/>
      <c r="M758" s="4"/>
      <c r="N758" s="55"/>
      <c r="O758" s="4" t="s">
        <v>2178</v>
      </c>
      <c r="P758" s="55">
        <v>44148</v>
      </c>
      <c r="Q758" s="4" t="s">
        <v>2179</v>
      </c>
      <c r="R758" s="4"/>
      <c r="S758" s="4"/>
      <c r="T758" s="4">
        <v>0</v>
      </c>
      <c r="U758" s="4" t="s">
        <v>150</v>
      </c>
      <c r="V758" s="4">
        <v>301286</v>
      </c>
      <c r="W758" s="4" t="s">
        <v>981</v>
      </c>
      <c r="X758" s="4">
        <v>301286</v>
      </c>
      <c r="Y758" s="4" t="s">
        <v>981</v>
      </c>
      <c r="Z758" s="4">
        <v>15</v>
      </c>
      <c r="AA758" s="4" t="s">
        <v>43</v>
      </c>
      <c r="AB758" s="4">
        <v>1</v>
      </c>
      <c r="AC758" s="4" t="s">
        <v>43</v>
      </c>
      <c r="AD758" s="36">
        <v>37</v>
      </c>
      <c r="AE758" s="36" t="s">
        <v>982</v>
      </c>
      <c r="AF758" s="4"/>
      <c r="AG758" s="4"/>
      <c r="AH758" s="4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spans="1:46" ht="15" customHeight="1" x14ac:dyDescent="0.35">
      <c r="A759" s="4">
        <v>2020</v>
      </c>
      <c r="B759" s="4" t="s">
        <v>147</v>
      </c>
      <c r="C759" s="4" t="s">
        <v>148</v>
      </c>
      <c r="D759" s="55">
        <v>44084</v>
      </c>
      <c r="E759" s="4" t="s">
        <v>1290</v>
      </c>
      <c r="F759" s="4" t="s">
        <v>36</v>
      </c>
      <c r="G759" s="4" t="s">
        <v>37</v>
      </c>
      <c r="H759" s="4" t="s">
        <v>38</v>
      </c>
      <c r="I759" s="4" t="s">
        <v>1605</v>
      </c>
      <c r="J759" s="4"/>
      <c r="K759" s="55"/>
      <c r="L759" s="4"/>
      <c r="M759" s="4"/>
      <c r="N759" s="55"/>
      <c r="O759" s="4" t="s">
        <v>2180</v>
      </c>
      <c r="P759" s="55">
        <v>44084</v>
      </c>
      <c r="Q759" s="4" t="s">
        <v>2181</v>
      </c>
      <c r="R759" s="4"/>
      <c r="S759" s="4"/>
      <c r="T759" s="4">
        <v>0</v>
      </c>
      <c r="U759" s="4" t="s">
        <v>150</v>
      </c>
      <c r="V759" s="4">
        <v>301426</v>
      </c>
      <c r="W759" s="4" t="s">
        <v>2182</v>
      </c>
      <c r="X759" s="4">
        <v>301426</v>
      </c>
      <c r="Y759" s="4" t="s">
        <v>2182</v>
      </c>
      <c r="Z759" s="4">
        <v>16</v>
      </c>
      <c r="AA759" s="4" t="s">
        <v>88</v>
      </c>
      <c r="AB759" s="4">
        <v>1</v>
      </c>
      <c r="AC759" s="4" t="s">
        <v>89</v>
      </c>
      <c r="AD759" s="36">
        <v>5</v>
      </c>
      <c r="AE759" s="36" t="s">
        <v>2183</v>
      </c>
      <c r="AF759" s="4"/>
      <c r="AG759" s="4"/>
      <c r="AH759" s="4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spans="1:46" ht="15" customHeight="1" x14ac:dyDescent="0.35">
      <c r="A760" s="4">
        <v>2020</v>
      </c>
      <c r="B760" s="4" t="s">
        <v>147</v>
      </c>
      <c r="C760" s="4" t="s">
        <v>148</v>
      </c>
      <c r="D760" s="55">
        <v>43969</v>
      </c>
      <c r="E760" s="4" t="s">
        <v>1290</v>
      </c>
      <c r="F760" s="4" t="s">
        <v>36</v>
      </c>
      <c r="G760" s="4" t="s">
        <v>37</v>
      </c>
      <c r="H760" s="4" t="s">
        <v>38</v>
      </c>
      <c r="I760" s="4" t="s">
        <v>1605</v>
      </c>
      <c r="J760" s="4"/>
      <c r="K760" s="55"/>
      <c r="L760" s="4"/>
      <c r="M760" s="4"/>
      <c r="N760" s="55"/>
      <c r="O760" s="4" t="s">
        <v>2184</v>
      </c>
      <c r="P760" s="55">
        <v>43969</v>
      </c>
      <c r="Q760" s="4" t="s">
        <v>2185</v>
      </c>
      <c r="R760" s="4"/>
      <c r="S760" s="4"/>
      <c r="T760" s="4">
        <v>0</v>
      </c>
      <c r="U760" s="4" t="s">
        <v>150</v>
      </c>
      <c r="V760" s="4">
        <v>301452</v>
      </c>
      <c r="W760" s="4" t="s">
        <v>2186</v>
      </c>
      <c r="X760" s="4">
        <v>301452</v>
      </c>
      <c r="Y760" s="4" t="s">
        <v>2186</v>
      </c>
      <c r="Z760" s="4">
        <v>16</v>
      </c>
      <c r="AA760" s="4" t="s">
        <v>88</v>
      </c>
      <c r="AB760" s="4">
        <v>4</v>
      </c>
      <c r="AC760" s="4" t="s">
        <v>2187</v>
      </c>
      <c r="AD760" s="36">
        <v>3</v>
      </c>
      <c r="AE760" s="36" t="s">
        <v>2188</v>
      </c>
      <c r="AF760" s="4"/>
      <c r="AG760" s="4"/>
      <c r="AH760" s="4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spans="1:46" ht="15" customHeight="1" x14ac:dyDescent="0.35">
      <c r="A761" s="4">
        <v>2020</v>
      </c>
      <c r="B761" s="4" t="s">
        <v>34</v>
      </c>
      <c r="C761" s="4" t="s">
        <v>34</v>
      </c>
      <c r="D761" s="55">
        <v>43896</v>
      </c>
      <c r="E761" s="4" t="s">
        <v>1290</v>
      </c>
      <c r="F761" s="4" t="s">
        <v>36</v>
      </c>
      <c r="G761" s="4" t="s">
        <v>37</v>
      </c>
      <c r="H761" s="4" t="s">
        <v>38</v>
      </c>
      <c r="I761" s="4" t="s">
        <v>1605</v>
      </c>
      <c r="J761" s="4"/>
      <c r="K761" s="55"/>
      <c r="L761" s="4"/>
      <c r="M761" s="4"/>
      <c r="N761" s="55"/>
      <c r="O761" s="4" t="s">
        <v>2189</v>
      </c>
      <c r="P761" s="55">
        <v>43896</v>
      </c>
      <c r="Q761" s="4" t="s">
        <v>2190</v>
      </c>
      <c r="R761" s="4"/>
      <c r="S761" s="4"/>
      <c r="T761" s="4">
        <v>26</v>
      </c>
      <c r="U761" s="4" t="s">
        <v>51</v>
      </c>
      <c r="V761" s="4">
        <v>26</v>
      </c>
      <c r="W761" s="4" t="s">
        <v>356</v>
      </c>
      <c r="X761" s="4">
        <v>468</v>
      </c>
      <c r="Y761" s="4" t="s">
        <v>357</v>
      </c>
      <c r="Z761" s="4">
        <v>15</v>
      </c>
      <c r="AA761" s="4" t="s">
        <v>43</v>
      </c>
      <c r="AB761" s="4">
        <v>1</v>
      </c>
      <c r="AC761" s="4" t="s">
        <v>43</v>
      </c>
      <c r="AD761" s="36">
        <v>30</v>
      </c>
      <c r="AE761" s="36" t="s">
        <v>130</v>
      </c>
      <c r="AF761" s="4"/>
      <c r="AG761" s="4"/>
      <c r="AH761" s="4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spans="1:46" ht="15" customHeight="1" x14ac:dyDescent="0.35">
      <c r="A762" s="4">
        <v>2020</v>
      </c>
      <c r="B762" s="4" t="s">
        <v>147</v>
      </c>
      <c r="C762" s="4" t="s">
        <v>148</v>
      </c>
      <c r="D762" s="55">
        <v>44187</v>
      </c>
      <c r="E762" s="4" t="s">
        <v>1604</v>
      </c>
      <c r="F762" s="4" t="s">
        <v>36</v>
      </c>
      <c r="G762" s="4" t="s">
        <v>37</v>
      </c>
      <c r="H762" s="4" t="s">
        <v>38</v>
      </c>
      <c r="I762" s="4" t="s">
        <v>1633</v>
      </c>
      <c r="J762" s="4"/>
      <c r="K762" s="55"/>
      <c r="L762" s="4"/>
      <c r="M762" s="4"/>
      <c r="N762" s="55"/>
      <c r="O762" s="4" t="s">
        <v>2191</v>
      </c>
      <c r="P762" s="55">
        <v>44187</v>
      </c>
      <c r="Q762" s="4" t="s">
        <v>2192</v>
      </c>
      <c r="R762" s="4"/>
      <c r="S762" s="4"/>
      <c r="T762" s="4">
        <v>0</v>
      </c>
      <c r="U762" s="4" t="s">
        <v>150</v>
      </c>
      <c r="V762" s="4">
        <v>300443</v>
      </c>
      <c r="W762" s="4" t="s">
        <v>2193</v>
      </c>
      <c r="X762" s="4">
        <v>300443</v>
      </c>
      <c r="Y762" s="4" t="s">
        <v>2193</v>
      </c>
      <c r="Z762" s="4">
        <v>5</v>
      </c>
      <c r="AA762" s="4" t="s">
        <v>77</v>
      </c>
      <c r="AB762" s="4">
        <v>1</v>
      </c>
      <c r="AC762" s="4" t="s">
        <v>78</v>
      </c>
      <c r="AD762" s="36">
        <v>4</v>
      </c>
      <c r="AE762" s="36" t="s">
        <v>2194</v>
      </c>
      <c r="AF762" s="4"/>
      <c r="AG762" s="4"/>
      <c r="AH762" s="4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spans="1:46" ht="15" customHeight="1" x14ac:dyDescent="0.35">
      <c r="A763" s="4">
        <v>2020</v>
      </c>
      <c r="B763" s="4" t="s">
        <v>147</v>
      </c>
      <c r="C763" s="4" t="s">
        <v>148</v>
      </c>
      <c r="D763" s="55">
        <v>44194</v>
      </c>
      <c r="E763" s="4" t="s">
        <v>1604</v>
      </c>
      <c r="F763" s="4" t="s">
        <v>36</v>
      </c>
      <c r="G763" s="4" t="s">
        <v>37</v>
      </c>
      <c r="H763" s="4" t="s">
        <v>38</v>
      </c>
      <c r="I763" s="4" t="s">
        <v>1633</v>
      </c>
      <c r="J763" s="4"/>
      <c r="K763" s="55"/>
      <c r="L763" s="4"/>
      <c r="M763" s="4"/>
      <c r="N763" s="55"/>
      <c r="O763" s="4" t="s">
        <v>2195</v>
      </c>
      <c r="P763" s="55">
        <v>44194</v>
      </c>
      <c r="Q763" s="4" t="s">
        <v>2196</v>
      </c>
      <c r="R763" s="4"/>
      <c r="S763" s="4"/>
      <c r="T763" s="56">
        <v>0</v>
      </c>
      <c r="U763" s="56" t="s">
        <v>150</v>
      </c>
      <c r="V763" s="56">
        <v>300333</v>
      </c>
      <c r="W763" s="56" t="s">
        <v>2197</v>
      </c>
      <c r="X763" s="56">
        <v>300333</v>
      </c>
      <c r="Y763" s="56" t="s">
        <v>2197</v>
      </c>
      <c r="Z763" s="56">
        <v>4</v>
      </c>
      <c r="AA763" s="56" t="s">
        <v>301</v>
      </c>
      <c r="AB763" s="56">
        <v>1</v>
      </c>
      <c r="AC763" s="56" t="s">
        <v>301</v>
      </c>
      <c r="AD763" s="37">
        <v>3</v>
      </c>
      <c r="AE763" s="37" t="s">
        <v>2198</v>
      </c>
      <c r="AF763" s="4"/>
      <c r="AG763" s="4"/>
      <c r="AH763" s="4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spans="1:46" ht="15" customHeight="1" x14ac:dyDescent="0.35">
      <c r="A764" s="4">
        <v>2020</v>
      </c>
      <c r="B764" s="4" t="s">
        <v>147</v>
      </c>
      <c r="C764" s="4" t="s">
        <v>148</v>
      </c>
      <c r="D764" s="55">
        <v>44120</v>
      </c>
      <c r="E764" s="4" t="s">
        <v>1604</v>
      </c>
      <c r="F764" s="4" t="s">
        <v>36</v>
      </c>
      <c r="G764" s="4" t="s">
        <v>37</v>
      </c>
      <c r="H764" s="4" t="s">
        <v>38</v>
      </c>
      <c r="I764" s="4" t="s">
        <v>1633</v>
      </c>
      <c r="J764" s="4"/>
      <c r="K764" s="55"/>
      <c r="L764" s="4"/>
      <c r="M764" s="4"/>
      <c r="N764" s="55"/>
      <c r="O764" s="4" t="s">
        <v>2199</v>
      </c>
      <c r="P764" s="55">
        <v>44120</v>
      </c>
      <c r="Q764" s="4" t="s">
        <v>2200</v>
      </c>
      <c r="R764" s="4"/>
      <c r="S764" s="4"/>
      <c r="T764" s="4">
        <v>0</v>
      </c>
      <c r="U764" s="4" t="s">
        <v>150</v>
      </c>
      <c r="V764" s="4">
        <v>300475</v>
      </c>
      <c r="W764" s="4" t="s">
        <v>2201</v>
      </c>
      <c r="X764" s="4">
        <v>300475</v>
      </c>
      <c r="Y764" s="4" t="s">
        <v>2201</v>
      </c>
      <c r="Z764" s="4">
        <v>5</v>
      </c>
      <c r="AA764" s="4" t="s">
        <v>77</v>
      </c>
      <c r="AB764" s="4">
        <v>5</v>
      </c>
      <c r="AC764" s="4" t="s">
        <v>773</v>
      </c>
      <c r="AD764" s="36">
        <v>5</v>
      </c>
      <c r="AE764" s="36" t="s">
        <v>2202</v>
      </c>
      <c r="AF764" s="4"/>
      <c r="AG764" s="4"/>
      <c r="AH764" s="4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spans="1:46" ht="15" customHeight="1" x14ac:dyDescent="0.35">
      <c r="A765" s="4">
        <v>2020</v>
      </c>
      <c r="B765" s="4" t="s">
        <v>147</v>
      </c>
      <c r="C765" s="4" t="s">
        <v>148</v>
      </c>
      <c r="D765" s="55">
        <v>44195</v>
      </c>
      <c r="E765" s="4" t="s">
        <v>1604</v>
      </c>
      <c r="F765" s="4" t="s">
        <v>36</v>
      </c>
      <c r="G765" s="4" t="s">
        <v>37</v>
      </c>
      <c r="H765" s="4" t="s">
        <v>38</v>
      </c>
      <c r="I765" s="4" t="s">
        <v>1633</v>
      </c>
      <c r="J765" s="56"/>
      <c r="K765" s="57"/>
      <c r="L765" s="4"/>
      <c r="M765" s="4"/>
      <c r="N765" s="55"/>
      <c r="O765" s="4" t="s">
        <v>2203</v>
      </c>
      <c r="P765" s="55">
        <v>44195</v>
      </c>
      <c r="Q765" s="4" t="s">
        <v>2204</v>
      </c>
      <c r="R765" s="4"/>
      <c r="S765" s="4"/>
      <c r="T765" s="4">
        <v>0</v>
      </c>
      <c r="U765" s="4" t="s">
        <v>150</v>
      </c>
      <c r="V765" s="4">
        <v>300132</v>
      </c>
      <c r="W765" s="4" t="s">
        <v>2205</v>
      </c>
      <c r="X765" s="4">
        <v>300132</v>
      </c>
      <c r="Y765" s="4" t="s">
        <v>2205</v>
      </c>
      <c r="Z765" s="4">
        <v>2</v>
      </c>
      <c r="AA765" s="4" t="s">
        <v>72</v>
      </c>
      <c r="AB765" s="4">
        <v>6</v>
      </c>
      <c r="AC765" s="4" t="s">
        <v>713</v>
      </c>
      <c r="AD765" s="36">
        <v>8</v>
      </c>
      <c r="AE765" s="36" t="s">
        <v>2206</v>
      </c>
      <c r="AF765" s="4"/>
      <c r="AG765" s="4"/>
      <c r="AH765" s="4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spans="1:46" ht="15" customHeight="1" x14ac:dyDescent="0.35">
      <c r="A766" s="4">
        <v>2020</v>
      </c>
      <c r="B766" s="4" t="s">
        <v>147</v>
      </c>
      <c r="C766" s="4" t="s">
        <v>207</v>
      </c>
      <c r="D766" s="55">
        <v>44106</v>
      </c>
      <c r="E766" s="4" t="s">
        <v>1604</v>
      </c>
      <c r="F766" s="4" t="s">
        <v>36</v>
      </c>
      <c r="G766" s="4" t="s">
        <v>37</v>
      </c>
      <c r="H766" s="4" t="s">
        <v>38</v>
      </c>
      <c r="I766" s="4" t="s">
        <v>1633</v>
      </c>
      <c r="J766" s="4"/>
      <c r="K766" s="55"/>
      <c r="L766" s="4"/>
      <c r="M766" s="4"/>
      <c r="N766" s="55"/>
      <c r="O766" s="4" t="s">
        <v>2207</v>
      </c>
      <c r="P766" s="55">
        <v>44106</v>
      </c>
      <c r="Q766" s="4" t="s">
        <v>2208</v>
      </c>
      <c r="R766" s="4"/>
      <c r="S766" s="4"/>
      <c r="T766" s="4">
        <v>0</v>
      </c>
      <c r="U766" s="4" t="s">
        <v>150</v>
      </c>
      <c r="V766" s="4">
        <v>301514</v>
      </c>
      <c r="W766" s="4" t="s">
        <v>2209</v>
      </c>
      <c r="X766" s="4">
        <v>301514</v>
      </c>
      <c r="Y766" s="4" t="s">
        <v>2209</v>
      </c>
      <c r="Z766" s="4">
        <v>19</v>
      </c>
      <c r="AA766" s="4" t="s">
        <v>99</v>
      </c>
      <c r="AB766" s="4">
        <v>2</v>
      </c>
      <c r="AC766" s="4" t="s">
        <v>2210</v>
      </c>
      <c r="AD766" s="36">
        <v>1</v>
      </c>
      <c r="AE766" s="36" t="s">
        <v>2211</v>
      </c>
      <c r="AF766" s="4"/>
      <c r="AG766" s="4"/>
      <c r="AH766" s="4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spans="1:46" ht="15" customHeight="1" x14ac:dyDescent="0.35">
      <c r="A767" s="4">
        <v>2020</v>
      </c>
      <c r="B767" s="4" t="s">
        <v>34</v>
      </c>
      <c r="C767" s="4" t="s">
        <v>289</v>
      </c>
      <c r="D767" s="55">
        <v>44196</v>
      </c>
      <c r="E767" s="4" t="s">
        <v>1910</v>
      </c>
      <c r="F767" s="4" t="s">
        <v>36</v>
      </c>
      <c r="G767" s="4" t="s">
        <v>37</v>
      </c>
      <c r="H767" s="4" t="s">
        <v>38</v>
      </c>
      <c r="I767" s="4" t="s">
        <v>1633</v>
      </c>
      <c r="J767" s="4"/>
      <c r="K767" s="55"/>
      <c r="L767" s="4"/>
      <c r="M767" s="4"/>
      <c r="N767" s="55"/>
      <c r="O767" s="4" t="s">
        <v>2212</v>
      </c>
      <c r="P767" s="55">
        <v>44196</v>
      </c>
      <c r="Q767" s="4" t="s">
        <v>2213</v>
      </c>
      <c r="R767" s="4"/>
      <c r="S767" s="4"/>
      <c r="T767" s="4">
        <v>21</v>
      </c>
      <c r="U767" s="4" t="s">
        <v>352</v>
      </c>
      <c r="V767" s="4">
        <v>21</v>
      </c>
      <c r="W767" s="4" t="s">
        <v>352</v>
      </c>
      <c r="X767" s="4">
        <v>198</v>
      </c>
      <c r="Y767" s="4" t="s">
        <v>353</v>
      </c>
      <c r="Z767" s="4">
        <v>15</v>
      </c>
      <c r="AA767" s="4" t="s">
        <v>43</v>
      </c>
      <c r="AB767" s="4">
        <v>1</v>
      </c>
      <c r="AC767" s="4" t="s">
        <v>43</v>
      </c>
      <c r="AD767" s="36">
        <v>31</v>
      </c>
      <c r="AE767" s="36" t="s">
        <v>49</v>
      </c>
      <c r="AF767" s="4"/>
      <c r="AG767" s="4"/>
      <c r="AH767" s="4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spans="1:46" ht="15" customHeight="1" x14ac:dyDescent="0.35">
      <c r="A768" s="4">
        <v>2020</v>
      </c>
      <c r="B768" s="4" t="s">
        <v>147</v>
      </c>
      <c r="C768" s="4" t="s">
        <v>207</v>
      </c>
      <c r="D768" s="55">
        <v>44195</v>
      </c>
      <c r="E768" s="4" t="s">
        <v>1910</v>
      </c>
      <c r="F768" s="4" t="s">
        <v>36</v>
      </c>
      <c r="G768" s="4" t="s">
        <v>37</v>
      </c>
      <c r="H768" s="4" t="s">
        <v>38</v>
      </c>
      <c r="I768" s="4" t="s">
        <v>1633</v>
      </c>
      <c r="J768" s="4"/>
      <c r="K768" s="55"/>
      <c r="L768" s="4"/>
      <c r="M768" s="4"/>
      <c r="N768" s="55"/>
      <c r="O768" s="4" t="s">
        <v>2214</v>
      </c>
      <c r="P768" s="55">
        <v>44195</v>
      </c>
      <c r="Q768" s="4" t="s">
        <v>2215</v>
      </c>
      <c r="R768" s="4"/>
      <c r="S768" s="4"/>
      <c r="T768" s="56">
        <v>0</v>
      </c>
      <c r="U768" s="56" t="s">
        <v>150</v>
      </c>
      <c r="V768" s="4">
        <v>301498</v>
      </c>
      <c r="W768" s="56" t="s">
        <v>756</v>
      </c>
      <c r="X768" s="4">
        <v>301498</v>
      </c>
      <c r="Y768" s="56" t="s">
        <v>756</v>
      </c>
      <c r="Z768" s="56">
        <v>18</v>
      </c>
      <c r="AA768" s="56" t="s">
        <v>94</v>
      </c>
      <c r="AB768" s="56">
        <v>3</v>
      </c>
      <c r="AC768" s="56" t="s">
        <v>757</v>
      </c>
      <c r="AD768" s="37">
        <v>1</v>
      </c>
      <c r="AE768" s="37" t="s">
        <v>757</v>
      </c>
      <c r="AF768" s="4"/>
      <c r="AG768" s="4"/>
      <c r="AH768" s="4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spans="1:46" ht="15" customHeight="1" x14ac:dyDescent="0.35">
      <c r="A769" s="4">
        <v>2020</v>
      </c>
      <c r="B769" s="4" t="s">
        <v>34</v>
      </c>
      <c r="C769" s="4" t="s">
        <v>289</v>
      </c>
      <c r="D769" s="55">
        <v>44193</v>
      </c>
      <c r="E769" s="4" t="s">
        <v>2216</v>
      </c>
      <c r="F769" s="4" t="s">
        <v>36</v>
      </c>
      <c r="G769" s="4" t="s">
        <v>37</v>
      </c>
      <c r="H769" s="4" t="s">
        <v>38</v>
      </c>
      <c r="I769" s="4" t="s">
        <v>1633</v>
      </c>
      <c r="J769" s="4"/>
      <c r="K769" s="55"/>
      <c r="L769" s="4"/>
      <c r="M769" s="4"/>
      <c r="N769" s="55"/>
      <c r="O769" s="4" t="s">
        <v>2217</v>
      </c>
      <c r="P769" s="55">
        <v>44193</v>
      </c>
      <c r="Q769" s="4" t="s">
        <v>2218</v>
      </c>
      <c r="R769" s="4"/>
      <c r="S769" s="4"/>
      <c r="T769" s="4">
        <v>4</v>
      </c>
      <c r="U769" s="4" t="s">
        <v>387</v>
      </c>
      <c r="V769" s="4">
        <v>4</v>
      </c>
      <c r="W769" s="4" t="s">
        <v>387</v>
      </c>
      <c r="X769" s="4">
        <v>12</v>
      </c>
      <c r="Y769" s="4" t="s">
        <v>388</v>
      </c>
      <c r="Z769" s="4">
        <v>15</v>
      </c>
      <c r="AA769" s="4" t="s">
        <v>43</v>
      </c>
      <c r="AB769" s="4">
        <v>1</v>
      </c>
      <c r="AC769" s="4" t="s">
        <v>43</v>
      </c>
      <c r="AD769" s="36">
        <v>1</v>
      </c>
      <c r="AE769" s="36" t="s">
        <v>43</v>
      </c>
      <c r="AF769" s="4"/>
      <c r="AG769" s="4"/>
      <c r="AH769" s="4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spans="1:46" ht="15" customHeight="1" x14ac:dyDescent="0.35">
      <c r="A770" s="4">
        <v>2020</v>
      </c>
      <c r="B770" s="4" t="s">
        <v>147</v>
      </c>
      <c r="C770" s="4" t="s">
        <v>148</v>
      </c>
      <c r="D770" s="55">
        <v>44012</v>
      </c>
      <c r="E770" s="4" t="s">
        <v>1897</v>
      </c>
      <c r="F770" s="4" t="s">
        <v>36</v>
      </c>
      <c r="G770" s="4" t="s">
        <v>37</v>
      </c>
      <c r="H770" s="4" t="s">
        <v>38</v>
      </c>
      <c r="I770" s="4" t="s">
        <v>1605</v>
      </c>
      <c r="J770" s="4"/>
      <c r="K770" s="55"/>
      <c r="L770" s="4"/>
      <c r="M770" s="4"/>
      <c r="N770" s="55"/>
      <c r="O770" s="4" t="s">
        <v>2219</v>
      </c>
      <c r="P770" s="55">
        <v>44012</v>
      </c>
      <c r="Q770" s="4" t="s">
        <v>2220</v>
      </c>
      <c r="R770" s="4"/>
      <c r="S770" s="4"/>
      <c r="T770" s="4">
        <v>0</v>
      </c>
      <c r="U770" s="4" t="s">
        <v>150</v>
      </c>
      <c r="V770" s="4">
        <v>300975</v>
      </c>
      <c r="W770" s="4" t="s">
        <v>2221</v>
      </c>
      <c r="X770" s="4">
        <v>300975</v>
      </c>
      <c r="Y770" s="4" t="s">
        <v>2221</v>
      </c>
      <c r="Z770" s="4">
        <v>11</v>
      </c>
      <c r="AA770" s="4" t="s">
        <v>310</v>
      </c>
      <c r="AB770" s="4">
        <v>2</v>
      </c>
      <c r="AC770" s="4" t="s">
        <v>2222</v>
      </c>
      <c r="AD770" s="36">
        <v>2</v>
      </c>
      <c r="AE770" s="36" t="s">
        <v>2223</v>
      </c>
      <c r="AF770" s="4"/>
      <c r="AG770" s="4"/>
      <c r="AH770" s="4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spans="1:46" ht="15" customHeight="1" x14ac:dyDescent="0.35">
      <c r="A771" s="4">
        <v>2020</v>
      </c>
      <c r="B771" s="4" t="s">
        <v>34</v>
      </c>
      <c r="C771" s="4" t="s">
        <v>34</v>
      </c>
      <c r="D771" s="55">
        <v>44148</v>
      </c>
      <c r="E771" s="4" t="s">
        <v>1604</v>
      </c>
      <c r="F771" s="4" t="s">
        <v>36</v>
      </c>
      <c r="G771" s="4" t="s">
        <v>37</v>
      </c>
      <c r="H771" s="4" t="s">
        <v>38</v>
      </c>
      <c r="I771" s="4" t="s">
        <v>1605</v>
      </c>
      <c r="J771" s="4"/>
      <c r="K771" s="55"/>
      <c r="L771" s="4"/>
      <c r="M771" s="4"/>
      <c r="N771" s="55"/>
      <c r="O771" s="4" t="s">
        <v>2224</v>
      </c>
      <c r="P771" s="55">
        <v>44148</v>
      </c>
      <c r="Q771" s="4" t="s">
        <v>2225</v>
      </c>
      <c r="R771" s="4"/>
      <c r="S771" s="4"/>
      <c r="T771" s="4">
        <v>1</v>
      </c>
      <c r="U771" s="4" t="s">
        <v>40</v>
      </c>
      <c r="V771" s="4">
        <v>23</v>
      </c>
      <c r="W771" s="4" t="s">
        <v>41</v>
      </c>
      <c r="X771" s="4">
        <v>1314</v>
      </c>
      <c r="Y771" s="4" t="s">
        <v>42</v>
      </c>
      <c r="Z771" s="4">
        <v>15</v>
      </c>
      <c r="AA771" s="4" t="s">
        <v>43</v>
      </c>
      <c r="AB771" s="4">
        <v>1</v>
      </c>
      <c r="AC771" s="4" t="s">
        <v>43</v>
      </c>
      <c r="AD771" s="36">
        <v>13</v>
      </c>
      <c r="AE771" s="36" t="s">
        <v>44</v>
      </c>
      <c r="AF771" s="4"/>
      <c r="AG771" s="4"/>
      <c r="AH771" s="4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spans="1:46" ht="15" customHeight="1" x14ac:dyDescent="0.35">
      <c r="A772" s="4">
        <v>2020</v>
      </c>
      <c r="B772" s="4" t="s">
        <v>147</v>
      </c>
      <c r="C772" s="4" t="s">
        <v>148</v>
      </c>
      <c r="D772" s="55">
        <v>44055</v>
      </c>
      <c r="E772" s="4" t="s">
        <v>1604</v>
      </c>
      <c r="F772" s="4" t="s">
        <v>36</v>
      </c>
      <c r="G772" s="4" t="s">
        <v>37</v>
      </c>
      <c r="H772" s="4" t="s">
        <v>38</v>
      </c>
      <c r="I772" s="4" t="s">
        <v>1605</v>
      </c>
      <c r="J772" s="4"/>
      <c r="K772" s="55"/>
      <c r="L772" s="4"/>
      <c r="M772" s="4"/>
      <c r="N772" s="55"/>
      <c r="O772" s="4" t="s">
        <v>2226</v>
      </c>
      <c r="P772" s="55">
        <v>44055</v>
      </c>
      <c r="Q772" s="4" t="s">
        <v>2227</v>
      </c>
      <c r="R772" s="4"/>
      <c r="S772" s="4"/>
      <c r="T772" s="4">
        <v>0</v>
      </c>
      <c r="U772" s="4" t="s">
        <v>150</v>
      </c>
      <c r="V772" s="4">
        <v>301591</v>
      </c>
      <c r="W772" s="4" t="s">
        <v>2228</v>
      </c>
      <c r="X772" s="4">
        <v>301591</v>
      </c>
      <c r="Y772" s="4" t="s">
        <v>2228</v>
      </c>
      <c r="Z772" s="4">
        <v>20</v>
      </c>
      <c r="AA772" s="4" t="s">
        <v>324</v>
      </c>
      <c r="AB772" s="4">
        <v>8</v>
      </c>
      <c r="AC772" s="4" t="s">
        <v>1414</v>
      </c>
      <c r="AD772" s="36">
        <v>5</v>
      </c>
      <c r="AE772" s="36" t="s">
        <v>2229</v>
      </c>
      <c r="AF772" s="4"/>
      <c r="AG772" s="4"/>
      <c r="AH772" s="4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spans="1:46" ht="15" customHeight="1" x14ac:dyDescent="0.35">
      <c r="A773" s="4">
        <v>2020</v>
      </c>
      <c r="B773" s="4" t="s">
        <v>147</v>
      </c>
      <c r="C773" s="4" t="s">
        <v>148</v>
      </c>
      <c r="D773" s="55">
        <v>44060</v>
      </c>
      <c r="E773" s="4" t="s">
        <v>1910</v>
      </c>
      <c r="F773" s="4" t="s">
        <v>36</v>
      </c>
      <c r="G773" s="4" t="s">
        <v>37</v>
      </c>
      <c r="H773" s="4" t="s">
        <v>38</v>
      </c>
      <c r="I773" s="4" t="s">
        <v>1605</v>
      </c>
      <c r="J773" s="4"/>
      <c r="K773" s="55"/>
      <c r="L773" s="4"/>
      <c r="M773" s="4"/>
      <c r="N773" s="55"/>
      <c r="O773" s="4" t="s">
        <v>2230</v>
      </c>
      <c r="P773" s="55">
        <v>44060</v>
      </c>
      <c r="Q773" s="4" t="s">
        <v>2231</v>
      </c>
      <c r="R773" s="4"/>
      <c r="S773" s="4"/>
      <c r="T773" s="4">
        <v>0</v>
      </c>
      <c r="U773" s="4" t="s">
        <v>150</v>
      </c>
      <c r="V773" s="4">
        <v>301352</v>
      </c>
      <c r="W773" s="4" t="s">
        <v>2232</v>
      </c>
      <c r="X773" s="4">
        <v>301352</v>
      </c>
      <c r="Y773" s="4" t="s">
        <v>2232</v>
      </c>
      <c r="Z773" s="4">
        <v>15</v>
      </c>
      <c r="AA773" s="4" t="s">
        <v>43</v>
      </c>
      <c r="AB773" s="4">
        <v>7</v>
      </c>
      <c r="AC773" s="4" t="s">
        <v>2233</v>
      </c>
      <c r="AD773" s="36">
        <v>14</v>
      </c>
      <c r="AE773" s="36" t="s">
        <v>2234</v>
      </c>
      <c r="AF773" s="4"/>
      <c r="AG773" s="4"/>
      <c r="AH773" s="4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spans="1:46" ht="15" customHeight="1" x14ac:dyDescent="0.35">
      <c r="A774" s="4">
        <v>2020</v>
      </c>
      <c r="B774" s="4" t="s">
        <v>34</v>
      </c>
      <c r="C774" s="4" t="s">
        <v>289</v>
      </c>
      <c r="D774" s="55">
        <v>44099</v>
      </c>
      <c r="E774" s="4" t="s">
        <v>1910</v>
      </c>
      <c r="F774" s="4" t="s">
        <v>36</v>
      </c>
      <c r="G774" s="4" t="s">
        <v>37</v>
      </c>
      <c r="H774" s="4" t="s">
        <v>38</v>
      </c>
      <c r="I774" s="4" t="s">
        <v>1605</v>
      </c>
      <c r="J774" s="4"/>
      <c r="K774" s="55"/>
      <c r="L774" s="4"/>
      <c r="M774" s="4"/>
      <c r="N774" s="55"/>
      <c r="O774" s="4" t="s">
        <v>2235</v>
      </c>
      <c r="P774" s="55">
        <v>44099</v>
      </c>
      <c r="Q774" s="4" t="s">
        <v>2236</v>
      </c>
      <c r="R774" s="4"/>
      <c r="S774" s="4"/>
      <c r="T774" s="4">
        <v>22</v>
      </c>
      <c r="U774" s="4" t="s">
        <v>375</v>
      </c>
      <c r="V774" s="4">
        <v>22</v>
      </c>
      <c r="W774" s="4" t="s">
        <v>375</v>
      </c>
      <c r="X774" s="4">
        <v>200</v>
      </c>
      <c r="Y774" s="4" t="s">
        <v>376</v>
      </c>
      <c r="Z774" s="4">
        <v>15</v>
      </c>
      <c r="AA774" s="4" t="s">
        <v>43</v>
      </c>
      <c r="AB774" s="4">
        <v>1</v>
      </c>
      <c r="AC774" s="4" t="s">
        <v>43</v>
      </c>
      <c r="AD774" s="36">
        <v>1</v>
      </c>
      <c r="AE774" s="36" t="s">
        <v>43</v>
      </c>
      <c r="AF774" s="4"/>
      <c r="AG774" s="4"/>
      <c r="AH774" s="4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spans="1:46" ht="15" customHeight="1" x14ac:dyDescent="0.35">
      <c r="A775" s="4">
        <v>2020</v>
      </c>
      <c r="B775" s="4" t="s">
        <v>147</v>
      </c>
      <c r="C775" s="4" t="s">
        <v>148</v>
      </c>
      <c r="D775" s="55">
        <v>43966</v>
      </c>
      <c r="E775" s="4" t="s">
        <v>1897</v>
      </c>
      <c r="F775" s="4" t="s">
        <v>36</v>
      </c>
      <c r="G775" s="4" t="s">
        <v>37</v>
      </c>
      <c r="H775" s="4" t="s">
        <v>38</v>
      </c>
      <c r="I775" s="4" t="s">
        <v>1605</v>
      </c>
      <c r="J775" s="4"/>
      <c r="K775" s="55"/>
      <c r="L775" s="4"/>
      <c r="M775" s="4"/>
      <c r="N775" s="55"/>
      <c r="O775" s="4" t="s">
        <v>2237</v>
      </c>
      <c r="P775" s="55">
        <v>43966</v>
      </c>
      <c r="Q775" s="4" t="s">
        <v>2238</v>
      </c>
      <c r="R775" s="4"/>
      <c r="S775" s="4"/>
      <c r="T775" s="4">
        <v>0</v>
      </c>
      <c r="U775" s="4" t="s">
        <v>150</v>
      </c>
      <c r="V775" s="4">
        <v>300312</v>
      </c>
      <c r="W775" s="4" t="s">
        <v>2239</v>
      </c>
      <c r="X775" s="4">
        <v>300312</v>
      </c>
      <c r="Y775" s="4" t="s">
        <v>2239</v>
      </c>
      <c r="Z775" s="4">
        <v>3</v>
      </c>
      <c r="AA775" s="4" t="s">
        <v>152</v>
      </c>
      <c r="AB775" s="4">
        <v>6</v>
      </c>
      <c r="AC775" s="4" t="s">
        <v>1559</v>
      </c>
      <c r="AD775" s="36">
        <v>4</v>
      </c>
      <c r="AE775" s="36" t="s">
        <v>2240</v>
      </c>
      <c r="AF775" s="4"/>
      <c r="AG775" s="4"/>
      <c r="AH775" s="4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spans="1:46" ht="15" customHeight="1" x14ac:dyDescent="0.35">
      <c r="A776" s="4">
        <v>2020</v>
      </c>
      <c r="B776" s="4" t="s">
        <v>147</v>
      </c>
      <c r="C776" s="4" t="s">
        <v>148</v>
      </c>
      <c r="D776" s="55">
        <v>44036</v>
      </c>
      <c r="E776" s="4" t="s">
        <v>1897</v>
      </c>
      <c r="F776" s="4" t="s">
        <v>36</v>
      </c>
      <c r="G776" s="4" t="s">
        <v>37</v>
      </c>
      <c r="H776" s="4" t="s">
        <v>38</v>
      </c>
      <c r="I776" s="4" t="s">
        <v>1605</v>
      </c>
      <c r="J776" s="4"/>
      <c r="K776" s="55"/>
      <c r="L776" s="4"/>
      <c r="M776" s="4"/>
      <c r="N776" s="55"/>
      <c r="O776" s="4" t="s">
        <v>2241</v>
      </c>
      <c r="P776" s="55">
        <v>44036</v>
      </c>
      <c r="Q776" s="4" t="s">
        <v>2242</v>
      </c>
      <c r="R776" s="4"/>
      <c r="S776" s="4"/>
      <c r="T776" s="4">
        <v>0</v>
      </c>
      <c r="U776" s="4" t="s">
        <v>150</v>
      </c>
      <c r="V776" s="4">
        <v>300744</v>
      </c>
      <c r="W776" s="4" t="s">
        <v>2243</v>
      </c>
      <c r="X776" s="4">
        <v>300744</v>
      </c>
      <c r="Y776" s="4" t="s">
        <v>2243</v>
      </c>
      <c r="Z776" s="4">
        <v>8</v>
      </c>
      <c r="AA776" s="4" t="s">
        <v>191</v>
      </c>
      <c r="AB776" s="4">
        <v>8</v>
      </c>
      <c r="AC776" s="4" t="s">
        <v>728</v>
      </c>
      <c r="AD776" s="36">
        <v>5</v>
      </c>
      <c r="AE776" s="36" t="s">
        <v>2244</v>
      </c>
      <c r="AF776" s="4"/>
      <c r="AG776" s="4"/>
      <c r="AH776" s="4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spans="1:46" ht="15" customHeight="1" x14ac:dyDescent="0.35">
      <c r="A777" s="4">
        <v>2020</v>
      </c>
      <c r="B777" s="4" t="s">
        <v>62</v>
      </c>
      <c r="C777" s="4" t="s">
        <v>62</v>
      </c>
      <c r="D777" s="55">
        <v>43889</v>
      </c>
      <c r="E777" s="4" t="s">
        <v>1897</v>
      </c>
      <c r="F777" s="4" t="s">
        <v>36</v>
      </c>
      <c r="G777" s="4" t="s">
        <v>37</v>
      </c>
      <c r="H777" s="4" t="s">
        <v>38</v>
      </c>
      <c r="I777" s="4" t="s">
        <v>1605</v>
      </c>
      <c r="J777" s="4"/>
      <c r="K777" s="55"/>
      <c r="L777" s="4"/>
      <c r="M777" s="4"/>
      <c r="N777" s="55"/>
      <c r="O777" s="4" t="s">
        <v>2245</v>
      </c>
      <c r="P777" s="55">
        <v>43889</v>
      </c>
      <c r="Q777" s="4" t="s">
        <v>2246</v>
      </c>
      <c r="R777" s="4"/>
      <c r="S777" s="4"/>
      <c r="T777" s="56">
        <v>99</v>
      </c>
      <c r="U777" s="56" t="s">
        <v>64</v>
      </c>
      <c r="V777" s="56">
        <v>442</v>
      </c>
      <c r="W777" s="56" t="s">
        <v>296</v>
      </c>
      <c r="X777" s="56">
        <v>747</v>
      </c>
      <c r="Y777" s="56" t="s">
        <v>297</v>
      </c>
      <c r="Z777" s="56">
        <v>3</v>
      </c>
      <c r="AA777" s="56" t="s">
        <v>152</v>
      </c>
      <c r="AB777" s="56">
        <v>1</v>
      </c>
      <c r="AC777" s="56" t="s">
        <v>153</v>
      </c>
      <c r="AD777" s="37">
        <v>1</v>
      </c>
      <c r="AE777" s="37" t="s">
        <v>153</v>
      </c>
      <c r="AF777" s="4"/>
      <c r="AG777" s="4"/>
      <c r="AH777" s="4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spans="1:46" ht="15" customHeight="1" x14ac:dyDescent="0.35">
      <c r="A778" s="4">
        <v>2020</v>
      </c>
      <c r="B778" s="4" t="s">
        <v>34</v>
      </c>
      <c r="C778" s="4" t="s">
        <v>34</v>
      </c>
      <c r="D778" s="55">
        <v>44006</v>
      </c>
      <c r="E778" s="4" t="s">
        <v>1897</v>
      </c>
      <c r="F778" s="4" t="s">
        <v>36</v>
      </c>
      <c r="G778" s="4" t="s">
        <v>37</v>
      </c>
      <c r="H778" s="4" t="s">
        <v>38</v>
      </c>
      <c r="I778" s="4" t="s">
        <v>1605</v>
      </c>
      <c r="J778" s="4"/>
      <c r="K778" s="55"/>
      <c r="L778" s="4"/>
      <c r="M778" s="4"/>
      <c r="N778" s="55"/>
      <c r="O778" s="4" t="s">
        <v>2247</v>
      </c>
      <c r="P778" s="55">
        <v>44006</v>
      </c>
      <c r="Q778" s="4" t="s">
        <v>2248</v>
      </c>
      <c r="R778" s="4"/>
      <c r="S778" s="4"/>
      <c r="T778" s="4">
        <v>26</v>
      </c>
      <c r="U778" s="4" t="s">
        <v>51</v>
      </c>
      <c r="V778" s="4">
        <v>332</v>
      </c>
      <c r="W778" s="4" t="s">
        <v>572</v>
      </c>
      <c r="X778" s="4">
        <v>475</v>
      </c>
      <c r="Y778" s="4" t="s">
        <v>572</v>
      </c>
      <c r="Z778" s="4">
        <v>15</v>
      </c>
      <c r="AA778" s="4" t="s">
        <v>43</v>
      </c>
      <c r="AB778" s="4">
        <v>1</v>
      </c>
      <c r="AC778" s="4" t="s">
        <v>43</v>
      </c>
      <c r="AD778" s="36">
        <v>31</v>
      </c>
      <c r="AE778" s="36" t="s">
        <v>49</v>
      </c>
      <c r="AF778" s="4"/>
      <c r="AG778" s="4"/>
      <c r="AH778" s="4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spans="1:46" ht="15" customHeight="1" x14ac:dyDescent="0.35">
      <c r="A779" s="4">
        <v>2020</v>
      </c>
      <c r="B779" s="4" t="s">
        <v>147</v>
      </c>
      <c r="C779" s="4" t="s">
        <v>148</v>
      </c>
      <c r="D779" s="55">
        <v>44158</v>
      </c>
      <c r="E779" s="4" t="s">
        <v>1604</v>
      </c>
      <c r="F779" s="4" t="s">
        <v>36</v>
      </c>
      <c r="G779" s="4" t="s">
        <v>37</v>
      </c>
      <c r="H779" s="4" t="s">
        <v>38</v>
      </c>
      <c r="I779" s="4" t="s">
        <v>1605</v>
      </c>
      <c r="J779" s="4"/>
      <c r="K779" s="55"/>
      <c r="L779" s="4"/>
      <c r="M779" s="4"/>
      <c r="N779" s="55"/>
      <c r="O779" s="4" t="s">
        <v>2249</v>
      </c>
      <c r="P779" s="55">
        <v>44158</v>
      </c>
      <c r="Q779" s="4" t="s">
        <v>2250</v>
      </c>
      <c r="R779" s="4"/>
      <c r="S779" s="4"/>
      <c r="T779" s="4">
        <v>0</v>
      </c>
      <c r="U779" s="4" t="s">
        <v>150</v>
      </c>
      <c r="V779" s="4">
        <v>300794</v>
      </c>
      <c r="W779" s="4" t="s">
        <v>2251</v>
      </c>
      <c r="X779" s="4">
        <v>300794</v>
      </c>
      <c r="Y779" s="4" t="s">
        <v>2251</v>
      </c>
      <c r="Z779" s="4">
        <v>9</v>
      </c>
      <c r="AA779" s="4" t="s">
        <v>417</v>
      </c>
      <c r="AB779" s="4">
        <v>1</v>
      </c>
      <c r="AC779" s="4" t="s">
        <v>417</v>
      </c>
      <c r="AD779" s="36">
        <v>3</v>
      </c>
      <c r="AE779" s="36" t="s">
        <v>2252</v>
      </c>
      <c r="AF779" s="4"/>
      <c r="AG779" s="4"/>
      <c r="AH779" s="4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spans="1:46" ht="15" customHeight="1" x14ac:dyDescent="0.35">
      <c r="A780" s="4">
        <v>2020</v>
      </c>
      <c r="B780" s="4" t="s">
        <v>147</v>
      </c>
      <c r="C780" s="4" t="s">
        <v>148</v>
      </c>
      <c r="D780" s="55">
        <v>44141</v>
      </c>
      <c r="E780" s="4" t="s">
        <v>1604</v>
      </c>
      <c r="F780" s="4" t="s">
        <v>36</v>
      </c>
      <c r="G780" s="4" t="s">
        <v>37</v>
      </c>
      <c r="H780" s="4" t="s">
        <v>38</v>
      </c>
      <c r="I780" s="4" t="s">
        <v>1605</v>
      </c>
      <c r="J780" s="4"/>
      <c r="K780" s="55"/>
      <c r="L780" s="4"/>
      <c r="M780" s="4"/>
      <c r="N780" s="55"/>
      <c r="O780" s="4" t="s">
        <v>2253</v>
      </c>
      <c r="P780" s="55">
        <v>44141</v>
      </c>
      <c r="Q780" s="4" t="s">
        <v>2254</v>
      </c>
      <c r="R780" s="4"/>
      <c r="S780" s="4"/>
      <c r="T780" s="4">
        <v>0</v>
      </c>
      <c r="U780" s="4" t="s">
        <v>150</v>
      </c>
      <c r="V780" s="4">
        <v>301850</v>
      </c>
      <c r="W780" s="4" t="s">
        <v>2255</v>
      </c>
      <c r="X780" s="4">
        <v>301850</v>
      </c>
      <c r="Y780" s="4" t="s">
        <v>2255</v>
      </c>
      <c r="Z780" s="4">
        <v>5</v>
      </c>
      <c r="AA780" s="4" t="s">
        <v>77</v>
      </c>
      <c r="AB780" s="4">
        <v>4</v>
      </c>
      <c r="AC780" s="4" t="s">
        <v>770</v>
      </c>
      <c r="AD780" s="36">
        <v>9</v>
      </c>
      <c r="AE780" s="36" t="s">
        <v>2256</v>
      </c>
      <c r="AF780" s="4"/>
      <c r="AG780" s="4"/>
      <c r="AH780" s="4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spans="1:46" ht="15" customHeight="1" x14ac:dyDescent="0.35">
      <c r="A781" s="4">
        <v>2020</v>
      </c>
      <c r="B781" s="4" t="s">
        <v>147</v>
      </c>
      <c r="C781" s="4" t="s">
        <v>148</v>
      </c>
      <c r="D781" s="55">
        <v>44146</v>
      </c>
      <c r="E781" s="4" t="s">
        <v>1604</v>
      </c>
      <c r="F781" s="4" t="s">
        <v>36</v>
      </c>
      <c r="G781" s="4" t="s">
        <v>37</v>
      </c>
      <c r="H781" s="4" t="s">
        <v>38</v>
      </c>
      <c r="I781" s="4" t="s">
        <v>1605</v>
      </c>
      <c r="J781" s="4"/>
      <c r="K781" s="55"/>
      <c r="L781" s="4"/>
      <c r="M781" s="4"/>
      <c r="N781" s="55"/>
      <c r="O781" s="4" t="s">
        <v>2257</v>
      </c>
      <c r="P781" s="55">
        <v>44146</v>
      </c>
      <c r="Q781" s="4" t="s">
        <v>2258</v>
      </c>
      <c r="R781" s="4"/>
      <c r="S781" s="4"/>
      <c r="T781" s="4">
        <v>0</v>
      </c>
      <c r="U781" s="4" t="s">
        <v>150</v>
      </c>
      <c r="V781" s="4">
        <v>301795</v>
      </c>
      <c r="W781" s="4" t="s">
        <v>2259</v>
      </c>
      <c r="X781" s="4">
        <v>301795</v>
      </c>
      <c r="Y781" s="4" t="s">
        <v>2259</v>
      </c>
      <c r="Z781" s="4">
        <v>23</v>
      </c>
      <c r="AA781" s="4" t="s">
        <v>113</v>
      </c>
      <c r="AB781" s="4">
        <v>3</v>
      </c>
      <c r="AC781" s="4" t="s">
        <v>2147</v>
      </c>
      <c r="AD781" s="36">
        <v>3</v>
      </c>
      <c r="AE781" s="36" t="s">
        <v>2260</v>
      </c>
      <c r="AF781" s="4"/>
      <c r="AG781" s="4"/>
      <c r="AH781" s="4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spans="1:46" ht="15" customHeight="1" x14ac:dyDescent="0.35">
      <c r="A782" s="4">
        <v>2020</v>
      </c>
      <c r="B782" s="4" t="s">
        <v>147</v>
      </c>
      <c r="C782" s="4" t="s">
        <v>148</v>
      </c>
      <c r="D782" s="55">
        <v>44092</v>
      </c>
      <c r="E782" s="4" t="s">
        <v>1604</v>
      </c>
      <c r="F782" s="4" t="s">
        <v>36</v>
      </c>
      <c r="G782" s="4" t="s">
        <v>37</v>
      </c>
      <c r="H782" s="4" t="s">
        <v>38</v>
      </c>
      <c r="I782" s="4" t="s">
        <v>1605</v>
      </c>
      <c r="J782" s="4"/>
      <c r="K782" s="55"/>
      <c r="L782" s="4"/>
      <c r="M782" s="4"/>
      <c r="N782" s="55"/>
      <c r="O782" s="4" t="s">
        <v>2261</v>
      </c>
      <c r="P782" s="55">
        <v>44092</v>
      </c>
      <c r="Q782" s="4" t="s">
        <v>2262</v>
      </c>
      <c r="R782" s="4"/>
      <c r="S782" s="4"/>
      <c r="T782" s="4">
        <v>0</v>
      </c>
      <c r="U782" s="4" t="s">
        <v>150</v>
      </c>
      <c r="V782" s="4">
        <v>300456</v>
      </c>
      <c r="W782" s="4" t="s">
        <v>2263</v>
      </c>
      <c r="X782" s="4">
        <v>300456</v>
      </c>
      <c r="Y782" s="4" t="s">
        <v>2263</v>
      </c>
      <c r="Z782" s="4">
        <v>5</v>
      </c>
      <c r="AA782" s="4" t="s">
        <v>77</v>
      </c>
      <c r="AB782" s="4">
        <v>2</v>
      </c>
      <c r="AC782" s="4" t="s">
        <v>1380</v>
      </c>
      <c r="AD782" s="36">
        <v>3</v>
      </c>
      <c r="AE782" s="36" t="s">
        <v>2264</v>
      </c>
      <c r="AF782" s="4"/>
      <c r="AG782" s="4"/>
      <c r="AH782" s="4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spans="1:46" ht="15" customHeight="1" x14ac:dyDescent="0.35">
      <c r="A783" s="4">
        <v>2020</v>
      </c>
      <c r="B783" s="4" t="s">
        <v>147</v>
      </c>
      <c r="C783" s="4" t="s">
        <v>148</v>
      </c>
      <c r="D783" s="55">
        <v>44118</v>
      </c>
      <c r="E783" s="4" t="s">
        <v>1604</v>
      </c>
      <c r="F783" s="4" t="s">
        <v>36</v>
      </c>
      <c r="G783" s="4" t="s">
        <v>37</v>
      </c>
      <c r="H783" s="4" t="s">
        <v>38</v>
      </c>
      <c r="I783" s="4" t="s">
        <v>1633</v>
      </c>
      <c r="J783" s="4"/>
      <c r="K783" s="55"/>
      <c r="L783" s="4"/>
      <c r="M783" s="4"/>
      <c r="N783" s="55"/>
      <c r="O783" s="4" t="s">
        <v>2265</v>
      </c>
      <c r="P783" s="55">
        <v>44118</v>
      </c>
      <c r="Q783" s="4" t="s">
        <v>2266</v>
      </c>
      <c r="R783" s="4"/>
      <c r="S783" s="4"/>
      <c r="T783" s="56">
        <v>0</v>
      </c>
      <c r="U783" s="56" t="s">
        <v>150</v>
      </c>
      <c r="V783" s="4">
        <v>300814</v>
      </c>
      <c r="W783" s="56" t="s">
        <v>2267</v>
      </c>
      <c r="X783" s="4">
        <v>300814</v>
      </c>
      <c r="Y783" s="56" t="s">
        <v>2267</v>
      </c>
      <c r="Z783" s="56">
        <v>9</v>
      </c>
      <c r="AA783" s="56" t="s">
        <v>417</v>
      </c>
      <c r="AB783" s="56">
        <v>2</v>
      </c>
      <c r="AC783" s="56" t="s">
        <v>691</v>
      </c>
      <c r="AD783" s="37">
        <v>6</v>
      </c>
      <c r="AE783" s="37" t="s">
        <v>2268</v>
      </c>
      <c r="AF783" s="4"/>
      <c r="AG783" s="4"/>
      <c r="AH783" s="4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spans="1:46" ht="15" customHeight="1" x14ac:dyDescent="0.35">
      <c r="A784" s="4">
        <v>2020</v>
      </c>
      <c r="B784" s="4" t="s">
        <v>147</v>
      </c>
      <c r="C784" s="4" t="s">
        <v>148</v>
      </c>
      <c r="D784" s="55">
        <v>44188</v>
      </c>
      <c r="E784" s="4" t="s">
        <v>1604</v>
      </c>
      <c r="F784" s="4" t="s">
        <v>36</v>
      </c>
      <c r="G784" s="4" t="s">
        <v>37</v>
      </c>
      <c r="H784" s="4" t="s">
        <v>38</v>
      </c>
      <c r="I784" s="4" t="s">
        <v>1633</v>
      </c>
      <c r="J784" s="4"/>
      <c r="K784" s="55"/>
      <c r="L784" s="4"/>
      <c r="M784" s="4"/>
      <c r="N784" s="55"/>
      <c r="O784" s="4" t="s">
        <v>2269</v>
      </c>
      <c r="P784" s="55">
        <v>44188</v>
      </c>
      <c r="Q784" s="4" t="s">
        <v>2270</v>
      </c>
      <c r="R784" s="4"/>
      <c r="S784" s="4"/>
      <c r="T784" s="4">
        <v>0</v>
      </c>
      <c r="U784" s="4" t="s">
        <v>150</v>
      </c>
      <c r="V784" s="4">
        <v>301744</v>
      </c>
      <c r="W784" s="4" t="s">
        <v>2271</v>
      </c>
      <c r="X784" s="4">
        <v>301744</v>
      </c>
      <c r="Y784" s="4" t="s">
        <v>2271</v>
      </c>
      <c r="Z784" s="4">
        <v>22</v>
      </c>
      <c r="AA784" s="4" t="s">
        <v>108</v>
      </c>
      <c r="AB784" s="4">
        <v>7</v>
      </c>
      <c r="AC784" s="4" t="s">
        <v>1554</v>
      </c>
      <c r="AD784" s="36">
        <v>5</v>
      </c>
      <c r="AE784" s="36" t="s">
        <v>2272</v>
      </c>
      <c r="AF784" s="4"/>
      <c r="AG784" s="4"/>
      <c r="AH784" s="4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spans="1:46" ht="15" customHeight="1" x14ac:dyDescent="0.35">
      <c r="A785" s="4">
        <v>2020</v>
      </c>
      <c r="B785" s="4" t="s">
        <v>147</v>
      </c>
      <c r="C785" s="4" t="s">
        <v>148</v>
      </c>
      <c r="D785" s="55">
        <v>44096</v>
      </c>
      <c r="E785" s="4" t="s">
        <v>1604</v>
      </c>
      <c r="F785" s="4" t="s">
        <v>36</v>
      </c>
      <c r="G785" s="4" t="s">
        <v>37</v>
      </c>
      <c r="H785" s="4" t="s">
        <v>38</v>
      </c>
      <c r="I785" s="4" t="s">
        <v>1605</v>
      </c>
      <c r="J785" s="4"/>
      <c r="K785" s="55"/>
      <c r="L785" s="4"/>
      <c r="M785" s="4"/>
      <c r="N785" s="55"/>
      <c r="O785" s="4" t="s">
        <v>2273</v>
      </c>
      <c r="P785" s="55">
        <v>44096</v>
      </c>
      <c r="Q785" s="4" t="s">
        <v>2274</v>
      </c>
      <c r="R785" s="4"/>
      <c r="S785" s="4"/>
      <c r="T785" s="4">
        <v>0</v>
      </c>
      <c r="U785" s="4" t="s">
        <v>150</v>
      </c>
      <c r="V785" s="4">
        <v>300892</v>
      </c>
      <c r="W785" s="4" t="s">
        <v>2275</v>
      </c>
      <c r="X785" s="4">
        <v>300892</v>
      </c>
      <c r="Y785" s="4" t="s">
        <v>2275</v>
      </c>
      <c r="Z785" s="4">
        <v>10</v>
      </c>
      <c r="AA785" s="4" t="s">
        <v>256</v>
      </c>
      <c r="AB785" s="4">
        <v>1</v>
      </c>
      <c r="AC785" s="4" t="s">
        <v>256</v>
      </c>
      <c r="AD785" s="36">
        <v>8</v>
      </c>
      <c r="AE785" s="36" t="s">
        <v>2276</v>
      </c>
      <c r="AF785" s="4"/>
      <c r="AG785" s="4"/>
      <c r="AH785" s="4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spans="1:46" ht="15" customHeight="1" x14ac:dyDescent="0.35">
      <c r="A786" s="4">
        <v>2020</v>
      </c>
      <c r="B786" s="4" t="s">
        <v>147</v>
      </c>
      <c r="C786" s="4" t="s">
        <v>148</v>
      </c>
      <c r="D786" s="55">
        <v>44182</v>
      </c>
      <c r="E786" s="4" t="s">
        <v>1604</v>
      </c>
      <c r="F786" s="4" t="s">
        <v>36</v>
      </c>
      <c r="G786" s="4" t="s">
        <v>37</v>
      </c>
      <c r="H786" s="4" t="s">
        <v>38</v>
      </c>
      <c r="I786" s="4" t="s">
        <v>1633</v>
      </c>
      <c r="J786" s="4"/>
      <c r="K786" s="55"/>
      <c r="L786" s="4"/>
      <c r="M786" s="4"/>
      <c r="N786" s="55"/>
      <c r="O786" s="4" t="s">
        <v>2277</v>
      </c>
      <c r="P786" s="55">
        <v>44182</v>
      </c>
      <c r="Q786" s="4" t="s">
        <v>2278</v>
      </c>
      <c r="R786" s="4"/>
      <c r="S786" s="4"/>
      <c r="T786" s="56">
        <v>0</v>
      </c>
      <c r="U786" s="56" t="s">
        <v>150</v>
      </c>
      <c r="V786" s="4">
        <v>301137</v>
      </c>
      <c r="W786" s="56" t="s">
        <v>2279</v>
      </c>
      <c r="X786" s="4">
        <v>301137</v>
      </c>
      <c r="Y786" s="56" t="s">
        <v>2279</v>
      </c>
      <c r="Z786" s="56">
        <v>13</v>
      </c>
      <c r="AA786" s="56" t="s">
        <v>314</v>
      </c>
      <c r="AB786" s="56">
        <v>1</v>
      </c>
      <c r="AC786" s="56" t="s">
        <v>315</v>
      </c>
      <c r="AD786" s="37">
        <v>11</v>
      </c>
      <c r="AE786" s="37" t="s">
        <v>2280</v>
      </c>
      <c r="AF786" s="4"/>
      <c r="AG786" s="4"/>
      <c r="AH786" s="4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spans="1:46" ht="15" customHeight="1" x14ac:dyDescent="0.35">
      <c r="A787" s="4">
        <v>2020</v>
      </c>
      <c r="B787" s="4" t="s">
        <v>147</v>
      </c>
      <c r="C787" s="4" t="s">
        <v>207</v>
      </c>
      <c r="D787" s="55">
        <v>44010</v>
      </c>
      <c r="E787" s="4" t="s">
        <v>1604</v>
      </c>
      <c r="F787" s="4" t="s">
        <v>36</v>
      </c>
      <c r="G787" s="4" t="s">
        <v>37</v>
      </c>
      <c r="H787" s="4" t="s">
        <v>38</v>
      </c>
      <c r="I787" s="4" t="s">
        <v>1605</v>
      </c>
      <c r="J787" s="4"/>
      <c r="K787" s="55"/>
      <c r="L787" s="4"/>
      <c r="M787" s="4"/>
      <c r="N787" s="55"/>
      <c r="O787" s="4" t="s">
        <v>2281</v>
      </c>
      <c r="P787" s="55">
        <v>44010</v>
      </c>
      <c r="Q787" s="4" t="s">
        <v>2282</v>
      </c>
      <c r="R787" s="4"/>
      <c r="S787" s="4"/>
      <c r="T787" s="4">
        <v>0</v>
      </c>
      <c r="U787" s="4" t="s">
        <v>150</v>
      </c>
      <c r="V787" s="4">
        <v>300708</v>
      </c>
      <c r="W787" s="4" t="s">
        <v>2283</v>
      </c>
      <c r="X787" s="4">
        <v>300708</v>
      </c>
      <c r="Y787" s="4" t="s">
        <v>2283</v>
      </c>
      <c r="Z787" s="4">
        <v>8</v>
      </c>
      <c r="AA787" s="4" t="s">
        <v>191</v>
      </c>
      <c r="AB787" s="4">
        <v>4</v>
      </c>
      <c r="AC787" s="4" t="s">
        <v>2284</v>
      </c>
      <c r="AD787" s="36">
        <v>1</v>
      </c>
      <c r="AE787" s="36" t="s">
        <v>2284</v>
      </c>
      <c r="AF787" s="4"/>
      <c r="AG787" s="4"/>
      <c r="AH787" s="4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spans="1:46" ht="15" customHeight="1" x14ac:dyDescent="0.35">
      <c r="A788" s="4">
        <v>2020</v>
      </c>
      <c r="B788" s="4" t="s">
        <v>147</v>
      </c>
      <c r="C788" s="4" t="s">
        <v>207</v>
      </c>
      <c r="D788" s="55">
        <v>44168</v>
      </c>
      <c r="E788" s="4" t="s">
        <v>1604</v>
      </c>
      <c r="F788" s="4" t="s">
        <v>36</v>
      </c>
      <c r="G788" s="4" t="s">
        <v>37</v>
      </c>
      <c r="H788" s="4" t="s">
        <v>38</v>
      </c>
      <c r="I788" s="4" t="s">
        <v>1605</v>
      </c>
      <c r="J788" s="4"/>
      <c r="K788" s="55"/>
      <c r="L788" s="4"/>
      <c r="M788" s="4"/>
      <c r="N788" s="55"/>
      <c r="O788" s="4" t="s">
        <v>2285</v>
      </c>
      <c r="P788" s="55">
        <v>44168</v>
      </c>
      <c r="Q788" s="4" t="s">
        <v>2286</v>
      </c>
      <c r="R788" s="4"/>
      <c r="S788" s="4"/>
      <c r="T788" s="4">
        <v>0</v>
      </c>
      <c r="U788" s="4" t="s">
        <v>150</v>
      </c>
      <c r="V788" s="4">
        <v>300684</v>
      </c>
      <c r="W788" s="4" t="s">
        <v>211</v>
      </c>
      <c r="X788" s="4">
        <v>300684</v>
      </c>
      <c r="Y788" s="4" t="s">
        <v>211</v>
      </c>
      <c r="Z788" s="4">
        <v>8</v>
      </c>
      <c r="AA788" s="4" t="s">
        <v>191</v>
      </c>
      <c r="AB788" s="56">
        <v>1</v>
      </c>
      <c r="AC788" s="56" t="s">
        <v>191</v>
      </c>
      <c r="AD788" s="36">
        <v>1</v>
      </c>
      <c r="AE788" s="36" t="s">
        <v>191</v>
      </c>
      <c r="AF788" s="4"/>
      <c r="AG788" s="4"/>
      <c r="AH788" s="4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spans="1:46" ht="15" customHeight="1" x14ac:dyDescent="0.35">
      <c r="A789" s="4">
        <v>2020</v>
      </c>
      <c r="B789" s="4" t="s">
        <v>147</v>
      </c>
      <c r="C789" s="4" t="s">
        <v>207</v>
      </c>
      <c r="D789" s="55">
        <v>44196</v>
      </c>
      <c r="E789" s="4" t="s">
        <v>1604</v>
      </c>
      <c r="F789" s="4" t="s">
        <v>36</v>
      </c>
      <c r="G789" s="4" t="s">
        <v>37</v>
      </c>
      <c r="H789" s="4" t="s">
        <v>38</v>
      </c>
      <c r="I789" s="4" t="s">
        <v>1633</v>
      </c>
      <c r="J789" s="4"/>
      <c r="K789" s="55"/>
      <c r="L789" s="4"/>
      <c r="M789" s="4"/>
      <c r="N789" s="55"/>
      <c r="O789" s="4" t="s">
        <v>2287</v>
      </c>
      <c r="P789" s="55">
        <v>44196</v>
      </c>
      <c r="Q789" s="4" t="s">
        <v>2288</v>
      </c>
      <c r="R789" s="4"/>
      <c r="S789" s="4"/>
      <c r="T789" s="4">
        <v>0</v>
      </c>
      <c r="U789" s="4" t="s">
        <v>150</v>
      </c>
      <c r="V789" s="4">
        <v>300460</v>
      </c>
      <c r="W789" s="4" t="s">
        <v>739</v>
      </c>
      <c r="X789" s="4">
        <v>300460</v>
      </c>
      <c r="Y789" s="4" t="s">
        <v>739</v>
      </c>
      <c r="Z789" s="4">
        <v>5</v>
      </c>
      <c r="AA789" s="4" t="s">
        <v>77</v>
      </c>
      <c r="AB789" s="4">
        <v>3</v>
      </c>
      <c r="AC789" s="4" t="s">
        <v>740</v>
      </c>
      <c r="AD789" s="36">
        <v>1</v>
      </c>
      <c r="AE789" s="36" t="s">
        <v>741</v>
      </c>
      <c r="AF789" s="4"/>
      <c r="AG789" s="4"/>
      <c r="AH789" s="4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spans="1:46" ht="15" customHeight="1" x14ac:dyDescent="0.35">
      <c r="A790" s="4">
        <v>2020</v>
      </c>
      <c r="B790" s="4" t="s">
        <v>147</v>
      </c>
      <c r="C790" s="4" t="s">
        <v>207</v>
      </c>
      <c r="D790" s="55">
        <v>44029</v>
      </c>
      <c r="E790" s="4" t="s">
        <v>1604</v>
      </c>
      <c r="F790" s="4" t="s">
        <v>36</v>
      </c>
      <c r="G790" s="4" t="s">
        <v>37</v>
      </c>
      <c r="H790" s="4" t="s">
        <v>38</v>
      </c>
      <c r="I790" s="4" t="s">
        <v>1605</v>
      </c>
      <c r="J790" s="4"/>
      <c r="K790" s="55"/>
      <c r="L790" s="4"/>
      <c r="M790" s="4"/>
      <c r="N790" s="55"/>
      <c r="O790" s="4" t="s">
        <v>2289</v>
      </c>
      <c r="P790" s="55">
        <v>44029</v>
      </c>
      <c r="Q790" s="4" t="s">
        <v>2290</v>
      </c>
      <c r="R790" s="4"/>
      <c r="S790" s="4"/>
      <c r="T790" s="4">
        <v>0</v>
      </c>
      <c r="U790" s="4" t="s">
        <v>150</v>
      </c>
      <c r="V790" s="4">
        <v>300518</v>
      </c>
      <c r="W790" s="4" t="s">
        <v>820</v>
      </c>
      <c r="X790" s="4">
        <v>300518</v>
      </c>
      <c r="Y790" s="4" t="s">
        <v>820</v>
      </c>
      <c r="Z790" s="4">
        <v>5</v>
      </c>
      <c r="AA790" s="4" t="s">
        <v>77</v>
      </c>
      <c r="AB790" s="4">
        <v>9</v>
      </c>
      <c r="AC790" s="4" t="s">
        <v>821</v>
      </c>
      <c r="AD790" s="36">
        <v>1</v>
      </c>
      <c r="AE790" s="36" t="s">
        <v>822</v>
      </c>
      <c r="AF790" s="4"/>
      <c r="AG790" s="4"/>
      <c r="AH790" s="4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spans="1:46" ht="15" customHeight="1" x14ac:dyDescent="0.35">
      <c r="A791" s="4">
        <v>2020</v>
      </c>
      <c r="B791" s="4" t="s">
        <v>34</v>
      </c>
      <c r="C791" s="4" t="s">
        <v>34</v>
      </c>
      <c r="D791" s="55">
        <v>44033</v>
      </c>
      <c r="E791" s="4" t="s">
        <v>1604</v>
      </c>
      <c r="F791" s="4" t="s">
        <v>36</v>
      </c>
      <c r="G791" s="4" t="s">
        <v>37</v>
      </c>
      <c r="H791" s="4" t="s">
        <v>38</v>
      </c>
      <c r="I791" s="4" t="s">
        <v>1605</v>
      </c>
      <c r="J791" s="4"/>
      <c r="K791" s="55"/>
      <c r="L791" s="4"/>
      <c r="M791" s="4"/>
      <c r="N791" s="55"/>
      <c r="O791" s="4" t="s">
        <v>2291</v>
      </c>
      <c r="P791" s="55">
        <v>44033</v>
      </c>
      <c r="Q791" s="4" t="s">
        <v>2292</v>
      </c>
      <c r="R791" s="4"/>
      <c r="S791" s="4"/>
      <c r="T791" s="4">
        <v>5</v>
      </c>
      <c r="U791" s="4" t="s">
        <v>121</v>
      </c>
      <c r="V791" s="4">
        <v>56</v>
      </c>
      <c r="W791" s="4" t="s">
        <v>135</v>
      </c>
      <c r="X791" s="4">
        <v>1630</v>
      </c>
      <c r="Y791" s="4" t="s">
        <v>136</v>
      </c>
      <c r="Z791" s="4">
        <v>2</v>
      </c>
      <c r="AA791" s="4" t="s">
        <v>72</v>
      </c>
      <c r="AB791" s="4">
        <v>1</v>
      </c>
      <c r="AC791" s="4" t="s">
        <v>73</v>
      </c>
      <c r="AD791" s="36">
        <v>1</v>
      </c>
      <c r="AE791" s="36" t="s">
        <v>73</v>
      </c>
      <c r="AF791" s="4"/>
      <c r="AG791" s="4"/>
      <c r="AH791" s="4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spans="1:46" ht="15" customHeight="1" x14ac:dyDescent="0.35">
      <c r="A792" s="4">
        <v>2020</v>
      </c>
      <c r="B792" s="4" t="s">
        <v>34</v>
      </c>
      <c r="C792" s="4" t="s">
        <v>34</v>
      </c>
      <c r="D792" s="55">
        <v>44009</v>
      </c>
      <c r="E792" s="4" t="s">
        <v>1604</v>
      </c>
      <c r="F792" s="4" t="s">
        <v>36</v>
      </c>
      <c r="G792" s="4" t="s">
        <v>37</v>
      </c>
      <c r="H792" s="4" t="s">
        <v>38</v>
      </c>
      <c r="I792" s="4" t="s">
        <v>1605</v>
      </c>
      <c r="J792" s="4"/>
      <c r="K792" s="55"/>
      <c r="L792" s="4"/>
      <c r="M792" s="4"/>
      <c r="N792" s="55"/>
      <c r="O792" s="4" t="s">
        <v>2293</v>
      </c>
      <c r="P792" s="55">
        <v>44009</v>
      </c>
      <c r="Q792" s="4" t="s">
        <v>2294</v>
      </c>
      <c r="R792" s="4"/>
      <c r="S792" s="4"/>
      <c r="T792" s="4">
        <v>3</v>
      </c>
      <c r="U792" s="4" t="s">
        <v>159</v>
      </c>
      <c r="V792" s="4">
        <v>3</v>
      </c>
      <c r="W792" s="4" t="s">
        <v>160</v>
      </c>
      <c r="X792" s="4">
        <v>1363</v>
      </c>
      <c r="Y792" s="4" t="s">
        <v>161</v>
      </c>
      <c r="Z792" s="4">
        <v>15</v>
      </c>
      <c r="AA792" s="4" t="s">
        <v>43</v>
      </c>
      <c r="AB792" s="4">
        <v>1</v>
      </c>
      <c r="AC792" s="4" t="s">
        <v>43</v>
      </c>
      <c r="AD792" s="36">
        <v>30</v>
      </c>
      <c r="AE792" s="36" t="s">
        <v>130</v>
      </c>
      <c r="AF792" s="4"/>
      <c r="AG792" s="4"/>
      <c r="AH792" s="4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spans="1:46" ht="15" customHeight="1" x14ac:dyDescent="0.35">
      <c r="A793" s="4">
        <v>2020</v>
      </c>
      <c r="B793" s="4" t="s">
        <v>34</v>
      </c>
      <c r="C793" s="4" t="s">
        <v>34</v>
      </c>
      <c r="D793" s="55">
        <v>44195</v>
      </c>
      <c r="E793" s="4" t="s">
        <v>1604</v>
      </c>
      <c r="F793" s="4" t="s">
        <v>36</v>
      </c>
      <c r="G793" s="4" t="s">
        <v>37</v>
      </c>
      <c r="H793" s="4" t="s">
        <v>38</v>
      </c>
      <c r="I793" s="4" t="s">
        <v>1633</v>
      </c>
      <c r="J793" s="4"/>
      <c r="K793" s="57"/>
      <c r="L793" s="4"/>
      <c r="M793" s="4"/>
      <c r="N793" s="55"/>
      <c r="O793" s="4" t="s">
        <v>2295</v>
      </c>
      <c r="P793" s="55">
        <v>44195</v>
      </c>
      <c r="Q793" s="4" t="s">
        <v>2296</v>
      </c>
      <c r="R793" s="4"/>
      <c r="S793" s="4"/>
      <c r="T793" s="4">
        <v>6</v>
      </c>
      <c r="U793" s="4" t="s">
        <v>138</v>
      </c>
      <c r="V793" s="4">
        <v>6</v>
      </c>
      <c r="W793" s="4" t="s">
        <v>169</v>
      </c>
      <c r="X793" s="4">
        <v>15</v>
      </c>
      <c r="Y793" s="4" t="s">
        <v>170</v>
      </c>
      <c r="Z793" s="4">
        <v>15</v>
      </c>
      <c r="AA793" s="4" t="s">
        <v>43</v>
      </c>
      <c r="AB793" s="4">
        <v>1</v>
      </c>
      <c r="AC793" s="4" t="s">
        <v>43</v>
      </c>
      <c r="AD793" s="36">
        <v>22</v>
      </c>
      <c r="AE793" s="36" t="s">
        <v>171</v>
      </c>
      <c r="AF793" s="4"/>
      <c r="AG793" s="4"/>
      <c r="AH793" s="4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spans="1:46" ht="15" customHeight="1" x14ac:dyDescent="0.35">
      <c r="A794" s="4">
        <v>2020</v>
      </c>
      <c r="B794" s="4" t="s">
        <v>147</v>
      </c>
      <c r="C794" s="4" t="s">
        <v>148</v>
      </c>
      <c r="D794" s="55">
        <v>44154</v>
      </c>
      <c r="E794" s="4" t="s">
        <v>1910</v>
      </c>
      <c r="F794" s="4" t="s">
        <v>36</v>
      </c>
      <c r="G794" s="4" t="s">
        <v>37</v>
      </c>
      <c r="H794" s="4" t="s">
        <v>38</v>
      </c>
      <c r="I794" s="4"/>
      <c r="J794" s="4"/>
      <c r="K794" s="55"/>
      <c r="L794" s="4"/>
      <c r="M794" s="4"/>
      <c r="N794" s="55"/>
      <c r="O794" s="4" t="s">
        <v>2297</v>
      </c>
      <c r="P794" s="55">
        <v>44154</v>
      </c>
      <c r="Q794" s="4" t="s">
        <v>2298</v>
      </c>
      <c r="R794" s="4"/>
      <c r="S794" s="4"/>
      <c r="T794" s="4">
        <v>0</v>
      </c>
      <c r="U794" s="4" t="s">
        <v>150</v>
      </c>
      <c r="V794" s="4">
        <v>301424</v>
      </c>
      <c r="W794" s="4" t="s">
        <v>2299</v>
      </c>
      <c r="X794" s="4">
        <v>301424</v>
      </c>
      <c r="Y794" s="4" t="s">
        <v>2299</v>
      </c>
      <c r="Z794" s="4">
        <v>16</v>
      </c>
      <c r="AA794" s="4" t="s">
        <v>88</v>
      </c>
      <c r="AB794" s="4">
        <v>1</v>
      </c>
      <c r="AC794" s="4" t="s">
        <v>89</v>
      </c>
      <c r="AD794" s="36">
        <v>3</v>
      </c>
      <c r="AE794" s="36" t="s">
        <v>2300</v>
      </c>
      <c r="AF794" s="4"/>
      <c r="AG794" s="4"/>
      <c r="AH794" s="4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spans="1:46" ht="15" customHeight="1" x14ac:dyDescent="0.35">
      <c r="A795" s="4">
        <v>2020</v>
      </c>
      <c r="B795" s="4" t="s">
        <v>147</v>
      </c>
      <c r="C795" s="4" t="s">
        <v>148</v>
      </c>
      <c r="D795" s="55">
        <v>44168</v>
      </c>
      <c r="E795" s="4" t="s">
        <v>1910</v>
      </c>
      <c r="F795" s="4" t="s">
        <v>36</v>
      </c>
      <c r="G795" s="4" t="s">
        <v>37</v>
      </c>
      <c r="H795" s="4" t="s">
        <v>38</v>
      </c>
      <c r="I795" s="4" t="s">
        <v>1605</v>
      </c>
      <c r="J795" s="4"/>
      <c r="K795" s="55"/>
      <c r="L795" s="4"/>
      <c r="M795" s="4"/>
      <c r="N795" s="55"/>
      <c r="O795" s="4" t="s">
        <v>2301</v>
      </c>
      <c r="P795" s="55">
        <v>44168</v>
      </c>
      <c r="Q795" s="4" t="s">
        <v>2302</v>
      </c>
      <c r="R795" s="4"/>
      <c r="S795" s="4"/>
      <c r="T795" s="4">
        <v>0</v>
      </c>
      <c r="U795" s="4" t="s">
        <v>150</v>
      </c>
      <c r="V795" s="4">
        <v>301458</v>
      </c>
      <c r="W795" s="4" t="s">
        <v>2303</v>
      </c>
      <c r="X795" s="4">
        <v>301458</v>
      </c>
      <c r="Y795" s="4" t="s">
        <v>2303</v>
      </c>
      <c r="Z795" s="4">
        <v>16</v>
      </c>
      <c r="AA795" s="4" t="s">
        <v>88</v>
      </c>
      <c r="AB795" s="4">
        <v>5</v>
      </c>
      <c r="AC795" s="4" t="s">
        <v>801</v>
      </c>
      <c r="AD795" s="36">
        <v>5</v>
      </c>
      <c r="AE795" s="36" t="s">
        <v>2304</v>
      </c>
      <c r="AF795" s="4"/>
      <c r="AG795" s="4"/>
      <c r="AH795" s="4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spans="1:46" ht="15" customHeight="1" x14ac:dyDescent="0.35">
      <c r="A796" s="4">
        <v>2020</v>
      </c>
      <c r="B796" s="4" t="s">
        <v>147</v>
      </c>
      <c r="C796" s="4" t="s">
        <v>148</v>
      </c>
      <c r="D796" s="55">
        <v>44102</v>
      </c>
      <c r="E796" s="4" t="s">
        <v>1910</v>
      </c>
      <c r="F796" s="4" t="s">
        <v>36</v>
      </c>
      <c r="G796" s="4" t="s">
        <v>37</v>
      </c>
      <c r="H796" s="4" t="s">
        <v>38</v>
      </c>
      <c r="I796" s="4" t="s">
        <v>1605</v>
      </c>
      <c r="J796" s="4"/>
      <c r="K796" s="55"/>
      <c r="L796" s="4"/>
      <c r="M796" s="4"/>
      <c r="N796" s="55"/>
      <c r="O796" s="4" t="s">
        <v>2305</v>
      </c>
      <c r="P796" s="55">
        <v>44102</v>
      </c>
      <c r="Q796" s="4" t="s">
        <v>2306</v>
      </c>
      <c r="R796" s="4"/>
      <c r="S796" s="4"/>
      <c r="T796" s="4">
        <v>0</v>
      </c>
      <c r="U796" s="4" t="s">
        <v>150</v>
      </c>
      <c r="V796" s="4">
        <v>301442</v>
      </c>
      <c r="W796" s="4" t="s">
        <v>2307</v>
      </c>
      <c r="X796" s="4">
        <v>301442</v>
      </c>
      <c r="Y796" s="4" t="s">
        <v>2307</v>
      </c>
      <c r="Z796" s="4">
        <v>16</v>
      </c>
      <c r="AA796" s="4" t="s">
        <v>88</v>
      </c>
      <c r="AB796" s="4">
        <v>7</v>
      </c>
      <c r="AC796" s="4" t="s">
        <v>1490</v>
      </c>
      <c r="AD796" s="36">
        <v>5</v>
      </c>
      <c r="AE796" s="36" t="s">
        <v>2308</v>
      </c>
      <c r="AF796" s="4"/>
      <c r="AG796" s="4"/>
      <c r="AH796" s="4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spans="1:46" ht="15" customHeight="1" x14ac:dyDescent="0.35">
      <c r="A797" s="4">
        <v>2020</v>
      </c>
      <c r="B797" s="4" t="s">
        <v>147</v>
      </c>
      <c r="C797" s="4" t="s">
        <v>148</v>
      </c>
      <c r="D797" s="55">
        <v>44175</v>
      </c>
      <c r="E797" s="4" t="s">
        <v>1910</v>
      </c>
      <c r="F797" s="4" t="s">
        <v>36</v>
      </c>
      <c r="G797" s="4" t="s">
        <v>37</v>
      </c>
      <c r="H797" s="4" t="s">
        <v>38</v>
      </c>
      <c r="I797" s="4" t="s">
        <v>1605</v>
      </c>
      <c r="J797" s="4"/>
      <c r="K797" s="55"/>
      <c r="L797" s="4"/>
      <c r="M797" s="4"/>
      <c r="N797" s="55"/>
      <c r="O797" s="4" t="s">
        <v>2309</v>
      </c>
      <c r="P797" s="55">
        <v>44175</v>
      </c>
      <c r="Q797" s="4" t="s">
        <v>2310</v>
      </c>
      <c r="R797" s="4"/>
      <c r="S797" s="4"/>
      <c r="T797" s="4">
        <v>0</v>
      </c>
      <c r="U797" s="4" t="s">
        <v>150</v>
      </c>
      <c r="V797" s="4">
        <v>301802</v>
      </c>
      <c r="W797" s="4" t="s">
        <v>2311</v>
      </c>
      <c r="X797" s="4">
        <v>301802</v>
      </c>
      <c r="Y797" s="4" t="s">
        <v>2311</v>
      </c>
      <c r="Z797" s="4">
        <v>23</v>
      </c>
      <c r="AA797" s="4" t="s">
        <v>113</v>
      </c>
      <c r="AB797" s="4">
        <v>4</v>
      </c>
      <c r="AC797" s="4" t="s">
        <v>1512</v>
      </c>
      <c r="AD797" s="36">
        <v>7</v>
      </c>
      <c r="AE797" s="36" t="s">
        <v>2312</v>
      </c>
      <c r="AF797" s="4"/>
      <c r="AG797" s="4"/>
      <c r="AH797" s="4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spans="1:46" ht="15" customHeight="1" x14ac:dyDescent="0.35">
      <c r="A798" s="4">
        <v>2020</v>
      </c>
      <c r="B798" s="4" t="s">
        <v>147</v>
      </c>
      <c r="C798" s="4" t="s">
        <v>148</v>
      </c>
      <c r="D798" s="55">
        <v>44029</v>
      </c>
      <c r="E798" s="4" t="s">
        <v>1604</v>
      </c>
      <c r="F798" s="4" t="s">
        <v>36</v>
      </c>
      <c r="G798" s="4" t="s">
        <v>37</v>
      </c>
      <c r="H798" s="4" t="s">
        <v>38</v>
      </c>
      <c r="I798" s="4" t="s">
        <v>1605</v>
      </c>
      <c r="J798" s="4"/>
      <c r="K798" s="55"/>
      <c r="L798" s="4"/>
      <c r="M798" s="4"/>
      <c r="N798" s="55"/>
      <c r="O798" s="4" t="s">
        <v>2313</v>
      </c>
      <c r="P798" s="55">
        <v>44029</v>
      </c>
      <c r="Q798" s="4" t="s">
        <v>2314</v>
      </c>
      <c r="R798" s="4"/>
      <c r="S798" s="4"/>
      <c r="T798" s="4">
        <v>0</v>
      </c>
      <c r="U798" s="4" t="s">
        <v>150</v>
      </c>
      <c r="V798" s="4">
        <v>301262</v>
      </c>
      <c r="W798" s="4" t="s">
        <v>1031</v>
      </c>
      <c r="X798" s="4">
        <v>301262</v>
      </c>
      <c r="Y798" s="4" t="s">
        <v>1031</v>
      </c>
      <c r="Z798" s="4">
        <v>15</v>
      </c>
      <c r="AA798" s="4" t="s">
        <v>43</v>
      </c>
      <c r="AB798" s="4">
        <v>1</v>
      </c>
      <c r="AC798" s="4" t="s">
        <v>43</v>
      </c>
      <c r="AD798" s="36">
        <v>13</v>
      </c>
      <c r="AE798" s="36" t="s">
        <v>44</v>
      </c>
      <c r="AF798" s="4"/>
      <c r="AG798" s="4"/>
      <c r="AH798" s="4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spans="1:46" ht="15" customHeight="1" x14ac:dyDescent="0.35">
      <c r="A799" s="4">
        <v>2020</v>
      </c>
      <c r="B799" s="4" t="s">
        <v>147</v>
      </c>
      <c r="C799" s="4" t="s">
        <v>148</v>
      </c>
      <c r="D799" s="55">
        <v>44138</v>
      </c>
      <c r="E799" s="4" t="s">
        <v>1604</v>
      </c>
      <c r="F799" s="4" t="s">
        <v>36</v>
      </c>
      <c r="G799" s="4" t="s">
        <v>37</v>
      </c>
      <c r="H799" s="4" t="s">
        <v>38</v>
      </c>
      <c r="I799" s="4" t="s">
        <v>1605</v>
      </c>
      <c r="J799" s="4"/>
      <c r="K799" s="55"/>
      <c r="L799" s="4"/>
      <c r="M799" s="4"/>
      <c r="N799" s="55"/>
      <c r="O799" s="4" t="s">
        <v>2315</v>
      </c>
      <c r="P799" s="55">
        <v>44138</v>
      </c>
      <c r="Q799" s="4" t="s">
        <v>2316</v>
      </c>
      <c r="R799" s="4"/>
      <c r="S799" s="4"/>
      <c r="T799" s="4">
        <v>0</v>
      </c>
      <c r="U799" s="4" t="s">
        <v>150</v>
      </c>
      <c r="V799" s="4">
        <v>301291</v>
      </c>
      <c r="W799" s="4" t="s">
        <v>684</v>
      </c>
      <c r="X799" s="4">
        <v>301291</v>
      </c>
      <c r="Y799" s="4" t="s">
        <v>684</v>
      </c>
      <c r="Z799" s="4">
        <v>15</v>
      </c>
      <c r="AA799" s="4" t="s">
        <v>43</v>
      </c>
      <c r="AB799" s="4">
        <v>1</v>
      </c>
      <c r="AC799" s="4" t="s">
        <v>43</v>
      </c>
      <c r="AD799" s="36">
        <v>42</v>
      </c>
      <c r="AE799" s="36" t="s">
        <v>685</v>
      </c>
      <c r="AF799" s="4"/>
      <c r="AG799" s="4"/>
      <c r="AH799" s="4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spans="1:46" ht="15" customHeight="1" x14ac:dyDescent="0.35">
      <c r="A800" s="4">
        <v>2020</v>
      </c>
      <c r="B800" s="4" t="s">
        <v>147</v>
      </c>
      <c r="C800" s="4" t="s">
        <v>207</v>
      </c>
      <c r="D800" s="55">
        <v>44009</v>
      </c>
      <c r="E800" s="4" t="s">
        <v>1604</v>
      </c>
      <c r="F800" s="4" t="s">
        <v>36</v>
      </c>
      <c r="G800" s="4" t="s">
        <v>37</v>
      </c>
      <c r="H800" s="4" t="s">
        <v>38</v>
      </c>
      <c r="I800" s="4" t="s">
        <v>1605</v>
      </c>
      <c r="J800" s="4"/>
      <c r="K800" s="55"/>
      <c r="L800" s="4"/>
      <c r="M800" s="4"/>
      <c r="N800" s="55"/>
      <c r="O800" s="4" t="s">
        <v>2317</v>
      </c>
      <c r="P800" s="55">
        <v>44009</v>
      </c>
      <c r="Q800" s="4" t="s">
        <v>2318</v>
      </c>
      <c r="R800" s="4"/>
      <c r="S800" s="4"/>
      <c r="T800" s="4">
        <v>0</v>
      </c>
      <c r="U800" s="4" t="s">
        <v>150</v>
      </c>
      <c r="V800" s="4">
        <v>301127</v>
      </c>
      <c r="W800" s="4" t="s">
        <v>476</v>
      </c>
      <c r="X800" s="4">
        <v>301127</v>
      </c>
      <c r="Y800" s="4" t="s">
        <v>476</v>
      </c>
      <c r="Z800" s="4">
        <v>13</v>
      </c>
      <c r="AA800" s="4" t="s">
        <v>314</v>
      </c>
      <c r="AB800" s="4">
        <v>1</v>
      </c>
      <c r="AC800" s="4" t="s">
        <v>315</v>
      </c>
      <c r="AD800" s="36">
        <v>1</v>
      </c>
      <c r="AE800" s="36" t="s">
        <v>315</v>
      </c>
      <c r="AF800" s="4"/>
      <c r="AG800" s="4"/>
      <c r="AH800" s="4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spans="1:46" ht="15" customHeight="1" x14ac:dyDescent="0.35">
      <c r="A801" s="4">
        <v>2020</v>
      </c>
      <c r="B801" s="4" t="s">
        <v>34</v>
      </c>
      <c r="C801" s="4" t="s">
        <v>34</v>
      </c>
      <c r="D801" s="55">
        <v>44106</v>
      </c>
      <c r="E801" s="4" t="s">
        <v>1256</v>
      </c>
      <c r="F801" s="4" t="s">
        <v>36</v>
      </c>
      <c r="G801" s="4" t="s">
        <v>37</v>
      </c>
      <c r="H801" s="4" t="s">
        <v>38</v>
      </c>
      <c r="I801" s="4" t="s">
        <v>1633</v>
      </c>
      <c r="J801" s="4"/>
      <c r="K801" s="55"/>
      <c r="L801" s="4"/>
      <c r="M801" s="4"/>
      <c r="N801" s="55"/>
      <c r="O801" s="4" t="s">
        <v>2319</v>
      </c>
      <c r="P801" s="55">
        <v>44106</v>
      </c>
      <c r="Q801" s="4" t="s">
        <v>2320</v>
      </c>
      <c r="R801" s="4"/>
      <c r="S801" s="4"/>
      <c r="T801" s="4">
        <v>1</v>
      </c>
      <c r="U801" s="4" t="s">
        <v>40</v>
      </c>
      <c r="V801" s="4">
        <v>22</v>
      </c>
      <c r="W801" s="4" t="s">
        <v>852</v>
      </c>
      <c r="X801" s="4">
        <v>1268</v>
      </c>
      <c r="Y801" s="4" t="s">
        <v>852</v>
      </c>
      <c r="Z801" s="4">
        <v>15</v>
      </c>
      <c r="AA801" s="4" t="s">
        <v>43</v>
      </c>
      <c r="AB801" s="4">
        <v>1</v>
      </c>
      <c r="AC801" s="4" t="s">
        <v>43</v>
      </c>
      <c r="AD801" s="36">
        <v>41</v>
      </c>
      <c r="AE801" s="36" t="s">
        <v>579</v>
      </c>
      <c r="AF801" s="4"/>
      <c r="AG801" s="4"/>
      <c r="AH801" s="4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spans="1:46" ht="15" customHeight="1" x14ac:dyDescent="0.35">
      <c r="A802" s="4">
        <v>2021</v>
      </c>
      <c r="B802" s="4" t="s">
        <v>34</v>
      </c>
      <c r="C802" s="4" t="s">
        <v>34</v>
      </c>
      <c r="D802" s="55">
        <v>44371</v>
      </c>
      <c r="E802" s="4" t="s">
        <v>1910</v>
      </c>
      <c r="F802" s="4" t="s">
        <v>36</v>
      </c>
      <c r="G802" s="4" t="s">
        <v>37</v>
      </c>
      <c r="H802" s="4" t="s">
        <v>38</v>
      </c>
      <c r="I802" s="4" t="s">
        <v>1633</v>
      </c>
      <c r="J802" s="4"/>
      <c r="K802" s="55"/>
      <c r="L802" s="4"/>
      <c r="M802" s="4"/>
      <c r="N802" s="55"/>
      <c r="O802" s="4"/>
      <c r="P802" s="55">
        <v>44371</v>
      </c>
      <c r="Q802" s="4" t="s">
        <v>2321</v>
      </c>
      <c r="R802" s="4"/>
      <c r="S802" s="4"/>
      <c r="T802" s="4">
        <v>1</v>
      </c>
      <c r="U802" s="4" t="s">
        <v>40</v>
      </c>
      <c r="V802" s="4">
        <v>12</v>
      </c>
      <c r="W802" s="4" t="s">
        <v>55</v>
      </c>
      <c r="X802" s="4">
        <v>1064</v>
      </c>
      <c r="Y802" s="4" t="s">
        <v>56</v>
      </c>
      <c r="Z802" s="4">
        <v>15</v>
      </c>
      <c r="AA802" s="4" t="s">
        <v>43</v>
      </c>
      <c r="AB802" s="4">
        <v>1</v>
      </c>
      <c r="AC802" s="4" t="s">
        <v>43</v>
      </c>
      <c r="AD802" s="36">
        <v>1</v>
      </c>
      <c r="AE802" s="36" t="s">
        <v>43</v>
      </c>
      <c r="AF802" s="4"/>
      <c r="AG802" s="4"/>
      <c r="AH802" s="4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spans="1:46" ht="15" customHeight="1" x14ac:dyDescent="0.35">
      <c r="A803" s="4">
        <v>2021</v>
      </c>
      <c r="B803" s="4" t="s">
        <v>34</v>
      </c>
      <c r="C803" s="4" t="s">
        <v>289</v>
      </c>
      <c r="D803" s="55">
        <v>44561</v>
      </c>
      <c r="E803" s="4" t="s">
        <v>1256</v>
      </c>
      <c r="F803" s="4" t="s">
        <v>36</v>
      </c>
      <c r="G803" s="4" t="s">
        <v>1149</v>
      </c>
      <c r="H803" s="4" t="s">
        <v>38</v>
      </c>
      <c r="I803" s="4" t="s">
        <v>2322</v>
      </c>
      <c r="J803" s="4"/>
      <c r="K803" s="55"/>
      <c r="L803" s="4"/>
      <c r="M803" s="4"/>
      <c r="N803" s="55"/>
      <c r="O803" s="4"/>
      <c r="P803" s="55">
        <v>44561</v>
      </c>
      <c r="Q803" s="4" t="s">
        <v>2323</v>
      </c>
      <c r="R803" s="4"/>
      <c r="S803" s="4"/>
      <c r="T803" s="4">
        <v>20</v>
      </c>
      <c r="U803" s="4" t="s">
        <v>291</v>
      </c>
      <c r="V803" s="4">
        <v>20</v>
      </c>
      <c r="W803" s="4" t="s">
        <v>291</v>
      </c>
      <c r="X803" s="4">
        <v>197</v>
      </c>
      <c r="Y803" s="4" t="s">
        <v>291</v>
      </c>
      <c r="Z803" s="4">
        <v>15</v>
      </c>
      <c r="AA803" s="4" t="s">
        <v>43</v>
      </c>
      <c r="AB803" s="4">
        <v>1</v>
      </c>
      <c r="AC803" s="4" t="s">
        <v>43</v>
      </c>
      <c r="AD803" s="36">
        <v>1</v>
      </c>
      <c r="AE803" s="36" t="s">
        <v>43</v>
      </c>
      <c r="AF803" s="4"/>
      <c r="AG803" s="4"/>
      <c r="AH803" s="4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spans="1:46" ht="15" customHeight="1" x14ac:dyDescent="0.35">
      <c r="A804" s="4">
        <v>2021</v>
      </c>
      <c r="B804" s="4" t="s">
        <v>62</v>
      </c>
      <c r="C804" s="4" t="s">
        <v>62</v>
      </c>
      <c r="D804" s="55">
        <v>44560</v>
      </c>
      <c r="E804" s="4" t="s">
        <v>2324</v>
      </c>
      <c r="F804" s="4" t="s">
        <v>36</v>
      </c>
      <c r="G804" s="4" t="s">
        <v>37</v>
      </c>
      <c r="H804" s="4" t="s">
        <v>38</v>
      </c>
      <c r="I804" s="4" t="s">
        <v>2322</v>
      </c>
      <c r="J804" s="4"/>
      <c r="K804" s="55"/>
      <c r="L804" s="4"/>
      <c r="M804" s="4"/>
      <c r="N804" s="55"/>
      <c r="O804" s="4"/>
      <c r="P804" s="55">
        <v>44560</v>
      </c>
      <c r="Q804" s="4" t="s">
        <v>2325</v>
      </c>
      <c r="R804" s="4"/>
      <c r="S804" s="4"/>
      <c r="T804" s="4">
        <v>99</v>
      </c>
      <c r="U804" s="4" t="s">
        <v>64</v>
      </c>
      <c r="V804" s="4">
        <v>448</v>
      </c>
      <c r="W804" s="4" t="s">
        <v>304</v>
      </c>
      <c r="X804" s="4">
        <v>804</v>
      </c>
      <c r="Y804" s="4" t="s">
        <v>305</v>
      </c>
      <c r="Z804" s="4">
        <v>10</v>
      </c>
      <c r="AA804" s="4" t="s">
        <v>256</v>
      </c>
      <c r="AB804" s="4">
        <v>1</v>
      </c>
      <c r="AC804" s="4" t="s">
        <v>256</v>
      </c>
      <c r="AD804" s="36">
        <v>2</v>
      </c>
      <c r="AE804" s="36" t="s">
        <v>306</v>
      </c>
      <c r="AF804" s="4"/>
      <c r="AG804" s="4"/>
      <c r="AH804" s="4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spans="1:46" ht="15" customHeight="1" x14ac:dyDescent="0.35">
      <c r="A805" s="4">
        <v>2021</v>
      </c>
      <c r="B805" s="4" t="s">
        <v>34</v>
      </c>
      <c r="C805" s="4" t="s">
        <v>34</v>
      </c>
      <c r="D805" s="55">
        <v>44532</v>
      </c>
      <c r="E805" s="4" t="s">
        <v>2326</v>
      </c>
      <c r="F805" s="4" t="s">
        <v>36</v>
      </c>
      <c r="G805" s="4" t="s">
        <v>37</v>
      </c>
      <c r="H805" s="4" t="s">
        <v>38</v>
      </c>
      <c r="I805" s="4" t="s">
        <v>2327</v>
      </c>
      <c r="J805" s="56"/>
      <c r="K805" s="57"/>
      <c r="L805" s="4"/>
      <c r="M805" s="4"/>
      <c r="N805" s="55"/>
      <c r="O805" s="4"/>
      <c r="P805" s="55">
        <v>44532</v>
      </c>
      <c r="Q805" s="4" t="s">
        <v>2328</v>
      </c>
      <c r="R805" s="4"/>
      <c r="S805" s="4"/>
      <c r="T805" s="4">
        <v>11</v>
      </c>
      <c r="U805" s="4" t="s">
        <v>342</v>
      </c>
      <c r="V805" s="4">
        <v>136</v>
      </c>
      <c r="W805" s="4" t="s">
        <v>577</v>
      </c>
      <c r="X805" s="4">
        <v>1235</v>
      </c>
      <c r="Y805" s="4" t="s">
        <v>578</v>
      </c>
      <c r="Z805" s="4">
        <v>15</v>
      </c>
      <c r="AA805" s="4" t="s">
        <v>43</v>
      </c>
      <c r="AB805" s="4">
        <v>1</v>
      </c>
      <c r="AC805" s="4" t="s">
        <v>43</v>
      </c>
      <c r="AD805" s="36">
        <v>41</v>
      </c>
      <c r="AE805" s="36" t="s">
        <v>579</v>
      </c>
      <c r="AF805" s="4"/>
      <c r="AG805" s="4"/>
      <c r="AH805" s="4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spans="1:46" ht="15" customHeight="1" x14ac:dyDescent="0.35">
      <c r="A806" s="4">
        <v>2021</v>
      </c>
      <c r="B806" s="4" t="s">
        <v>147</v>
      </c>
      <c r="C806" s="4" t="s">
        <v>148</v>
      </c>
      <c r="D806" s="55">
        <v>44347</v>
      </c>
      <c r="E806" s="4" t="s">
        <v>1604</v>
      </c>
      <c r="F806" s="4" t="s">
        <v>36</v>
      </c>
      <c r="G806" s="4" t="s">
        <v>37</v>
      </c>
      <c r="H806" s="4" t="s">
        <v>38</v>
      </c>
      <c r="I806" s="4" t="s">
        <v>2019</v>
      </c>
      <c r="J806" s="4"/>
      <c r="K806" s="55"/>
      <c r="L806" s="4"/>
      <c r="M806" s="4"/>
      <c r="N806" s="55"/>
      <c r="O806" s="4"/>
      <c r="P806" s="55">
        <v>44347</v>
      </c>
      <c r="Q806" s="4" t="s">
        <v>2329</v>
      </c>
      <c r="R806" s="4"/>
      <c r="S806" s="4"/>
      <c r="T806" s="4">
        <v>0</v>
      </c>
      <c r="U806" s="4" t="s">
        <v>150</v>
      </c>
      <c r="V806" s="4">
        <v>301835</v>
      </c>
      <c r="W806" s="4" t="s">
        <v>2330</v>
      </c>
      <c r="X806" s="4">
        <v>301835</v>
      </c>
      <c r="Y806" s="4" t="s">
        <v>2330</v>
      </c>
      <c r="Z806" s="4">
        <v>10</v>
      </c>
      <c r="AA806" s="4" t="s">
        <v>256</v>
      </c>
      <c r="AB806" s="4">
        <v>1</v>
      </c>
      <c r="AC806" s="4" t="s">
        <v>256</v>
      </c>
      <c r="AD806" s="36">
        <v>11</v>
      </c>
      <c r="AE806" s="36" t="s">
        <v>2331</v>
      </c>
      <c r="AF806" s="4"/>
      <c r="AG806" s="4"/>
      <c r="AH806" s="4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spans="1:46" ht="15" customHeight="1" x14ac:dyDescent="0.35">
      <c r="A807" s="4">
        <v>2021</v>
      </c>
      <c r="B807" s="4" t="s">
        <v>147</v>
      </c>
      <c r="C807" s="4" t="s">
        <v>207</v>
      </c>
      <c r="D807" s="55">
        <v>44347</v>
      </c>
      <c r="E807" s="4" t="s">
        <v>2326</v>
      </c>
      <c r="F807" s="4" t="s">
        <v>36</v>
      </c>
      <c r="G807" s="4" t="s">
        <v>37</v>
      </c>
      <c r="H807" s="4" t="s">
        <v>38</v>
      </c>
      <c r="I807" s="4" t="s">
        <v>2019</v>
      </c>
      <c r="J807" s="4"/>
      <c r="K807" s="55"/>
      <c r="L807" s="4"/>
      <c r="M807" s="4"/>
      <c r="N807" s="55"/>
      <c r="O807" s="4"/>
      <c r="P807" s="55">
        <v>44347</v>
      </c>
      <c r="Q807" s="4" t="s">
        <v>2332</v>
      </c>
      <c r="R807" s="4"/>
      <c r="S807" s="4"/>
      <c r="T807" s="4">
        <v>0</v>
      </c>
      <c r="U807" s="4" t="s">
        <v>150</v>
      </c>
      <c r="V807" s="4">
        <v>300785</v>
      </c>
      <c r="W807" s="4" t="s">
        <v>830</v>
      </c>
      <c r="X807" s="4">
        <v>300785</v>
      </c>
      <c r="Y807" s="4" t="s">
        <v>830</v>
      </c>
      <c r="Z807" s="4">
        <v>8</v>
      </c>
      <c r="AA807" s="4" t="s">
        <v>191</v>
      </c>
      <c r="AB807" s="4">
        <v>13</v>
      </c>
      <c r="AC807" s="4" t="s">
        <v>192</v>
      </c>
      <c r="AD807" s="36">
        <v>1</v>
      </c>
      <c r="AE807" s="36" t="s">
        <v>192</v>
      </c>
      <c r="AF807" s="4"/>
      <c r="AG807" s="4"/>
      <c r="AH807" s="4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spans="1:46" ht="15" customHeight="1" x14ac:dyDescent="0.35">
      <c r="A808" s="4">
        <v>2021</v>
      </c>
      <c r="B808" s="4" t="s">
        <v>62</v>
      </c>
      <c r="C808" s="4" t="s">
        <v>62</v>
      </c>
      <c r="D808" s="55">
        <v>44348</v>
      </c>
      <c r="E808" s="4" t="s">
        <v>1256</v>
      </c>
      <c r="F808" s="4" t="s">
        <v>36</v>
      </c>
      <c r="G808" s="4" t="s">
        <v>921</v>
      </c>
      <c r="H808" s="4" t="s">
        <v>38</v>
      </c>
      <c r="I808" s="4" t="s">
        <v>2019</v>
      </c>
      <c r="J808" s="4"/>
      <c r="K808" s="55"/>
      <c r="L808" s="4"/>
      <c r="M808" s="4"/>
      <c r="N808" s="55"/>
      <c r="O808" s="4"/>
      <c r="P808" s="55">
        <v>44348</v>
      </c>
      <c r="Q808" s="4" t="s">
        <v>2333</v>
      </c>
      <c r="R808" s="4"/>
      <c r="S808" s="4"/>
      <c r="T808" s="4">
        <v>99</v>
      </c>
      <c r="U808" s="4" t="s">
        <v>64</v>
      </c>
      <c r="V808" s="4">
        <v>443</v>
      </c>
      <c r="W808" s="4" t="s">
        <v>299</v>
      </c>
      <c r="X808" s="4">
        <v>757</v>
      </c>
      <c r="Y808" s="4" t="s">
        <v>300</v>
      </c>
      <c r="Z808" s="4">
        <v>4</v>
      </c>
      <c r="AA808" s="4" t="s">
        <v>301</v>
      </c>
      <c r="AB808" s="4">
        <v>1</v>
      </c>
      <c r="AC808" s="4" t="s">
        <v>301</v>
      </c>
      <c r="AD808" s="36">
        <v>1</v>
      </c>
      <c r="AE808" s="36" t="s">
        <v>301</v>
      </c>
      <c r="AF808" s="4"/>
      <c r="AG808" s="4"/>
      <c r="AH808" s="4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spans="1:46" ht="15" customHeight="1" x14ac:dyDescent="0.35">
      <c r="A809" s="4">
        <v>2021</v>
      </c>
      <c r="B809" s="4" t="s">
        <v>147</v>
      </c>
      <c r="C809" s="4" t="s">
        <v>207</v>
      </c>
      <c r="D809" s="55">
        <v>44347</v>
      </c>
      <c r="E809" s="4" t="s">
        <v>1910</v>
      </c>
      <c r="F809" s="4" t="s">
        <v>36</v>
      </c>
      <c r="G809" s="4" t="s">
        <v>37</v>
      </c>
      <c r="H809" s="4" t="s">
        <v>38</v>
      </c>
      <c r="I809" s="4" t="s">
        <v>2019</v>
      </c>
      <c r="J809" s="4"/>
      <c r="K809" s="55"/>
      <c r="L809" s="4"/>
      <c r="M809" s="4"/>
      <c r="N809" s="55"/>
      <c r="O809" s="4"/>
      <c r="P809" s="55">
        <v>44347</v>
      </c>
      <c r="Q809" s="4" t="s">
        <v>2334</v>
      </c>
      <c r="R809" s="4"/>
      <c r="S809" s="4"/>
      <c r="T809" s="4">
        <v>0</v>
      </c>
      <c r="U809" s="4" t="s">
        <v>150</v>
      </c>
      <c r="V809" s="4">
        <v>301118</v>
      </c>
      <c r="W809" s="4" t="s">
        <v>2335</v>
      </c>
      <c r="X809" s="4">
        <v>301118</v>
      </c>
      <c r="Y809" s="4" t="s">
        <v>2335</v>
      </c>
      <c r="Z809" s="4">
        <v>12</v>
      </c>
      <c r="AA809" s="4" t="s">
        <v>83</v>
      </c>
      <c r="AB809" s="4">
        <v>9</v>
      </c>
      <c r="AC809" s="4" t="s">
        <v>2336</v>
      </c>
      <c r="AD809" s="36">
        <v>1</v>
      </c>
      <c r="AE809" s="36" t="s">
        <v>2336</v>
      </c>
      <c r="AF809" s="4"/>
      <c r="AG809" s="4"/>
      <c r="AH809" s="4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spans="1:46" ht="15" customHeight="1" x14ac:dyDescent="0.35">
      <c r="A810" s="4">
        <v>2021</v>
      </c>
      <c r="B810" s="4" t="s">
        <v>34</v>
      </c>
      <c r="C810" s="4" t="s">
        <v>34</v>
      </c>
      <c r="D810" s="55">
        <v>44560</v>
      </c>
      <c r="E810" s="4" t="s">
        <v>2326</v>
      </c>
      <c r="F810" s="4" t="s">
        <v>36</v>
      </c>
      <c r="G810" s="4" t="s">
        <v>37</v>
      </c>
      <c r="H810" s="4" t="s">
        <v>38</v>
      </c>
      <c r="I810" s="4" t="s">
        <v>2322</v>
      </c>
      <c r="J810" s="4"/>
      <c r="K810" s="55"/>
      <c r="L810" s="4"/>
      <c r="M810" s="4"/>
      <c r="N810" s="55"/>
      <c r="O810" s="4"/>
      <c r="P810" s="55">
        <v>44560</v>
      </c>
      <c r="Q810" s="4" t="s">
        <v>2337</v>
      </c>
      <c r="R810" s="4"/>
      <c r="S810" s="4"/>
      <c r="T810" s="4">
        <v>16</v>
      </c>
      <c r="U810" s="4" t="s">
        <v>142</v>
      </c>
      <c r="V810" s="4">
        <v>221</v>
      </c>
      <c r="W810" s="4" t="s">
        <v>333</v>
      </c>
      <c r="X810" s="4">
        <v>189</v>
      </c>
      <c r="Y810" s="4" t="s">
        <v>333</v>
      </c>
      <c r="Z810" s="4">
        <v>15</v>
      </c>
      <c r="AA810" s="4" t="s">
        <v>43</v>
      </c>
      <c r="AB810" s="4">
        <v>1</v>
      </c>
      <c r="AC810" s="4" t="s">
        <v>43</v>
      </c>
      <c r="AD810" s="36">
        <v>30</v>
      </c>
      <c r="AE810" s="36" t="s">
        <v>130</v>
      </c>
      <c r="AF810" s="4"/>
      <c r="AG810" s="4"/>
      <c r="AH810" s="4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spans="1:46" ht="15" customHeight="1" x14ac:dyDescent="0.35">
      <c r="A811" s="4">
        <v>2021</v>
      </c>
      <c r="B811" s="4" t="s">
        <v>34</v>
      </c>
      <c r="C811" s="4" t="s">
        <v>34</v>
      </c>
      <c r="D811" s="55">
        <v>44560</v>
      </c>
      <c r="E811" s="4" t="s">
        <v>2324</v>
      </c>
      <c r="F811" s="4" t="s">
        <v>36</v>
      </c>
      <c r="G811" s="4" t="s">
        <v>37</v>
      </c>
      <c r="H811" s="4" t="s">
        <v>38</v>
      </c>
      <c r="I811" s="4" t="s">
        <v>2322</v>
      </c>
      <c r="J811" s="4"/>
      <c r="K811" s="55"/>
      <c r="L811" s="4"/>
      <c r="M811" s="4"/>
      <c r="N811" s="55"/>
      <c r="O811" s="4" t="s">
        <v>2338</v>
      </c>
      <c r="P811" s="55">
        <v>44560</v>
      </c>
      <c r="Q811" s="4" t="s">
        <v>2339</v>
      </c>
      <c r="R811" s="4"/>
      <c r="S811" s="4"/>
      <c r="T811" s="4">
        <v>3</v>
      </c>
      <c r="U811" s="4" t="s">
        <v>159</v>
      </c>
      <c r="V811" s="4">
        <v>3</v>
      </c>
      <c r="W811" s="4" t="s">
        <v>160</v>
      </c>
      <c r="X811" s="4">
        <v>1363</v>
      </c>
      <c r="Y811" s="4" t="s">
        <v>161</v>
      </c>
      <c r="Z811" s="4">
        <v>15</v>
      </c>
      <c r="AA811" s="4" t="s">
        <v>43</v>
      </c>
      <c r="AB811" s="4">
        <v>1</v>
      </c>
      <c r="AC811" s="4" t="s">
        <v>43</v>
      </c>
      <c r="AD811" s="36">
        <v>30</v>
      </c>
      <c r="AE811" s="36" t="s">
        <v>130</v>
      </c>
      <c r="AF811" s="4"/>
      <c r="AG811" s="4"/>
      <c r="AH811" s="4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spans="1:46" ht="15" customHeight="1" x14ac:dyDescent="0.35">
      <c r="A812" s="4">
        <v>2021</v>
      </c>
      <c r="B812" s="4" t="s">
        <v>147</v>
      </c>
      <c r="C812" s="4" t="s">
        <v>148</v>
      </c>
      <c r="D812" s="55">
        <v>44371</v>
      </c>
      <c r="E812" s="4" t="s">
        <v>2340</v>
      </c>
      <c r="F812" s="4" t="s">
        <v>36</v>
      </c>
      <c r="G812" s="4" t="s">
        <v>921</v>
      </c>
      <c r="H812" s="4" t="s">
        <v>38</v>
      </c>
      <c r="I812" s="4" t="s">
        <v>1633</v>
      </c>
      <c r="J812" s="4"/>
      <c r="K812" s="55"/>
      <c r="L812" s="4"/>
      <c r="M812" s="4"/>
      <c r="N812" s="55"/>
      <c r="O812" s="4"/>
      <c r="P812" s="55">
        <v>44371</v>
      </c>
      <c r="Q812" s="4" t="s">
        <v>2341</v>
      </c>
      <c r="R812" s="4"/>
      <c r="S812" s="4"/>
      <c r="T812" s="4">
        <v>0</v>
      </c>
      <c r="U812" s="4" t="s">
        <v>150</v>
      </c>
      <c r="V812" s="4">
        <v>301253</v>
      </c>
      <c r="W812" s="4" t="s">
        <v>424</v>
      </c>
      <c r="X812" s="4">
        <v>301253</v>
      </c>
      <c r="Y812" s="4" t="s">
        <v>424</v>
      </c>
      <c r="Z812" s="4">
        <v>15</v>
      </c>
      <c r="AA812" s="4" t="s">
        <v>43</v>
      </c>
      <c r="AB812" s="4">
        <v>1</v>
      </c>
      <c r="AC812" s="4" t="s">
        <v>43</v>
      </c>
      <c r="AD812" s="36">
        <v>4</v>
      </c>
      <c r="AE812" s="36" t="s">
        <v>425</v>
      </c>
      <c r="AF812" s="4"/>
      <c r="AG812" s="4"/>
      <c r="AH812" s="4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spans="1:46" ht="15" customHeight="1" x14ac:dyDescent="0.35">
      <c r="A813" s="4">
        <v>2021</v>
      </c>
      <c r="B813" s="4" t="s">
        <v>147</v>
      </c>
      <c r="C813" s="4" t="s">
        <v>148</v>
      </c>
      <c r="D813" s="55">
        <v>44383</v>
      </c>
      <c r="E813" s="4" t="s">
        <v>1604</v>
      </c>
      <c r="F813" s="4" t="s">
        <v>36</v>
      </c>
      <c r="G813" s="4" t="s">
        <v>37</v>
      </c>
      <c r="H813" s="4" t="s">
        <v>38</v>
      </c>
      <c r="I813" s="4" t="s">
        <v>1633</v>
      </c>
      <c r="J813" s="4"/>
      <c r="K813" s="55"/>
      <c r="L813" s="4"/>
      <c r="M813" s="4"/>
      <c r="N813" s="55"/>
      <c r="O813" s="4"/>
      <c r="P813" s="55">
        <v>44383</v>
      </c>
      <c r="Q813" s="4" t="s">
        <v>2342</v>
      </c>
      <c r="R813" s="4"/>
      <c r="S813" s="4"/>
      <c r="T813" s="4">
        <v>0</v>
      </c>
      <c r="U813" s="4" t="s">
        <v>150</v>
      </c>
      <c r="V813" s="4">
        <v>301261</v>
      </c>
      <c r="W813" s="4" t="s">
        <v>438</v>
      </c>
      <c r="X813" s="4">
        <v>301261</v>
      </c>
      <c r="Y813" s="4" t="s">
        <v>438</v>
      </c>
      <c r="Z813" s="4">
        <v>15</v>
      </c>
      <c r="AA813" s="4" t="s">
        <v>43</v>
      </c>
      <c r="AB813" s="4">
        <v>1</v>
      </c>
      <c r="AC813" s="4" t="s">
        <v>43</v>
      </c>
      <c r="AD813" s="36">
        <v>12</v>
      </c>
      <c r="AE813" s="36" t="s">
        <v>439</v>
      </c>
      <c r="AF813" s="4"/>
      <c r="AG813" s="4"/>
      <c r="AH813" s="4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spans="1:46" ht="15" customHeight="1" x14ac:dyDescent="0.35">
      <c r="A814" s="4">
        <v>2021</v>
      </c>
      <c r="B814" s="4" t="s">
        <v>147</v>
      </c>
      <c r="C814" s="4" t="s">
        <v>148</v>
      </c>
      <c r="D814" s="55">
        <v>44560</v>
      </c>
      <c r="E814" s="4" t="s">
        <v>1290</v>
      </c>
      <c r="F814" s="4" t="s">
        <v>36</v>
      </c>
      <c r="G814" s="4" t="s">
        <v>921</v>
      </c>
      <c r="H814" s="4" t="s">
        <v>38</v>
      </c>
      <c r="I814" s="4" t="s">
        <v>2343</v>
      </c>
      <c r="J814" s="4"/>
      <c r="K814" s="55"/>
      <c r="L814" s="4"/>
      <c r="M814" s="4"/>
      <c r="N814" s="55"/>
      <c r="O814" s="4"/>
      <c r="P814" s="55">
        <v>44560</v>
      </c>
      <c r="Q814" s="4" t="s">
        <v>2344</v>
      </c>
      <c r="R814" s="4"/>
      <c r="S814" s="4"/>
      <c r="T814" s="4">
        <v>0</v>
      </c>
      <c r="U814" s="4" t="s">
        <v>150</v>
      </c>
      <c r="V814" s="4">
        <v>301257</v>
      </c>
      <c r="W814" s="4" t="s">
        <v>2157</v>
      </c>
      <c r="X814" s="4">
        <v>301257</v>
      </c>
      <c r="Y814" s="4" t="s">
        <v>2157</v>
      </c>
      <c r="Z814" s="4">
        <v>15</v>
      </c>
      <c r="AA814" s="4" t="s">
        <v>43</v>
      </c>
      <c r="AB814" s="4">
        <v>1</v>
      </c>
      <c r="AC814" s="4" t="s">
        <v>43</v>
      </c>
      <c r="AD814" s="36">
        <v>8</v>
      </c>
      <c r="AE814" s="36" t="s">
        <v>344</v>
      </c>
      <c r="AF814" s="4"/>
      <c r="AG814" s="4"/>
      <c r="AH814" s="4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spans="1:46" ht="15" customHeight="1" x14ac:dyDescent="0.35">
      <c r="A815" s="4">
        <v>2021</v>
      </c>
      <c r="B815" s="4" t="s">
        <v>147</v>
      </c>
      <c r="C815" s="4" t="s">
        <v>148</v>
      </c>
      <c r="D815" s="55">
        <v>44393</v>
      </c>
      <c r="E815" s="4" t="s">
        <v>551</v>
      </c>
      <c r="F815" s="4" t="s">
        <v>36</v>
      </c>
      <c r="G815" s="4" t="s">
        <v>921</v>
      </c>
      <c r="H815" s="4" t="s">
        <v>38</v>
      </c>
      <c r="I815" s="4" t="s">
        <v>1633</v>
      </c>
      <c r="J815" s="4"/>
      <c r="K815" s="55"/>
      <c r="L815" s="4"/>
      <c r="M815" s="4"/>
      <c r="N815" s="55"/>
      <c r="O815" s="4"/>
      <c r="P815" s="55">
        <v>44393</v>
      </c>
      <c r="Q815" s="4" t="s">
        <v>2345</v>
      </c>
      <c r="R815" s="4"/>
      <c r="S815" s="4"/>
      <c r="T815" s="4">
        <v>0</v>
      </c>
      <c r="U815" s="4" t="s">
        <v>150</v>
      </c>
      <c r="V815" s="4">
        <v>301838</v>
      </c>
      <c r="W815" s="4" t="s">
        <v>1317</v>
      </c>
      <c r="X815" s="4">
        <v>301838</v>
      </c>
      <c r="Y815" s="4" t="s">
        <v>1317</v>
      </c>
      <c r="Z815" s="4">
        <v>23</v>
      </c>
      <c r="AA815" s="4" t="s">
        <v>113</v>
      </c>
      <c r="AB815" s="4">
        <v>1</v>
      </c>
      <c r="AC815" s="4" t="s">
        <v>113</v>
      </c>
      <c r="AD815" s="36">
        <v>10</v>
      </c>
      <c r="AE815" s="36" t="s">
        <v>1318</v>
      </c>
      <c r="AF815" s="4"/>
      <c r="AG815" s="4"/>
      <c r="AH815" s="4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spans="1:46" ht="15" customHeight="1" x14ac:dyDescent="0.35">
      <c r="A816" s="4">
        <v>2021</v>
      </c>
      <c r="B816" s="4" t="s">
        <v>147</v>
      </c>
      <c r="C816" s="4" t="s">
        <v>148</v>
      </c>
      <c r="D816" s="55">
        <v>44396</v>
      </c>
      <c r="E816" s="4" t="s">
        <v>1910</v>
      </c>
      <c r="F816" s="4" t="s">
        <v>36</v>
      </c>
      <c r="G816" s="4" t="s">
        <v>37</v>
      </c>
      <c r="H816" s="4" t="s">
        <v>38</v>
      </c>
      <c r="I816" s="4" t="s">
        <v>1633</v>
      </c>
      <c r="J816" s="4"/>
      <c r="K816" s="55"/>
      <c r="L816" s="4"/>
      <c r="M816" s="4"/>
      <c r="N816" s="55"/>
      <c r="O816" s="4"/>
      <c r="P816" s="55">
        <v>44396</v>
      </c>
      <c r="Q816" s="4" t="s">
        <v>2346</v>
      </c>
      <c r="R816" s="4"/>
      <c r="S816" s="4"/>
      <c r="T816" s="4">
        <v>0</v>
      </c>
      <c r="U816" s="4" t="s">
        <v>150</v>
      </c>
      <c r="V816" s="4">
        <v>301251</v>
      </c>
      <c r="W816" s="4" t="s">
        <v>2347</v>
      </c>
      <c r="X816" s="4">
        <v>301251</v>
      </c>
      <c r="Y816" s="4" t="s">
        <v>2347</v>
      </c>
      <c r="Z816" s="4">
        <v>15</v>
      </c>
      <c r="AA816" s="4" t="s">
        <v>43</v>
      </c>
      <c r="AB816" s="4">
        <v>1</v>
      </c>
      <c r="AC816" s="4" t="s">
        <v>43</v>
      </c>
      <c r="AD816" s="36">
        <v>2</v>
      </c>
      <c r="AE816" s="36" t="s">
        <v>2348</v>
      </c>
      <c r="AF816" s="4"/>
      <c r="AG816" s="4"/>
      <c r="AH816" s="4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spans="1:46" ht="15" customHeight="1" x14ac:dyDescent="0.35">
      <c r="A817" s="4">
        <v>2021</v>
      </c>
      <c r="B817" s="4" t="s">
        <v>147</v>
      </c>
      <c r="C817" s="4" t="s">
        <v>148</v>
      </c>
      <c r="D817" s="55">
        <v>44390</v>
      </c>
      <c r="E817" s="4" t="s">
        <v>2349</v>
      </c>
      <c r="F817" s="4" t="s">
        <v>36</v>
      </c>
      <c r="G817" s="4" t="s">
        <v>37</v>
      </c>
      <c r="H817" s="4" t="s">
        <v>38</v>
      </c>
      <c r="I817" s="4" t="s">
        <v>1633</v>
      </c>
      <c r="J817" s="4"/>
      <c r="K817" s="55"/>
      <c r="L817" s="4"/>
      <c r="M817" s="4"/>
      <c r="N817" s="55"/>
      <c r="O817" s="4"/>
      <c r="P817" s="55">
        <v>44390</v>
      </c>
      <c r="Q817" s="4" t="s">
        <v>2350</v>
      </c>
      <c r="R817" s="4"/>
      <c r="S817" s="4"/>
      <c r="T817" s="4">
        <v>0</v>
      </c>
      <c r="U817" s="4" t="s">
        <v>150</v>
      </c>
      <c r="V817" s="4">
        <v>300128</v>
      </c>
      <c r="W817" s="4" t="s">
        <v>2351</v>
      </c>
      <c r="X817" s="4">
        <v>300128</v>
      </c>
      <c r="Y817" s="4" t="s">
        <v>2351</v>
      </c>
      <c r="Z817" s="4">
        <v>2</v>
      </c>
      <c r="AA817" s="4" t="s">
        <v>72</v>
      </c>
      <c r="AB817" s="4">
        <v>6</v>
      </c>
      <c r="AC817" s="4" t="s">
        <v>713</v>
      </c>
      <c r="AD817" s="36">
        <v>4</v>
      </c>
      <c r="AE817" s="36" t="s">
        <v>202</v>
      </c>
      <c r="AF817" s="4"/>
      <c r="AG817" s="4"/>
      <c r="AH817" s="4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spans="1:46" ht="15" customHeight="1" x14ac:dyDescent="0.35">
      <c r="A818" s="4">
        <v>2021</v>
      </c>
      <c r="B818" s="4" t="s">
        <v>147</v>
      </c>
      <c r="C818" s="4" t="s">
        <v>148</v>
      </c>
      <c r="D818" s="55">
        <v>44390</v>
      </c>
      <c r="E818" s="4" t="s">
        <v>1910</v>
      </c>
      <c r="F818" s="4" t="s">
        <v>36</v>
      </c>
      <c r="G818" s="4" t="s">
        <v>37</v>
      </c>
      <c r="H818" s="4" t="s">
        <v>38</v>
      </c>
      <c r="I818" s="4" t="s">
        <v>1633</v>
      </c>
      <c r="J818" s="4"/>
      <c r="K818" s="55"/>
      <c r="L818" s="4"/>
      <c r="M818" s="4"/>
      <c r="N818" s="55"/>
      <c r="O818" s="4"/>
      <c r="P818" s="55">
        <v>44390</v>
      </c>
      <c r="Q818" s="4" t="s">
        <v>2352</v>
      </c>
      <c r="R818" s="4"/>
      <c r="S818" s="4"/>
      <c r="T818" s="56">
        <v>0</v>
      </c>
      <c r="U818" s="56" t="s">
        <v>150</v>
      </c>
      <c r="V818" s="56">
        <v>300521</v>
      </c>
      <c r="W818" s="56" t="s">
        <v>2353</v>
      </c>
      <c r="X818" s="56">
        <v>300521</v>
      </c>
      <c r="Y818" s="56" t="s">
        <v>2353</v>
      </c>
      <c r="Z818" s="56">
        <v>5</v>
      </c>
      <c r="AA818" s="56" t="s">
        <v>77</v>
      </c>
      <c r="AB818" s="56">
        <v>9</v>
      </c>
      <c r="AC818" s="56" t="s">
        <v>821</v>
      </c>
      <c r="AD818" s="37">
        <v>4</v>
      </c>
      <c r="AE818" s="37" t="s">
        <v>2354</v>
      </c>
      <c r="AF818" s="4"/>
      <c r="AG818" s="4"/>
      <c r="AH818" s="4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spans="1:46" ht="15" customHeight="1" x14ac:dyDescent="0.35">
      <c r="A819" s="4">
        <v>2021</v>
      </c>
      <c r="B819" s="4" t="s">
        <v>147</v>
      </c>
      <c r="C819" s="4" t="s">
        <v>148</v>
      </c>
      <c r="D819" s="55">
        <v>44460</v>
      </c>
      <c r="E819" s="4" t="s">
        <v>548</v>
      </c>
      <c r="F819" s="4" t="s">
        <v>36</v>
      </c>
      <c r="G819" s="4" t="s">
        <v>1149</v>
      </c>
      <c r="H819" s="4" t="s">
        <v>38</v>
      </c>
      <c r="I819" s="4" t="s">
        <v>1605</v>
      </c>
      <c r="J819" s="4"/>
      <c r="K819" s="55"/>
      <c r="L819" s="4"/>
      <c r="M819" s="4"/>
      <c r="N819" s="55"/>
      <c r="O819" s="4"/>
      <c r="P819" s="55">
        <v>44460</v>
      </c>
      <c r="Q819" s="4" t="s">
        <v>2355</v>
      </c>
      <c r="R819" s="4"/>
      <c r="S819" s="4"/>
      <c r="T819" s="4">
        <v>0</v>
      </c>
      <c r="U819" s="4" t="s">
        <v>150</v>
      </c>
      <c r="V819" s="4">
        <v>301266</v>
      </c>
      <c r="W819" s="4" t="s">
        <v>634</v>
      </c>
      <c r="X819" s="4">
        <v>301266</v>
      </c>
      <c r="Y819" s="4" t="s">
        <v>634</v>
      </c>
      <c r="Z819" s="4">
        <v>15</v>
      </c>
      <c r="AA819" s="4" t="s">
        <v>43</v>
      </c>
      <c r="AB819" s="4">
        <v>1</v>
      </c>
      <c r="AC819" s="4" t="s">
        <v>43</v>
      </c>
      <c r="AD819" s="36">
        <v>17</v>
      </c>
      <c r="AE819" s="36" t="s">
        <v>635</v>
      </c>
      <c r="AF819" s="4"/>
      <c r="AG819" s="4"/>
      <c r="AH819" s="4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spans="1:46" ht="15" customHeight="1" x14ac:dyDescent="0.35">
      <c r="A820" s="4">
        <v>2021</v>
      </c>
      <c r="B820" s="4" t="s">
        <v>147</v>
      </c>
      <c r="C820" s="4" t="s">
        <v>148</v>
      </c>
      <c r="D820" s="55">
        <v>44400</v>
      </c>
      <c r="E820" s="4" t="s">
        <v>551</v>
      </c>
      <c r="F820" s="4" t="s">
        <v>36</v>
      </c>
      <c r="G820" s="4" t="s">
        <v>921</v>
      </c>
      <c r="H820" s="4" t="s">
        <v>38</v>
      </c>
      <c r="I820" s="4" t="s">
        <v>1633</v>
      </c>
      <c r="J820" s="4"/>
      <c r="K820" s="55"/>
      <c r="L820" s="4"/>
      <c r="M820" s="4"/>
      <c r="N820" s="55"/>
      <c r="O820" s="4"/>
      <c r="P820" s="55">
        <v>44400</v>
      </c>
      <c r="Q820" s="4" t="s">
        <v>2356</v>
      </c>
      <c r="R820" s="4"/>
      <c r="S820" s="4"/>
      <c r="T820" s="4">
        <v>0</v>
      </c>
      <c r="U820" s="4" t="s">
        <v>150</v>
      </c>
      <c r="V820" s="4">
        <v>301267</v>
      </c>
      <c r="W820" s="4" t="s">
        <v>637</v>
      </c>
      <c r="X820" s="4">
        <v>301267</v>
      </c>
      <c r="Y820" s="4" t="s">
        <v>637</v>
      </c>
      <c r="Z820" s="4">
        <v>15</v>
      </c>
      <c r="AA820" s="4" t="s">
        <v>43</v>
      </c>
      <c r="AB820" s="4">
        <v>1</v>
      </c>
      <c r="AC820" s="4" t="s">
        <v>43</v>
      </c>
      <c r="AD820" s="36">
        <v>18</v>
      </c>
      <c r="AE820" s="36" t="s">
        <v>249</v>
      </c>
      <c r="AF820" s="4"/>
      <c r="AG820" s="4"/>
      <c r="AH820" s="4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spans="1:46" ht="15" customHeight="1" x14ac:dyDescent="0.35">
      <c r="A821" s="4">
        <v>2021</v>
      </c>
      <c r="B821" s="4" t="s">
        <v>147</v>
      </c>
      <c r="C821" s="4" t="s">
        <v>148</v>
      </c>
      <c r="D821" s="55">
        <v>44397</v>
      </c>
      <c r="E821" s="4" t="s">
        <v>1910</v>
      </c>
      <c r="F821" s="4" t="s">
        <v>36</v>
      </c>
      <c r="G821" s="4" t="s">
        <v>37</v>
      </c>
      <c r="H821" s="4" t="s">
        <v>38</v>
      </c>
      <c r="I821" s="4" t="s">
        <v>1633</v>
      </c>
      <c r="J821" s="4"/>
      <c r="K821" s="55"/>
      <c r="L821" s="4"/>
      <c r="M821" s="4"/>
      <c r="N821" s="55"/>
      <c r="O821" s="4"/>
      <c r="P821" s="55">
        <v>44397</v>
      </c>
      <c r="Q821" s="4" t="s">
        <v>2357</v>
      </c>
      <c r="R821" s="4"/>
      <c r="S821" s="4"/>
      <c r="T821" s="4">
        <v>0</v>
      </c>
      <c r="U821" s="4" t="s">
        <v>150</v>
      </c>
      <c r="V821" s="4">
        <v>300782</v>
      </c>
      <c r="W821" s="4" t="s">
        <v>2358</v>
      </c>
      <c r="X821" s="4">
        <v>300782</v>
      </c>
      <c r="Y821" s="4" t="s">
        <v>2358</v>
      </c>
      <c r="Z821" s="4">
        <v>8</v>
      </c>
      <c r="AA821" s="4" t="s">
        <v>191</v>
      </c>
      <c r="AB821" s="4">
        <v>12</v>
      </c>
      <c r="AC821" s="4" t="s">
        <v>2359</v>
      </c>
      <c r="AD821" s="36">
        <v>10</v>
      </c>
      <c r="AE821" s="36" t="s">
        <v>2360</v>
      </c>
      <c r="AF821" s="4"/>
      <c r="AG821" s="4"/>
      <c r="AH821" s="4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spans="1:46" ht="15" customHeight="1" x14ac:dyDescent="0.35">
      <c r="A822" s="4">
        <v>2021</v>
      </c>
      <c r="B822" s="4" t="s">
        <v>147</v>
      </c>
      <c r="C822" s="4" t="s">
        <v>148</v>
      </c>
      <c r="D822" s="55">
        <v>44386</v>
      </c>
      <c r="E822" s="4" t="s">
        <v>1910</v>
      </c>
      <c r="F822" s="4" t="s">
        <v>36</v>
      </c>
      <c r="G822" s="4" t="s">
        <v>37</v>
      </c>
      <c r="H822" s="4" t="s">
        <v>38</v>
      </c>
      <c r="I822" s="4" t="s">
        <v>1633</v>
      </c>
      <c r="J822" s="4"/>
      <c r="K822" s="55"/>
      <c r="L822" s="4"/>
      <c r="M822" s="4"/>
      <c r="N822" s="55"/>
      <c r="O822" s="4"/>
      <c r="P822" s="55">
        <v>44386</v>
      </c>
      <c r="Q822" s="4" t="s">
        <v>2361</v>
      </c>
      <c r="R822" s="4"/>
      <c r="S822" s="4"/>
      <c r="T822" s="4">
        <v>0</v>
      </c>
      <c r="U822" s="4" t="s">
        <v>150</v>
      </c>
      <c r="V822" s="4">
        <v>301275</v>
      </c>
      <c r="W822" s="4" t="s">
        <v>460</v>
      </c>
      <c r="X822" s="4">
        <v>301275</v>
      </c>
      <c r="Y822" s="4" t="s">
        <v>460</v>
      </c>
      <c r="Z822" s="4">
        <v>15</v>
      </c>
      <c r="AA822" s="4" t="s">
        <v>43</v>
      </c>
      <c r="AB822" s="4">
        <v>1</v>
      </c>
      <c r="AC822" s="4" t="s">
        <v>43</v>
      </c>
      <c r="AD822" s="36">
        <v>26</v>
      </c>
      <c r="AE822" s="36" t="s">
        <v>461</v>
      </c>
      <c r="AF822" s="4"/>
      <c r="AG822" s="4"/>
      <c r="AH822" s="4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spans="1:46" ht="15" customHeight="1" x14ac:dyDescent="0.35">
      <c r="A823" s="4">
        <v>2021</v>
      </c>
      <c r="B823" s="4" t="s">
        <v>147</v>
      </c>
      <c r="C823" s="4" t="s">
        <v>148</v>
      </c>
      <c r="D823" s="55">
        <v>44539</v>
      </c>
      <c r="E823" s="4" t="s">
        <v>2324</v>
      </c>
      <c r="F823" s="4" t="s">
        <v>36</v>
      </c>
      <c r="G823" s="4" t="s">
        <v>37</v>
      </c>
      <c r="H823" s="4" t="s">
        <v>38</v>
      </c>
      <c r="I823" s="4" t="s">
        <v>2322</v>
      </c>
      <c r="J823" s="4"/>
      <c r="K823" s="55"/>
      <c r="L823" s="4"/>
      <c r="M823" s="4"/>
      <c r="N823" s="55"/>
      <c r="O823" s="4"/>
      <c r="P823" s="55">
        <v>44539</v>
      </c>
      <c r="Q823" s="4" t="s">
        <v>2362</v>
      </c>
      <c r="R823" s="4"/>
      <c r="S823" s="4"/>
      <c r="T823" s="4">
        <v>0</v>
      </c>
      <c r="U823" s="4" t="s">
        <v>150</v>
      </c>
      <c r="V823" s="4">
        <v>300196</v>
      </c>
      <c r="W823" s="4" t="s">
        <v>2363</v>
      </c>
      <c r="X823" s="4">
        <v>300196</v>
      </c>
      <c r="Y823" s="4" t="s">
        <v>2363</v>
      </c>
      <c r="Z823" s="4">
        <v>2</v>
      </c>
      <c r="AA823" s="4" t="s">
        <v>72</v>
      </c>
      <c r="AB823" s="4">
        <v>14</v>
      </c>
      <c r="AC823" s="4" t="s">
        <v>2364</v>
      </c>
      <c r="AD823" s="36">
        <v>8</v>
      </c>
      <c r="AE823" s="36" t="s">
        <v>2365</v>
      </c>
      <c r="AF823" s="4"/>
      <c r="AG823" s="4"/>
      <c r="AH823" s="4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spans="1:46" ht="15" customHeight="1" x14ac:dyDescent="0.35">
      <c r="A824" s="4">
        <v>2021</v>
      </c>
      <c r="B824" s="4" t="s">
        <v>147</v>
      </c>
      <c r="C824" s="4" t="s">
        <v>148</v>
      </c>
      <c r="D824" s="55">
        <v>44371</v>
      </c>
      <c r="E824" s="4" t="s">
        <v>548</v>
      </c>
      <c r="F824" s="4" t="s">
        <v>36</v>
      </c>
      <c r="G824" s="4" t="s">
        <v>921</v>
      </c>
      <c r="H824" s="4" t="s">
        <v>38</v>
      </c>
      <c r="I824" s="4" t="s">
        <v>1633</v>
      </c>
      <c r="J824" s="4"/>
      <c r="K824" s="55"/>
      <c r="L824" s="4"/>
      <c r="M824" s="4"/>
      <c r="N824" s="55"/>
      <c r="O824" s="4"/>
      <c r="P824" s="55">
        <v>44371</v>
      </c>
      <c r="Q824" s="4" t="s">
        <v>2366</v>
      </c>
      <c r="R824" s="4"/>
      <c r="S824" s="4"/>
      <c r="T824" s="4">
        <v>0</v>
      </c>
      <c r="U824" s="4" t="s">
        <v>150</v>
      </c>
      <c r="V824" s="4">
        <v>301290</v>
      </c>
      <c r="W824" s="4" t="s">
        <v>674</v>
      </c>
      <c r="X824" s="4">
        <v>301290</v>
      </c>
      <c r="Y824" s="4" t="s">
        <v>674</v>
      </c>
      <c r="Z824" s="4">
        <v>15</v>
      </c>
      <c r="AA824" s="4" t="s">
        <v>43</v>
      </c>
      <c r="AB824" s="4">
        <v>1</v>
      </c>
      <c r="AC824" s="4" t="s">
        <v>43</v>
      </c>
      <c r="AD824" s="36">
        <v>41</v>
      </c>
      <c r="AE824" s="36" t="s">
        <v>579</v>
      </c>
      <c r="AF824" s="4"/>
      <c r="AG824" s="4"/>
      <c r="AH824" s="4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spans="1:46" ht="15" customHeight="1" x14ac:dyDescent="0.35">
      <c r="A825" s="4">
        <v>2021</v>
      </c>
      <c r="B825" s="4" t="s">
        <v>147</v>
      </c>
      <c r="C825" s="4" t="s">
        <v>148</v>
      </c>
      <c r="D825" s="55">
        <v>44547</v>
      </c>
      <c r="E825" s="4" t="s">
        <v>2324</v>
      </c>
      <c r="F825" s="4" t="s">
        <v>36</v>
      </c>
      <c r="G825" s="4" t="s">
        <v>37</v>
      </c>
      <c r="H825" s="4" t="s">
        <v>38</v>
      </c>
      <c r="I825" s="4" t="s">
        <v>2327</v>
      </c>
      <c r="J825" s="4"/>
      <c r="K825" s="55"/>
      <c r="L825" s="4"/>
      <c r="M825" s="4"/>
      <c r="N825" s="55"/>
      <c r="O825" s="4"/>
      <c r="P825" s="55">
        <v>44547</v>
      </c>
      <c r="Q825" s="4" t="s">
        <v>2367</v>
      </c>
      <c r="R825" s="4"/>
      <c r="S825" s="4"/>
      <c r="T825" s="4">
        <v>0</v>
      </c>
      <c r="U825" s="4" t="s">
        <v>150</v>
      </c>
      <c r="V825" s="4">
        <v>301447</v>
      </c>
      <c r="W825" s="4" t="s">
        <v>2368</v>
      </c>
      <c r="X825" s="4">
        <v>301447</v>
      </c>
      <c r="Y825" s="4" t="s">
        <v>2368</v>
      </c>
      <c r="Z825" s="4">
        <v>16</v>
      </c>
      <c r="AA825" s="4" t="s">
        <v>88</v>
      </c>
      <c r="AB825" s="4">
        <v>3</v>
      </c>
      <c r="AC825" s="4" t="s">
        <v>88</v>
      </c>
      <c r="AD825" s="36">
        <v>3</v>
      </c>
      <c r="AE825" s="36" t="s">
        <v>2369</v>
      </c>
      <c r="AF825" s="4"/>
      <c r="AG825" s="4"/>
      <c r="AH825" s="4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spans="1:46" ht="15" customHeight="1" x14ac:dyDescent="0.35">
      <c r="A826" s="4">
        <v>2021</v>
      </c>
      <c r="B826" s="4" t="s">
        <v>147</v>
      </c>
      <c r="C826" s="4" t="s">
        <v>148</v>
      </c>
      <c r="D826" s="55">
        <v>44552</v>
      </c>
      <c r="E826" s="4" t="s">
        <v>2324</v>
      </c>
      <c r="F826" s="4" t="s">
        <v>36</v>
      </c>
      <c r="G826" s="4" t="s">
        <v>37</v>
      </c>
      <c r="H826" s="4" t="s">
        <v>38</v>
      </c>
      <c r="I826" s="4" t="s">
        <v>2327</v>
      </c>
      <c r="J826" s="4"/>
      <c r="K826" s="55"/>
      <c r="L826" s="4"/>
      <c r="M826" s="4"/>
      <c r="N826" s="55"/>
      <c r="O826" s="4"/>
      <c r="P826" s="55">
        <v>44552</v>
      </c>
      <c r="Q826" s="4" t="s">
        <v>2370</v>
      </c>
      <c r="R826" s="4"/>
      <c r="S826" s="4"/>
      <c r="T826" s="4">
        <v>0</v>
      </c>
      <c r="U826" s="4" t="s">
        <v>150</v>
      </c>
      <c r="V826" s="4">
        <v>301439</v>
      </c>
      <c r="W826" s="4" t="s">
        <v>1499</v>
      </c>
      <c r="X826" s="4">
        <v>301439</v>
      </c>
      <c r="Y826" s="4" t="s">
        <v>1499</v>
      </c>
      <c r="Z826" s="4">
        <v>16</v>
      </c>
      <c r="AA826" s="4" t="s">
        <v>88</v>
      </c>
      <c r="AB826" s="4">
        <v>2</v>
      </c>
      <c r="AC826" s="4" t="s">
        <v>885</v>
      </c>
      <c r="AD826" s="36">
        <v>6</v>
      </c>
      <c r="AE826" s="36" t="s">
        <v>1500</v>
      </c>
      <c r="AF826" s="4"/>
      <c r="AG826" s="4"/>
      <c r="AH826" s="4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spans="1:46" ht="15" customHeight="1" x14ac:dyDescent="0.35">
      <c r="A827" s="4">
        <v>2021</v>
      </c>
      <c r="B827" s="4" t="s">
        <v>147</v>
      </c>
      <c r="C827" s="4" t="s">
        <v>148</v>
      </c>
      <c r="D827" s="55">
        <v>44551</v>
      </c>
      <c r="E827" s="4" t="s">
        <v>2324</v>
      </c>
      <c r="F827" s="4" t="s">
        <v>36</v>
      </c>
      <c r="G827" s="4" t="s">
        <v>37</v>
      </c>
      <c r="H827" s="4" t="s">
        <v>38</v>
      </c>
      <c r="I827" s="4" t="s">
        <v>2343</v>
      </c>
      <c r="J827" s="4"/>
      <c r="K827" s="55"/>
      <c r="L827" s="4"/>
      <c r="M827" s="4"/>
      <c r="N827" s="55"/>
      <c r="O827" s="4"/>
      <c r="P827" s="55">
        <v>44551</v>
      </c>
      <c r="Q827" s="4" t="s">
        <v>2371</v>
      </c>
      <c r="R827" s="4"/>
      <c r="S827" s="4"/>
      <c r="T827" s="4">
        <v>0</v>
      </c>
      <c r="U827" s="4" t="s">
        <v>150</v>
      </c>
      <c r="V827" s="4">
        <v>301323</v>
      </c>
      <c r="W827" s="4" t="s">
        <v>2372</v>
      </c>
      <c r="X827" s="4">
        <v>301323</v>
      </c>
      <c r="Y827" s="4" t="s">
        <v>2372</v>
      </c>
      <c r="Z827" s="4">
        <v>15</v>
      </c>
      <c r="AA827" s="4" t="s">
        <v>43</v>
      </c>
      <c r="AB827" s="4">
        <v>5</v>
      </c>
      <c r="AC827" s="4" t="s">
        <v>893</v>
      </c>
      <c r="AD827" s="36">
        <v>13</v>
      </c>
      <c r="AE827" s="36" t="s">
        <v>2373</v>
      </c>
      <c r="AF827" s="4"/>
      <c r="AG827" s="4"/>
      <c r="AH827" s="4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spans="1:46" ht="15" customHeight="1" x14ac:dyDescent="0.35">
      <c r="A828" s="4">
        <v>2021</v>
      </c>
      <c r="B828" s="4" t="s">
        <v>147</v>
      </c>
      <c r="C828" s="4" t="s">
        <v>148</v>
      </c>
      <c r="D828" s="55">
        <v>44545</v>
      </c>
      <c r="E828" s="4" t="s">
        <v>2324</v>
      </c>
      <c r="F828" s="4" t="s">
        <v>36</v>
      </c>
      <c r="G828" s="4" t="s">
        <v>37</v>
      </c>
      <c r="H828" s="4" t="s">
        <v>38</v>
      </c>
      <c r="I828" s="4" t="s">
        <v>2322</v>
      </c>
      <c r="J828" s="4"/>
      <c r="K828" s="55"/>
      <c r="L828" s="4"/>
      <c r="M828" s="4"/>
      <c r="N828" s="55"/>
      <c r="O828" s="4"/>
      <c r="P828" s="55">
        <v>44545</v>
      </c>
      <c r="Q828" s="4" t="s">
        <v>2374</v>
      </c>
      <c r="R828" s="4"/>
      <c r="S828" s="4"/>
      <c r="T828" s="4">
        <v>0</v>
      </c>
      <c r="U828" s="4" t="s">
        <v>150</v>
      </c>
      <c r="V828" s="4">
        <v>300116</v>
      </c>
      <c r="W828" s="4" t="s">
        <v>2375</v>
      </c>
      <c r="X828" s="4">
        <v>300116</v>
      </c>
      <c r="Y828" s="4" t="s">
        <v>2375</v>
      </c>
      <c r="Z828" s="4">
        <v>2</v>
      </c>
      <c r="AA828" s="4" t="s">
        <v>72</v>
      </c>
      <c r="AB828" s="4">
        <v>5</v>
      </c>
      <c r="AC828" s="4" t="s">
        <v>1440</v>
      </c>
      <c r="AD828" s="36">
        <v>7</v>
      </c>
      <c r="AE828" s="36" t="s">
        <v>2376</v>
      </c>
      <c r="AF828" s="4"/>
      <c r="AG828" s="4"/>
      <c r="AH828" s="4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spans="1:46" ht="15" customHeight="1" x14ac:dyDescent="0.35">
      <c r="A829" s="4">
        <v>2021</v>
      </c>
      <c r="B829" s="4" t="s">
        <v>147</v>
      </c>
      <c r="C829" s="4" t="s">
        <v>207</v>
      </c>
      <c r="D829" s="55">
        <v>44546</v>
      </c>
      <c r="E829" s="4" t="s">
        <v>2326</v>
      </c>
      <c r="F829" s="4" t="s">
        <v>36</v>
      </c>
      <c r="G829" s="4" t="s">
        <v>37</v>
      </c>
      <c r="H829" s="4" t="s">
        <v>38</v>
      </c>
      <c r="I829" s="4" t="s">
        <v>2327</v>
      </c>
      <c r="J829" s="4"/>
      <c r="K829" s="55"/>
      <c r="L829" s="4"/>
      <c r="M829" s="4"/>
      <c r="N829" s="55"/>
      <c r="O829" s="4" t="s">
        <v>2377</v>
      </c>
      <c r="P829" s="55">
        <v>44546</v>
      </c>
      <c r="Q829" s="4" t="s">
        <v>2378</v>
      </c>
      <c r="R829" s="4"/>
      <c r="S829" s="4"/>
      <c r="T829" s="4">
        <v>0</v>
      </c>
      <c r="U829" s="4" t="s">
        <v>150</v>
      </c>
      <c r="V829" s="4">
        <v>300251</v>
      </c>
      <c r="W829" s="4" t="s">
        <v>2379</v>
      </c>
      <c r="X829" s="4">
        <v>300251</v>
      </c>
      <c r="Y829" s="4" t="s">
        <v>2379</v>
      </c>
      <c r="Z829" s="4">
        <v>3</v>
      </c>
      <c r="AA829" s="4" t="s">
        <v>152</v>
      </c>
      <c r="AB829" s="4">
        <v>1</v>
      </c>
      <c r="AC829" s="4" t="s">
        <v>153</v>
      </c>
      <c r="AD829" s="36">
        <v>1</v>
      </c>
      <c r="AE829" s="36" t="s">
        <v>153</v>
      </c>
      <c r="AF829" s="4"/>
      <c r="AG829" s="4"/>
      <c r="AH829" s="4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spans="1:46" ht="15" customHeight="1" x14ac:dyDescent="0.35">
      <c r="A830" s="4">
        <v>2021</v>
      </c>
      <c r="B830" s="4" t="s">
        <v>147</v>
      </c>
      <c r="C830" s="4" t="s">
        <v>207</v>
      </c>
      <c r="D830" s="55">
        <v>44391</v>
      </c>
      <c r="E830" s="4" t="s">
        <v>1604</v>
      </c>
      <c r="F830" s="4" t="s">
        <v>36</v>
      </c>
      <c r="G830" s="4" t="s">
        <v>37</v>
      </c>
      <c r="H830" s="4" t="s">
        <v>38</v>
      </c>
      <c r="I830" s="4" t="s">
        <v>1633</v>
      </c>
      <c r="J830" s="4"/>
      <c r="K830" s="55"/>
      <c r="L830" s="4"/>
      <c r="M830" s="4"/>
      <c r="N830" s="55"/>
      <c r="O830" s="4"/>
      <c r="P830" s="55">
        <v>44391</v>
      </c>
      <c r="Q830" s="4" t="s">
        <v>2380</v>
      </c>
      <c r="R830" s="4"/>
      <c r="S830" s="4"/>
      <c r="T830" s="4">
        <v>0</v>
      </c>
      <c r="U830" s="4" t="s">
        <v>150</v>
      </c>
      <c r="V830" s="4">
        <v>300549</v>
      </c>
      <c r="W830" s="4" t="s">
        <v>2381</v>
      </c>
      <c r="X830" s="4">
        <v>300549</v>
      </c>
      <c r="Y830" s="4" t="s">
        <v>2381</v>
      </c>
      <c r="Z830" s="4">
        <v>6</v>
      </c>
      <c r="AA830" s="4" t="s">
        <v>413</v>
      </c>
      <c r="AB830" s="4">
        <v>1</v>
      </c>
      <c r="AC830" s="4" t="s">
        <v>413</v>
      </c>
      <c r="AD830" s="36">
        <v>1</v>
      </c>
      <c r="AE830" s="36" t="s">
        <v>413</v>
      </c>
      <c r="AF830" s="4"/>
      <c r="AG830" s="4"/>
      <c r="AH830" s="4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spans="1:46" ht="15" customHeight="1" x14ac:dyDescent="0.35">
      <c r="A831" s="4">
        <v>2021</v>
      </c>
      <c r="B831" s="4" t="s">
        <v>147</v>
      </c>
      <c r="C831" s="4" t="s">
        <v>207</v>
      </c>
      <c r="D831" s="55">
        <v>44392</v>
      </c>
      <c r="E831" s="4" t="s">
        <v>2326</v>
      </c>
      <c r="F831" s="4" t="s">
        <v>36</v>
      </c>
      <c r="G831" s="4" t="s">
        <v>37</v>
      </c>
      <c r="H831" s="4" t="s">
        <v>38</v>
      </c>
      <c r="I831" s="4" t="s">
        <v>1633</v>
      </c>
      <c r="J831" s="4"/>
      <c r="K831" s="55"/>
      <c r="L831" s="4"/>
      <c r="M831" s="4"/>
      <c r="N831" s="55"/>
      <c r="O831" s="4"/>
      <c r="P831" s="55">
        <v>44392</v>
      </c>
      <c r="Q831" s="4" t="s">
        <v>2382</v>
      </c>
      <c r="R831" s="4"/>
      <c r="S831" s="4"/>
      <c r="T831" s="56">
        <v>0</v>
      </c>
      <c r="U831" s="56" t="s">
        <v>150</v>
      </c>
      <c r="V831" s="4">
        <v>300773</v>
      </c>
      <c r="W831" s="56" t="s">
        <v>2383</v>
      </c>
      <c r="X831" s="4">
        <v>300773</v>
      </c>
      <c r="Y831" s="56" t="s">
        <v>2383</v>
      </c>
      <c r="Z831" s="56">
        <v>8</v>
      </c>
      <c r="AA831" s="56" t="s">
        <v>191</v>
      </c>
      <c r="AB831" s="56">
        <v>12</v>
      </c>
      <c r="AC831" s="56" t="s">
        <v>2359</v>
      </c>
      <c r="AD831" s="37">
        <v>1</v>
      </c>
      <c r="AE831" s="37" t="s">
        <v>2384</v>
      </c>
      <c r="AF831" s="4"/>
      <c r="AG831" s="4"/>
      <c r="AH831" s="4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spans="1:46" ht="15" customHeight="1" x14ac:dyDescent="0.35">
      <c r="A832" s="4">
        <v>2021</v>
      </c>
      <c r="B832" s="4" t="s">
        <v>147</v>
      </c>
      <c r="C832" s="4" t="s">
        <v>207</v>
      </c>
      <c r="D832" s="55">
        <v>44560</v>
      </c>
      <c r="E832" s="4" t="s">
        <v>1910</v>
      </c>
      <c r="F832" s="4" t="s">
        <v>36</v>
      </c>
      <c r="G832" s="4" t="s">
        <v>37</v>
      </c>
      <c r="H832" s="4" t="s">
        <v>38</v>
      </c>
      <c r="I832" s="4"/>
      <c r="J832" s="4"/>
      <c r="K832" s="55"/>
      <c r="L832" s="4"/>
      <c r="M832" s="4"/>
      <c r="N832" s="55"/>
      <c r="O832" s="4"/>
      <c r="P832" s="55">
        <v>44560</v>
      </c>
      <c r="Q832" s="4" t="s">
        <v>2385</v>
      </c>
      <c r="R832" s="4"/>
      <c r="S832" s="4"/>
      <c r="T832" s="4">
        <v>0</v>
      </c>
      <c r="U832" s="4" t="s">
        <v>150</v>
      </c>
      <c r="V832" s="4">
        <v>301339</v>
      </c>
      <c r="W832" s="4" t="s">
        <v>2386</v>
      </c>
      <c r="X832" s="4">
        <v>301339</v>
      </c>
      <c r="Y832" s="4" t="s">
        <v>2386</v>
      </c>
      <c r="Z832" s="4">
        <v>15</v>
      </c>
      <c r="AA832" s="4" t="s">
        <v>43</v>
      </c>
      <c r="AB832" s="4">
        <v>7</v>
      </c>
      <c r="AC832" s="4" t="s">
        <v>2233</v>
      </c>
      <c r="AD832" s="36">
        <v>1</v>
      </c>
      <c r="AE832" s="36" t="s">
        <v>2387</v>
      </c>
      <c r="AF832" s="4"/>
      <c r="AG832" s="4"/>
      <c r="AH832" s="4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spans="1:46" ht="15" customHeight="1" x14ac:dyDescent="0.35">
      <c r="A833" s="4">
        <v>2021</v>
      </c>
      <c r="B833" s="4" t="s">
        <v>147</v>
      </c>
      <c r="C833" s="4" t="s">
        <v>207</v>
      </c>
      <c r="D833" s="55">
        <v>44539</v>
      </c>
      <c r="E833" s="4" t="s">
        <v>2326</v>
      </c>
      <c r="F833" s="4" t="s">
        <v>36</v>
      </c>
      <c r="G833" s="4" t="s">
        <v>37</v>
      </c>
      <c r="H833" s="4" t="s">
        <v>38</v>
      </c>
      <c r="I833" s="4" t="s">
        <v>2327</v>
      </c>
      <c r="J833" s="4"/>
      <c r="K833" s="55"/>
      <c r="L833" s="4"/>
      <c r="M833" s="4"/>
      <c r="N833" s="55"/>
      <c r="O833" s="4"/>
      <c r="P833" s="55">
        <v>44539</v>
      </c>
      <c r="Q833" s="4" t="s">
        <v>2388</v>
      </c>
      <c r="R833" s="4"/>
      <c r="S833" s="4"/>
      <c r="T833" s="4">
        <v>0</v>
      </c>
      <c r="U833" s="4" t="s">
        <v>150</v>
      </c>
      <c r="V833" s="4">
        <v>301653</v>
      </c>
      <c r="W833" s="4" t="s">
        <v>2389</v>
      </c>
      <c r="X833" s="4">
        <v>301653</v>
      </c>
      <c r="Y833" s="4" t="s">
        <v>2389</v>
      </c>
      <c r="Z833" s="4">
        <v>21</v>
      </c>
      <c r="AA833" s="4" t="s">
        <v>104</v>
      </c>
      <c r="AB833" s="4">
        <v>7</v>
      </c>
      <c r="AC833" s="4" t="s">
        <v>2390</v>
      </c>
      <c r="AD833" s="36">
        <v>1</v>
      </c>
      <c r="AE833" s="36" t="s">
        <v>2390</v>
      </c>
      <c r="AF833" s="4"/>
      <c r="AG833" s="4"/>
      <c r="AH833" s="4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spans="1:46" ht="15" customHeight="1" x14ac:dyDescent="0.35">
      <c r="A834" s="4">
        <v>2021</v>
      </c>
      <c r="B834" s="4" t="s">
        <v>147</v>
      </c>
      <c r="C834" s="4" t="s">
        <v>207</v>
      </c>
      <c r="D834" s="55">
        <v>44378</v>
      </c>
      <c r="E834" s="4" t="s">
        <v>548</v>
      </c>
      <c r="F834" s="4" t="s">
        <v>36</v>
      </c>
      <c r="G834" s="4" t="s">
        <v>921</v>
      </c>
      <c r="H834" s="4" t="s">
        <v>38</v>
      </c>
      <c r="I834" s="4" t="s">
        <v>1633</v>
      </c>
      <c r="J834" s="4"/>
      <c r="K834" s="57"/>
      <c r="L834" s="4"/>
      <c r="M834" s="4"/>
      <c r="N834" s="55"/>
      <c r="O834" s="4"/>
      <c r="P834" s="57">
        <v>44378</v>
      </c>
      <c r="Q834" s="4" t="s">
        <v>2391</v>
      </c>
      <c r="R834" s="56"/>
      <c r="S834" s="4"/>
      <c r="T834" s="56">
        <v>0</v>
      </c>
      <c r="U834" s="56" t="s">
        <v>150</v>
      </c>
      <c r="V834" s="56">
        <v>301481</v>
      </c>
      <c r="W834" s="56" t="s">
        <v>775</v>
      </c>
      <c r="X834" s="56">
        <v>301481</v>
      </c>
      <c r="Y834" s="56" t="s">
        <v>775</v>
      </c>
      <c r="Z834" s="56">
        <v>18</v>
      </c>
      <c r="AA834" s="56" t="s">
        <v>94</v>
      </c>
      <c r="AB834" s="56">
        <v>1</v>
      </c>
      <c r="AC834" s="56" t="s">
        <v>95</v>
      </c>
      <c r="AD834" s="37">
        <v>1</v>
      </c>
      <c r="AE834" s="37" t="s">
        <v>94</v>
      </c>
      <c r="AF834" s="4"/>
      <c r="AG834" s="4"/>
      <c r="AH834" s="4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spans="1:46" ht="15" customHeight="1" x14ac:dyDescent="0.35">
      <c r="A835" s="4">
        <v>2021</v>
      </c>
      <c r="B835" s="4" t="s">
        <v>34</v>
      </c>
      <c r="C835" s="4" t="s">
        <v>34</v>
      </c>
      <c r="D835" s="55">
        <v>44372</v>
      </c>
      <c r="E835" s="4" t="s">
        <v>1604</v>
      </c>
      <c r="F835" s="4" t="s">
        <v>36</v>
      </c>
      <c r="G835" s="4" t="s">
        <v>37</v>
      </c>
      <c r="H835" s="4" t="s">
        <v>38</v>
      </c>
      <c r="I835" s="4" t="s">
        <v>1633</v>
      </c>
      <c r="J835" s="4"/>
      <c r="K835" s="55"/>
      <c r="L835" s="4"/>
      <c r="M835" s="4"/>
      <c r="N835" s="55"/>
      <c r="O835" s="4"/>
      <c r="P835" s="55">
        <v>44372</v>
      </c>
      <c r="Q835" s="4" t="s">
        <v>2392</v>
      </c>
      <c r="R835" s="4"/>
      <c r="S835" s="4"/>
      <c r="T835" s="4">
        <v>9</v>
      </c>
      <c r="U835" s="4" t="s">
        <v>46</v>
      </c>
      <c r="V835" s="4">
        <v>95</v>
      </c>
      <c r="W835" s="4" t="s">
        <v>378</v>
      </c>
      <c r="X835" s="4">
        <v>55</v>
      </c>
      <c r="Y835" s="4" t="s">
        <v>378</v>
      </c>
      <c r="Z835" s="4">
        <v>15</v>
      </c>
      <c r="AA835" s="4" t="s">
        <v>43</v>
      </c>
      <c r="AB835" s="4">
        <v>1</v>
      </c>
      <c r="AC835" s="4" t="s">
        <v>43</v>
      </c>
      <c r="AD835" s="36">
        <v>1</v>
      </c>
      <c r="AE835" s="36" t="s">
        <v>43</v>
      </c>
      <c r="AF835" s="4"/>
      <c r="AG835" s="4"/>
      <c r="AH835" s="4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spans="1:46" ht="15" customHeight="1" x14ac:dyDescent="0.35">
      <c r="A836" s="4">
        <v>2021</v>
      </c>
      <c r="B836" s="4" t="s">
        <v>34</v>
      </c>
      <c r="C836" s="4" t="s">
        <v>34</v>
      </c>
      <c r="D836" s="55">
        <v>44397</v>
      </c>
      <c r="E836" s="4" t="s">
        <v>1604</v>
      </c>
      <c r="F836" s="4" t="s">
        <v>36</v>
      </c>
      <c r="G836" s="4" t="s">
        <v>37</v>
      </c>
      <c r="H836" s="4" t="s">
        <v>38</v>
      </c>
      <c r="I836" s="4" t="s">
        <v>1633</v>
      </c>
      <c r="J836" s="4"/>
      <c r="K836" s="55"/>
      <c r="L836" s="4"/>
      <c r="M836" s="4"/>
      <c r="N836" s="55"/>
      <c r="O836" s="4"/>
      <c r="P836" s="55">
        <v>44397</v>
      </c>
      <c r="Q836" s="4" t="s">
        <v>2393</v>
      </c>
      <c r="R836" s="4"/>
      <c r="S836" s="4"/>
      <c r="T836" s="4">
        <v>10</v>
      </c>
      <c r="U836" s="4" t="s">
        <v>246</v>
      </c>
      <c r="V836" s="4">
        <v>117</v>
      </c>
      <c r="W836" s="4" t="s">
        <v>395</v>
      </c>
      <c r="X836" s="4">
        <v>1495</v>
      </c>
      <c r="Y836" s="4" t="s">
        <v>396</v>
      </c>
      <c r="Z836" s="4">
        <v>15</v>
      </c>
      <c r="AA836" s="4" t="s">
        <v>43</v>
      </c>
      <c r="AB836" s="4">
        <v>1</v>
      </c>
      <c r="AC836" s="4" t="s">
        <v>43</v>
      </c>
      <c r="AD836" s="36">
        <v>31</v>
      </c>
      <c r="AE836" s="36" t="s">
        <v>49</v>
      </c>
      <c r="AF836" s="4"/>
      <c r="AG836" s="4"/>
      <c r="AH836" s="4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spans="1:46" ht="15" customHeight="1" x14ac:dyDescent="0.35">
      <c r="A837" s="4">
        <v>2021</v>
      </c>
      <c r="B837" s="4" t="s">
        <v>34</v>
      </c>
      <c r="C837" s="4" t="s">
        <v>244</v>
      </c>
      <c r="D837" s="55">
        <v>44390</v>
      </c>
      <c r="E837" s="4" t="s">
        <v>2324</v>
      </c>
      <c r="F837" s="4" t="s">
        <v>36</v>
      </c>
      <c r="G837" s="4" t="s">
        <v>37</v>
      </c>
      <c r="H837" s="4" t="s">
        <v>38</v>
      </c>
      <c r="I837" s="4" t="s">
        <v>1633</v>
      </c>
      <c r="J837" s="4"/>
      <c r="K837" s="55"/>
      <c r="L837" s="4"/>
      <c r="M837" s="4"/>
      <c r="N837" s="55"/>
      <c r="O837" s="4" t="s">
        <v>2394</v>
      </c>
      <c r="P837" s="55">
        <v>44390</v>
      </c>
      <c r="Q837" s="4" t="s">
        <v>2395</v>
      </c>
      <c r="R837" s="4"/>
      <c r="S837" s="4"/>
      <c r="T837" s="4">
        <v>10</v>
      </c>
      <c r="U837" s="4" t="s">
        <v>246</v>
      </c>
      <c r="V837" s="4">
        <v>555</v>
      </c>
      <c r="W837" s="4" t="s">
        <v>2396</v>
      </c>
      <c r="X837" s="4">
        <v>1533</v>
      </c>
      <c r="Y837" s="4" t="s">
        <v>2397</v>
      </c>
      <c r="Z837" s="4">
        <v>1</v>
      </c>
      <c r="AA837" s="4" t="s">
        <v>67</v>
      </c>
      <c r="AB837" s="4">
        <v>2</v>
      </c>
      <c r="AC837" s="4" t="s">
        <v>701</v>
      </c>
      <c r="AD837" s="36">
        <v>1</v>
      </c>
      <c r="AE837" s="36" t="s">
        <v>701</v>
      </c>
      <c r="AF837" s="4"/>
      <c r="AG837" s="4"/>
      <c r="AH837" s="4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spans="1:46" ht="15" customHeight="1" x14ac:dyDescent="0.35">
      <c r="A838" s="4">
        <v>2021</v>
      </c>
      <c r="B838" s="4" t="s">
        <v>34</v>
      </c>
      <c r="C838" s="4" t="s">
        <v>289</v>
      </c>
      <c r="D838" s="55">
        <v>44508</v>
      </c>
      <c r="E838" s="4" t="s">
        <v>1290</v>
      </c>
      <c r="F838" s="4" t="s">
        <v>36</v>
      </c>
      <c r="G838" s="4" t="s">
        <v>921</v>
      </c>
      <c r="H838" s="4" t="s">
        <v>38</v>
      </c>
      <c r="I838" s="4" t="s">
        <v>1605</v>
      </c>
      <c r="J838" s="4"/>
      <c r="K838" s="55"/>
      <c r="L838" s="4"/>
      <c r="M838" s="4"/>
      <c r="N838" s="55"/>
      <c r="O838" s="4"/>
      <c r="P838" s="55">
        <v>44508</v>
      </c>
      <c r="Q838" s="4" t="s">
        <v>2398</v>
      </c>
      <c r="R838" s="4"/>
      <c r="S838" s="4"/>
      <c r="T838" s="4">
        <v>4</v>
      </c>
      <c r="U838" s="4" t="s">
        <v>387</v>
      </c>
      <c r="V838" s="4">
        <v>40</v>
      </c>
      <c r="W838" s="4" t="s">
        <v>541</v>
      </c>
      <c r="X838" s="4">
        <v>14</v>
      </c>
      <c r="Y838" s="4" t="s">
        <v>541</v>
      </c>
      <c r="Z838" s="4">
        <v>15</v>
      </c>
      <c r="AA838" s="4" t="s">
        <v>43</v>
      </c>
      <c r="AB838" s="4">
        <v>1</v>
      </c>
      <c r="AC838" s="4" t="s">
        <v>43</v>
      </c>
      <c r="AD838" s="36">
        <v>1</v>
      </c>
      <c r="AE838" s="36" t="s">
        <v>43</v>
      </c>
      <c r="AF838" s="4"/>
      <c r="AG838" s="4"/>
      <c r="AH838" s="4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spans="1:46" ht="15" customHeight="1" x14ac:dyDescent="0.35">
      <c r="A839" s="4">
        <v>2021</v>
      </c>
      <c r="B839" s="4" t="s">
        <v>34</v>
      </c>
      <c r="C839" s="4" t="s">
        <v>289</v>
      </c>
      <c r="D839" s="55">
        <v>44309</v>
      </c>
      <c r="E839" s="4" t="s">
        <v>548</v>
      </c>
      <c r="F839" s="4" t="s">
        <v>36</v>
      </c>
      <c r="G839" s="4" t="s">
        <v>921</v>
      </c>
      <c r="H839" s="4" t="s">
        <v>38</v>
      </c>
      <c r="I839" s="4" t="s">
        <v>1605</v>
      </c>
      <c r="J839" s="4"/>
      <c r="K839" s="57"/>
      <c r="L839" s="4"/>
      <c r="M839" s="4"/>
      <c r="N839" s="55"/>
      <c r="O839" s="4"/>
      <c r="P839" s="57">
        <v>44309</v>
      </c>
      <c r="Q839" s="4" t="s">
        <v>2399</v>
      </c>
      <c r="R839" s="4"/>
      <c r="S839" s="4"/>
      <c r="T839" s="4">
        <v>31</v>
      </c>
      <c r="U839" s="4" t="s">
        <v>582</v>
      </c>
      <c r="V839" s="4">
        <v>31</v>
      </c>
      <c r="W839" s="4" t="s">
        <v>582</v>
      </c>
      <c r="X839" s="4">
        <v>478</v>
      </c>
      <c r="Y839" s="4" t="s">
        <v>582</v>
      </c>
      <c r="Z839" s="4">
        <v>15</v>
      </c>
      <c r="AA839" s="4" t="s">
        <v>43</v>
      </c>
      <c r="AB839" s="4">
        <v>1</v>
      </c>
      <c r="AC839" s="4" t="s">
        <v>43</v>
      </c>
      <c r="AD839" s="36">
        <v>1</v>
      </c>
      <c r="AE839" s="36" t="s">
        <v>43</v>
      </c>
      <c r="AF839" s="4"/>
      <c r="AG839" s="4"/>
      <c r="AH839" s="4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spans="1:46" ht="15" customHeight="1" x14ac:dyDescent="0.35">
      <c r="A840" s="4">
        <v>2021</v>
      </c>
      <c r="B840" s="4" t="s">
        <v>34</v>
      </c>
      <c r="C840" s="4" t="s">
        <v>34</v>
      </c>
      <c r="D840" s="55">
        <v>44327</v>
      </c>
      <c r="E840" s="4" t="s">
        <v>2400</v>
      </c>
      <c r="F840" s="4" t="s">
        <v>36</v>
      </c>
      <c r="G840" s="4" t="s">
        <v>921</v>
      </c>
      <c r="H840" s="4" t="s">
        <v>38</v>
      </c>
      <c r="I840" s="4" t="s">
        <v>1605</v>
      </c>
      <c r="J840" s="4"/>
      <c r="K840" s="55"/>
      <c r="L840" s="4"/>
      <c r="M840" s="4"/>
      <c r="N840" s="55"/>
      <c r="O840" s="4"/>
      <c r="P840" s="55">
        <v>44327</v>
      </c>
      <c r="Q840" s="4" t="s">
        <v>2401</v>
      </c>
      <c r="R840" s="4"/>
      <c r="S840" s="4"/>
      <c r="T840" s="4">
        <v>35</v>
      </c>
      <c r="U840" s="4" t="s">
        <v>367</v>
      </c>
      <c r="V840" s="4">
        <v>8</v>
      </c>
      <c r="W840" s="4" t="s">
        <v>2402</v>
      </c>
      <c r="X840" s="4">
        <v>11</v>
      </c>
      <c r="Y840" s="4" t="s">
        <v>2402</v>
      </c>
      <c r="Z840" s="4">
        <v>15</v>
      </c>
      <c r="AA840" s="4" t="s">
        <v>43</v>
      </c>
      <c r="AB840" s="4">
        <v>1</v>
      </c>
      <c r="AC840" s="4" t="s">
        <v>43</v>
      </c>
      <c r="AD840" s="36">
        <v>31</v>
      </c>
      <c r="AE840" s="36" t="s">
        <v>49</v>
      </c>
      <c r="AF840" s="4"/>
      <c r="AG840" s="4"/>
      <c r="AH840" s="4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spans="1:46" ht="15" customHeight="1" x14ac:dyDescent="0.35">
      <c r="A841" s="4">
        <v>2021</v>
      </c>
      <c r="B841" s="4" t="s">
        <v>34</v>
      </c>
      <c r="C841" s="4" t="s">
        <v>34</v>
      </c>
      <c r="D841" s="55">
        <v>44299</v>
      </c>
      <c r="E841" s="4" t="s">
        <v>1627</v>
      </c>
      <c r="F841" s="4" t="s">
        <v>36</v>
      </c>
      <c r="G841" s="4" t="s">
        <v>921</v>
      </c>
      <c r="H841" s="4" t="s">
        <v>38</v>
      </c>
      <c r="I841" s="4" t="s">
        <v>1605</v>
      </c>
      <c r="J841" s="4"/>
      <c r="K841" s="55"/>
      <c r="L841" s="4"/>
      <c r="M841" s="4"/>
      <c r="N841" s="55"/>
      <c r="O841" s="4"/>
      <c r="P841" s="55">
        <v>44299</v>
      </c>
      <c r="Q841" s="4" t="s">
        <v>2403</v>
      </c>
      <c r="R841" s="4"/>
      <c r="S841" s="4"/>
      <c r="T841" s="4">
        <v>3</v>
      </c>
      <c r="U841" s="4" t="s">
        <v>159</v>
      </c>
      <c r="V841" s="4">
        <v>116</v>
      </c>
      <c r="W841" s="4" t="s">
        <v>339</v>
      </c>
      <c r="X841" s="4">
        <v>513</v>
      </c>
      <c r="Y841" s="4" t="s">
        <v>339</v>
      </c>
      <c r="Z841" s="4">
        <v>15</v>
      </c>
      <c r="AA841" s="4" t="s">
        <v>43</v>
      </c>
      <c r="AB841" s="4">
        <v>1</v>
      </c>
      <c r="AC841" s="4" t="s">
        <v>43</v>
      </c>
      <c r="AD841" s="36">
        <v>15</v>
      </c>
      <c r="AE841" s="36" t="s">
        <v>340</v>
      </c>
      <c r="AF841" s="4"/>
      <c r="AG841" s="4"/>
      <c r="AH841" s="4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spans="1:46" ht="15" customHeight="1" x14ac:dyDescent="0.35">
      <c r="A842" s="4">
        <v>2021</v>
      </c>
      <c r="B842" s="4" t="s">
        <v>34</v>
      </c>
      <c r="C842" s="4" t="s">
        <v>34</v>
      </c>
      <c r="D842" s="55">
        <v>44307</v>
      </c>
      <c r="E842" s="4" t="s">
        <v>2404</v>
      </c>
      <c r="F842" s="4" t="s">
        <v>36</v>
      </c>
      <c r="G842" s="4" t="s">
        <v>921</v>
      </c>
      <c r="H842" s="4" t="s">
        <v>38</v>
      </c>
      <c r="I842" s="4" t="s">
        <v>1605</v>
      </c>
      <c r="J842" s="4"/>
      <c r="K842" s="55"/>
      <c r="L842" s="4"/>
      <c r="M842" s="4"/>
      <c r="N842" s="55"/>
      <c r="O842" s="4"/>
      <c r="P842" s="55">
        <v>44307</v>
      </c>
      <c r="Q842" s="4" t="s">
        <v>2405</v>
      </c>
      <c r="R842" s="4"/>
      <c r="S842" s="4"/>
      <c r="T842" s="4">
        <v>12</v>
      </c>
      <c r="U842" s="4" t="s">
        <v>177</v>
      </c>
      <c r="V842" s="4">
        <v>12</v>
      </c>
      <c r="W842" s="4" t="s">
        <v>178</v>
      </c>
      <c r="X842" s="4">
        <v>154</v>
      </c>
      <c r="Y842" s="4" t="s">
        <v>179</v>
      </c>
      <c r="Z842" s="4">
        <v>15</v>
      </c>
      <c r="AA842" s="4" t="s">
        <v>43</v>
      </c>
      <c r="AB842" s="4">
        <v>1</v>
      </c>
      <c r="AC842" s="4" t="s">
        <v>43</v>
      </c>
      <c r="AD842" s="36">
        <v>13</v>
      </c>
      <c r="AE842" s="36" t="s">
        <v>44</v>
      </c>
      <c r="AF842" s="4"/>
      <c r="AG842" s="4"/>
      <c r="AH842" s="4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spans="1:46" ht="15" customHeight="1" x14ac:dyDescent="0.35">
      <c r="A843" s="4">
        <v>2021</v>
      </c>
      <c r="B843" s="4" t="s">
        <v>34</v>
      </c>
      <c r="C843" s="4" t="s">
        <v>244</v>
      </c>
      <c r="D843" s="55">
        <v>44259</v>
      </c>
      <c r="E843" s="4" t="s">
        <v>1627</v>
      </c>
      <c r="F843" s="4" t="s">
        <v>36</v>
      </c>
      <c r="G843" s="4" t="s">
        <v>921</v>
      </c>
      <c r="H843" s="4" t="s">
        <v>38</v>
      </c>
      <c r="I843" s="4" t="s">
        <v>1605</v>
      </c>
      <c r="J843" s="4"/>
      <c r="K843" s="55"/>
      <c r="L843" s="4"/>
      <c r="M843" s="4"/>
      <c r="N843" s="55"/>
      <c r="O843" s="4"/>
      <c r="P843" s="55">
        <v>44259</v>
      </c>
      <c r="Q843" s="4" t="s">
        <v>2406</v>
      </c>
      <c r="R843" s="4"/>
      <c r="S843" s="4"/>
      <c r="T843" s="4">
        <v>10</v>
      </c>
      <c r="U843" s="4" t="s">
        <v>246</v>
      </c>
      <c r="V843" s="4">
        <v>530</v>
      </c>
      <c r="W843" s="4" t="s">
        <v>532</v>
      </c>
      <c r="X843" s="4">
        <v>108</v>
      </c>
      <c r="Y843" s="4" t="s">
        <v>533</v>
      </c>
      <c r="Z843" s="4">
        <v>15</v>
      </c>
      <c r="AA843" s="4" t="s">
        <v>43</v>
      </c>
      <c r="AB843" s="4">
        <v>8</v>
      </c>
      <c r="AC843" s="4" t="s">
        <v>421</v>
      </c>
      <c r="AD843" s="36">
        <v>1</v>
      </c>
      <c r="AE843" s="36" t="s">
        <v>422</v>
      </c>
      <c r="AF843" s="4"/>
      <c r="AG843" s="4"/>
      <c r="AH843" s="4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spans="1:46" ht="15" customHeight="1" x14ac:dyDescent="0.35">
      <c r="A844" s="4">
        <v>2021</v>
      </c>
      <c r="B844" s="4" t="s">
        <v>34</v>
      </c>
      <c r="C844" s="4" t="s">
        <v>34</v>
      </c>
      <c r="D844" s="55">
        <v>44315</v>
      </c>
      <c r="E844" s="4" t="s">
        <v>1627</v>
      </c>
      <c r="F844" s="4" t="s">
        <v>36</v>
      </c>
      <c r="G844" s="4" t="s">
        <v>921</v>
      </c>
      <c r="H844" s="4" t="s">
        <v>38</v>
      </c>
      <c r="I844" s="4" t="s">
        <v>1605</v>
      </c>
      <c r="J844" s="4"/>
      <c r="K844" s="55"/>
      <c r="L844" s="4"/>
      <c r="M844" s="4"/>
      <c r="N844" s="55"/>
      <c r="O844" s="4"/>
      <c r="P844" s="55">
        <v>44315</v>
      </c>
      <c r="Q844" s="4" t="s">
        <v>2407</v>
      </c>
      <c r="R844" s="4"/>
      <c r="S844" s="4"/>
      <c r="T844" s="4">
        <v>1</v>
      </c>
      <c r="U844" s="4" t="s">
        <v>40</v>
      </c>
      <c r="V844" s="4">
        <v>114</v>
      </c>
      <c r="W844" s="4" t="s">
        <v>283</v>
      </c>
      <c r="X844" s="4">
        <v>86</v>
      </c>
      <c r="Y844" s="4" t="s">
        <v>284</v>
      </c>
      <c r="Z844" s="4">
        <v>15</v>
      </c>
      <c r="AA844" s="4" t="s">
        <v>43</v>
      </c>
      <c r="AB844" s="4">
        <v>1</v>
      </c>
      <c r="AC844" s="4" t="s">
        <v>43</v>
      </c>
      <c r="AD844" s="36">
        <v>30</v>
      </c>
      <c r="AE844" s="36" t="s">
        <v>130</v>
      </c>
      <c r="AF844" s="4"/>
      <c r="AG844" s="4"/>
      <c r="AH844" s="4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spans="1:46" ht="15" customHeight="1" x14ac:dyDescent="0.35">
      <c r="A845" s="4">
        <v>2021</v>
      </c>
      <c r="B845" s="4" t="s">
        <v>62</v>
      </c>
      <c r="C845" s="4" t="s">
        <v>62</v>
      </c>
      <c r="D845" s="55">
        <v>44260</v>
      </c>
      <c r="E845" s="4" t="s">
        <v>1256</v>
      </c>
      <c r="F845" s="4" t="s">
        <v>36</v>
      </c>
      <c r="G845" s="4" t="s">
        <v>921</v>
      </c>
      <c r="H845" s="4" t="s">
        <v>38</v>
      </c>
      <c r="I845" s="4" t="s">
        <v>1605</v>
      </c>
      <c r="J845" s="4"/>
      <c r="K845" s="57"/>
      <c r="L845" s="4"/>
      <c r="M845" s="4"/>
      <c r="N845" s="55"/>
      <c r="O845" s="4" t="s">
        <v>2408</v>
      </c>
      <c r="P845" s="55">
        <v>44260</v>
      </c>
      <c r="Q845" s="4" t="s">
        <v>2409</v>
      </c>
      <c r="R845" s="4"/>
      <c r="S845" s="4"/>
      <c r="T845" s="4">
        <v>99</v>
      </c>
      <c r="U845" s="4" t="s">
        <v>64</v>
      </c>
      <c r="V845" s="4">
        <v>451</v>
      </c>
      <c r="W845" s="4" t="s">
        <v>312</v>
      </c>
      <c r="X845" s="4">
        <v>831</v>
      </c>
      <c r="Y845" s="4" t="s">
        <v>313</v>
      </c>
      <c r="Z845" s="4">
        <v>13</v>
      </c>
      <c r="AA845" s="4" t="s">
        <v>314</v>
      </c>
      <c r="AB845" s="4">
        <v>1</v>
      </c>
      <c r="AC845" s="4" t="s">
        <v>315</v>
      </c>
      <c r="AD845" s="36">
        <v>1</v>
      </c>
      <c r="AE845" s="36" t="s">
        <v>315</v>
      </c>
      <c r="AF845" s="4"/>
      <c r="AG845" s="4"/>
      <c r="AH845" s="4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spans="1:46" ht="15" customHeight="1" x14ac:dyDescent="0.35">
      <c r="A846" s="4">
        <v>2021</v>
      </c>
      <c r="B846" s="4" t="s">
        <v>62</v>
      </c>
      <c r="C846" s="4" t="s">
        <v>62</v>
      </c>
      <c r="D846" s="55">
        <v>44330</v>
      </c>
      <c r="E846" s="4" t="s">
        <v>548</v>
      </c>
      <c r="F846" s="4" t="s">
        <v>36</v>
      </c>
      <c r="G846" s="4" t="s">
        <v>921</v>
      </c>
      <c r="H846" s="4" t="s">
        <v>38</v>
      </c>
      <c r="I846" s="4" t="s">
        <v>1605</v>
      </c>
      <c r="J846" s="4"/>
      <c r="K846" s="55"/>
      <c r="L846" s="4"/>
      <c r="M846" s="4"/>
      <c r="N846" s="55"/>
      <c r="O846" s="4"/>
      <c r="P846" s="55">
        <v>44330</v>
      </c>
      <c r="Q846" s="4" t="s">
        <v>2410</v>
      </c>
      <c r="R846" s="4"/>
      <c r="S846" s="4"/>
      <c r="T846" s="56">
        <v>99</v>
      </c>
      <c r="U846" s="56" t="s">
        <v>64</v>
      </c>
      <c r="V846" s="56">
        <v>455</v>
      </c>
      <c r="W846" s="56" t="s">
        <v>92</v>
      </c>
      <c r="X846" s="56">
        <v>880</v>
      </c>
      <c r="Y846" s="56" t="s">
        <v>93</v>
      </c>
      <c r="Z846" s="56">
        <v>18</v>
      </c>
      <c r="AA846" s="56" t="s">
        <v>94</v>
      </c>
      <c r="AB846" s="56">
        <v>1</v>
      </c>
      <c r="AC846" s="56" t="s">
        <v>95</v>
      </c>
      <c r="AD846" s="37">
        <v>1</v>
      </c>
      <c r="AE846" s="37" t="s">
        <v>94</v>
      </c>
      <c r="AF846" s="4"/>
      <c r="AG846" s="4"/>
      <c r="AH846" s="4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spans="1:46" ht="15" customHeight="1" x14ac:dyDescent="0.35">
      <c r="A847" s="4">
        <v>2021</v>
      </c>
      <c r="B847" s="4" t="s">
        <v>147</v>
      </c>
      <c r="C847" s="4" t="s">
        <v>148</v>
      </c>
      <c r="D847" s="55">
        <v>44315</v>
      </c>
      <c r="E847" s="4" t="s">
        <v>548</v>
      </c>
      <c r="F847" s="4" t="s">
        <v>36</v>
      </c>
      <c r="G847" s="4" t="s">
        <v>921</v>
      </c>
      <c r="H847" s="4" t="s">
        <v>38</v>
      </c>
      <c r="I847" s="4" t="s">
        <v>1605</v>
      </c>
      <c r="J847" s="4"/>
      <c r="K847" s="55"/>
      <c r="L847" s="4"/>
      <c r="M847" s="4"/>
      <c r="N847" s="55"/>
      <c r="O847" s="4"/>
      <c r="P847" s="55">
        <v>44315</v>
      </c>
      <c r="Q847" s="4" t="s">
        <v>2411</v>
      </c>
      <c r="R847" s="4"/>
      <c r="S847" s="4"/>
      <c r="T847" s="4">
        <v>0</v>
      </c>
      <c r="U847" s="4" t="s">
        <v>150</v>
      </c>
      <c r="V847" s="4">
        <v>301264</v>
      </c>
      <c r="W847" s="4" t="s">
        <v>441</v>
      </c>
      <c r="X847" s="4">
        <v>301264</v>
      </c>
      <c r="Y847" s="4" t="s">
        <v>441</v>
      </c>
      <c r="Z847" s="4">
        <v>15</v>
      </c>
      <c r="AA847" s="4" t="s">
        <v>43</v>
      </c>
      <c r="AB847" s="4">
        <v>1</v>
      </c>
      <c r="AC847" s="4" t="s">
        <v>43</v>
      </c>
      <c r="AD847" s="36">
        <v>15</v>
      </c>
      <c r="AE847" s="36" t="s">
        <v>340</v>
      </c>
      <c r="AF847" s="4"/>
      <c r="AG847" s="4"/>
      <c r="AH847" s="4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spans="1:46" ht="15" customHeight="1" x14ac:dyDescent="0.35">
      <c r="A848" s="4">
        <v>2021</v>
      </c>
      <c r="B848" s="4" t="s">
        <v>147</v>
      </c>
      <c r="C848" s="4" t="s">
        <v>148</v>
      </c>
      <c r="D848" s="55">
        <v>44312</v>
      </c>
      <c r="E848" s="4" t="s">
        <v>548</v>
      </c>
      <c r="F848" s="4" t="s">
        <v>36</v>
      </c>
      <c r="G848" s="4" t="s">
        <v>921</v>
      </c>
      <c r="H848" s="4" t="s">
        <v>38</v>
      </c>
      <c r="I848" s="4" t="s">
        <v>1605</v>
      </c>
      <c r="J848" s="4"/>
      <c r="K848" s="55"/>
      <c r="L848" s="4"/>
      <c r="M848" s="4"/>
      <c r="N848" s="55"/>
      <c r="O848" s="4"/>
      <c r="P848" s="55">
        <v>44312</v>
      </c>
      <c r="Q848" s="4" t="s">
        <v>2412</v>
      </c>
      <c r="R848" s="4"/>
      <c r="S848" s="4"/>
      <c r="T848" s="4">
        <v>0</v>
      </c>
      <c r="U848" s="4" t="s">
        <v>150</v>
      </c>
      <c r="V848" s="4">
        <v>301266</v>
      </c>
      <c r="W848" s="4" t="s">
        <v>634</v>
      </c>
      <c r="X848" s="4">
        <v>301266</v>
      </c>
      <c r="Y848" s="4" t="s">
        <v>634</v>
      </c>
      <c r="Z848" s="4">
        <v>15</v>
      </c>
      <c r="AA848" s="4" t="s">
        <v>43</v>
      </c>
      <c r="AB848" s="4">
        <v>1</v>
      </c>
      <c r="AC848" s="4" t="s">
        <v>43</v>
      </c>
      <c r="AD848" s="36">
        <v>17</v>
      </c>
      <c r="AE848" s="36" t="s">
        <v>635</v>
      </c>
      <c r="AF848" s="4"/>
      <c r="AG848" s="4"/>
      <c r="AH848" s="4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spans="1:46" ht="15" customHeight="1" x14ac:dyDescent="0.35">
      <c r="A849" s="4">
        <v>2021</v>
      </c>
      <c r="B849" s="4" t="s">
        <v>147</v>
      </c>
      <c r="C849" s="4" t="s">
        <v>148</v>
      </c>
      <c r="D849" s="55">
        <v>44327</v>
      </c>
      <c r="E849" s="4" t="s">
        <v>548</v>
      </c>
      <c r="F849" s="4" t="s">
        <v>36</v>
      </c>
      <c r="G849" s="4" t="s">
        <v>921</v>
      </c>
      <c r="H849" s="4" t="s">
        <v>38</v>
      </c>
      <c r="I849" s="4" t="s">
        <v>1605</v>
      </c>
      <c r="J849" s="4"/>
      <c r="K849" s="55"/>
      <c r="L849" s="4"/>
      <c r="M849" s="4"/>
      <c r="N849" s="55"/>
      <c r="O849" s="4"/>
      <c r="P849" s="55">
        <v>44327</v>
      </c>
      <c r="Q849" s="4" t="s">
        <v>2413</v>
      </c>
      <c r="R849" s="4"/>
      <c r="S849" s="4"/>
      <c r="T849" s="4">
        <v>0</v>
      </c>
      <c r="U849" s="4" t="s">
        <v>150</v>
      </c>
      <c r="V849" s="4">
        <v>301271</v>
      </c>
      <c r="W849" s="4" t="s">
        <v>446</v>
      </c>
      <c r="X849" s="4">
        <v>301271</v>
      </c>
      <c r="Y849" s="4" t="s">
        <v>446</v>
      </c>
      <c r="Z849" s="4">
        <v>15</v>
      </c>
      <c r="AA849" s="4" t="s">
        <v>43</v>
      </c>
      <c r="AB849" s="4">
        <v>1</v>
      </c>
      <c r="AC849" s="4" t="s">
        <v>43</v>
      </c>
      <c r="AD849" s="36">
        <v>22</v>
      </c>
      <c r="AE849" s="36" t="s">
        <v>171</v>
      </c>
      <c r="AF849" s="4"/>
      <c r="AG849" s="4"/>
      <c r="AH849" s="4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spans="1:46" ht="15" customHeight="1" x14ac:dyDescent="0.35">
      <c r="A850" s="4">
        <v>2021</v>
      </c>
      <c r="B850" s="4" t="s">
        <v>147</v>
      </c>
      <c r="C850" s="4" t="s">
        <v>148</v>
      </c>
      <c r="D850" s="55">
        <v>44327</v>
      </c>
      <c r="E850" s="4" t="s">
        <v>548</v>
      </c>
      <c r="F850" s="4" t="s">
        <v>36</v>
      </c>
      <c r="G850" s="4" t="s">
        <v>921</v>
      </c>
      <c r="H850" s="4" t="s">
        <v>38</v>
      </c>
      <c r="I850" s="4" t="s">
        <v>1605</v>
      </c>
      <c r="J850" s="4"/>
      <c r="K850" s="55"/>
      <c r="L850" s="4"/>
      <c r="M850" s="4"/>
      <c r="N850" s="55"/>
      <c r="O850" s="4"/>
      <c r="P850" s="55">
        <v>44327</v>
      </c>
      <c r="Q850" s="4" t="s">
        <v>2414</v>
      </c>
      <c r="R850" s="4"/>
      <c r="S850" s="4"/>
      <c r="T850" s="56">
        <v>0</v>
      </c>
      <c r="U850" s="56" t="s">
        <v>150</v>
      </c>
      <c r="V850" s="4">
        <v>301273</v>
      </c>
      <c r="W850" s="56" t="s">
        <v>454</v>
      </c>
      <c r="X850" s="4">
        <v>301273</v>
      </c>
      <c r="Y850" s="4" t="s">
        <v>454</v>
      </c>
      <c r="Z850" s="4">
        <v>15</v>
      </c>
      <c r="AA850" s="4" t="s">
        <v>43</v>
      </c>
      <c r="AB850" s="4">
        <v>1</v>
      </c>
      <c r="AC850" s="4" t="s">
        <v>43</v>
      </c>
      <c r="AD850" s="36">
        <v>24</v>
      </c>
      <c r="AE850" s="36" t="s">
        <v>455</v>
      </c>
      <c r="AF850" s="4"/>
      <c r="AG850" s="4"/>
      <c r="AH850" s="4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spans="1:46" ht="15" customHeight="1" x14ac:dyDescent="0.35">
      <c r="A851" s="4">
        <v>2021</v>
      </c>
      <c r="B851" s="4" t="s">
        <v>147</v>
      </c>
      <c r="C851" s="4" t="s">
        <v>148</v>
      </c>
      <c r="D851" s="55">
        <v>44351</v>
      </c>
      <c r="E851" s="4" t="s">
        <v>548</v>
      </c>
      <c r="F851" s="4" t="s">
        <v>36</v>
      </c>
      <c r="G851" s="4" t="s">
        <v>921</v>
      </c>
      <c r="H851" s="4" t="s">
        <v>38</v>
      </c>
      <c r="I851" s="4" t="s">
        <v>1605</v>
      </c>
      <c r="J851" s="4"/>
      <c r="K851" s="55"/>
      <c r="L851" s="4"/>
      <c r="M851" s="4"/>
      <c r="N851" s="55"/>
      <c r="O851" s="4"/>
      <c r="P851" s="55">
        <v>44351</v>
      </c>
      <c r="Q851" s="4" t="s">
        <v>2415</v>
      </c>
      <c r="R851" s="4"/>
      <c r="S851" s="4"/>
      <c r="T851" s="4">
        <v>0</v>
      </c>
      <c r="U851" s="4" t="s">
        <v>150</v>
      </c>
      <c r="V851" s="4">
        <v>301270</v>
      </c>
      <c r="W851" s="4" t="s">
        <v>457</v>
      </c>
      <c r="X851" s="4">
        <v>301270</v>
      </c>
      <c r="Y851" s="4" t="s">
        <v>457</v>
      </c>
      <c r="Z851" s="4">
        <v>15</v>
      </c>
      <c r="AA851" s="4" t="s">
        <v>43</v>
      </c>
      <c r="AB851" s="4">
        <v>1</v>
      </c>
      <c r="AC851" s="4" t="s">
        <v>43</v>
      </c>
      <c r="AD851" s="36">
        <v>21</v>
      </c>
      <c r="AE851" s="36" t="s">
        <v>458</v>
      </c>
      <c r="AF851" s="4"/>
      <c r="AG851" s="4"/>
      <c r="AH851" s="4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spans="1:46" ht="15" customHeight="1" x14ac:dyDescent="0.35">
      <c r="A852" s="4">
        <v>2021</v>
      </c>
      <c r="B852" s="4" t="s">
        <v>147</v>
      </c>
      <c r="C852" s="4" t="s">
        <v>148</v>
      </c>
      <c r="D852" s="55">
        <v>44258</v>
      </c>
      <c r="E852" s="4" t="s">
        <v>548</v>
      </c>
      <c r="F852" s="4" t="s">
        <v>36</v>
      </c>
      <c r="G852" s="4" t="s">
        <v>921</v>
      </c>
      <c r="H852" s="4" t="s">
        <v>38</v>
      </c>
      <c r="I852" s="4" t="s">
        <v>1605</v>
      </c>
      <c r="J852" s="4"/>
      <c r="K852" s="55"/>
      <c r="L852" s="4"/>
      <c r="M852" s="4"/>
      <c r="N852" s="55"/>
      <c r="O852" s="4"/>
      <c r="P852" s="55">
        <v>44258</v>
      </c>
      <c r="Q852" s="4" t="s">
        <v>2416</v>
      </c>
      <c r="R852" s="4"/>
      <c r="S852" s="4"/>
      <c r="T852" s="4">
        <v>0</v>
      </c>
      <c r="U852" s="4" t="s">
        <v>150</v>
      </c>
      <c r="V852" s="4">
        <v>301284</v>
      </c>
      <c r="W852" s="4" t="s">
        <v>470</v>
      </c>
      <c r="X852" s="4">
        <v>301284</v>
      </c>
      <c r="Y852" s="4" t="s">
        <v>470</v>
      </c>
      <c r="Z852" s="4">
        <v>15</v>
      </c>
      <c r="AA852" s="4" t="s">
        <v>43</v>
      </c>
      <c r="AB852" s="56">
        <v>1</v>
      </c>
      <c r="AC852" s="56" t="s">
        <v>43</v>
      </c>
      <c r="AD852" s="36">
        <v>35</v>
      </c>
      <c r="AE852" s="36" t="s">
        <v>471</v>
      </c>
      <c r="AF852" s="4"/>
      <c r="AG852" s="4"/>
      <c r="AH852" s="4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spans="1:46" ht="15" customHeight="1" x14ac:dyDescent="0.35">
      <c r="A853" s="4">
        <v>2021</v>
      </c>
      <c r="B853" s="4" t="s">
        <v>34</v>
      </c>
      <c r="C853" s="4" t="s">
        <v>34</v>
      </c>
      <c r="D853" s="55">
        <v>44323</v>
      </c>
      <c r="E853" s="4" t="s">
        <v>548</v>
      </c>
      <c r="F853" s="4" t="s">
        <v>36</v>
      </c>
      <c r="G853" s="4" t="s">
        <v>921</v>
      </c>
      <c r="H853" s="4" t="s">
        <v>38</v>
      </c>
      <c r="I853" s="4" t="s">
        <v>1605</v>
      </c>
      <c r="J853" s="4"/>
      <c r="K853" s="55"/>
      <c r="L853" s="4"/>
      <c r="M853" s="4"/>
      <c r="N853" s="55"/>
      <c r="O853" s="4"/>
      <c r="P853" s="55">
        <v>44323</v>
      </c>
      <c r="Q853" s="4" t="s">
        <v>2417</v>
      </c>
      <c r="R853" s="4"/>
      <c r="S853" s="4"/>
      <c r="T853" s="4">
        <v>12</v>
      </c>
      <c r="U853" s="4" t="s">
        <v>177</v>
      </c>
      <c r="V853" s="4">
        <v>121</v>
      </c>
      <c r="W853" s="4" t="s">
        <v>238</v>
      </c>
      <c r="X853" s="4">
        <v>1510</v>
      </c>
      <c r="Y853" s="4" t="s">
        <v>239</v>
      </c>
      <c r="Z853" s="4">
        <v>15</v>
      </c>
      <c r="AA853" s="4" t="s">
        <v>43</v>
      </c>
      <c r="AB853" s="4">
        <v>1</v>
      </c>
      <c r="AC853" s="4" t="s">
        <v>43</v>
      </c>
      <c r="AD853" s="36">
        <v>13</v>
      </c>
      <c r="AE853" s="36" t="s">
        <v>44</v>
      </c>
      <c r="AF853" s="4"/>
      <c r="AG853" s="4"/>
      <c r="AH853" s="4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spans="1:46" ht="15" customHeight="1" x14ac:dyDescent="0.35">
      <c r="A854" s="4">
        <v>2021</v>
      </c>
      <c r="B854" s="4" t="s">
        <v>147</v>
      </c>
      <c r="C854" s="4" t="s">
        <v>148</v>
      </c>
      <c r="D854" s="55">
        <v>44322</v>
      </c>
      <c r="E854" s="4" t="s">
        <v>548</v>
      </c>
      <c r="F854" s="4" t="s">
        <v>36</v>
      </c>
      <c r="G854" s="4" t="s">
        <v>921</v>
      </c>
      <c r="H854" s="4" t="s">
        <v>38</v>
      </c>
      <c r="I854" s="4" t="s">
        <v>1605</v>
      </c>
      <c r="J854" s="4"/>
      <c r="K854" s="55"/>
      <c r="L854" s="4"/>
      <c r="M854" s="4"/>
      <c r="N854" s="55"/>
      <c r="O854" s="4"/>
      <c r="P854" s="55">
        <v>44322</v>
      </c>
      <c r="Q854" s="4" t="s">
        <v>2418</v>
      </c>
      <c r="R854" s="4"/>
      <c r="S854" s="4"/>
      <c r="T854" s="4">
        <v>0</v>
      </c>
      <c r="U854" s="4" t="s">
        <v>150</v>
      </c>
      <c r="V854" s="4">
        <v>300678</v>
      </c>
      <c r="W854" s="4" t="s">
        <v>427</v>
      </c>
      <c r="X854" s="4">
        <v>300678</v>
      </c>
      <c r="Y854" s="4" t="s">
        <v>427</v>
      </c>
      <c r="Z854" s="4">
        <v>7</v>
      </c>
      <c r="AA854" s="4" t="s">
        <v>329</v>
      </c>
      <c r="AB854" s="4">
        <v>1</v>
      </c>
      <c r="AC854" s="4" t="s">
        <v>330</v>
      </c>
      <c r="AD854" s="36">
        <v>2</v>
      </c>
      <c r="AE854" s="36" t="s">
        <v>428</v>
      </c>
      <c r="AF854" s="4"/>
      <c r="AG854" s="4"/>
      <c r="AH854" s="4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spans="1:46" ht="15" customHeight="1" x14ac:dyDescent="0.35">
      <c r="A855" s="4">
        <v>2021</v>
      </c>
      <c r="B855" s="4" t="s">
        <v>147</v>
      </c>
      <c r="C855" s="4" t="s">
        <v>148</v>
      </c>
      <c r="D855" s="55">
        <v>44328</v>
      </c>
      <c r="E855" s="4" t="s">
        <v>548</v>
      </c>
      <c r="F855" s="4" t="s">
        <v>36</v>
      </c>
      <c r="G855" s="4" t="s">
        <v>921</v>
      </c>
      <c r="H855" s="4" t="s">
        <v>38</v>
      </c>
      <c r="I855" s="4" t="s">
        <v>1605</v>
      </c>
      <c r="J855" s="4"/>
      <c r="K855" s="55"/>
      <c r="L855" s="4"/>
      <c r="M855" s="4"/>
      <c r="N855" s="55"/>
      <c r="O855" s="4"/>
      <c r="P855" s="55">
        <v>44328</v>
      </c>
      <c r="Q855" s="4" t="s">
        <v>2419</v>
      </c>
      <c r="R855" s="4"/>
      <c r="S855" s="4"/>
      <c r="T855" s="4">
        <v>0</v>
      </c>
      <c r="U855" s="4" t="s">
        <v>150</v>
      </c>
      <c r="V855" s="4">
        <v>301285</v>
      </c>
      <c r="W855" s="4" t="s">
        <v>665</v>
      </c>
      <c r="X855" s="4">
        <v>301285</v>
      </c>
      <c r="Y855" s="4" t="s">
        <v>665</v>
      </c>
      <c r="Z855" s="4">
        <v>15</v>
      </c>
      <c r="AA855" s="4" t="s">
        <v>43</v>
      </c>
      <c r="AB855" s="4">
        <v>1</v>
      </c>
      <c r="AC855" s="4" t="s">
        <v>43</v>
      </c>
      <c r="AD855" s="36">
        <v>36</v>
      </c>
      <c r="AE855" s="36" t="s">
        <v>666</v>
      </c>
      <c r="AF855" s="4"/>
      <c r="AG855" s="4"/>
      <c r="AH855" s="4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spans="1:46" ht="15" customHeight="1" x14ac:dyDescent="0.35">
      <c r="A856" s="4">
        <v>2021</v>
      </c>
      <c r="B856" s="4" t="s">
        <v>147</v>
      </c>
      <c r="C856" s="4" t="s">
        <v>207</v>
      </c>
      <c r="D856" s="55">
        <v>44313</v>
      </c>
      <c r="E856" s="4" t="s">
        <v>548</v>
      </c>
      <c r="F856" s="4" t="s">
        <v>36</v>
      </c>
      <c r="G856" s="4" t="s">
        <v>921</v>
      </c>
      <c r="H856" s="4" t="s">
        <v>38</v>
      </c>
      <c r="I856" s="4" t="s">
        <v>1605</v>
      </c>
      <c r="J856" s="4"/>
      <c r="K856" s="55"/>
      <c r="L856" s="4"/>
      <c r="M856" s="4"/>
      <c r="N856" s="55"/>
      <c r="O856" s="4"/>
      <c r="P856" s="55">
        <v>44313</v>
      </c>
      <c r="Q856" s="4" t="s">
        <v>2420</v>
      </c>
      <c r="R856" s="4"/>
      <c r="S856" s="4"/>
      <c r="T856" s="4">
        <v>0</v>
      </c>
      <c r="U856" s="4" t="s">
        <v>150</v>
      </c>
      <c r="V856" s="4">
        <v>301522</v>
      </c>
      <c r="W856" s="4" t="s">
        <v>781</v>
      </c>
      <c r="X856" s="4">
        <v>301522</v>
      </c>
      <c r="Y856" s="4" t="s">
        <v>781</v>
      </c>
      <c r="Z856" s="4">
        <v>19</v>
      </c>
      <c r="AA856" s="4" t="s">
        <v>99</v>
      </c>
      <c r="AB856" s="4">
        <v>3</v>
      </c>
      <c r="AC856" s="4" t="s">
        <v>620</v>
      </c>
      <c r="AD856" s="36">
        <v>1</v>
      </c>
      <c r="AE856" s="36" t="s">
        <v>620</v>
      </c>
      <c r="AF856" s="4"/>
      <c r="AG856" s="4"/>
      <c r="AH856" s="4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spans="1:46" ht="15" customHeight="1" x14ac:dyDescent="0.35">
      <c r="A857" s="4">
        <v>2021</v>
      </c>
      <c r="B857" s="4" t="s">
        <v>34</v>
      </c>
      <c r="C857" s="4" t="s">
        <v>244</v>
      </c>
      <c r="D857" s="55">
        <v>44307</v>
      </c>
      <c r="E857" s="4" t="s">
        <v>548</v>
      </c>
      <c r="F857" s="4" t="s">
        <v>36</v>
      </c>
      <c r="G857" s="4" t="s">
        <v>921</v>
      </c>
      <c r="H857" s="4" t="s">
        <v>38</v>
      </c>
      <c r="I857" s="4" t="s">
        <v>1605</v>
      </c>
      <c r="J857" s="4"/>
      <c r="K857" s="55"/>
      <c r="L857" s="4"/>
      <c r="M857" s="4"/>
      <c r="N857" s="55"/>
      <c r="O857" s="4"/>
      <c r="P857" s="55">
        <v>44307</v>
      </c>
      <c r="Q857" s="4" t="s">
        <v>2421</v>
      </c>
      <c r="R857" s="4"/>
      <c r="S857" s="4"/>
      <c r="T857" s="56">
        <v>10</v>
      </c>
      <c r="U857" s="56" t="s">
        <v>246</v>
      </c>
      <c r="V857" s="56">
        <v>552</v>
      </c>
      <c r="W857" s="56" t="s">
        <v>511</v>
      </c>
      <c r="X857" s="56">
        <v>1406</v>
      </c>
      <c r="Y857" s="56" t="s">
        <v>512</v>
      </c>
      <c r="Z857" s="56">
        <v>21</v>
      </c>
      <c r="AA857" s="56" t="s">
        <v>104</v>
      </c>
      <c r="AB857" s="56">
        <v>11</v>
      </c>
      <c r="AC857" s="56" t="s">
        <v>513</v>
      </c>
      <c r="AD857" s="37">
        <v>1</v>
      </c>
      <c r="AE857" s="37" t="s">
        <v>514</v>
      </c>
      <c r="AF857" s="4"/>
      <c r="AG857" s="4"/>
      <c r="AH857" s="4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spans="1:46" ht="15" customHeight="1" x14ac:dyDescent="0.35">
      <c r="A858" s="4">
        <v>2021</v>
      </c>
      <c r="B858" s="4" t="s">
        <v>34</v>
      </c>
      <c r="C858" s="4" t="s">
        <v>244</v>
      </c>
      <c r="D858" s="55">
        <v>44322</v>
      </c>
      <c r="E858" s="4" t="s">
        <v>548</v>
      </c>
      <c r="F858" s="4" t="s">
        <v>36</v>
      </c>
      <c r="G858" s="4" t="s">
        <v>921</v>
      </c>
      <c r="H858" s="4" t="s">
        <v>38</v>
      </c>
      <c r="I858" s="4" t="s">
        <v>1605</v>
      </c>
      <c r="J858" s="4"/>
      <c r="K858" s="57"/>
      <c r="L858" s="4"/>
      <c r="M858" s="4"/>
      <c r="N858" s="55"/>
      <c r="O858" s="4"/>
      <c r="P858" s="55">
        <v>44322</v>
      </c>
      <c r="Q858" s="4" t="s">
        <v>2422</v>
      </c>
      <c r="R858" s="4"/>
      <c r="S858" s="4"/>
      <c r="T858" s="56">
        <v>10</v>
      </c>
      <c r="U858" s="56" t="s">
        <v>246</v>
      </c>
      <c r="V858" s="56">
        <v>513</v>
      </c>
      <c r="W858" s="56" t="s">
        <v>522</v>
      </c>
      <c r="X858" s="56">
        <v>91</v>
      </c>
      <c r="Y858" s="56" t="s">
        <v>523</v>
      </c>
      <c r="Z858" s="56">
        <v>4</v>
      </c>
      <c r="AA858" s="56" t="s">
        <v>301</v>
      </c>
      <c r="AB858" s="56">
        <v>1</v>
      </c>
      <c r="AC858" s="56" t="s">
        <v>301</v>
      </c>
      <c r="AD858" s="37">
        <v>1</v>
      </c>
      <c r="AE858" s="37" t="s">
        <v>301</v>
      </c>
      <c r="AF858" s="4"/>
      <c r="AG858" s="4"/>
      <c r="AH858" s="4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spans="1:46" ht="15" customHeight="1" x14ac:dyDescent="0.35">
      <c r="A859" s="4">
        <v>2021</v>
      </c>
      <c r="B859" s="4" t="s">
        <v>34</v>
      </c>
      <c r="C859" s="4" t="s">
        <v>244</v>
      </c>
      <c r="D859" s="55">
        <v>44312</v>
      </c>
      <c r="E859" s="4" t="s">
        <v>548</v>
      </c>
      <c r="F859" s="4" t="s">
        <v>36</v>
      </c>
      <c r="G859" s="4" t="s">
        <v>921</v>
      </c>
      <c r="H859" s="4" t="s">
        <v>38</v>
      </c>
      <c r="I859" s="4" t="s">
        <v>1605</v>
      </c>
      <c r="J859" s="56"/>
      <c r="K859" s="57"/>
      <c r="L859" s="4"/>
      <c r="M859" s="4"/>
      <c r="N859" s="55"/>
      <c r="O859" s="4"/>
      <c r="P859" s="55">
        <v>44312</v>
      </c>
      <c r="Q859" s="4" t="s">
        <v>2423</v>
      </c>
      <c r="R859" s="4"/>
      <c r="S859" s="4"/>
      <c r="T859" s="4">
        <v>10</v>
      </c>
      <c r="U859" s="4" t="s">
        <v>246</v>
      </c>
      <c r="V859" s="4">
        <v>539</v>
      </c>
      <c r="W859" s="4" t="s">
        <v>535</v>
      </c>
      <c r="X859" s="4">
        <v>1092</v>
      </c>
      <c r="Y859" s="4" t="s">
        <v>536</v>
      </c>
      <c r="Z859" s="4">
        <v>3</v>
      </c>
      <c r="AA859" s="4" t="s">
        <v>152</v>
      </c>
      <c r="AB859" s="4">
        <v>1</v>
      </c>
      <c r="AC859" s="4" t="s">
        <v>153</v>
      </c>
      <c r="AD859" s="36">
        <v>1</v>
      </c>
      <c r="AE859" s="36" t="s">
        <v>153</v>
      </c>
      <c r="AF859" s="4"/>
      <c r="AG859" s="4"/>
      <c r="AH859" s="4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spans="1:46" ht="15" customHeight="1" x14ac:dyDescent="0.35">
      <c r="A860" s="4">
        <v>2021</v>
      </c>
      <c r="B860" s="4" t="s">
        <v>62</v>
      </c>
      <c r="C860" s="4" t="s">
        <v>62</v>
      </c>
      <c r="D860" s="55">
        <v>44309</v>
      </c>
      <c r="E860" s="4" t="s">
        <v>548</v>
      </c>
      <c r="F860" s="4" t="s">
        <v>36</v>
      </c>
      <c r="G860" s="4" t="s">
        <v>921</v>
      </c>
      <c r="H860" s="4" t="s">
        <v>38</v>
      </c>
      <c r="I860" s="4" t="s">
        <v>1605</v>
      </c>
      <c r="J860" s="4"/>
      <c r="K860" s="55"/>
      <c r="L860" s="4"/>
      <c r="M860" s="4"/>
      <c r="N860" s="55"/>
      <c r="O860" s="4"/>
      <c r="P860" s="55">
        <v>44309</v>
      </c>
      <c r="Q860" s="4" t="s">
        <v>2424</v>
      </c>
      <c r="R860" s="4"/>
      <c r="S860" s="4"/>
      <c r="T860" s="4">
        <v>99</v>
      </c>
      <c r="U860" s="4" t="s">
        <v>64</v>
      </c>
      <c r="V860" s="4">
        <v>449</v>
      </c>
      <c r="W860" s="4" t="s">
        <v>308</v>
      </c>
      <c r="X860" s="4">
        <v>813</v>
      </c>
      <c r="Y860" s="4" t="s">
        <v>309</v>
      </c>
      <c r="Z860" s="4">
        <v>11</v>
      </c>
      <c r="AA860" s="4" t="s">
        <v>310</v>
      </c>
      <c r="AB860" s="4">
        <v>1</v>
      </c>
      <c r="AC860" s="4" t="s">
        <v>310</v>
      </c>
      <c r="AD860" s="36">
        <v>1</v>
      </c>
      <c r="AE860" s="36" t="s">
        <v>310</v>
      </c>
      <c r="AF860" s="4"/>
      <c r="AG860" s="4"/>
      <c r="AH860" s="4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spans="1:46" ht="15" customHeight="1" x14ac:dyDescent="0.35">
      <c r="A861" s="4">
        <v>2021</v>
      </c>
      <c r="B861" s="4" t="s">
        <v>34</v>
      </c>
      <c r="C861" s="4" t="s">
        <v>34</v>
      </c>
      <c r="D861" s="55">
        <v>44285</v>
      </c>
      <c r="E861" s="4" t="s">
        <v>548</v>
      </c>
      <c r="F861" s="4" t="s">
        <v>36</v>
      </c>
      <c r="G861" s="4" t="s">
        <v>921</v>
      </c>
      <c r="H861" s="4" t="s">
        <v>38</v>
      </c>
      <c r="I861" s="4" t="s">
        <v>1633</v>
      </c>
      <c r="J861" s="4"/>
      <c r="K861" s="55"/>
      <c r="L861" s="4"/>
      <c r="M861" s="4"/>
      <c r="N861" s="55"/>
      <c r="O861" s="4"/>
      <c r="P861" s="55">
        <v>44285</v>
      </c>
      <c r="Q861" s="4" t="s">
        <v>2425</v>
      </c>
      <c r="R861" s="4"/>
      <c r="S861" s="4"/>
      <c r="T861" s="4">
        <v>16</v>
      </c>
      <c r="U861" s="4" t="s">
        <v>142</v>
      </c>
      <c r="V861" s="4">
        <v>221</v>
      </c>
      <c r="W861" s="4" t="s">
        <v>333</v>
      </c>
      <c r="X861" s="4">
        <v>189</v>
      </c>
      <c r="Y861" s="4" t="s">
        <v>333</v>
      </c>
      <c r="Z861" s="4">
        <v>15</v>
      </c>
      <c r="AA861" s="4" t="s">
        <v>43</v>
      </c>
      <c r="AB861" s="4">
        <v>1</v>
      </c>
      <c r="AC861" s="4" t="s">
        <v>43</v>
      </c>
      <c r="AD861" s="36">
        <v>30</v>
      </c>
      <c r="AE861" s="36" t="s">
        <v>130</v>
      </c>
      <c r="AF861" s="4"/>
      <c r="AG861" s="4"/>
      <c r="AH861" s="4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spans="1:46" ht="15" customHeight="1" x14ac:dyDescent="0.35">
      <c r="A862" s="4">
        <v>2021</v>
      </c>
      <c r="B862" s="4" t="s">
        <v>34</v>
      </c>
      <c r="C862" s="4" t="s">
        <v>34</v>
      </c>
      <c r="D862" s="55">
        <v>44259</v>
      </c>
      <c r="E862" s="4" t="s">
        <v>548</v>
      </c>
      <c r="F862" s="4" t="s">
        <v>36</v>
      </c>
      <c r="G862" s="4" t="s">
        <v>921</v>
      </c>
      <c r="H862" s="4" t="s">
        <v>38</v>
      </c>
      <c r="I862" s="4" t="s">
        <v>1605</v>
      </c>
      <c r="J862" s="4"/>
      <c r="K862" s="55"/>
      <c r="L862" s="4"/>
      <c r="M862" s="4"/>
      <c r="N862" s="55"/>
      <c r="O862" s="4"/>
      <c r="P862" s="55">
        <v>44259</v>
      </c>
      <c r="Q862" s="4" t="s">
        <v>2426</v>
      </c>
      <c r="R862" s="4"/>
      <c r="S862" s="4"/>
      <c r="T862" s="4">
        <v>1</v>
      </c>
      <c r="U862" s="4" t="s">
        <v>40</v>
      </c>
      <c r="V862" s="4">
        <v>183</v>
      </c>
      <c r="W862" s="4" t="s">
        <v>128</v>
      </c>
      <c r="X862" s="4">
        <v>163</v>
      </c>
      <c r="Y862" s="4" t="s">
        <v>129</v>
      </c>
      <c r="Z862" s="4">
        <v>15</v>
      </c>
      <c r="AA862" s="4" t="s">
        <v>43</v>
      </c>
      <c r="AB862" s="4">
        <v>1</v>
      </c>
      <c r="AC862" s="4" t="s">
        <v>43</v>
      </c>
      <c r="AD862" s="36">
        <v>30</v>
      </c>
      <c r="AE862" s="36" t="s">
        <v>130</v>
      </c>
      <c r="AF862" s="4"/>
      <c r="AG862" s="4"/>
      <c r="AH862" s="4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spans="1:46" ht="15" customHeight="1" x14ac:dyDescent="0.35">
      <c r="A863" s="4">
        <v>2021</v>
      </c>
      <c r="B863" s="4" t="s">
        <v>147</v>
      </c>
      <c r="C863" s="4" t="s">
        <v>148</v>
      </c>
      <c r="D863" s="55">
        <v>44319</v>
      </c>
      <c r="E863" s="4" t="s">
        <v>551</v>
      </c>
      <c r="F863" s="4" t="s">
        <v>36</v>
      </c>
      <c r="G863" s="4" t="s">
        <v>921</v>
      </c>
      <c r="H863" s="4" t="s">
        <v>38</v>
      </c>
      <c r="I863" s="4" t="s">
        <v>1605</v>
      </c>
      <c r="J863" s="4"/>
      <c r="K863" s="55"/>
      <c r="L863" s="4"/>
      <c r="M863" s="4"/>
      <c r="N863" s="55"/>
      <c r="O863" s="4"/>
      <c r="P863" s="55">
        <v>44319</v>
      </c>
      <c r="Q863" s="4" t="s">
        <v>2427</v>
      </c>
      <c r="R863" s="4"/>
      <c r="S863" s="4"/>
      <c r="T863" s="4">
        <v>0</v>
      </c>
      <c r="U863" s="4" t="s">
        <v>150</v>
      </c>
      <c r="V863" s="4">
        <v>301267</v>
      </c>
      <c r="W863" s="4" t="s">
        <v>637</v>
      </c>
      <c r="X863" s="4">
        <v>301267</v>
      </c>
      <c r="Y863" s="4" t="s">
        <v>637</v>
      </c>
      <c r="Z863" s="4">
        <v>15</v>
      </c>
      <c r="AA863" s="4" t="s">
        <v>43</v>
      </c>
      <c r="AB863" s="4">
        <v>1</v>
      </c>
      <c r="AC863" s="4" t="s">
        <v>43</v>
      </c>
      <c r="AD863" s="36">
        <v>18</v>
      </c>
      <c r="AE863" s="36" t="s">
        <v>249</v>
      </c>
      <c r="AF863" s="4"/>
      <c r="AG863" s="4"/>
      <c r="AH863" s="4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spans="1:46" ht="15" customHeight="1" x14ac:dyDescent="0.35">
      <c r="A864" s="4">
        <v>2021</v>
      </c>
      <c r="B864" s="4" t="s">
        <v>147</v>
      </c>
      <c r="C864" s="4" t="s">
        <v>148</v>
      </c>
      <c r="D864" s="55">
        <v>44329</v>
      </c>
      <c r="E864" s="4" t="s">
        <v>551</v>
      </c>
      <c r="F864" s="4" t="s">
        <v>36</v>
      </c>
      <c r="G864" s="4" t="s">
        <v>921</v>
      </c>
      <c r="H864" s="4" t="s">
        <v>38</v>
      </c>
      <c r="I864" s="4" t="s">
        <v>1605</v>
      </c>
      <c r="J864" s="4"/>
      <c r="K864" s="55"/>
      <c r="L864" s="4"/>
      <c r="M864" s="4"/>
      <c r="N864" s="55"/>
      <c r="O864" s="4"/>
      <c r="P864" s="55">
        <v>44329</v>
      </c>
      <c r="Q864" s="4" t="s">
        <v>2428</v>
      </c>
      <c r="R864" s="4"/>
      <c r="S864" s="4"/>
      <c r="T864" s="4">
        <v>0</v>
      </c>
      <c r="U864" s="4" t="s">
        <v>150</v>
      </c>
      <c r="V864" s="4">
        <v>301272</v>
      </c>
      <c r="W864" s="4" t="s">
        <v>1469</v>
      </c>
      <c r="X864" s="4">
        <v>301272</v>
      </c>
      <c r="Y864" s="4" t="s">
        <v>1469</v>
      </c>
      <c r="Z864" s="4">
        <v>15</v>
      </c>
      <c r="AA864" s="4" t="s">
        <v>43</v>
      </c>
      <c r="AB864" s="4">
        <v>1</v>
      </c>
      <c r="AC864" s="4" t="s">
        <v>43</v>
      </c>
      <c r="AD864" s="36">
        <v>23</v>
      </c>
      <c r="AE864" s="36" t="s">
        <v>1470</v>
      </c>
      <c r="AF864" s="4"/>
      <c r="AG864" s="4"/>
      <c r="AH864" s="4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spans="1:46" ht="15" customHeight="1" x14ac:dyDescent="0.35">
      <c r="A865" s="4">
        <v>2021</v>
      </c>
      <c r="B865" s="4" t="s">
        <v>147</v>
      </c>
      <c r="C865" s="4" t="s">
        <v>148</v>
      </c>
      <c r="D865" s="55">
        <v>44313</v>
      </c>
      <c r="E865" s="4" t="s">
        <v>551</v>
      </c>
      <c r="F865" s="4" t="s">
        <v>36</v>
      </c>
      <c r="G865" s="4" t="s">
        <v>921</v>
      </c>
      <c r="H865" s="4" t="s">
        <v>38</v>
      </c>
      <c r="I865" s="4" t="s">
        <v>1605</v>
      </c>
      <c r="J865" s="4"/>
      <c r="K865" s="55"/>
      <c r="L865" s="4"/>
      <c r="M865" s="4"/>
      <c r="N865" s="55"/>
      <c r="O865" s="4"/>
      <c r="P865" s="55">
        <v>44313</v>
      </c>
      <c r="Q865" s="4" t="s">
        <v>2429</v>
      </c>
      <c r="R865" s="4"/>
      <c r="S865" s="4"/>
      <c r="T865" s="4">
        <v>0</v>
      </c>
      <c r="U865" s="4" t="s">
        <v>150</v>
      </c>
      <c r="V865" s="4">
        <v>301486</v>
      </c>
      <c r="W865" s="4" t="s">
        <v>676</v>
      </c>
      <c r="X865" s="4">
        <v>301486</v>
      </c>
      <c r="Y865" s="4" t="s">
        <v>676</v>
      </c>
      <c r="Z865" s="4">
        <v>18</v>
      </c>
      <c r="AA865" s="4" t="s">
        <v>94</v>
      </c>
      <c r="AB865" s="4">
        <v>1</v>
      </c>
      <c r="AC865" s="4" t="s">
        <v>95</v>
      </c>
      <c r="AD865" s="36">
        <v>6</v>
      </c>
      <c r="AE865" s="36" t="s">
        <v>677</v>
      </c>
      <c r="AF865" s="4"/>
      <c r="AG865" s="4"/>
      <c r="AH865" s="4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spans="1:46" ht="15" customHeight="1" x14ac:dyDescent="0.35">
      <c r="A866" s="4">
        <v>2021</v>
      </c>
      <c r="B866" s="4" t="s">
        <v>147</v>
      </c>
      <c r="C866" s="4" t="s">
        <v>148</v>
      </c>
      <c r="D866" s="55">
        <v>44336</v>
      </c>
      <c r="E866" s="4" t="s">
        <v>551</v>
      </c>
      <c r="F866" s="4" t="s">
        <v>36</v>
      </c>
      <c r="G866" s="4" t="s">
        <v>921</v>
      </c>
      <c r="H866" s="4" t="s">
        <v>38</v>
      </c>
      <c r="I866" s="4" t="s">
        <v>1605</v>
      </c>
      <c r="J866" s="4"/>
      <c r="K866" s="55"/>
      <c r="L866" s="4"/>
      <c r="M866" s="4"/>
      <c r="N866" s="55"/>
      <c r="O866" s="4"/>
      <c r="P866" s="55">
        <v>44336</v>
      </c>
      <c r="Q866" s="4" t="s">
        <v>2430</v>
      </c>
      <c r="R866" s="4"/>
      <c r="S866" s="4"/>
      <c r="T866" s="4">
        <v>0</v>
      </c>
      <c r="U866" s="4" t="s">
        <v>150</v>
      </c>
      <c r="V866" s="4">
        <v>301277</v>
      </c>
      <c r="W866" s="4" t="s">
        <v>652</v>
      </c>
      <c r="X866" s="4">
        <v>301277</v>
      </c>
      <c r="Y866" s="4" t="s">
        <v>652</v>
      </c>
      <c r="Z866" s="4">
        <v>15</v>
      </c>
      <c r="AA866" s="4" t="s">
        <v>43</v>
      </c>
      <c r="AB866" s="4">
        <v>1</v>
      </c>
      <c r="AC866" s="4" t="s">
        <v>43</v>
      </c>
      <c r="AD866" s="36">
        <v>28</v>
      </c>
      <c r="AE866" s="36" t="s">
        <v>653</v>
      </c>
      <c r="AF866" s="4"/>
      <c r="AG866" s="4"/>
      <c r="AH866" s="4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spans="1:46" ht="15" customHeight="1" x14ac:dyDescent="0.35">
      <c r="A867" s="4">
        <v>2021</v>
      </c>
      <c r="B867" s="4" t="s">
        <v>147</v>
      </c>
      <c r="C867" s="4" t="s">
        <v>207</v>
      </c>
      <c r="D867" s="55">
        <v>44264</v>
      </c>
      <c r="E867" s="4" t="s">
        <v>551</v>
      </c>
      <c r="F867" s="4" t="s">
        <v>36</v>
      </c>
      <c r="G867" s="4" t="s">
        <v>921</v>
      </c>
      <c r="H867" s="4" t="s">
        <v>38</v>
      </c>
      <c r="I867" s="4" t="s">
        <v>1605</v>
      </c>
      <c r="J867" s="4"/>
      <c r="K867" s="55"/>
      <c r="L867" s="4"/>
      <c r="M867" s="4"/>
      <c r="N867" s="55"/>
      <c r="O867" s="4"/>
      <c r="P867" s="55">
        <v>44264</v>
      </c>
      <c r="Q867" s="4" t="s">
        <v>2431</v>
      </c>
      <c r="R867" s="4"/>
      <c r="S867" s="4"/>
      <c r="T867" s="4">
        <v>0</v>
      </c>
      <c r="U867" s="4" t="s">
        <v>150</v>
      </c>
      <c r="V867" s="4">
        <v>300454</v>
      </c>
      <c r="W867" s="4" t="s">
        <v>1379</v>
      </c>
      <c r="X867" s="4">
        <v>300454</v>
      </c>
      <c r="Y867" s="4" t="s">
        <v>1379</v>
      </c>
      <c r="Z867" s="4">
        <v>5</v>
      </c>
      <c r="AA867" s="4" t="s">
        <v>77</v>
      </c>
      <c r="AB867" s="4">
        <v>2</v>
      </c>
      <c r="AC867" s="4" t="s">
        <v>1380</v>
      </c>
      <c r="AD867" s="36">
        <v>1</v>
      </c>
      <c r="AE867" s="36" t="s">
        <v>1380</v>
      </c>
      <c r="AF867" s="4"/>
      <c r="AG867" s="4"/>
      <c r="AH867" s="4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spans="1:46" ht="15" customHeight="1" x14ac:dyDescent="0.35">
      <c r="A868" s="4">
        <v>2021</v>
      </c>
      <c r="B868" s="4" t="s">
        <v>147</v>
      </c>
      <c r="C868" s="4" t="s">
        <v>207</v>
      </c>
      <c r="D868" s="55">
        <v>44278</v>
      </c>
      <c r="E868" s="4" t="s">
        <v>551</v>
      </c>
      <c r="F868" s="4" t="s">
        <v>36</v>
      </c>
      <c r="G868" s="4" t="s">
        <v>921</v>
      </c>
      <c r="H868" s="4" t="s">
        <v>38</v>
      </c>
      <c r="I868" s="4" t="s">
        <v>1605</v>
      </c>
      <c r="J868" s="4"/>
      <c r="K868" s="55"/>
      <c r="L868" s="4"/>
      <c r="M868" s="4"/>
      <c r="N868" s="55"/>
      <c r="O868" s="4"/>
      <c r="P868" s="55">
        <v>44278</v>
      </c>
      <c r="Q868" s="4" t="s">
        <v>2432</v>
      </c>
      <c r="R868" s="4"/>
      <c r="S868" s="4"/>
      <c r="T868" s="56">
        <v>0</v>
      </c>
      <c r="U868" s="56" t="s">
        <v>150</v>
      </c>
      <c r="V868" s="56">
        <v>300001</v>
      </c>
      <c r="W868" s="56" t="s">
        <v>718</v>
      </c>
      <c r="X868" s="56">
        <v>300001</v>
      </c>
      <c r="Y868" s="56" t="s">
        <v>718</v>
      </c>
      <c r="Z868" s="56">
        <v>1</v>
      </c>
      <c r="AA868" s="56" t="s">
        <v>67</v>
      </c>
      <c r="AB868" s="56">
        <v>1</v>
      </c>
      <c r="AC868" s="56" t="s">
        <v>68</v>
      </c>
      <c r="AD868" s="37">
        <v>1</v>
      </c>
      <c r="AE868" s="37" t="s">
        <v>68</v>
      </c>
      <c r="AF868" s="4"/>
      <c r="AG868" s="4"/>
      <c r="AH868" s="4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spans="1:46" ht="15" customHeight="1" x14ac:dyDescent="0.35">
      <c r="A869" s="4">
        <v>2021</v>
      </c>
      <c r="B869" s="4" t="s">
        <v>147</v>
      </c>
      <c r="C869" s="4" t="s">
        <v>207</v>
      </c>
      <c r="D869" s="55">
        <v>44257</v>
      </c>
      <c r="E869" s="4" t="s">
        <v>551</v>
      </c>
      <c r="F869" s="4" t="s">
        <v>36</v>
      </c>
      <c r="G869" s="4" t="s">
        <v>921</v>
      </c>
      <c r="H869" s="4" t="s">
        <v>38</v>
      </c>
      <c r="I869" s="4" t="s">
        <v>1605</v>
      </c>
      <c r="J869" s="4"/>
      <c r="K869" s="55"/>
      <c r="L869" s="4"/>
      <c r="M869" s="4"/>
      <c r="N869" s="55"/>
      <c r="O869" s="4"/>
      <c r="P869" s="55">
        <v>44257</v>
      </c>
      <c r="Q869" s="4" t="s">
        <v>2433</v>
      </c>
      <c r="R869" s="4"/>
      <c r="S869" s="4"/>
      <c r="T869" s="4">
        <v>0</v>
      </c>
      <c r="U869" s="4" t="s">
        <v>150</v>
      </c>
      <c r="V869" s="4">
        <v>300440</v>
      </c>
      <c r="W869" s="4" t="s">
        <v>1394</v>
      </c>
      <c r="X869" s="4">
        <v>300440</v>
      </c>
      <c r="Y869" s="4" t="s">
        <v>1394</v>
      </c>
      <c r="Z869" s="4">
        <v>5</v>
      </c>
      <c r="AA869" s="4" t="s">
        <v>77</v>
      </c>
      <c r="AB869" s="4">
        <v>1</v>
      </c>
      <c r="AC869" s="4" t="s">
        <v>78</v>
      </c>
      <c r="AD869" s="36">
        <v>1</v>
      </c>
      <c r="AE869" s="36" t="s">
        <v>77</v>
      </c>
      <c r="AF869" s="4"/>
      <c r="AG869" s="4"/>
      <c r="AH869" s="4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spans="1:46" ht="15" customHeight="1" x14ac:dyDescent="0.35">
      <c r="A870" s="4">
        <v>2021</v>
      </c>
      <c r="B870" s="4" t="s">
        <v>147</v>
      </c>
      <c r="C870" s="4" t="s">
        <v>207</v>
      </c>
      <c r="D870" s="55">
        <v>44309</v>
      </c>
      <c r="E870" s="4" t="s">
        <v>551</v>
      </c>
      <c r="F870" s="4" t="s">
        <v>36</v>
      </c>
      <c r="G870" s="4" t="s">
        <v>921</v>
      </c>
      <c r="H870" s="4" t="s">
        <v>38</v>
      </c>
      <c r="I870" s="4" t="s">
        <v>1605</v>
      </c>
      <c r="J870" s="4"/>
      <c r="K870" s="55"/>
      <c r="L870" s="4"/>
      <c r="M870" s="4"/>
      <c r="N870" s="55"/>
      <c r="O870" s="4"/>
      <c r="P870" s="55">
        <v>44309</v>
      </c>
      <c r="Q870" s="4" t="s">
        <v>2434</v>
      </c>
      <c r="R870" s="4"/>
      <c r="S870" s="4"/>
      <c r="T870" s="4">
        <v>0</v>
      </c>
      <c r="U870" s="4" t="s">
        <v>150</v>
      </c>
      <c r="V870" s="4">
        <v>300960</v>
      </c>
      <c r="W870" s="4" t="s">
        <v>754</v>
      </c>
      <c r="X870" s="4">
        <v>300960</v>
      </c>
      <c r="Y870" s="4" t="s">
        <v>754</v>
      </c>
      <c r="Z870" s="4">
        <v>11</v>
      </c>
      <c r="AA870" s="4" t="s">
        <v>310</v>
      </c>
      <c r="AB870" s="4">
        <v>1</v>
      </c>
      <c r="AC870" s="4" t="s">
        <v>310</v>
      </c>
      <c r="AD870" s="36">
        <v>1</v>
      </c>
      <c r="AE870" s="36" t="s">
        <v>310</v>
      </c>
      <c r="AF870" s="4"/>
      <c r="AG870" s="4"/>
      <c r="AH870" s="4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spans="1:46" ht="15" customHeight="1" x14ac:dyDescent="0.35">
      <c r="A871" s="4">
        <v>2021</v>
      </c>
      <c r="B871" s="4" t="s">
        <v>147</v>
      </c>
      <c r="C871" s="4" t="s">
        <v>207</v>
      </c>
      <c r="D871" s="55">
        <v>44273</v>
      </c>
      <c r="E871" s="4" t="s">
        <v>551</v>
      </c>
      <c r="F871" s="4" t="s">
        <v>36</v>
      </c>
      <c r="G871" s="4" t="s">
        <v>921</v>
      </c>
      <c r="H871" s="4" t="s">
        <v>38</v>
      </c>
      <c r="I871" s="4" t="s">
        <v>1605</v>
      </c>
      <c r="J871" s="4"/>
      <c r="K871" s="55"/>
      <c r="L871" s="4"/>
      <c r="M871" s="4"/>
      <c r="N871" s="55"/>
      <c r="O871" s="4"/>
      <c r="P871" s="55">
        <v>44273</v>
      </c>
      <c r="Q871" s="4" t="s">
        <v>2435</v>
      </c>
      <c r="R871" s="4"/>
      <c r="S871" s="4"/>
      <c r="T871" s="4">
        <v>0</v>
      </c>
      <c r="U871" s="4" t="s">
        <v>150</v>
      </c>
      <c r="V871" s="4">
        <v>300471</v>
      </c>
      <c r="W871" s="4" t="s">
        <v>772</v>
      </c>
      <c r="X871" s="4">
        <v>300471</v>
      </c>
      <c r="Y871" s="4" t="s">
        <v>772</v>
      </c>
      <c r="Z871" s="4">
        <v>5</v>
      </c>
      <c r="AA871" s="4" t="s">
        <v>77</v>
      </c>
      <c r="AB871" s="4">
        <v>5</v>
      </c>
      <c r="AC871" s="4" t="s">
        <v>773</v>
      </c>
      <c r="AD871" s="36">
        <v>1</v>
      </c>
      <c r="AE871" s="36" t="s">
        <v>666</v>
      </c>
      <c r="AF871" s="4"/>
      <c r="AG871" s="4"/>
      <c r="AH871" s="4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spans="1:46" ht="15" customHeight="1" x14ac:dyDescent="0.35">
      <c r="A872" s="4">
        <v>2021</v>
      </c>
      <c r="B872" s="4" t="s">
        <v>34</v>
      </c>
      <c r="C872" s="4" t="s">
        <v>34</v>
      </c>
      <c r="D872" s="55">
        <v>44272</v>
      </c>
      <c r="E872" s="4" t="s">
        <v>551</v>
      </c>
      <c r="F872" s="4" t="s">
        <v>36</v>
      </c>
      <c r="G872" s="4" t="s">
        <v>921</v>
      </c>
      <c r="H872" s="4" t="s">
        <v>38</v>
      </c>
      <c r="I872" s="4" t="s">
        <v>1605</v>
      </c>
      <c r="J872" s="4"/>
      <c r="K872" s="55"/>
      <c r="L872" s="4"/>
      <c r="M872" s="4"/>
      <c r="N872" s="55"/>
      <c r="O872" s="4"/>
      <c r="P872" s="55">
        <v>44272</v>
      </c>
      <c r="Q872" s="4" t="s">
        <v>2436</v>
      </c>
      <c r="R872" s="4"/>
      <c r="S872" s="4"/>
      <c r="T872" s="56">
        <v>7</v>
      </c>
      <c r="U872" s="56" t="s">
        <v>181</v>
      </c>
      <c r="V872" s="56">
        <v>72</v>
      </c>
      <c r="W872" s="56" t="s">
        <v>486</v>
      </c>
      <c r="X872" s="56">
        <v>1519</v>
      </c>
      <c r="Y872" s="56" t="s">
        <v>487</v>
      </c>
      <c r="Z872" s="56">
        <v>15</v>
      </c>
      <c r="AA872" s="56" t="s">
        <v>43</v>
      </c>
      <c r="AB872" s="56">
        <v>1</v>
      </c>
      <c r="AC872" s="56" t="s">
        <v>43</v>
      </c>
      <c r="AD872" s="37">
        <v>20</v>
      </c>
      <c r="AE872" s="37" t="s">
        <v>403</v>
      </c>
      <c r="AF872" s="4"/>
      <c r="AG872" s="4"/>
      <c r="AH872" s="4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spans="1:46" ht="15" customHeight="1" x14ac:dyDescent="0.35">
      <c r="A873" s="4">
        <v>2021</v>
      </c>
      <c r="B873" s="4" t="s">
        <v>34</v>
      </c>
      <c r="C873" s="4" t="s">
        <v>34</v>
      </c>
      <c r="D873" s="55">
        <v>44273</v>
      </c>
      <c r="E873" s="4" t="s">
        <v>551</v>
      </c>
      <c r="F873" s="4" t="s">
        <v>36</v>
      </c>
      <c r="G873" s="4" t="s">
        <v>921</v>
      </c>
      <c r="H873" s="4" t="s">
        <v>38</v>
      </c>
      <c r="I873" s="4" t="s">
        <v>1605</v>
      </c>
      <c r="J873" s="4"/>
      <c r="K873" s="55"/>
      <c r="L873" s="4"/>
      <c r="M873" s="4"/>
      <c r="N873" s="55"/>
      <c r="O873" s="4"/>
      <c r="P873" s="55">
        <v>44273</v>
      </c>
      <c r="Q873" s="4" t="s">
        <v>2437</v>
      </c>
      <c r="R873" s="4"/>
      <c r="S873" s="4"/>
      <c r="T873" s="4">
        <v>10</v>
      </c>
      <c r="U873" s="4" t="s">
        <v>246</v>
      </c>
      <c r="V873" s="4">
        <v>111</v>
      </c>
      <c r="W873" s="4" t="s">
        <v>1191</v>
      </c>
      <c r="X873" s="4">
        <v>1276</v>
      </c>
      <c r="Y873" s="4" t="s">
        <v>1191</v>
      </c>
      <c r="Z873" s="4">
        <v>15</v>
      </c>
      <c r="AA873" s="4" t="s">
        <v>43</v>
      </c>
      <c r="AB873" s="4">
        <v>1</v>
      </c>
      <c r="AC873" s="4" t="s">
        <v>43</v>
      </c>
      <c r="AD873" s="36">
        <v>7</v>
      </c>
      <c r="AE873" s="36" t="s">
        <v>1192</v>
      </c>
      <c r="AF873" s="4"/>
      <c r="AG873" s="4"/>
      <c r="AH873" s="4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spans="1:46" ht="15" customHeight="1" x14ac:dyDescent="0.35">
      <c r="A874" s="4">
        <v>2021</v>
      </c>
      <c r="B874" s="4" t="s">
        <v>34</v>
      </c>
      <c r="C874" s="4" t="s">
        <v>34</v>
      </c>
      <c r="D874" s="55">
        <v>44326</v>
      </c>
      <c r="E874" s="4" t="s">
        <v>551</v>
      </c>
      <c r="F874" s="4" t="s">
        <v>36</v>
      </c>
      <c r="G874" s="4" t="s">
        <v>921</v>
      </c>
      <c r="H874" s="4" t="s">
        <v>38</v>
      </c>
      <c r="I874" s="4" t="s">
        <v>1605</v>
      </c>
      <c r="J874" s="4"/>
      <c r="K874" s="55"/>
      <c r="L874" s="4"/>
      <c r="M874" s="4"/>
      <c r="N874" s="55"/>
      <c r="O874" s="4"/>
      <c r="P874" s="55">
        <v>44326</v>
      </c>
      <c r="Q874" s="4" t="s">
        <v>2438</v>
      </c>
      <c r="R874" s="4"/>
      <c r="S874" s="4"/>
      <c r="T874" s="4">
        <v>38</v>
      </c>
      <c r="U874" s="4" t="s">
        <v>59</v>
      </c>
      <c r="V874" s="4">
        <v>59</v>
      </c>
      <c r="W874" s="4" t="s">
        <v>60</v>
      </c>
      <c r="X874" s="4">
        <v>192</v>
      </c>
      <c r="Y874" s="4" t="s">
        <v>61</v>
      </c>
      <c r="Z874" s="4">
        <v>15</v>
      </c>
      <c r="AA874" s="4" t="s">
        <v>43</v>
      </c>
      <c r="AB874" s="4">
        <v>1</v>
      </c>
      <c r="AC874" s="4" t="s">
        <v>43</v>
      </c>
      <c r="AD874" s="36">
        <v>1</v>
      </c>
      <c r="AE874" s="36" t="s">
        <v>43</v>
      </c>
      <c r="AF874" s="4"/>
      <c r="AG874" s="4"/>
      <c r="AH874" s="4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spans="1:46" ht="15" customHeight="1" x14ac:dyDescent="0.35">
      <c r="A875" s="4">
        <v>2021</v>
      </c>
      <c r="B875" s="4" t="s">
        <v>34</v>
      </c>
      <c r="C875" s="4" t="s">
        <v>34</v>
      </c>
      <c r="D875" s="55">
        <v>44326</v>
      </c>
      <c r="E875" s="4" t="s">
        <v>551</v>
      </c>
      <c r="F875" s="4" t="s">
        <v>36</v>
      </c>
      <c r="G875" s="4" t="s">
        <v>921</v>
      </c>
      <c r="H875" s="4" t="s">
        <v>38</v>
      </c>
      <c r="I875" s="4" t="s">
        <v>1605</v>
      </c>
      <c r="J875" s="4"/>
      <c r="K875" s="55"/>
      <c r="L875" s="4"/>
      <c r="M875" s="4"/>
      <c r="N875" s="55"/>
      <c r="O875" s="4"/>
      <c r="P875" s="55">
        <v>44326</v>
      </c>
      <c r="Q875" s="4" t="s">
        <v>2439</v>
      </c>
      <c r="R875" s="4"/>
      <c r="S875" s="4"/>
      <c r="T875" s="4">
        <v>38</v>
      </c>
      <c r="U875" s="4" t="s">
        <v>59</v>
      </c>
      <c r="V875" s="4">
        <v>244</v>
      </c>
      <c r="W875" s="4" t="s">
        <v>1197</v>
      </c>
      <c r="X875" s="4">
        <v>1632</v>
      </c>
      <c r="Y875" s="4" t="s">
        <v>1198</v>
      </c>
      <c r="Z875" s="4">
        <v>15</v>
      </c>
      <c r="AA875" s="4" t="s">
        <v>43</v>
      </c>
      <c r="AB875" s="4">
        <v>1</v>
      </c>
      <c r="AC875" s="4" t="s">
        <v>43</v>
      </c>
      <c r="AD875" s="36">
        <v>31</v>
      </c>
      <c r="AE875" s="36" t="s">
        <v>49</v>
      </c>
      <c r="AF875" s="4"/>
      <c r="AG875" s="4"/>
      <c r="AH875" s="4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spans="1:46" ht="15" customHeight="1" x14ac:dyDescent="0.35">
      <c r="A876" s="4">
        <v>2021</v>
      </c>
      <c r="B876" s="4" t="s">
        <v>34</v>
      </c>
      <c r="C876" s="4" t="s">
        <v>34</v>
      </c>
      <c r="D876" s="55">
        <v>44307</v>
      </c>
      <c r="E876" s="4" t="s">
        <v>551</v>
      </c>
      <c r="F876" s="4" t="s">
        <v>36</v>
      </c>
      <c r="G876" s="4" t="s">
        <v>921</v>
      </c>
      <c r="H876" s="4" t="s">
        <v>38</v>
      </c>
      <c r="I876" s="4" t="s">
        <v>1605</v>
      </c>
      <c r="J876" s="4"/>
      <c r="K876" s="55"/>
      <c r="L876" s="4"/>
      <c r="M876" s="4"/>
      <c r="N876" s="55"/>
      <c r="O876" s="4"/>
      <c r="P876" s="55">
        <v>44307</v>
      </c>
      <c r="Q876" s="4" t="s">
        <v>2440</v>
      </c>
      <c r="R876" s="4"/>
      <c r="S876" s="4"/>
      <c r="T876" s="4">
        <v>10</v>
      </c>
      <c r="U876" s="4" t="s">
        <v>246</v>
      </c>
      <c r="V876" s="4">
        <v>342</v>
      </c>
      <c r="W876" s="4" t="s">
        <v>346</v>
      </c>
      <c r="X876" s="4">
        <v>994</v>
      </c>
      <c r="Y876" s="4" t="s">
        <v>347</v>
      </c>
      <c r="Z876" s="4">
        <v>15</v>
      </c>
      <c r="AA876" s="4" t="s">
        <v>43</v>
      </c>
      <c r="AB876" s="4">
        <v>1</v>
      </c>
      <c r="AC876" s="4" t="s">
        <v>43</v>
      </c>
      <c r="AD876" s="36">
        <v>1</v>
      </c>
      <c r="AE876" s="36" t="s">
        <v>43</v>
      </c>
      <c r="AF876" s="4"/>
      <c r="AG876" s="4"/>
      <c r="AH876" s="4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spans="1:46" ht="15" customHeight="1" x14ac:dyDescent="0.35">
      <c r="A877" s="4">
        <v>2021</v>
      </c>
      <c r="B877" s="4" t="s">
        <v>34</v>
      </c>
      <c r="C877" s="4" t="s">
        <v>34</v>
      </c>
      <c r="D877" s="55">
        <v>44272</v>
      </c>
      <c r="E877" s="4" t="s">
        <v>551</v>
      </c>
      <c r="F877" s="4" t="s">
        <v>36</v>
      </c>
      <c r="G877" s="4" t="s">
        <v>921</v>
      </c>
      <c r="H877" s="4" t="s">
        <v>38</v>
      </c>
      <c r="I877" s="4" t="s">
        <v>1605</v>
      </c>
      <c r="J877" s="4"/>
      <c r="K877" s="55"/>
      <c r="L877" s="4"/>
      <c r="M877" s="4"/>
      <c r="N877" s="55"/>
      <c r="O877" s="4"/>
      <c r="P877" s="55">
        <v>44272</v>
      </c>
      <c r="Q877" s="4" t="s">
        <v>2441</v>
      </c>
      <c r="R877" s="4"/>
      <c r="S877" s="4"/>
      <c r="T877" s="56">
        <v>5</v>
      </c>
      <c r="U877" s="56" t="s">
        <v>121</v>
      </c>
      <c r="V877" s="4">
        <v>5</v>
      </c>
      <c r="W877" s="56" t="s">
        <v>588</v>
      </c>
      <c r="X877" s="4">
        <v>1293</v>
      </c>
      <c r="Y877" s="56" t="s">
        <v>589</v>
      </c>
      <c r="Z877" s="56">
        <v>15</v>
      </c>
      <c r="AA877" s="56" t="s">
        <v>43</v>
      </c>
      <c r="AB877" s="56">
        <v>1</v>
      </c>
      <c r="AC877" s="56" t="s">
        <v>43</v>
      </c>
      <c r="AD877" s="37">
        <v>31</v>
      </c>
      <c r="AE877" s="37" t="s">
        <v>49</v>
      </c>
      <c r="AF877" s="4"/>
      <c r="AG877" s="4"/>
      <c r="AH877" s="4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spans="1:46" ht="15" customHeight="1" x14ac:dyDescent="0.35">
      <c r="A878" s="4">
        <v>2021</v>
      </c>
      <c r="B878" s="4" t="s">
        <v>62</v>
      </c>
      <c r="C878" s="4" t="s">
        <v>62</v>
      </c>
      <c r="D878" s="55">
        <v>44270</v>
      </c>
      <c r="E878" s="4" t="s">
        <v>551</v>
      </c>
      <c r="F878" s="4" t="s">
        <v>36</v>
      </c>
      <c r="G878" s="4" t="s">
        <v>921</v>
      </c>
      <c r="H878" s="4" t="s">
        <v>38</v>
      </c>
      <c r="I878" s="4" t="s">
        <v>1605</v>
      </c>
      <c r="J878" s="4"/>
      <c r="K878" s="55"/>
      <c r="L878" s="4"/>
      <c r="M878" s="4"/>
      <c r="N878" s="55"/>
      <c r="O878" s="4"/>
      <c r="P878" s="55">
        <v>44270</v>
      </c>
      <c r="Q878" s="4" t="s">
        <v>2442</v>
      </c>
      <c r="R878" s="4"/>
      <c r="S878" s="4"/>
      <c r="T878" s="56">
        <v>99</v>
      </c>
      <c r="U878" s="56" t="s">
        <v>64</v>
      </c>
      <c r="V878" s="4">
        <v>465</v>
      </c>
      <c r="W878" s="56" t="s">
        <v>1431</v>
      </c>
      <c r="X878" s="4">
        <v>1128</v>
      </c>
      <c r="Y878" s="56" t="s">
        <v>1432</v>
      </c>
      <c r="Z878" s="56">
        <v>15</v>
      </c>
      <c r="AA878" s="56" t="s">
        <v>43</v>
      </c>
      <c r="AB878" s="56">
        <v>1</v>
      </c>
      <c r="AC878" s="56" t="s">
        <v>43</v>
      </c>
      <c r="AD878" s="37">
        <v>1</v>
      </c>
      <c r="AE878" s="37" t="s">
        <v>43</v>
      </c>
      <c r="AF878" s="4"/>
      <c r="AG878" s="4"/>
      <c r="AH878" s="4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spans="1:46" ht="15" customHeight="1" x14ac:dyDescent="0.35">
      <c r="A879" s="4">
        <v>2021</v>
      </c>
      <c r="B879" s="4" t="s">
        <v>147</v>
      </c>
      <c r="C879" s="4" t="s">
        <v>207</v>
      </c>
      <c r="D879" s="55">
        <v>44333</v>
      </c>
      <c r="E879" s="4" t="s">
        <v>2443</v>
      </c>
      <c r="F879" s="4" t="s">
        <v>36</v>
      </c>
      <c r="G879" s="4" t="s">
        <v>921</v>
      </c>
      <c r="H879" s="4" t="s">
        <v>38</v>
      </c>
      <c r="I879" s="4" t="s">
        <v>1605</v>
      </c>
      <c r="J879" s="4"/>
      <c r="K879" s="55"/>
      <c r="L879" s="4"/>
      <c r="M879" s="4"/>
      <c r="N879" s="55"/>
      <c r="O879" s="4"/>
      <c r="P879" s="55">
        <v>44333</v>
      </c>
      <c r="Q879" s="4" t="s">
        <v>2444</v>
      </c>
      <c r="R879" s="4"/>
      <c r="S879" s="4"/>
      <c r="T879" s="4">
        <v>0</v>
      </c>
      <c r="U879" s="4" t="s">
        <v>150</v>
      </c>
      <c r="V879" s="4">
        <v>301189</v>
      </c>
      <c r="W879" s="4" t="s">
        <v>807</v>
      </c>
      <c r="X879" s="4">
        <v>301189</v>
      </c>
      <c r="Y879" s="4" t="s">
        <v>807</v>
      </c>
      <c r="Z879" s="4">
        <v>13</v>
      </c>
      <c r="AA879" s="4" t="s">
        <v>314</v>
      </c>
      <c r="AB879" s="4">
        <v>9</v>
      </c>
      <c r="AC879" s="4" t="s">
        <v>808</v>
      </c>
      <c r="AD879" s="36">
        <v>1</v>
      </c>
      <c r="AE879" s="36" t="s">
        <v>809</v>
      </c>
      <c r="AF879" s="4"/>
      <c r="AG879" s="4"/>
      <c r="AH879" s="4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spans="1:46" ht="15" customHeight="1" x14ac:dyDescent="0.35">
      <c r="A880" s="4">
        <v>2021</v>
      </c>
      <c r="B880" s="4" t="s">
        <v>147</v>
      </c>
      <c r="C880" s="4" t="s">
        <v>148</v>
      </c>
      <c r="D880" s="55">
        <v>44414</v>
      </c>
      <c r="E880" s="4" t="s">
        <v>551</v>
      </c>
      <c r="F880" s="4" t="s">
        <v>36</v>
      </c>
      <c r="G880" s="4" t="s">
        <v>921</v>
      </c>
      <c r="H880" s="4" t="s">
        <v>38</v>
      </c>
      <c r="I880" s="4" t="s">
        <v>1605</v>
      </c>
      <c r="J880" s="4"/>
      <c r="K880" s="55"/>
      <c r="L880" s="4"/>
      <c r="M880" s="4"/>
      <c r="N880" s="55"/>
      <c r="O880" s="4"/>
      <c r="P880" s="55">
        <v>44414</v>
      </c>
      <c r="Q880" s="4" t="s">
        <v>2445</v>
      </c>
      <c r="R880" s="4"/>
      <c r="S880" s="4"/>
      <c r="T880" s="4">
        <v>0</v>
      </c>
      <c r="U880" s="4" t="s">
        <v>150</v>
      </c>
      <c r="V880" s="4">
        <v>300332</v>
      </c>
      <c r="W880" s="4" t="s">
        <v>606</v>
      </c>
      <c r="X880" s="4">
        <v>300332</v>
      </c>
      <c r="Y880" s="4" t="s">
        <v>606</v>
      </c>
      <c r="Z880" s="4">
        <v>4</v>
      </c>
      <c r="AA880" s="4" t="s">
        <v>301</v>
      </c>
      <c r="AB880" s="4">
        <v>1</v>
      </c>
      <c r="AC880" s="4" t="s">
        <v>301</v>
      </c>
      <c r="AD880" s="36">
        <v>2</v>
      </c>
      <c r="AE880" s="36" t="s">
        <v>607</v>
      </c>
      <c r="AF880" s="4"/>
      <c r="AG880" s="4"/>
      <c r="AH880" s="4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spans="1:46" ht="15" customHeight="1" x14ac:dyDescent="0.35">
      <c r="A881" s="4">
        <v>2021</v>
      </c>
      <c r="B881" s="4" t="s">
        <v>147</v>
      </c>
      <c r="C881" s="4" t="s">
        <v>148</v>
      </c>
      <c r="D881" s="55">
        <v>44306</v>
      </c>
      <c r="E881" s="4" t="s">
        <v>551</v>
      </c>
      <c r="F881" s="4" t="s">
        <v>36</v>
      </c>
      <c r="G881" s="4" t="s">
        <v>921</v>
      </c>
      <c r="H881" s="4" t="s">
        <v>38</v>
      </c>
      <c r="I881" s="4" t="s">
        <v>1605</v>
      </c>
      <c r="J881" s="4"/>
      <c r="K881" s="55"/>
      <c r="L881" s="4"/>
      <c r="M881" s="4"/>
      <c r="N881" s="55"/>
      <c r="O881" s="4"/>
      <c r="P881" s="55">
        <v>44306</v>
      </c>
      <c r="Q881" s="4" t="s">
        <v>2446</v>
      </c>
      <c r="R881" s="4"/>
      <c r="S881" s="4"/>
      <c r="T881" s="56">
        <v>0</v>
      </c>
      <c r="U881" s="56" t="s">
        <v>150</v>
      </c>
      <c r="V881" s="4">
        <v>300679</v>
      </c>
      <c r="W881" s="56" t="s">
        <v>603</v>
      </c>
      <c r="X881" s="4">
        <v>300679</v>
      </c>
      <c r="Y881" s="56" t="s">
        <v>603</v>
      </c>
      <c r="Z881" s="56">
        <v>7</v>
      </c>
      <c r="AA881" s="56" t="s">
        <v>329</v>
      </c>
      <c r="AB881" s="56">
        <v>1</v>
      </c>
      <c r="AC881" s="56" t="s">
        <v>330</v>
      </c>
      <c r="AD881" s="37">
        <v>3</v>
      </c>
      <c r="AE881" s="37" t="s">
        <v>604</v>
      </c>
      <c r="AF881" s="4"/>
      <c r="AG881" s="4"/>
      <c r="AH881" s="4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spans="1:46" ht="15" customHeight="1" x14ac:dyDescent="0.35">
      <c r="A882" s="4">
        <v>2021</v>
      </c>
      <c r="B882" s="4" t="s">
        <v>147</v>
      </c>
      <c r="C882" s="4" t="s">
        <v>148</v>
      </c>
      <c r="D882" s="55">
        <v>44313</v>
      </c>
      <c r="E882" s="4" t="s">
        <v>551</v>
      </c>
      <c r="F882" s="4" t="s">
        <v>36</v>
      </c>
      <c r="G882" s="4" t="s">
        <v>921</v>
      </c>
      <c r="H882" s="4" t="s">
        <v>38</v>
      </c>
      <c r="I882" s="4" t="s">
        <v>1605</v>
      </c>
      <c r="J882" s="4"/>
      <c r="K882" s="55"/>
      <c r="L882" s="4"/>
      <c r="M882" s="4"/>
      <c r="N882" s="55"/>
      <c r="O882" s="4"/>
      <c r="P882" s="55">
        <v>44313</v>
      </c>
      <c r="Q882" s="4" t="s">
        <v>2447</v>
      </c>
      <c r="R882" s="4"/>
      <c r="S882" s="4"/>
      <c r="T882" s="4">
        <v>0</v>
      </c>
      <c r="U882" s="4" t="s">
        <v>150</v>
      </c>
      <c r="V882" s="4">
        <v>300680</v>
      </c>
      <c r="W882" s="4" t="s">
        <v>628</v>
      </c>
      <c r="X882" s="4">
        <v>300680</v>
      </c>
      <c r="Y882" s="4" t="s">
        <v>628</v>
      </c>
      <c r="Z882" s="4">
        <v>7</v>
      </c>
      <c r="AA882" s="4" t="s">
        <v>329</v>
      </c>
      <c r="AB882" s="4">
        <v>1</v>
      </c>
      <c r="AC882" s="4" t="s">
        <v>330</v>
      </c>
      <c r="AD882" s="36">
        <v>4</v>
      </c>
      <c r="AE882" s="36" t="s">
        <v>629</v>
      </c>
      <c r="AF882" s="4"/>
      <c r="AG882" s="4"/>
      <c r="AH882" s="4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spans="1:46" ht="15" customHeight="1" x14ac:dyDescent="0.35">
      <c r="A883" s="4">
        <v>2021</v>
      </c>
      <c r="B883" s="4" t="s">
        <v>147</v>
      </c>
      <c r="C883" s="4" t="s">
        <v>148</v>
      </c>
      <c r="D883" s="55">
        <v>44272</v>
      </c>
      <c r="E883" s="4" t="s">
        <v>551</v>
      </c>
      <c r="F883" s="4" t="s">
        <v>36</v>
      </c>
      <c r="G883" s="4" t="s">
        <v>921</v>
      </c>
      <c r="H883" s="4" t="s">
        <v>38</v>
      </c>
      <c r="I883" s="4" t="s">
        <v>1605</v>
      </c>
      <c r="J883" s="4"/>
      <c r="K883" s="55"/>
      <c r="L883" s="4"/>
      <c r="M883" s="4"/>
      <c r="N883" s="55"/>
      <c r="O883" s="4"/>
      <c r="P883" s="55">
        <v>44272</v>
      </c>
      <c r="Q883" s="4" t="s">
        <v>2448</v>
      </c>
      <c r="R883" s="4"/>
      <c r="S883" s="4"/>
      <c r="T883" s="4">
        <v>0</v>
      </c>
      <c r="U883" s="4" t="s">
        <v>150</v>
      </c>
      <c r="V883" s="4">
        <v>300681</v>
      </c>
      <c r="W883" s="4" t="s">
        <v>631</v>
      </c>
      <c r="X883" s="4">
        <v>300681</v>
      </c>
      <c r="Y883" s="4" t="s">
        <v>631</v>
      </c>
      <c r="Z883" s="4">
        <v>7</v>
      </c>
      <c r="AA883" s="4" t="s">
        <v>329</v>
      </c>
      <c r="AB883" s="4">
        <v>1</v>
      </c>
      <c r="AC883" s="4" t="s">
        <v>330</v>
      </c>
      <c r="AD883" s="36">
        <v>5</v>
      </c>
      <c r="AE883" s="36" t="s">
        <v>632</v>
      </c>
      <c r="AF883" s="4"/>
      <c r="AG883" s="4"/>
      <c r="AH883" s="4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spans="1:46" ht="15" customHeight="1" x14ac:dyDescent="0.35">
      <c r="A884" s="4">
        <v>2021</v>
      </c>
      <c r="B884" s="4" t="s">
        <v>147</v>
      </c>
      <c r="C884" s="4" t="s">
        <v>148</v>
      </c>
      <c r="D884" s="55">
        <v>44329</v>
      </c>
      <c r="E884" s="4" t="s">
        <v>551</v>
      </c>
      <c r="F884" s="4" t="s">
        <v>36</v>
      </c>
      <c r="G884" s="4" t="s">
        <v>921</v>
      </c>
      <c r="H884" s="4" t="s">
        <v>38</v>
      </c>
      <c r="I884" s="4" t="s">
        <v>1605</v>
      </c>
      <c r="J884" s="4"/>
      <c r="K884" s="55"/>
      <c r="L884" s="4"/>
      <c r="M884" s="4"/>
      <c r="N884" s="55"/>
      <c r="O884" s="4"/>
      <c r="P884" s="55">
        <v>44329</v>
      </c>
      <c r="Q884" s="4" t="s">
        <v>2449</v>
      </c>
      <c r="R884" s="4"/>
      <c r="S884" s="4"/>
      <c r="T884" s="4">
        <v>0</v>
      </c>
      <c r="U884" s="4" t="s">
        <v>150</v>
      </c>
      <c r="V884" s="4">
        <v>301281</v>
      </c>
      <c r="W884" s="4" t="s">
        <v>1344</v>
      </c>
      <c r="X884" s="4">
        <v>301281</v>
      </c>
      <c r="Y884" s="4" t="s">
        <v>1344</v>
      </c>
      <c r="Z884" s="4">
        <v>15</v>
      </c>
      <c r="AA884" s="4" t="s">
        <v>43</v>
      </c>
      <c r="AB884" s="4">
        <v>1</v>
      </c>
      <c r="AC884" s="4" t="s">
        <v>43</v>
      </c>
      <c r="AD884" s="36">
        <v>32</v>
      </c>
      <c r="AE884" s="36" t="s">
        <v>1345</v>
      </c>
      <c r="AF884" s="4"/>
      <c r="AG884" s="4"/>
      <c r="AH884" s="4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spans="1:46" ht="15" customHeight="1" x14ac:dyDescent="0.35">
      <c r="A885" s="4">
        <v>2021</v>
      </c>
      <c r="B885" s="4" t="s">
        <v>147</v>
      </c>
      <c r="C885" s="4" t="s">
        <v>148</v>
      </c>
      <c r="D885" s="55">
        <v>44313</v>
      </c>
      <c r="E885" s="4" t="s">
        <v>551</v>
      </c>
      <c r="F885" s="4" t="s">
        <v>36</v>
      </c>
      <c r="G885" s="4" t="s">
        <v>921</v>
      </c>
      <c r="H885" s="4" t="s">
        <v>38</v>
      </c>
      <c r="I885" s="4" t="s">
        <v>1605</v>
      </c>
      <c r="J885" s="4"/>
      <c r="K885" s="55"/>
      <c r="L885" s="4"/>
      <c r="M885" s="4"/>
      <c r="N885" s="55"/>
      <c r="O885" s="4"/>
      <c r="P885" s="55">
        <v>44313</v>
      </c>
      <c r="Q885" s="4" t="s">
        <v>2450</v>
      </c>
      <c r="R885" s="4"/>
      <c r="S885" s="4"/>
      <c r="T885" s="4">
        <v>0</v>
      </c>
      <c r="U885" s="4" t="s">
        <v>150</v>
      </c>
      <c r="V885" s="4">
        <v>301283</v>
      </c>
      <c r="W885" s="4" t="s">
        <v>1348</v>
      </c>
      <c r="X885" s="4">
        <v>301283</v>
      </c>
      <c r="Y885" s="4" t="s">
        <v>1348</v>
      </c>
      <c r="Z885" s="4">
        <v>15</v>
      </c>
      <c r="AA885" s="4" t="s">
        <v>43</v>
      </c>
      <c r="AB885" s="4">
        <v>1</v>
      </c>
      <c r="AC885" s="4" t="s">
        <v>43</v>
      </c>
      <c r="AD885" s="36">
        <v>34</v>
      </c>
      <c r="AE885" s="36" t="s">
        <v>1349</v>
      </c>
      <c r="AF885" s="4"/>
      <c r="AG885" s="4"/>
      <c r="AH885" s="4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spans="1:46" ht="15" customHeight="1" x14ac:dyDescent="0.35">
      <c r="A886" s="4">
        <v>2021</v>
      </c>
      <c r="B886" s="4" t="s">
        <v>147</v>
      </c>
      <c r="C886" s="4" t="s">
        <v>148</v>
      </c>
      <c r="D886" s="55">
        <v>44313</v>
      </c>
      <c r="E886" s="4" t="s">
        <v>551</v>
      </c>
      <c r="F886" s="4" t="s">
        <v>36</v>
      </c>
      <c r="G886" s="4" t="s">
        <v>921</v>
      </c>
      <c r="H886" s="4" t="s">
        <v>38</v>
      </c>
      <c r="I886" s="4" t="s">
        <v>1605</v>
      </c>
      <c r="J886" s="4"/>
      <c r="K886" s="55"/>
      <c r="L886" s="4"/>
      <c r="M886" s="4"/>
      <c r="N886" s="55"/>
      <c r="O886" s="4"/>
      <c r="P886" s="55">
        <v>44313</v>
      </c>
      <c r="Q886" s="4" t="s">
        <v>2451</v>
      </c>
      <c r="R886" s="4"/>
      <c r="S886" s="4"/>
      <c r="T886" s="4">
        <v>0</v>
      </c>
      <c r="U886" s="4" t="s">
        <v>150</v>
      </c>
      <c r="V886" s="4">
        <v>300682</v>
      </c>
      <c r="W886" s="4" t="s">
        <v>679</v>
      </c>
      <c r="X886" s="4">
        <v>300682</v>
      </c>
      <c r="Y886" s="4" t="s">
        <v>679</v>
      </c>
      <c r="Z886" s="4">
        <v>7</v>
      </c>
      <c r="AA886" s="4" t="s">
        <v>329</v>
      </c>
      <c r="AB886" s="4">
        <v>1</v>
      </c>
      <c r="AC886" s="4" t="s">
        <v>330</v>
      </c>
      <c r="AD886" s="36">
        <v>6</v>
      </c>
      <c r="AE886" s="36" t="s">
        <v>384</v>
      </c>
      <c r="AF886" s="4"/>
      <c r="AG886" s="4"/>
      <c r="AH886" s="4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spans="1:46" ht="15" customHeight="1" x14ac:dyDescent="0.35">
      <c r="A887" s="4">
        <v>2021</v>
      </c>
      <c r="B887" s="4" t="s">
        <v>147</v>
      </c>
      <c r="C887" s="4" t="s">
        <v>207</v>
      </c>
      <c r="D887" s="55">
        <v>44330</v>
      </c>
      <c r="E887" s="4" t="s">
        <v>551</v>
      </c>
      <c r="F887" s="4" t="s">
        <v>36</v>
      </c>
      <c r="G887" s="4" t="s">
        <v>921</v>
      </c>
      <c r="H887" s="4" t="s">
        <v>38</v>
      </c>
      <c r="I887" s="4" t="s">
        <v>1605</v>
      </c>
      <c r="J887" s="4"/>
      <c r="K887" s="55"/>
      <c r="L887" s="4"/>
      <c r="M887" s="4"/>
      <c r="N887" s="55"/>
      <c r="O887" s="4"/>
      <c r="P887" s="55">
        <v>44330</v>
      </c>
      <c r="Q887" s="4" t="s">
        <v>2452</v>
      </c>
      <c r="R887" s="4"/>
      <c r="S887" s="4"/>
      <c r="T887" s="4">
        <v>0</v>
      </c>
      <c r="U887" s="4" t="s">
        <v>150</v>
      </c>
      <c r="V887" s="4">
        <v>300809</v>
      </c>
      <c r="W887" s="4" t="s">
        <v>690</v>
      </c>
      <c r="X887" s="4">
        <v>300809</v>
      </c>
      <c r="Y887" s="4" t="s">
        <v>690</v>
      </c>
      <c r="Z887" s="4">
        <v>9</v>
      </c>
      <c r="AA887" s="4" t="s">
        <v>417</v>
      </c>
      <c r="AB887" s="4">
        <v>2</v>
      </c>
      <c r="AC887" s="4" t="s">
        <v>691</v>
      </c>
      <c r="AD887" s="36">
        <v>1</v>
      </c>
      <c r="AE887" s="36" t="s">
        <v>691</v>
      </c>
      <c r="AF887" s="4"/>
      <c r="AG887" s="4"/>
      <c r="AH887" s="4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spans="1:46" ht="15" customHeight="1" x14ac:dyDescent="0.35">
      <c r="A888" s="4">
        <v>2021</v>
      </c>
      <c r="B888" s="4" t="s">
        <v>147</v>
      </c>
      <c r="C888" s="4" t="s">
        <v>207</v>
      </c>
      <c r="D888" s="55">
        <v>44331</v>
      </c>
      <c r="E888" s="4" t="s">
        <v>551</v>
      </c>
      <c r="F888" s="4" t="s">
        <v>36</v>
      </c>
      <c r="G888" s="4" t="s">
        <v>921</v>
      </c>
      <c r="H888" s="4" t="s">
        <v>38</v>
      </c>
      <c r="I888" s="4" t="s">
        <v>1605</v>
      </c>
      <c r="J888" s="4"/>
      <c r="K888" s="55"/>
      <c r="L888" s="4"/>
      <c r="M888" s="4"/>
      <c r="N888" s="55"/>
      <c r="O888" s="4"/>
      <c r="P888" s="55">
        <v>44331</v>
      </c>
      <c r="Q888" s="4" t="s">
        <v>2453</v>
      </c>
      <c r="R888" s="4"/>
      <c r="S888" s="4"/>
      <c r="T888" s="4">
        <v>0</v>
      </c>
      <c r="U888" s="4" t="s">
        <v>150</v>
      </c>
      <c r="V888" s="4">
        <v>301822</v>
      </c>
      <c r="W888" s="4" t="s">
        <v>1366</v>
      </c>
      <c r="X888" s="4">
        <v>301822</v>
      </c>
      <c r="Y888" s="4" t="s">
        <v>1366</v>
      </c>
      <c r="Z888" s="4">
        <v>25</v>
      </c>
      <c r="AA888" s="4" t="s">
        <v>117</v>
      </c>
      <c r="AB888" s="56">
        <v>2</v>
      </c>
      <c r="AC888" s="56" t="s">
        <v>1367</v>
      </c>
      <c r="AD888" s="36">
        <v>1</v>
      </c>
      <c r="AE888" s="36" t="s">
        <v>1368</v>
      </c>
      <c r="AF888" s="4"/>
      <c r="AG888" s="4"/>
      <c r="AH888" s="4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spans="1:46" ht="15" customHeight="1" x14ac:dyDescent="0.35">
      <c r="A889" s="4">
        <v>2021</v>
      </c>
      <c r="B889" s="4" t="s">
        <v>147</v>
      </c>
      <c r="C889" s="4" t="s">
        <v>207</v>
      </c>
      <c r="D889" s="55">
        <v>44414</v>
      </c>
      <c r="E889" s="4" t="s">
        <v>551</v>
      </c>
      <c r="F889" s="4" t="s">
        <v>36</v>
      </c>
      <c r="G889" s="4" t="s">
        <v>921</v>
      </c>
      <c r="H889" s="4" t="s">
        <v>38</v>
      </c>
      <c r="I889" s="4" t="s">
        <v>1605</v>
      </c>
      <c r="J889" s="4"/>
      <c r="K889" s="55"/>
      <c r="L889" s="4"/>
      <c r="M889" s="4"/>
      <c r="N889" s="55"/>
      <c r="O889" s="4"/>
      <c r="P889" s="55">
        <v>44414</v>
      </c>
      <c r="Q889" s="4" t="s">
        <v>2454</v>
      </c>
      <c r="R889" s="4"/>
      <c r="S889" s="4"/>
      <c r="T889" s="56">
        <v>0</v>
      </c>
      <c r="U889" s="56" t="s">
        <v>150</v>
      </c>
      <c r="V889" s="56">
        <v>300125</v>
      </c>
      <c r="W889" s="56" t="s">
        <v>712</v>
      </c>
      <c r="X889" s="56">
        <v>300125</v>
      </c>
      <c r="Y889" s="56" t="s">
        <v>712</v>
      </c>
      <c r="Z889" s="56">
        <v>2</v>
      </c>
      <c r="AA889" s="56" t="s">
        <v>72</v>
      </c>
      <c r="AB889" s="56">
        <v>6</v>
      </c>
      <c r="AC889" s="56" t="s">
        <v>713</v>
      </c>
      <c r="AD889" s="37">
        <v>1</v>
      </c>
      <c r="AE889" s="37" t="s">
        <v>713</v>
      </c>
      <c r="AF889" s="4"/>
      <c r="AG889" s="4"/>
      <c r="AH889" s="4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spans="1:46" ht="15" customHeight="1" x14ac:dyDescent="0.35">
      <c r="A890" s="4">
        <v>2021</v>
      </c>
      <c r="B890" s="4" t="s">
        <v>147</v>
      </c>
      <c r="C890" s="4" t="s">
        <v>207</v>
      </c>
      <c r="D890" s="55">
        <v>44259</v>
      </c>
      <c r="E890" s="4" t="s">
        <v>551</v>
      </c>
      <c r="F890" s="4" t="s">
        <v>36</v>
      </c>
      <c r="G890" s="4" t="s">
        <v>921</v>
      </c>
      <c r="H890" s="4" t="s">
        <v>38</v>
      </c>
      <c r="I890" s="4" t="s">
        <v>1605</v>
      </c>
      <c r="J890" s="4"/>
      <c r="K890" s="55"/>
      <c r="L890" s="4"/>
      <c r="M890" s="4"/>
      <c r="N890" s="55"/>
      <c r="O890" s="4"/>
      <c r="P890" s="55">
        <v>44259</v>
      </c>
      <c r="Q890" s="4" t="s">
        <v>2455</v>
      </c>
      <c r="R890" s="4"/>
      <c r="S890" s="4"/>
      <c r="T890" s="4">
        <v>0</v>
      </c>
      <c r="U890" s="4" t="s">
        <v>150</v>
      </c>
      <c r="V890" s="4">
        <v>301212</v>
      </c>
      <c r="W890" s="4" t="s">
        <v>1386</v>
      </c>
      <c r="X890" s="4">
        <v>301212</v>
      </c>
      <c r="Y890" s="4" t="s">
        <v>1386</v>
      </c>
      <c r="Z890" s="4">
        <v>14</v>
      </c>
      <c r="AA890" s="4" t="s">
        <v>731</v>
      </c>
      <c r="AB890" s="4">
        <v>1</v>
      </c>
      <c r="AC890" s="4" t="s">
        <v>1387</v>
      </c>
      <c r="AD890" s="36">
        <v>1</v>
      </c>
      <c r="AE890" s="36" t="s">
        <v>1387</v>
      </c>
      <c r="AF890" s="4"/>
      <c r="AG890" s="4"/>
      <c r="AH890" s="4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spans="1:46" ht="15" customHeight="1" x14ac:dyDescent="0.35">
      <c r="A891" s="4">
        <v>2021</v>
      </c>
      <c r="B891" s="4" t="s">
        <v>147</v>
      </c>
      <c r="C891" s="4" t="s">
        <v>207</v>
      </c>
      <c r="D891" s="55">
        <v>44313</v>
      </c>
      <c r="E891" s="4" t="s">
        <v>551</v>
      </c>
      <c r="F891" s="4" t="s">
        <v>36</v>
      </c>
      <c r="G891" s="4" t="s">
        <v>921</v>
      </c>
      <c r="H891" s="4" t="s">
        <v>38</v>
      </c>
      <c r="I891" s="4" t="s">
        <v>1605</v>
      </c>
      <c r="J891" s="4"/>
      <c r="K891" s="55"/>
      <c r="L891" s="4"/>
      <c r="M891" s="4"/>
      <c r="N891" s="55"/>
      <c r="O891" s="4"/>
      <c r="P891" s="55">
        <v>44313</v>
      </c>
      <c r="Q891" s="4" t="s">
        <v>2456</v>
      </c>
      <c r="R891" s="4"/>
      <c r="S891" s="4"/>
      <c r="T891" s="4">
        <v>0</v>
      </c>
      <c r="U891" s="4" t="s">
        <v>150</v>
      </c>
      <c r="V891" s="4">
        <v>301232</v>
      </c>
      <c r="W891" s="4" t="s">
        <v>730</v>
      </c>
      <c r="X891" s="4">
        <v>301232</v>
      </c>
      <c r="Y891" s="4" t="s">
        <v>730</v>
      </c>
      <c r="Z891" s="4">
        <v>14</v>
      </c>
      <c r="AA891" s="4" t="s">
        <v>731</v>
      </c>
      <c r="AB891" s="4">
        <v>2</v>
      </c>
      <c r="AC891" s="4" t="s">
        <v>732</v>
      </c>
      <c r="AD891" s="36">
        <v>1</v>
      </c>
      <c r="AE891" s="36" t="s">
        <v>732</v>
      </c>
      <c r="AF891" s="4"/>
      <c r="AG891" s="4"/>
      <c r="AH891" s="4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spans="1:46" ht="15" customHeight="1" x14ac:dyDescent="0.35">
      <c r="A892" s="4">
        <v>2021</v>
      </c>
      <c r="B892" s="4" t="s">
        <v>147</v>
      </c>
      <c r="C892" s="4" t="s">
        <v>207</v>
      </c>
      <c r="D892" s="55">
        <v>44307</v>
      </c>
      <c r="E892" s="4" t="s">
        <v>551</v>
      </c>
      <c r="F892" s="4" t="s">
        <v>36</v>
      </c>
      <c r="G892" s="4" t="s">
        <v>921</v>
      </c>
      <c r="H892" s="4" t="s">
        <v>38</v>
      </c>
      <c r="I892" s="4" t="s">
        <v>1605</v>
      </c>
      <c r="J892" s="4"/>
      <c r="K892" s="55"/>
      <c r="L892" s="4"/>
      <c r="M892" s="4"/>
      <c r="N892" s="55"/>
      <c r="O892" s="4"/>
      <c r="P892" s="55">
        <v>44307</v>
      </c>
      <c r="Q892" s="4" t="s">
        <v>2457</v>
      </c>
      <c r="R892" s="4"/>
      <c r="S892" s="4"/>
      <c r="T892" s="4">
        <v>0</v>
      </c>
      <c r="U892" s="4" t="s">
        <v>150</v>
      </c>
      <c r="V892" s="4">
        <v>301826</v>
      </c>
      <c r="W892" s="4" t="s">
        <v>783</v>
      </c>
      <c r="X892" s="4">
        <v>301826</v>
      </c>
      <c r="Y892" s="4" t="s">
        <v>783</v>
      </c>
      <c r="Z892" s="4">
        <v>25</v>
      </c>
      <c r="AA892" s="4" t="s">
        <v>117</v>
      </c>
      <c r="AB892" s="4">
        <v>3</v>
      </c>
      <c r="AC892" s="4" t="s">
        <v>784</v>
      </c>
      <c r="AD892" s="36">
        <v>1</v>
      </c>
      <c r="AE892" s="36" t="s">
        <v>784</v>
      </c>
      <c r="AF892" s="4"/>
      <c r="AG892" s="4"/>
      <c r="AH892" s="4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spans="1:46" ht="15" customHeight="1" x14ac:dyDescent="0.35">
      <c r="A893" s="4">
        <v>2021</v>
      </c>
      <c r="B893" s="4" t="s">
        <v>147</v>
      </c>
      <c r="C893" s="4" t="s">
        <v>207</v>
      </c>
      <c r="D893" s="55">
        <v>44309</v>
      </c>
      <c r="E893" s="4" t="s">
        <v>551</v>
      </c>
      <c r="F893" s="4" t="s">
        <v>36</v>
      </c>
      <c r="G893" s="4" t="s">
        <v>921</v>
      </c>
      <c r="H893" s="4" t="s">
        <v>38</v>
      </c>
      <c r="I893" s="4" t="s">
        <v>1605</v>
      </c>
      <c r="J893" s="4"/>
      <c r="K893" s="55"/>
      <c r="L893" s="4"/>
      <c r="M893" s="4"/>
      <c r="N893" s="55"/>
      <c r="O893" s="4"/>
      <c r="P893" s="55">
        <v>44309</v>
      </c>
      <c r="Q893" s="4" t="s">
        <v>2458</v>
      </c>
      <c r="R893" s="4"/>
      <c r="S893" s="4"/>
      <c r="T893" s="4">
        <v>0</v>
      </c>
      <c r="U893" s="4" t="s">
        <v>150</v>
      </c>
      <c r="V893" s="4">
        <v>301587</v>
      </c>
      <c r="W893" s="4" t="s">
        <v>1413</v>
      </c>
      <c r="X893" s="4">
        <v>301587</v>
      </c>
      <c r="Y893" s="4" t="s">
        <v>1413</v>
      </c>
      <c r="Z893" s="4">
        <v>20</v>
      </c>
      <c r="AA893" s="4" t="s">
        <v>324</v>
      </c>
      <c r="AB893" s="4">
        <v>8</v>
      </c>
      <c r="AC893" s="4" t="s">
        <v>1414</v>
      </c>
      <c r="AD893" s="36">
        <v>1</v>
      </c>
      <c r="AE893" s="36" t="s">
        <v>1414</v>
      </c>
      <c r="AF893" s="4"/>
      <c r="AG893" s="4"/>
      <c r="AH893" s="4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spans="1:46" ht="15" customHeight="1" x14ac:dyDescent="0.35">
      <c r="A894" s="4">
        <v>2021</v>
      </c>
      <c r="B894" s="4" t="s">
        <v>147</v>
      </c>
      <c r="C894" s="4" t="s">
        <v>207</v>
      </c>
      <c r="D894" s="55">
        <v>44259</v>
      </c>
      <c r="E894" s="4" t="s">
        <v>551</v>
      </c>
      <c r="F894" s="4" t="s">
        <v>36</v>
      </c>
      <c r="G894" s="4" t="s">
        <v>921</v>
      </c>
      <c r="H894" s="4" t="s">
        <v>38</v>
      </c>
      <c r="I894" s="4" t="s">
        <v>1605</v>
      </c>
      <c r="J894" s="4"/>
      <c r="K894" s="55"/>
      <c r="L894" s="4"/>
      <c r="M894" s="4"/>
      <c r="N894" s="55"/>
      <c r="O894" s="4"/>
      <c r="P894" s="55">
        <v>44259</v>
      </c>
      <c r="Q894" s="4" t="s">
        <v>2459</v>
      </c>
      <c r="R894" s="4"/>
      <c r="S894" s="4"/>
      <c r="T894" s="4">
        <v>0</v>
      </c>
      <c r="U894" s="4" t="s">
        <v>150</v>
      </c>
      <c r="V894" s="4">
        <v>301573</v>
      </c>
      <c r="W894" s="4" t="s">
        <v>824</v>
      </c>
      <c r="X894" s="4">
        <v>301573</v>
      </c>
      <c r="Y894" s="4" t="s">
        <v>824</v>
      </c>
      <c r="Z894" s="4">
        <v>20</v>
      </c>
      <c r="AA894" s="4" t="s">
        <v>324</v>
      </c>
      <c r="AB894" s="4">
        <v>6</v>
      </c>
      <c r="AC894" s="4" t="s">
        <v>825</v>
      </c>
      <c r="AD894" s="36">
        <v>1</v>
      </c>
      <c r="AE894" s="36" t="s">
        <v>825</v>
      </c>
      <c r="AF894" s="4"/>
      <c r="AG894" s="4"/>
      <c r="AH894" s="4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spans="1:46" ht="15" customHeight="1" x14ac:dyDescent="0.35">
      <c r="A895" s="4">
        <v>2021</v>
      </c>
      <c r="B895" s="4" t="s">
        <v>34</v>
      </c>
      <c r="C895" s="4" t="s">
        <v>34</v>
      </c>
      <c r="D895" s="55">
        <v>44277</v>
      </c>
      <c r="E895" s="4" t="s">
        <v>551</v>
      </c>
      <c r="F895" s="4" t="s">
        <v>36</v>
      </c>
      <c r="G895" s="4" t="s">
        <v>921</v>
      </c>
      <c r="H895" s="4" t="s">
        <v>38</v>
      </c>
      <c r="I895" s="4" t="s">
        <v>1605</v>
      </c>
      <c r="J895" s="4"/>
      <c r="K895" s="55"/>
      <c r="L895" s="4"/>
      <c r="M895" s="4"/>
      <c r="N895" s="55"/>
      <c r="O895" s="4"/>
      <c r="P895" s="55">
        <v>44277</v>
      </c>
      <c r="Q895" s="4" t="s">
        <v>2460</v>
      </c>
      <c r="R895" s="4"/>
      <c r="S895" s="4"/>
      <c r="T895" s="4">
        <v>6</v>
      </c>
      <c r="U895" s="4" t="s">
        <v>138</v>
      </c>
      <c r="V895" s="4">
        <v>67</v>
      </c>
      <c r="W895" s="4" t="s">
        <v>871</v>
      </c>
      <c r="X895" s="4">
        <v>24</v>
      </c>
      <c r="Y895" s="4" t="s">
        <v>872</v>
      </c>
      <c r="Z895" s="4">
        <v>15</v>
      </c>
      <c r="AA895" s="4" t="s">
        <v>43</v>
      </c>
      <c r="AB895" s="4">
        <v>1</v>
      </c>
      <c r="AC895" s="4" t="s">
        <v>43</v>
      </c>
      <c r="AD895" s="36">
        <v>40</v>
      </c>
      <c r="AE895" s="36" t="s">
        <v>672</v>
      </c>
      <c r="AF895" s="4"/>
      <c r="AG895" s="4"/>
      <c r="AH895" s="4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spans="1:46" ht="15" customHeight="1" x14ac:dyDescent="0.35">
      <c r="A896" s="4">
        <v>2021</v>
      </c>
      <c r="B896" s="4" t="s">
        <v>34</v>
      </c>
      <c r="C896" s="4" t="s">
        <v>34</v>
      </c>
      <c r="D896" s="55">
        <v>44306</v>
      </c>
      <c r="E896" s="4" t="s">
        <v>551</v>
      </c>
      <c r="F896" s="4" t="s">
        <v>36</v>
      </c>
      <c r="G896" s="4" t="s">
        <v>921</v>
      </c>
      <c r="H896" s="4" t="s">
        <v>38</v>
      </c>
      <c r="I896" s="4" t="s">
        <v>1605</v>
      </c>
      <c r="J896" s="4"/>
      <c r="K896" s="55"/>
      <c r="L896" s="4"/>
      <c r="M896" s="4"/>
      <c r="N896" s="55"/>
      <c r="O896" s="4"/>
      <c r="P896" s="55">
        <v>44306</v>
      </c>
      <c r="Q896" s="4" t="s">
        <v>2461</v>
      </c>
      <c r="R896" s="4"/>
      <c r="S896" s="4"/>
      <c r="T896" s="4">
        <v>11</v>
      </c>
      <c r="U896" s="4" t="s">
        <v>342</v>
      </c>
      <c r="V896" s="4">
        <v>134</v>
      </c>
      <c r="W896" s="4" t="s">
        <v>874</v>
      </c>
      <c r="X896" s="4">
        <v>515</v>
      </c>
      <c r="Y896" s="4" t="s">
        <v>874</v>
      </c>
      <c r="Z896" s="4">
        <v>15</v>
      </c>
      <c r="AA896" s="4" t="s">
        <v>43</v>
      </c>
      <c r="AB896" s="4">
        <v>1</v>
      </c>
      <c r="AC896" s="4" t="s">
        <v>43</v>
      </c>
      <c r="AD896" s="36">
        <v>40</v>
      </c>
      <c r="AE896" s="36" t="s">
        <v>672</v>
      </c>
      <c r="AF896" s="4"/>
      <c r="AG896" s="4"/>
      <c r="AH896" s="4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spans="1:46" ht="15" customHeight="1" x14ac:dyDescent="0.35">
      <c r="A897" s="4">
        <v>2021</v>
      </c>
      <c r="B897" s="4" t="s">
        <v>34</v>
      </c>
      <c r="C897" s="4" t="s">
        <v>244</v>
      </c>
      <c r="D897" s="55">
        <v>44330</v>
      </c>
      <c r="E897" s="4" t="s">
        <v>551</v>
      </c>
      <c r="F897" s="4" t="s">
        <v>36</v>
      </c>
      <c r="G897" s="4" t="s">
        <v>921</v>
      </c>
      <c r="H897" s="4" t="s">
        <v>38</v>
      </c>
      <c r="I897" s="4" t="s">
        <v>1605</v>
      </c>
      <c r="J897" s="4"/>
      <c r="K897" s="57"/>
      <c r="L897" s="4"/>
      <c r="M897" s="4"/>
      <c r="N897" s="55"/>
      <c r="O897" s="4" t="s">
        <v>2462</v>
      </c>
      <c r="P897" s="55">
        <v>44330</v>
      </c>
      <c r="Q897" s="4" t="s">
        <v>2463</v>
      </c>
      <c r="R897" s="4"/>
      <c r="S897" s="4"/>
      <c r="T897" s="56">
        <v>10</v>
      </c>
      <c r="U897" s="56" t="s">
        <v>246</v>
      </c>
      <c r="V897" s="56">
        <v>553</v>
      </c>
      <c r="W897" s="56" t="s">
        <v>489</v>
      </c>
      <c r="X897" s="56">
        <v>1529</v>
      </c>
      <c r="Y897" s="56" t="s">
        <v>490</v>
      </c>
      <c r="Z897" s="56">
        <v>12</v>
      </c>
      <c r="AA897" s="56" t="s">
        <v>83</v>
      </c>
      <c r="AB897" s="56">
        <v>7</v>
      </c>
      <c r="AC897" s="56" t="s">
        <v>491</v>
      </c>
      <c r="AD897" s="37">
        <v>1</v>
      </c>
      <c r="AE897" s="37" t="s">
        <v>491</v>
      </c>
      <c r="AF897" s="4"/>
      <c r="AG897" s="4"/>
      <c r="AH897" s="4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spans="1:46" ht="15" customHeight="1" x14ac:dyDescent="0.35">
      <c r="A898" s="4">
        <v>2021</v>
      </c>
      <c r="B898" s="4" t="s">
        <v>34</v>
      </c>
      <c r="C898" s="4" t="s">
        <v>244</v>
      </c>
      <c r="D898" s="55">
        <v>44330</v>
      </c>
      <c r="E898" s="4" t="s">
        <v>551</v>
      </c>
      <c r="F898" s="4" t="s">
        <v>36</v>
      </c>
      <c r="G898" s="4" t="s">
        <v>921</v>
      </c>
      <c r="H898" s="4" t="s">
        <v>38</v>
      </c>
      <c r="I898" s="4" t="s">
        <v>1605</v>
      </c>
      <c r="J898" s="4"/>
      <c r="K898" s="55"/>
      <c r="L898" s="4"/>
      <c r="M898" s="4"/>
      <c r="N898" s="55"/>
      <c r="O898" s="4"/>
      <c r="P898" s="55">
        <v>44330</v>
      </c>
      <c r="Q898" s="4" t="s">
        <v>2464</v>
      </c>
      <c r="R898" s="4"/>
      <c r="S898" s="4"/>
      <c r="T898" s="4">
        <v>10</v>
      </c>
      <c r="U898" s="4" t="s">
        <v>246</v>
      </c>
      <c r="V898" s="4">
        <v>527</v>
      </c>
      <c r="W898" s="4" t="s">
        <v>888</v>
      </c>
      <c r="X898" s="4">
        <v>105</v>
      </c>
      <c r="Y898" s="4" t="s">
        <v>889</v>
      </c>
      <c r="Z898" s="4">
        <v>19</v>
      </c>
      <c r="AA898" s="4" t="s">
        <v>99</v>
      </c>
      <c r="AB898" s="4">
        <v>1</v>
      </c>
      <c r="AC898" s="4" t="s">
        <v>99</v>
      </c>
      <c r="AD898" s="36">
        <v>13</v>
      </c>
      <c r="AE898" s="36" t="s">
        <v>100</v>
      </c>
      <c r="AF898" s="4"/>
      <c r="AG898" s="4"/>
      <c r="AH898" s="4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spans="1:46" ht="15" customHeight="1" x14ac:dyDescent="0.35">
      <c r="A899" s="4">
        <v>2021</v>
      </c>
      <c r="B899" s="4" t="s">
        <v>34</v>
      </c>
      <c r="C899" s="4" t="s">
        <v>244</v>
      </c>
      <c r="D899" s="55">
        <v>44273</v>
      </c>
      <c r="E899" s="4" t="s">
        <v>551</v>
      </c>
      <c r="F899" s="4" t="s">
        <v>36</v>
      </c>
      <c r="G899" s="4" t="s">
        <v>921</v>
      </c>
      <c r="H899" s="4" t="s">
        <v>38</v>
      </c>
      <c r="I899" s="4" t="s">
        <v>1605</v>
      </c>
      <c r="J899" s="4"/>
      <c r="K899" s="55"/>
      <c r="L899" s="4"/>
      <c r="M899" s="4"/>
      <c r="N899" s="55"/>
      <c r="O899" s="4" t="s">
        <v>2465</v>
      </c>
      <c r="P899" s="55">
        <v>44273</v>
      </c>
      <c r="Q899" s="4" t="s">
        <v>2466</v>
      </c>
      <c r="R899" s="4"/>
      <c r="S899" s="4"/>
      <c r="T899" s="56">
        <v>10</v>
      </c>
      <c r="U899" s="56" t="s">
        <v>246</v>
      </c>
      <c r="V899" s="4">
        <v>549</v>
      </c>
      <c r="W899" s="56" t="s">
        <v>507</v>
      </c>
      <c r="X899" s="4">
        <v>1374</v>
      </c>
      <c r="Y899" s="4" t="s">
        <v>508</v>
      </c>
      <c r="Z899" s="4">
        <v>15</v>
      </c>
      <c r="AA899" s="4" t="s">
        <v>43</v>
      </c>
      <c r="AB899" s="4">
        <v>2</v>
      </c>
      <c r="AC899" s="4" t="s">
        <v>509</v>
      </c>
      <c r="AD899" s="36">
        <v>1</v>
      </c>
      <c r="AE899" s="36" t="s">
        <v>509</v>
      </c>
      <c r="AF899" s="4"/>
      <c r="AG899" s="4"/>
      <c r="AH899" s="4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spans="1:46" ht="15" customHeight="1" x14ac:dyDescent="0.35">
      <c r="A900" s="4">
        <v>2021</v>
      </c>
      <c r="B900" s="4" t="s">
        <v>34</v>
      </c>
      <c r="C900" s="4" t="s">
        <v>244</v>
      </c>
      <c r="D900" s="55">
        <v>44349</v>
      </c>
      <c r="E900" s="4" t="s">
        <v>551</v>
      </c>
      <c r="F900" s="4" t="s">
        <v>36</v>
      </c>
      <c r="G900" s="4" t="s">
        <v>921</v>
      </c>
      <c r="H900" s="4" t="s">
        <v>38</v>
      </c>
      <c r="I900" s="4" t="s">
        <v>1605</v>
      </c>
      <c r="J900" s="4"/>
      <c r="K900" s="57"/>
      <c r="L900" s="4"/>
      <c r="M900" s="4"/>
      <c r="N900" s="55"/>
      <c r="O900" s="4"/>
      <c r="P900" s="55">
        <v>44349</v>
      </c>
      <c r="Q900" s="4" t="s">
        <v>2467</v>
      </c>
      <c r="R900" s="4"/>
      <c r="S900" s="4"/>
      <c r="T900" s="56">
        <v>10</v>
      </c>
      <c r="U900" s="56" t="s">
        <v>246</v>
      </c>
      <c r="V900" s="56">
        <v>521</v>
      </c>
      <c r="W900" s="56" t="s">
        <v>900</v>
      </c>
      <c r="X900" s="56">
        <v>99</v>
      </c>
      <c r="Y900" s="56" t="s">
        <v>901</v>
      </c>
      <c r="Z900" s="56">
        <v>20</v>
      </c>
      <c r="AA900" s="56" t="s">
        <v>324</v>
      </c>
      <c r="AB900" s="56">
        <v>1</v>
      </c>
      <c r="AC900" s="56" t="s">
        <v>324</v>
      </c>
      <c r="AD900" s="37">
        <v>4</v>
      </c>
      <c r="AE900" s="37" t="s">
        <v>902</v>
      </c>
      <c r="AF900" s="4"/>
      <c r="AG900" s="4"/>
      <c r="AH900" s="4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spans="1:46" ht="15" customHeight="1" x14ac:dyDescent="0.35">
      <c r="A901" s="4">
        <v>2021</v>
      </c>
      <c r="B901" s="4" t="s">
        <v>34</v>
      </c>
      <c r="C901" s="4" t="s">
        <v>244</v>
      </c>
      <c r="D901" s="55">
        <v>44313</v>
      </c>
      <c r="E901" s="4" t="s">
        <v>551</v>
      </c>
      <c r="F901" s="4" t="s">
        <v>36</v>
      </c>
      <c r="G901" s="4" t="s">
        <v>921</v>
      </c>
      <c r="H901" s="4" t="s">
        <v>38</v>
      </c>
      <c r="I901" s="4" t="s">
        <v>1605</v>
      </c>
      <c r="J901" s="4"/>
      <c r="K901" s="55"/>
      <c r="L901" s="4"/>
      <c r="M901" s="4"/>
      <c r="N901" s="55"/>
      <c r="O901" s="4"/>
      <c r="P901" s="55">
        <v>44313</v>
      </c>
      <c r="Q901" s="4" t="s">
        <v>2468</v>
      </c>
      <c r="R901" s="4"/>
      <c r="S901" s="4"/>
      <c r="T901" s="4">
        <v>10</v>
      </c>
      <c r="U901" s="4" t="s">
        <v>246</v>
      </c>
      <c r="V901" s="4">
        <v>534</v>
      </c>
      <c r="W901" s="4" t="s">
        <v>408</v>
      </c>
      <c r="X901" s="4">
        <v>112</v>
      </c>
      <c r="Y901" s="4" t="s">
        <v>409</v>
      </c>
      <c r="Z901" s="4">
        <v>25</v>
      </c>
      <c r="AA901" s="4" t="s">
        <v>117</v>
      </c>
      <c r="AB901" s="4">
        <v>1</v>
      </c>
      <c r="AC901" s="4" t="s">
        <v>118</v>
      </c>
      <c r="AD901" s="36">
        <v>1</v>
      </c>
      <c r="AE901" s="36" t="s">
        <v>119</v>
      </c>
      <c r="AF901" s="4"/>
      <c r="AG901" s="4"/>
      <c r="AH901" s="4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spans="1:46" ht="15" customHeight="1" x14ac:dyDescent="0.35">
      <c r="A902" s="4">
        <v>2021</v>
      </c>
      <c r="B902" s="4" t="s">
        <v>34</v>
      </c>
      <c r="C902" s="4" t="s">
        <v>244</v>
      </c>
      <c r="D902" s="55">
        <v>44307</v>
      </c>
      <c r="E902" s="4" t="s">
        <v>551</v>
      </c>
      <c r="F902" s="4" t="s">
        <v>36</v>
      </c>
      <c r="G902" s="4" t="s">
        <v>921</v>
      </c>
      <c r="H902" s="4" t="s">
        <v>38</v>
      </c>
      <c r="I902" s="4" t="s">
        <v>1605</v>
      </c>
      <c r="J902" s="4"/>
      <c r="K902" s="55"/>
      <c r="L902" s="4"/>
      <c r="M902" s="4"/>
      <c r="N902" s="55"/>
      <c r="O902" s="4"/>
      <c r="P902" s="55">
        <v>44307</v>
      </c>
      <c r="Q902" s="4" t="s">
        <v>2469</v>
      </c>
      <c r="R902" s="4"/>
      <c r="S902" s="4"/>
      <c r="T902" s="4">
        <v>10</v>
      </c>
      <c r="U902" s="4" t="s">
        <v>246</v>
      </c>
      <c r="V902" s="4">
        <v>536</v>
      </c>
      <c r="W902" s="4" t="s">
        <v>905</v>
      </c>
      <c r="X902" s="4">
        <v>114</v>
      </c>
      <c r="Y902" s="4" t="s">
        <v>906</v>
      </c>
      <c r="Z902" s="4">
        <v>2</v>
      </c>
      <c r="AA902" s="4" t="s">
        <v>72</v>
      </c>
      <c r="AB902" s="4">
        <v>18</v>
      </c>
      <c r="AC902" s="4" t="s">
        <v>907</v>
      </c>
      <c r="AD902" s="36">
        <v>1</v>
      </c>
      <c r="AE902" s="36" t="s">
        <v>908</v>
      </c>
      <c r="AF902" s="4"/>
      <c r="AG902" s="4"/>
      <c r="AH902" s="4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spans="1:46" ht="15" customHeight="1" x14ac:dyDescent="0.35">
      <c r="A903" s="4">
        <v>2021</v>
      </c>
      <c r="B903" s="4" t="s">
        <v>62</v>
      </c>
      <c r="C903" s="4" t="s">
        <v>62</v>
      </c>
      <c r="D903" s="55">
        <v>44264</v>
      </c>
      <c r="E903" s="4" t="s">
        <v>551</v>
      </c>
      <c r="F903" s="4" t="s">
        <v>36</v>
      </c>
      <c r="G903" s="4" t="s">
        <v>921</v>
      </c>
      <c r="H903" s="4" t="s">
        <v>38</v>
      </c>
      <c r="I903" s="4" t="s">
        <v>1605</v>
      </c>
      <c r="J903" s="4"/>
      <c r="K903" s="55"/>
      <c r="L903" s="4"/>
      <c r="M903" s="4"/>
      <c r="N903" s="55"/>
      <c r="O903" s="4"/>
      <c r="P903" s="55">
        <v>44264</v>
      </c>
      <c r="Q903" s="4" t="s">
        <v>2470</v>
      </c>
      <c r="R903" s="4"/>
      <c r="S903" s="4"/>
      <c r="T903" s="4">
        <v>99</v>
      </c>
      <c r="U903" s="4" t="s">
        <v>64</v>
      </c>
      <c r="V903" s="4">
        <v>464</v>
      </c>
      <c r="W903" s="4" t="s">
        <v>556</v>
      </c>
      <c r="X903" s="4">
        <v>1028</v>
      </c>
      <c r="Y903" s="4" t="s">
        <v>557</v>
      </c>
      <c r="Z903" s="4">
        <v>7</v>
      </c>
      <c r="AA903" s="4" t="s">
        <v>329</v>
      </c>
      <c r="AB903" s="4">
        <v>1</v>
      </c>
      <c r="AC903" s="4" t="s">
        <v>330</v>
      </c>
      <c r="AD903" s="36">
        <v>2</v>
      </c>
      <c r="AE903" s="36" t="s">
        <v>428</v>
      </c>
      <c r="AF903" s="4"/>
      <c r="AG903" s="4"/>
      <c r="AH903" s="4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spans="1:46" ht="15" customHeight="1" x14ac:dyDescent="0.35">
      <c r="A904" s="4">
        <v>2021</v>
      </c>
      <c r="B904" s="4" t="s">
        <v>62</v>
      </c>
      <c r="C904" s="4" t="s">
        <v>62</v>
      </c>
      <c r="D904" s="55">
        <v>44252</v>
      </c>
      <c r="E904" s="4" t="s">
        <v>551</v>
      </c>
      <c r="F904" s="4" t="s">
        <v>36</v>
      </c>
      <c r="G904" s="4" t="s">
        <v>921</v>
      </c>
      <c r="H904" s="4" t="s">
        <v>38</v>
      </c>
      <c r="I904" s="4" t="s">
        <v>1605</v>
      </c>
      <c r="J904" s="56"/>
      <c r="K904" s="57"/>
      <c r="L904" s="4"/>
      <c r="M904" s="4"/>
      <c r="N904" s="55"/>
      <c r="O904" s="4"/>
      <c r="P904" s="55">
        <v>44252</v>
      </c>
      <c r="Q904" s="4" t="s">
        <v>2471</v>
      </c>
      <c r="R904" s="4"/>
      <c r="S904" s="4"/>
      <c r="T904" s="4">
        <v>99</v>
      </c>
      <c r="U904" s="4" t="s">
        <v>64</v>
      </c>
      <c r="V904" s="4">
        <v>453</v>
      </c>
      <c r="W904" s="4" t="s">
        <v>86</v>
      </c>
      <c r="X904" s="4">
        <v>861</v>
      </c>
      <c r="Y904" s="4" t="s">
        <v>87</v>
      </c>
      <c r="Z904" s="4">
        <v>16</v>
      </c>
      <c r="AA904" s="4" t="s">
        <v>88</v>
      </c>
      <c r="AB904" s="4">
        <v>1</v>
      </c>
      <c r="AC904" s="4" t="s">
        <v>89</v>
      </c>
      <c r="AD904" s="36">
        <v>12</v>
      </c>
      <c r="AE904" s="36" t="s">
        <v>90</v>
      </c>
      <c r="AF904" s="4"/>
      <c r="AG904" s="4"/>
      <c r="AH904" s="4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spans="1:46" ht="15" customHeight="1" x14ac:dyDescent="0.35">
      <c r="A905" s="4">
        <v>2021</v>
      </c>
      <c r="B905" s="4" t="s">
        <v>62</v>
      </c>
      <c r="C905" s="4" t="s">
        <v>62</v>
      </c>
      <c r="D905" s="55">
        <v>44307</v>
      </c>
      <c r="E905" s="4" t="s">
        <v>551</v>
      </c>
      <c r="F905" s="4" t="s">
        <v>36</v>
      </c>
      <c r="G905" s="4" t="s">
        <v>921</v>
      </c>
      <c r="H905" s="4" t="s">
        <v>38</v>
      </c>
      <c r="I905" s="4" t="s">
        <v>1605</v>
      </c>
      <c r="J905" s="4"/>
      <c r="K905" s="55"/>
      <c r="L905" s="4"/>
      <c r="M905" s="4"/>
      <c r="N905" s="55"/>
      <c r="O905" s="4"/>
      <c r="P905" s="55">
        <v>44307</v>
      </c>
      <c r="Q905" s="4" t="s">
        <v>2472</v>
      </c>
      <c r="R905" s="4"/>
      <c r="S905" s="4"/>
      <c r="T905" s="56">
        <v>99</v>
      </c>
      <c r="U905" s="56" t="s">
        <v>64</v>
      </c>
      <c r="V905" s="56">
        <v>461</v>
      </c>
      <c r="W905" s="56" t="s">
        <v>567</v>
      </c>
      <c r="X905" s="56">
        <v>936</v>
      </c>
      <c r="Y905" s="56" t="s">
        <v>568</v>
      </c>
      <c r="Z905" s="56">
        <v>24</v>
      </c>
      <c r="AA905" s="56" t="s">
        <v>569</v>
      </c>
      <c r="AB905" s="56">
        <v>1</v>
      </c>
      <c r="AC905" s="56" t="s">
        <v>569</v>
      </c>
      <c r="AD905" s="37">
        <v>1</v>
      </c>
      <c r="AE905" s="37" t="s">
        <v>569</v>
      </c>
      <c r="AF905" s="4"/>
      <c r="AG905" s="4"/>
      <c r="AH905" s="4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spans="1:46" ht="15" customHeight="1" x14ac:dyDescent="0.35">
      <c r="A906" s="4">
        <v>2021</v>
      </c>
      <c r="B906" s="4" t="s">
        <v>34</v>
      </c>
      <c r="C906" s="4" t="s">
        <v>34</v>
      </c>
      <c r="D906" s="55">
        <v>44349</v>
      </c>
      <c r="E906" s="4" t="s">
        <v>551</v>
      </c>
      <c r="F906" s="4" t="s">
        <v>36</v>
      </c>
      <c r="G906" s="4" t="s">
        <v>921</v>
      </c>
      <c r="H906" s="4" t="s">
        <v>38</v>
      </c>
      <c r="I906" s="4" t="s">
        <v>1605</v>
      </c>
      <c r="J906" s="4"/>
      <c r="K906" s="55"/>
      <c r="L906" s="4"/>
      <c r="M906" s="4"/>
      <c r="N906" s="55"/>
      <c r="O906" s="4"/>
      <c r="P906" s="55">
        <v>44349</v>
      </c>
      <c r="Q906" s="4" t="s">
        <v>2473</v>
      </c>
      <c r="R906" s="4"/>
      <c r="S906" s="4"/>
      <c r="T906" s="4">
        <v>11</v>
      </c>
      <c r="U906" s="4" t="s">
        <v>342</v>
      </c>
      <c r="V906" s="4">
        <v>131</v>
      </c>
      <c r="W906" s="4" t="s">
        <v>343</v>
      </c>
      <c r="X906" s="4">
        <v>151</v>
      </c>
      <c r="Y906" s="4" t="s">
        <v>343</v>
      </c>
      <c r="Z906" s="4">
        <v>15</v>
      </c>
      <c r="AA906" s="4" t="s">
        <v>43</v>
      </c>
      <c r="AB906" s="4">
        <v>1</v>
      </c>
      <c r="AC906" s="4" t="s">
        <v>43</v>
      </c>
      <c r="AD906" s="36">
        <v>8</v>
      </c>
      <c r="AE906" s="36" t="s">
        <v>344</v>
      </c>
      <c r="AF906" s="4"/>
      <c r="AG906" s="4"/>
      <c r="AH906" s="4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spans="1:46" ht="15" customHeight="1" x14ac:dyDescent="0.35">
      <c r="A907" s="4">
        <v>2021</v>
      </c>
      <c r="B907" s="4" t="s">
        <v>34</v>
      </c>
      <c r="C907" s="4" t="s">
        <v>34</v>
      </c>
      <c r="D907" s="55">
        <v>44301</v>
      </c>
      <c r="E907" s="4" t="s">
        <v>551</v>
      </c>
      <c r="F907" s="4" t="s">
        <v>36</v>
      </c>
      <c r="G907" s="4" t="s">
        <v>921</v>
      </c>
      <c r="H907" s="4" t="s">
        <v>38</v>
      </c>
      <c r="I907" s="4" t="s">
        <v>1605</v>
      </c>
      <c r="J907" s="4"/>
      <c r="K907" s="55"/>
      <c r="L907" s="4"/>
      <c r="M907" s="4"/>
      <c r="N907" s="55"/>
      <c r="O907" s="4"/>
      <c r="P907" s="55">
        <v>44301</v>
      </c>
      <c r="Q907" s="4" t="s">
        <v>2474</v>
      </c>
      <c r="R907" s="4"/>
      <c r="S907" s="4"/>
      <c r="T907" s="4">
        <v>6</v>
      </c>
      <c r="U907" s="4" t="s">
        <v>138</v>
      </c>
      <c r="V907" s="4">
        <v>61</v>
      </c>
      <c r="W907" s="4" t="s">
        <v>139</v>
      </c>
      <c r="X907" s="4">
        <v>17</v>
      </c>
      <c r="Y907" s="4" t="s">
        <v>140</v>
      </c>
      <c r="Z907" s="4">
        <v>15</v>
      </c>
      <c r="AA907" s="4" t="s">
        <v>43</v>
      </c>
      <c r="AB907" s="4">
        <v>1</v>
      </c>
      <c r="AC907" s="4" t="s">
        <v>43</v>
      </c>
      <c r="AD907" s="36">
        <v>1</v>
      </c>
      <c r="AE907" s="36" t="s">
        <v>43</v>
      </c>
      <c r="AF907" s="4"/>
      <c r="AG907" s="4"/>
      <c r="AH907" s="4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spans="1:46" ht="15" customHeight="1" x14ac:dyDescent="0.35">
      <c r="A908" s="4">
        <v>2021</v>
      </c>
      <c r="B908" s="4" t="s">
        <v>34</v>
      </c>
      <c r="C908" s="4" t="s">
        <v>34</v>
      </c>
      <c r="D908" s="55">
        <v>44316</v>
      </c>
      <c r="E908" s="4" t="s">
        <v>551</v>
      </c>
      <c r="F908" s="4" t="s">
        <v>36</v>
      </c>
      <c r="G908" s="4" t="s">
        <v>921</v>
      </c>
      <c r="H908" s="4" t="s">
        <v>38</v>
      </c>
      <c r="I908" s="4" t="s">
        <v>1605</v>
      </c>
      <c r="J908" s="4"/>
      <c r="K908" s="55"/>
      <c r="L908" s="4"/>
      <c r="M908" s="4"/>
      <c r="N908" s="55"/>
      <c r="O908" s="4"/>
      <c r="P908" s="55">
        <v>44316</v>
      </c>
      <c r="Q908" s="4" t="s">
        <v>2475</v>
      </c>
      <c r="R908" s="4"/>
      <c r="S908" s="4"/>
      <c r="T908" s="4">
        <v>39</v>
      </c>
      <c r="U908" s="4" t="s">
        <v>286</v>
      </c>
      <c r="V908" s="4">
        <v>39</v>
      </c>
      <c r="W908" s="4" t="s">
        <v>599</v>
      </c>
      <c r="X908" s="4">
        <v>1087</v>
      </c>
      <c r="Y908" s="4" t="s">
        <v>600</v>
      </c>
      <c r="Z908" s="4">
        <v>15</v>
      </c>
      <c r="AA908" s="4" t="s">
        <v>43</v>
      </c>
      <c r="AB908" s="4">
        <v>1</v>
      </c>
      <c r="AC908" s="4" t="s">
        <v>43</v>
      </c>
      <c r="AD908" s="36">
        <v>1</v>
      </c>
      <c r="AE908" s="36" t="s">
        <v>43</v>
      </c>
      <c r="AF908" s="4"/>
      <c r="AG908" s="4"/>
      <c r="AH908" s="4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spans="1:46" ht="15" customHeight="1" x14ac:dyDescent="0.35">
      <c r="A909" s="4">
        <v>2021</v>
      </c>
      <c r="B909" s="4" t="s">
        <v>34</v>
      </c>
      <c r="C909" s="4" t="s">
        <v>34</v>
      </c>
      <c r="D909" s="55">
        <v>44327</v>
      </c>
      <c r="E909" s="4" t="s">
        <v>551</v>
      </c>
      <c r="F909" s="4" t="s">
        <v>36</v>
      </c>
      <c r="G909" s="4" t="s">
        <v>921</v>
      </c>
      <c r="H909" s="4" t="s">
        <v>38</v>
      </c>
      <c r="I909" s="4" t="s">
        <v>1605</v>
      </c>
      <c r="J909" s="4"/>
      <c r="K909" s="55"/>
      <c r="L909" s="4"/>
      <c r="M909" s="4"/>
      <c r="N909" s="55"/>
      <c r="O909" s="4"/>
      <c r="P909" s="55">
        <v>44327</v>
      </c>
      <c r="Q909" s="4" t="s">
        <v>2476</v>
      </c>
      <c r="R909" s="4"/>
      <c r="S909" s="4"/>
      <c r="T909" s="4">
        <v>11</v>
      </c>
      <c r="U909" s="4" t="s">
        <v>342</v>
      </c>
      <c r="V909" s="4">
        <v>11</v>
      </c>
      <c r="W909" s="4" t="s">
        <v>364</v>
      </c>
      <c r="X909" s="4">
        <v>117</v>
      </c>
      <c r="Y909" s="4" t="s">
        <v>365</v>
      </c>
      <c r="Z909" s="4">
        <v>15</v>
      </c>
      <c r="AA909" s="4" t="s">
        <v>43</v>
      </c>
      <c r="AB909" s="4">
        <v>1</v>
      </c>
      <c r="AC909" s="4" t="s">
        <v>43</v>
      </c>
      <c r="AD909" s="36">
        <v>13</v>
      </c>
      <c r="AE909" s="36" t="s">
        <v>44</v>
      </c>
      <c r="AF909" s="4"/>
      <c r="AG909" s="4"/>
      <c r="AH909" s="4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spans="1:46" ht="15" customHeight="1" x14ac:dyDescent="0.35">
      <c r="A910" s="4">
        <v>2021</v>
      </c>
      <c r="B910" s="4" t="s">
        <v>34</v>
      </c>
      <c r="C910" s="4" t="s">
        <v>34</v>
      </c>
      <c r="D910" s="55">
        <v>44315</v>
      </c>
      <c r="E910" s="4" t="s">
        <v>1256</v>
      </c>
      <c r="F910" s="4" t="s">
        <v>36</v>
      </c>
      <c r="G910" s="4" t="s">
        <v>921</v>
      </c>
      <c r="H910" s="4" t="s">
        <v>38</v>
      </c>
      <c r="I910" s="4" t="s">
        <v>1605</v>
      </c>
      <c r="J910" s="4"/>
      <c r="K910" s="55"/>
      <c r="L910" s="4"/>
      <c r="M910" s="4"/>
      <c r="N910" s="55"/>
      <c r="O910" s="4"/>
      <c r="P910" s="55">
        <v>44315</v>
      </c>
      <c r="Q910" s="4" t="s">
        <v>2477</v>
      </c>
      <c r="R910" s="4"/>
      <c r="S910" s="4"/>
      <c r="T910" s="4">
        <v>36</v>
      </c>
      <c r="U910" s="4" t="s">
        <v>229</v>
      </c>
      <c r="V910" s="4">
        <v>214</v>
      </c>
      <c r="W910" s="4" t="s">
        <v>1164</v>
      </c>
      <c r="X910" s="4">
        <v>1205</v>
      </c>
      <c r="Y910" s="4" t="s">
        <v>1164</v>
      </c>
      <c r="Z910" s="4">
        <v>7</v>
      </c>
      <c r="AA910" s="4" t="s">
        <v>329</v>
      </c>
      <c r="AB910" s="4">
        <v>1</v>
      </c>
      <c r="AC910" s="4" t="s">
        <v>330</v>
      </c>
      <c r="AD910" s="36">
        <v>4</v>
      </c>
      <c r="AE910" s="36" t="s">
        <v>629</v>
      </c>
      <c r="AF910" s="4"/>
      <c r="AG910" s="4"/>
      <c r="AH910" s="4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spans="1:46" ht="15" customHeight="1" x14ac:dyDescent="0.35">
      <c r="A911" s="4">
        <v>2021</v>
      </c>
      <c r="B911" s="4" t="s">
        <v>147</v>
      </c>
      <c r="C911" s="4" t="s">
        <v>148</v>
      </c>
      <c r="D911" s="55">
        <v>44351</v>
      </c>
      <c r="E911" s="4" t="s">
        <v>1256</v>
      </c>
      <c r="F911" s="4" t="s">
        <v>36</v>
      </c>
      <c r="G911" s="4" t="s">
        <v>921</v>
      </c>
      <c r="H911" s="4" t="s">
        <v>38</v>
      </c>
      <c r="I911" s="4" t="s">
        <v>1605</v>
      </c>
      <c r="J911" s="4"/>
      <c r="K911" s="55"/>
      <c r="L911" s="4"/>
      <c r="M911" s="4"/>
      <c r="N911" s="55"/>
      <c r="O911" s="4"/>
      <c r="P911" s="55">
        <v>44351</v>
      </c>
      <c r="Q911" s="4" t="s">
        <v>2478</v>
      </c>
      <c r="R911" s="4"/>
      <c r="S911" s="4"/>
      <c r="T911" s="4">
        <v>0</v>
      </c>
      <c r="U911" s="4" t="s">
        <v>150</v>
      </c>
      <c r="V911" s="4">
        <v>301830</v>
      </c>
      <c r="W911" s="4" t="s">
        <v>1984</v>
      </c>
      <c r="X911" s="4">
        <v>301830</v>
      </c>
      <c r="Y911" s="4" t="s">
        <v>1984</v>
      </c>
      <c r="Z911" s="4">
        <v>5</v>
      </c>
      <c r="AA911" s="4" t="s">
        <v>77</v>
      </c>
      <c r="AB911" s="4">
        <v>1</v>
      </c>
      <c r="AC911" s="4" t="s">
        <v>78</v>
      </c>
      <c r="AD911" s="36">
        <v>15</v>
      </c>
      <c r="AE911" s="36" t="s">
        <v>1985</v>
      </c>
      <c r="AF911" s="4"/>
      <c r="AG911" s="4"/>
      <c r="AH911" s="4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spans="1:46" ht="15" customHeight="1" x14ac:dyDescent="0.35">
      <c r="A912" s="4">
        <v>2021</v>
      </c>
      <c r="B912" s="4" t="s">
        <v>147</v>
      </c>
      <c r="C912" s="4" t="s">
        <v>148</v>
      </c>
      <c r="D912" s="55">
        <v>44327</v>
      </c>
      <c r="E912" s="4" t="s">
        <v>1256</v>
      </c>
      <c r="F912" s="4" t="s">
        <v>36</v>
      </c>
      <c r="G912" s="4" t="s">
        <v>921</v>
      </c>
      <c r="H912" s="4" t="s">
        <v>38</v>
      </c>
      <c r="I912" s="4" t="s">
        <v>1605</v>
      </c>
      <c r="J912" s="4"/>
      <c r="K912" s="55"/>
      <c r="L912" s="4"/>
      <c r="M912" s="4"/>
      <c r="N912" s="55"/>
      <c r="O912" s="4"/>
      <c r="P912" s="55">
        <v>44327</v>
      </c>
      <c r="Q912" s="4" t="s">
        <v>2479</v>
      </c>
      <c r="R912" s="4"/>
      <c r="S912" s="4"/>
      <c r="T912" s="56">
        <v>0</v>
      </c>
      <c r="U912" s="56" t="s">
        <v>150</v>
      </c>
      <c r="V912" s="56">
        <v>301274</v>
      </c>
      <c r="W912" s="56" t="s">
        <v>974</v>
      </c>
      <c r="X912" s="56">
        <v>301274</v>
      </c>
      <c r="Y912" s="56" t="s">
        <v>974</v>
      </c>
      <c r="Z912" s="56">
        <v>15</v>
      </c>
      <c r="AA912" s="56" t="s">
        <v>43</v>
      </c>
      <c r="AB912" s="56">
        <v>1</v>
      </c>
      <c r="AC912" s="56" t="s">
        <v>43</v>
      </c>
      <c r="AD912" s="37">
        <v>25</v>
      </c>
      <c r="AE912" s="37" t="s">
        <v>144</v>
      </c>
      <c r="AF912" s="4"/>
      <c r="AG912" s="4"/>
      <c r="AH912" s="4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spans="1:46" ht="15" customHeight="1" x14ac:dyDescent="0.35">
      <c r="A913" s="4">
        <v>2021</v>
      </c>
      <c r="B913" s="4" t="s">
        <v>147</v>
      </c>
      <c r="C913" s="4" t="s">
        <v>148</v>
      </c>
      <c r="D913" s="55">
        <v>44329</v>
      </c>
      <c r="E913" s="4" t="s">
        <v>1256</v>
      </c>
      <c r="F913" s="4" t="s">
        <v>36</v>
      </c>
      <c r="G913" s="4" t="s">
        <v>921</v>
      </c>
      <c r="H913" s="4" t="s">
        <v>38</v>
      </c>
      <c r="I913" s="4" t="s">
        <v>1605</v>
      </c>
      <c r="J913" s="4"/>
      <c r="K913" s="55"/>
      <c r="L913" s="4"/>
      <c r="M913" s="4"/>
      <c r="N913" s="55"/>
      <c r="O913" s="4"/>
      <c r="P913" s="55">
        <v>44329</v>
      </c>
      <c r="Q913" s="4" t="s">
        <v>2480</v>
      </c>
      <c r="R913" s="4"/>
      <c r="S913" s="4"/>
      <c r="T913" s="4">
        <v>0</v>
      </c>
      <c r="U913" s="4" t="s">
        <v>150</v>
      </c>
      <c r="V913" s="4">
        <v>301278</v>
      </c>
      <c r="W913" s="4" t="s">
        <v>2166</v>
      </c>
      <c r="X913" s="4">
        <v>301278</v>
      </c>
      <c r="Y913" s="4" t="s">
        <v>2166</v>
      </c>
      <c r="Z913" s="4">
        <v>15</v>
      </c>
      <c r="AA913" s="4" t="s">
        <v>43</v>
      </c>
      <c r="AB913" s="4">
        <v>1</v>
      </c>
      <c r="AC913" s="4" t="s">
        <v>43</v>
      </c>
      <c r="AD913" s="36">
        <v>29</v>
      </c>
      <c r="AE913" s="36" t="s">
        <v>2167</v>
      </c>
      <c r="AF913" s="4"/>
      <c r="AG913" s="4"/>
      <c r="AH913" s="4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spans="1:46" ht="15" customHeight="1" x14ac:dyDescent="0.35">
      <c r="A914" s="4">
        <v>2021</v>
      </c>
      <c r="B914" s="4" t="s">
        <v>147</v>
      </c>
      <c r="C914" s="4" t="s">
        <v>207</v>
      </c>
      <c r="D914" s="55">
        <v>44258</v>
      </c>
      <c r="E914" s="4" t="s">
        <v>1256</v>
      </c>
      <c r="F914" s="4" t="s">
        <v>36</v>
      </c>
      <c r="G914" s="4" t="s">
        <v>921</v>
      </c>
      <c r="H914" s="4" t="s">
        <v>38</v>
      </c>
      <c r="I914" s="4" t="s">
        <v>1605</v>
      </c>
      <c r="J914" s="4"/>
      <c r="K914" s="55"/>
      <c r="L914" s="4"/>
      <c r="M914" s="4"/>
      <c r="N914" s="55"/>
      <c r="O914" s="4"/>
      <c r="P914" s="55">
        <v>44258</v>
      </c>
      <c r="Q914" s="4" t="s">
        <v>2481</v>
      </c>
      <c r="R914" s="4"/>
      <c r="S914" s="4"/>
      <c r="T914" s="4">
        <v>0</v>
      </c>
      <c r="U914" s="4" t="s">
        <v>150</v>
      </c>
      <c r="V914" s="4">
        <v>301250</v>
      </c>
      <c r="W914" s="4" t="s">
        <v>2482</v>
      </c>
      <c r="X914" s="4">
        <v>301250</v>
      </c>
      <c r="Y914" s="4" t="s">
        <v>1431</v>
      </c>
      <c r="Z914" s="4">
        <v>15</v>
      </c>
      <c r="AA914" s="4" t="s">
        <v>43</v>
      </c>
      <c r="AB914" s="4">
        <v>1</v>
      </c>
      <c r="AC914" s="4" t="s">
        <v>43</v>
      </c>
      <c r="AD914" s="36">
        <v>1</v>
      </c>
      <c r="AE914" s="36" t="s">
        <v>43</v>
      </c>
      <c r="AF914" s="4"/>
      <c r="AG914" s="4"/>
      <c r="AH914" s="4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spans="1:46" ht="15" customHeight="1" x14ac:dyDescent="0.35">
      <c r="A915" s="4">
        <v>2021</v>
      </c>
      <c r="B915" s="4" t="s">
        <v>147</v>
      </c>
      <c r="C915" s="4" t="s">
        <v>207</v>
      </c>
      <c r="D915" s="55">
        <v>44273</v>
      </c>
      <c r="E915" s="4" t="s">
        <v>1256</v>
      </c>
      <c r="F915" s="4" t="s">
        <v>36</v>
      </c>
      <c r="G915" s="4" t="s">
        <v>921</v>
      </c>
      <c r="H915" s="4" t="s">
        <v>38</v>
      </c>
      <c r="I915" s="4" t="s">
        <v>1605</v>
      </c>
      <c r="J915" s="4"/>
      <c r="K915" s="55"/>
      <c r="L915" s="4"/>
      <c r="M915" s="4"/>
      <c r="N915" s="55"/>
      <c r="O915" s="4"/>
      <c r="P915" s="55">
        <v>44273</v>
      </c>
      <c r="Q915" s="4" t="s">
        <v>2483</v>
      </c>
      <c r="R915" s="4"/>
      <c r="S915" s="4"/>
      <c r="T915" s="4">
        <v>0</v>
      </c>
      <c r="U915" s="4" t="s">
        <v>150</v>
      </c>
      <c r="V915" s="4">
        <v>300479</v>
      </c>
      <c r="W915" s="4" t="s">
        <v>1949</v>
      </c>
      <c r="X915" s="4">
        <v>300479</v>
      </c>
      <c r="Y915" s="4" t="s">
        <v>1949</v>
      </c>
      <c r="Z915" s="4">
        <v>5</v>
      </c>
      <c r="AA915" s="4" t="s">
        <v>77</v>
      </c>
      <c r="AB915" s="4">
        <v>6</v>
      </c>
      <c r="AC915" s="4" t="s">
        <v>1353</v>
      </c>
      <c r="AD915" s="36">
        <v>1</v>
      </c>
      <c r="AE915" s="36" t="s">
        <v>1950</v>
      </c>
      <c r="AF915" s="4"/>
      <c r="AG915" s="4"/>
      <c r="AH915" s="4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spans="1:46" ht="15" customHeight="1" x14ac:dyDescent="0.35">
      <c r="A916" s="4">
        <v>2021</v>
      </c>
      <c r="B916" s="4" t="s">
        <v>34</v>
      </c>
      <c r="C916" s="4" t="s">
        <v>34</v>
      </c>
      <c r="D916" s="55">
        <v>44326</v>
      </c>
      <c r="E916" s="4" t="s">
        <v>1256</v>
      </c>
      <c r="F916" s="4" t="s">
        <v>36</v>
      </c>
      <c r="G916" s="4" t="s">
        <v>921</v>
      </c>
      <c r="H916" s="4" t="s">
        <v>38</v>
      </c>
      <c r="I916" s="4" t="s">
        <v>1605</v>
      </c>
      <c r="J916" s="4"/>
      <c r="K916" s="55"/>
      <c r="L916" s="4"/>
      <c r="M916" s="4"/>
      <c r="N916" s="55"/>
      <c r="O916" s="4"/>
      <c r="P916" s="55">
        <v>44326</v>
      </c>
      <c r="Q916" s="4" t="s">
        <v>2484</v>
      </c>
      <c r="R916" s="4"/>
      <c r="S916" s="4"/>
      <c r="T916" s="4">
        <v>38</v>
      </c>
      <c r="U916" s="4" t="s">
        <v>59</v>
      </c>
      <c r="V916" s="4">
        <v>240</v>
      </c>
      <c r="W916" s="4" t="s">
        <v>327</v>
      </c>
      <c r="X916" s="4">
        <v>193</v>
      </c>
      <c r="Y916" s="4" t="s">
        <v>328</v>
      </c>
      <c r="Z916" s="4">
        <v>7</v>
      </c>
      <c r="AA916" s="4" t="s">
        <v>329</v>
      </c>
      <c r="AB916" s="4">
        <v>1</v>
      </c>
      <c r="AC916" s="4" t="s">
        <v>330</v>
      </c>
      <c r="AD916" s="36">
        <v>1</v>
      </c>
      <c r="AE916" s="36" t="s">
        <v>331</v>
      </c>
      <c r="AF916" s="4"/>
      <c r="AG916" s="4"/>
      <c r="AH916" s="4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 spans="1:46" ht="15" customHeight="1" x14ac:dyDescent="0.35">
      <c r="A917" s="4">
        <v>2021</v>
      </c>
      <c r="B917" s="4" t="s">
        <v>34</v>
      </c>
      <c r="C917" s="4" t="s">
        <v>34</v>
      </c>
      <c r="D917" s="55">
        <v>44313</v>
      </c>
      <c r="E917" s="4" t="s">
        <v>1256</v>
      </c>
      <c r="F917" s="4" t="s">
        <v>36</v>
      </c>
      <c r="G917" s="4" t="s">
        <v>921</v>
      </c>
      <c r="H917" s="4" t="s">
        <v>38</v>
      </c>
      <c r="I917" s="4" t="s">
        <v>1605</v>
      </c>
      <c r="J917" s="4"/>
      <c r="K917" s="55"/>
      <c r="L917" s="4"/>
      <c r="M917" s="4"/>
      <c r="N917" s="55"/>
      <c r="O917" s="4"/>
      <c r="P917" s="55">
        <v>44313</v>
      </c>
      <c r="Q917" s="4" t="s">
        <v>2485</v>
      </c>
      <c r="R917" s="4"/>
      <c r="S917" s="4"/>
      <c r="T917" s="4">
        <v>26</v>
      </c>
      <c r="U917" s="4" t="s">
        <v>51</v>
      </c>
      <c r="V917" s="4">
        <v>6</v>
      </c>
      <c r="W917" s="4" t="s">
        <v>574</v>
      </c>
      <c r="X917" s="4">
        <v>9</v>
      </c>
      <c r="Y917" s="4" t="s">
        <v>575</v>
      </c>
      <c r="Z917" s="4">
        <v>15</v>
      </c>
      <c r="AA917" s="4" t="s">
        <v>43</v>
      </c>
      <c r="AB917" s="4">
        <v>1</v>
      </c>
      <c r="AC917" s="4" t="s">
        <v>43</v>
      </c>
      <c r="AD917" s="36">
        <v>31</v>
      </c>
      <c r="AE917" s="36" t="s">
        <v>49</v>
      </c>
      <c r="AF917" s="4"/>
      <c r="AG917" s="4"/>
      <c r="AH917" s="4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 spans="1:46" ht="15" customHeight="1" x14ac:dyDescent="0.35">
      <c r="A918" s="4">
        <v>2021</v>
      </c>
      <c r="B918" s="4" t="s">
        <v>34</v>
      </c>
      <c r="C918" s="4" t="s">
        <v>34</v>
      </c>
      <c r="D918" s="55">
        <v>44322</v>
      </c>
      <c r="E918" s="4" t="s">
        <v>1256</v>
      </c>
      <c r="F918" s="4" t="s">
        <v>36</v>
      </c>
      <c r="G918" s="4" t="s">
        <v>921</v>
      </c>
      <c r="H918" s="4" t="s">
        <v>38</v>
      </c>
      <c r="I918" s="4" t="s">
        <v>1605</v>
      </c>
      <c r="J918" s="4"/>
      <c r="K918" s="55"/>
      <c r="L918" s="4"/>
      <c r="M918" s="4"/>
      <c r="N918" s="55"/>
      <c r="O918" s="4"/>
      <c r="P918" s="55">
        <v>44322</v>
      </c>
      <c r="Q918" s="4" t="s">
        <v>2486</v>
      </c>
      <c r="R918" s="4"/>
      <c r="S918" s="4"/>
      <c r="T918" s="4">
        <v>38</v>
      </c>
      <c r="U918" s="4" t="s">
        <v>59</v>
      </c>
      <c r="V918" s="4">
        <v>241</v>
      </c>
      <c r="W918" s="4" t="s">
        <v>146</v>
      </c>
      <c r="X918" s="4">
        <v>194</v>
      </c>
      <c r="Y918" s="4" t="s">
        <v>146</v>
      </c>
      <c r="Z918" s="4">
        <v>15</v>
      </c>
      <c r="AA918" s="4" t="s">
        <v>43</v>
      </c>
      <c r="AB918" s="4">
        <v>1</v>
      </c>
      <c r="AC918" s="4" t="s">
        <v>43</v>
      </c>
      <c r="AD918" s="36">
        <v>31</v>
      </c>
      <c r="AE918" s="36" t="s">
        <v>49</v>
      </c>
      <c r="AF918" s="4"/>
      <c r="AG918" s="4"/>
      <c r="AH918" s="4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 spans="1:46" ht="15" customHeight="1" x14ac:dyDescent="0.35">
      <c r="A919" s="4">
        <v>2021</v>
      </c>
      <c r="B919" s="4" t="s">
        <v>34</v>
      </c>
      <c r="C919" s="4" t="s">
        <v>34</v>
      </c>
      <c r="D919" s="55">
        <v>44424</v>
      </c>
      <c r="E919" s="4" t="s">
        <v>1256</v>
      </c>
      <c r="F919" s="4" t="s">
        <v>36</v>
      </c>
      <c r="G919" s="4" t="s">
        <v>921</v>
      </c>
      <c r="H919" s="4" t="s">
        <v>38</v>
      </c>
      <c r="I919" s="4" t="s">
        <v>1605</v>
      </c>
      <c r="J919" s="4"/>
      <c r="K919" s="55"/>
      <c r="L919" s="4"/>
      <c r="M919" s="4"/>
      <c r="N919" s="55"/>
      <c r="O919" s="4"/>
      <c r="P919" s="55">
        <v>44424</v>
      </c>
      <c r="Q919" s="4" t="s">
        <v>2487</v>
      </c>
      <c r="R919" s="4"/>
      <c r="S919" s="4"/>
      <c r="T919" s="4">
        <v>38</v>
      </c>
      <c r="U919" s="4" t="s">
        <v>59</v>
      </c>
      <c r="V919" s="4">
        <v>38</v>
      </c>
      <c r="W919" s="4" t="s">
        <v>184</v>
      </c>
      <c r="X919" s="4">
        <v>1086</v>
      </c>
      <c r="Y919" s="4" t="s">
        <v>184</v>
      </c>
      <c r="Z919" s="4">
        <v>15</v>
      </c>
      <c r="AA919" s="4" t="s">
        <v>43</v>
      </c>
      <c r="AB919" s="4">
        <v>1</v>
      </c>
      <c r="AC919" s="4" t="s">
        <v>43</v>
      </c>
      <c r="AD919" s="36">
        <v>31</v>
      </c>
      <c r="AE919" s="36" t="s">
        <v>49</v>
      </c>
      <c r="AF919" s="4"/>
      <c r="AG919" s="4"/>
      <c r="AH919" s="4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 spans="1:46" ht="15" customHeight="1" x14ac:dyDescent="0.35">
      <c r="A920" s="4">
        <v>2021</v>
      </c>
      <c r="B920" s="4" t="s">
        <v>34</v>
      </c>
      <c r="C920" s="4" t="s">
        <v>34</v>
      </c>
      <c r="D920" s="55">
        <v>44302</v>
      </c>
      <c r="E920" s="4" t="s">
        <v>1256</v>
      </c>
      <c r="F920" s="4" t="s">
        <v>36</v>
      </c>
      <c r="G920" s="4" t="s">
        <v>921</v>
      </c>
      <c r="H920" s="4" t="s">
        <v>38</v>
      </c>
      <c r="I920" s="4" t="s">
        <v>1605</v>
      </c>
      <c r="J920" s="4"/>
      <c r="K920" s="55"/>
      <c r="L920" s="4"/>
      <c r="M920" s="4"/>
      <c r="N920" s="55"/>
      <c r="O920" s="4"/>
      <c r="P920" s="55">
        <v>44302</v>
      </c>
      <c r="Q920" s="4" t="s">
        <v>2488</v>
      </c>
      <c r="R920" s="4"/>
      <c r="S920" s="4"/>
      <c r="T920" s="56">
        <v>36</v>
      </c>
      <c r="U920" s="56" t="s">
        <v>229</v>
      </c>
      <c r="V920" s="4">
        <v>36</v>
      </c>
      <c r="W920" s="56" t="s">
        <v>372</v>
      </c>
      <c r="X920" s="4">
        <v>1072</v>
      </c>
      <c r="Y920" s="56" t="s">
        <v>373</v>
      </c>
      <c r="Z920" s="56">
        <v>15</v>
      </c>
      <c r="AA920" s="56" t="s">
        <v>43</v>
      </c>
      <c r="AB920" s="56">
        <v>1</v>
      </c>
      <c r="AC920" s="56" t="s">
        <v>43</v>
      </c>
      <c r="AD920" s="37">
        <v>1</v>
      </c>
      <c r="AE920" s="37" t="s">
        <v>43</v>
      </c>
      <c r="AF920" s="4"/>
      <c r="AG920" s="4"/>
      <c r="AH920" s="4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 spans="1:46" ht="15" customHeight="1" x14ac:dyDescent="0.35">
      <c r="A921" s="4">
        <v>2021</v>
      </c>
      <c r="B921" s="4" t="s">
        <v>34</v>
      </c>
      <c r="C921" s="4" t="s">
        <v>34</v>
      </c>
      <c r="D921" s="55">
        <v>44309</v>
      </c>
      <c r="E921" s="4" t="s">
        <v>1256</v>
      </c>
      <c r="F921" s="4" t="s">
        <v>36</v>
      </c>
      <c r="G921" s="4" t="s">
        <v>921</v>
      </c>
      <c r="H921" s="4" t="s">
        <v>38</v>
      </c>
      <c r="I921" s="4" t="s">
        <v>1605</v>
      </c>
      <c r="J921" s="4"/>
      <c r="K921" s="55"/>
      <c r="L921" s="4"/>
      <c r="M921" s="4"/>
      <c r="N921" s="55"/>
      <c r="O921" s="4"/>
      <c r="P921" s="55">
        <v>44309</v>
      </c>
      <c r="Q921" s="4" t="s">
        <v>2489</v>
      </c>
      <c r="R921" s="4"/>
      <c r="S921" s="4"/>
      <c r="T921" s="4">
        <v>5</v>
      </c>
      <c r="U921" s="4" t="s">
        <v>121</v>
      </c>
      <c r="V921" s="4">
        <v>331</v>
      </c>
      <c r="W921" s="4" t="s">
        <v>226</v>
      </c>
      <c r="X921" s="4">
        <v>474</v>
      </c>
      <c r="Y921" s="4" t="s">
        <v>227</v>
      </c>
      <c r="Z921" s="4">
        <v>15</v>
      </c>
      <c r="AA921" s="4" t="s">
        <v>43</v>
      </c>
      <c r="AB921" s="4">
        <v>1</v>
      </c>
      <c r="AC921" s="4" t="s">
        <v>43</v>
      </c>
      <c r="AD921" s="36">
        <v>13</v>
      </c>
      <c r="AE921" s="36" t="s">
        <v>44</v>
      </c>
      <c r="AF921" s="4"/>
      <c r="AG921" s="4"/>
      <c r="AH921" s="4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 spans="1:46" ht="15" customHeight="1" x14ac:dyDescent="0.35">
      <c r="A922" s="4">
        <v>2021</v>
      </c>
      <c r="B922" s="4" t="s">
        <v>147</v>
      </c>
      <c r="C922" s="4" t="s">
        <v>148</v>
      </c>
      <c r="D922" s="55">
        <v>44272</v>
      </c>
      <c r="E922" s="4" t="s">
        <v>1290</v>
      </c>
      <c r="F922" s="4" t="s">
        <v>36</v>
      </c>
      <c r="G922" s="4" t="s">
        <v>921</v>
      </c>
      <c r="H922" s="4" t="s">
        <v>38</v>
      </c>
      <c r="I922" s="4" t="s">
        <v>1605</v>
      </c>
      <c r="J922" s="4"/>
      <c r="K922" s="57"/>
      <c r="L922" s="4"/>
      <c r="M922" s="4"/>
      <c r="N922" s="55"/>
      <c r="O922" s="4"/>
      <c r="P922" s="57">
        <v>44272</v>
      </c>
      <c r="Q922" s="4" t="s">
        <v>2490</v>
      </c>
      <c r="R922" s="4"/>
      <c r="S922" s="4"/>
      <c r="T922" s="4">
        <v>0</v>
      </c>
      <c r="U922" s="4" t="s">
        <v>150</v>
      </c>
      <c r="V922" s="4">
        <v>301133</v>
      </c>
      <c r="W922" s="4" t="s">
        <v>1485</v>
      </c>
      <c r="X922" s="4">
        <v>301133</v>
      </c>
      <c r="Y922" s="4" t="s">
        <v>1485</v>
      </c>
      <c r="Z922" s="4">
        <v>13</v>
      </c>
      <c r="AA922" s="4" t="s">
        <v>314</v>
      </c>
      <c r="AB922" s="4">
        <v>1</v>
      </c>
      <c r="AC922" s="4" t="s">
        <v>315</v>
      </c>
      <c r="AD922" s="36">
        <v>7</v>
      </c>
      <c r="AE922" s="36" t="s">
        <v>1486</v>
      </c>
      <c r="AF922" s="4"/>
      <c r="AG922" s="4"/>
      <c r="AH922" s="4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 spans="1:46" ht="15" customHeight="1" x14ac:dyDescent="0.35">
      <c r="A923" s="4">
        <v>2021</v>
      </c>
      <c r="B923" s="4" t="s">
        <v>147</v>
      </c>
      <c r="C923" s="4" t="s">
        <v>207</v>
      </c>
      <c r="D923" s="55">
        <v>44277</v>
      </c>
      <c r="E923" s="4" t="s">
        <v>1290</v>
      </c>
      <c r="F923" s="4" t="s">
        <v>36</v>
      </c>
      <c r="G923" s="4" t="s">
        <v>921</v>
      </c>
      <c r="H923" s="4" t="s">
        <v>38</v>
      </c>
      <c r="I923" s="4" t="s">
        <v>1605</v>
      </c>
      <c r="J923" s="4"/>
      <c r="K923" s="55"/>
      <c r="L923" s="4"/>
      <c r="M923" s="4"/>
      <c r="N923" s="55"/>
      <c r="O923" s="4"/>
      <c r="P923" s="55">
        <v>44277</v>
      </c>
      <c r="Q923" s="4" t="s">
        <v>2491</v>
      </c>
      <c r="R923" s="4"/>
      <c r="S923" s="4"/>
      <c r="T923" s="4">
        <v>0</v>
      </c>
      <c r="U923" s="4" t="s">
        <v>150</v>
      </c>
      <c r="V923" s="4">
        <v>301154</v>
      </c>
      <c r="W923" s="4" t="s">
        <v>1988</v>
      </c>
      <c r="X923" s="4">
        <v>301154</v>
      </c>
      <c r="Y923" s="4" t="s">
        <v>1988</v>
      </c>
      <c r="Z923" s="4">
        <v>13</v>
      </c>
      <c r="AA923" s="4" t="s">
        <v>314</v>
      </c>
      <c r="AB923" s="4">
        <v>4</v>
      </c>
      <c r="AC923" s="4" t="s">
        <v>1989</v>
      </c>
      <c r="AD923" s="36">
        <v>1</v>
      </c>
      <c r="AE923" s="36" t="s">
        <v>1989</v>
      </c>
      <c r="AF923" s="4"/>
      <c r="AG923" s="4"/>
      <c r="AH923" s="4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 spans="1:46" ht="15" customHeight="1" x14ac:dyDescent="0.35">
      <c r="A924" s="4">
        <v>2021</v>
      </c>
      <c r="B924" s="4" t="s">
        <v>147</v>
      </c>
      <c r="C924" s="4" t="s">
        <v>148</v>
      </c>
      <c r="D924" s="55">
        <v>44330</v>
      </c>
      <c r="E924" s="4" t="s">
        <v>1256</v>
      </c>
      <c r="F924" s="4" t="s">
        <v>36</v>
      </c>
      <c r="G924" s="4" t="s">
        <v>921</v>
      </c>
      <c r="H924" s="4" t="s">
        <v>38</v>
      </c>
      <c r="I924" s="4" t="s">
        <v>1605</v>
      </c>
      <c r="J924" s="4"/>
      <c r="K924" s="55"/>
      <c r="L924" s="4"/>
      <c r="M924" s="4"/>
      <c r="N924" s="55"/>
      <c r="O924" s="4"/>
      <c r="P924" s="55">
        <v>44330</v>
      </c>
      <c r="Q924" s="4" t="s">
        <v>2492</v>
      </c>
      <c r="R924" s="4"/>
      <c r="S924" s="4"/>
      <c r="T924" s="4">
        <v>0</v>
      </c>
      <c r="U924" s="4" t="s">
        <v>150</v>
      </c>
      <c r="V924" s="4">
        <v>301279</v>
      </c>
      <c r="W924" s="4" t="s">
        <v>463</v>
      </c>
      <c r="X924" s="4">
        <v>301279</v>
      </c>
      <c r="Y924" s="4" t="s">
        <v>463</v>
      </c>
      <c r="Z924" s="4">
        <v>15</v>
      </c>
      <c r="AA924" s="4" t="s">
        <v>43</v>
      </c>
      <c r="AB924" s="4">
        <v>1</v>
      </c>
      <c r="AC924" s="4" t="s">
        <v>43</v>
      </c>
      <c r="AD924" s="36">
        <v>30</v>
      </c>
      <c r="AE924" s="36" t="s">
        <v>130</v>
      </c>
      <c r="AF924" s="4"/>
      <c r="AG924" s="4"/>
      <c r="AH924" s="4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 spans="1:46" ht="15" customHeight="1" x14ac:dyDescent="0.35">
      <c r="A925" s="4">
        <v>2021</v>
      </c>
      <c r="B925" s="4" t="s">
        <v>62</v>
      </c>
      <c r="C925" s="4" t="s">
        <v>62</v>
      </c>
      <c r="D925" s="55">
        <v>44363</v>
      </c>
      <c r="E925" s="4" t="s">
        <v>1256</v>
      </c>
      <c r="F925" s="4" t="s">
        <v>36</v>
      </c>
      <c r="G925" s="4" t="s">
        <v>921</v>
      </c>
      <c r="H925" s="4" t="s">
        <v>38</v>
      </c>
      <c r="I925" s="4" t="s">
        <v>1605</v>
      </c>
      <c r="J925" s="4"/>
      <c r="K925" s="55"/>
      <c r="L925" s="4"/>
      <c r="M925" s="4"/>
      <c r="N925" s="55"/>
      <c r="O925" s="4"/>
      <c r="P925" s="55">
        <v>44363</v>
      </c>
      <c r="Q925" s="4" t="s">
        <v>2493</v>
      </c>
      <c r="R925" s="4"/>
      <c r="S925" s="4"/>
      <c r="T925" s="4">
        <v>99</v>
      </c>
      <c r="U925" s="4" t="s">
        <v>64</v>
      </c>
      <c r="V925" s="4">
        <v>447</v>
      </c>
      <c r="W925" s="4" t="s">
        <v>415</v>
      </c>
      <c r="X925" s="4">
        <v>799</v>
      </c>
      <c r="Y925" s="4" t="s">
        <v>416</v>
      </c>
      <c r="Z925" s="4">
        <v>9</v>
      </c>
      <c r="AA925" s="4" t="s">
        <v>417</v>
      </c>
      <c r="AB925" s="4">
        <v>1</v>
      </c>
      <c r="AC925" s="4" t="s">
        <v>417</v>
      </c>
      <c r="AD925" s="36">
        <v>1</v>
      </c>
      <c r="AE925" s="36" t="s">
        <v>417</v>
      </c>
      <c r="AF925" s="4"/>
      <c r="AG925" s="4"/>
      <c r="AH925" s="4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 spans="1:46" ht="15" customHeight="1" x14ac:dyDescent="0.35">
      <c r="A926" s="4">
        <v>2021</v>
      </c>
      <c r="B926" s="4" t="s">
        <v>147</v>
      </c>
      <c r="C926" s="4" t="s">
        <v>148</v>
      </c>
      <c r="D926" s="55">
        <v>44259</v>
      </c>
      <c r="E926" s="4" t="s">
        <v>1256</v>
      </c>
      <c r="F926" s="4" t="s">
        <v>36</v>
      </c>
      <c r="G926" s="4" t="s">
        <v>921</v>
      </c>
      <c r="H926" s="4" t="s">
        <v>38</v>
      </c>
      <c r="I926" s="4" t="s">
        <v>1605</v>
      </c>
      <c r="J926" s="4"/>
      <c r="K926" s="55"/>
      <c r="L926" s="4"/>
      <c r="M926" s="4"/>
      <c r="N926" s="55"/>
      <c r="O926" s="4"/>
      <c r="P926" s="55">
        <v>44259</v>
      </c>
      <c r="Q926" s="4" t="s">
        <v>2494</v>
      </c>
      <c r="R926" s="4"/>
      <c r="S926" s="4"/>
      <c r="T926" s="4">
        <v>0</v>
      </c>
      <c r="U926" s="4" t="s">
        <v>150</v>
      </c>
      <c r="V926" s="4">
        <v>301280</v>
      </c>
      <c r="W926" s="4" t="s">
        <v>465</v>
      </c>
      <c r="X926" s="4">
        <v>301280</v>
      </c>
      <c r="Y926" s="4" t="s">
        <v>465</v>
      </c>
      <c r="Z926" s="4">
        <v>15</v>
      </c>
      <c r="AA926" s="4" t="s">
        <v>43</v>
      </c>
      <c r="AB926" s="4">
        <v>1</v>
      </c>
      <c r="AC926" s="4" t="s">
        <v>43</v>
      </c>
      <c r="AD926" s="36">
        <v>31</v>
      </c>
      <c r="AE926" s="36" t="s">
        <v>49</v>
      </c>
      <c r="AF926" s="4"/>
      <c r="AG926" s="4"/>
      <c r="AH926" s="4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 spans="1:46" ht="15" customHeight="1" x14ac:dyDescent="0.35">
      <c r="A927" s="4">
        <v>2021</v>
      </c>
      <c r="B927" s="4" t="s">
        <v>147</v>
      </c>
      <c r="C927" s="4" t="s">
        <v>148</v>
      </c>
      <c r="D927" s="55">
        <v>44329</v>
      </c>
      <c r="E927" s="4" t="s">
        <v>1256</v>
      </c>
      <c r="F927" s="4" t="s">
        <v>36</v>
      </c>
      <c r="G927" s="4" t="s">
        <v>921</v>
      </c>
      <c r="H927" s="4" t="s">
        <v>38</v>
      </c>
      <c r="I927" s="4" t="s">
        <v>1605</v>
      </c>
      <c r="J927" s="4"/>
      <c r="K927" s="55"/>
      <c r="L927" s="4"/>
      <c r="M927" s="4"/>
      <c r="N927" s="55"/>
      <c r="O927" s="4"/>
      <c r="P927" s="55">
        <v>44329</v>
      </c>
      <c r="Q927" s="4" t="s">
        <v>2495</v>
      </c>
      <c r="R927" s="4"/>
      <c r="S927" s="4"/>
      <c r="T927" s="56">
        <v>0</v>
      </c>
      <c r="U927" s="56" t="s">
        <v>150</v>
      </c>
      <c r="V927" s="56">
        <v>301531</v>
      </c>
      <c r="W927" s="56" t="s">
        <v>1528</v>
      </c>
      <c r="X927" s="56">
        <v>301531</v>
      </c>
      <c r="Y927" s="56" t="s">
        <v>1528</v>
      </c>
      <c r="Z927" s="56">
        <v>20</v>
      </c>
      <c r="AA927" s="56" t="s">
        <v>324</v>
      </c>
      <c r="AB927" s="56">
        <v>1</v>
      </c>
      <c r="AC927" s="56" t="s">
        <v>324</v>
      </c>
      <c r="AD927" s="37">
        <v>5</v>
      </c>
      <c r="AE927" s="37" t="s">
        <v>1529</v>
      </c>
      <c r="AF927" s="4"/>
      <c r="AG927" s="4"/>
      <c r="AH927" s="4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 spans="1:46" ht="15" customHeight="1" x14ac:dyDescent="0.35">
      <c r="A928" s="4">
        <v>2021</v>
      </c>
      <c r="B928" s="4" t="s">
        <v>147</v>
      </c>
      <c r="C928" s="4" t="s">
        <v>148</v>
      </c>
      <c r="D928" s="55">
        <v>44313</v>
      </c>
      <c r="E928" s="4" t="s">
        <v>1256</v>
      </c>
      <c r="F928" s="4" t="s">
        <v>36</v>
      </c>
      <c r="G928" s="4" t="s">
        <v>921</v>
      </c>
      <c r="H928" s="4" t="s">
        <v>38</v>
      </c>
      <c r="I928" s="4" t="s">
        <v>1605</v>
      </c>
      <c r="J928" s="4"/>
      <c r="K928" s="55"/>
      <c r="L928" s="4"/>
      <c r="M928" s="4"/>
      <c r="N928" s="55"/>
      <c r="O928" s="4"/>
      <c r="P928" s="55">
        <v>44313</v>
      </c>
      <c r="Q928" s="4" t="s">
        <v>2496</v>
      </c>
      <c r="R928" s="4"/>
      <c r="S928" s="4"/>
      <c r="T928" s="4">
        <v>0</v>
      </c>
      <c r="U928" s="4" t="s">
        <v>150</v>
      </c>
      <c r="V928" s="4">
        <v>301243</v>
      </c>
      <c r="W928" s="4" t="s">
        <v>1976</v>
      </c>
      <c r="X928" s="4">
        <v>301243</v>
      </c>
      <c r="Y928" s="4" t="s">
        <v>1976</v>
      </c>
      <c r="Z928" s="4">
        <v>14</v>
      </c>
      <c r="AA928" s="4" t="s">
        <v>731</v>
      </c>
      <c r="AB928" s="4">
        <v>3</v>
      </c>
      <c r="AC928" s="4" t="s">
        <v>731</v>
      </c>
      <c r="AD928" s="36">
        <v>6</v>
      </c>
      <c r="AE928" s="36" t="s">
        <v>1977</v>
      </c>
      <c r="AF928" s="4"/>
      <c r="AG928" s="4"/>
      <c r="AH928" s="4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 spans="1:46" ht="15" customHeight="1" x14ac:dyDescent="0.35">
      <c r="A929" s="4">
        <v>2021</v>
      </c>
      <c r="B929" s="4" t="s">
        <v>147</v>
      </c>
      <c r="C929" s="4" t="s">
        <v>207</v>
      </c>
      <c r="D929" s="55">
        <v>44337</v>
      </c>
      <c r="E929" s="4" t="s">
        <v>1256</v>
      </c>
      <c r="F929" s="4" t="s">
        <v>36</v>
      </c>
      <c r="G929" s="4" t="s">
        <v>921</v>
      </c>
      <c r="H929" s="4" t="s">
        <v>38</v>
      </c>
      <c r="I929" s="4" t="s">
        <v>1605</v>
      </c>
      <c r="J929" s="4"/>
      <c r="K929" s="55"/>
      <c r="L929" s="4"/>
      <c r="M929" s="4"/>
      <c r="N929" s="55"/>
      <c r="O929" s="4"/>
      <c r="P929" s="55">
        <v>44337</v>
      </c>
      <c r="Q929" s="4" t="s">
        <v>2497</v>
      </c>
      <c r="R929" s="4"/>
      <c r="S929" s="4"/>
      <c r="T929" s="4">
        <v>0</v>
      </c>
      <c r="U929" s="4" t="s">
        <v>150</v>
      </c>
      <c r="V929" s="4">
        <v>300732</v>
      </c>
      <c r="W929" s="4" t="s">
        <v>2076</v>
      </c>
      <c r="X929" s="4">
        <v>300732</v>
      </c>
      <c r="Y929" s="4" t="s">
        <v>2076</v>
      </c>
      <c r="Z929" s="4">
        <v>8</v>
      </c>
      <c r="AA929" s="4" t="s">
        <v>191</v>
      </c>
      <c r="AB929" s="4">
        <v>7</v>
      </c>
      <c r="AC929" s="4" t="s">
        <v>2077</v>
      </c>
      <c r="AD929" s="36">
        <v>1</v>
      </c>
      <c r="AE929" s="36" t="s">
        <v>2078</v>
      </c>
      <c r="AF929" s="4"/>
      <c r="AG929" s="4"/>
      <c r="AH929" s="4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 spans="1:46" ht="15" customHeight="1" x14ac:dyDescent="0.35">
      <c r="A930" s="4">
        <v>2021</v>
      </c>
      <c r="B930" s="4" t="s">
        <v>147</v>
      </c>
      <c r="C930" s="4" t="s">
        <v>207</v>
      </c>
      <c r="D930" s="55">
        <v>44322</v>
      </c>
      <c r="E930" s="4" t="s">
        <v>1256</v>
      </c>
      <c r="F930" s="4" t="s">
        <v>36</v>
      </c>
      <c r="G930" s="4" t="s">
        <v>921</v>
      </c>
      <c r="H930" s="4" t="s">
        <v>38</v>
      </c>
      <c r="I930" s="4" t="s">
        <v>1605</v>
      </c>
      <c r="J930" s="4"/>
      <c r="K930" s="55"/>
      <c r="L930" s="4"/>
      <c r="M930" s="4"/>
      <c r="N930" s="55"/>
      <c r="O930" s="4"/>
      <c r="P930" s="55">
        <v>44322</v>
      </c>
      <c r="Q930" s="4" t="s">
        <v>2498</v>
      </c>
      <c r="R930" s="4"/>
      <c r="S930" s="4"/>
      <c r="T930" s="4">
        <v>0</v>
      </c>
      <c r="U930" s="4" t="s">
        <v>150</v>
      </c>
      <c r="V930" s="4">
        <v>300085</v>
      </c>
      <c r="W930" s="4" t="s">
        <v>1562</v>
      </c>
      <c r="X930" s="4">
        <v>300085</v>
      </c>
      <c r="Y930" s="4" t="s">
        <v>1562</v>
      </c>
      <c r="Z930" s="4">
        <v>2</v>
      </c>
      <c r="AA930" s="4" t="s">
        <v>72</v>
      </c>
      <c r="AB930" s="4">
        <v>1</v>
      </c>
      <c r="AC930" s="4" t="s">
        <v>73</v>
      </c>
      <c r="AD930" s="36">
        <v>1</v>
      </c>
      <c r="AE930" s="36" t="s">
        <v>73</v>
      </c>
      <c r="AF930" s="4"/>
      <c r="AG930" s="4"/>
      <c r="AH930" s="4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 spans="1:46" ht="15" customHeight="1" x14ac:dyDescent="0.35">
      <c r="A931" s="4">
        <v>2021</v>
      </c>
      <c r="B931" s="4" t="s">
        <v>147</v>
      </c>
      <c r="C931" s="4" t="s">
        <v>207</v>
      </c>
      <c r="D931" s="55">
        <v>44322</v>
      </c>
      <c r="E931" s="4" t="s">
        <v>1256</v>
      </c>
      <c r="F931" s="4" t="s">
        <v>36</v>
      </c>
      <c r="G931" s="4" t="s">
        <v>921</v>
      </c>
      <c r="H931" s="4" t="s">
        <v>38</v>
      </c>
      <c r="I931" s="4" t="s">
        <v>1605</v>
      </c>
      <c r="J931" s="4"/>
      <c r="K931" s="55"/>
      <c r="L931" s="4"/>
      <c r="M931" s="4"/>
      <c r="N931" s="55"/>
      <c r="O931" s="4"/>
      <c r="P931" s="55">
        <v>44322</v>
      </c>
      <c r="Q931" s="4" t="s">
        <v>2499</v>
      </c>
      <c r="R931" s="4"/>
      <c r="S931" s="4"/>
      <c r="T931" s="4">
        <v>0</v>
      </c>
      <c r="U931" s="4" t="s">
        <v>150</v>
      </c>
      <c r="V931" s="4">
        <v>300927</v>
      </c>
      <c r="W931" s="4" t="s">
        <v>1996</v>
      </c>
      <c r="X931" s="4">
        <v>300927</v>
      </c>
      <c r="Y931" s="4" t="s">
        <v>1996</v>
      </c>
      <c r="Z931" s="4">
        <v>10</v>
      </c>
      <c r="AA931" s="4" t="s">
        <v>256</v>
      </c>
      <c r="AB931" s="4">
        <v>6</v>
      </c>
      <c r="AC931" s="4" t="s">
        <v>880</v>
      </c>
      <c r="AD931" s="36">
        <v>1</v>
      </c>
      <c r="AE931" s="36" t="s">
        <v>881</v>
      </c>
      <c r="AF931" s="4"/>
      <c r="AG931" s="4"/>
      <c r="AH931" s="4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 spans="1:46" ht="15" customHeight="1" x14ac:dyDescent="0.35">
      <c r="A932" s="4">
        <v>2021</v>
      </c>
      <c r="B932" s="4" t="s">
        <v>147</v>
      </c>
      <c r="C932" s="4" t="s">
        <v>207</v>
      </c>
      <c r="D932" s="55">
        <v>44315</v>
      </c>
      <c r="E932" s="4" t="s">
        <v>1256</v>
      </c>
      <c r="F932" s="4" t="s">
        <v>36</v>
      </c>
      <c r="G932" s="4" t="s">
        <v>921</v>
      </c>
      <c r="H932" s="4" t="s">
        <v>38</v>
      </c>
      <c r="I932" s="4" t="s">
        <v>1605</v>
      </c>
      <c r="J932" s="4"/>
      <c r="K932" s="55"/>
      <c r="L932" s="4"/>
      <c r="M932" s="4"/>
      <c r="N932" s="55"/>
      <c r="O932" s="4"/>
      <c r="P932" s="55">
        <v>44315</v>
      </c>
      <c r="Q932" s="4" t="s">
        <v>2500</v>
      </c>
      <c r="R932" s="4"/>
      <c r="S932" s="4"/>
      <c r="T932" s="4">
        <v>0</v>
      </c>
      <c r="U932" s="4" t="s">
        <v>150</v>
      </c>
      <c r="V932" s="4">
        <v>300934</v>
      </c>
      <c r="W932" s="4" t="s">
        <v>2081</v>
      </c>
      <c r="X932" s="4">
        <v>300934</v>
      </c>
      <c r="Y932" s="4" t="s">
        <v>2081</v>
      </c>
      <c r="Z932" s="4">
        <v>10</v>
      </c>
      <c r="AA932" s="4" t="s">
        <v>256</v>
      </c>
      <c r="AB932" s="4">
        <v>7</v>
      </c>
      <c r="AC932" s="4" t="s">
        <v>2082</v>
      </c>
      <c r="AD932" s="36">
        <v>1</v>
      </c>
      <c r="AE932" s="36" t="s">
        <v>2083</v>
      </c>
      <c r="AF932" s="4"/>
      <c r="AG932" s="4"/>
      <c r="AH932" s="4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 spans="1:46" ht="15" customHeight="1" x14ac:dyDescent="0.35">
      <c r="A933" s="4">
        <v>2021</v>
      </c>
      <c r="B933" s="4" t="s">
        <v>147</v>
      </c>
      <c r="C933" s="4" t="s">
        <v>207</v>
      </c>
      <c r="D933" s="55">
        <v>44259</v>
      </c>
      <c r="E933" s="4" t="s">
        <v>1256</v>
      </c>
      <c r="F933" s="4" t="s">
        <v>36</v>
      </c>
      <c r="G933" s="4" t="s">
        <v>921</v>
      </c>
      <c r="H933" s="4" t="s">
        <v>38</v>
      </c>
      <c r="I933" s="4" t="s">
        <v>1605</v>
      </c>
      <c r="J933" s="4"/>
      <c r="K933" s="55"/>
      <c r="L933" s="4"/>
      <c r="M933" s="4"/>
      <c r="N933" s="55"/>
      <c r="O933" s="4"/>
      <c r="P933" s="55">
        <v>44259</v>
      </c>
      <c r="Q933" s="4" t="s">
        <v>2501</v>
      </c>
      <c r="R933" s="4"/>
      <c r="S933" s="4"/>
      <c r="T933" s="4">
        <v>0</v>
      </c>
      <c r="U933" s="4" t="s">
        <v>150</v>
      </c>
      <c r="V933" s="4">
        <v>301556</v>
      </c>
      <c r="W933" s="4" t="s">
        <v>1569</v>
      </c>
      <c r="X933" s="4">
        <v>301556</v>
      </c>
      <c r="Y933" s="4" t="s">
        <v>1569</v>
      </c>
      <c r="Z933" s="4">
        <v>20</v>
      </c>
      <c r="AA933" s="4" t="s">
        <v>324</v>
      </c>
      <c r="AB933" s="4">
        <v>4</v>
      </c>
      <c r="AC933" s="4" t="s">
        <v>1570</v>
      </c>
      <c r="AD933" s="36">
        <v>1</v>
      </c>
      <c r="AE933" s="36" t="s">
        <v>1571</v>
      </c>
      <c r="AF933" s="4"/>
      <c r="AG933" s="4"/>
      <c r="AH933" s="4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 spans="1:46" ht="15" customHeight="1" x14ac:dyDescent="0.35">
      <c r="A934" s="4">
        <v>2021</v>
      </c>
      <c r="B934" s="4" t="s">
        <v>34</v>
      </c>
      <c r="C934" s="4" t="s">
        <v>34</v>
      </c>
      <c r="D934" s="55">
        <v>44306</v>
      </c>
      <c r="E934" s="4" t="s">
        <v>1256</v>
      </c>
      <c r="F934" s="4" t="s">
        <v>36</v>
      </c>
      <c r="G934" s="4" t="s">
        <v>921</v>
      </c>
      <c r="H934" s="4" t="s">
        <v>38</v>
      </c>
      <c r="I934" s="4" t="s">
        <v>1605</v>
      </c>
      <c r="J934" s="4"/>
      <c r="K934" s="55"/>
      <c r="L934" s="4"/>
      <c r="M934" s="4"/>
      <c r="N934" s="55"/>
      <c r="O934" s="4"/>
      <c r="P934" s="55">
        <v>44306</v>
      </c>
      <c r="Q934" s="4" t="s">
        <v>2502</v>
      </c>
      <c r="R934" s="4"/>
      <c r="S934" s="4"/>
      <c r="T934" s="4">
        <v>1</v>
      </c>
      <c r="U934" s="4" t="s">
        <v>40</v>
      </c>
      <c r="V934" s="4">
        <v>21</v>
      </c>
      <c r="W934" s="4" t="s">
        <v>402</v>
      </c>
      <c r="X934" s="4">
        <v>1267</v>
      </c>
      <c r="Y934" s="4" t="s">
        <v>402</v>
      </c>
      <c r="Z934" s="4">
        <v>15</v>
      </c>
      <c r="AA934" s="4" t="s">
        <v>43</v>
      </c>
      <c r="AB934" s="4">
        <v>1</v>
      </c>
      <c r="AC934" s="4" t="s">
        <v>43</v>
      </c>
      <c r="AD934" s="36">
        <v>20</v>
      </c>
      <c r="AE934" s="36" t="s">
        <v>403</v>
      </c>
      <c r="AF934" s="4"/>
      <c r="AG934" s="4"/>
      <c r="AH934" s="4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 spans="1:46" ht="15" customHeight="1" x14ac:dyDescent="0.35">
      <c r="A935" s="4">
        <v>2021</v>
      </c>
      <c r="B935" s="4" t="s">
        <v>34</v>
      </c>
      <c r="C935" s="4" t="s">
        <v>244</v>
      </c>
      <c r="D935" s="55">
        <v>44365</v>
      </c>
      <c r="E935" s="4" t="s">
        <v>1256</v>
      </c>
      <c r="F935" s="4" t="s">
        <v>36</v>
      </c>
      <c r="G935" s="4" t="s">
        <v>921</v>
      </c>
      <c r="H935" s="4" t="s">
        <v>38</v>
      </c>
      <c r="I935" s="4" t="s">
        <v>1605</v>
      </c>
      <c r="J935" s="4"/>
      <c r="K935" s="55"/>
      <c r="L935" s="4"/>
      <c r="M935" s="4"/>
      <c r="N935" s="55"/>
      <c r="O935" s="4"/>
      <c r="P935" s="55">
        <v>44365</v>
      </c>
      <c r="Q935" s="4" t="s">
        <v>2503</v>
      </c>
      <c r="R935" s="4"/>
      <c r="S935" s="4"/>
      <c r="T935" s="4">
        <v>10</v>
      </c>
      <c r="U935" s="4" t="s">
        <v>246</v>
      </c>
      <c r="V935" s="4">
        <v>518</v>
      </c>
      <c r="W935" s="4" t="s">
        <v>501</v>
      </c>
      <c r="X935" s="4">
        <v>96</v>
      </c>
      <c r="Y935" s="4" t="s">
        <v>502</v>
      </c>
      <c r="Z935" s="4">
        <v>15</v>
      </c>
      <c r="AA935" s="4" t="s">
        <v>43</v>
      </c>
      <c r="AB935" s="4">
        <v>1</v>
      </c>
      <c r="AC935" s="4" t="s">
        <v>43</v>
      </c>
      <c r="AD935" s="36">
        <v>1</v>
      </c>
      <c r="AE935" s="36" t="s">
        <v>43</v>
      </c>
      <c r="AF935" s="4"/>
      <c r="AG935" s="4"/>
      <c r="AH935" s="4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 spans="1:46" ht="15" customHeight="1" x14ac:dyDescent="0.35">
      <c r="A936" s="4">
        <v>2021</v>
      </c>
      <c r="B936" s="4" t="s">
        <v>34</v>
      </c>
      <c r="C936" s="4" t="s">
        <v>244</v>
      </c>
      <c r="D936" s="55">
        <v>44307</v>
      </c>
      <c r="E936" s="4" t="s">
        <v>1256</v>
      </c>
      <c r="F936" s="4" t="s">
        <v>36</v>
      </c>
      <c r="G936" s="4" t="s">
        <v>921</v>
      </c>
      <c r="H936" s="4" t="s">
        <v>38</v>
      </c>
      <c r="I936" s="4" t="s">
        <v>1605</v>
      </c>
      <c r="J936" s="4"/>
      <c r="K936" s="55"/>
      <c r="L936" s="4"/>
      <c r="M936" s="4"/>
      <c r="N936" s="55"/>
      <c r="O936" s="4"/>
      <c r="P936" s="55">
        <v>44307</v>
      </c>
      <c r="Q936" s="4" t="s">
        <v>2504</v>
      </c>
      <c r="R936" s="4"/>
      <c r="S936" s="4"/>
      <c r="T936" s="56">
        <v>10</v>
      </c>
      <c r="U936" s="56" t="s">
        <v>246</v>
      </c>
      <c r="V936" s="56">
        <v>548</v>
      </c>
      <c r="W936" s="56" t="s">
        <v>1232</v>
      </c>
      <c r="X936" s="56">
        <v>1373</v>
      </c>
      <c r="Y936" s="56" t="s">
        <v>1233</v>
      </c>
      <c r="Z936" s="56">
        <v>20</v>
      </c>
      <c r="AA936" s="56" t="s">
        <v>324</v>
      </c>
      <c r="AB936" s="56">
        <v>6</v>
      </c>
      <c r="AC936" s="56" t="s">
        <v>825</v>
      </c>
      <c r="AD936" s="37">
        <v>1</v>
      </c>
      <c r="AE936" s="37" t="s">
        <v>825</v>
      </c>
      <c r="AF936" s="4"/>
      <c r="AG936" s="4"/>
      <c r="AH936" s="4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 spans="1:46" ht="15" customHeight="1" x14ac:dyDescent="0.35">
      <c r="A937" s="4">
        <v>2021</v>
      </c>
      <c r="B937" s="4" t="s">
        <v>34</v>
      </c>
      <c r="C937" s="4" t="s">
        <v>244</v>
      </c>
      <c r="D937" s="55">
        <v>44349</v>
      </c>
      <c r="E937" s="4" t="s">
        <v>1256</v>
      </c>
      <c r="F937" s="4" t="s">
        <v>36</v>
      </c>
      <c r="G937" s="4" t="s">
        <v>921</v>
      </c>
      <c r="H937" s="4" t="s">
        <v>38</v>
      </c>
      <c r="I937" s="4" t="s">
        <v>1605</v>
      </c>
      <c r="J937" s="4"/>
      <c r="K937" s="55"/>
      <c r="L937" s="4"/>
      <c r="M937" s="4"/>
      <c r="N937" s="55"/>
      <c r="O937" s="4"/>
      <c r="P937" s="55">
        <v>44349</v>
      </c>
      <c r="Q937" s="4" t="s">
        <v>2505</v>
      </c>
      <c r="R937" s="4"/>
      <c r="S937" s="4"/>
      <c r="T937" s="4">
        <v>10</v>
      </c>
      <c r="U937" s="4" t="s">
        <v>246</v>
      </c>
      <c r="V937" s="4">
        <v>537</v>
      </c>
      <c r="W937" s="4" t="s">
        <v>991</v>
      </c>
      <c r="X937" s="4">
        <v>115</v>
      </c>
      <c r="Y937" s="4" t="s">
        <v>992</v>
      </c>
      <c r="Z937" s="4">
        <v>9</v>
      </c>
      <c r="AA937" s="4" t="s">
        <v>417</v>
      </c>
      <c r="AB937" s="4">
        <v>1</v>
      </c>
      <c r="AC937" s="4" t="s">
        <v>417</v>
      </c>
      <c r="AD937" s="36">
        <v>1</v>
      </c>
      <c r="AE937" s="36" t="s">
        <v>417</v>
      </c>
      <c r="AF937" s="4"/>
      <c r="AG937" s="4"/>
      <c r="AH937" s="4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 spans="1:46" ht="15" customHeight="1" x14ac:dyDescent="0.35">
      <c r="A938" s="4">
        <v>2021</v>
      </c>
      <c r="B938" s="4" t="s">
        <v>34</v>
      </c>
      <c r="C938" s="4" t="s">
        <v>244</v>
      </c>
      <c r="D938" s="55">
        <v>44257</v>
      </c>
      <c r="E938" s="4" t="s">
        <v>1256</v>
      </c>
      <c r="F938" s="4" t="s">
        <v>36</v>
      </c>
      <c r="G938" s="4" t="s">
        <v>921</v>
      </c>
      <c r="H938" s="4" t="s">
        <v>38</v>
      </c>
      <c r="I938" s="4" t="s">
        <v>1605</v>
      </c>
      <c r="J938" s="4"/>
      <c r="K938" s="55"/>
      <c r="L938" s="4"/>
      <c r="M938" s="4"/>
      <c r="N938" s="55"/>
      <c r="O938" s="4"/>
      <c r="P938" s="55">
        <v>44257</v>
      </c>
      <c r="Q938" s="4" t="s">
        <v>2506</v>
      </c>
      <c r="R938" s="4"/>
      <c r="S938" s="4"/>
      <c r="T938" s="4">
        <v>10</v>
      </c>
      <c r="U938" s="4" t="s">
        <v>246</v>
      </c>
      <c r="V938" s="4">
        <v>514</v>
      </c>
      <c r="W938" s="4" t="s">
        <v>897</v>
      </c>
      <c r="X938" s="4">
        <v>92</v>
      </c>
      <c r="Y938" s="4" t="s">
        <v>898</v>
      </c>
      <c r="Z938" s="4">
        <v>15</v>
      </c>
      <c r="AA938" s="4" t="s">
        <v>43</v>
      </c>
      <c r="AB938" s="4">
        <v>1</v>
      </c>
      <c r="AC938" s="4" t="s">
        <v>43</v>
      </c>
      <c r="AD938" s="36">
        <v>1</v>
      </c>
      <c r="AE938" s="36" t="s">
        <v>43</v>
      </c>
      <c r="AF938" s="4"/>
      <c r="AG938" s="4"/>
      <c r="AH938" s="4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 spans="1:46" ht="15" customHeight="1" x14ac:dyDescent="0.35">
      <c r="A939" s="4">
        <v>2021</v>
      </c>
      <c r="B939" s="4" t="s">
        <v>34</v>
      </c>
      <c r="C939" s="4" t="s">
        <v>244</v>
      </c>
      <c r="D939" s="55">
        <v>44259</v>
      </c>
      <c r="E939" s="4" t="s">
        <v>1256</v>
      </c>
      <c r="F939" s="4" t="s">
        <v>36</v>
      </c>
      <c r="G939" s="4" t="s">
        <v>921</v>
      </c>
      <c r="H939" s="4" t="s">
        <v>38</v>
      </c>
      <c r="I939" s="4" t="s">
        <v>1605</v>
      </c>
      <c r="J939" s="4"/>
      <c r="K939" s="55"/>
      <c r="L939" s="4"/>
      <c r="M939" s="4"/>
      <c r="N939" s="55"/>
      <c r="O939" s="4"/>
      <c r="P939" s="55">
        <v>44259</v>
      </c>
      <c r="Q939" s="4" t="s">
        <v>2507</v>
      </c>
      <c r="R939" s="4"/>
      <c r="S939" s="4"/>
      <c r="T939" s="56">
        <v>10</v>
      </c>
      <c r="U939" s="56" t="s">
        <v>246</v>
      </c>
      <c r="V939" s="56">
        <v>519</v>
      </c>
      <c r="W939" s="56" t="s">
        <v>516</v>
      </c>
      <c r="X939" s="56">
        <v>97</v>
      </c>
      <c r="Y939" s="56" t="s">
        <v>517</v>
      </c>
      <c r="Z939" s="56">
        <v>16</v>
      </c>
      <c r="AA939" s="56" t="s">
        <v>88</v>
      </c>
      <c r="AB939" s="56">
        <v>1</v>
      </c>
      <c r="AC939" s="56" t="s">
        <v>89</v>
      </c>
      <c r="AD939" s="37">
        <v>1</v>
      </c>
      <c r="AE939" s="37" t="s">
        <v>123</v>
      </c>
      <c r="AF939" s="4"/>
      <c r="AG939" s="4"/>
      <c r="AH939" s="4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 spans="1:46" ht="15" customHeight="1" x14ac:dyDescent="0.35">
      <c r="A940" s="4">
        <v>2021</v>
      </c>
      <c r="B940" s="4" t="s">
        <v>34</v>
      </c>
      <c r="C940" s="4" t="s">
        <v>244</v>
      </c>
      <c r="D940" s="55">
        <v>44259</v>
      </c>
      <c r="E940" s="4" t="s">
        <v>1256</v>
      </c>
      <c r="F940" s="4" t="s">
        <v>36</v>
      </c>
      <c r="G940" s="4" t="s">
        <v>921</v>
      </c>
      <c r="H940" s="4" t="s">
        <v>38</v>
      </c>
      <c r="I940" s="4" t="s">
        <v>1605</v>
      </c>
      <c r="J940" s="4"/>
      <c r="K940" s="55"/>
      <c r="L940" s="4"/>
      <c r="M940" s="4"/>
      <c r="N940" s="55"/>
      <c r="O940" s="4"/>
      <c r="P940" s="55">
        <v>44259</v>
      </c>
      <c r="Q940" s="4" t="s">
        <v>2508</v>
      </c>
      <c r="R940" s="4"/>
      <c r="S940" s="4"/>
      <c r="T940" s="56">
        <v>10</v>
      </c>
      <c r="U940" s="56" t="s">
        <v>246</v>
      </c>
      <c r="V940" s="56">
        <v>529</v>
      </c>
      <c r="W940" s="56" t="s">
        <v>498</v>
      </c>
      <c r="X940" s="56">
        <v>107</v>
      </c>
      <c r="Y940" s="56" t="s">
        <v>499</v>
      </c>
      <c r="Z940" s="56">
        <v>7</v>
      </c>
      <c r="AA940" s="56" t="s">
        <v>329</v>
      </c>
      <c r="AB940" s="56">
        <v>1</v>
      </c>
      <c r="AC940" s="56" t="s">
        <v>330</v>
      </c>
      <c r="AD940" s="37">
        <v>1</v>
      </c>
      <c r="AE940" s="37" t="s">
        <v>331</v>
      </c>
      <c r="AF940" s="4"/>
      <c r="AG940" s="4"/>
      <c r="AH940" s="4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 spans="1:46" ht="15" customHeight="1" x14ac:dyDescent="0.35">
      <c r="A941" s="4">
        <v>2021</v>
      </c>
      <c r="B941" s="4" t="s">
        <v>34</v>
      </c>
      <c r="C941" s="4" t="s">
        <v>244</v>
      </c>
      <c r="D941" s="55">
        <v>44259</v>
      </c>
      <c r="E941" s="4" t="s">
        <v>1256</v>
      </c>
      <c r="F941" s="4" t="s">
        <v>36</v>
      </c>
      <c r="G941" s="4" t="s">
        <v>921</v>
      </c>
      <c r="H941" s="4" t="s">
        <v>38</v>
      </c>
      <c r="I941" s="4" t="s">
        <v>1605</v>
      </c>
      <c r="J941" s="4"/>
      <c r="K941" s="55"/>
      <c r="L941" s="4"/>
      <c r="M941" s="4"/>
      <c r="N941" s="55"/>
      <c r="O941" s="4"/>
      <c r="P941" s="55">
        <v>44259</v>
      </c>
      <c r="Q941" s="4" t="s">
        <v>2509</v>
      </c>
      <c r="R941" s="4"/>
      <c r="S941" s="4"/>
      <c r="T941" s="4">
        <v>10</v>
      </c>
      <c r="U941" s="4" t="s">
        <v>246</v>
      </c>
      <c r="V941" s="4">
        <v>524</v>
      </c>
      <c r="W941" s="4" t="s">
        <v>910</v>
      </c>
      <c r="X941" s="4">
        <v>102</v>
      </c>
      <c r="Y941" s="4" t="s">
        <v>911</v>
      </c>
      <c r="Z941" s="4">
        <v>15</v>
      </c>
      <c r="AA941" s="4" t="s">
        <v>43</v>
      </c>
      <c r="AB941" s="4">
        <v>1</v>
      </c>
      <c r="AC941" s="4" t="s">
        <v>43</v>
      </c>
      <c r="AD941" s="36">
        <v>1</v>
      </c>
      <c r="AE941" s="36" t="s">
        <v>43</v>
      </c>
      <c r="AF941" s="4"/>
      <c r="AG941" s="4"/>
      <c r="AH941" s="4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 spans="1:46" ht="15" customHeight="1" x14ac:dyDescent="0.35">
      <c r="A942" s="4">
        <v>2021</v>
      </c>
      <c r="B942" s="4" t="s">
        <v>34</v>
      </c>
      <c r="C942" s="4" t="s">
        <v>244</v>
      </c>
      <c r="D942" s="55">
        <v>44322</v>
      </c>
      <c r="E942" s="4" t="s">
        <v>1256</v>
      </c>
      <c r="F942" s="4" t="s">
        <v>36</v>
      </c>
      <c r="G942" s="4" t="s">
        <v>921</v>
      </c>
      <c r="H942" s="4" t="s">
        <v>38</v>
      </c>
      <c r="I942" s="4" t="s">
        <v>1605</v>
      </c>
      <c r="J942" s="4"/>
      <c r="K942" s="55"/>
      <c r="L942" s="4"/>
      <c r="M942" s="4"/>
      <c r="N942" s="55"/>
      <c r="O942" s="4" t="s">
        <v>2510</v>
      </c>
      <c r="P942" s="55">
        <v>44322</v>
      </c>
      <c r="Q942" s="4" t="s">
        <v>2511</v>
      </c>
      <c r="R942" s="4"/>
      <c r="S942" s="4"/>
      <c r="T942" s="4">
        <v>10</v>
      </c>
      <c r="U942" s="4" t="s">
        <v>246</v>
      </c>
      <c r="V942" s="4">
        <v>532</v>
      </c>
      <c r="W942" s="4" t="s">
        <v>1275</v>
      </c>
      <c r="X942" s="4">
        <v>110</v>
      </c>
      <c r="Y942" s="4" t="s">
        <v>1276</v>
      </c>
      <c r="Z942" s="4">
        <v>2</v>
      </c>
      <c r="AA942" s="4" t="s">
        <v>72</v>
      </c>
      <c r="AB942" s="4">
        <v>1</v>
      </c>
      <c r="AC942" s="4" t="s">
        <v>73</v>
      </c>
      <c r="AD942" s="36">
        <v>5</v>
      </c>
      <c r="AE942" s="36" t="s">
        <v>439</v>
      </c>
      <c r="AF942" s="4"/>
      <c r="AG942" s="4"/>
      <c r="AH942" s="4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 spans="1:46" ht="15" customHeight="1" x14ac:dyDescent="0.35">
      <c r="A943" s="4">
        <v>2021</v>
      </c>
      <c r="B943" s="4" t="s">
        <v>34</v>
      </c>
      <c r="C943" s="4" t="s">
        <v>34</v>
      </c>
      <c r="D943" s="55">
        <v>44302</v>
      </c>
      <c r="E943" s="4" t="s">
        <v>1256</v>
      </c>
      <c r="F943" s="4" t="s">
        <v>36</v>
      </c>
      <c r="G943" s="4" t="s">
        <v>921</v>
      </c>
      <c r="H943" s="4" t="s">
        <v>38</v>
      </c>
      <c r="I943" s="4" t="s">
        <v>1605</v>
      </c>
      <c r="J943" s="4"/>
      <c r="K943" s="55"/>
      <c r="L943" s="4"/>
      <c r="M943" s="4"/>
      <c r="N943" s="55"/>
      <c r="O943" s="4"/>
      <c r="P943" s="55">
        <v>44302</v>
      </c>
      <c r="Q943" s="4" t="s">
        <v>2512</v>
      </c>
      <c r="R943" s="4"/>
      <c r="S943" s="4"/>
      <c r="T943" s="4">
        <v>16</v>
      </c>
      <c r="U943" s="4" t="s">
        <v>142</v>
      </c>
      <c r="V943" s="4">
        <v>220</v>
      </c>
      <c r="W943" s="4" t="s">
        <v>143</v>
      </c>
      <c r="X943" s="4">
        <v>188</v>
      </c>
      <c r="Y943" s="4" t="s">
        <v>143</v>
      </c>
      <c r="Z943" s="4">
        <v>15</v>
      </c>
      <c r="AA943" s="4" t="s">
        <v>43</v>
      </c>
      <c r="AB943" s="4">
        <v>1</v>
      </c>
      <c r="AC943" s="4" t="s">
        <v>43</v>
      </c>
      <c r="AD943" s="36">
        <v>25</v>
      </c>
      <c r="AE943" s="36" t="s">
        <v>144</v>
      </c>
      <c r="AF943" s="4"/>
      <c r="AG943" s="4"/>
      <c r="AH943" s="4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 spans="1:46" ht="15" customHeight="1" x14ac:dyDescent="0.35">
      <c r="A944" s="4">
        <v>2021</v>
      </c>
      <c r="B944" s="4" t="s">
        <v>34</v>
      </c>
      <c r="C944" s="4" t="s">
        <v>34</v>
      </c>
      <c r="D944" s="55">
        <v>44327</v>
      </c>
      <c r="E944" s="4" t="s">
        <v>1256</v>
      </c>
      <c r="F944" s="4" t="s">
        <v>36</v>
      </c>
      <c r="G944" s="4" t="s">
        <v>921</v>
      </c>
      <c r="H944" s="4" t="s">
        <v>38</v>
      </c>
      <c r="I944" s="4" t="s">
        <v>1605</v>
      </c>
      <c r="J944" s="4"/>
      <c r="K944" s="55"/>
      <c r="L944" s="4"/>
      <c r="M944" s="4"/>
      <c r="N944" s="55"/>
      <c r="O944" s="4"/>
      <c r="P944" s="55">
        <v>44327</v>
      </c>
      <c r="Q944" s="4" t="s">
        <v>2513</v>
      </c>
      <c r="R944" s="4"/>
      <c r="S944" s="4"/>
      <c r="T944" s="4">
        <v>37</v>
      </c>
      <c r="U944" s="4" t="s">
        <v>186</v>
      </c>
      <c r="V944" s="4">
        <v>205</v>
      </c>
      <c r="W944" s="4" t="s">
        <v>392</v>
      </c>
      <c r="X944" s="4">
        <v>179</v>
      </c>
      <c r="Y944" s="4" t="s">
        <v>392</v>
      </c>
      <c r="Z944" s="4">
        <v>15</v>
      </c>
      <c r="AA944" s="4" t="s">
        <v>43</v>
      </c>
      <c r="AB944" s="4">
        <v>1</v>
      </c>
      <c r="AC944" s="4" t="s">
        <v>43</v>
      </c>
      <c r="AD944" s="36">
        <v>30</v>
      </c>
      <c r="AE944" s="36" t="s">
        <v>130</v>
      </c>
      <c r="AF944" s="4"/>
      <c r="AG944" s="4"/>
      <c r="AH944" s="4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 spans="1:46" ht="15" customHeight="1" x14ac:dyDescent="0.35">
      <c r="A945" s="4">
        <v>2021</v>
      </c>
      <c r="B945" s="4" t="s">
        <v>34</v>
      </c>
      <c r="C945" s="4" t="s">
        <v>34</v>
      </c>
      <c r="D945" s="55">
        <v>44309</v>
      </c>
      <c r="E945" s="4" t="s">
        <v>1910</v>
      </c>
      <c r="F945" s="4" t="s">
        <v>36</v>
      </c>
      <c r="G945" s="4" t="s">
        <v>921</v>
      </c>
      <c r="H945" s="4" t="s">
        <v>38</v>
      </c>
      <c r="I945" s="4" t="s">
        <v>1605</v>
      </c>
      <c r="J945" s="4"/>
      <c r="K945" s="55"/>
      <c r="L945" s="4"/>
      <c r="M945" s="4"/>
      <c r="N945" s="55"/>
      <c r="O945" s="4"/>
      <c r="P945" s="55">
        <v>44309</v>
      </c>
      <c r="Q945" s="4" t="s">
        <v>2514</v>
      </c>
      <c r="R945" s="4"/>
      <c r="S945" s="4"/>
      <c r="T945" s="4">
        <v>26</v>
      </c>
      <c r="U945" s="4" t="s">
        <v>51</v>
      </c>
      <c r="V945" s="4">
        <v>332</v>
      </c>
      <c r="W945" s="4" t="s">
        <v>572</v>
      </c>
      <c r="X945" s="4">
        <v>475</v>
      </c>
      <c r="Y945" s="4" t="s">
        <v>572</v>
      </c>
      <c r="Z945" s="4">
        <v>15</v>
      </c>
      <c r="AA945" s="4" t="s">
        <v>43</v>
      </c>
      <c r="AB945" s="4">
        <v>1</v>
      </c>
      <c r="AC945" s="4" t="s">
        <v>43</v>
      </c>
      <c r="AD945" s="36">
        <v>31</v>
      </c>
      <c r="AE945" s="36" t="s">
        <v>49</v>
      </c>
      <c r="AF945" s="4"/>
      <c r="AG945" s="4"/>
      <c r="AH945" s="4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 spans="1:46" ht="15" customHeight="1" x14ac:dyDescent="0.35">
      <c r="A946" s="4">
        <v>2021</v>
      </c>
      <c r="B946" s="4" t="s">
        <v>34</v>
      </c>
      <c r="C946" s="4" t="s">
        <v>34</v>
      </c>
      <c r="D946" s="55">
        <v>44298</v>
      </c>
      <c r="E946" s="4" t="s">
        <v>551</v>
      </c>
      <c r="F946" s="4" t="s">
        <v>36</v>
      </c>
      <c r="G946" s="4" t="s">
        <v>921</v>
      </c>
      <c r="H946" s="4" t="s">
        <v>38</v>
      </c>
      <c r="I946" s="4" t="s">
        <v>1633</v>
      </c>
      <c r="J946" s="4"/>
      <c r="K946" s="55"/>
      <c r="L946" s="4"/>
      <c r="M946" s="4"/>
      <c r="N946" s="55"/>
      <c r="O946" s="4"/>
      <c r="P946" s="55">
        <v>44298</v>
      </c>
      <c r="Q946" s="4" t="s">
        <v>2515</v>
      </c>
      <c r="R946" s="4"/>
      <c r="S946" s="4"/>
      <c r="T946" s="4">
        <v>8</v>
      </c>
      <c r="U946" s="4" t="s">
        <v>173</v>
      </c>
      <c r="V946" s="4">
        <v>80</v>
      </c>
      <c r="W946" s="4" t="s">
        <v>546</v>
      </c>
      <c r="X946" s="4">
        <v>1089</v>
      </c>
      <c r="Y946" s="4" t="s">
        <v>546</v>
      </c>
      <c r="Z946" s="4">
        <v>15</v>
      </c>
      <c r="AA946" s="4" t="s">
        <v>43</v>
      </c>
      <c r="AB946" s="4">
        <v>1</v>
      </c>
      <c r="AC946" s="4" t="s">
        <v>43</v>
      </c>
      <c r="AD946" s="36">
        <v>22</v>
      </c>
      <c r="AE946" s="36" t="s">
        <v>171</v>
      </c>
      <c r="AF946" s="4"/>
      <c r="AG946" s="4"/>
      <c r="AH946" s="4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 spans="1:46" ht="15" customHeight="1" x14ac:dyDescent="0.35">
      <c r="A947" s="4">
        <v>2021</v>
      </c>
      <c r="B947" s="4" t="s">
        <v>34</v>
      </c>
      <c r="C947" s="4" t="s">
        <v>289</v>
      </c>
      <c r="D947" s="55">
        <v>44295</v>
      </c>
      <c r="E947" s="4" t="s">
        <v>1256</v>
      </c>
      <c r="F947" s="4" t="s">
        <v>36</v>
      </c>
      <c r="G947" s="4" t="s">
        <v>921</v>
      </c>
      <c r="H947" s="4" t="s">
        <v>38</v>
      </c>
      <c r="I947" s="4" t="s">
        <v>1633</v>
      </c>
      <c r="J947" s="4"/>
      <c r="K947" s="55"/>
      <c r="L947" s="4"/>
      <c r="M947" s="4"/>
      <c r="N947" s="55"/>
      <c r="O947" s="4"/>
      <c r="P947" s="55">
        <v>44295</v>
      </c>
      <c r="Q947" s="4" t="s">
        <v>2516</v>
      </c>
      <c r="R947" s="4"/>
      <c r="S947" s="4"/>
      <c r="T947" s="4">
        <v>20</v>
      </c>
      <c r="U947" s="4" t="s">
        <v>291</v>
      </c>
      <c r="V947" s="4">
        <v>20</v>
      </c>
      <c r="W947" s="4" t="s">
        <v>291</v>
      </c>
      <c r="X947" s="4">
        <v>197</v>
      </c>
      <c r="Y947" s="4" t="s">
        <v>291</v>
      </c>
      <c r="Z947" s="4">
        <v>15</v>
      </c>
      <c r="AA947" s="4" t="s">
        <v>43</v>
      </c>
      <c r="AB947" s="4">
        <v>1</v>
      </c>
      <c r="AC947" s="4" t="s">
        <v>43</v>
      </c>
      <c r="AD947" s="36">
        <v>1</v>
      </c>
      <c r="AE947" s="36" t="s">
        <v>43</v>
      </c>
      <c r="AF947" s="4"/>
      <c r="AG947" s="4"/>
      <c r="AH947" s="4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 spans="1:46" ht="15" customHeight="1" x14ac:dyDescent="0.35">
      <c r="A948" s="4">
        <v>2021</v>
      </c>
      <c r="B948" s="4" t="s">
        <v>147</v>
      </c>
      <c r="C948" s="4" t="s">
        <v>148</v>
      </c>
      <c r="D948" s="55">
        <v>44292</v>
      </c>
      <c r="E948" s="4" t="s">
        <v>551</v>
      </c>
      <c r="F948" s="4" t="s">
        <v>36</v>
      </c>
      <c r="G948" s="4" t="s">
        <v>921</v>
      </c>
      <c r="H948" s="4" t="s">
        <v>38</v>
      </c>
      <c r="I948" s="4" t="s">
        <v>1633</v>
      </c>
      <c r="J948" s="4"/>
      <c r="K948" s="55"/>
      <c r="L948" s="4"/>
      <c r="M948" s="4"/>
      <c r="N948" s="55"/>
      <c r="O948" s="4"/>
      <c r="P948" s="55">
        <v>44292</v>
      </c>
      <c r="Q948" s="4" t="s">
        <v>2517</v>
      </c>
      <c r="R948" s="4"/>
      <c r="S948" s="4"/>
      <c r="T948" s="4">
        <v>0</v>
      </c>
      <c r="U948" s="4" t="s">
        <v>150</v>
      </c>
      <c r="V948" s="4">
        <v>301853</v>
      </c>
      <c r="W948" s="4" t="s">
        <v>642</v>
      </c>
      <c r="X948" s="4">
        <v>301853</v>
      </c>
      <c r="Y948" s="4" t="s">
        <v>642</v>
      </c>
      <c r="Z948" s="4">
        <v>7</v>
      </c>
      <c r="AA948" s="4" t="s">
        <v>329</v>
      </c>
      <c r="AB948" s="4">
        <v>1</v>
      </c>
      <c r="AC948" s="4" t="s">
        <v>330</v>
      </c>
      <c r="AD948" s="36">
        <v>7</v>
      </c>
      <c r="AE948" s="36" t="s">
        <v>643</v>
      </c>
      <c r="AF948" s="4"/>
      <c r="AG948" s="4"/>
      <c r="AH948" s="4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 spans="1:46" ht="15" customHeight="1" x14ac:dyDescent="0.35">
      <c r="A949" s="4">
        <v>2021</v>
      </c>
      <c r="B949" s="4" t="s">
        <v>147</v>
      </c>
      <c r="C949" s="4" t="s">
        <v>148</v>
      </c>
      <c r="D949" s="55">
        <v>44292</v>
      </c>
      <c r="E949" s="4" t="s">
        <v>1256</v>
      </c>
      <c r="F949" s="4" t="s">
        <v>36</v>
      </c>
      <c r="G949" s="4" t="s">
        <v>921</v>
      </c>
      <c r="H949" s="4" t="s">
        <v>38</v>
      </c>
      <c r="I949" s="4" t="s">
        <v>1633</v>
      </c>
      <c r="J949" s="4"/>
      <c r="K949" s="55"/>
      <c r="L949" s="4"/>
      <c r="M949" s="4"/>
      <c r="N949" s="55"/>
      <c r="O949" s="4"/>
      <c r="P949" s="55">
        <v>44292</v>
      </c>
      <c r="Q949" s="4" t="s">
        <v>2518</v>
      </c>
      <c r="R949" s="4"/>
      <c r="S949" s="4"/>
      <c r="T949" s="4">
        <v>0</v>
      </c>
      <c r="U949" s="4" t="s">
        <v>150</v>
      </c>
      <c r="V949" s="4">
        <v>300449</v>
      </c>
      <c r="W949" s="4" t="s">
        <v>1549</v>
      </c>
      <c r="X949" s="4">
        <v>300449</v>
      </c>
      <c r="Y949" s="4" t="s">
        <v>1549</v>
      </c>
      <c r="Z949" s="4">
        <v>5</v>
      </c>
      <c r="AA949" s="4" t="s">
        <v>77</v>
      </c>
      <c r="AB949" s="4">
        <v>1</v>
      </c>
      <c r="AC949" s="4" t="s">
        <v>78</v>
      </c>
      <c r="AD949" s="36">
        <v>10</v>
      </c>
      <c r="AE949" s="36" t="s">
        <v>1550</v>
      </c>
      <c r="AF949" s="4"/>
      <c r="AG949" s="4"/>
      <c r="AH949" s="4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 spans="1:46" ht="15" customHeight="1" x14ac:dyDescent="0.35">
      <c r="A950" s="4">
        <v>2021</v>
      </c>
      <c r="B950" s="4" t="s">
        <v>147</v>
      </c>
      <c r="C950" s="4" t="s">
        <v>148</v>
      </c>
      <c r="D950" s="55">
        <v>44292</v>
      </c>
      <c r="E950" s="4" t="s">
        <v>551</v>
      </c>
      <c r="F950" s="4" t="s">
        <v>36</v>
      </c>
      <c r="G950" s="4" t="s">
        <v>921</v>
      </c>
      <c r="H950" s="4" t="s">
        <v>38</v>
      </c>
      <c r="I950" s="4" t="s">
        <v>1633</v>
      </c>
      <c r="J950" s="4"/>
      <c r="K950" s="57"/>
      <c r="L950" s="4"/>
      <c r="M950" s="4"/>
      <c r="N950" s="55"/>
      <c r="O950" s="4"/>
      <c r="P950" s="55">
        <v>44292</v>
      </c>
      <c r="Q950" s="4" t="s">
        <v>2519</v>
      </c>
      <c r="R950" s="4"/>
      <c r="S950" s="4"/>
      <c r="T950" s="56">
        <v>0</v>
      </c>
      <c r="U950" s="56" t="s">
        <v>150</v>
      </c>
      <c r="V950" s="56">
        <v>301289</v>
      </c>
      <c r="W950" s="56" t="s">
        <v>671</v>
      </c>
      <c r="X950" s="56">
        <v>301289</v>
      </c>
      <c r="Y950" s="56" t="s">
        <v>671</v>
      </c>
      <c r="Z950" s="56">
        <v>15</v>
      </c>
      <c r="AA950" s="56" t="s">
        <v>43</v>
      </c>
      <c r="AB950" s="56">
        <v>1</v>
      </c>
      <c r="AC950" s="56" t="s">
        <v>43</v>
      </c>
      <c r="AD950" s="37">
        <v>40</v>
      </c>
      <c r="AE950" s="37" t="s">
        <v>672</v>
      </c>
      <c r="AF950" s="4"/>
      <c r="AG950" s="4"/>
      <c r="AH950" s="4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 spans="1:46" ht="15" customHeight="1" x14ac:dyDescent="0.35">
      <c r="A951" s="4">
        <v>2021</v>
      </c>
      <c r="B951" s="4" t="s">
        <v>147</v>
      </c>
      <c r="C951" s="4" t="s">
        <v>148</v>
      </c>
      <c r="D951" s="55">
        <v>44286</v>
      </c>
      <c r="E951" s="4" t="s">
        <v>1256</v>
      </c>
      <c r="F951" s="4" t="s">
        <v>36</v>
      </c>
      <c r="G951" s="4" t="s">
        <v>921</v>
      </c>
      <c r="H951" s="4" t="s">
        <v>38</v>
      </c>
      <c r="I951" s="4" t="s">
        <v>1633</v>
      </c>
      <c r="J951" s="4"/>
      <c r="K951" s="55"/>
      <c r="L951" s="4"/>
      <c r="M951" s="4"/>
      <c r="N951" s="55"/>
      <c r="O951" s="4"/>
      <c r="P951" s="55">
        <v>44286</v>
      </c>
      <c r="Q951" s="4" t="s">
        <v>2520</v>
      </c>
      <c r="R951" s="4"/>
      <c r="S951" s="4"/>
      <c r="T951" s="4">
        <v>0</v>
      </c>
      <c r="U951" s="4" t="s">
        <v>150</v>
      </c>
      <c r="V951" s="4">
        <v>301292</v>
      </c>
      <c r="W951" s="4" t="s">
        <v>1602</v>
      </c>
      <c r="X951" s="4">
        <v>301292</v>
      </c>
      <c r="Y951" s="4" t="s">
        <v>1602</v>
      </c>
      <c r="Z951" s="4">
        <v>15</v>
      </c>
      <c r="AA951" s="4" t="s">
        <v>43</v>
      </c>
      <c r="AB951" s="4">
        <v>1</v>
      </c>
      <c r="AC951" s="4" t="s">
        <v>43</v>
      </c>
      <c r="AD951" s="36">
        <v>43</v>
      </c>
      <c r="AE951" s="36" t="s">
        <v>1603</v>
      </c>
      <c r="AF951" s="4"/>
      <c r="AG951" s="4"/>
      <c r="AH951" s="4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 spans="1:46" ht="15" customHeight="1" x14ac:dyDescent="0.35">
      <c r="A952" s="4">
        <v>2021</v>
      </c>
      <c r="B952" s="4" t="s">
        <v>147</v>
      </c>
      <c r="C952" s="4" t="s">
        <v>207</v>
      </c>
      <c r="D952" s="55">
        <v>44284</v>
      </c>
      <c r="E952" s="4" t="s">
        <v>1290</v>
      </c>
      <c r="F952" s="4" t="s">
        <v>36</v>
      </c>
      <c r="G952" s="4" t="s">
        <v>921</v>
      </c>
      <c r="H952" s="4" t="s">
        <v>38</v>
      </c>
      <c r="I952" s="4" t="s">
        <v>1633</v>
      </c>
      <c r="J952" s="4"/>
      <c r="K952" s="55"/>
      <c r="L952" s="4"/>
      <c r="M952" s="4"/>
      <c r="N952" s="55"/>
      <c r="O952" s="4"/>
      <c r="P952" s="55">
        <v>44284</v>
      </c>
      <c r="Q952" s="4" t="s">
        <v>2521</v>
      </c>
      <c r="R952" s="4"/>
      <c r="S952" s="4"/>
      <c r="T952" s="4">
        <v>0</v>
      </c>
      <c r="U952" s="4" t="s">
        <v>150</v>
      </c>
      <c r="V952" s="4">
        <v>301436</v>
      </c>
      <c r="W952" s="4" t="s">
        <v>1489</v>
      </c>
      <c r="X952" s="4">
        <v>301436</v>
      </c>
      <c r="Y952" s="4" t="s">
        <v>1489</v>
      </c>
      <c r="Z952" s="4">
        <v>16</v>
      </c>
      <c r="AA952" s="4" t="s">
        <v>88</v>
      </c>
      <c r="AB952" s="4">
        <v>7</v>
      </c>
      <c r="AC952" s="4" t="s">
        <v>1490</v>
      </c>
      <c r="AD952" s="36">
        <v>1</v>
      </c>
      <c r="AE952" s="36" t="s">
        <v>509</v>
      </c>
      <c r="AF952" s="4"/>
      <c r="AG952" s="4"/>
      <c r="AH952" s="4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 spans="1:46" ht="15" customHeight="1" x14ac:dyDescent="0.35">
      <c r="A953" s="4">
        <v>2021</v>
      </c>
      <c r="B953" s="4" t="s">
        <v>147</v>
      </c>
      <c r="C953" s="4" t="s">
        <v>207</v>
      </c>
      <c r="D953" s="55">
        <v>44298</v>
      </c>
      <c r="E953" s="4" t="s">
        <v>551</v>
      </c>
      <c r="F953" s="4" t="s">
        <v>36</v>
      </c>
      <c r="G953" s="4" t="s">
        <v>921</v>
      </c>
      <c r="H953" s="4" t="s">
        <v>38</v>
      </c>
      <c r="I953" s="4" t="s">
        <v>1633</v>
      </c>
      <c r="J953" s="4"/>
      <c r="K953" s="55"/>
      <c r="L953" s="4"/>
      <c r="M953" s="4"/>
      <c r="N953" s="55"/>
      <c r="O953" s="4"/>
      <c r="P953" s="55">
        <v>44298</v>
      </c>
      <c r="Q953" s="4" t="s">
        <v>2522</v>
      </c>
      <c r="R953" s="4"/>
      <c r="S953" s="4"/>
      <c r="T953" s="4">
        <v>0</v>
      </c>
      <c r="U953" s="4" t="s">
        <v>150</v>
      </c>
      <c r="V953" s="4">
        <v>301327</v>
      </c>
      <c r="W953" s="4" t="s">
        <v>1397</v>
      </c>
      <c r="X953" s="4">
        <v>301327</v>
      </c>
      <c r="Y953" s="4" t="s">
        <v>1397</v>
      </c>
      <c r="Z953" s="4">
        <v>15</v>
      </c>
      <c r="AA953" s="4" t="s">
        <v>43</v>
      </c>
      <c r="AB953" s="4">
        <v>6</v>
      </c>
      <c r="AC953" s="4" t="s">
        <v>1398</v>
      </c>
      <c r="AD953" s="36">
        <v>1</v>
      </c>
      <c r="AE953" s="36" t="s">
        <v>1398</v>
      </c>
      <c r="AF953" s="4"/>
      <c r="AG953" s="4"/>
      <c r="AH953" s="4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 spans="1:46" ht="15" customHeight="1" x14ac:dyDescent="0.35">
      <c r="A954" s="4">
        <v>2021</v>
      </c>
      <c r="B954" s="4" t="s">
        <v>147</v>
      </c>
      <c r="C954" s="4" t="s">
        <v>207</v>
      </c>
      <c r="D954" s="55">
        <v>44295</v>
      </c>
      <c r="E954" s="4" t="s">
        <v>548</v>
      </c>
      <c r="F954" s="4" t="s">
        <v>36</v>
      </c>
      <c r="G954" s="4" t="s">
        <v>921</v>
      </c>
      <c r="H954" s="4" t="s">
        <v>38</v>
      </c>
      <c r="I954" s="4" t="s">
        <v>1633</v>
      </c>
      <c r="J954" s="4"/>
      <c r="K954" s="55"/>
      <c r="L954" s="4"/>
      <c r="M954" s="4"/>
      <c r="N954" s="55"/>
      <c r="O954" s="4"/>
      <c r="P954" s="55">
        <v>44295</v>
      </c>
      <c r="Q954" s="4" t="s">
        <v>2523</v>
      </c>
      <c r="R954" s="4"/>
      <c r="S954" s="4"/>
      <c r="T954" s="4">
        <v>0</v>
      </c>
      <c r="U954" s="4" t="s">
        <v>150</v>
      </c>
      <c r="V954" s="4">
        <v>300677</v>
      </c>
      <c r="W954" s="4" t="s">
        <v>478</v>
      </c>
      <c r="X954" s="4">
        <v>300677</v>
      </c>
      <c r="Y954" s="4" t="s">
        <v>478</v>
      </c>
      <c r="Z954" s="4">
        <v>7</v>
      </c>
      <c r="AA954" s="4" t="s">
        <v>329</v>
      </c>
      <c r="AB954" s="4">
        <v>1</v>
      </c>
      <c r="AC954" s="4" t="s">
        <v>330</v>
      </c>
      <c r="AD954" s="36">
        <v>1</v>
      </c>
      <c r="AE954" s="36" t="s">
        <v>331</v>
      </c>
      <c r="AF954" s="4"/>
      <c r="AG954" s="4"/>
      <c r="AH954" s="4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 spans="1:46" ht="15" customHeight="1" x14ac:dyDescent="0.35">
      <c r="A955" s="4">
        <v>2021</v>
      </c>
      <c r="B955" s="4" t="s">
        <v>147</v>
      </c>
      <c r="C955" s="4" t="s">
        <v>148</v>
      </c>
      <c r="D955" s="55">
        <v>44306</v>
      </c>
      <c r="E955" s="4" t="s">
        <v>1256</v>
      </c>
      <c r="F955" s="4" t="s">
        <v>36</v>
      </c>
      <c r="G955" s="4" t="s">
        <v>921</v>
      </c>
      <c r="H955" s="4" t="s">
        <v>38</v>
      </c>
      <c r="I955" s="4" t="s">
        <v>1605</v>
      </c>
      <c r="J955" s="4"/>
      <c r="K955" s="55"/>
      <c r="L955" s="4"/>
      <c r="M955" s="4"/>
      <c r="N955" s="55"/>
      <c r="O955" s="4"/>
      <c r="P955" s="55">
        <v>44306</v>
      </c>
      <c r="Q955" s="4" t="s">
        <v>2524</v>
      </c>
      <c r="R955" s="4"/>
      <c r="S955" s="4"/>
      <c r="T955" s="4">
        <v>0</v>
      </c>
      <c r="U955" s="4" t="s">
        <v>150</v>
      </c>
      <c r="V955" s="4">
        <v>301534</v>
      </c>
      <c r="W955" s="4" t="s">
        <v>1154</v>
      </c>
      <c r="X955" s="4">
        <v>301534</v>
      </c>
      <c r="Y955" s="4" t="s">
        <v>1154</v>
      </c>
      <c r="Z955" s="4">
        <v>20</v>
      </c>
      <c r="AA955" s="4" t="s">
        <v>324</v>
      </c>
      <c r="AB955" s="4">
        <v>1</v>
      </c>
      <c r="AC955" s="4" t="s">
        <v>324</v>
      </c>
      <c r="AD955" s="36">
        <v>9</v>
      </c>
      <c r="AE955" s="36" t="s">
        <v>1155</v>
      </c>
      <c r="AF955" s="4"/>
      <c r="AG955" s="4"/>
      <c r="AH955" s="4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 spans="1:46" ht="15" customHeight="1" x14ac:dyDescent="0.35">
      <c r="A956" s="4">
        <v>2021</v>
      </c>
      <c r="B956" s="4" t="s">
        <v>147</v>
      </c>
      <c r="C956" s="4" t="s">
        <v>207</v>
      </c>
      <c r="D956" s="55">
        <v>44287</v>
      </c>
      <c r="E956" s="4" t="s">
        <v>1256</v>
      </c>
      <c r="F956" s="4" t="s">
        <v>36</v>
      </c>
      <c r="G956" s="4" t="s">
        <v>921</v>
      </c>
      <c r="H956" s="4" t="s">
        <v>38</v>
      </c>
      <c r="I956" s="4" t="s">
        <v>1633</v>
      </c>
      <c r="J956" s="4"/>
      <c r="K956" s="55"/>
      <c r="L956" s="4"/>
      <c r="M956" s="4"/>
      <c r="N956" s="55"/>
      <c r="O956" s="4"/>
      <c r="P956" s="55">
        <v>44287</v>
      </c>
      <c r="Q956" s="4" t="s">
        <v>2525</v>
      </c>
      <c r="R956" s="4"/>
      <c r="S956" s="4"/>
      <c r="T956" s="4">
        <v>0</v>
      </c>
      <c r="U956" s="4" t="s">
        <v>150</v>
      </c>
      <c r="V956" s="4">
        <v>300303</v>
      </c>
      <c r="W956" s="4" t="s">
        <v>1992</v>
      </c>
      <c r="X956" s="4">
        <v>300303</v>
      </c>
      <c r="Y956" s="4" t="s">
        <v>1992</v>
      </c>
      <c r="Z956" s="4">
        <v>3</v>
      </c>
      <c r="AA956" s="4" t="s">
        <v>152</v>
      </c>
      <c r="AB956" s="4">
        <v>5</v>
      </c>
      <c r="AC956" s="4" t="s">
        <v>1889</v>
      </c>
      <c r="AD956" s="36">
        <v>1</v>
      </c>
      <c r="AE956" s="36" t="s">
        <v>1993</v>
      </c>
      <c r="AF956" s="4"/>
      <c r="AG956" s="4"/>
      <c r="AH956" s="4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 spans="1:46" ht="15" customHeight="1" x14ac:dyDescent="0.35">
      <c r="A957" s="4">
        <v>2021</v>
      </c>
      <c r="B957" s="4" t="s">
        <v>147</v>
      </c>
      <c r="C957" s="4" t="s">
        <v>207</v>
      </c>
      <c r="D957" s="55">
        <v>44284</v>
      </c>
      <c r="E957" s="4" t="s">
        <v>551</v>
      </c>
      <c r="F957" s="4" t="s">
        <v>36</v>
      </c>
      <c r="G957" s="4" t="s">
        <v>921</v>
      </c>
      <c r="H957" s="4" t="s">
        <v>38</v>
      </c>
      <c r="I957" s="4" t="s">
        <v>1633</v>
      </c>
      <c r="J957" s="4"/>
      <c r="K957" s="55"/>
      <c r="L957" s="4"/>
      <c r="M957" s="4"/>
      <c r="N957" s="55"/>
      <c r="O957" s="4"/>
      <c r="P957" s="55">
        <v>44284</v>
      </c>
      <c r="Q957" s="4" t="s">
        <v>2526</v>
      </c>
      <c r="R957" s="4"/>
      <c r="S957" s="4"/>
      <c r="T957" s="4">
        <v>0</v>
      </c>
      <c r="U957" s="4" t="s">
        <v>150</v>
      </c>
      <c r="V957" s="4">
        <v>301713</v>
      </c>
      <c r="W957" s="4" t="s">
        <v>1455</v>
      </c>
      <c r="X957" s="4">
        <v>301713</v>
      </c>
      <c r="Y957" s="4" t="s">
        <v>1455</v>
      </c>
      <c r="Z957" s="4">
        <v>22</v>
      </c>
      <c r="AA957" s="4" t="s">
        <v>108</v>
      </c>
      <c r="AB957" s="4">
        <v>3</v>
      </c>
      <c r="AC957" s="4" t="s">
        <v>1456</v>
      </c>
      <c r="AD957" s="36">
        <v>1</v>
      </c>
      <c r="AE957" s="36" t="s">
        <v>1457</v>
      </c>
      <c r="AF957" s="4"/>
      <c r="AG957" s="4"/>
      <c r="AH957" s="4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 spans="1:46" ht="15" customHeight="1" x14ac:dyDescent="0.35">
      <c r="A958" s="4">
        <v>2021</v>
      </c>
      <c r="B958" s="4" t="s">
        <v>147</v>
      </c>
      <c r="C958" s="4" t="s">
        <v>207</v>
      </c>
      <c r="D958" s="55">
        <v>44292</v>
      </c>
      <c r="E958" s="4" t="s">
        <v>1256</v>
      </c>
      <c r="F958" s="4" t="s">
        <v>36</v>
      </c>
      <c r="G958" s="4" t="s">
        <v>921</v>
      </c>
      <c r="H958" s="4" t="s">
        <v>38</v>
      </c>
      <c r="I958" s="4" t="s">
        <v>1633</v>
      </c>
      <c r="J958" s="4"/>
      <c r="K958" s="55"/>
      <c r="L958" s="4"/>
      <c r="M958" s="4"/>
      <c r="N958" s="55"/>
      <c r="O958" s="4"/>
      <c r="P958" s="55">
        <v>44292</v>
      </c>
      <c r="Q958" s="4" t="s">
        <v>2527</v>
      </c>
      <c r="R958" s="4"/>
      <c r="S958" s="4"/>
      <c r="T958" s="4">
        <v>0</v>
      </c>
      <c r="U958" s="4" t="s">
        <v>150</v>
      </c>
      <c r="V958" s="4">
        <v>300166</v>
      </c>
      <c r="W958" s="4" t="s">
        <v>1596</v>
      </c>
      <c r="X958" s="4">
        <v>300166</v>
      </c>
      <c r="Y958" s="4" t="s">
        <v>1596</v>
      </c>
      <c r="Z958" s="4">
        <v>2</v>
      </c>
      <c r="AA958" s="4" t="s">
        <v>72</v>
      </c>
      <c r="AB958" s="4">
        <v>11</v>
      </c>
      <c r="AC958" s="4" t="s">
        <v>1597</v>
      </c>
      <c r="AD958" s="36">
        <v>1</v>
      </c>
      <c r="AE958" s="36" t="s">
        <v>1597</v>
      </c>
      <c r="AF958" s="4"/>
      <c r="AG958" s="4"/>
      <c r="AH958" s="4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 spans="1:46" ht="15" customHeight="1" x14ac:dyDescent="0.35">
      <c r="A959" s="4">
        <v>2021</v>
      </c>
      <c r="B959" s="4" t="s">
        <v>34</v>
      </c>
      <c r="C959" s="4" t="s">
        <v>34</v>
      </c>
      <c r="D959" s="55">
        <v>44280</v>
      </c>
      <c r="E959" s="4" t="s">
        <v>551</v>
      </c>
      <c r="F959" s="4" t="s">
        <v>36</v>
      </c>
      <c r="G959" s="4" t="s">
        <v>921</v>
      </c>
      <c r="H959" s="4" t="s">
        <v>38</v>
      </c>
      <c r="I959" s="4" t="s">
        <v>1633</v>
      </c>
      <c r="J959" s="4"/>
      <c r="K959" s="55"/>
      <c r="L959" s="4"/>
      <c r="M959" s="4"/>
      <c r="N959" s="55"/>
      <c r="O959" s="4"/>
      <c r="P959" s="55">
        <v>44280</v>
      </c>
      <c r="Q959" s="4" t="s">
        <v>2528</v>
      </c>
      <c r="R959" s="4"/>
      <c r="S959" s="4"/>
      <c r="T959" s="4">
        <v>9</v>
      </c>
      <c r="U959" s="4" t="s">
        <v>46</v>
      </c>
      <c r="V959" s="4">
        <v>95</v>
      </c>
      <c r="W959" s="4" t="s">
        <v>378</v>
      </c>
      <c r="X959" s="4">
        <v>55</v>
      </c>
      <c r="Y959" s="4" t="s">
        <v>378</v>
      </c>
      <c r="Z959" s="4">
        <v>15</v>
      </c>
      <c r="AA959" s="4" t="s">
        <v>43</v>
      </c>
      <c r="AB959" s="4">
        <v>1</v>
      </c>
      <c r="AC959" s="4" t="s">
        <v>43</v>
      </c>
      <c r="AD959" s="36">
        <v>1</v>
      </c>
      <c r="AE959" s="36" t="s">
        <v>43</v>
      </c>
      <c r="AF959" s="4"/>
      <c r="AG959" s="4"/>
      <c r="AH959" s="4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 spans="1:46" ht="15" customHeight="1" x14ac:dyDescent="0.35">
      <c r="A960" s="4">
        <v>2021</v>
      </c>
      <c r="B960" s="4" t="s">
        <v>34</v>
      </c>
      <c r="C960" s="4" t="s">
        <v>34</v>
      </c>
      <c r="D960" s="55">
        <v>44286</v>
      </c>
      <c r="E960" s="4" t="s">
        <v>548</v>
      </c>
      <c r="F960" s="4" t="s">
        <v>36</v>
      </c>
      <c r="G960" s="4" t="s">
        <v>921</v>
      </c>
      <c r="H960" s="4" t="s">
        <v>38</v>
      </c>
      <c r="I960" s="4" t="s">
        <v>1633</v>
      </c>
      <c r="J960" s="4"/>
      <c r="K960" s="55"/>
      <c r="L960" s="4"/>
      <c r="M960" s="4"/>
      <c r="N960" s="55"/>
      <c r="O960" s="4"/>
      <c r="P960" s="55">
        <v>44286</v>
      </c>
      <c r="Q960" s="4" t="s">
        <v>2529</v>
      </c>
      <c r="R960" s="4"/>
      <c r="S960" s="4"/>
      <c r="T960" s="4">
        <v>1</v>
      </c>
      <c r="U960" s="4" t="s">
        <v>40</v>
      </c>
      <c r="V960" s="4">
        <v>1</v>
      </c>
      <c r="W960" s="4" t="s">
        <v>219</v>
      </c>
      <c r="X960" s="4">
        <v>3</v>
      </c>
      <c r="Y960" s="4" t="s">
        <v>220</v>
      </c>
      <c r="Z960" s="4">
        <v>15</v>
      </c>
      <c r="AA960" s="4" t="s">
        <v>43</v>
      </c>
      <c r="AB960" s="4">
        <v>1</v>
      </c>
      <c r="AC960" s="4" t="s">
        <v>43</v>
      </c>
      <c r="AD960" s="36">
        <v>1</v>
      </c>
      <c r="AE960" s="36" t="s">
        <v>43</v>
      </c>
      <c r="AF960" s="4"/>
      <c r="AG960" s="4"/>
      <c r="AH960" s="4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  <row r="961" spans="1:46" ht="15" customHeight="1" x14ac:dyDescent="0.35">
      <c r="A961" s="4">
        <v>2021</v>
      </c>
      <c r="B961" s="4" t="s">
        <v>34</v>
      </c>
      <c r="C961" s="4" t="s">
        <v>34</v>
      </c>
      <c r="D961" s="55">
        <v>44298</v>
      </c>
      <c r="E961" s="4" t="s">
        <v>551</v>
      </c>
      <c r="F961" s="4" t="s">
        <v>36</v>
      </c>
      <c r="G961" s="4" t="s">
        <v>921</v>
      </c>
      <c r="H961" s="4" t="s">
        <v>38</v>
      </c>
      <c r="I961" s="4" t="s">
        <v>1633</v>
      </c>
      <c r="J961" s="4"/>
      <c r="K961" s="55"/>
      <c r="L961" s="4"/>
      <c r="M961" s="4"/>
      <c r="N961" s="55"/>
      <c r="O961" s="4"/>
      <c r="P961" s="55">
        <v>44298</v>
      </c>
      <c r="Q961" s="4" t="s">
        <v>2530</v>
      </c>
      <c r="R961" s="4"/>
      <c r="S961" s="4"/>
      <c r="T961" s="4">
        <v>10</v>
      </c>
      <c r="U961" s="4" t="s">
        <v>246</v>
      </c>
      <c r="V961" s="4">
        <v>118</v>
      </c>
      <c r="W961" s="4" t="s">
        <v>1179</v>
      </c>
      <c r="X961" s="4">
        <v>1596</v>
      </c>
      <c r="Y961" s="4" t="s">
        <v>1180</v>
      </c>
      <c r="Z961" s="4">
        <v>15</v>
      </c>
      <c r="AA961" s="4" t="s">
        <v>43</v>
      </c>
      <c r="AB961" s="4">
        <v>1</v>
      </c>
      <c r="AC961" s="4" t="s">
        <v>43</v>
      </c>
      <c r="AD961" s="36">
        <v>1</v>
      </c>
      <c r="AE961" s="36" t="s">
        <v>43</v>
      </c>
      <c r="AF961" s="4"/>
      <c r="AG961" s="4"/>
      <c r="AH961" s="4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</row>
    <row r="962" spans="1:46" ht="15" customHeight="1" x14ac:dyDescent="0.35">
      <c r="A962" s="4">
        <v>2021</v>
      </c>
      <c r="B962" s="4" t="s">
        <v>34</v>
      </c>
      <c r="C962" s="4" t="s">
        <v>34</v>
      </c>
      <c r="D962" s="55">
        <v>44282</v>
      </c>
      <c r="E962" s="4" t="s">
        <v>551</v>
      </c>
      <c r="F962" s="4" t="s">
        <v>36</v>
      </c>
      <c r="G962" s="4" t="s">
        <v>921</v>
      </c>
      <c r="H962" s="4" t="s">
        <v>38</v>
      </c>
      <c r="I962" s="4" t="s">
        <v>1633</v>
      </c>
      <c r="J962" s="4"/>
      <c r="K962" s="55"/>
      <c r="L962" s="4"/>
      <c r="M962" s="4"/>
      <c r="N962" s="55"/>
      <c r="O962" s="4"/>
      <c r="P962" s="55">
        <v>44282</v>
      </c>
      <c r="Q962" s="4" t="s">
        <v>2531</v>
      </c>
      <c r="R962" s="4"/>
      <c r="S962" s="4"/>
      <c r="T962" s="4">
        <v>3</v>
      </c>
      <c r="U962" s="4" t="s">
        <v>159</v>
      </c>
      <c r="V962" s="4">
        <v>60</v>
      </c>
      <c r="W962" s="4" t="s">
        <v>1123</v>
      </c>
      <c r="X962" s="4">
        <v>16</v>
      </c>
      <c r="Y962" s="4" t="s">
        <v>1124</v>
      </c>
      <c r="Z962" s="4">
        <v>15</v>
      </c>
      <c r="AA962" s="4" t="s">
        <v>43</v>
      </c>
      <c r="AB962" s="4">
        <v>1</v>
      </c>
      <c r="AC962" s="4" t="s">
        <v>43</v>
      </c>
      <c r="AD962" s="36">
        <v>1</v>
      </c>
      <c r="AE962" s="36" t="s">
        <v>43</v>
      </c>
      <c r="AF962" s="4"/>
      <c r="AG962" s="4"/>
      <c r="AH962" s="4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</row>
    <row r="963" spans="1:46" ht="15" customHeight="1" x14ac:dyDescent="0.35">
      <c r="A963" s="4">
        <v>2021</v>
      </c>
      <c r="B963" s="4" t="s">
        <v>62</v>
      </c>
      <c r="C963" s="4" t="s">
        <v>62</v>
      </c>
      <c r="D963" s="55">
        <v>44293</v>
      </c>
      <c r="E963" s="4" t="s">
        <v>1604</v>
      </c>
      <c r="F963" s="4" t="s">
        <v>36</v>
      </c>
      <c r="G963" s="4" t="s">
        <v>921</v>
      </c>
      <c r="H963" s="4" t="s">
        <v>38</v>
      </c>
      <c r="I963" s="4" t="s">
        <v>1633</v>
      </c>
      <c r="J963" s="4"/>
      <c r="K963" s="55"/>
      <c r="L963" s="4"/>
      <c r="M963" s="4"/>
      <c r="N963" s="55"/>
      <c r="O963" s="4"/>
      <c r="P963" s="55">
        <v>44293</v>
      </c>
      <c r="Q963" s="4" t="s">
        <v>2532</v>
      </c>
      <c r="R963" s="4"/>
      <c r="S963" s="4"/>
      <c r="T963" s="4">
        <v>99</v>
      </c>
      <c r="U963" s="4" t="s">
        <v>64</v>
      </c>
      <c r="V963" s="4">
        <v>442</v>
      </c>
      <c r="W963" s="4" t="s">
        <v>296</v>
      </c>
      <c r="X963" s="4">
        <v>747</v>
      </c>
      <c r="Y963" s="4" t="s">
        <v>297</v>
      </c>
      <c r="Z963" s="4">
        <v>3</v>
      </c>
      <c r="AA963" s="4" t="s">
        <v>152</v>
      </c>
      <c r="AB963" s="4">
        <v>1</v>
      </c>
      <c r="AC963" s="4" t="s">
        <v>153</v>
      </c>
      <c r="AD963" s="36">
        <v>1</v>
      </c>
      <c r="AE963" s="36" t="s">
        <v>153</v>
      </c>
      <c r="AF963" s="4"/>
      <c r="AG963" s="4"/>
      <c r="AH963" s="4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</row>
    <row r="964" spans="1:46" ht="15" customHeight="1" x14ac:dyDescent="0.35">
      <c r="A964" s="4">
        <v>2021</v>
      </c>
      <c r="B964" s="4" t="s">
        <v>62</v>
      </c>
      <c r="C964" s="4" t="s">
        <v>62</v>
      </c>
      <c r="D964" s="55">
        <v>44293</v>
      </c>
      <c r="E964" s="4" t="s">
        <v>551</v>
      </c>
      <c r="F964" s="4" t="s">
        <v>36</v>
      </c>
      <c r="G964" s="4" t="s">
        <v>921</v>
      </c>
      <c r="H964" s="4" t="s">
        <v>38</v>
      </c>
      <c r="I964" s="4" t="s">
        <v>1633</v>
      </c>
      <c r="J964" s="4"/>
      <c r="K964" s="55"/>
      <c r="L964" s="4"/>
      <c r="M964" s="4"/>
      <c r="N964" s="55"/>
      <c r="O964" s="4"/>
      <c r="P964" s="55">
        <v>44293</v>
      </c>
      <c r="Q964" s="4" t="s">
        <v>2533</v>
      </c>
      <c r="R964" s="4"/>
      <c r="S964" s="4"/>
      <c r="T964" s="4">
        <v>99</v>
      </c>
      <c r="U964" s="4" t="s">
        <v>64</v>
      </c>
      <c r="V964" s="4">
        <v>448</v>
      </c>
      <c r="W964" s="4" t="s">
        <v>304</v>
      </c>
      <c r="X964" s="4">
        <v>804</v>
      </c>
      <c r="Y964" s="4" t="s">
        <v>305</v>
      </c>
      <c r="Z964" s="4">
        <v>10</v>
      </c>
      <c r="AA964" s="4" t="s">
        <v>256</v>
      </c>
      <c r="AB964" s="4">
        <v>1</v>
      </c>
      <c r="AC964" s="4" t="s">
        <v>256</v>
      </c>
      <c r="AD964" s="36">
        <v>2</v>
      </c>
      <c r="AE964" s="36" t="s">
        <v>306</v>
      </c>
      <c r="AF964" s="4"/>
      <c r="AG964" s="4"/>
      <c r="AH964" s="4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</row>
    <row r="965" spans="1:46" ht="15" customHeight="1" x14ac:dyDescent="0.35">
      <c r="A965" s="4">
        <v>2021</v>
      </c>
      <c r="B965" s="4" t="s">
        <v>62</v>
      </c>
      <c r="C965" s="4" t="s">
        <v>62</v>
      </c>
      <c r="D965" s="55">
        <v>44280</v>
      </c>
      <c r="E965" s="4" t="s">
        <v>551</v>
      </c>
      <c r="F965" s="4" t="s">
        <v>36</v>
      </c>
      <c r="G965" s="4" t="s">
        <v>921</v>
      </c>
      <c r="H965" s="4" t="s">
        <v>38</v>
      </c>
      <c r="I965" s="4" t="s">
        <v>1633</v>
      </c>
      <c r="J965" s="4"/>
      <c r="K965" s="55"/>
      <c r="L965" s="4"/>
      <c r="M965" s="4"/>
      <c r="N965" s="55"/>
      <c r="O965" s="4"/>
      <c r="P965" s="55">
        <v>44280</v>
      </c>
      <c r="Q965" s="4" t="s">
        <v>2534</v>
      </c>
      <c r="R965" s="4"/>
      <c r="S965" s="4"/>
      <c r="T965" s="4">
        <v>99</v>
      </c>
      <c r="U965" s="4" t="s">
        <v>64</v>
      </c>
      <c r="V965" s="4">
        <v>452</v>
      </c>
      <c r="W965" s="4" t="s">
        <v>1423</v>
      </c>
      <c r="X965" s="4">
        <v>855</v>
      </c>
      <c r="Y965" s="4" t="s">
        <v>1424</v>
      </c>
      <c r="Z965" s="4">
        <v>14</v>
      </c>
      <c r="AA965" s="4" t="s">
        <v>731</v>
      </c>
      <c r="AB965" s="4">
        <v>1</v>
      </c>
      <c r="AC965" s="4" t="s">
        <v>1387</v>
      </c>
      <c r="AD965" s="36">
        <v>1</v>
      </c>
      <c r="AE965" s="36" t="s">
        <v>1387</v>
      </c>
      <c r="AF965" s="4"/>
      <c r="AG965" s="4"/>
      <c r="AH965" s="4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</row>
    <row r="966" spans="1:46" ht="15" customHeight="1" x14ac:dyDescent="0.35">
      <c r="A966" s="4">
        <v>2021</v>
      </c>
      <c r="B966" s="4" t="s">
        <v>34</v>
      </c>
      <c r="C966" s="4" t="s">
        <v>34</v>
      </c>
      <c r="D966" s="55">
        <v>44280</v>
      </c>
      <c r="E966" s="4" t="s">
        <v>551</v>
      </c>
      <c r="F966" s="4" t="s">
        <v>36</v>
      </c>
      <c r="G966" s="4" t="s">
        <v>921</v>
      </c>
      <c r="H966" s="4" t="s">
        <v>38</v>
      </c>
      <c r="I966" s="4" t="s">
        <v>1633</v>
      </c>
      <c r="J966" s="4"/>
      <c r="K966" s="55"/>
      <c r="L966" s="4"/>
      <c r="M966" s="4"/>
      <c r="N966" s="55"/>
      <c r="O966" s="4"/>
      <c r="P966" s="55">
        <v>44280</v>
      </c>
      <c r="Q966" s="4" t="s">
        <v>2535</v>
      </c>
      <c r="R966" s="4"/>
      <c r="S966" s="4"/>
      <c r="T966" s="4">
        <v>11</v>
      </c>
      <c r="U966" s="4" t="s">
        <v>342</v>
      </c>
      <c r="V966" s="4">
        <v>136</v>
      </c>
      <c r="W966" s="4" t="s">
        <v>577</v>
      </c>
      <c r="X966" s="4">
        <v>1235</v>
      </c>
      <c r="Y966" s="4" t="s">
        <v>578</v>
      </c>
      <c r="Z966" s="4">
        <v>15</v>
      </c>
      <c r="AA966" s="4" t="s">
        <v>43</v>
      </c>
      <c r="AB966" s="4">
        <v>1</v>
      </c>
      <c r="AC966" s="4" t="s">
        <v>43</v>
      </c>
      <c r="AD966" s="36">
        <v>41</v>
      </c>
      <c r="AE966" s="36" t="s">
        <v>579</v>
      </c>
      <c r="AF966" s="4"/>
      <c r="AG966" s="4"/>
      <c r="AH966" s="4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</row>
    <row r="967" spans="1:46" ht="15" customHeight="1" x14ac:dyDescent="0.35">
      <c r="A967" s="4">
        <v>2021</v>
      </c>
      <c r="B967" s="4" t="s">
        <v>34</v>
      </c>
      <c r="C967" s="4" t="s">
        <v>34</v>
      </c>
      <c r="D967" s="55">
        <v>44306</v>
      </c>
      <c r="E967" s="4" t="s">
        <v>1627</v>
      </c>
      <c r="F967" s="4" t="s">
        <v>36</v>
      </c>
      <c r="G967" s="4" t="s">
        <v>921</v>
      </c>
      <c r="H967" s="4" t="s">
        <v>38</v>
      </c>
      <c r="I967" s="4" t="s">
        <v>1605</v>
      </c>
      <c r="J967" s="4"/>
      <c r="K967" s="55"/>
      <c r="L967" s="4"/>
      <c r="M967" s="4"/>
      <c r="N967" s="55"/>
      <c r="O967" s="4"/>
      <c r="P967" s="55">
        <v>44306</v>
      </c>
      <c r="Q967" s="4" t="s">
        <v>2536</v>
      </c>
      <c r="R967" s="4"/>
      <c r="S967" s="4"/>
      <c r="T967" s="4">
        <v>1</v>
      </c>
      <c r="U967" s="4" t="s">
        <v>40</v>
      </c>
      <c r="V967" s="4">
        <v>2</v>
      </c>
      <c r="W967" s="4" t="s">
        <v>336</v>
      </c>
      <c r="X967" s="4">
        <v>5</v>
      </c>
      <c r="Y967" s="4" t="s">
        <v>337</v>
      </c>
      <c r="Z967" s="4">
        <v>15</v>
      </c>
      <c r="AA967" s="4" t="s">
        <v>43</v>
      </c>
      <c r="AB967" s="4">
        <v>1</v>
      </c>
      <c r="AC967" s="4" t="s">
        <v>43</v>
      </c>
      <c r="AD967" s="36">
        <v>13</v>
      </c>
      <c r="AE967" s="36" t="s">
        <v>44</v>
      </c>
      <c r="AF967" s="4"/>
      <c r="AG967" s="4"/>
      <c r="AH967" s="4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</row>
    <row r="968" spans="1:46" ht="15" customHeight="1" x14ac:dyDescent="0.35">
      <c r="A968" s="4">
        <v>2021</v>
      </c>
      <c r="B968" s="4" t="s">
        <v>34</v>
      </c>
      <c r="C968" s="4" t="s">
        <v>34</v>
      </c>
      <c r="D968" s="55">
        <v>44298</v>
      </c>
      <c r="E968" s="4" t="s">
        <v>551</v>
      </c>
      <c r="F968" s="4" t="s">
        <v>36</v>
      </c>
      <c r="G968" s="4" t="s">
        <v>921</v>
      </c>
      <c r="H968" s="4" t="s">
        <v>38</v>
      </c>
      <c r="I968" s="4" t="s">
        <v>1633</v>
      </c>
      <c r="J968" s="4"/>
      <c r="K968" s="55"/>
      <c r="L968" s="4"/>
      <c r="M968" s="4"/>
      <c r="N968" s="55"/>
      <c r="O968" s="4"/>
      <c r="P968" s="55">
        <v>44298</v>
      </c>
      <c r="Q968" s="4" t="s">
        <v>2537</v>
      </c>
      <c r="R968" s="4"/>
      <c r="S968" s="4"/>
      <c r="T968" s="4">
        <v>10</v>
      </c>
      <c r="U968" s="4" t="s">
        <v>246</v>
      </c>
      <c r="V968" s="4">
        <v>10</v>
      </c>
      <c r="W968" s="4" t="s">
        <v>360</v>
      </c>
      <c r="X968" s="4">
        <v>79</v>
      </c>
      <c r="Y968" s="4" t="s">
        <v>361</v>
      </c>
      <c r="Z968" s="4">
        <v>15</v>
      </c>
      <c r="AA968" s="4" t="s">
        <v>43</v>
      </c>
      <c r="AB968" s="4">
        <v>1</v>
      </c>
      <c r="AC968" s="4" t="s">
        <v>43</v>
      </c>
      <c r="AD968" s="36">
        <v>30</v>
      </c>
      <c r="AE968" s="36" t="s">
        <v>130</v>
      </c>
      <c r="AF968" s="4"/>
      <c r="AG968" s="4"/>
      <c r="AH968" s="4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</row>
    <row r="969" spans="1:46" ht="15" customHeight="1" x14ac:dyDescent="0.35">
      <c r="A969" s="4">
        <v>2021</v>
      </c>
      <c r="B969" s="4" t="s">
        <v>34</v>
      </c>
      <c r="C969" s="4" t="s">
        <v>34</v>
      </c>
      <c r="D969" s="55">
        <v>44295</v>
      </c>
      <c r="E969" s="4" t="s">
        <v>1256</v>
      </c>
      <c r="F969" s="4" t="s">
        <v>36</v>
      </c>
      <c r="G969" s="4" t="s">
        <v>921</v>
      </c>
      <c r="H969" s="4" t="s">
        <v>38</v>
      </c>
      <c r="I969" s="4" t="s">
        <v>1633</v>
      </c>
      <c r="J969" s="4"/>
      <c r="K969" s="55"/>
      <c r="L969" s="4"/>
      <c r="M969" s="4"/>
      <c r="N969" s="55"/>
      <c r="O969" s="4"/>
      <c r="P969" s="55">
        <v>44295</v>
      </c>
      <c r="Q969" s="4" t="s">
        <v>2538</v>
      </c>
      <c r="R969" s="4"/>
      <c r="S969" s="4"/>
      <c r="T969" s="4">
        <v>1</v>
      </c>
      <c r="U969" s="4" t="s">
        <v>40</v>
      </c>
      <c r="V969" s="4">
        <v>19</v>
      </c>
      <c r="W969" s="4" t="s">
        <v>855</v>
      </c>
      <c r="X969" s="4">
        <v>1265</v>
      </c>
      <c r="Y969" s="4" t="s">
        <v>855</v>
      </c>
      <c r="Z969" s="4">
        <v>15</v>
      </c>
      <c r="AA969" s="4" t="s">
        <v>43</v>
      </c>
      <c r="AB969" s="4">
        <v>1</v>
      </c>
      <c r="AC969" s="4" t="s">
        <v>43</v>
      </c>
      <c r="AD969" s="36">
        <v>30</v>
      </c>
      <c r="AE969" s="36" t="s">
        <v>130</v>
      </c>
      <c r="AF969" s="4"/>
      <c r="AG969" s="4"/>
      <c r="AH969" s="4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</row>
    <row r="970" spans="1:46" ht="15" customHeight="1" x14ac:dyDescent="0.35">
      <c r="A970" s="4">
        <v>2021</v>
      </c>
      <c r="B970" s="4" t="s">
        <v>34</v>
      </c>
      <c r="C970" s="4" t="s">
        <v>34</v>
      </c>
      <c r="D970" s="55">
        <v>44292</v>
      </c>
      <c r="E970" s="4" t="s">
        <v>548</v>
      </c>
      <c r="F970" s="4" t="s">
        <v>36</v>
      </c>
      <c r="G970" s="4" t="s">
        <v>921</v>
      </c>
      <c r="H970" s="4" t="s">
        <v>38</v>
      </c>
      <c r="I970" s="4" t="s">
        <v>1633</v>
      </c>
      <c r="J970" s="4"/>
      <c r="K970" s="55"/>
      <c r="L970" s="4"/>
      <c r="M970" s="4"/>
      <c r="N970" s="55"/>
      <c r="O970" s="4"/>
      <c r="P970" s="55">
        <v>44292</v>
      </c>
      <c r="Q970" s="4" t="s">
        <v>2539</v>
      </c>
      <c r="R970" s="4"/>
      <c r="S970" s="4"/>
      <c r="T970" s="4">
        <v>5</v>
      </c>
      <c r="U970" s="4" t="s">
        <v>121</v>
      </c>
      <c r="V970" s="4">
        <v>52</v>
      </c>
      <c r="W970" s="4" t="s">
        <v>222</v>
      </c>
      <c r="X970" s="4">
        <v>1534</v>
      </c>
      <c r="Y970" s="4" t="s">
        <v>223</v>
      </c>
      <c r="Z970" s="4">
        <v>15</v>
      </c>
      <c r="AA970" s="4" t="s">
        <v>43</v>
      </c>
      <c r="AB970" s="4">
        <v>1</v>
      </c>
      <c r="AC970" s="4" t="s">
        <v>43</v>
      </c>
      <c r="AD970" s="36">
        <v>30</v>
      </c>
      <c r="AE970" s="36" t="s">
        <v>130</v>
      </c>
      <c r="AF970" s="4"/>
      <c r="AG970" s="4"/>
      <c r="AH970" s="4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</row>
    <row r="971" spans="1:46" ht="15" customHeight="1" x14ac:dyDescent="0.35">
      <c r="A971" s="4">
        <v>2021</v>
      </c>
      <c r="B971" s="4" t="s">
        <v>34</v>
      </c>
      <c r="C971" s="4" t="s">
        <v>34</v>
      </c>
      <c r="D971" s="55">
        <v>44299</v>
      </c>
      <c r="E971" s="4" t="s">
        <v>551</v>
      </c>
      <c r="F971" s="4" t="s">
        <v>36</v>
      </c>
      <c r="G971" s="4" t="s">
        <v>921</v>
      </c>
      <c r="H971" s="4" t="s">
        <v>38</v>
      </c>
      <c r="I971" s="4" t="s">
        <v>1633</v>
      </c>
      <c r="J971" s="4"/>
      <c r="K971" s="55"/>
      <c r="L971" s="4"/>
      <c r="M971" s="4"/>
      <c r="N971" s="55"/>
      <c r="O971" s="4"/>
      <c r="P971" s="55">
        <v>44299</v>
      </c>
      <c r="Q971" s="4" t="s">
        <v>2540</v>
      </c>
      <c r="R971" s="4"/>
      <c r="S971" s="4"/>
      <c r="T971" s="4">
        <v>5</v>
      </c>
      <c r="U971" s="4" t="s">
        <v>121</v>
      </c>
      <c r="V971" s="4">
        <v>50</v>
      </c>
      <c r="W971" s="4" t="s">
        <v>1953</v>
      </c>
      <c r="X971" s="4">
        <v>1309</v>
      </c>
      <c r="Y971" s="4" t="s">
        <v>1954</v>
      </c>
      <c r="Z971" s="4">
        <v>15</v>
      </c>
      <c r="AA971" s="4" t="s">
        <v>43</v>
      </c>
      <c r="AB971" s="56">
        <v>1</v>
      </c>
      <c r="AC971" s="56" t="s">
        <v>43</v>
      </c>
      <c r="AD971" s="36">
        <v>31</v>
      </c>
      <c r="AE971" s="36" t="s">
        <v>49</v>
      </c>
      <c r="AF971" s="4"/>
      <c r="AG971" s="4"/>
      <c r="AH971" s="4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</row>
    <row r="972" spans="1:46" ht="15" customHeight="1" x14ac:dyDescent="0.35">
      <c r="A972" s="4">
        <v>2021</v>
      </c>
      <c r="B972" s="4" t="s">
        <v>34</v>
      </c>
      <c r="C972" s="4" t="s">
        <v>34</v>
      </c>
      <c r="D972" s="55">
        <v>44287</v>
      </c>
      <c r="E972" s="4" t="s">
        <v>1256</v>
      </c>
      <c r="F972" s="4" t="s">
        <v>36</v>
      </c>
      <c r="G972" s="4" t="s">
        <v>921</v>
      </c>
      <c r="H972" s="4" t="s">
        <v>38</v>
      </c>
      <c r="I972" s="4" t="s">
        <v>1633</v>
      </c>
      <c r="J972" s="4"/>
      <c r="K972" s="55"/>
      <c r="L972" s="4"/>
      <c r="M972" s="4"/>
      <c r="N972" s="55"/>
      <c r="O972" s="4"/>
      <c r="P972" s="55">
        <v>44287</v>
      </c>
      <c r="Q972" s="4" t="s">
        <v>2541</v>
      </c>
      <c r="R972" s="4"/>
      <c r="S972" s="4"/>
      <c r="T972" s="4">
        <v>10</v>
      </c>
      <c r="U972" s="4" t="s">
        <v>246</v>
      </c>
      <c r="V972" s="4">
        <v>117</v>
      </c>
      <c r="W972" s="4" t="s">
        <v>395</v>
      </c>
      <c r="X972" s="4">
        <v>1495</v>
      </c>
      <c r="Y972" s="4" t="s">
        <v>396</v>
      </c>
      <c r="Z972" s="4">
        <v>15</v>
      </c>
      <c r="AA972" s="4" t="s">
        <v>43</v>
      </c>
      <c r="AB972" s="4">
        <v>1</v>
      </c>
      <c r="AC972" s="4" t="s">
        <v>43</v>
      </c>
      <c r="AD972" s="36">
        <v>31</v>
      </c>
      <c r="AE972" s="36" t="s">
        <v>49</v>
      </c>
      <c r="AF972" s="4"/>
      <c r="AG972" s="4"/>
      <c r="AH972" s="4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</row>
    <row r="973" spans="1:46" ht="15" customHeight="1" x14ac:dyDescent="0.35">
      <c r="A973" s="4">
        <v>2021</v>
      </c>
      <c r="B973" s="4" t="s">
        <v>34</v>
      </c>
      <c r="C973" s="4" t="s">
        <v>289</v>
      </c>
      <c r="D973" s="55">
        <v>44295</v>
      </c>
      <c r="E973" s="4" t="s">
        <v>551</v>
      </c>
      <c r="F973" s="4" t="s">
        <v>36</v>
      </c>
      <c r="G973" s="4" t="s">
        <v>921</v>
      </c>
      <c r="H973" s="4" t="s">
        <v>38</v>
      </c>
      <c r="I973" s="4" t="s">
        <v>1633</v>
      </c>
      <c r="J973" s="4"/>
      <c r="K973" s="55"/>
      <c r="L973" s="4"/>
      <c r="M973" s="4"/>
      <c r="N973" s="55"/>
      <c r="O973" s="4"/>
      <c r="P973" s="55">
        <v>44295</v>
      </c>
      <c r="Q973" s="4" t="s">
        <v>2542</v>
      </c>
      <c r="R973" s="4"/>
      <c r="S973" s="4"/>
      <c r="T973" s="4">
        <v>24</v>
      </c>
      <c r="U973" s="4" t="s">
        <v>876</v>
      </c>
      <c r="V973" s="4">
        <v>24</v>
      </c>
      <c r="W973" s="4" t="s">
        <v>876</v>
      </c>
      <c r="X973" s="4">
        <v>201</v>
      </c>
      <c r="Y973" s="4" t="s">
        <v>876</v>
      </c>
      <c r="Z973" s="4">
        <v>15</v>
      </c>
      <c r="AA973" s="4" t="s">
        <v>43</v>
      </c>
      <c r="AB973" s="4">
        <v>1</v>
      </c>
      <c r="AC973" s="4" t="s">
        <v>43</v>
      </c>
      <c r="AD973" s="36">
        <v>1</v>
      </c>
      <c r="AE973" s="36" t="s">
        <v>43</v>
      </c>
      <c r="AF973" s="4"/>
      <c r="AG973" s="4"/>
      <c r="AH973" s="4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</row>
    <row r="974" spans="1:46" ht="15" customHeight="1" x14ac:dyDescent="0.35">
      <c r="A974" s="4">
        <v>2021</v>
      </c>
      <c r="B974" s="4" t="s">
        <v>147</v>
      </c>
      <c r="C974" s="4" t="s">
        <v>148</v>
      </c>
      <c r="D974" s="55">
        <v>44274</v>
      </c>
      <c r="E974" s="4" t="s">
        <v>1627</v>
      </c>
      <c r="F974" s="4" t="s">
        <v>36</v>
      </c>
      <c r="G974" s="4" t="s">
        <v>921</v>
      </c>
      <c r="H974" s="4" t="s">
        <v>38</v>
      </c>
      <c r="I974" s="4" t="s">
        <v>1605</v>
      </c>
      <c r="J974" s="4"/>
      <c r="K974" s="55"/>
      <c r="L974" s="4"/>
      <c r="M974" s="4"/>
      <c r="N974" s="55"/>
      <c r="O974" s="4"/>
      <c r="P974" s="55">
        <v>44274</v>
      </c>
      <c r="Q974" s="4" t="s">
        <v>2543</v>
      </c>
      <c r="R974" s="4"/>
      <c r="S974" s="4"/>
      <c r="T974" s="56">
        <v>0</v>
      </c>
      <c r="U974" s="56" t="s">
        <v>150</v>
      </c>
      <c r="V974" s="56">
        <v>301255</v>
      </c>
      <c r="W974" s="56" t="s">
        <v>432</v>
      </c>
      <c r="X974" s="56">
        <v>301255</v>
      </c>
      <c r="Y974" s="56" t="s">
        <v>432</v>
      </c>
      <c r="Z974" s="56">
        <v>15</v>
      </c>
      <c r="AA974" s="56" t="s">
        <v>43</v>
      </c>
      <c r="AB974" s="56">
        <v>1</v>
      </c>
      <c r="AC974" s="56" t="s">
        <v>43</v>
      </c>
      <c r="AD974" s="37">
        <v>6</v>
      </c>
      <c r="AE974" s="37" t="s">
        <v>433</v>
      </c>
      <c r="AF974" s="4"/>
      <c r="AG974" s="4"/>
      <c r="AH974" s="4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</row>
    <row r="975" spans="1:46" ht="15" customHeight="1" x14ac:dyDescent="0.35">
      <c r="A975" s="4">
        <v>2021</v>
      </c>
      <c r="B975" s="4" t="s">
        <v>34</v>
      </c>
      <c r="C975" s="4" t="s">
        <v>34</v>
      </c>
      <c r="D975" s="55">
        <v>44307</v>
      </c>
      <c r="E975" s="4" t="s">
        <v>1627</v>
      </c>
      <c r="F975" s="4" t="s">
        <v>36</v>
      </c>
      <c r="G975" s="4" t="s">
        <v>921</v>
      </c>
      <c r="H975" s="4" t="s">
        <v>38</v>
      </c>
      <c r="I975" s="4" t="s">
        <v>1605</v>
      </c>
      <c r="J975" s="4"/>
      <c r="K975" s="55"/>
      <c r="L975" s="4"/>
      <c r="M975" s="4"/>
      <c r="N975" s="55"/>
      <c r="O975" s="4"/>
      <c r="P975" s="55">
        <v>44307</v>
      </c>
      <c r="Q975" s="4" t="s">
        <v>2544</v>
      </c>
      <c r="R975" s="4"/>
      <c r="S975" s="4"/>
      <c r="T975" s="4">
        <v>9</v>
      </c>
      <c r="U975" s="4" t="s">
        <v>46</v>
      </c>
      <c r="V975" s="4">
        <v>58</v>
      </c>
      <c r="W975" s="4" t="s">
        <v>233</v>
      </c>
      <c r="X975" s="4">
        <v>1274</v>
      </c>
      <c r="Y975" s="4" t="s">
        <v>234</v>
      </c>
      <c r="Z975" s="4">
        <v>15</v>
      </c>
      <c r="AA975" s="4" t="s">
        <v>43</v>
      </c>
      <c r="AB975" s="56">
        <v>1</v>
      </c>
      <c r="AC975" s="56" t="s">
        <v>43</v>
      </c>
      <c r="AD975" s="36">
        <v>22</v>
      </c>
      <c r="AE975" s="36" t="s">
        <v>171</v>
      </c>
      <c r="AF975" s="4"/>
      <c r="AG975" s="4"/>
      <c r="AH975" s="4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</row>
    <row r="976" spans="1:46" ht="15" customHeight="1" x14ac:dyDescent="0.35">
      <c r="A976" s="4">
        <v>2021</v>
      </c>
      <c r="B976" s="4" t="s">
        <v>147</v>
      </c>
      <c r="C976" s="4" t="s">
        <v>148</v>
      </c>
      <c r="D976" s="55">
        <v>44308</v>
      </c>
      <c r="E976" s="4" t="s">
        <v>548</v>
      </c>
      <c r="F976" s="4" t="s">
        <v>36</v>
      </c>
      <c r="G976" s="4" t="s">
        <v>921</v>
      </c>
      <c r="H976" s="4" t="s">
        <v>38</v>
      </c>
      <c r="I976" s="4" t="s">
        <v>1605</v>
      </c>
      <c r="J976" s="4"/>
      <c r="K976" s="55"/>
      <c r="L976" s="4"/>
      <c r="M976" s="4"/>
      <c r="N976" s="55"/>
      <c r="O976" s="4"/>
      <c r="P976" s="55">
        <v>44308</v>
      </c>
      <c r="Q976" s="4" t="s">
        <v>2545</v>
      </c>
      <c r="R976" s="4"/>
      <c r="S976" s="4"/>
      <c r="T976" s="4">
        <v>0</v>
      </c>
      <c r="U976" s="4" t="s">
        <v>150</v>
      </c>
      <c r="V976" s="4">
        <v>301254</v>
      </c>
      <c r="W976" s="4" t="s">
        <v>430</v>
      </c>
      <c r="X976" s="4">
        <v>301254</v>
      </c>
      <c r="Y976" s="4" t="s">
        <v>430</v>
      </c>
      <c r="Z976" s="4">
        <v>15</v>
      </c>
      <c r="AA976" s="4" t="s">
        <v>43</v>
      </c>
      <c r="AB976" s="4">
        <v>1</v>
      </c>
      <c r="AC976" s="4" t="s">
        <v>43</v>
      </c>
      <c r="AD976" s="36">
        <v>5</v>
      </c>
      <c r="AE976" s="36" t="s">
        <v>243</v>
      </c>
      <c r="AF976" s="4"/>
      <c r="AG976" s="4"/>
      <c r="AH976" s="4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</row>
    <row r="977" spans="1:46" ht="15" customHeight="1" x14ac:dyDescent="0.35">
      <c r="A977" s="4">
        <v>2021</v>
      </c>
      <c r="B977" s="4" t="s">
        <v>147</v>
      </c>
      <c r="C977" s="4" t="s">
        <v>207</v>
      </c>
      <c r="D977" s="55">
        <v>44259</v>
      </c>
      <c r="E977" s="4" t="s">
        <v>548</v>
      </c>
      <c r="F977" s="4" t="s">
        <v>36</v>
      </c>
      <c r="G977" s="4" t="s">
        <v>921</v>
      </c>
      <c r="H977" s="4" t="s">
        <v>38</v>
      </c>
      <c r="I977" s="4" t="s">
        <v>1605</v>
      </c>
      <c r="J977" s="4"/>
      <c r="K977" s="55"/>
      <c r="L977" s="4"/>
      <c r="M977" s="4"/>
      <c r="N977" s="55"/>
      <c r="O977" s="4"/>
      <c r="P977" s="55">
        <v>44259</v>
      </c>
      <c r="Q977" s="4" t="s">
        <v>2546</v>
      </c>
      <c r="R977" s="4"/>
      <c r="S977" s="4"/>
      <c r="T977" s="4">
        <v>0</v>
      </c>
      <c r="U977" s="4" t="s">
        <v>150</v>
      </c>
      <c r="V977" s="4">
        <v>301759</v>
      </c>
      <c r="W977" s="4" t="s">
        <v>473</v>
      </c>
      <c r="X977" s="4">
        <v>301759</v>
      </c>
      <c r="Y977" s="4" t="s">
        <v>473</v>
      </c>
      <c r="Z977" s="4">
        <v>22</v>
      </c>
      <c r="AA977" s="4" t="s">
        <v>108</v>
      </c>
      <c r="AB977" s="4">
        <v>9</v>
      </c>
      <c r="AC977" s="4" t="s">
        <v>108</v>
      </c>
      <c r="AD977" s="36">
        <v>1</v>
      </c>
      <c r="AE977" s="36" t="s">
        <v>474</v>
      </c>
      <c r="AF977" s="4"/>
      <c r="AG977" s="4"/>
      <c r="AH977" s="4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</row>
    <row r="978" spans="1:46" ht="15" customHeight="1" x14ac:dyDescent="0.35">
      <c r="A978" s="4">
        <v>2021</v>
      </c>
      <c r="B978" s="4" t="s">
        <v>34</v>
      </c>
      <c r="C978" s="4" t="s">
        <v>34</v>
      </c>
      <c r="D978" s="55">
        <v>44307</v>
      </c>
      <c r="E978" s="4" t="s">
        <v>548</v>
      </c>
      <c r="F978" s="4" t="s">
        <v>36</v>
      </c>
      <c r="G978" s="4" t="s">
        <v>921</v>
      </c>
      <c r="H978" s="4" t="s">
        <v>38</v>
      </c>
      <c r="I978" s="4" t="s">
        <v>1605</v>
      </c>
      <c r="J978" s="4"/>
      <c r="K978" s="55"/>
      <c r="L978" s="4"/>
      <c r="M978" s="4"/>
      <c r="N978" s="55"/>
      <c r="O978" s="4"/>
      <c r="P978" s="55">
        <v>44307</v>
      </c>
      <c r="Q978" s="4" t="s">
        <v>2547</v>
      </c>
      <c r="R978" s="4"/>
      <c r="S978" s="4"/>
      <c r="T978" s="4">
        <v>9</v>
      </c>
      <c r="U978" s="4" t="s">
        <v>46</v>
      </c>
      <c r="V978" s="4">
        <v>57</v>
      </c>
      <c r="W978" s="4" t="s">
        <v>398</v>
      </c>
      <c r="X978" s="4">
        <v>1273</v>
      </c>
      <c r="Y978" s="4" t="s">
        <v>398</v>
      </c>
      <c r="Z978" s="4">
        <v>15</v>
      </c>
      <c r="AA978" s="4" t="s">
        <v>43</v>
      </c>
      <c r="AB978" s="4">
        <v>1</v>
      </c>
      <c r="AC978" s="4" t="s">
        <v>43</v>
      </c>
      <c r="AD978" s="36">
        <v>1</v>
      </c>
      <c r="AE978" s="36" t="s">
        <v>43</v>
      </c>
      <c r="AF978" s="4"/>
      <c r="AG978" s="4"/>
      <c r="AH978" s="4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</row>
    <row r="979" spans="1:46" ht="15" customHeight="1" x14ac:dyDescent="0.35">
      <c r="A979" s="4">
        <v>2021</v>
      </c>
      <c r="B979" s="4" t="s">
        <v>34</v>
      </c>
      <c r="C979" s="4" t="s">
        <v>34</v>
      </c>
      <c r="D979" s="55">
        <v>44315</v>
      </c>
      <c r="E979" s="4" t="s">
        <v>551</v>
      </c>
      <c r="F979" s="4" t="s">
        <v>36</v>
      </c>
      <c r="G979" s="4" t="s">
        <v>921</v>
      </c>
      <c r="H979" s="4" t="s">
        <v>38</v>
      </c>
      <c r="I979" s="4" t="s">
        <v>1605</v>
      </c>
      <c r="J979" s="4"/>
      <c r="K979" s="55"/>
      <c r="L979" s="4"/>
      <c r="M979" s="4"/>
      <c r="N979" s="55"/>
      <c r="O979" s="4"/>
      <c r="P979" s="55">
        <v>44315</v>
      </c>
      <c r="Q979" s="4" t="s">
        <v>2548</v>
      </c>
      <c r="R979" s="4"/>
      <c r="S979" s="4"/>
      <c r="T979" s="4">
        <v>9</v>
      </c>
      <c r="U979" s="4" t="s">
        <v>46</v>
      </c>
      <c r="V979" s="4">
        <v>96</v>
      </c>
      <c r="W979" s="4" t="s">
        <v>47</v>
      </c>
      <c r="X979" s="4">
        <v>1650</v>
      </c>
      <c r="Y979" s="4" t="s">
        <v>48</v>
      </c>
      <c r="Z979" s="4">
        <v>15</v>
      </c>
      <c r="AA979" s="4" t="s">
        <v>43</v>
      </c>
      <c r="AB979" s="4">
        <v>1</v>
      </c>
      <c r="AC979" s="4" t="s">
        <v>43</v>
      </c>
      <c r="AD979" s="36">
        <v>31</v>
      </c>
      <c r="AE979" s="36" t="s">
        <v>49</v>
      </c>
      <c r="AF979" s="4"/>
      <c r="AG979" s="4"/>
      <c r="AH979" s="4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</row>
    <row r="980" spans="1:46" ht="15" customHeight="1" x14ac:dyDescent="0.35">
      <c r="A980" s="4">
        <v>2021</v>
      </c>
      <c r="B980" s="4" t="s">
        <v>147</v>
      </c>
      <c r="C980" s="4" t="s">
        <v>207</v>
      </c>
      <c r="D980" s="55">
        <v>44315</v>
      </c>
      <c r="E980" s="4" t="s">
        <v>551</v>
      </c>
      <c r="F980" s="4" t="s">
        <v>36</v>
      </c>
      <c r="G980" s="4" t="s">
        <v>921</v>
      </c>
      <c r="H980" s="4" t="s">
        <v>38</v>
      </c>
      <c r="I980" s="4" t="s">
        <v>1605</v>
      </c>
      <c r="J980" s="4"/>
      <c r="K980" s="55"/>
      <c r="L980" s="4"/>
      <c r="M980" s="4"/>
      <c r="N980" s="55"/>
      <c r="O980" s="4"/>
      <c r="P980" s="55">
        <v>44315</v>
      </c>
      <c r="Q980" s="4" t="s">
        <v>2549</v>
      </c>
      <c r="R980" s="4"/>
      <c r="S980" s="4"/>
      <c r="T980" s="4">
        <v>0</v>
      </c>
      <c r="U980" s="4" t="s">
        <v>150</v>
      </c>
      <c r="V980" s="4">
        <v>300623</v>
      </c>
      <c r="W980" s="4" t="s">
        <v>759</v>
      </c>
      <c r="X980" s="4">
        <v>300623</v>
      </c>
      <c r="Y980" s="4" t="s">
        <v>759</v>
      </c>
      <c r="Z980" s="4">
        <v>6</v>
      </c>
      <c r="AA980" s="4" t="s">
        <v>413</v>
      </c>
      <c r="AB980" s="4">
        <v>8</v>
      </c>
      <c r="AC980" s="4" t="s">
        <v>760</v>
      </c>
      <c r="AD980" s="36">
        <v>1</v>
      </c>
      <c r="AE980" s="36" t="s">
        <v>760</v>
      </c>
      <c r="AF980" s="4"/>
      <c r="AG980" s="4"/>
      <c r="AH980" s="4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</row>
    <row r="981" spans="1:46" ht="15" customHeight="1" x14ac:dyDescent="0.35">
      <c r="A981" s="4">
        <v>2021</v>
      </c>
      <c r="B981" s="4" t="s">
        <v>147</v>
      </c>
      <c r="C981" s="4" t="s">
        <v>207</v>
      </c>
      <c r="D981" s="55">
        <v>44301</v>
      </c>
      <c r="E981" s="4" t="s">
        <v>551</v>
      </c>
      <c r="F981" s="4" t="s">
        <v>36</v>
      </c>
      <c r="G981" s="4" t="s">
        <v>921</v>
      </c>
      <c r="H981" s="4" t="s">
        <v>38</v>
      </c>
      <c r="I981" s="4" t="s">
        <v>1605</v>
      </c>
      <c r="J981" s="4"/>
      <c r="K981" s="55"/>
      <c r="L981" s="4"/>
      <c r="M981" s="4"/>
      <c r="N981" s="55"/>
      <c r="O981" s="4"/>
      <c r="P981" s="55">
        <v>44301</v>
      </c>
      <c r="Q981" s="4" t="s">
        <v>2550</v>
      </c>
      <c r="R981" s="4"/>
      <c r="S981" s="4"/>
      <c r="T981" s="4">
        <v>0</v>
      </c>
      <c r="U981" s="4" t="s">
        <v>150</v>
      </c>
      <c r="V981" s="4">
        <v>301593</v>
      </c>
      <c r="W981" s="4" t="s">
        <v>795</v>
      </c>
      <c r="X981" s="4">
        <v>301593</v>
      </c>
      <c r="Y981" s="4" t="s">
        <v>795</v>
      </c>
      <c r="Z981" s="4">
        <v>21</v>
      </c>
      <c r="AA981" s="4" t="s">
        <v>104</v>
      </c>
      <c r="AB981" s="4">
        <v>1</v>
      </c>
      <c r="AC981" s="4" t="s">
        <v>104</v>
      </c>
      <c r="AD981" s="36">
        <v>1</v>
      </c>
      <c r="AE981" s="36" t="s">
        <v>104</v>
      </c>
      <c r="AF981" s="4"/>
      <c r="AG981" s="4"/>
      <c r="AH981" s="4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</row>
    <row r="982" spans="1:46" ht="15" customHeight="1" x14ac:dyDescent="0.35">
      <c r="A982" s="4">
        <v>2021</v>
      </c>
      <c r="B982" s="4" t="s">
        <v>147</v>
      </c>
      <c r="C982" s="4" t="s">
        <v>207</v>
      </c>
      <c r="D982" s="55">
        <v>44302</v>
      </c>
      <c r="E982" s="4" t="s">
        <v>551</v>
      </c>
      <c r="F982" s="4" t="s">
        <v>36</v>
      </c>
      <c r="G982" s="4" t="s">
        <v>921</v>
      </c>
      <c r="H982" s="4" t="s">
        <v>38</v>
      </c>
      <c r="I982" s="4" t="s">
        <v>1605</v>
      </c>
      <c r="J982" s="4"/>
      <c r="K982" s="55"/>
      <c r="L982" s="4"/>
      <c r="M982" s="4"/>
      <c r="N982" s="55"/>
      <c r="O982" s="4"/>
      <c r="P982" s="55">
        <v>44302</v>
      </c>
      <c r="Q982" s="4" t="s">
        <v>2551</v>
      </c>
      <c r="R982" s="4"/>
      <c r="S982" s="4"/>
      <c r="T982" s="4">
        <v>0</v>
      </c>
      <c r="U982" s="4" t="s">
        <v>150</v>
      </c>
      <c r="V982" s="4">
        <v>301685</v>
      </c>
      <c r="W982" s="4" t="s">
        <v>811</v>
      </c>
      <c r="X982" s="4">
        <v>301685</v>
      </c>
      <c r="Y982" s="4" t="s">
        <v>811</v>
      </c>
      <c r="Z982" s="4">
        <v>21</v>
      </c>
      <c r="AA982" s="4" t="s">
        <v>104</v>
      </c>
      <c r="AB982" s="4">
        <v>12</v>
      </c>
      <c r="AC982" s="4" t="s">
        <v>812</v>
      </c>
      <c r="AD982" s="36">
        <v>1</v>
      </c>
      <c r="AE982" s="36" t="s">
        <v>812</v>
      </c>
      <c r="AF982" s="4"/>
      <c r="AG982" s="4"/>
      <c r="AH982" s="4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</row>
    <row r="983" spans="1:46" ht="15" customHeight="1" x14ac:dyDescent="0.35">
      <c r="A983" s="4">
        <v>2021</v>
      </c>
      <c r="B983" s="4" t="s">
        <v>34</v>
      </c>
      <c r="C983" s="4" t="s">
        <v>34</v>
      </c>
      <c r="D983" s="55">
        <v>44315</v>
      </c>
      <c r="E983" s="4" t="s">
        <v>551</v>
      </c>
      <c r="F983" s="4" t="s">
        <v>36</v>
      </c>
      <c r="G983" s="4" t="s">
        <v>921</v>
      </c>
      <c r="H983" s="4" t="s">
        <v>38</v>
      </c>
      <c r="I983" s="4" t="s">
        <v>1605</v>
      </c>
      <c r="J983" s="4"/>
      <c r="K983" s="55"/>
      <c r="L983" s="4"/>
      <c r="M983" s="4"/>
      <c r="N983" s="55"/>
      <c r="O983" s="4"/>
      <c r="P983" s="55">
        <v>44315</v>
      </c>
      <c r="Q983" s="4" t="s">
        <v>2552</v>
      </c>
      <c r="R983" s="4"/>
      <c r="S983" s="4"/>
      <c r="T983" s="4">
        <v>9</v>
      </c>
      <c r="U983" s="4" t="s">
        <v>46</v>
      </c>
      <c r="V983" s="4">
        <v>59</v>
      </c>
      <c r="W983" s="4" t="s">
        <v>481</v>
      </c>
      <c r="X983" s="4">
        <v>1275</v>
      </c>
      <c r="Y983" s="4" t="s">
        <v>481</v>
      </c>
      <c r="Z983" s="4">
        <v>15</v>
      </c>
      <c r="AA983" s="4" t="s">
        <v>43</v>
      </c>
      <c r="AB983" s="4">
        <v>1</v>
      </c>
      <c r="AC983" s="4" t="s">
        <v>43</v>
      </c>
      <c r="AD983" s="36">
        <v>13</v>
      </c>
      <c r="AE983" s="36" t="s">
        <v>44</v>
      </c>
      <c r="AF983" s="4"/>
      <c r="AG983" s="4"/>
      <c r="AH983" s="4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</row>
    <row r="984" spans="1:46" ht="15" customHeight="1" x14ac:dyDescent="0.35">
      <c r="A984" s="4">
        <v>2021</v>
      </c>
      <c r="B984" s="4" t="s">
        <v>34</v>
      </c>
      <c r="C984" s="4" t="s">
        <v>34</v>
      </c>
      <c r="D984" s="55">
        <v>44316</v>
      </c>
      <c r="E984" s="4" t="s">
        <v>1256</v>
      </c>
      <c r="F984" s="4" t="s">
        <v>36</v>
      </c>
      <c r="G984" s="4" t="s">
        <v>921</v>
      </c>
      <c r="H984" s="4" t="s">
        <v>38</v>
      </c>
      <c r="I984" s="4" t="s">
        <v>1605</v>
      </c>
      <c r="J984" s="4"/>
      <c r="K984" s="55"/>
      <c r="L984" s="4"/>
      <c r="M984" s="4"/>
      <c r="N984" s="55"/>
      <c r="O984" s="4"/>
      <c r="P984" s="55">
        <v>44316</v>
      </c>
      <c r="Q984" s="4" t="s">
        <v>2553</v>
      </c>
      <c r="R984" s="4"/>
      <c r="S984" s="4"/>
      <c r="T984" s="4">
        <v>9</v>
      </c>
      <c r="U984" s="4" t="s">
        <v>46</v>
      </c>
      <c r="V984" s="4">
        <v>55</v>
      </c>
      <c r="W984" s="4" t="s">
        <v>269</v>
      </c>
      <c r="X984" s="4">
        <v>1231</v>
      </c>
      <c r="Y984" s="4" t="s">
        <v>270</v>
      </c>
      <c r="Z984" s="4">
        <v>15</v>
      </c>
      <c r="AA984" s="4" t="s">
        <v>43</v>
      </c>
      <c r="AB984" s="4">
        <v>1</v>
      </c>
      <c r="AC984" s="4" t="s">
        <v>43</v>
      </c>
      <c r="AD984" s="36">
        <v>31</v>
      </c>
      <c r="AE984" s="36" t="s">
        <v>49</v>
      </c>
      <c r="AF984" s="4"/>
      <c r="AG984" s="4"/>
      <c r="AH984" s="4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</row>
    <row r="985" spans="1:46" ht="15" customHeight="1" x14ac:dyDescent="0.35">
      <c r="A985" s="4">
        <v>2021</v>
      </c>
      <c r="B985" s="4" t="s">
        <v>34</v>
      </c>
      <c r="C985" s="4" t="s">
        <v>34</v>
      </c>
      <c r="D985" s="55">
        <v>44305</v>
      </c>
      <c r="E985" s="4" t="s">
        <v>1290</v>
      </c>
      <c r="F985" s="4" t="s">
        <v>36</v>
      </c>
      <c r="G985" s="4" t="s">
        <v>921</v>
      </c>
      <c r="H985" s="4" t="s">
        <v>38</v>
      </c>
      <c r="I985" s="4" t="s">
        <v>1605</v>
      </c>
      <c r="J985" s="4"/>
      <c r="K985" s="55"/>
      <c r="L985" s="4"/>
      <c r="M985" s="4"/>
      <c r="N985" s="55"/>
      <c r="O985" s="4"/>
      <c r="P985" s="55">
        <v>44305</v>
      </c>
      <c r="Q985" s="4" t="s">
        <v>2554</v>
      </c>
      <c r="R985" s="4"/>
      <c r="S985" s="4"/>
      <c r="T985" s="4">
        <v>13</v>
      </c>
      <c r="U985" s="4" t="s">
        <v>132</v>
      </c>
      <c r="V985" s="4">
        <v>163</v>
      </c>
      <c r="W985" s="4" t="s">
        <v>133</v>
      </c>
      <c r="X985" s="4">
        <v>160</v>
      </c>
      <c r="Y985" s="4" t="s">
        <v>133</v>
      </c>
      <c r="Z985" s="4">
        <v>15</v>
      </c>
      <c r="AA985" s="4" t="s">
        <v>43</v>
      </c>
      <c r="AB985" s="4">
        <v>1</v>
      </c>
      <c r="AC985" s="4" t="s">
        <v>43</v>
      </c>
      <c r="AD985" s="36">
        <v>14</v>
      </c>
      <c r="AE985" s="36" t="s">
        <v>126</v>
      </c>
      <c r="AF985" s="4"/>
      <c r="AG985" s="4"/>
      <c r="AH985" s="4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</row>
    <row r="986" spans="1:46" ht="15" customHeight="1" x14ac:dyDescent="0.35">
      <c r="A986" s="4">
        <v>2021</v>
      </c>
      <c r="B986" s="4" t="s">
        <v>34</v>
      </c>
      <c r="C986" s="4" t="s">
        <v>34</v>
      </c>
      <c r="D986" s="55">
        <v>44543</v>
      </c>
      <c r="E986" s="4" t="s">
        <v>2326</v>
      </c>
      <c r="F986" s="4" t="s">
        <v>36</v>
      </c>
      <c r="G986" s="4" t="s">
        <v>37</v>
      </c>
      <c r="H986" s="4" t="s">
        <v>38</v>
      </c>
      <c r="I986" s="4" t="s">
        <v>2343</v>
      </c>
      <c r="J986" s="4"/>
      <c r="K986" s="55"/>
      <c r="L986" s="4"/>
      <c r="M986" s="4"/>
      <c r="N986" s="55"/>
      <c r="O986" s="4"/>
      <c r="P986" s="55">
        <v>44543</v>
      </c>
      <c r="Q986" s="4" t="s">
        <v>2555</v>
      </c>
      <c r="R986" s="4"/>
      <c r="S986" s="4"/>
      <c r="T986" s="4">
        <v>5</v>
      </c>
      <c r="U986" s="4" t="s">
        <v>121</v>
      </c>
      <c r="V986" s="4">
        <v>52</v>
      </c>
      <c r="W986" s="4" t="s">
        <v>222</v>
      </c>
      <c r="X986" s="4">
        <v>1534</v>
      </c>
      <c r="Y986" s="4" t="s">
        <v>223</v>
      </c>
      <c r="Z986" s="4">
        <v>15</v>
      </c>
      <c r="AA986" s="4" t="s">
        <v>43</v>
      </c>
      <c r="AB986" s="4">
        <v>1</v>
      </c>
      <c r="AC986" s="4" t="s">
        <v>43</v>
      </c>
      <c r="AD986" s="36">
        <v>30</v>
      </c>
      <c r="AE986" s="36" t="s">
        <v>130</v>
      </c>
      <c r="AF986" s="4"/>
      <c r="AG986" s="4"/>
      <c r="AH986" s="4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</row>
    <row r="987" spans="1:46" ht="15" customHeight="1" x14ac:dyDescent="0.35">
      <c r="A987" s="4">
        <v>2021</v>
      </c>
      <c r="B987" s="4" t="s">
        <v>34</v>
      </c>
      <c r="C987" s="4" t="s">
        <v>34</v>
      </c>
      <c r="D987" s="55">
        <v>44525</v>
      </c>
      <c r="E987" s="4" t="s">
        <v>2326</v>
      </c>
      <c r="F987" s="4" t="s">
        <v>36</v>
      </c>
      <c r="G987" s="4" t="s">
        <v>37</v>
      </c>
      <c r="H987" s="4" t="s">
        <v>38</v>
      </c>
      <c r="I987" s="4" t="s">
        <v>1605</v>
      </c>
      <c r="J987" s="4"/>
      <c r="K987" s="57"/>
      <c r="L987" s="4"/>
      <c r="M987" s="4"/>
      <c r="N987" s="55"/>
      <c r="O987" s="4"/>
      <c r="P987" s="57">
        <v>44525</v>
      </c>
      <c r="Q987" s="4" t="s">
        <v>2556</v>
      </c>
      <c r="R987" s="56"/>
      <c r="S987" s="4"/>
      <c r="T987" s="56">
        <v>35</v>
      </c>
      <c r="U987" s="56" t="s">
        <v>367</v>
      </c>
      <c r="V987" s="56">
        <v>8</v>
      </c>
      <c r="W987" s="56" t="s">
        <v>2402</v>
      </c>
      <c r="X987" s="56">
        <v>11</v>
      </c>
      <c r="Y987" s="56" t="s">
        <v>2402</v>
      </c>
      <c r="Z987" s="56">
        <v>15</v>
      </c>
      <c r="AA987" s="56" t="s">
        <v>43</v>
      </c>
      <c r="AB987" s="56">
        <v>1</v>
      </c>
      <c r="AC987" s="56" t="s">
        <v>43</v>
      </c>
      <c r="AD987" s="37">
        <v>31</v>
      </c>
      <c r="AE987" s="37" t="s">
        <v>49</v>
      </c>
      <c r="AF987" s="4"/>
      <c r="AG987" s="4"/>
      <c r="AH987" s="4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</row>
    <row r="988" spans="1:46" ht="15" customHeight="1" x14ac:dyDescent="0.35">
      <c r="A988" s="4">
        <v>2021</v>
      </c>
      <c r="B988" s="4" t="s">
        <v>147</v>
      </c>
      <c r="C988" s="4" t="s">
        <v>148</v>
      </c>
      <c r="D988" s="55">
        <v>44417</v>
      </c>
      <c r="E988" s="4" t="s">
        <v>2326</v>
      </c>
      <c r="F988" s="4" t="s">
        <v>36</v>
      </c>
      <c r="G988" s="4" t="s">
        <v>37</v>
      </c>
      <c r="H988" s="4" t="s">
        <v>38</v>
      </c>
      <c r="I988" s="4" t="s">
        <v>1605</v>
      </c>
      <c r="J988" s="4"/>
      <c r="K988" s="55"/>
      <c r="L988" s="4"/>
      <c r="M988" s="4"/>
      <c r="N988" s="55"/>
      <c r="O988" s="4"/>
      <c r="P988" s="55">
        <v>44417</v>
      </c>
      <c r="Q988" s="4" t="s">
        <v>2557</v>
      </c>
      <c r="R988" s="4"/>
      <c r="S988" s="4"/>
      <c r="T988" s="4">
        <v>0</v>
      </c>
      <c r="U988" s="4" t="s">
        <v>150</v>
      </c>
      <c r="V988" s="4">
        <v>301128</v>
      </c>
      <c r="W988" s="4" t="s">
        <v>2558</v>
      </c>
      <c r="X988" s="4">
        <v>301128</v>
      </c>
      <c r="Y988" s="4" t="s">
        <v>2558</v>
      </c>
      <c r="Z988" s="4">
        <v>13</v>
      </c>
      <c r="AA988" s="4" t="s">
        <v>314</v>
      </c>
      <c r="AB988" s="4">
        <v>1</v>
      </c>
      <c r="AC988" s="4" t="s">
        <v>315</v>
      </c>
      <c r="AD988" s="36">
        <v>2</v>
      </c>
      <c r="AE988" s="36" t="s">
        <v>2559</v>
      </c>
      <c r="AF988" s="4"/>
      <c r="AG988" s="4"/>
      <c r="AH988" s="4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</row>
    <row r="989" spans="1:46" ht="15" customHeight="1" x14ac:dyDescent="0.35">
      <c r="A989" s="4">
        <v>2021</v>
      </c>
      <c r="B989" s="4" t="s">
        <v>147</v>
      </c>
      <c r="C989" s="4" t="s">
        <v>148</v>
      </c>
      <c r="D989" s="55">
        <v>44440</v>
      </c>
      <c r="E989" s="4" t="s">
        <v>2326</v>
      </c>
      <c r="F989" s="4" t="s">
        <v>36</v>
      </c>
      <c r="G989" s="4" t="s">
        <v>37</v>
      </c>
      <c r="H989" s="4" t="s">
        <v>38</v>
      </c>
      <c r="I989" s="4" t="s">
        <v>1605</v>
      </c>
      <c r="J989" s="4"/>
      <c r="K989" s="55"/>
      <c r="L989" s="4"/>
      <c r="M989" s="4"/>
      <c r="N989" s="55"/>
      <c r="O989" s="4"/>
      <c r="P989" s="55">
        <v>44440</v>
      </c>
      <c r="Q989" s="4" t="s">
        <v>2560</v>
      </c>
      <c r="R989" s="4"/>
      <c r="S989" s="4"/>
      <c r="T989" s="56">
        <v>0</v>
      </c>
      <c r="U989" s="56" t="s">
        <v>150</v>
      </c>
      <c r="V989" s="4">
        <v>301186</v>
      </c>
      <c r="W989" s="56" t="s">
        <v>2561</v>
      </c>
      <c r="X989" s="4">
        <v>301186</v>
      </c>
      <c r="Y989" s="56" t="s">
        <v>2561</v>
      </c>
      <c r="Z989" s="56">
        <v>13</v>
      </c>
      <c r="AA989" s="56" t="s">
        <v>314</v>
      </c>
      <c r="AB989" s="56">
        <v>8</v>
      </c>
      <c r="AC989" s="56" t="s">
        <v>2132</v>
      </c>
      <c r="AD989" s="37">
        <v>11</v>
      </c>
      <c r="AE989" s="37" t="s">
        <v>2562</v>
      </c>
      <c r="AF989" s="4"/>
      <c r="AG989" s="4"/>
      <c r="AH989" s="4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</row>
    <row r="990" spans="1:46" ht="15" customHeight="1" x14ac:dyDescent="0.35">
      <c r="A990" s="4">
        <v>2021</v>
      </c>
      <c r="B990" s="4" t="s">
        <v>147</v>
      </c>
      <c r="C990" s="4" t="s">
        <v>148</v>
      </c>
      <c r="D990" s="55">
        <v>44440</v>
      </c>
      <c r="E990" s="4" t="s">
        <v>2324</v>
      </c>
      <c r="F990" s="4" t="s">
        <v>36</v>
      </c>
      <c r="G990" s="4" t="s">
        <v>37</v>
      </c>
      <c r="H990" s="4" t="s">
        <v>38</v>
      </c>
      <c r="I990" s="4" t="s">
        <v>1605</v>
      </c>
      <c r="J990" s="4"/>
      <c r="K990" s="55"/>
      <c r="L990" s="4"/>
      <c r="M990" s="4"/>
      <c r="N990" s="55"/>
      <c r="O990" s="4"/>
      <c r="P990" s="55">
        <v>44440</v>
      </c>
      <c r="Q990" s="4" t="s">
        <v>2563</v>
      </c>
      <c r="R990" s="4"/>
      <c r="S990" s="4"/>
      <c r="T990" s="4">
        <v>0</v>
      </c>
      <c r="U990" s="4" t="s">
        <v>150</v>
      </c>
      <c r="V990" s="4">
        <v>301130</v>
      </c>
      <c r="W990" s="4" t="s">
        <v>2564</v>
      </c>
      <c r="X990" s="4">
        <v>301130</v>
      </c>
      <c r="Y990" s="4" t="s">
        <v>2564</v>
      </c>
      <c r="Z990" s="4">
        <v>13</v>
      </c>
      <c r="AA990" s="4" t="s">
        <v>314</v>
      </c>
      <c r="AB990" s="4">
        <v>1</v>
      </c>
      <c r="AC990" s="4" t="s">
        <v>315</v>
      </c>
      <c r="AD990" s="36">
        <v>4</v>
      </c>
      <c r="AE990" s="36" t="s">
        <v>2565</v>
      </c>
      <c r="AF990" s="4"/>
      <c r="AG990" s="4"/>
      <c r="AH990" s="4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</row>
    <row r="991" spans="1:46" ht="15" customHeight="1" x14ac:dyDescent="0.35">
      <c r="A991" s="4">
        <v>2021</v>
      </c>
      <c r="B991" s="4" t="s">
        <v>34</v>
      </c>
      <c r="C991" s="4" t="s">
        <v>34</v>
      </c>
      <c r="D991" s="55">
        <v>44543</v>
      </c>
      <c r="E991" s="4" t="s">
        <v>2566</v>
      </c>
      <c r="F991" s="4" t="s">
        <v>36</v>
      </c>
      <c r="G991" s="4" t="s">
        <v>921</v>
      </c>
      <c r="H991" s="4" t="s">
        <v>38</v>
      </c>
      <c r="I991" s="4" t="s">
        <v>2343</v>
      </c>
      <c r="J991" s="4"/>
      <c r="K991" s="55"/>
      <c r="L991" s="4"/>
      <c r="M991" s="4"/>
      <c r="N991" s="55"/>
      <c r="O991" s="4"/>
      <c r="P991" s="55">
        <v>44543</v>
      </c>
      <c r="Q991" s="4" t="s">
        <v>2567</v>
      </c>
      <c r="R991" s="4"/>
      <c r="S991" s="4"/>
      <c r="T991" s="4">
        <v>5</v>
      </c>
      <c r="U991" s="4" t="s">
        <v>121</v>
      </c>
      <c r="V991" s="4">
        <v>51</v>
      </c>
      <c r="W991" s="4" t="s">
        <v>213</v>
      </c>
      <c r="X991" s="4">
        <v>1311</v>
      </c>
      <c r="Y991" s="4" t="s">
        <v>214</v>
      </c>
      <c r="Z991" s="4">
        <v>15</v>
      </c>
      <c r="AA991" s="4" t="s">
        <v>43</v>
      </c>
      <c r="AB991" s="4">
        <v>1</v>
      </c>
      <c r="AC991" s="4" t="s">
        <v>43</v>
      </c>
      <c r="AD991" s="36">
        <v>13</v>
      </c>
      <c r="AE991" s="36" t="s">
        <v>44</v>
      </c>
      <c r="AF991" s="4"/>
      <c r="AG991" s="4"/>
      <c r="AH991" s="4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</row>
    <row r="992" spans="1:46" ht="15" customHeight="1" x14ac:dyDescent="0.35">
      <c r="A992" s="4">
        <v>2021</v>
      </c>
      <c r="B992" s="4" t="s">
        <v>34</v>
      </c>
      <c r="C992" s="4" t="s">
        <v>34</v>
      </c>
      <c r="D992" s="55">
        <v>44446</v>
      </c>
      <c r="E992" s="4" t="s">
        <v>1256</v>
      </c>
      <c r="F992" s="4" t="s">
        <v>36</v>
      </c>
      <c r="G992" s="4" t="s">
        <v>1149</v>
      </c>
      <c r="H992" s="4" t="s">
        <v>38</v>
      </c>
      <c r="I992" s="4" t="s">
        <v>1605</v>
      </c>
      <c r="J992" s="4"/>
      <c r="K992" s="55"/>
      <c r="L992" s="4"/>
      <c r="M992" s="4"/>
      <c r="N992" s="55"/>
      <c r="O992" s="4"/>
      <c r="P992" s="55">
        <v>44446</v>
      </c>
      <c r="Q992" s="4" t="s">
        <v>2568</v>
      </c>
      <c r="R992" s="4"/>
      <c r="S992" s="4"/>
      <c r="T992" s="56">
        <v>7</v>
      </c>
      <c r="U992" s="56" t="s">
        <v>181</v>
      </c>
      <c r="V992" s="56">
        <v>73</v>
      </c>
      <c r="W992" s="56" t="s">
        <v>241</v>
      </c>
      <c r="X992" s="56">
        <v>1520</v>
      </c>
      <c r="Y992" s="56" t="s">
        <v>242</v>
      </c>
      <c r="Z992" s="56">
        <v>15</v>
      </c>
      <c r="AA992" s="56" t="s">
        <v>43</v>
      </c>
      <c r="AB992" s="56">
        <v>1</v>
      </c>
      <c r="AC992" s="56" t="s">
        <v>43</v>
      </c>
      <c r="AD992" s="37">
        <v>5</v>
      </c>
      <c r="AE992" s="37" t="s">
        <v>243</v>
      </c>
      <c r="AF992" s="4"/>
      <c r="AG992" s="4"/>
      <c r="AH992" s="4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</row>
    <row r="993" spans="1:46" ht="15" customHeight="1" x14ac:dyDescent="0.35">
      <c r="A993" s="4">
        <v>2021</v>
      </c>
      <c r="B993" s="4" t="s">
        <v>34</v>
      </c>
      <c r="C993" s="4" t="s">
        <v>34</v>
      </c>
      <c r="D993" s="55">
        <v>44329</v>
      </c>
      <c r="E993" s="4" t="s">
        <v>1256</v>
      </c>
      <c r="F993" s="4" t="s">
        <v>36</v>
      </c>
      <c r="G993" s="4" t="s">
        <v>921</v>
      </c>
      <c r="H993" s="4" t="s">
        <v>38</v>
      </c>
      <c r="I993" s="4" t="s">
        <v>1605</v>
      </c>
      <c r="J993" s="4"/>
      <c r="K993" s="55"/>
      <c r="L993" s="4"/>
      <c r="M993" s="4"/>
      <c r="N993" s="55"/>
      <c r="O993" s="4"/>
      <c r="P993" s="55">
        <v>44329</v>
      </c>
      <c r="Q993" s="4" t="s">
        <v>2569</v>
      </c>
      <c r="R993" s="4"/>
      <c r="S993" s="4"/>
      <c r="T993" s="4">
        <v>1</v>
      </c>
      <c r="U993" s="4" t="s">
        <v>40</v>
      </c>
      <c r="V993" s="4">
        <v>16</v>
      </c>
      <c r="W993" s="4" t="s">
        <v>280</v>
      </c>
      <c r="X993" s="4">
        <v>1256</v>
      </c>
      <c r="Y993" s="4" t="s">
        <v>281</v>
      </c>
      <c r="Z993" s="4">
        <v>15</v>
      </c>
      <c r="AA993" s="4" t="s">
        <v>43</v>
      </c>
      <c r="AB993" s="4">
        <v>1</v>
      </c>
      <c r="AC993" s="4" t="s">
        <v>43</v>
      </c>
      <c r="AD993" s="36">
        <v>31</v>
      </c>
      <c r="AE993" s="36" t="s">
        <v>49</v>
      </c>
      <c r="AF993" s="4"/>
      <c r="AG993" s="4"/>
      <c r="AH993" s="4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</row>
    <row r="994" spans="1:46" ht="15" customHeight="1" x14ac:dyDescent="0.35">
      <c r="A994" s="4">
        <v>2021</v>
      </c>
      <c r="B994" s="4" t="s">
        <v>34</v>
      </c>
      <c r="C994" s="4" t="s">
        <v>244</v>
      </c>
      <c r="D994" s="55">
        <v>44516</v>
      </c>
      <c r="E994" s="4" t="s">
        <v>1910</v>
      </c>
      <c r="F994" s="4" t="s">
        <v>36</v>
      </c>
      <c r="G994" s="4" t="s">
        <v>37</v>
      </c>
      <c r="H994" s="4" t="s">
        <v>38</v>
      </c>
      <c r="I994" s="4" t="s">
        <v>1605</v>
      </c>
      <c r="J994" s="4"/>
      <c r="K994" s="55"/>
      <c r="L994" s="4"/>
      <c r="M994" s="4"/>
      <c r="N994" s="55"/>
      <c r="O994" s="4"/>
      <c r="P994" s="55">
        <v>44516</v>
      </c>
      <c r="Q994" s="4" t="s">
        <v>2570</v>
      </c>
      <c r="R994" s="4"/>
      <c r="S994" s="4"/>
      <c r="T994" s="4">
        <v>10</v>
      </c>
      <c r="U994" s="4" t="s">
        <v>246</v>
      </c>
      <c r="V994" s="4">
        <v>517</v>
      </c>
      <c r="W994" s="4" t="s">
        <v>529</v>
      </c>
      <c r="X994" s="4">
        <v>95</v>
      </c>
      <c r="Y994" s="4" t="s">
        <v>530</v>
      </c>
      <c r="Z994" s="4">
        <v>12</v>
      </c>
      <c r="AA994" s="4" t="s">
        <v>83</v>
      </c>
      <c r="AB994" s="4">
        <v>1</v>
      </c>
      <c r="AC994" s="4" t="s">
        <v>84</v>
      </c>
      <c r="AD994" s="36">
        <v>1</v>
      </c>
      <c r="AE994" s="36" t="s">
        <v>84</v>
      </c>
      <c r="AF994" s="4"/>
      <c r="AG994" s="4"/>
      <c r="AH994" s="4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</row>
    <row r="995" spans="1:46" ht="15" customHeight="1" x14ac:dyDescent="0.35">
      <c r="A995" s="4">
        <v>2021</v>
      </c>
      <c r="B995" s="4" t="s">
        <v>34</v>
      </c>
      <c r="C995" s="4" t="s">
        <v>289</v>
      </c>
      <c r="D995" s="55">
        <v>44354</v>
      </c>
      <c r="E995" s="4" t="s">
        <v>1910</v>
      </c>
      <c r="F995" s="4" t="s">
        <v>36</v>
      </c>
      <c r="G995" s="4" t="s">
        <v>1149</v>
      </c>
      <c r="H995" s="4" t="s">
        <v>38</v>
      </c>
      <c r="I995" s="4" t="s">
        <v>1605</v>
      </c>
      <c r="J995" s="4"/>
      <c r="K995" s="55"/>
      <c r="L995" s="4"/>
      <c r="M995" s="4"/>
      <c r="N995" s="55"/>
      <c r="O995" s="4"/>
      <c r="P995" s="55">
        <v>44354</v>
      </c>
      <c r="Q995" s="4" t="s">
        <v>2571</v>
      </c>
      <c r="R995" s="4"/>
      <c r="S995" s="4"/>
      <c r="T995" s="4">
        <v>22</v>
      </c>
      <c r="U995" s="4" t="s">
        <v>375</v>
      </c>
      <c r="V995" s="4">
        <v>22</v>
      </c>
      <c r="W995" s="4" t="s">
        <v>375</v>
      </c>
      <c r="X995" s="4">
        <v>200</v>
      </c>
      <c r="Y995" s="4" t="s">
        <v>376</v>
      </c>
      <c r="Z995" s="4">
        <v>15</v>
      </c>
      <c r="AA995" s="4" t="s">
        <v>43</v>
      </c>
      <c r="AB995" s="4">
        <v>1</v>
      </c>
      <c r="AC995" s="4" t="s">
        <v>43</v>
      </c>
      <c r="AD995" s="36">
        <v>1</v>
      </c>
      <c r="AE995" s="36" t="s">
        <v>43</v>
      </c>
      <c r="AF995" s="4"/>
      <c r="AG995" s="4"/>
      <c r="AH995" s="4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</row>
    <row r="996" spans="1:46" ht="15" customHeight="1" x14ac:dyDescent="0.35">
      <c r="A996" s="4">
        <v>2021</v>
      </c>
      <c r="B996" s="4" t="s">
        <v>147</v>
      </c>
      <c r="C996" s="4" t="s">
        <v>148</v>
      </c>
      <c r="D996" s="55">
        <v>44431</v>
      </c>
      <c r="E996" s="4" t="s">
        <v>2349</v>
      </c>
      <c r="F996" s="4" t="s">
        <v>36</v>
      </c>
      <c r="G996" s="4" t="s">
        <v>37</v>
      </c>
      <c r="H996" s="4" t="s">
        <v>38</v>
      </c>
      <c r="I996" s="4" t="s">
        <v>1605</v>
      </c>
      <c r="J996" s="4"/>
      <c r="K996" s="55"/>
      <c r="L996" s="4"/>
      <c r="M996" s="4"/>
      <c r="N996" s="55"/>
      <c r="O996" s="4"/>
      <c r="P996" s="55">
        <v>44431</v>
      </c>
      <c r="Q996" s="4" t="s">
        <v>2572</v>
      </c>
      <c r="R996" s="4"/>
      <c r="S996" s="4"/>
      <c r="T996" s="4">
        <v>0</v>
      </c>
      <c r="U996" s="4" t="s">
        <v>150</v>
      </c>
      <c r="V996" s="4">
        <v>300220</v>
      </c>
      <c r="W996" s="4" t="s">
        <v>2573</v>
      </c>
      <c r="X996" s="4">
        <v>300220</v>
      </c>
      <c r="Y996" s="4" t="s">
        <v>2573</v>
      </c>
      <c r="Z996" s="4">
        <v>2</v>
      </c>
      <c r="AA996" s="4" t="s">
        <v>72</v>
      </c>
      <c r="AB996" s="4">
        <v>17</v>
      </c>
      <c r="AC996" s="4" t="s">
        <v>1874</v>
      </c>
      <c r="AD996" s="36">
        <v>7</v>
      </c>
      <c r="AE996" s="36" t="s">
        <v>2574</v>
      </c>
      <c r="AF996" s="4"/>
      <c r="AG996" s="4"/>
      <c r="AH996" s="4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</row>
    <row r="997" spans="1:46" ht="15" customHeight="1" x14ac:dyDescent="0.35">
      <c r="A997" s="4">
        <v>2021</v>
      </c>
      <c r="B997" s="4" t="s">
        <v>147</v>
      </c>
      <c r="C997" s="4" t="s">
        <v>148</v>
      </c>
      <c r="D997" s="55">
        <v>44292</v>
      </c>
      <c r="E997" s="4" t="s">
        <v>1604</v>
      </c>
      <c r="F997" s="4" t="s">
        <v>36</v>
      </c>
      <c r="G997" s="4" t="s">
        <v>37</v>
      </c>
      <c r="H997" s="4" t="s">
        <v>38</v>
      </c>
      <c r="I997" s="4" t="s">
        <v>1633</v>
      </c>
      <c r="J997" s="4"/>
      <c r="K997" s="55"/>
      <c r="L997" s="4"/>
      <c r="M997" s="4"/>
      <c r="N997" s="55"/>
      <c r="O997" s="4"/>
      <c r="P997" s="55">
        <v>44292</v>
      </c>
      <c r="Q997" s="4" t="s">
        <v>2575</v>
      </c>
      <c r="R997" s="4"/>
      <c r="S997" s="4"/>
      <c r="T997" s="4">
        <v>0</v>
      </c>
      <c r="U997" s="4" t="s">
        <v>150</v>
      </c>
      <c r="V997" s="4">
        <v>301252</v>
      </c>
      <c r="W997" s="4" t="s">
        <v>2576</v>
      </c>
      <c r="X997" s="4">
        <v>301252</v>
      </c>
      <c r="Y997" s="4" t="s">
        <v>2576</v>
      </c>
      <c r="Z997" s="4">
        <v>15</v>
      </c>
      <c r="AA997" s="4" t="s">
        <v>43</v>
      </c>
      <c r="AB997" s="4">
        <v>1</v>
      </c>
      <c r="AC997" s="4" t="s">
        <v>43</v>
      </c>
      <c r="AD997" s="36">
        <v>3</v>
      </c>
      <c r="AE997" s="36" t="s">
        <v>2577</v>
      </c>
      <c r="AF997" s="4"/>
      <c r="AG997" s="4"/>
      <c r="AH997" s="4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</row>
    <row r="998" spans="1:46" ht="15" customHeight="1" x14ac:dyDescent="0.35">
      <c r="A998" s="4">
        <v>2021</v>
      </c>
      <c r="B998" s="4" t="s">
        <v>147</v>
      </c>
      <c r="C998" s="4" t="s">
        <v>207</v>
      </c>
      <c r="D998" s="55">
        <v>44287</v>
      </c>
      <c r="E998" s="4" t="s">
        <v>1910</v>
      </c>
      <c r="F998" s="4" t="s">
        <v>36</v>
      </c>
      <c r="G998" s="4" t="s">
        <v>37</v>
      </c>
      <c r="H998" s="4" t="s">
        <v>38</v>
      </c>
      <c r="I998" s="4" t="s">
        <v>1633</v>
      </c>
      <c r="J998" s="4"/>
      <c r="K998" s="55"/>
      <c r="L998" s="4"/>
      <c r="M998" s="4"/>
      <c r="N998" s="55"/>
      <c r="O998" s="4"/>
      <c r="P998" s="55">
        <v>44287</v>
      </c>
      <c r="Q998" s="4" t="s">
        <v>2578</v>
      </c>
      <c r="R998" s="4"/>
      <c r="S998" s="4"/>
      <c r="T998" s="4">
        <v>0</v>
      </c>
      <c r="U998" s="4" t="s">
        <v>150</v>
      </c>
      <c r="V998" s="4">
        <v>301422</v>
      </c>
      <c r="W998" s="4" t="s">
        <v>2579</v>
      </c>
      <c r="X998" s="4">
        <v>301422</v>
      </c>
      <c r="Y998" s="4" t="s">
        <v>2579</v>
      </c>
      <c r="Z998" s="4">
        <v>16</v>
      </c>
      <c r="AA998" s="4" t="s">
        <v>88</v>
      </c>
      <c r="AB998" s="4">
        <v>1</v>
      </c>
      <c r="AC998" s="4" t="s">
        <v>89</v>
      </c>
      <c r="AD998" s="36">
        <v>1</v>
      </c>
      <c r="AE998" s="36" t="s">
        <v>123</v>
      </c>
      <c r="AF998" s="4"/>
      <c r="AG998" s="4"/>
      <c r="AH998" s="4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</row>
    <row r="999" spans="1:46" ht="15" customHeight="1" x14ac:dyDescent="0.35">
      <c r="A999" s="4">
        <v>2021</v>
      </c>
      <c r="B999" s="4" t="s">
        <v>147</v>
      </c>
      <c r="C999" s="4" t="s">
        <v>207</v>
      </c>
      <c r="D999" s="55">
        <v>44291</v>
      </c>
      <c r="E999" s="4" t="s">
        <v>1910</v>
      </c>
      <c r="F999" s="4" t="s">
        <v>36</v>
      </c>
      <c r="G999" s="4" t="s">
        <v>37</v>
      </c>
      <c r="H999" s="4" t="s">
        <v>38</v>
      </c>
      <c r="I999" s="4" t="s">
        <v>1633</v>
      </c>
      <c r="J999" s="4"/>
      <c r="K999" s="55"/>
      <c r="L999" s="4"/>
      <c r="M999" s="4"/>
      <c r="N999" s="55"/>
      <c r="O999" s="4"/>
      <c r="P999" s="55">
        <v>44291</v>
      </c>
      <c r="Q999" s="4" t="s">
        <v>2580</v>
      </c>
      <c r="R999" s="4"/>
      <c r="S999" s="4"/>
      <c r="T999" s="4">
        <v>0</v>
      </c>
      <c r="U999" s="4" t="s">
        <v>150</v>
      </c>
      <c r="V999" s="4">
        <v>301529</v>
      </c>
      <c r="W999" s="4" t="s">
        <v>793</v>
      </c>
      <c r="X999" s="4">
        <v>301529</v>
      </c>
      <c r="Y999" s="4" t="s">
        <v>793</v>
      </c>
      <c r="Z999" s="4">
        <v>20</v>
      </c>
      <c r="AA999" s="4" t="s">
        <v>324</v>
      </c>
      <c r="AB999" s="4">
        <v>1</v>
      </c>
      <c r="AC999" s="4" t="s">
        <v>324</v>
      </c>
      <c r="AD999" s="36">
        <v>1</v>
      </c>
      <c r="AE999" s="36" t="s">
        <v>324</v>
      </c>
      <c r="AF999" s="4"/>
      <c r="AG999" s="4"/>
      <c r="AH999" s="4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</row>
    <row r="1000" spans="1:46" ht="15" customHeight="1" x14ac:dyDescent="0.35">
      <c r="A1000" s="4">
        <v>2021</v>
      </c>
      <c r="B1000" s="4" t="s">
        <v>147</v>
      </c>
      <c r="C1000" s="4" t="s">
        <v>148</v>
      </c>
      <c r="D1000" s="55">
        <v>44224</v>
      </c>
      <c r="E1000" s="4" t="s">
        <v>1604</v>
      </c>
      <c r="F1000" s="4" t="s">
        <v>36</v>
      </c>
      <c r="G1000" s="4" t="s">
        <v>37</v>
      </c>
      <c r="H1000" s="4" t="s">
        <v>38</v>
      </c>
      <c r="I1000" s="4" t="s">
        <v>1605</v>
      </c>
      <c r="J1000" s="4"/>
      <c r="K1000" s="55"/>
      <c r="L1000" s="4"/>
      <c r="M1000" s="4"/>
      <c r="N1000" s="55"/>
      <c r="O1000" s="4"/>
      <c r="P1000" s="55">
        <v>44224</v>
      </c>
      <c r="Q1000" s="4" t="s">
        <v>2581</v>
      </c>
      <c r="R1000" s="4"/>
      <c r="S1000" s="4"/>
      <c r="T1000" s="4">
        <v>0</v>
      </c>
      <c r="U1000" s="4" t="s">
        <v>150</v>
      </c>
      <c r="V1000" s="4">
        <v>301753</v>
      </c>
      <c r="W1000" s="4" t="s">
        <v>2582</v>
      </c>
      <c r="X1000" s="4">
        <v>301753</v>
      </c>
      <c r="Y1000" s="4" t="s">
        <v>2582</v>
      </c>
      <c r="Z1000" s="4">
        <v>22</v>
      </c>
      <c r="AA1000" s="4" t="s">
        <v>108</v>
      </c>
      <c r="AB1000" s="4">
        <v>8</v>
      </c>
      <c r="AC1000" s="4" t="s">
        <v>804</v>
      </c>
      <c r="AD1000" s="36">
        <v>4</v>
      </c>
      <c r="AE1000" s="36" t="s">
        <v>2583</v>
      </c>
      <c r="AF1000" s="4"/>
      <c r="AG1000" s="4"/>
      <c r="AH1000" s="4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</row>
    <row r="1001" spans="1:46" ht="15" customHeight="1" x14ac:dyDescent="0.35">
      <c r="A1001" s="4">
        <v>2021</v>
      </c>
      <c r="B1001" s="4" t="s">
        <v>34</v>
      </c>
      <c r="C1001" s="4" t="s">
        <v>34</v>
      </c>
      <c r="D1001" s="55">
        <v>44328</v>
      </c>
      <c r="E1001" s="4" t="s">
        <v>1604</v>
      </c>
      <c r="F1001" s="4" t="s">
        <v>36</v>
      </c>
      <c r="G1001" s="4" t="s">
        <v>37</v>
      </c>
      <c r="H1001" s="4" t="s">
        <v>38</v>
      </c>
      <c r="I1001" s="4" t="s">
        <v>1605</v>
      </c>
      <c r="J1001" s="4"/>
      <c r="K1001" s="55"/>
      <c r="L1001" s="4"/>
      <c r="M1001" s="4"/>
      <c r="N1001" s="55"/>
      <c r="O1001" s="4"/>
      <c r="P1001" s="55">
        <v>44328</v>
      </c>
      <c r="Q1001" s="4" t="s">
        <v>2584</v>
      </c>
      <c r="R1001" s="4"/>
      <c r="S1001" s="4"/>
      <c r="T1001" s="4">
        <v>6</v>
      </c>
      <c r="U1001" s="4" t="s">
        <v>138</v>
      </c>
      <c r="V1001" s="4">
        <v>68</v>
      </c>
      <c r="W1001" s="4" t="s">
        <v>2585</v>
      </c>
      <c r="X1001" s="4">
        <v>1729</v>
      </c>
      <c r="Y1001" s="4" t="s">
        <v>2585</v>
      </c>
      <c r="Z1001" s="4">
        <v>15</v>
      </c>
      <c r="AA1001" s="4" t="s">
        <v>43</v>
      </c>
      <c r="AB1001" s="4">
        <v>1</v>
      </c>
      <c r="AC1001" s="4" t="s">
        <v>43</v>
      </c>
      <c r="AD1001" s="36">
        <v>22</v>
      </c>
      <c r="AE1001" s="36" t="s">
        <v>171</v>
      </c>
      <c r="AF1001" s="4"/>
      <c r="AG1001" s="4"/>
      <c r="AH1001" s="4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</row>
    <row r="1002" spans="1:46" ht="15" customHeight="1" x14ac:dyDescent="0.35">
      <c r="A1002" s="4">
        <v>2021</v>
      </c>
      <c r="B1002" s="4" t="s">
        <v>34</v>
      </c>
      <c r="C1002" s="4" t="s">
        <v>34</v>
      </c>
      <c r="D1002" s="55">
        <v>44329</v>
      </c>
      <c r="E1002" s="4" t="s">
        <v>1604</v>
      </c>
      <c r="F1002" s="4" t="s">
        <v>36</v>
      </c>
      <c r="G1002" s="4" t="s">
        <v>37</v>
      </c>
      <c r="H1002" s="4" t="s">
        <v>38</v>
      </c>
      <c r="I1002" s="4" t="s">
        <v>1605</v>
      </c>
      <c r="J1002" s="4"/>
      <c r="K1002" s="57"/>
      <c r="L1002" s="4"/>
      <c r="M1002" s="4"/>
      <c r="N1002" s="55"/>
      <c r="O1002" s="4"/>
      <c r="P1002" s="57">
        <v>44329</v>
      </c>
      <c r="Q1002" s="4" t="s">
        <v>2586</v>
      </c>
      <c r="R1002" s="4"/>
      <c r="S1002" s="4"/>
      <c r="T1002" s="4">
        <v>40</v>
      </c>
      <c r="U1002" s="4" t="s">
        <v>1279</v>
      </c>
      <c r="V1002" s="4">
        <v>40</v>
      </c>
      <c r="W1002" s="4" t="s">
        <v>1280</v>
      </c>
      <c r="X1002" s="4">
        <v>1424</v>
      </c>
      <c r="Y1002" s="4" t="s">
        <v>1281</v>
      </c>
      <c r="Z1002" s="4">
        <v>15</v>
      </c>
      <c r="AA1002" s="4" t="s">
        <v>43</v>
      </c>
      <c r="AB1002" s="4">
        <v>1</v>
      </c>
      <c r="AC1002" s="4" t="s">
        <v>43</v>
      </c>
      <c r="AD1002" s="36">
        <v>31</v>
      </c>
      <c r="AE1002" s="36" t="s">
        <v>49</v>
      </c>
      <c r="AF1002" s="4"/>
      <c r="AG1002" s="4"/>
      <c r="AH1002" s="4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</row>
    <row r="1003" spans="1:46" ht="15" customHeight="1" x14ac:dyDescent="0.35">
      <c r="A1003" s="4">
        <v>2021</v>
      </c>
      <c r="B1003" s="4" t="s">
        <v>147</v>
      </c>
      <c r="C1003" s="4" t="s">
        <v>207</v>
      </c>
      <c r="D1003" s="55">
        <v>44265</v>
      </c>
      <c r="E1003" s="4" t="s">
        <v>1910</v>
      </c>
      <c r="F1003" s="4" t="s">
        <v>36</v>
      </c>
      <c r="G1003" s="4" t="s">
        <v>37</v>
      </c>
      <c r="H1003" s="4" t="s">
        <v>38</v>
      </c>
      <c r="I1003" s="4" t="s">
        <v>1605</v>
      </c>
      <c r="J1003" s="4"/>
      <c r="K1003" s="55"/>
      <c r="L1003" s="4"/>
      <c r="M1003" s="4"/>
      <c r="N1003" s="55"/>
      <c r="O1003" s="4"/>
      <c r="P1003" s="55">
        <v>44265</v>
      </c>
      <c r="Q1003" s="4" t="s">
        <v>2587</v>
      </c>
      <c r="R1003" s="4"/>
      <c r="S1003" s="4"/>
      <c r="T1003" s="4">
        <v>0</v>
      </c>
      <c r="U1003" s="4" t="s">
        <v>150</v>
      </c>
      <c r="V1003" s="4">
        <v>301645</v>
      </c>
      <c r="W1003" s="4" t="s">
        <v>2588</v>
      </c>
      <c r="X1003" s="4">
        <v>301645</v>
      </c>
      <c r="Y1003" s="4" t="s">
        <v>2588</v>
      </c>
      <c r="Z1003" s="4">
        <v>21</v>
      </c>
      <c r="AA1003" s="4" t="s">
        <v>104</v>
      </c>
      <c r="AB1003" s="4">
        <v>6</v>
      </c>
      <c r="AC1003" s="4" t="s">
        <v>2589</v>
      </c>
      <c r="AD1003" s="36">
        <v>1</v>
      </c>
      <c r="AE1003" s="36" t="s">
        <v>2589</v>
      </c>
      <c r="AF1003" s="4"/>
      <c r="AG1003" s="4"/>
      <c r="AH1003" s="4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</row>
    <row r="1004" spans="1:46" ht="15" customHeight="1" x14ac:dyDescent="0.35">
      <c r="A1004" s="4">
        <v>2021</v>
      </c>
      <c r="B1004" s="4" t="s">
        <v>147</v>
      </c>
      <c r="C1004" s="4" t="s">
        <v>207</v>
      </c>
      <c r="D1004" s="55">
        <v>44259</v>
      </c>
      <c r="E1004" s="4" t="s">
        <v>1604</v>
      </c>
      <c r="F1004" s="4" t="s">
        <v>36</v>
      </c>
      <c r="G1004" s="4" t="s">
        <v>37</v>
      </c>
      <c r="H1004" s="4" t="s">
        <v>38</v>
      </c>
      <c r="I1004" s="4" t="s">
        <v>1605</v>
      </c>
      <c r="J1004" s="4"/>
      <c r="K1004" s="55"/>
      <c r="L1004" s="4"/>
      <c r="M1004" s="4"/>
      <c r="N1004" s="55"/>
      <c r="O1004" s="4"/>
      <c r="P1004" s="55">
        <v>44259</v>
      </c>
      <c r="Q1004" s="4" t="s">
        <v>2590</v>
      </c>
      <c r="R1004" s="4"/>
      <c r="S1004" s="4"/>
      <c r="T1004" s="4">
        <v>0</v>
      </c>
      <c r="U1004" s="4" t="s">
        <v>150</v>
      </c>
      <c r="V1004" s="4">
        <v>301501</v>
      </c>
      <c r="W1004" s="4" t="s">
        <v>1930</v>
      </c>
      <c r="X1004" s="4">
        <v>301501</v>
      </c>
      <c r="Y1004" s="4" t="s">
        <v>1930</v>
      </c>
      <c r="Z1004" s="4">
        <v>19</v>
      </c>
      <c r="AA1004" s="4" t="s">
        <v>99</v>
      </c>
      <c r="AB1004" s="4">
        <v>1</v>
      </c>
      <c r="AC1004" s="4" t="s">
        <v>99</v>
      </c>
      <c r="AD1004" s="36">
        <v>1</v>
      </c>
      <c r="AE1004" s="36" t="s">
        <v>1931</v>
      </c>
      <c r="AF1004" s="4"/>
      <c r="AG1004" s="4"/>
      <c r="AH1004" s="4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</row>
    <row r="1005" spans="1:46" ht="15" customHeight="1" x14ac:dyDescent="0.35">
      <c r="A1005" s="4">
        <v>2021</v>
      </c>
      <c r="B1005" s="4" t="s">
        <v>34</v>
      </c>
      <c r="C1005" s="4" t="s">
        <v>244</v>
      </c>
      <c r="D1005" s="55">
        <v>44259</v>
      </c>
      <c r="E1005" s="4" t="s">
        <v>1604</v>
      </c>
      <c r="F1005" s="4" t="s">
        <v>36</v>
      </c>
      <c r="G1005" s="4" t="s">
        <v>37</v>
      </c>
      <c r="H1005" s="4" t="s">
        <v>38</v>
      </c>
      <c r="I1005" s="4" t="s">
        <v>1605</v>
      </c>
      <c r="J1005" s="4"/>
      <c r="K1005" s="55"/>
      <c r="L1005" s="4"/>
      <c r="M1005" s="4"/>
      <c r="N1005" s="55"/>
      <c r="O1005" s="4"/>
      <c r="P1005" s="55">
        <v>44259</v>
      </c>
      <c r="Q1005" s="4" t="s">
        <v>2591</v>
      </c>
      <c r="R1005" s="4"/>
      <c r="S1005" s="4"/>
      <c r="T1005" s="4">
        <v>10</v>
      </c>
      <c r="U1005" s="4" t="s">
        <v>246</v>
      </c>
      <c r="V1005" s="4">
        <v>538</v>
      </c>
      <c r="W1005" s="4" t="s">
        <v>504</v>
      </c>
      <c r="X1005" s="4">
        <v>1030</v>
      </c>
      <c r="Y1005" s="4" t="s">
        <v>505</v>
      </c>
      <c r="Z1005" s="4">
        <v>17</v>
      </c>
      <c r="AA1005" s="4" t="s">
        <v>319</v>
      </c>
      <c r="AB1005" s="4">
        <v>1</v>
      </c>
      <c r="AC1005" s="4" t="s">
        <v>320</v>
      </c>
      <c r="AD1005" s="36">
        <v>1</v>
      </c>
      <c r="AE1005" s="36" t="s">
        <v>320</v>
      </c>
      <c r="AF1005" s="4"/>
      <c r="AG1005" s="4"/>
      <c r="AH1005" s="4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</row>
    <row r="1006" spans="1:46" ht="15" customHeight="1" x14ac:dyDescent="0.35">
      <c r="A1006" s="4">
        <v>2021</v>
      </c>
      <c r="B1006" s="4" t="s">
        <v>147</v>
      </c>
      <c r="C1006" s="4" t="s">
        <v>148</v>
      </c>
      <c r="D1006" s="55">
        <v>44257</v>
      </c>
      <c r="E1006" s="4" t="s">
        <v>1910</v>
      </c>
      <c r="F1006" s="4" t="s">
        <v>36</v>
      </c>
      <c r="G1006" s="4" t="s">
        <v>37</v>
      </c>
      <c r="H1006" s="4" t="s">
        <v>38</v>
      </c>
      <c r="I1006" s="4" t="s">
        <v>1605</v>
      </c>
      <c r="J1006" s="4"/>
      <c r="K1006" s="55"/>
      <c r="L1006" s="4"/>
      <c r="M1006" s="4"/>
      <c r="N1006" s="55"/>
      <c r="O1006" s="4"/>
      <c r="P1006" s="55">
        <v>44257</v>
      </c>
      <c r="Q1006" s="4" t="s">
        <v>2592</v>
      </c>
      <c r="R1006" s="4"/>
      <c r="S1006" s="4"/>
      <c r="T1006" s="4">
        <v>0</v>
      </c>
      <c r="U1006" s="4" t="s">
        <v>150</v>
      </c>
      <c r="V1006" s="4">
        <v>301224</v>
      </c>
      <c r="W1006" s="4" t="s">
        <v>2593</v>
      </c>
      <c r="X1006" s="4">
        <v>301224</v>
      </c>
      <c r="Y1006" s="4" t="s">
        <v>2593</v>
      </c>
      <c r="Z1006" s="4">
        <v>14</v>
      </c>
      <c r="AA1006" s="4" t="s">
        <v>731</v>
      </c>
      <c r="AB1006" s="4">
        <v>1</v>
      </c>
      <c r="AC1006" s="4" t="s">
        <v>1387</v>
      </c>
      <c r="AD1006" s="36">
        <v>13</v>
      </c>
      <c r="AE1006" s="36" t="s">
        <v>2594</v>
      </c>
      <c r="AF1006" s="4"/>
      <c r="AG1006" s="4"/>
      <c r="AH1006" s="4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</row>
    <row r="1007" spans="1:46" ht="15" customHeight="1" x14ac:dyDescent="0.35">
      <c r="A1007" s="4">
        <v>2021</v>
      </c>
      <c r="B1007" s="4" t="s">
        <v>147</v>
      </c>
      <c r="C1007" s="4" t="s">
        <v>148</v>
      </c>
      <c r="D1007" s="55">
        <v>44355</v>
      </c>
      <c r="E1007" s="4" t="s">
        <v>1910</v>
      </c>
      <c r="F1007" s="4" t="s">
        <v>36</v>
      </c>
      <c r="G1007" s="4" t="s">
        <v>37</v>
      </c>
      <c r="H1007" s="4" t="s">
        <v>38</v>
      </c>
      <c r="I1007" s="4" t="s">
        <v>1605</v>
      </c>
      <c r="J1007" s="4"/>
      <c r="K1007" s="55"/>
      <c r="L1007" s="4"/>
      <c r="M1007" s="4"/>
      <c r="N1007" s="55"/>
      <c r="O1007" s="4"/>
      <c r="P1007" s="55">
        <v>44355</v>
      </c>
      <c r="Q1007" s="4" t="s">
        <v>2595</v>
      </c>
      <c r="R1007" s="4"/>
      <c r="S1007" s="4"/>
      <c r="T1007" s="56">
        <v>0</v>
      </c>
      <c r="U1007" s="56" t="s">
        <v>150</v>
      </c>
      <c r="V1007" s="4">
        <v>301249</v>
      </c>
      <c r="W1007" s="56" t="s">
        <v>2596</v>
      </c>
      <c r="X1007" s="4">
        <v>301249</v>
      </c>
      <c r="Y1007" s="56" t="s">
        <v>2596</v>
      </c>
      <c r="Z1007" s="56">
        <v>14</v>
      </c>
      <c r="AA1007" s="56" t="s">
        <v>731</v>
      </c>
      <c r="AB1007" s="56">
        <v>3</v>
      </c>
      <c r="AC1007" s="56" t="s">
        <v>731</v>
      </c>
      <c r="AD1007" s="37">
        <v>12</v>
      </c>
      <c r="AE1007" s="37" t="s">
        <v>2597</v>
      </c>
      <c r="AF1007" s="4"/>
      <c r="AG1007" s="4"/>
      <c r="AH1007" s="4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</row>
    <row r="1008" spans="1:46" ht="15" customHeight="1" x14ac:dyDescent="0.35">
      <c r="A1008" s="4">
        <v>2021</v>
      </c>
      <c r="B1008" s="4" t="s">
        <v>34</v>
      </c>
      <c r="C1008" s="4" t="s">
        <v>244</v>
      </c>
      <c r="D1008" s="55">
        <v>44233</v>
      </c>
      <c r="E1008" s="4" t="s">
        <v>1910</v>
      </c>
      <c r="F1008" s="4" t="s">
        <v>36</v>
      </c>
      <c r="G1008" s="4" t="s">
        <v>37</v>
      </c>
      <c r="H1008" s="4" t="s">
        <v>38</v>
      </c>
      <c r="I1008" s="4" t="s">
        <v>1633</v>
      </c>
      <c r="J1008" s="4"/>
      <c r="K1008" s="55"/>
      <c r="L1008" s="4"/>
      <c r="M1008" s="4"/>
      <c r="N1008" s="55"/>
      <c r="O1008" s="4"/>
      <c r="P1008" s="55">
        <v>44233</v>
      </c>
      <c r="Q1008" s="4" t="s">
        <v>2598</v>
      </c>
      <c r="R1008" s="4"/>
      <c r="S1008" s="4"/>
      <c r="T1008" s="4">
        <v>10</v>
      </c>
      <c r="U1008" s="4" t="s">
        <v>246</v>
      </c>
      <c r="V1008" s="4">
        <v>561</v>
      </c>
      <c r="W1008" s="4" t="s">
        <v>1222</v>
      </c>
      <c r="X1008" s="4">
        <v>1706</v>
      </c>
      <c r="Y1008" s="4" t="s">
        <v>1223</v>
      </c>
      <c r="Z1008" s="4">
        <v>15</v>
      </c>
      <c r="AA1008" s="4" t="s">
        <v>43</v>
      </c>
      <c r="AB1008" s="4">
        <v>1</v>
      </c>
      <c r="AC1008" s="4" t="s">
        <v>43</v>
      </c>
      <c r="AD1008" s="36">
        <v>1</v>
      </c>
      <c r="AE1008" s="36" t="s">
        <v>43</v>
      </c>
      <c r="AF1008" s="4"/>
      <c r="AG1008" s="4"/>
      <c r="AH1008" s="4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</row>
    <row r="1009" spans="1:46" ht="15" customHeight="1" x14ac:dyDescent="0.35">
      <c r="A1009" s="4">
        <v>2021</v>
      </c>
      <c r="B1009" s="4" t="s">
        <v>34</v>
      </c>
      <c r="C1009" s="4" t="s">
        <v>244</v>
      </c>
      <c r="D1009" s="55">
        <v>44230</v>
      </c>
      <c r="E1009" s="4" t="s">
        <v>1910</v>
      </c>
      <c r="F1009" s="4" t="s">
        <v>36</v>
      </c>
      <c r="G1009" s="4" t="s">
        <v>37</v>
      </c>
      <c r="H1009" s="4" t="s">
        <v>38</v>
      </c>
      <c r="I1009" s="4" t="s">
        <v>1633</v>
      </c>
      <c r="J1009" s="4"/>
      <c r="K1009" s="55"/>
      <c r="L1009" s="4"/>
      <c r="M1009" s="4"/>
      <c r="N1009" s="55"/>
      <c r="O1009" s="4"/>
      <c r="P1009" s="55">
        <v>44230</v>
      </c>
      <c r="Q1009" s="4" t="s">
        <v>2599</v>
      </c>
      <c r="R1009" s="4"/>
      <c r="S1009" s="4"/>
      <c r="T1009" s="4">
        <v>10</v>
      </c>
      <c r="U1009" s="4" t="s">
        <v>246</v>
      </c>
      <c r="V1009" s="4">
        <v>511</v>
      </c>
      <c r="W1009" s="4" t="s">
        <v>405</v>
      </c>
      <c r="X1009" s="4">
        <v>89</v>
      </c>
      <c r="Y1009" s="4" t="s">
        <v>406</v>
      </c>
      <c r="Z1009" s="4">
        <v>8</v>
      </c>
      <c r="AA1009" s="4" t="s">
        <v>191</v>
      </c>
      <c r="AB1009" s="4">
        <v>1</v>
      </c>
      <c r="AC1009" s="4" t="s">
        <v>191</v>
      </c>
      <c r="AD1009" s="36">
        <v>1</v>
      </c>
      <c r="AE1009" s="36" t="s">
        <v>191</v>
      </c>
      <c r="AF1009" s="4"/>
      <c r="AG1009" s="4"/>
      <c r="AH1009" s="4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</row>
    <row r="1010" spans="1:46" ht="15" customHeight="1" x14ac:dyDescent="0.35">
      <c r="A1010" s="4">
        <v>2021</v>
      </c>
      <c r="B1010" s="4" t="s">
        <v>34</v>
      </c>
      <c r="C1010" s="4" t="s">
        <v>244</v>
      </c>
      <c r="D1010" s="55">
        <v>44257</v>
      </c>
      <c r="E1010" s="4" t="s">
        <v>1910</v>
      </c>
      <c r="F1010" s="4" t="s">
        <v>36</v>
      </c>
      <c r="G1010" s="4" t="s">
        <v>37</v>
      </c>
      <c r="H1010" s="4" t="s">
        <v>38</v>
      </c>
      <c r="I1010" s="4" t="s">
        <v>1605</v>
      </c>
      <c r="J1010" s="4"/>
      <c r="K1010" s="55"/>
      <c r="L1010" s="4"/>
      <c r="M1010" s="4"/>
      <c r="N1010" s="55"/>
      <c r="O1010" s="4"/>
      <c r="P1010" s="55">
        <v>44257</v>
      </c>
      <c r="Q1010" s="4" t="s">
        <v>2600</v>
      </c>
      <c r="R1010" s="4"/>
      <c r="S1010" s="4"/>
      <c r="T1010" s="4">
        <v>10</v>
      </c>
      <c r="U1010" s="4" t="s">
        <v>246</v>
      </c>
      <c r="V1010" s="4">
        <v>516</v>
      </c>
      <c r="W1010" s="4" t="s">
        <v>918</v>
      </c>
      <c r="X1010" s="4">
        <v>94</v>
      </c>
      <c r="Y1010" s="4" t="s">
        <v>919</v>
      </c>
      <c r="Z1010" s="4">
        <v>5</v>
      </c>
      <c r="AA1010" s="4" t="s">
        <v>77</v>
      </c>
      <c r="AB1010" s="4">
        <v>1</v>
      </c>
      <c r="AC1010" s="4" t="s">
        <v>78</v>
      </c>
      <c r="AD1010" s="36">
        <v>1</v>
      </c>
      <c r="AE1010" s="36" t="s">
        <v>77</v>
      </c>
      <c r="AF1010" s="4"/>
      <c r="AG1010" s="4"/>
      <c r="AH1010" s="4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</row>
    <row r="1011" spans="1:46" ht="15" customHeight="1" x14ac:dyDescent="0.35">
      <c r="A1011" s="4">
        <v>2021</v>
      </c>
      <c r="B1011" s="4" t="s">
        <v>34</v>
      </c>
      <c r="C1011" s="4" t="s">
        <v>244</v>
      </c>
      <c r="D1011" s="55">
        <v>44322</v>
      </c>
      <c r="E1011" s="4" t="s">
        <v>1910</v>
      </c>
      <c r="F1011" s="4" t="s">
        <v>36</v>
      </c>
      <c r="G1011" s="4" t="s">
        <v>37</v>
      </c>
      <c r="H1011" s="4" t="s">
        <v>38</v>
      </c>
      <c r="I1011" s="4" t="s">
        <v>1605</v>
      </c>
      <c r="J1011" s="4"/>
      <c r="K1011" s="55"/>
      <c r="L1011" s="4"/>
      <c r="M1011" s="4"/>
      <c r="N1011" s="55"/>
      <c r="O1011" s="4" t="s">
        <v>2601</v>
      </c>
      <c r="P1011" s="55">
        <v>44322</v>
      </c>
      <c r="Q1011" s="4" t="s">
        <v>2602</v>
      </c>
      <c r="R1011" s="4"/>
      <c r="S1011" s="4"/>
      <c r="T1011" s="4">
        <v>10</v>
      </c>
      <c r="U1011" s="4" t="s">
        <v>246</v>
      </c>
      <c r="V1011" s="4">
        <v>560</v>
      </c>
      <c r="W1011" s="4" t="s">
        <v>2603</v>
      </c>
      <c r="X1011" s="4">
        <v>1693</v>
      </c>
      <c r="Y1011" s="4" t="s">
        <v>2604</v>
      </c>
      <c r="Z1011" s="4">
        <v>8</v>
      </c>
      <c r="AA1011" s="4" t="s">
        <v>191</v>
      </c>
      <c r="AB1011" s="4">
        <v>1</v>
      </c>
      <c r="AC1011" s="4" t="s">
        <v>191</v>
      </c>
      <c r="AD1011" s="36">
        <v>1</v>
      </c>
      <c r="AE1011" s="36" t="s">
        <v>191</v>
      </c>
      <c r="AF1011" s="4"/>
      <c r="AG1011" s="4"/>
      <c r="AH1011" s="4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</row>
    <row r="1012" spans="1:46" ht="15" customHeight="1" x14ac:dyDescent="0.35">
      <c r="A1012" s="4">
        <v>2021</v>
      </c>
      <c r="B1012" s="4" t="s">
        <v>34</v>
      </c>
      <c r="C1012" s="4" t="s">
        <v>244</v>
      </c>
      <c r="D1012" s="55">
        <v>44259</v>
      </c>
      <c r="E1012" s="4" t="s">
        <v>1910</v>
      </c>
      <c r="F1012" s="4" t="s">
        <v>36</v>
      </c>
      <c r="G1012" s="4" t="s">
        <v>37</v>
      </c>
      <c r="H1012" s="4" t="s">
        <v>38</v>
      </c>
      <c r="I1012" s="4" t="s">
        <v>1605</v>
      </c>
      <c r="J1012" s="4"/>
      <c r="K1012" s="55"/>
      <c r="L1012" s="4"/>
      <c r="M1012" s="4"/>
      <c r="N1012" s="55"/>
      <c r="O1012" s="4" t="s">
        <v>2605</v>
      </c>
      <c r="P1012" s="55">
        <v>44259</v>
      </c>
      <c r="Q1012" s="4" t="s">
        <v>2606</v>
      </c>
      <c r="R1012" s="4"/>
      <c r="S1012" s="4"/>
      <c r="T1012" s="4">
        <v>10</v>
      </c>
      <c r="U1012" s="4" t="s">
        <v>246</v>
      </c>
      <c r="V1012" s="4">
        <v>515</v>
      </c>
      <c r="W1012" s="4" t="s">
        <v>538</v>
      </c>
      <c r="X1012" s="4">
        <v>93</v>
      </c>
      <c r="Y1012" s="4" t="s">
        <v>539</v>
      </c>
      <c r="Z1012" s="4">
        <v>11</v>
      </c>
      <c r="AA1012" s="4" t="s">
        <v>310</v>
      </c>
      <c r="AB1012" s="4">
        <v>1</v>
      </c>
      <c r="AC1012" s="4" t="s">
        <v>310</v>
      </c>
      <c r="AD1012" s="36">
        <v>1</v>
      </c>
      <c r="AE1012" s="36" t="s">
        <v>310</v>
      </c>
      <c r="AF1012" s="4"/>
      <c r="AG1012" s="4"/>
      <c r="AH1012" s="4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</row>
    <row r="1013" spans="1:46" ht="15" customHeight="1" x14ac:dyDescent="0.35">
      <c r="A1013" s="4">
        <v>2021</v>
      </c>
      <c r="B1013" s="4" t="s">
        <v>34</v>
      </c>
      <c r="C1013" s="4" t="s">
        <v>244</v>
      </c>
      <c r="D1013" s="55">
        <v>44427</v>
      </c>
      <c r="E1013" s="4" t="s">
        <v>2326</v>
      </c>
      <c r="F1013" s="4" t="s">
        <v>36</v>
      </c>
      <c r="G1013" s="4" t="s">
        <v>37</v>
      </c>
      <c r="H1013" s="4" t="s">
        <v>38</v>
      </c>
      <c r="I1013" s="4" t="s">
        <v>1605</v>
      </c>
      <c r="J1013" s="4"/>
      <c r="K1013" s="55"/>
      <c r="L1013" s="4"/>
      <c r="M1013" s="4"/>
      <c r="N1013" s="55"/>
      <c r="O1013" s="4"/>
      <c r="P1013" s="55">
        <v>44427</v>
      </c>
      <c r="Q1013" s="4" t="s">
        <v>2607</v>
      </c>
      <c r="R1013" s="4"/>
      <c r="S1013" s="4"/>
      <c r="T1013" s="4">
        <v>10</v>
      </c>
      <c r="U1013" s="4" t="s">
        <v>246</v>
      </c>
      <c r="V1013" s="4">
        <v>520</v>
      </c>
      <c r="W1013" s="4" t="s">
        <v>251</v>
      </c>
      <c r="X1013" s="4">
        <v>98</v>
      </c>
      <c r="Y1013" s="4" t="s">
        <v>252</v>
      </c>
      <c r="Z1013" s="4">
        <v>21</v>
      </c>
      <c r="AA1013" s="4" t="s">
        <v>104</v>
      </c>
      <c r="AB1013" s="4">
        <v>1</v>
      </c>
      <c r="AC1013" s="4" t="s">
        <v>104</v>
      </c>
      <c r="AD1013" s="36">
        <v>1</v>
      </c>
      <c r="AE1013" s="36" t="s">
        <v>104</v>
      </c>
      <c r="AF1013" s="4"/>
      <c r="AG1013" s="4"/>
      <c r="AH1013" s="4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</row>
    <row r="1014" spans="1:46" ht="15" customHeight="1" x14ac:dyDescent="0.35">
      <c r="A1014" s="4">
        <v>2021</v>
      </c>
      <c r="B1014" s="4" t="s">
        <v>147</v>
      </c>
      <c r="C1014" s="4" t="s">
        <v>148</v>
      </c>
      <c r="D1014" s="55">
        <v>44434</v>
      </c>
      <c r="E1014" s="4" t="s">
        <v>2324</v>
      </c>
      <c r="F1014" s="4" t="s">
        <v>36</v>
      </c>
      <c r="G1014" s="4" t="s">
        <v>37</v>
      </c>
      <c r="H1014" s="4" t="s">
        <v>38</v>
      </c>
      <c r="I1014" s="4" t="s">
        <v>1605</v>
      </c>
      <c r="J1014" s="4"/>
      <c r="K1014" s="55"/>
      <c r="L1014" s="4"/>
      <c r="M1014" s="4"/>
      <c r="N1014" s="55"/>
      <c r="O1014" s="4"/>
      <c r="P1014" s="55">
        <v>44434</v>
      </c>
      <c r="Q1014" s="4" t="s">
        <v>2608</v>
      </c>
      <c r="R1014" s="4"/>
      <c r="S1014" s="4"/>
      <c r="T1014" s="4">
        <v>0</v>
      </c>
      <c r="U1014" s="4" t="s">
        <v>150</v>
      </c>
      <c r="V1014" s="4">
        <v>301240</v>
      </c>
      <c r="W1014" s="4" t="s">
        <v>2609</v>
      </c>
      <c r="X1014" s="4">
        <v>301240</v>
      </c>
      <c r="Y1014" s="4" t="s">
        <v>2609</v>
      </c>
      <c r="Z1014" s="4">
        <v>14</v>
      </c>
      <c r="AA1014" s="4" t="s">
        <v>731</v>
      </c>
      <c r="AB1014" s="4">
        <v>3</v>
      </c>
      <c r="AC1014" s="4" t="s">
        <v>731</v>
      </c>
      <c r="AD1014" s="36">
        <v>3</v>
      </c>
      <c r="AE1014" s="36" t="s">
        <v>2610</v>
      </c>
      <c r="AF1014" s="4"/>
      <c r="AG1014" s="4"/>
      <c r="AH1014" s="4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</row>
    <row r="1015" spans="1:46" ht="15" customHeight="1" x14ac:dyDescent="0.35">
      <c r="A1015" s="4">
        <v>2021</v>
      </c>
      <c r="B1015" s="4" t="s">
        <v>147</v>
      </c>
      <c r="C1015" s="4" t="s">
        <v>148</v>
      </c>
      <c r="D1015" s="55">
        <v>44434</v>
      </c>
      <c r="E1015" s="4" t="s">
        <v>2324</v>
      </c>
      <c r="F1015" s="4" t="s">
        <v>36</v>
      </c>
      <c r="G1015" s="4" t="s">
        <v>37</v>
      </c>
      <c r="H1015" s="4" t="s">
        <v>38</v>
      </c>
      <c r="I1015" s="4" t="s">
        <v>1605</v>
      </c>
      <c r="J1015" s="4"/>
      <c r="K1015" s="55"/>
      <c r="L1015" s="4"/>
      <c r="M1015" s="4"/>
      <c r="N1015" s="55"/>
      <c r="O1015" s="4"/>
      <c r="P1015" s="55">
        <v>44434</v>
      </c>
      <c r="Q1015" s="4" t="s">
        <v>2611</v>
      </c>
      <c r="R1015" s="4"/>
      <c r="S1015" s="4"/>
      <c r="T1015" s="4">
        <v>0</v>
      </c>
      <c r="U1015" s="4" t="s">
        <v>150</v>
      </c>
      <c r="V1015" s="4">
        <v>301246</v>
      </c>
      <c r="W1015" s="4" t="s">
        <v>2612</v>
      </c>
      <c r="X1015" s="4">
        <v>301246</v>
      </c>
      <c r="Y1015" s="4" t="s">
        <v>2612</v>
      </c>
      <c r="Z1015" s="4">
        <v>14</v>
      </c>
      <c r="AA1015" s="4" t="s">
        <v>731</v>
      </c>
      <c r="AB1015" s="4">
        <v>3</v>
      </c>
      <c r="AC1015" s="4" t="s">
        <v>731</v>
      </c>
      <c r="AD1015" s="36">
        <v>9</v>
      </c>
      <c r="AE1015" s="36" t="s">
        <v>2613</v>
      </c>
      <c r="AF1015" s="4"/>
      <c r="AG1015" s="4"/>
      <c r="AH1015" s="4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</row>
    <row r="1016" spans="1:46" ht="15" customHeight="1" x14ac:dyDescent="0.35">
      <c r="A1016" s="4">
        <v>2021</v>
      </c>
      <c r="B1016" s="4" t="s">
        <v>34</v>
      </c>
      <c r="C1016" s="4" t="s">
        <v>244</v>
      </c>
      <c r="D1016" s="55">
        <v>44456</v>
      </c>
      <c r="E1016" s="4" t="s">
        <v>2324</v>
      </c>
      <c r="F1016" s="4" t="s">
        <v>36</v>
      </c>
      <c r="G1016" s="4" t="s">
        <v>37</v>
      </c>
      <c r="H1016" s="4" t="s">
        <v>38</v>
      </c>
      <c r="I1016" s="4" t="s">
        <v>1605</v>
      </c>
      <c r="J1016" s="4"/>
      <c r="K1016" s="55"/>
      <c r="L1016" s="4"/>
      <c r="M1016" s="4"/>
      <c r="N1016" s="55"/>
      <c r="O1016" s="4" t="s">
        <v>2614</v>
      </c>
      <c r="P1016" s="55">
        <v>44456</v>
      </c>
      <c r="Q1016" s="4" t="s">
        <v>2615</v>
      </c>
      <c r="R1016" s="4"/>
      <c r="S1016" s="4"/>
      <c r="T1016" s="4">
        <v>10</v>
      </c>
      <c r="U1016" s="4" t="s">
        <v>246</v>
      </c>
      <c r="V1016" s="4">
        <v>553</v>
      </c>
      <c r="W1016" s="4" t="s">
        <v>489</v>
      </c>
      <c r="X1016" s="4">
        <v>1529</v>
      </c>
      <c r="Y1016" s="4" t="s">
        <v>490</v>
      </c>
      <c r="Z1016" s="4">
        <v>12</v>
      </c>
      <c r="AA1016" s="4" t="s">
        <v>83</v>
      </c>
      <c r="AB1016" s="4">
        <v>7</v>
      </c>
      <c r="AC1016" s="4" t="s">
        <v>491</v>
      </c>
      <c r="AD1016" s="36">
        <v>1</v>
      </c>
      <c r="AE1016" s="36" t="s">
        <v>491</v>
      </c>
      <c r="AF1016" s="4"/>
      <c r="AG1016" s="4"/>
      <c r="AH1016" s="4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</row>
    <row r="1017" spans="1:46" ht="15" customHeight="1" x14ac:dyDescent="0.35">
      <c r="A1017" s="4">
        <v>2021</v>
      </c>
      <c r="B1017" s="4" t="s">
        <v>147</v>
      </c>
      <c r="C1017" s="4" t="s">
        <v>207</v>
      </c>
      <c r="D1017" s="55">
        <v>44242</v>
      </c>
      <c r="E1017" s="4" t="s">
        <v>1256</v>
      </c>
      <c r="F1017" s="4" t="s">
        <v>36</v>
      </c>
      <c r="G1017" s="4" t="s">
        <v>37</v>
      </c>
      <c r="H1017" s="4" t="s">
        <v>38</v>
      </c>
      <c r="I1017" s="4" t="s">
        <v>1605</v>
      </c>
      <c r="J1017" s="4"/>
      <c r="K1017" s="55"/>
      <c r="L1017" s="4"/>
      <c r="M1017" s="4"/>
      <c r="N1017" s="55"/>
      <c r="O1017" s="4"/>
      <c r="P1017" s="55">
        <v>44242</v>
      </c>
      <c r="Q1017" s="4" t="s">
        <v>2616</v>
      </c>
      <c r="R1017" s="4"/>
      <c r="S1017" s="4"/>
      <c r="T1017" s="4">
        <v>0</v>
      </c>
      <c r="U1017" s="4" t="s">
        <v>150</v>
      </c>
      <c r="V1017" s="4">
        <v>301434</v>
      </c>
      <c r="W1017" s="4" t="s">
        <v>2617</v>
      </c>
      <c r="X1017" s="4">
        <v>301434</v>
      </c>
      <c r="Y1017" s="4" t="s">
        <v>2617</v>
      </c>
      <c r="Z1017" s="4">
        <v>16</v>
      </c>
      <c r="AA1017" s="4" t="s">
        <v>88</v>
      </c>
      <c r="AB1017" s="4">
        <v>2</v>
      </c>
      <c r="AC1017" s="4" t="s">
        <v>885</v>
      </c>
      <c r="AD1017" s="36">
        <v>1</v>
      </c>
      <c r="AE1017" s="36" t="s">
        <v>886</v>
      </c>
      <c r="AF1017" s="4"/>
      <c r="AG1017" s="4"/>
      <c r="AH1017" s="4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</row>
    <row r="1018" spans="1:46" ht="15" customHeight="1" x14ac:dyDescent="0.35">
      <c r="A1018" s="4">
        <v>2021</v>
      </c>
      <c r="B1018" s="4" t="s">
        <v>147</v>
      </c>
      <c r="C1018" s="4" t="s">
        <v>148</v>
      </c>
      <c r="D1018" s="55">
        <v>44249</v>
      </c>
      <c r="E1018" s="4" t="s">
        <v>1256</v>
      </c>
      <c r="F1018" s="4" t="s">
        <v>36</v>
      </c>
      <c r="G1018" s="4" t="s">
        <v>37</v>
      </c>
      <c r="H1018" s="4" t="s">
        <v>38</v>
      </c>
      <c r="I1018" s="4" t="s">
        <v>1605</v>
      </c>
      <c r="J1018" s="4"/>
      <c r="K1018" s="57"/>
      <c r="L1018" s="4"/>
      <c r="M1018" s="4"/>
      <c r="N1018" s="55"/>
      <c r="O1018" s="4"/>
      <c r="P1018" s="57">
        <v>44249</v>
      </c>
      <c r="Q1018" s="4" t="s">
        <v>2618</v>
      </c>
      <c r="R1018" s="56"/>
      <c r="S1018" s="4"/>
      <c r="T1018" s="4">
        <v>0</v>
      </c>
      <c r="U1018" s="4" t="s">
        <v>150</v>
      </c>
      <c r="V1018" s="4">
        <v>300334</v>
      </c>
      <c r="W1018" s="4" t="s">
        <v>2619</v>
      </c>
      <c r="X1018" s="4">
        <v>300334</v>
      </c>
      <c r="Y1018" s="4" t="s">
        <v>2619</v>
      </c>
      <c r="Z1018" s="4">
        <v>4</v>
      </c>
      <c r="AA1018" s="4" t="s">
        <v>301</v>
      </c>
      <c r="AB1018" s="4">
        <v>1</v>
      </c>
      <c r="AC1018" s="4" t="s">
        <v>301</v>
      </c>
      <c r="AD1018" s="36">
        <v>4</v>
      </c>
      <c r="AE1018" s="36" t="s">
        <v>2620</v>
      </c>
      <c r="AF1018" s="4"/>
      <c r="AG1018" s="4"/>
      <c r="AH1018" s="4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</row>
    <row r="1019" spans="1:46" ht="15" customHeight="1" x14ac:dyDescent="0.35">
      <c r="A1019" s="4">
        <v>2021</v>
      </c>
      <c r="B1019" s="4" t="s">
        <v>147</v>
      </c>
      <c r="C1019" s="4" t="s">
        <v>207</v>
      </c>
      <c r="D1019" s="55">
        <v>44230</v>
      </c>
      <c r="E1019" s="4" t="s">
        <v>1256</v>
      </c>
      <c r="F1019" s="4" t="s">
        <v>36</v>
      </c>
      <c r="G1019" s="4" t="s">
        <v>37</v>
      </c>
      <c r="H1019" s="4" t="s">
        <v>38</v>
      </c>
      <c r="I1019" s="4" t="s">
        <v>1633</v>
      </c>
      <c r="J1019" s="4"/>
      <c r="K1019" s="55"/>
      <c r="L1019" s="4"/>
      <c r="M1019" s="4"/>
      <c r="N1019" s="55"/>
      <c r="O1019" s="4" t="s">
        <v>2621</v>
      </c>
      <c r="P1019" s="55">
        <v>44230</v>
      </c>
      <c r="Q1019" s="4" t="s">
        <v>2622</v>
      </c>
      <c r="R1019" s="4"/>
      <c r="S1019" s="4"/>
      <c r="T1019" s="4">
        <v>0</v>
      </c>
      <c r="U1019" s="4" t="s">
        <v>150</v>
      </c>
      <c r="V1019" s="4">
        <v>300360</v>
      </c>
      <c r="W1019" s="4" t="s">
        <v>2623</v>
      </c>
      <c r="X1019" s="4">
        <v>300360</v>
      </c>
      <c r="Y1019" s="4" t="s">
        <v>2623</v>
      </c>
      <c r="Z1019" s="4">
        <v>4</v>
      </c>
      <c r="AA1019" s="4" t="s">
        <v>301</v>
      </c>
      <c r="AB1019" s="4">
        <v>2</v>
      </c>
      <c r="AC1019" s="4" t="s">
        <v>2624</v>
      </c>
      <c r="AD1019" s="36">
        <v>1</v>
      </c>
      <c r="AE1019" s="36" t="s">
        <v>2624</v>
      </c>
      <c r="AF1019" s="4"/>
      <c r="AG1019" s="4"/>
      <c r="AH1019" s="4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</row>
    <row r="1020" spans="1:46" ht="15" customHeight="1" x14ac:dyDescent="0.35">
      <c r="A1020" s="4">
        <v>2021</v>
      </c>
      <c r="B1020" s="4" t="s">
        <v>34</v>
      </c>
      <c r="C1020" s="4" t="s">
        <v>34</v>
      </c>
      <c r="D1020" s="55">
        <v>44250</v>
      </c>
      <c r="E1020" s="4" t="s">
        <v>1604</v>
      </c>
      <c r="F1020" s="4" t="s">
        <v>36</v>
      </c>
      <c r="G1020" s="4" t="s">
        <v>37</v>
      </c>
      <c r="H1020" s="4" t="s">
        <v>38</v>
      </c>
      <c r="I1020" s="4" t="s">
        <v>1605</v>
      </c>
      <c r="J1020" s="4"/>
      <c r="K1020" s="55"/>
      <c r="L1020" s="4"/>
      <c r="M1020" s="4"/>
      <c r="N1020" s="55"/>
      <c r="O1020" s="4"/>
      <c r="P1020" s="55">
        <v>44250</v>
      </c>
      <c r="Q1020" s="4" t="s">
        <v>2625</v>
      </c>
      <c r="R1020" s="4"/>
      <c r="S1020" s="4"/>
      <c r="T1020" s="4">
        <v>38</v>
      </c>
      <c r="U1020" s="4" t="s">
        <v>59</v>
      </c>
      <c r="V1020" s="4">
        <v>243</v>
      </c>
      <c r="W1020" s="4" t="s">
        <v>382</v>
      </c>
      <c r="X1020" s="4">
        <v>1588</v>
      </c>
      <c r="Y1020" s="4" t="s">
        <v>383</v>
      </c>
      <c r="Z1020" s="4">
        <v>7</v>
      </c>
      <c r="AA1020" s="4" t="s">
        <v>329</v>
      </c>
      <c r="AB1020" s="4">
        <v>1</v>
      </c>
      <c r="AC1020" s="4" t="s">
        <v>330</v>
      </c>
      <c r="AD1020" s="36">
        <v>6</v>
      </c>
      <c r="AE1020" s="36" t="s">
        <v>384</v>
      </c>
      <c r="AF1020" s="4"/>
      <c r="AG1020" s="4"/>
      <c r="AH1020" s="4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</row>
    <row r="1021" spans="1:46" ht="15" customHeight="1" x14ac:dyDescent="0.35">
      <c r="A1021" s="4">
        <v>2021</v>
      </c>
      <c r="B1021" s="4" t="s">
        <v>147</v>
      </c>
      <c r="C1021" s="4" t="s">
        <v>148</v>
      </c>
      <c r="D1021" s="55">
        <v>44363</v>
      </c>
      <c r="E1021" s="4" t="s">
        <v>1604</v>
      </c>
      <c r="F1021" s="4" t="s">
        <v>36</v>
      </c>
      <c r="G1021" s="4" t="s">
        <v>37</v>
      </c>
      <c r="H1021" s="4" t="s">
        <v>38</v>
      </c>
      <c r="I1021" s="4" t="s">
        <v>1605</v>
      </c>
      <c r="J1021" s="4"/>
      <c r="K1021" s="55"/>
      <c r="L1021" s="4"/>
      <c r="M1021" s="4"/>
      <c r="N1021" s="55"/>
      <c r="O1021" s="4"/>
      <c r="P1021" s="55">
        <v>44363</v>
      </c>
      <c r="Q1021" s="4" t="s">
        <v>2626</v>
      </c>
      <c r="R1021" s="4"/>
      <c r="S1021" s="4"/>
      <c r="T1021" s="4">
        <v>0</v>
      </c>
      <c r="U1021" s="4" t="s">
        <v>150</v>
      </c>
      <c r="V1021" s="4">
        <v>300414</v>
      </c>
      <c r="W1021" s="4" t="s">
        <v>2627</v>
      </c>
      <c r="X1021" s="4">
        <v>300414</v>
      </c>
      <c r="Y1021" s="4" t="s">
        <v>2627</v>
      </c>
      <c r="Z1021" s="4">
        <v>4</v>
      </c>
      <c r="AA1021" s="4" t="s">
        <v>301</v>
      </c>
      <c r="AB1021" s="4">
        <v>5</v>
      </c>
      <c r="AC1021" s="4" t="s">
        <v>2628</v>
      </c>
      <c r="AD1021" s="36">
        <v>20</v>
      </c>
      <c r="AE1021" s="36" t="s">
        <v>2629</v>
      </c>
      <c r="AF1021" s="4"/>
      <c r="AG1021" s="4"/>
      <c r="AH1021" s="4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</row>
    <row r="1022" spans="1:46" ht="15" customHeight="1" x14ac:dyDescent="0.35">
      <c r="A1022" s="4">
        <v>2021</v>
      </c>
      <c r="B1022" s="4" t="s">
        <v>147</v>
      </c>
      <c r="C1022" s="4" t="s">
        <v>148</v>
      </c>
      <c r="D1022" s="55">
        <v>44302</v>
      </c>
      <c r="E1022" s="4" t="s">
        <v>1604</v>
      </c>
      <c r="F1022" s="4" t="s">
        <v>36</v>
      </c>
      <c r="G1022" s="4" t="s">
        <v>37</v>
      </c>
      <c r="H1022" s="4" t="s">
        <v>38</v>
      </c>
      <c r="I1022" s="4" t="s">
        <v>1605</v>
      </c>
      <c r="J1022" s="4"/>
      <c r="K1022" s="55"/>
      <c r="L1022" s="4"/>
      <c r="M1022" s="4"/>
      <c r="N1022" s="55"/>
      <c r="O1022" s="4"/>
      <c r="P1022" s="55">
        <v>44302</v>
      </c>
      <c r="Q1022" s="4" t="s">
        <v>2630</v>
      </c>
      <c r="R1022" s="4"/>
      <c r="S1022" s="4"/>
      <c r="T1022" s="4">
        <v>0</v>
      </c>
      <c r="U1022" s="4" t="s">
        <v>150</v>
      </c>
      <c r="V1022" s="4">
        <v>300908</v>
      </c>
      <c r="W1022" s="4" t="s">
        <v>2631</v>
      </c>
      <c r="X1022" s="4">
        <v>300908</v>
      </c>
      <c r="Y1022" s="4" t="s">
        <v>2631</v>
      </c>
      <c r="Z1022" s="4">
        <v>10</v>
      </c>
      <c r="AA1022" s="4" t="s">
        <v>256</v>
      </c>
      <c r="AB1022" s="4">
        <v>3</v>
      </c>
      <c r="AC1022" s="4" t="s">
        <v>2632</v>
      </c>
      <c r="AD1022" s="36">
        <v>17</v>
      </c>
      <c r="AE1022" s="36" t="s">
        <v>2633</v>
      </c>
      <c r="AF1022" s="4"/>
      <c r="AG1022" s="4"/>
      <c r="AH1022" s="4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</row>
    <row r="1023" spans="1:46" ht="15" customHeight="1" x14ac:dyDescent="0.35">
      <c r="A1023" s="4">
        <v>2021</v>
      </c>
      <c r="B1023" s="4" t="s">
        <v>147</v>
      </c>
      <c r="C1023" s="4" t="s">
        <v>148</v>
      </c>
      <c r="D1023" s="55">
        <v>44319</v>
      </c>
      <c r="E1023" s="4" t="s">
        <v>1604</v>
      </c>
      <c r="F1023" s="4" t="s">
        <v>36</v>
      </c>
      <c r="G1023" s="4" t="s">
        <v>37</v>
      </c>
      <c r="H1023" s="4" t="s">
        <v>38</v>
      </c>
      <c r="I1023" s="4" t="s">
        <v>1605</v>
      </c>
      <c r="J1023" s="4"/>
      <c r="K1023" s="55"/>
      <c r="L1023" s="4"/>
      <c r="M1023" s="4"/>
      <c r="N1023" s="55"/>
      <c r="O1023" s="4"/>
      <c r="P1023" s="55">
        <v>44319</v>
      </c>
      <c r="Q1023" s="4" t="s">
        <v>2634</v>
      </c>
      <c r="R1023" s="4"/>
      <c r="S1023" s="4"/>
      <c r="T1023" s="4">
        <v>0</v>
      </c>
      <c r="U1023" s="4" t="s">
        <v>150</v>
      </c>
      <c r="V1023" s="4">
        <v>300945</v>
      </c>
      <c r="W1023" s="4" t="s">
        <v>2635</v>
      </c>
      <c r="X1023" s="4">
        <v>300945</v>
      </c>
      <c r="Y1023" s="4" t="s">
        <v>2635</v>
      </c>
      <c r="Z1023" s="4">
        <v>10</v>
      </c>
      <c r="AA1023" s="4" t="s">
        <v>256</v>
      </c>
      <c r="AB1023" s="4">
        <v>9</v>
      </c>
      <c r="AC1023" s="4" t="s">
        <v>1410</v>
      </c>
      <c r="AD1023" s="36">
        <v>5</v>
      </c>
      <c r="AE1023" s="36" t="s">
        <v>2636</v>
      </c>
      <c r="AF1023" s="4"/>
      <c r="AG1023" s="4"/>
      <c r="AH1023" s="4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</row>
    <row r="1024" spans="1:46" ht="15" customHeight="1" x14ac:dyDescent="0.35">
      <c r="A1024" s="4">
        <v>2021</v>
      </c>
      <c r="B1024" s="4" t="s">
        <v>62</v>
      </c>
      <c r="C1024" s="4" t="s">
        <v>62</v>
      </c>
      <c r="D1024" s="55">
        <v>44494</v>
      </c>
      <c r="E1024" s="4" t="s">
        <v>1604</v>
      </c>
      <c r="F1024" s="4" t="s">
        <v>36</v>
      </c>
      <c r="G1024" s="4" t="s">
        <v>37</v>
      </c>
      <c r="H1024" s="4" t="s">
        <v>38</v>
      </c>
      <c r="I1024" s="4" t="s">
        <v>1605</v>
      </c>
      <c r="J1024" s="4"/>
      <c r="K1024" s="55"/>
      <c r="L1024" s="4"/>
      <c r="M1024" s="4"/>
      <c r="N1024" s="55"/>
      <c r="O1024" s="4"/>
      <c r="P1024" s="55">
        <v>44494</v>
      </c>
      <c r="Q1024" s="4" t="s">
        <v>2637</v>
      </c>
      <c r="R1024" s="4"/>
      <c r="S1024" s="4"/>
      <c r="T1024" s="4">
        <v>99</v>
      </c>
      <c r="U1024" s="4" t="s">
        <v>64</v>
      </c>
      <c r="V1024" s="4">
        <v>454</v>
      </c>
      <c r="W1024" s="4" t="s">
        <v>317</v>
      </c>
      <c r="X1024" s="4">
        <v>875</v>
      </c>
      <c r="Y1024" s="4" t="s">
        <v>318</v>
      </c>
      <c r="Z1024" s="4">
        <v>17</v>
      </c>
      <c r="AA1024" s="4" t="s">
        <v>319</v>
      </c>
      <c r="AB1024" s="4">
        <v>1</v>
      </c>
      <c r="AC1024" s="4" t="s">
        <v>320</v>
      </c>
      <c r="AD1024" s="36">
        <v>1</v>
      </c>
      <c r="AE1024" s="36" t="s">
        <v>320</v>
      </c>
      <c r="AF1024" s="4"/>
      <c r="AG1024" s="4"/>
      <c r="AH1024" s="4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</row>
    <row r="1025" spans="1:46" ht="15" customHeight="1" x14ac:dyDescent="0.35">
      <c r="A1025" s="4">
        <v>2021</v>
      </c>
      <c r="B1025" s="4" t="s">
        <v>34</v>
      </c>
      <c r="C1025" s="4" t="s">
        <v>34</v>
      </c>
      <c r="D1025" s="55">
        <v>44211</v>
      </c>
      <c r="E1025" s="4" t="s">
        <v>1910</v>
      </c>
      <c r="F1025" s="4" t="s">
        <v>36</v>
      </c>
      <c r="G1025" s="4" t="s">
        <v>37</v>
      </c>
      <c r="H1025" s="4" t="s">
        <v>38</v>
      </c>
      <c r="I1025" s="4" t="s">
        <v>1605</v>
      </c>
      <c r="J1025" s="4"/>
      <c r="K1025" s="55"/>
      <c r="L1025" s="4"/>
      <c r="M1025" s="4"/>
      <c r="N1025" s="55"/>
      <c r="O1025" s="4"/>
      <c r="P1025" s="55">
        <v>44211</v>
      </c>
      <c r="Q1025" s="4" t="s">
        <v>2638</v>
      </c>
      <c r="R1025" s="4"/>
      <c r="S1025" s="4"/>
      <c r="T1025" s="4">
        <v>26</v>
      </c>
      <c r="U1025" s="4" t="s">
        <v>51</v>
      </c>
      <c r="V1025" s="4">
        <v>335</v>
      </c>
      <c r="W1025" s="4" t="s">
        <v>544</v>
      </c>
      <c r="X1025" s="4">
        <v>1545</v>
      </c>
      <c r="Y1025" s="4" t="s">
        <v>544</v>
      </c>
      <c r="Z1025" s="4">
        <v>15</v>
      </c>
      <c r="AA1025" s="4" t="s">
        <v>43</v>
      </c>
      <c r="AB1025" s="4">
        <v>1</v>
      </c>
      <c r="AC1025" s="4" t="s">
        <v>43</v>
      </c>
      <c r="AD1025" s="36">
        <v>1</v>
      </c>
      <c r="AE1025" s="36" t="s">
        <v>43</v>
      </c>
      <c r="AF1025" s="4"/>
      <c r="AG1025" s="4"/>
      <c r="AH1025" s="4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</row>
    <row r="1026" spans="1:46" ht="15" customHeight="1" x14ac:dyDescent="0.35">
      <c r="A1026" s="4">
        <v>2021</v>
      </c>
      <c r="B1026" s="4" t="s">
        <v>147</v>
      </c>
      <c r="C1026" s="4" t="s">
        <v>148</v>
      </c>
      <c r="D1026" s="55">
        <v>44217</v>
      </c>
      <c r="E1026" s="4" t="s">
        <v>1910</v>
      </c>
      <c r="F1026" s="4" t="s">
        <v>36</v>
      </c>
      <c r="G1026" s="4" t="s">
        <v>37</v>
      </c>
      <c r="H1026" s="4" t="s">
        <v>38</v>
      </c>
      <c r="I1026" s="4" t="s">
        <v>1605</v>
      </c>
      <c r="J1026" s="4"/>
      <c r="K1026" s="55"/>
      <c r="L1026" s="4"/>
      <c r="M1026" s="4"/>
      <c r="N1026" s="55"/>
      <c r="O1026" s="4"/>
      <c r="P1026" s="55">
        <v>44217</v>
      </c>
      <c r="Q1026" s="4" t="s">
        <v>2639</v>
      </c>
      <c r="R1026" s="4"/>
      <c r="S1026" s="4"/>
      <c r="T1026" s="56">
        <v>0</v>
      </c>
      <c r="U1026" s="56" t="s">
        <v>150</v>
      </c>
      <c r="V1026" s="56">
        <v>301794</v>
      </c>
      <c r="W1026" s="56" t="s">
        <v>2640</v>
      </c>
      <c r="X1026" s="56">
        <v>301794</v>
      </c>
      <c r="Y1026" s="56" t="s">
        <v>2640</v>
      </c>
      <c r="Z1026" s="56">
        <v>23</v>
      </c>
      <c r="AA1026" s="56" t="s">
        <v>113</v>
      </c>
      <c r="AB1026" s="56">
        <v>3</v>
      </c>
      <c r="AC1026" s="56" t="s">
        <v>2147</v>
      </c>
      <c r="AD1026" s="37">
        <v>2</v>
      </c>
      <c r="AE1026" s="37" t="s">
        <v>2641</v>
      </c>
      <c r="AF1026" s="4"/>
      <c r="AG1026" s="4"/>
      <c r="AH1026" s="4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</row>
    <row r="1027" spans="1:46" ht="15" customHeight="1" x14ac:dyDescent="0.35">
      <c r="A1027" s="4">
        <v>2021</v>
      </c>
      <c r="B1027" s="4" t="s">
        <v>147</v>
      </c>
      <c r="C1027" s="4" t="s">
        <v>148</v>
      </c>
      <c r="D1027" s="55">
        <v>44498</v>
      </c>
      <c r="E1027" s="4" t="s">
        <v>1910</v>
      </c>
      <c r="F1027" s="4" t="s">
        <v>36</v>
      </c>
      <c r="G1027" s="4" t="s">
        <v>37</v>
      </c>
      <c r="H1027" s="4" t="s">
        <v>38</v>
      </c>
      <c r="I1027" s="4" t="s">
        <v>1605</v>
      </c>
      <c r="J1027" s="4"/>
      <c r="K1027" s="55"/>
      <c r="L1027" s="4"/>
      <c r="M1027" s="4"/>
      <c r="N1027" s="55"/>
      <c r="O1027" s="4"/>
      <c r="P1027" s="55">
        <v>44498</v>
      </c>
      <c r="Q1027" s="4" t="s">
        <v>2642</v>
      </c>
      <c r="R1027" s="4"/>
      <c r="S1027" s="4"/>
      <c r="T1027" s="4">
        <v>0</v>
      </c>
      <c r="U1027" s="4" t="s">
        <v>150</v>
      </c>
      <c r="V1027" s="4">
        <v>301317</v>
      </c>
      <c r="W1027" s="4" t="s">
        <v>2643</v>
      </c>
      <c r="X1027" s="4">
        <v>301317</v>
      </c>
      <c r="Y1027" s="4" t="s">
        <v>2643</v>
      </c>
      <c r="Z1027" s="4">
        <v>15</v>
      </c>
      <c r="AA1027" s="4" t="s">
        <v>43</v>
      </c>
      <c r="AB1027" s="4">
        <v>5</v>
      </c>
      <c r="AC1027" s="4" t="s">
        <v>893</v>
      </c>
      <c r="AD1027" s="36">
        <v>7</v>
      </c>
      <c r="AE1027" s="36" t="s">
        <v>2644</v>
      </c>
      <c r="AF1027" s="4"/>
      <c r="AG1027" s="4"/>
      <c r="AH1027" s="4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</row>
    <row r="1028" spans="1:46" ht="15" customHeight="1" x14ac:dyDescent="0.35">
      <c r="A1028" s="4">
        <v>2021</v>
      </c>
      <c r="B1028" s="4" t="s">
        <v>147</v>
      </c>
      <c r="C1028" s="4" t="s">
        <v>148</v>
      </c>
      <c r="D1028" s="55">
        <v>44414</v>
      </c>
      <c r="E1028" s="4" t="s">
        <v>1910</v>
      </c>
      <c r="F1028" s="4" t="s">
        <v>36</v>
      </c>
      <c r="G1028" s="4" t="s">
        <v>37</v>
      </c>
      <c r="H1028" s="4" t="s">
        <v>38</v>
      </c>
      <c r="I1028" s="4" t="s">
        <v>1605</v>
      </c>
      <c r="J1028" s="4"/>
      <c r="K1028" s="55"/>
      <c r="L1028" s="4"/>
      <c r="M1028" s="4"/>
      <c r="N1028" s="55"/>
      <c r="O1028" s="4"/>
      <c r="P1028" s="55">
        <v>44414</v>
      </c>
      <c r="Q1028" s="4" t="s">
        <v>2645</v>
      </c>
      <c r="R1028" s="4"/>
      <c r="S1028" s="4"/>
      <c r="T1028" s="4">
        <v>0</v>
      </c>
      <c r="U1028" s="4" t="s">
        <v>150</v>
      </c>
      <c r="V1028" s="4">
        <v>300337</v>
      </c>
      <c r="W1028" s="4" t="s">
        <v>2646</v>
      </c>
      <c r="X1028" s="4">
        <v>300337</v>
      </c>
      <c r="Y1028" s="4" t="s">
        <v>2646</v>
      </c>
      <c r="Z1028" s="4">
        <v>4</v>
      </c>
      <c r="AA1028" s="4" t="s">
        <v>301</v>
      </c>
      <c r="AB1028" s="4">
        <v>1</v>
      </c>
      <c r="AC1028" s="4" t="s">
        <v>301</v>
      </c>
      <c r="AD1028" s="36">
        <v>7</v>
      </c>
      <c r="AE1028" s="36" t="s">
        <v>2647</v>
      </c>
      <c r="AF1028" s="4"/>
      <c r="AG1028" s="4"/>
      <c r="AH1028" s="4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</row>
    <row r="1029" spans="1:46" ht="15" customHeight="1" x14ac:dyDescent="0.35">
      <c r="A1029" s="4">
        <v>2021</v>
      </c>
      <c r="B1029" s="4" t="s">
        <v>147</v>
      </c>
      <c r="C1029" s="4" t="s">
        <v>148</v>
      </c>
      <c r="D1029" s="55">
        <v>44315</v>
      </c>
      <c r="E1029" s="4" t="s">
        <v>1910</v>
      </c>
      <c r="F1029" s="4" t="s">
        <v>36</v>
      </c>
      <c r="G1029" s="4" t="s">
        <v>37</v>
      </c>
      <c r="H1029" s="4" t="s">
        <v>38</v>
      </c>
      <c r="I1029" s="4" t="s">
        <v>1605</v>
      </c>
      <c r="J1029" s="4"/>
      <c r="K1029" s="55"/>
      <c r="L1029" s="4"/>
      <c r="M1029" s="4"/>
      <c r="N1029" s="55"/>
      <c r="O1029" s="4"/>
      <c r="P1029" s="55">
        <v>44315</v>
      </c>
      <c r="Q1029" s="4" t="s">
        <v>2648</v>
      </c>
      <c r="R1029" s="4"/>
      <c r="S1029" s="4"/>
      <c r="T1029" s="4">
        <v>0</v>
      </c>
      <c r="U1029" s="4" t="s">
        <v>150</v>
      </c>
      <c r="V1029" s="4">
        <v>301096</v>
      </c>
      <c r="W1029" s="4" t="s">
        <v>2649</v>
      </c>
      <c r="X1029" s="4">
        <v>301096</v>
      </c>
      <c r="Y1029" s="4" t="s">
        <v>2649</v>
      </c>
      <c r="Z1029" s="4">
        <v>12</v>
      </c>
      <c r="AA1029" s="4" t="s">
        <v>83</v>
      </c>
      <c r="AB1029" s="4">
        <v>6</v>
      </c>
      <c r="AC1029" s="4" t="s">
        <v>815</v>
      </c>
      <c r="AD1029" s="36">
        <v>7</v>
      </c>
      <c r="AE1029" s="36" t="s">
        <v>2650</v>
      </c>
      <c r="AF1029" s="4"/>
      <c r="AG1029" s="4"/>
      <c r="AH1029" s="4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</row>
    <row r="1030" spans="1:46" ht="15" customHeight="1" x14ac:dyDescent="0.35">
      <c r="A1030" s="4">
        <v>2021</v>
      </c>
      <c r="B1030" s="4" t="s">
        <v>147</v>
      </c>
      <c r="C1030" s="4" t="s">
        <v>148</v>
      </c>
      <c r="D1030" s="55">
        <v>44341</v>
      </c>
      <c r="E1030" s="4" t="s">
        <v>1910</v>
      </c>
      <c r="F1030" s="4" t="s">
        <v>36</v>
      </c>
      <c r="G1030" s="4" t="s">
        <v>37</v>
      </c>
      <c r="H1030" s="4" t="s">
        <v>38</v>
      </c>
      <c r="I1030" s="4" t="s">
        <v>1605</v>
      </c>
      <c r="J1030" s="4"/>
      <c r="K1030" s="55"/>
      <c r="L1030" s="4"/>
      <c r="M1030" s="4"/>
      <c r="N1030" s="55"/>
      <c r="O1030" s="4"/>
      <c r="P1030" s="55">
        <v>44341</v>
      </c>
      <c r="Q1030" s="4" t="s">
        <v>2651</v>
      </c>
      <c r="R1030" s="4"/>
      <c r="S1030" s="4"/>
      <c r="T1030" s="4">
        <v>0</v>
      </c>
      <c r="U1030" s="4" t="s">
        <v>150</v>
      </c>
      <c r="V1030" s="4">
        <v>300462</v>
      </c>
      <c r="W1030" s="4" t="s">
        <v>2652</v>
      </c>
      <c r="X1030" s="4">
        <v>300462</v>
      </c>
      <c r="Y1030" s="4" t="s">
        <v>2652</v>
      </c>
      <c r="Z1030" s="4">
        <v>5</v>
      </c>
      <c r="AA1030" s="4" t="s">
        <v>77</v>
      </c>
      <c r="AB1030" s="4">
        <v>3</v>
      </c>
      <c r="AC1030" s="4" t="s">
        <v>740</v>
      </c>
      <c r="AD1030" s="36">
        <v>3</v>
      </c>
      <c r="AE1030" s="36" t="s">
        <v>2653</v>
      </c>
      <c r="AF1030" s="4"/>
      <c r="AG1030" s="4"/>
      <c r="AH1030" s="4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</row>
    <row r="1031" spans="1:46" ht="15" customHeight="1" x14ac:dyDescent="0.35">
      <c r="A1031" s="4">
        <v>2021</v>
      </c>
      <c r="B1031" s="4" t="s">
        <v>147</v>
      </c>
      <c r="C1031" s="4" t="s">
        <v>148</v>
      </c>
      <c r="D1031" s="55">
        <v>44420</v>
      </c>
      <c r="E1031" s="4" t="s">
        <v>1910</v>
      </c>
      <c r="F1031" s="4" t="s">
        <v>36</v>
      </c>
      <c r="G1031" s="4" t="s">
        <v>37</v>
      </c>
      <c r="H1031" s="4" t="s">
        <v>38</v>
      </c>
      <c r="I1031" s="4" t="s">
        <v>1605</v>
      </c>
      <c r="J1031" s="4"/>
      <c r="K1031" s="55"/>
      <c r="L1031" s="4"/>
      <c r="M1031" s="4"/>
      <c r="N1031" s="55"/>
      <c r="O1031" s="4"/>
      <c r="P1031" s="55">
        <v>44420</v>
      </c>
      <c r="Q1031" s="4" t="s">
        <v>2654</v>
      </c>
      <c r="R1031" s="4"/>
      <c r="S1031" s="4"/>
      <c r="T1031" s="4">
        <v>0</v>
      </c>
      <c r="U1031" s="4" t="s">
        <v>150</v>
      </c>
      <c r="V1031" s="4">
        <v>300470</v>
      </c>
      <c r="W1031" s="4" t="s">
        <v>2655</v>
      </c>
      <c r="X1031" s="4">
        <v>300470</v>
      </c>
      <c r="Y1031" s="4" t="s">
        <v>2655</v>
      </c>
      <c r="Z1031" s="4">
        <v>5</v>
      </c>
      <c r="AA1031" s="4" t="s">
        <v>77</v>
      </c>
      <c r="AB1031" s="4">
        <v>4</v>
      </c>
      <c r="AC1031" s="4" t="s">
        <v>770</v>
      </c>
      <c r="AD1031" s="36">
        <v>7</v>
      </c>
      <c r="AE1031" s="36" t="s">
        <v>2656</v>
      </c>
      <c r="AF1031" s="4"/>
      <c r="AG1031" s="4"/>
      <c r="AH1031" s="4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</row>
    <row r="1032" spans="1:46" ht="15" customHeight="1" x14ac:dyDescent="0.35">
      <c r="A1032" s="4">
        <v>2021</v>
      </c>
      <c r="B1032" s="4" t="s">
        <v>147</v>
      </c>
      <c r="C1032" s="4" t="s">
        <v>207</v>
      </c>
      <c r="D1032" s="55">
        <v>44309</v>
      </c>
      <c r="E1032" s="4" t="s">
        <v>1910</v>
      </c>
      <c r="F1032" s="4" t="s">
        <v>36</v>
      </c>
      <c r="G1032" s="4" t="s">
        <v>37</v>
      </c>
      <c r="H1032" s="4" t="s">
        <v>38</v>
      </c>
      <c r="I1032" s="4" t="s">
        <v>1605</v>
      </c>
      <c r="J1032" s="4"/>
      <c r="K1032" s="55"/>
      <c r="L1032" s="4"/>
      <c r="M1032" s="4"/>
      <c r="N1032" s="55"/>
      <c r="O1032" s="4"/>
      <c r="P1032" s="55">
        <v>44309</v>
      </c>
      <c r="Q1032" s="4" t="s">
        <v>2657</v>
      </c>
      <c r="R1032" s="4"/>
      <c r="S1032" s="4"/>
      <c r="T1032" s="4">
        <v>0</v>
      </c>
      <c r="U1032" s="4" t="s">
        <v>150</v>
      </c>
      <c r="V1032" s="4">
        <v>300040</v>
      </c>
      <c r="W1032" s="4" t="s">
        <v>723</v>
      </c>
      <c r="X1032" s="4">
        <v>300040</v>
      </c>
      <c r="Y1032" s="4" t="s">
        <v>723</v>
      </c>
      <c r="Z1032" s="4">
        <v>1</v>
      </c>
      <c r="AA1032" s="4" t="s">
        <v>67</v>
      </c>
      <c r="AB1032" s="4">
        <v>4</v>
      </c>
      <c r="AC1032" s="4" t="s">
        <v>724</v>
      </c>
      <c r="AD1032" s="36">
        <v>1</v>
      </c>
      <c r="AE1032" s="36" t="s">
        <v>725</v>
      </c>
      <c r="AF1032" s="4"/>
      <c r="AG1032" s="4"/>
      <c r="AH1032" s="4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</row>
    <row r="1033" spans="1:46" ht="15" customHeight="1" x14ac:dyDescent="0.35">
      <c r="A1033" s="4">
        <v>2021</v>
      </c>
      <c r="B1033" s="4" t="s">
        <v>147</v>
      </c>
      <c r="C1033" s="4" t="s">
        <v>207</v>
      </c>
      <c r="D1033" s="55">
        <v>44313</v>
      </c>
      <c r="E1033" s="4" t="s">
        <v>1910</v>
      </c>
      <c r="F1033" s="4" t="s">
        <v>36</v>
      </c>
      <c r="G1033" s="4" t="s">
        <v>37</v>
      </c>
      <c r="H1033" s="4" t="s">
        <v>38</v>
      </c>
      <c r="I1033" s="4" t="s">
        <v>1605</v>
      </c>
      <c r="J1033" s="4"/>
      <c r="K1033" s="55"/>
      <c r="L1033" s="4"/>
      <c r="M1033" s="4"/>
      <c r="N1033" s="55"/>
      <c r="O1033" s="4"/>
      <c r="P1033" s="55">
        <v>44313</v>
      </c>
      <c r="Q1033" s="4" t="s">
        <v>2658</v>
      </c>
      <c r="R1033" s="4"/>
      <c r="S1033" s="4"/>
      <c r="T1033" s="4">
        <v>0</v>
      </c>
      <c r="U1033" s="4" t="s">
        <v>150</v>
      </c>
      <c r="V1033" s="4">
        <v>300043</v>
      </c>
      <c r="W1033" s="4" t="s">
        <v>2659</v>
      </c>
      <c r="X1033" s="4">
        <v>300043</v>
      </c>
      <c r="Y1033" s="4" t="s">
        <v>2659</v>
      </c>
      <c r="Z1033" s="4">
        <v>1</v>
      </c>
      <c r="AA1033" s="4" t="s">
        <v>67</v>
      </c>
      <c r="AB1033" s="4">
        <v>5</v>
      </c>
      <c r="AC1033" s="4" t="s">
        <v>2660</v>
      </c>
      <c r="AD1033" s="36">
        <v>1</v>
      </c>
      <c r="AE1033" s="36" t="s">
        <v>2661</v>
      </c>
      <c r="AF1033" s="4"/>
      <c r="AG1033" s="4"/>
      <c r="AH1033" s="4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</row>
    <row r="1034" spans="1:46" ht="15" customHeight="1" x14ac:dyDescent="0.35">
      <c r="A1034" s="4">
        <v>2021</v>
      </c>
      <c r="B1034" s="4" t="s">
        <v>147</v>
      </c>
      <c r="C1034" s="4" t="s">
        <v>207</v>
      </c>
      <c r="D1034" s="55">
        <v>44239</v>
      </c>
      <c r="E1034" s="4" t="s">
        <v>1910</v>
      </c>
      <c r="F1034" s="4" t="s">
        <v>36</v>
      </c>
      <c r="G1034" s="4" t="s">
        <v>37</v>
      </c>
      <c r="H1034" s="4" t="s">
        <v>38</v>
      </c>
      <c r="I1034" s="4" t="s">
        <v>1633</v>
      </c>
      <c r="J1034" s="4"/>
      <c r="K1034" s="55"/>
      <c r="L1034" s="4"/>
      <c r="M1034" s="4"/>
      <c r="N1034" s="55"/>
      <c r="O1034" s="4"/>
      <c r="P1034" s="55">
        <v>44239</v>
      </c>
      <c r="Q1034" s="4" t="s">
        <v>2662</v>
      </c>
      <c r="R1034" s="4"/>
      <c r="S1034" s="4"/>
      <c r="T1034" s="4">
        <v>0</v>
      </c>
      <c r="U1034" s="4" t="s">
        <v>150</v>
      </c>
      <c r="V1034" s="4">
        <v>301450</v>
      </c>
      <c r="W1034" s="4" t="s">
        <v>2663</v>
      </c>
      <c r="X1034" s="4">
        <v>301450</v>
      </c>
      <c r="Y1034" s="4" t="s">
        <v>2663</v>
      </c>
      <c r="Z1034" s="4">
        <v>16</v>
      </c>
      <c r="AA1034" s="4" t="s">
        <v>88</v>
      </c>
      <c r="AB1034" s="4">
        <v>4</v>
      </c>
      <c r="AC1034" s="4" t="s">
        <v>2187</v>
      </c>
      <c r="AD1034" s="36">
        <v>1</v>
      </c>
      <c r="AE1034" s="36" t="s">
        <v>2187</v>
      </c>
      <c r="AF1034" s="4"/>
      <c r="AG1034" s="4"/>
      <c r="AH1034" s="4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</row>
    <row r="1035" spans="1:46" ht="15" customHeight="1" x14ac:dyDescent="0.35">
      <c r="A1035" s="4">
        <v>2021</v>
      </c>
      <c r="B1035" s="4" t="s">
        <v>147</v>
      </c>
      <c r="C1035" s="4" t="s">
        <v>207</v>
      </c>
      <c r="D1035" s="55">
        <v>44328</v>
      </c>
      <c r="E1035" s="4" t="s">
        <v>1910</v>
      </c>
      <c r="F1035" s="4" t="s">
        <v>36</v>
      </c>
      <c r="G1035" s="4" t="s">
        <v>37</v>
      </c>
      <c r="H1035" s="4" t="s">
        <v>38</v>
      </c>
      <c r="I1035" s="4" t="s">
        <v>1605</v>
      </c>
      <c r="J1035" s="4"/>
      <c r="K1035" s="55"/>
      <c r="L1035" s="4"/>
      <c r="M1035" s="4"/>
      <c r="N1035" s="55"/>
      <c r="O1035" s="4"/>
      <c r="P1035" s="55">
        <v>44328</v>
      </c>
      <c r="Q1035" s="4" t="s">
        <v>2664</v>
      </c>
      <c r="R1035" s="4"/>
      <c r="S1035" s="4"/>
      <c r="T1035" s="56">
        <v>0</v>
      </c>
      <c r="U1035" s="56" t="s">
        <v>150</v>
      </c>
      <c r="V1035" s="4">
        <v>300541</v>
      </c>
      <c r="W1035" s="56" t="s">
        <v>2665</v>
      </c>
      <c r="X1035" s="4">
        <v>300541</v>
      </c>
      <c r="Y1035" s="56" t="s">
        <v>2665</v>
      </c>
      <c r="Z1035" s="56">
        <v>5</v>
      </c>
      <c r="AA1035" s="56" t="s">
        <v>77</v>
      </c>
      <c r="AB1035" s="56">
        <v>11</v>
      </c>
      <c r="AC1035" s="56" t="s">
        <v>2666</v>
      </c>
      <c r="AD1035" s="37">
        <v>1</v>
      </c>
      <c r="AE1035" s="37" t="s">
        <v>2667</v>
      </c>
      <c r="AF1035" s="4"/>
      <c r="AG1035" s="4"/>
      <c r="AH1035" s="4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</row>
    <row r="1036" spans="1:46" ht="15" customHeight="1" x14ac:dyDescent="0.35">
      <c r="A1036" s="4">
        <v>2021</v>
      </c>
      <c r="B1036" s="4" t="s">
        <v>147</v>
      </c>
      <c r="C1036" s="4" t="s">
        <v>207</v>
      </c>
      <c r="D1036" s="55">
        <v>44335</v>
      </c>
      <c r="E1036" s="4" t="s">
        <v>1910</v>
      </c>
      <c r="F1036" s="4" t="s">
        <v>36</v>
      </c>
      <c r="G1036" s="4" t="s">
        <v>37</v>
      </c>
      <c r="H1036" s="4" t="s">
        <v>38</v>
      </c>
      <c r="I1036" s="4" t="s">
        <v>1605</v>
      </c>
      <c r="J1036" s="4"/>
      <c r="K1036" s="55"/>
      <c r="L1036" s="4"/>
      <c r="M1036" s="4"/>
      <c r="N1036" s="55"/>
      <c r="O1036" s="4"/>
      <c r="P1036" s="55">
        <v>44335</v>
      </c>
      <c r="Q1036" s="4" t="s">
        <v>2668</v>
      </c>
      <c r="R1036" s="4"/>
      <c r="S1036" s="4"/>
      <c r="T1036" s="4">
        <v>0</v>
      </c>
      <c r="U1036" s="4" t="s">
        <v>150</v>
      </c>
      <c r="V1036" s="4">
        <v>301052</v>
      </c>
      <c r="W1036" s="4" t="s">
        <v>2669</v>
      </c>
      <c r="X1036" s="4">
        <v>301052</v>
      </c>
      <c r="Y1036" s="4" t="s">
        <v>2669</v>
      </c>
      <c r="Z1036" s="4">
        <v>12</v>
      </c>
      <c r="AA1036" s="4" t="s">
        <v>83</v>
      </c>
      <c r="AB1036" s="4">
        <v>4</v>
      </c>
      <c r="AC1036" s="4" t="s">
        <v>2670</v>
      </c>
      <c r="AD1036" s="36">
        <v>1</v>
      </c>
      <c r="AE1036" s="36" t="s">
        <v>2670</v>
      </c>
      <c r="AF1036" s="4"/>
      <c r="AG1036" s="4"/>
      <c r="AH1036" s="4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</row>
    <row r="1037" spans="1:46" ht="15" customHeight="1" x14ac:dyDescent="0.35">
      <c r="A1037" s="4">
        <v>2021</v>
      </c>
      <c r="B1037" s="4" t="s">
        <v>147</v>
      </c>
      <c r="C1037" s="4" t="s">
        <v>207</v>
      </c>
      <c r="D1037" s="55">
        <v>44207</v>
      </c>
      <c r="E1037" s="4" t="s">
        <v>1910</v>
      </c>
      <c r="F1037" s="4" t="s">
        <v>36</v>
      </c>
      <c r="G1037" s="4" t="s">
        <v>37</v>
      </c>
      <c r="H1037" s="4" t="s">
        <v>38</v>
      </c>
      <c r="I1037" s="4" t="s">
        <v>1605</v>
      </c>
      <c r="J1037" s="4"/>
      <c r="K1037" s="55"/>
      <c r="L1037" s="4"/>
      <c r="M1037" s="4"/>
      <c r="N1037" s="55"/>
      <c r="O1037" s="4"/>
      <c r="P1037" s="55">
        <v>44207</v>
      </c>
      <c r="Q1037" s="4" t="s">
        <v>2671</v>
      </c>
      <c r="R1037" s="4"/>
      <c r="S1037" s="4"/>
      <c r="T1037" s="4">
        <v>0</v>
      </c>
      <c r="U1037" s="4" t="s">
        <v>150</v>
      </c>
      <c r="V1037" s="4">
        <v>300508</v>
      </c>
      <c r="W1037" s="4" t="s">
        <v>786</v>
      </c>
      <c r="X1037" s="4">
        <v>300508</v>
      </c>
      <c r="Y1037" s="4" t="s">
        <v>786</v>
      </c>
      <c r="Z1037" s="4">
        <v>5</v>
      </c>
      <c r="AA1037" s="4" t="s">
        <v>77</v>
      </c>
      <c r="AB1037" s="4">
        <v>8</v>
      </c>
      <c r="AC1037" s="4" t="s">
        <v>787</v>
      </c>
      <c r="AD1037" s="36">
        <v>1</v>
      </c>
      <c r="AE1037" s="36" t="s">
        <v>788</v>
      </c>
      <c r="AF1037" s="4"/>
      <c r="AG1037" s="4"/>
      <c r="AH1037" s="4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</row>
    <row r="1038" spans="1:46" ht="15" customHeight="1" x14ac:dyDescent="0.35">
      <c r="A1038" s="4">
        <v>2021</v>
      </c>
      <c r="B1038" s="4" t="s">
        <v>147</v>
      </c>
      <c r="C1038" s="4" t="s">
        <v>207</v>
      </c>
      <c r="D1038" s="55">
        <v>44330</v>
      </c>
      <c r="E1038" s="4" t="s">
        <v>1910</v>
      </c>
      <c r="F1038" s="4" t="s">
        <v>36</v>
      </c>
      <c r="G1038" s="4" t="s">
        <v>37</v>
      </c>
      <c r="H1038" s="4" t="s">
        <v>38</v>
      </c>
      <c r="I1038" s="4" t="s">
        <v>1605</v>
      </c>
      <c r="J1038" s="4"/>
      <c r="K1038" s="55"/>
      <c r="L1038" s="4"/>
      <c r="M1038" s="4"/>
      <c r="N1038" s="55"/>
      <c r="O1038" s="4"/>
      <c r="P1038" s="55">
        <v>44330</v>
      </c>
      <c r="Q1038" s="4" t="s">
        <v>2672</v>
      </c>
      <c r="R1038" s="4"/>
      <c r="S1038" s="4"/>
      <c r="T1038" s="4">
        <v>0</v>
      </c>
      <c r="U1038" s="4" t="s">
        <v>150</v>
      </c>
      <c r="V1038" s="4">
        <v>301090</v>
      </c>
      <c r="W1038" s="4" t="s">
        <v>814</v>
      </c>
      <c r="X1038" s="4">
        <v>301090</v>
      </c>
      <c r="Y1038" s="4" t="s">
        <v>814</v>
      </c>
      <c r="Z1038" s="4">
        <v>12</v>
      </c>
      <c r="AA1038" s="4" t="s">
        <v>83</v>
      </c>
      <c r="AB1038" s="4">
        <v>6</v>
      </c>
      <c r="AC1038" s="4" t="s">
        <v>815</v>
      </c>
      <c r="AD1038" s="36">
        <v>1</v>
      </c>
      <c r="AE1038" s="36" t="s">
        <v>815</v>
      </c>
      <c r="AF1038" s="4"/>
      <c r="AG1038" s="4"/>
      <c r="AH1038" s="4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</row>
    <row r="1039" spans="1:46" ht="15" customHeight="1" x14ac:dyDescent="0.35">
      <c r="A1039" s="4">
        <v>2021</v>
      </c>
      <c r="B1039" s="4" t="s">
        <v>147</v>
      </c>
      <c r="C1039" s="4" t="s">
        <v>207</v>
      </c>
      <c r="D1039" s="55">
        <v>44435</v>
      </c>
      <c r="E1039" s="4" t="s">
        <v>1910</v>
      </c>
      <c r="F1039" s="4" t="s">
        <v>36</v>
      </c>
      <c r="G1039" s="4" t="s">
        <v>37</v>
      </c>
      <c r="H1039" s="4" t="s">
        <v>38</v>
      </c>
      <c r="I1039" s="4" t="s">
        <v>1605</v>
      </c>
      <c r="J1039" s="4"/>
      <c r="K1039" s="55"/>
      <c r="L1039" s="4"/>
      <c r="M1039" s="4"/>
      <c r="N1039" s="55"/>
      <c r="O1039" s="4"/>
      <c r="P1039" s="55">
        <v>44435</v>
      </c>
      <c r="Q1039" s="4" t="s">
        <v>2673</v>
      </c>
      <c r="R1039" s="4"/>
      <c r="S1039" s="4"/>
      <c r="T1039" s="4">
        <v>0</v>
      </c>
      <c r="U1039" s="4" t="s">
        <v>150</v>
      </c>
      <c r="V1039" s="4">
        <v>300529</v>
      </c>
      <c r="W1039" s="4" t="s">
        <v>832</v>
      </c>
      <c r="X1039" s="4">
        <v>300529</v>
      </c>
      <c r="Y1039" s="4" t="s">
        <v>832</v>
      </c>
      <c r="Z1039" s="4">
        <v>5</v>
      </c>
      <c r="AA1039" s="4" t="s">
        <v>77</v>
      </c>
      <c r="AB1039" s="4">
        <v>10</v>
      </c>
      <c r="AC1039" s="4" t="s">
        <v>833</v>
      </c>
      <c r="AD1039" s="36">
        <v>1</v>
      </c>
      <c r="AE1039" s="36" t="s">
        <v>834</v>
      </c>
      <c r="AF1039" s="4"/>
      <c r="AG1039" s="4"/>
      <c r="AH1039" s="4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</row>
    <row r="1040" spans="1:46" ht="15" customHeight="1" x14ac:dyDescent="0.35">
      <c r="A1040" s="4">
        <v>2021</v>
      </c>
      <c r="B1040" s="4" t="s">
        <v>62</v>
      </c>
      <c r="C1040" s="4" t="s">
        <v>62</v>
      </c>
      <c r="D1040" s="55">
        <v>44481</v>
      </c>
      <c r="E1040" s="4" t="s">
        <v>1910</v>
      </c>
      <c r="F1040" s="4" t="s">
        <v>36</v>
      </c>
      <c r="G1040" s="4" t="s">
        <v>37</v>
      </c>
      <c r="H1040" s="4" t="s">
        <v>38</v>
      </c>
      <c r="I1040" s="4" t="s">
        <v>1605</v>
      </c>
      <c r="J1040" s="4"/>
      <c r="K1040" s="55"/>
      <c r="L1040" s="4"/>
      <c r="M1040" s="4"/>
      <c r="N1040" s="55"/>
      <c r="O1040" s="4"/>
      <c r="P1040" s="55">
        <v>44481</v>
      </c>
      <c r="Q1040" s="4" t="s">
        <v>2674</v>
      </c>
      <c r="R1040" s="4"/>
      <c r="S1040" s="4"/>
      <c r="T1040" s="4">
        <v>99</v>
      </c>
      <c r="U1040" s="4" t="s">
        <v>64</v>
      </c>
      <c r="V1040" s="4">
        <v>450</v>
      </c>
      <c r="W1040" s="4" t="s">
        <v>81</v>
      </c>
      <c r="X1040" s="4">
        <v>818</v>
      </c>
      <c r="Y1040" s="4" t="s">
        <v>82</v>
      </c>
      <c r="Z1040" s="4">
        <v>12</v>
      </c>
      <c r="AA1040" s="4" t="s">
        <v>83</v>
      </c>
      <c r="AB1040" s="4">
        <v>1</v>
      </c>
      <c r="AC1040" s="4" t="s">
        <v>84</v>
      </c>
      <c r="AD1040" s="36">
        <v>1</v>
      </c>
      <c r="AE1040" s="36" t="s">
        <v>84</v>
      </c>
      <c r="AF1040" s="4"/>
      <c r="AG1040" s="4"/>
      <c r="AH1040" s="4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</row>
    <row r="1041" spans="1:46" ht="15" customHeight="1" x14ac:dyDescent="0.35">
      <c r="A1041" s="4">
        <v>2021</v>
      </c>
      <c r="B1041" s="4" t="s">
        <v>147</v>
      </c>
      <c r="C1041" s="4" t="s">
        <v>148</v>
      </c>
      <c r="D1041" s="55">
        <v>44225</v>
      </c>
      <c r="E1041" s="4" t="s">
        <v>2675</v>
      </c>
      <c r="F1041" s="4" t="s">
        <v>36</v>
      </c>
      <c r="G1041" s="4" t="s">
        <v>37</v>
      </c>
      <c r="H1041" s="4" t="s">
        <v>38</v>
      </c>
      <c r="I1041" s="4" t="s">
        <v>1605</v>
      </c>
      <c r="J1041" s="4"/>
      <c r="K1041" s="55"/>
      <c r="L1041" s="4"/>
      <c r="M1041" s="4"/>
      <c r="N1041" s="55"/>
      <c r="O1041" s="4"/>
      <c r="P1041" s="55">
        <v>44225</v>
      </c>
      <c r="Q1041" s="4" t="s">
        <v>2676</v>
      </c>
      <c r="R1041" s="4"/>
      <c r="S1041" s="4"/>
      <c r="T1041" s="4">
        <v>0</v>
      </c>
      <c r="U1041" s="4" t="s">
        <v>150</v>
      </c>
      <c r="V1041" s="4">
        <v>301428</v>
      </c>
      <c r="W1041" s="4" t="s">
        <v>2677</v>
      </c>
      <c r="X1041" s="4">
        <v>301428</v>
      </c>
      <c r="Y1041" s="4" t="s">
        <v>2677</v>
      </c>
      <c r="Z1041" s="4">
        <v>16</v>
      </c>
      <c r="AA1041" s="4" t="s">
        <v>88</v>
      </c>
      <c r="AB1041" s="4">
        <v>1</v>
      </c>
      <c r="AC1041" s="4" t="s">
        <v>89</v>
      </c>
      <c r="AD1041" s="36">
        <v>7</v>
      </c>
      <c r="AE1041" s="36" t="s">
        <v>2678</v>
      </c>
      <c r="AF1041" s="4"/>
      <c r="AG1041" s="4"/>
      <c r="AH1041" s="4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</row>
    <row r="1042" spans="1:46" ht="15" customHeight="1" x14ac:dyDescent="0.35">
      <c r="A1042" s="4">
        <v>2021</v>
      </c>
      <c r="B1042" s="4" t="s">
        <v>147</v>
      </c>
      <c r="C1042" s="4" t="s">
        <v>148</v>
      </c>
      <c r="D1042" s="55">
        <v>44313</v>
      </c>
      <c r="E1042" s="4" t="s">
        <v>1604</v>
      </c>
      <c r="F1042" s="4" t="s">
        <v>36</v>
      </c>
      <c r="G1042" s="4" t="s">
        <v>37</v>
      </c>
      <c r="H1042" s="4" t="s">
        <v>38</v>
      </c>
      <c r="I1042" s="4" t="s">
        <v>1605</v>
      </c>
      <c r="J1042" s="4"/>
      <c r="K1042" s="55"/>
      <c r="L1042" s="4"/>
      <c r="M1042" s="4"/>
      <c r="N1042" s="55"/>
      <c r="O1042" s="4"/>
      <c r="P1042" s="55">
        <v>44313</v>
      </c>
      <c r="Q1042" s="4" t="s">
        <v>2679</v>
      </c>
      <c r="R1042" s="4"/>
      <c r="S1042" s="4"/>
      <c r="T1042" s="4">
        <v>0</v>
      </c>
      <c r="U1042" s="4" t="s">
        <v>150</v>
      </c>
      <c r="V1042" s="4">
        <v>301182</v>
      </c>
      <c r="W1042" s="4" t="s">
        <v>2680</v>
      </c>
      <c r="X1042" s="4">
        <v>301182</v>
      </c>
      <c r="Y1042" s="4" t="s">
        <v>2680</v>
      </c>
      <c r="Z1042" s="4">
        <v>13</v>
      </c>
      <c r="AA1042" s="4" t="s">
        <v>314</v>
      </c>
      <c r="AB1042" s="4">
        <v>8</v>
      </c>
      <c r="AC1042" s="4" t="s">
        <v>2132</v>
      </c>
      <c r="AD1042" s="36">
        <v>7</v>
      </c>
      <c r="AE1042" s="36" t="s">
        <v>2681</v>
      </c>
      <c r="AF1042" s="4"/>
      <c r="AG1042" s="4"/>
      <c r="AH1042" s="4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</row>
    <row r="1043" spans="1:46" ht="15" customHeight="1" x14ac:dyDescent="0.35">
      <c r="A1043" s="4">
        <v>2021</v>
      </c>
      <c r="B1043" s="4" t="s">
        <v>147</v>
      </c>
      <c r="C1043" s="4" t="s">
        <v>207</v>
      </c>
      <c r="D1043" s="55">
        <v>44264</v>
      </c>
      <c r="E1043" s="4" t="s">
        <v>1604</v>
      </c>
      <c r="F1043" s="4" t="s">
        <v>36</v>
      </c>
      <c r="G1043" s="4" t="s">
        <v>37</v>
      </c>
      <c r="H1043" s="4" t="s">
        <v>38</v>
      </c>
      <c r="I1043" s="4" t="s">
        <v>1605</v>
      </c>
      <c r="J1043" s="4"/>
      <c r="K1043" s="55"/>
      <c r="L1043" s="4"/>
      <c r="M1043" s="4"/>
      <c r="N1043" s="55"/>
      <c r="O1043" s="4"/>
      <c r="P1043" s="55">
        <v>44264</v>
      </c>
      <c r="Q1043" s="4" t="s">
        <v>2682</v>
      </c>
      <c r="R1043" s="4"/>
      <c r="S1043" s="4"/>
      <c r="T1043" s="4">
        <v>0</v>
      </c>
      <c r="U1043" s="4" t="s">
        <v>150</v>
      </c>
      <c r="V1043" s="4">
        <v>300817</v>
      </c>
      <c r="W1043" s="4" t="s">
        <v>693</v>
      </c>
      <c r="X1043" s="4">
        <v>300817</v>
      </c>
      <c r="Y1043" s="4" t="s">
        <v>693</v>
      </c>
      <c r="Z1043" s="4">
        <v>9</v>
      </c>
      <c r="AA1043" s="4" t="s">
        <v>417</v>
      </c>
      <c r="AB1043" s="4">
        <v>3</v>
      </c>
      <c r="AC1043" s="4" t="s">
        <v>694</v>
      </c>
      <c r="AD1043" s="36">
        <v>1</v>
      </c>
      <c r="AE1043" s="36" t="s">
        <v>695</v>
      </c>
      <c r="AF1043" s="4"/>
      <c r="AG1043" s="4"/>
      <c r="AH1043" s="4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</row>
    <row r="1044" spans="1:46" ht="15" customHeight="1" x14ac:dyDescent="0.35">
      <c r="A1044" s="4">
        <v>2021</v>
      </c>
      <c r="B1044" s="4" t="s">
        <v>34</v>
      </c>
      <c r="C1044" s="4" t="s">
        <v>34</v>
      </c>
      <c r="D1044" s="55">
        <v>44306</v>
      </c>
      <c r="E1044" s="4" t="s">
        <v>1604</v>
      </c>
      <c r="F1044" s="4" t="s">
        <v>36</v>
      </c>
      <c r="G1044" s="4" t="s">
        <v>37</v>
      </c>
      <c r="H1044" s="4" t="s">
        <v>38</v>
      </c>
      <c r="I1044" s="4" t="s">
        <v>1605</v>
      </c>
      <c r="J1044" s="4"/>
      <c r="K1044" s="55"/>
      <c r="L1044" s="4"/>
      <c r="M1044" s="4"/>
      <c r="N1044" s="55"/>
      <c r="O1044" s="4"/>
      <c r="P1044" s="55">
        <v>44306</v>
      </c>
      <c r="Q1044" s="4" t="s">
        <v>2683</v>
      </c>
      <c r="R1044" s="4"/>
      <c r="S1044" s="4"/>
      <c r="T1044" s="56">
        <v>37</v>
      </c>
      <c r="U1044" s="56" t="s">
        <v>186</v>
      </c>
      <c r="V1044" s="4">
        <v>56</v>
      </c>
      <c r="W1044" s="56" t="s">
        <v>236</v>
      </c>
      <c r="X1044" s="4">
        <v>204</v>
      </c>
      <c r="Y1044" s="4" t="s">
        <v>236</v>
      </c>
      <c r="Z1044" s="4">
        <v>15</v>
      </c>
      <c r="AA1044" s="4" t="s">
        <v>43</v>
      </c>
      <c r="AB1044" s="4">
        <v>1</v>
      </c>
      <c r="AC1044" s="4" t="s">
        <v>43</v>
      </c>
      <c r="AD1044" s="36">
        <v>14</v>
      </c>
      <c r="AE1044" s="36" t="s">
        <v>126</v>
      </c>
      <c r="AF1044" s="4"/>
      <c r="AG1044" s="4"/>
      <c r="AH1044" s="4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</row>
    <row r="1045" spans="1:46" ht="15" customHeight="1" x14ac:dyDescent="0.35">
      <c r="A1045" s="4">
        <v>2021</v>
      </c>
      <c r="B1045" s="4" t="s">
        <v>34</v>
      </c>
      <c r="C1045" s="4" t="s">
        <v>289</v>
      </c>
      <c r="D1045" s="55">
        <v>44341</v>
      </c>
      <c r="E1045" s="4" t="s">
        <v>1604</v>
      </c>
      <c r="F1045" s="4" t="s">
        <v>36</v>
      </c>
      <c r="G1045" s="4" t="s">
        <v>37</v>
      </c>
      <c r="H1045" s="4" t="s">
        <v>38</v>
      </c>
      <c r="I1045" s="4" t="s">
        <v>1605</v>
      </c>
      <c r="J1045" s="4"/>
      <c r="K1045" s="55"/>
      <c r="L1045" s="4"/>
      <c r="M1045" s="4"/>
      <c r="N1045" s="55"/>
      <c r="O1045" s="4"/>
      <c r="P1045" s="55">
        <v>44341</v>
      </c>
      <c r="Q1045" s="4" t="s">
        <v>2684</v>
      </c>
      <c r="R1045" s="4"/>
      <c r="S1045" s="4"/>
      <c r="T1045" s="4">
        <v>27</v>
      </c>
      <c r="U1045" s="4" t="s">
        <v>554</v>
      </c>
      <c r="V1045" s="4">
        <v>27</v>
      </c>
      <c r="W1045" s="4" t="s">
        <v>554</v>
      </c>
      <c r="X1045" s="4">
        <v>1295</v>
      </c>
      <c r="Y1045" s="4" t="s">
        <v>554</v>
      </c>
      <c r="Z1045" s="4">
        <v>15</v>
      </c>
      <c r="AA1045" s="4" t="s">
        <v>43</v>
      </c>
      <c r="AB1045" s="4">
        <v>1</v>
      </c>
      <c r="AC1045" s="4" t="s">
        <v>43</v>
      </c>
      <c r="AD1045" s="36">
        <v>1</v>
      </c>
      <c r="AE1045" s="36" t="s">
        <v>43</v>
      </c>
      <c r="AF1045" s="4"/>
      <c r="AG1045" s="4"/>
      <c r="AH1045" s="4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</row>
    <row r="1046" spans="1:46" ht="15" customHeight="1" x14ac:dyDescent="0.35">
      <c r="A1046" s="4">
        <v>2021</v>
      </c>
      <c r="B1046" s="4" t="s">
        <v>147</v>
      </c>
      <c r="C1046" s="4" t="s">
        <v>148</v>
      </c>
      <c r="D1046" s="55">
        <v>44452</v>
      </c>
      <c r="E1046" s="4" t="s">
        <v>1910</v>
      </c>
      <c r="F1046" s="4" t="s">
        <v>36</v>
      </c>
      <c r="G1046" s="4" t="s">
        <v>37</v>
      </c>
      <c r="H1046" s="4" t="s">
        <v>38</v>
      </c>
      <c r="I1046" s="4" t="s">
        <v>1605</v>
      </c>
      <c r="J1046" s="4"/>
      <c r="K1046" s="55"/>
      <c r="L1046" s="4"/>
      <c r="M1046" s="4"/>
      <c r="N1046" s="55"/>
      <c r="O1046" s="4"/>
      <c r="P1046" s="55">
        <v>44452</v>
      </c>
      <c r="Q1046" s="4" t="s">
        <v>2685</v>
      </c>
      <c r="R1046" s="4"/>
      <c r="S1046" s="4"/>
      <c r="T1046" s="4">
        <v>0</v>
      </c>
      <c r="U1046" s="4" t="s">
        <v>150</v>
      </c>
      <c r="V1046" s="4">
        <v>301530</v>
      </c>
      <c r="W1046" s="4" t="s">
        <v>2686</v>
      </c>
      <c r="X1046" s="4">
        <v>301530</v>
      </c>
      <c r="Y1046" s="4" t="s">
        <v>2686</v>
      </c>
      <c r="Z1046" s="4">
        <v>20</v>
      </c>
      <c r="AA1046" s="4" t="s">
        <v>324</v>
      </c>
      <c r="AB1046" s="4">
        <v>1</v>
      </c>
      <c r="AC1046" s="4" t="s">
        <v>324</v>
      </c>
      <c r="AD1046" s="36">
        <v>4</v>
      </c>
      <c r="AE1046" s="36" t="s">
        <v>902</v>
      </c>
      <c r="AF1046" s="4"/>
      <c r="AG1046" s="4"/>
      <c r="AH1046" s="4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</row>
    <row r="1047" spans="1:46" ht="15" customHeight="1" x14ac:dyDescent="0.35">
      <c r="A1047" s="4">
        <v>2021</v>
      </c>
      <c r="B1047" s="4" t="s">
        <v>147</v>
      </c>
      <c r="C1047" s="4" t="s">
        <v>148</v>
      </c>
      <c r="D1047" s="55">
        <v>44239</v>
      </c>
      <c r="E1047" s="4" t="s">
        <v>1910</v>
      </c>
      <c r="F1047" s="4" t="s">
        <v>36</v>
      </c>
      <c r="G1047" s="4" t="s">
        <v>37</v>
      </c>
      <c r="H1047" s="4" t="s">
        <v>38</v>
      </c>
      <c r="I1047" s="4" t="s">
        <v>1633</v>
      </c>
      <c r="J1047" s="4"/>
      <c r="K1047" s="55"/>
      <c r="L1047" s="4"/>
      <c r="M1047" s="4"/>
      <c r="N1047" s="55"/>
      <c r="O1047" s="4"/>
      <c r="P1047" s="55">
        <v>44239</v>
      </c>
      <c r="Q1047" s="4" t="s">
        <v>2687</v>
      </c>
      <c r="R1047" s="4"/>
      <c r="S1047" s="4"/>
      <c r="T1047" s="4">
        <v>0</v>
      </c>
      <c r="U1047" s="4" t="s">
        <v>150</v>
      </c>
      <c r="V1047" s="4">
        <v>301265</v>
      </c>
      <c r="W1047" s="4" t="s">
        <v>443</v>
      </c>
      <c r="X1047" s="4">
        <v>301265</v>
      </c>
      <c r="Y1047" s="4" t="s">
        <v>443</v>
      </c>
      <c r="Z1047" s="4">
        <v>15</v>
      </c>
      <c r="AA1047" s="4" t="s">
        <v>43</v>
      </c>
      <c r="AB1047" s="4">
        <v>1</v>
      </c>
      <c r="AC1047" s="4" t="s">
        <v>43</v>
      </c>
      <c r="AD1047" s="36">
        <v>16</v>
      </c>
      <c r="AE1047" s="36" t="s">
        <v>444</v>
      </c>
      <c r="AF1047" s="4"/>
      <c r="AG1047" s="4"/>
      <c r="AH1047" s="4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</row>
    <row r="1048" spans="1:46" ht="15" customHeight="1" x14ac:dyDescent="0.35">
      <c r="A1048" s="4">
        <v>2021</v>
      </c>
      <c r="B1048" s="4" t="s">
        <v>147</v>
      </c>
      <c r="C1048" s="4" t="s">
        <v>148</v>
      </c>
      <c r="D1048" s="55">
        <v>44259</v>
      </c>
      <c r="E1048" s="4" t="s">
        <v>1910</v>
      </c>
      <c r="F1048" s="4" t="s">
        <v>36</v>
      </c>
      <c r="G1048" s="4" t="s">
        <v>37</v>
      </c>
      <c r="H1048" s="4" t="s">
        <v>38</v>
      </c>
      <c r="I1048" s="4" t="s">
        <v>1605</v>
      </c>
      <c r="J1048" s="4"/>
      <c r="K1048" s="55"/>
      <c r="L1048" s="4"/>
      <c r="M1048" s="4"/>
      <c r="N1048" s="55"/>
      <c r="O1048" s="4"/>
      <c r="P1048" s="55">
        <v>44259</v>
      </c>
      <c r="Q1048" s="4" t="s">
        <v>2688</v>
      </c>
      <c r="R1048" s="4"/>
      <c r="S1048" s="4"/>
      <c r="T1048" s="4">
        <v>0</v>
      </c>
      <c r="U1048" s="4" t="s">
        <v>150</v>
      </c>
      <c r="V1048" s="4">
        <v>301116</v>
      </c>
      <c r="W1048" s="4" t="s">
        <v>2689</v>
      </c>
      <c r="X1048" s="4">
        <v>301116</v>
      </c>
      <c r="Y1048" s="4" t="s">
        <v>2689</v>
      </c>
      <c r="Z1048" s="4">
        <v>12</v>
      </c>
      <c r="AA1048" s="4" t="s">
        <v>83</v>
      </c>
      <c r="AB1048" s="4">
        <v>8</v>
      </c>
      <c r="AC1048" s="4" t="s">
        <v>1303</v>
      </c>
      <c r="AD1048" s="36">
        <v>9</v>
      </c>
      <c r="AE1048" s="36" t="s">
        <v>2690</v>
      </c>
      <c r="AF1048" s="4"/>
      <c r="AG1048" s="4"/>
      <c r="AH1048" s="4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</row>
    <row r="1049" spans="1:46" ht="15" customHeight="1" x14ac:dyDescent="0.35">
      <c r="A1049" s="4">
        <v>2021</v>
      </c>
      <c r="B1049" s="4" t="s">
        <v>147</v>
      </c>
      <c r="C1049" s="4" t="s">
        <v>207</v>
      </c>
      <c r="D1049" s="55">
        <v>44278</v>
      </c>
      <c r="E1049" s="4" t="s">
        <v>1910</v>
      </c>
      <c r="F1049" s="4" t="s">
        <v>36</v>
      </c>
      <c r="G1049" s="4" t="s">
        <v>37</v>
      </c>
      <c r="H1049" s="4" t="s">
        <v>38</v>
      </c>
      <c r="I1049" s="4" t="s">
        <v>1605</v>
      </c>
      <c r="J1049" s="56"/>
      <c r="K1049" s="57"/>
      <c r="L1049" s="4"/>
      <c r="M1049" s="4"/>
      <c r="N1049" s="55"/>
      <c r="O1049" s="4"/>
      <c r="P1049" s="55">
        <v>44278</v>
      </c>
      <c r="Q1049" s="4" t="s">
        <v>2691</v>
      </c>
      <c r="R1049" s="4"/>
      <c r="S1049" s="4"/>
      <c r="T1049" s="4">
        <v>0</v>
      </c>
      <c r="U1049" s="4" t="s">
        <v>150</v>
      </c>
      <c r="V1049" s="4">
        <v>301371</v>
      </c>
      <c r="W1049" s="4" t="s">
        <v>747</v>
      </c>
      <c r="X1049" s="4">
        <v>301371</v>
      </c>
      <c r="Y1049" s="4" t="s">
        <v>747</v>
      </c>
      <c r="Z1049" s="4">
        <v>15</v>
      </c>
      <c r="AA1049" s="4" t="s">
        <v>43</v>
      </c>
      <c r="AB1049" s="4">
        <v>8</v>
      </c>
      <c r="AC1049" s="4" t="s">
        <v>421</v>
      </c>
      <c r="AD1049" s="36">
        <v>1</v>
      </c>
      <c r="AE1049" s="36" t="s">
        <v>422</v>
      </c>
      <c r="AF1049" s="4"/>
      <c r="AG1049" s="4"/>
      <c r="AH1049" s="4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</row>
    <row r="1050" spans="1:46" ht="15" customHeight="1" x14ac:dyDescent="0.35">
      <c r="A1050" s="4">
        <v>2021</v>
      </c>
      <c r="B1050" s="4" t="s">
        <v>62</v>
      </c>
      <c r="C1050" s="4" t="s">
        <v>62</v>
      </c>
      <c r="D1050" s="55">
        <v>44335</v>
      </c>
      <c r="E1050" s="4" t="s">
        <v>1910</v>
      </c>
      <c r="F1050" s="4" t="s">
        <v>36</v>
      </c>
      <c r="G1050" s="4" t="s">
        <v>37</v>
      </c>
      <c r="H1050" s="4" t="s">
        <v>38</v>
      </c>
      <c r="I1050" s="4" t="s">
        <v>1605</v>
      </c>
      <c r="J1050" s="4"/>
      <c r="K1050" s="55"/>
      <c r="L1050" s="4"/>
      <c r="M1050" s="4"/>
      <c r="N1050" s="55"/>
      <c r="O1050" s="4"/>
      <c r="P1050" s="55">
        <v>44335</v>
      </c>
      <c r="Q1050" s="4" t="s">
        <v>2692</v>
      </c>
      <c r="R1050" s="4"/>
      <c r="S1050" s="4"/>
      <c r="T1050" s="4">
        <v>99</v>
      </c>
      <c r="U1050" s="4" t="s">
        <v>64</v>
      </c>
      <c r="V1050" s="4">
        <v>457</v>
      </c>
      <c r="W1050" s="4" t="s">
        <v>322</v>
      </c>
      <c r="X1050" s="4">
        <v>892</v>
      </c>
      <c r="Y1050" s="4" t="s">
        <v>323</v>
      </c>
      <c r="Z1050" s="4">
        <v>20</v>
      </c>
      <c r="AA1050" s="4" t="s">
        <v>324</v>
      </c>
      <c r="AB1050" s="4">
        <v>1</v>
      </c>
      <c r="AC1050" s="4" t="s">
        <v>324</v>
      </c>
      <c r="AD1050" s="36">
        <v>1</v>
      </c>
      <c r="AE1050" s="36" t="s">
        <v>324</v>
      </c>
      <c r="AF1050" s="4"/>
      <c r="AG1050" s="4"/>
      <c r="AH1050" s="4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</row>
    <row r="1051" spans="1:46" ht="15" customHeight="1" x14ac:dyDescent="0.35">
      <c r="A1051" s="4">
        <v>2021</v>
      </c>
      <c r="B1051" s="4" t="s">
        <v>34</v>
      </c>
      <c r="C1051" s="4" t="s">
        <v>34</v>
      </c>
      <c r="D1051" s="55">
        <v>44306</v>
      </c>
      <c r="E1051" s="4" t="s">
        <v>1910</v>
      </c>
      <c r="F1051" s="4" t="s">
        <v>36</v>
      </c>
      <c r="G1051" s="4" t="s">
        <v>37</v>
      </c>
      <c r="H1051" s="4" t="s">
        <v>38</v>
      </c>
      <c r="I1051" s="4" t="s">
        <v>1605</v>
      </c>
      <c r="J1051" s="4"/>
      <c r="K1051" s="55"/>
      <c r="L1051" s="4"/>
      <c r="M1051" s="4"/>
      <c r="N1051" s="55"/>
      <c r="O1051" s="4"/>
      <c r="P1051" s="55">
        <v>44306</v>
      </c>
      <c r="Q1051" s="4" t="s">
        <v>2693</v>
      </c>
      <c r="R1051" s="4"/>
      <c r="S1051" s="4"/>
      <c r="T1051" s="4">
        <v>1</v>
      </c>
      <c r="U1051" s="4" t="s">
        <v>40</v>
      </c>
      <c r="V1051" s="4">
        <v>20</v>
      </c>
      <c r="W1051" s="4" t="s">
        <v>961</v>
      </c>
      <c r="X1051" s="4">
        <v>1266</v>
      </c>
      <c r="Y1051" s="4" t="s">
        <v>961</v>
      </c>
      <c r="Z1051" s="4">
        <v>15</v>
      </c>
      <c r="AA1051" s="4" t="s">
        <v>43</v>
      </c>
      <c r="AB1051" s="4">
        <v>1</v>
      </c>
      <c r="AC1051" s="4" t="s">
        <v>43</v>
      </c>
      <c r="AD1051" s="36">
        <v>20</v>
      </c>
      <c r="AE1051" s="36" t="s">
        <v>403</v>
      </c>
      <c r="AF1051" s="4"/>
      <c r="AG1051" s="4"/>
      <c r="AH1051" s="4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</row>
    <row r="1052" spans="1:46" ht="15" customHeight="1" x14ac:dyDescent="0.35">
      <c r="A1052" s="4">
        <v>2021</v>
      </c>
      <c r="B1052" s="4" t="s">
        <v>34</v>
      </c>
      <c r="C1052" s="4" t="s">
        <v>289</v>
      </c>
      <c r="D1052" s="55">
        <v>44348</v>
      </c>
      <c r="E1052" s="4" t="s">
        <v>1910</v>
      </c>
      <c r="F1052" s="4" t="s">
        <v>36</v>
      </c>
      <c r="G1052" s="4" t="s">
        <v>37</v>
      </c>
      <c r="H1052" s="4" t="s">
        <v>38</v>
      </c>
      <c r="I1052" s="4" t="s">
        <v>2019</v>
      </c>
      <c r="J1052" s="4"/>
      <c r="K1052" s="55"/>
      <c r="L1052" s="4"/>
      <c r="M1052" s="4"/>
      <c r="N1052" s="55"/>
      <c r="O1052" s="4"/>
      <c r="P1052" s="55">
        <v>44348</v>
      </c>
      <c r="Q1052" s="4" t="s">
        <v>2694</v>
      </c>
      <c r="R1052" s="4"/>
      <c r="S1052" s="4"/>
      <c r="T1052" s="4">
        <v>33</v>
      </c>
      <c r="U1052" s="4" t="s">
        <v>858</v>
      </c>
      <c r="V1052" s="4">
        <v>33</v>
      </c>
      <c r="W1052" s="4" t="s">
        <v>858</v>
      </c>
      <c r="X1052" s="4">
        <v>480</v>
      </c>
      <c r="Y1052" s="4" t="s">
        <v>858</v>
      </c>
      <c r="Z1052" s="4">
        <v>15</v>
      </c>
      <c r="AA1052" s="4" t="s">
        <v>43</v>
      </c>
      <c r="AB1052" s="4">
        <v>1</v>
      </c>
      <c r="AC1052" s="4" t="s">
        <v>43</v>
      </c>
      <c r="AD1052" s="36">
        <v>1</v>
      </c>
      <c r="AE1052" s="36" t="s">
        <v>43</v>
      </c>
      <c r="AF1052" s="4"/>
      <c r="AG1052" s="4"/>
      <c r="AH1052" s="4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</row>
    <row r="1053" spans="1:46" ht="15" customHeight="1" x14ac:dyDescent="0.35">
      <c r="A1053" s="4">
        <v>2021</v>
      </c>
      <c r="B1053" s="4" t="s">
        <v>147</v>
      </c>
      <c r="C1053" s="4" t="s">
        <v>148</v>
      </c>
      <c r="D1053" s="55">
        <v>44309</v>
      </c>
      <c r="E1053" s="4" t="s">
        <v>2349</v>
      </c>
      <c r="F1053" s="4" t="s">
        <v>36</v>
      </c>
      <c r="G1053" s="4" t="s">
        <v>37</v>
      </c>
      <c r="H1053" s="4" t="s">
        <v>38</v>
      </c>
      <c r="I1053" s="4" t="s">
        <v>1605</v>
      </c>
      <c r="J1053" s="4"/>
      <c r="K1053" s="55"/>
      <c r="L1053" s="4"/>
      <c r="M1053" s="4"/>
      <c r="N1053" s="55"/>
      <c r="O1053" s="4"/>
      <c r="P1053" s="55">
        <v>44309</v>
      </c>
      <c r="Q1053" s="4" t="s">
        <v>2695</v>
      </c>
      <c r="R1053" s="4"/>
      <c r="S1053" s="4"/>
      <c r="T1053" s="4">
        <v>0</v>
      </c>
      <c r="U1053" s="4" t="s">
        <v>150</v>
      </c>
      <c r="V1053" s="4">
        <v>300711</v>
      </c>
      <c r="W1053" s="4" t="s">
        <v>2696</v>
      </c>
      <c r="X1053" s="4">
        <v>300711</v>
      </c>
      <c r="Y1053" s="4" t="s">
        <v>2696</v>
      </c>
      <c r="Z1053" s="4">
        <v>8</v>
      </c>
      <c r="AA1053" s="4" t="s">
        <v>191</v>
      </c>
      <c r="AB1053" s="4">
        <v>4</v>
      </c>
      <c r="AC1053" s="4" t="s">
        <v>2284</v>
      </c>
      <c r="AD1053" s="36">
        <v>4</v>
      </c>
      <c r="AE1053" s="36" t="s">
        <v>2697</v>
      </c>
      <c r="AF1053" s="4"/>
      <c r="AG1053" s="4"/>
      <c r="AH1053" s="4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</row>
    <row r="1054" spans="1:46" ht="15" customHeight="1" x14ac:dyDescent="0.35">
      <c r="A1054" s="4">
        <v>2021</v>
      </c>
      <c r="B1054" s="4" t="s">
        <v>147</v>
      </c>
      <c r="C1054" s="4" t="s">
        <v>148</v>
      </c>
      <c r="D1054" s="55">
        <v>44494</v>
      </c>
      <c r="E1054" s="4" t="s">
        <v>2326</v>
      </c>
      <c r="F1054" s="4" t="s">
        <v>36</v>
      </c>
      <c r="G1054" s="4" t="s">
        <v>37</v>
      </c>
      <c r="H1054" s="4" t="s">
        <v>38</v>
      </c>
      <c r="I1054" s="4" t="s">
        <v>1605</v>
      </c>
      <c r="J1054" s="4"/>
      <c r="K1054" s="55"/>
      <c r="L1054" s="4"/>
      <c r="M1054" s="4"/>
      <c r="N1054" s="55"/>
      <c r="O1054" s="4"/>
      <c r="P1054" s="55">
        <v>44494</v>
      </c>
      <c r="Q1054" s="4" t="s">
        <v>2698</v>
      </c>
      <c r="R1054" s="4"/>
      <c r="S1054" s="4"/>
      <c r="T1054" s="4">
        <v>0</v>
      </c>
      <c r="U1054" s="4" t="s">
        <v>150</v>
      </c>
      <c r="V1054" s="4">
        <v>301850</v>
      </c>
      <c r="W1054" s="4" t="s">
        <v>2255</v>
      </c>
      <c r="X1054" s="4">
        <v>301850</v>
      </c>
      <c r="Y1054" s="4" t="s">
        <v>2255</v>
      </c>
      <c r="Z1054" s="4">
        <v>5</v>
      </c>
      <c r="AA1054" s="4" t="s">
        <v>77</v>
      </c>
      <c r="AB1054" s="4">
        <v>4</v>
      </c>
      <c r="AC1054" s="4" t="s">
        <v>770</v>
      </c>
      <c r="AD1054" s="36">
        <v>9</v>
      </c>
      <c r="AE1054" s="36" t="s">
        <v>2256</v>
      </c>
      <c r="AF1054" s="4"/>
      <c r="AG1054" s="4"/>
      <c r="AH1054" s="4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</row>
    <row r="1055" spans="1:46" ht="15" customHeight="1" x14ac:dyDescent="0.35">
      <c r="A1055" s="4">
        <v>2021</v>
      </c>
      <c r="B1055" s="4" t="s">
        <v>147</v>
      </c>
      <c r="C1055" s="4" t="s">
        <v>148</v>
      </c>
      <c r="D1055" s="55">
        <v>44494</v>
      </c>
      <c r="E1055" s="4" t="s">
        <v>2326</v>
      </c>
      <c r="F1055" s="4" t="s">
        <v>36</v>
      </c>
      <c r="G1055" s="4" t="s">
        <v>37</v>
      </c>
      <c r="H1055" s="4" t="s">
        <v>38</v>
      </c>
      <c r="I1055" s="4" t="s">
        <v>1605</v>
      </c>
      <c r="J1055" s="4"/>
      <c r="K1055" s="55"/>
      <c r="L1055" s="4"/>
      <c r="M1055" s="4"/>
      <c r="N1055" s="55"/>
      <c r="O1055" s="4"/>
      <c r="P1055" s="55">
        <v>44494</v>
      </c>
      <c r="Q1055" s="4" t="s">
        <v>2699</v>
      </c>
      <c r="R1055" s="4"/>
      <c r="S1055" s="4"/>
      <c r="T1055" s="56">
        <v>0</v>
      </c>
      <c r="U1055" s="56" t="s">
        <v>150</v>
      </c>
      <c r="V1055" s="56">
        <v>300427</v>
      </c>
      <c r="W1055" s="56" t="s">
        <v>2700</v>
      </c>
      <c r="X1055" s="56">
        <v>300427</v>
      </c>
      <c r="Y1055" s="56" t="s">
        <v>2700</v>
      </c>
      <c r="Z1055" s="56">
        <v>4</v>
      </c>
      <c r="AA1055" s="56" t="s">
        <v>301</v>
      </c>
      <c r="AB1055" s="56">
        <v>7</v>
      </c>
      <c r="AC1055" s="56" t="s">
        <v>2701</v>
      </c>
      <c r="AD1055" s="37">
        <v>5</v>
      </c>
      <c r="AE1055" s="37" t="s">
        <v>2702</v>
      </c>
      <c r="AF1055" s="4"/>
      <c r="AG1055" s="4"/>
      <c r="AH1055" s="4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</row>
    <row r="1056" spans="1:46" ht="15" customHeight="1" x14ac:dyDescent="0.35">
      <c r="A1056" s="4">
        <v>2021</v>
      </c>
      <c r="B1056" s="4" t="s">
        <v>147</v>
      </c>
      <c r="C1056" s="4" t="s">
        <v>148</v>
      </c>
      <c r="D1056" s="55">
        <v>44431</v>
      </c>
      <c r="E1056" s="4" t="s">
        <v>2326</v>
      </c>
      <c r="F1056" s="4" t="s">
        <v>36</v>
      </c>
      <c r="G1056" s="4" t="s">
        <v>37</v>
      </c>
      <c r="H1056" s="4" t="s">
        <v>38</v>
      </c>
      <c r="I1056" s="4" t="s">
        <v>1605</v>
      </c>
      <c r="J1056" s="4"/>
      <c r="K1056" s="55"/>
      <c r="L1056" s="4"/>
      <c r="M1056" s="4"/>
      <c r="N1056" s="55"/>
      <c r="O1056" s="4"/>
      <c r="P1056" s="55">
        <v>44431</v>
      </c>
      <c r="Q1056" s="4" t="s">
        <v>2703</v>
      </c>
      <c r="R1056" s="4"/>
      <c r="S1056" s="4"/>
      <c r="T1056" s="4">
        <v>0</v>
      </c>
      <c r="U1056" s="4" t="s">
        <v>150</v>
      </c>
      <c r="V1056" s="4">
        <v>300445</v>
      </c>
      <c r="W1056" s="4" t="s">
        <v>2704</v>
      </c>
      <c r="X1056" s="4">
        <v>300445</v>
      </c>
      <c r="Y1056" s="4" t="s">
        <v>2704</v>
      </c>
      <c r="Z1056" s="4">
        <v>5</v>
      </c>
      <c r="AA1056" s="4" t="s">
        <v>77</v>
      </c>
      <c r="AB1056" s="4">
        <v>1</v>
      </c>
      <c r="AC1056" s="4" t="s">
        <v>78</v>
      </c>
      <c r="AD1056" s="36">
        <v>6</v>
      </c>
      <c r="AE1056" s="36" t="s">
        <v>2364</v>
      </c>
      <c r="AF1056" s="4"/>
      <c r="AG1056" s="4"/>
      <c r="AH1056" s="4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</row>
    <row r="1057" spans="1:46" ht="15" customHeight="1" x14ac:dyDescent="0.35">
      <c r="A1057" s="4">
        <v>2021</v>
      </c>
      <c r="B1057" s="4" t="s">
        <v>147</v>
      </c>
      <c r="C1057" s="4" t="s">
        <v>148</v>
      </c>
      <c r="D1057" s="55">
        <v>44494</v>
      </c>
      <c r="E1057" s="4" t="s">
        <v>2326</v>
      </c>
      <c r="F1057" s="4" t="s">
        <v>36</v>
      </c>
      <c r="G1057" s="4" t="s">
        <v>37</v>
      </c>
      <c r="H1057" s="4" t="s">
        <v>38</v>
      </c>
      <c r="I1057" s="4" t="s">
        <v>1605</v>
      </c>
      <c r="J1057" s="4"/>
      <c r="K1057" s="55"/>
      <c r="L1057" s="4"/>
      <c r="M1057" s="4"/>
      <c r="N1057" s="55"/>
      <c r="O1057" s="4"/>
      <c r="P1057" s="55">
        <v>44494</v>
      </c>
      <c r="Q1057" s="4" t="s">
        <v>2705</v>
      </c>
      <c r="R1057" s="4"/>
      <c r="S1057" s="4"/>
      <c r="T1057" s="4">
        <v>0</v>
      </c>
      <c r="U1057" s="4" t="s">
        <v>150</v>
      </c>
      <c r="V1057" s="4">
        <v>300757</v>
      </c>
      <c r="W1057" s="4" t="s">
        <v>451</v>
      </c>
      <c r="X1057" s="4">
        <v>300757</v>
      </c>
      <c r="Y1057" s="4" t="s">
        <v>451</v>
      </c>
      <c r="Z1057" s="4">
        <v>8</v>
      </c>
      <c r="AA1057" s="4" t="s">
        <v>191</v>
      </c>
      <c r="AB1057" s="4">
        <v>9</v>
      </c>
      <c r="AC1057" s="4" t="s">
        <v>260</v>
      </c>
      <c r="AD1057" s="36">
        <v>10</v>
      </c>
      <c r="AE1057" s="36" t="s">
        <v>452</v>
      </c>
      <c r="AF1057" s="4"/>
      <c r="AG1057" s="4"/>
      <c r="AH1057" s="4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</row>
    <row r="1058" spans="1:46" ht="15" customHeight="1" x14ac:dyDescent="0.35">
      <c r="A1058" s="4">
        <v>2021</v>
      </c>
      <c r="B1058" s="4" t="s">
        <v>147</v>
      </c>
      <c r="C1058" s="4" t="s">
        <v>148</v>
      </c>
      <c r="D1058" s="55">
        <v>44498</v>
      </c>
      <c r="E1058" s="4" t="s">
        <v>2326</v>
      </c>
      <c r="F1058" s="4" t="s">
        <v>36</v>
      </c>
      <c r="G1058" s="4" t="s">
        <v>37</v>
      </c>
      <c r="H1058" s="4" t="s">
        <v>38</v>
      </c>
      <c r="I1058" s="4" t="s">
        <v>1605</v>
      </c>
      <c r="J1058" s="4"/>
      <c r="K1058" s="55"/>
      <c r="L1058" s="4"/>
      <c r="M1058" s="4"/>
      <c r="N1058" s="55"/>
      <c r="O1058" s="4"/>
      <c r="P1058" s="55">
        <v>44498</v>
      </c>
      <c r="Q1058" s="4" t="s">
        <v>2706</v>
      </c>
      <c r="R1058" s="4"/>
      <c r="S1058" s="4"/>
      <c r="T1058" s="56">
        <v>0</v>
      </c>
      <c r="U1058" s="56" t="s">
        <v>150</v>
      </c>
      <c r="V1058" s="56">
        <v>301194</v>
      </c>
      <c r="W1058" s="56" t="s">
        <v>2707</v>
      </c>
      <c r="X1058" s="56">
        <v>301194</v>
      </c>
      <c r="Y1058" s="56" t="s">
        <v>2707</v>
      </c>
      <c r="Z1058" s="56">
        <v>13</v>
      </c>
      <c r="AA1058" s="56" t="s">
        <v>314</v>
      </c>
      <c r="AB1058" s="56">
        <v>9</v>
      </c>
      <c r="AC1058" s="56" t="s">
        <v>808</v>
      </c>
      <c r="AD1058" s="37">
        <v>6</v>
      </c>
      <c r="AE1058" s="37" t="s">
        <v>2708</v>
      </c>
      <c r="AF1058" s="4"/>
      <c r="AG1058" s="4"/>
      <c r="AH1058" s="4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</row>
    <row r="1059" spans="1:46" ht="15" customHeight="1" x14ac:dyDescent="0.35">
      <c r="A1059" s="4">
        <v>2021</v>
      </c>
      <c r="B1059" s="4" t="s">
        <v>147</v>
      </c>
      <c r="C1059" s="4" t="s">
        <v>148</v>
      </c>
      <c r="D1059" s="55">
        <v>44482</v>
      </c>
      <c r="E1059" s="4" t="s">
        <v>2324</v>
      </c>
      <c r="F1059" s="4" t="s">
        <v>36</v>
      </c>
      <c r="G1059" s="4" t="s">
        <v>37</v>
      </c>
      <c r="H1059" s="4" t="s">
        <v>38</v>
      </c>
      <c r="I1059" s="4" t="s">
        <v>1605</v>
      </c>
      <c r="J1059" s="4"/>
      <c r="K1059" s="55"/>
      <c r="L1059" s="4"/>
      <c r="M1059" s="4"/>
      <c r="N1059" s="55"/>
      <c r="O1059" s="4"/>
      <c r="P1059" s="55">
        <v>44482</v>
      </c>
      <c r="Q1059" s="4" t="s">
        <v>2709</v>
      </c>
      <c r="R1059" s="4"/>
      <c r="S1059" s="4"/>
      <c r="T1059" s="56">
        <v>0</v>
      </c>
      <c r="U1059" s="56" t="s">
        <v>150</v>
      </c>
      <c r="V1059" s="56">
        <v>301076</v>
      </c>
      <c r="W1059" s="56" t="s">
        <v>2710</v>
      </c>
      <c r="X1059" s="56">
        <v>301076</v>
      </c>
      <c r="Y1059" s="56" t="s">
        <v>2710</v>
      </c>
      <c r="Z1059" s="56">
        <v>12</v>
      </c>
      <c r="AA1059" s="56" t="s">
        <v>83</v>
      </c>
      <c r="AB1059" s="56">
        <v>4</v>
      </c>
      <c r="AC1059" s="56" t="s">
        <v>2670</v>
      </c>
      <c r="AD1059" s="37">
        <v>25</v>
      </c>
      <c r="AE1059" s="37" t="s">
        <v>2711</v>
      </c>
      <c r="AF1059" s="4"/>
      <c r="AG1059" s="4"/>
      <c r="AH1059" s="4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</row>
    <row r="1060" spans="1:46" ht="15" customHeight="1" x14ac:dyDescent="0.35">
      <c r="A1060" s="4">
        <v>2021</v>
      </c>
      <c r="B1060" s="4" t="s">
        <v>147</v>
      </c>
      <c r="C1060" s="4" t="s">
        <v>207</v>
      </c>
      <c r="D1060" s="55">
        <v>44435</v>
      </c>
      <c r="E1060" s="4" t="s">
        <v>2324</v>
      </c>
      <c r="F1060" s="4" t="s">
        <v>36</v>
      </c>
      <c r="G1060" s="4" t="s">
        <v>37</v>
      </c>
      <c r="H1060" s="4" t="s">
        <v>38</v>
      </c>
      <c r="I1060" s="4" t="s">
        <v>2712</v>
      </c>
      <c r="J1060" s="4"/>
      <c r="K1060" s="55"/>
      <c r="L1060" s="4"/>
      <c r="M1060" s="4"/>
      <c r="N1060" s="55"/>
      <c r="O1060" s="4" t="s">
        <v>2713</v>
      </c>
      <c r="P1060" s="55">
        <v>44435</v>
      </c>
      <c r="Q1060" s="4" t="s">
        <v>2714</v>
      </c>
      <c r="R1060" s="4"/>
      <c r="S1060" s="4"/>
      <c r="T1060" s="56">
        <v>0</v>
      </c>
      <c r="U1060" s="56" t="s">
        <v>150</v>
      </c>
      <c r="V1060" s="56">
        <v>300022</v>
      </c>
      <c r="W1060" s="56" t="s">
        <v>700</v>
      </c>
      <c r="X1060" s="56">
        <v>300022</v>
      </c>
      <c r="Y1060" s="56" t="s">
        <v>700</v>
      </c>
      <c r="Z1060" s="56">
        <v>1</v>
      </c>
      <c r="AA1060" s="56" t="s">
        <v>67</v>
      </c>
      <c r="AB1060" s="56">
        <v>2</v>
      </c>
      <c r="AC1060" s="56" t="s">
        <v>701</v>
      </c>
      <c r="AD1060" s="37">
        <v>1</v>
      </c>
      <c r="AE1060" s="37" t="s">
        <v>701</v>
      </c>
      <c r="AF1060" s="4"/>
      <c r="AG1060" s="4"/>
      <c r="AH1060" s="4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</row>
    <row r="1061" spans="1:46" ht="15" customHeight="1" x14ac:dyDescent="0.35">
      <c r="A1061" s="4">
        <v>2021</v>
      </c>
      <c r="B1061" s="4" t="s">
        <v>147</v>
      </c>
      <c r="C1061" s="4" t="s">
        <v>207</v>
      </c>
      <c r="D1061" s="55">
        <v>44494</v>
      </c>
      <c r="E1061" s="4" t="s">
        <v>2324</v>
      </c>
      <c r="F1061" s="4" t="s">
        <v>36</v>
      </c>
      <c r="G1061" s="4" t="s">
        <v>37</v>
      </c>
      <c r="H1061" s="4" t="s">
        <v>38</v>
      </c>
      <c r="I1061" s="4" t="s">
        <v>1605</v>
      </c>
      <c r="J1061" s="4"/>
      <c r="K1061" s="55"/>
      <c r="L1061" s="4"/>
      <c r="M1061" s="4"/>
      <c r="N1061" s="55"/>
      <c r="O1061" s="4"/>
      <c r="P1061" s="55">
        <v>44494</v>
      </c>
      <c r="Q1061" s="4" t="s">
        <v>2715</v>
      </c>
      <c r="R1061" s="4"/>
      <c r="S1061" s="4"/>
      <c r="T1061" s="4">
        <v>0</v>
      </c>
      <c r="U1061" s="4" t="s">
        <v>150</v>
      </c>
      <c r="V1061" s="4">
        <v>301031</v>
      </c>
      <c r="W1061" s="4" t="s">
        <v>1390</v>
      </c>
      <c r="X1061" s="4">
        <v>301031</v>
      </c>
      <c r="Y1061" s="4" t="s">
        <v>1390</v>
      </c>
      <c r="Z1061" s="4">
        <v>12</v>
      </c>
      <c r="AA1061" s="4" t="s">
        <v>83</v>
      </c>
      <c r="AB1061" s="4">
        <v>2</v>
      </c>
      <c r="AC1061" s="4" t="s">
        <v>1391</v>
      </c>
      <c r="AD1061" s="36">
        <v>1</v>
      </c>
      <c r="AE1061" s="36" t="s">
        <v>1391</v>
      </c>
      <c r="AF1061" s="4"/>
      <c r="AG1061" s="4"/>
      <c r="AH1061" s="4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</row>
    <row r="1062" spans="1:46" ht="15" customHeight="1" x14ac:dyDescent="0.35">
      <c r="A1062" s="4">
        <v>2021</v>
      </c>
      <c r="B1062" s="4" t="s">
        <v>34</v>
      </c>
      <c r="C1062" s="4" t="s">
        <v>244</v>
      </c>
      <c r="D1062" s="55">
        <v>44481</v>
      </c>
      <c r="E1062" s="4" t="s">
        <v>2324</v>
      </c>
      <c r="F1062" s="4" t="s">
        <v>36</v>
      </c>
      <c r="G1062" s="4" t="s">
        <v>37</v>
      </c>
      <c r="H1062" s="4" t="s">
        <v>38</v>
      </c>
      <c r="I1062" s="4" t="s">
        <v>1605</v>
      </c>
      <c r="J1062" s="4"/>
      <c r="K1062" s="55"/>
      <c r="L1062" s="4"/>
      <c r="M1062" s="4"/>
      <c r="N1062" s="55"/>
      <c r="O1062" s="4" t="s">
        <v>2716</v>
      </c>
      <c r="P1062" s="55">
        <v>44481</v>
      </c>
      <c r="Q1062" s="4" t="s">
        <v>2717</v>
      </c>
      <c r="R1062" s="4"/>
      <c r="S1062" s="4"/>
      <c r="T1062" s="4">
        <v>10</v>
      </c>
      <c r="U1062" s="4" t="s">
        <v>246</v>
      </c>
      <c r="V1062" s="4">
        <v>523</v>
      </c>
      <c r="W1062" s="4" t="s">
        <v>1226</v>
      </c>
      <c r="X1062" s="4">
        <v>101</v>
      </c>
      <c r="Y1062" s="4" t="s">
        <v>1227</v>
      </c>
      <c r="Z1062" s="4">
        <v>14</v>
      </c>
      <c r="AA1062" s="4" t="s">
        <v>731</v>
      </c>
      <c r="AB1062" s="4">
        <v>3</v>
      </c>
      <c r="AC1062" s="4" t="s">
        <v>731</v>
      </c>
      <c r="AD1062" s="36">
        <v>1</v>
      </c>
      <c r="AE1062" s="36" t="s">
        <v>731</v>
      </c>
      <c r="AF1062" s="4"/>
      <c r="AG1062" s="4"/>
      <c r="AH1062" s="4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</row>
    <row r="1063" spans="1:46" ht="15" customHeight="1" x14ac:dyDescent="0.35">
      <c r="A1063" s="4">
        <v>2021</v>
      </c>
      <c r="B1063" s="4" t="s">
        <v>34</v>
      </c>
      <c r="C1063" s="4" t="s">
        <v>34</v>
      </c>
      <c r="D1063" s="55">
        <v>44363</v>
      </c>
      <c r="E1063" s="4" t="s">
        <v>2349</v>
      </c>
      <c r="F1063" s="4" t="s">
        <v>36</v>
      </c>
      <c r="G1063" s="4" t="s">
        <v>37</v>
      </c>
      <c r="H1063" s="4" t="s">
        <v>38</v>
      </c>
      <c r="I1063" s="4" t="s">
        <v>1605</v>
      </c>
      <c r="J1063" s="4"/>
      <c r="K1063" s="55"/>
      <c r="L1063" s="4"/>
      <c r="M1063" s="4"/>
      <c r="N1063" s="55"/>
      <c r="O1063" s="4"/>
      <c r="P1063" s="55">
        <v>44363</v>
      </c>
      <c r="Q1063" s="4" t="s">
        <v>2718</v>
      </c>
      <c r="R1063" s="4"/>
      <c r="S1063" s="4"/>
      <c r="T1063" s="4">
        <v>37</v>
      </c>
      <c r="U1063" s="4" t="s">
        <v>186</v>
      </c>
      <c r="V1063" s="4">
        <v>211</v>
      </c>
      <c r="W1063" s="4" t="s">
        <v>216</v>
      </c>
      <c r="X1063" s="4">
        <v>1017</v>
      </c>
      <c r="Y1063" s="4" t="s">
        <v>217</v>
      </c>
      <c r="Z1063" s="4">
        <v>15</v>
      </c>
      <c r="AA1063" s="4" t="s">
        <v>43</v>
      </c>
      <c r="AB1063" s="4">
        <v>1</v>
      </c>
      <c r="AC1063" s="4" t="s">
        <v>43</v>
      </c>
      <c r="AD1063" s="36">
        <v>1</v>
      </c>
      <c r="AE1063" s="36" t="s">
        <v>43</v>
      </c>
      <c r="AF1063" s="4"/>
      <c r="AG1063" s="4"/>
      <c r="AH1063" s="4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</row>
    <row r="1064" spans="1:46" ht="15" customHeight="1" x14ac:dyDescent="0.35">
      <c r="A1064" s="4">
        <v>2021</v>
      </c>
      <c r="B1064" s="4" t="s">
        <v>147</v>
      </c>
      <c r="C1064" s="4" t="s">
        <v>207</v>
      </c>
      <c r="D1064" s="55">
        <v>44327</v>
      </c>
      <c r="E1064" s="4" t="s">
        <v>2326</v>
      </c>
      <c r="F1064" s="4" t="s">
        <v>36</v>
      </c>
      <c r="G1064" s="4" t="s">
        <v>37</v>
      </c>
      <c r="H1064" s="4" t="s">
        <v>38</v>
      </c>
      <c r="I1064" s="4" t="s">
        <v>1605</v>
      </c>
      <c r="J1064" s="4"/>
      <c r="K1064" s="55"/>
      <c r="L1064" s="4"/>
      <c r="M1064" s="4"/>
      <c r="N1064" s="55"/>
      <c r="O1064" s="4"/>
      <c r="P1064" s="55">
        <v>44327</v>
      </c>
      <c r="Q1064" s="4" t="s">
        <v>2719</v>
      </c>
      <c r="R1064" s="4"/>
      <c r="S1064" s="4"/>
      <c r="T1064" s="4">
        <v>0</v>
      </c>
      <c r="U1064" s="4" t="s">
        <v>150</v>
      </c>
      <c r="V1064" s="4">
        <v>301294</v>
      </c>
      <c r="W1064" s="4" t="s">
        <v>762</v>
      </c>
      <c r="X1064" s="4">
        <v>301294</v>
      </c>
      <c r="Y1064" s="4" t="s">
        <v>762</v>
      </c>
      <c r="Z1064" s="4">
        <v>15</v>
      </c>
      <c r="AA1064" s="4" t="s">
        <v>43</v>
      </c>
      <c r="AB1064" s="4">
        <v>2</v>
      </c>
      <c r="AC1064" s="4" t="s">
        <v>509</v>
      </c>
      <c r="AD1064" s="36">
        <v>1</v>
      </c>
      <c r="AE1064" s="36" t="s">
        <v>509</v>
      </c>
      <c r="AF1064" s="4"/>
      <c r="AG1064" s="4"/>
      <c r="AH1064" s="4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</row>
    <row r="1065" spans="1:46" ht="15" customHeight="1" x14ac:dyDescent="0.35">
      <c r="A1065" s="4">
        <v>2021</v>
      </c>
      <c r="B1065" s="4" t="s">
        <v>147</v>
      </c>
      <c r="C1065" s="4" t="s">
        <v>148</v>
      </c>
      <c r="D1065" s="55">
        <v>44468</v>
      </c>
      <c r="E1065" s="4" t="s">
        <v>2324</v>
      </c>
      <c r="F1065" s="4" t="s">
        <v>36</v>
      </c>
      <c r="G1065" s="4" t="s">
        <v>37</v>
      </c>
      <c r="H1065" s="4" t="s">
        <v>38</v>
      </c>
      <c r="I1065" s="4" t="s">
        <v>1605</v>
      </c>
      <c r="J1065" s="4"/>
      <c r="K1065" s="55"/>
      <c r="L1065" s="4"/>
      <c r="M1065" s="4"/>
      <c r="N1065" s="55"/>
      <c r="O1065" s="4"/>
      <c r="P1065" s="55">
        <v>44468</v>
      </c>
      <c r="Q1065" s="4" t="s">
        <v>2720</v>
      </c>
      <c r="R1065" s="4"/>
      <c r="S1065" s="4"/>
      <c r="T1065" s="4">
        <v>0</v>
      </c>
      <c r="U1065" s="4" t="s">
        <v>150</v>
      </c>
      <c r="V1065" s="4">
        <v>301884</v>
      </c>
      <c r="W1065" s="4" t="s">
        <v>639</v>
      </c>
      <c r="X1065" s="4">
        <v>301884</v>
      </c>
      <c r="Y1065" s="4" t="s">
        <v>639</v>
      </c>
      <c r="Z1065" s="4">
        <v>8</v>
      </c>
      <c r="AA1065" s="4" t="s">
        <v>191</v>
      </c>
      <c r="AB1065" s="4">
        <v>9</v>
      </c>
      <c r="AC1065" s="4" t="s">
        <v>260</v>
      </c>
      <c r="AD1065" s="36">
        <v>14</v>
      </c>
      <c r="AE1065" s="36" t="s">
        <v>640</v>
      </c>
      <c r="AF1065" s="4"/>
      <c r="AG1065" s="4"/>
      <c r="AH1065" s="4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</row>
    <row r="1066" spans="1:46" ht="15" customHeight="1" x14ac:dyDescent="0.35">
      <c r="A1066" s="4">
        <v>2022</v>
      </c>
      <c r="B1066" s="4" t="s">
        <v>34</v>
      </c>
      <c r="C1066" s="4" t="s">
        <v>34</v>
      </c>
      <c r="D1066" s="55">
        <v>44697</v>
      </c>
      <c r="E1066" s="4" t="s">
        <v>1290</v>
      </c>
      <c r="F1066" s="4" t="s">
        <v>36</v>
      </c>
      <c r="G1066" s="4" t="s">
        <v>921</v>
      </c>
      <c r="H1066" s="4" t="s">
        <v>38</v>
      </c>
      <c r="I1066" s="4" t="s">
        <v>2721</v>
      </c>
      <c r="J1066" s="4"/>
      <c r="K1066" s="55"/>
      <c r="L1066" s="4"/>
      <c r="M1066" s="4"/>
      <c r="N1066" s="55"/>
      <c r="O1066" s="4" t="s">
        <v>2722</v>
      </c>
      <c r="P1066" s="55">
        <v>44697</v>
      </c>
      <c r="Q1066" s="4" t="s">
        <v>2723</v>
      </c>
      <c r="R1066" s="4"/>
      <c r="S1066" s="4"/>
      <c r="T1066" s="4">
        <v>38</v>
      </c>
      <c r="U1066" s="4" t="s">
        <v>59</v>
      </c>
      <c r="V1066" s="4">
        <v>241</v>
      </c>
      <c r="W1066" s="4" t="s">
        <v>146</v>
      </c>
      <c r="X1066" s="4">
        <v>194</v>
      </c>
      <c r="Y1066" s="4" t="s">
        <v>146</v>
      </c>
      <c r="Z1066" s="4">
        <v>15</v>
      </c>
      <c r="AA1066" s="4" t="s">
        <v>43</v>
      </c>
      <c r="AB1066" s="4">
        <v>1</v>
      </c>
      <c r="AC1066" s="4" t="s">
        <v>43</v>
      </c>
      <c r="AD1066" s="36">
        <v>31</v>
      </c>
      <c r="AE1066" s="36" t="s">
        <v>49</v>
      </c>
      <c r="AF1066" s="4"/>
      <c r="AG1066" s="4"/>
      <c r="AH1066" s="4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</row>
    <row r="1067" spans="1:46" ht="15" customHeight="1" x14ac:dyDescent="0.35">
      <c r="A1067" s="4">
        <v>2022</v>
      </c>
      <c r="B1067" s="4" t="s">
        <v>34</v>
      </c>
      <c r="C1067" s="4" t="s">
        <v>289</v>
      </c>
      <c r="D1067" s="55">
        <v>44606</v>
      </c>
      <c r="E1067" s="4" t="s">
        <v>2349</v>
      </c>
      <c r="F1067" s="4" t="s">
        <v>36</v>
      </c>
      <c r="G1067" s="4" t="s">
        <v>37</v>
      </c>
      <c r="H1067" s="4" t="s">
        <v>38</v>
      </c>
      <c r="I1067" s="4" t="s">
        <v>2724</v>
      </c>
      <c r="J1067" s="4"/>
      <c r="K1067" s="55"/>
      <c r="L1067" s="4"/>
      <c r="M1067" s="4"/>
      <c r="N1067" s="55"/>
      <c r="O1067" s="4" t="s">
        <v>2725</v>
      </c>
      <c r="P1067" s="55">
        <v>44606</v>
      </c>
      <c r="Q1067" s="4" t="s">
        <v>2726</v>
      </c>
      <c r="R1067" s="4"/>
      <c r="S1067" s="4"/>
      <c r="T1067" s="4">
        <v>19</v>
      </c>
      <c r="U1067" s="4" t="s">
        <v>550</v>
      </c>
      <c r="V1067" s="4">
        <v>19</v>
      </c>
      <c r="W1067" s="4" t="s">
        <v>550</v>
      </c>
      <c r="X1067" s="4">
        <v>196</v>
      </c>
      <c r="Y1067" s="4" t="s">
        <v>550</v>
      </c>
      <c r="Z1067" s="4">
        <v>15</v>
      </c>
      <c r="AA1067" s="4" t="s">
        <v>43</v>
      </c>
      <c r="AB1067" s="4">
        <v>1</v>
      </c>
      <c r="AC1067" s="4" t="s">
        <v>43</v>
      </c>
      <c r="AD1067" s="36">
        <v>13</v>
      </c>
      <c r="AE1067" s="36" t="s">
        <v>44</v>
      </c>
      <c r="AF1067" s="4"/>
      <c r="AG1067" s="4"/>
      <c r="AH1067" s="4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</row>
    <row r="1068" spans="1:46" ht="15" customHeight="1" x14ac:dyDescent="0.35">
      <c r="A1068" s="4">
        <v>2023</v>
      </c>
      <c r="B1068" s="4" t="s">
        <v>34</v>
      </c>
      <c r="C1068" s="4" t="s">
        <v>34</v>
      </c>
      <c r="D1068" s="55">
        <v>45084</v>
      </c>
      <c r="E1068" s="4" t="s">
        <v>2727</v>
      </c>
      <c r="F1068" s="4" t="s">
        <v>36</v>
      </c>
      <c r="G1068" s="4" t="s">
        <v>37</v>
      </c>
      <c r="H1068" s="4" t="s">
        <v>38</v>
      </c>
      <c r="I1068" s="4" t="s">
        <v>2728</v>
      </c>
      <c r="J1068" s="4"/>
      <c r="K1068" s="55"/>
      <c r="L1068" s="4"/>
      <c r="M1068" s="4"/>
      <c r="N1068" s="55"/>
      <c r="O1068" s="4" t="s">
        <v>2729</v>
      </c>
      <c r="P1068" s="55">
        <v>45084</v>
      </c>
      <c r="Q1068" s="4" t="s">
        <v>2730</v>
      </c>
      <c r="R1068" s="4"/>
      <c r="S1068" s="4"/>
      <c r="T1068" s="4">
        <v>38</v>
      </c>
      <c r="U1068" s="4" t="s">
        <v>59</v>
      </c>
      <c r="V1068" s="4">
        <v>241</v>
      </c>
      <c r="W1068" s="4" t="s">
        <v>146</v>
      </c>
      <c r="X1068" s="4">
        <v>194</v>
      </c>
      <c r="Y1068" s="4" t="s">
        <v>146</v>
      </c>
      <c r="Z1068" s="4">
        <v>15</v>
      </c>
      <c r="AA1068" s="4" t="s">
        <v>43</v>
      </c>
      <c r="AB1068" s="4">
        <v>1</v>
      </c>
      <c r="AC1068" s="4" t="s">
        <v>43</v>
      </c>
      <c r="AD1068" s="36">
        <v>31</v>
      </c>
      <c r="AE1068" s="36" t="s">
        <v>49</v>
      </c>
      <c r="AF1068" s="4"/>
      <c r="AG1068" s="4"/>
      <c r="AH1068" s="4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</row>
    <row r="1069" spans="1:46" ht="15" customHeight="1" x14ac:dyDescent="0.35">
      <c r="A1069" s="4">
        <v>2022</v>
      </c>
      <c r="B1069" s="4" t="s">
        <v>147</v>
      </c>
      <c r="C1069" s="4" t="s">
        <v>207</v>
      </c>
      <c r="D1069" s="55">
        <v>44638</v>
      </c>
      <c r="E1069" s="4" t="s">
        <v>2340</v>
      </c>
      <c r="F1069" s="4" t="s">
        <v>36</v>
      </c>
      <c r="G1069" s="4" t="s">
        <v>921</v>
      </c>
      <c r="H1069" s="4" t="s">
        <v>38</v>
      </c>
      <c r="I1069" s="4" t="s">
        <v>748</v>
      </c>
      <c r="J1069" s="4"/>
      <c r="K1069" s="55"/>
      <c r="L1069" s="4"/>
      <c r="M1069" s="4" t="s">
        <v>2731</v>
      </c>
      <c r="N1069" s="55"/>
      <c r="O1069" s="4" t="s">
        <v>2732</v>
      </c>
      <c r="P1069" s="55">
        <v>44638</v>
      </c>
      <c r="Q1069" s="4" t="s">
        <v>2733</v>
      </c>
      <c r="R1069" s="4"/>
      <c r="S1069" s="4"/>
      <c r="T1069" s="4">
        <v>0</v>
      </c>
      <c r="U1069" s="4" t="s">
        <v>150</v>
      </c>
      <c r="V1069" s="4">
        <v>300677</v>
      </c>
      <c r="W1069" s="4" t="s">
        <v>478</v>
      </c>
      <c r="X1069" s="4">
        <v>300677</v>
      </c>
      <c r="Y1069" s="4" t="s">
        <v>478</v>
      </c>
      <c r="Z1069" s="4">
        <v>7</v>
      </c>
      <c r="AA1069" s="4" t="s">
        <v>329</v>
      </c>
      <c r="AB1069" s="4">
        <v>1</v>
      </c>
      <c r="AC1069" s="4" t="s">
        <v>330</v>
      </c>
      <c r="AD1069" s="36">
        <v>1</v>
      </c>
      <c r="AE1069" s="36" t="s">
        <v>331</v>
      </c>
      <c r="AF1069" s="4"/>
      <c r="AG1069" s="4"/>
      <c r="AH1069" s="4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</row>
    <row r="1070" spans="1:46" ht="15" customHeight="1" x14ac:dyDescent="0.35">
      <c r="A1070" s="4">
        <v>2022</v>
      </c>
      <c r="B1070" s="4" t="s">
        <v>147</v>
      </c>
      <c r="C1070" s="4" t="s">
        <v>148</v>
      </c>
      <c r="D1070" s="55">
        <v>44629</v>
      </c>
      <c r="E1070" s="4" t="s">
        <v>2443</v>
      </c>
      <c r="F1070" s="4" t="s">
        <v>36</v>
      </c>
      <c r="G1070" s="4" t="s">
        <v>921</v>
      </c>
      <c r="H1070" s="4" t="s">
        <v>38</v>
      </c>
      <c r="I1070" s="4" t="s">
        <v>2734</v>
      </c>
      <c r="J1070" s="4"/>
      <c r="K1070" s="55"/>
      <c r="L1070" s="4"/>
      <c r="M1070" s="4" t="s">
        <v>2735</v>
      </c>
      <c r="N1070" s="55"/>
      <c r="O1070" s="4" t="s">
        <v>2736</v>
      </c>
      <c r="P1070" s="55">
        <v>44910</v>
      </c>
      <c r="Q1070" s="4" t="s">
        <v>2737</v>
      </c>
      <c r="R1070" s="4"/>
      <c r="S1070" s="4"/>
      <c r="T1070" s="4">
        <v>0</v>
      </c>
      <c r="U1070" s="4" t="s">
        <v>150</v>
      </c>
      <c r="V1070" s="4">
        <v>301258</v>
      </c>
      <c r="W1070" s="4" t="s">
        <v>610</v>
      </c>
      <c r="X1070" s="4">
        <v>301258</v>
      </c>
      <c r="Y1070" s="4" t="s">
        <v>610</v>
      </c>
      <c r="Z1070" s="4">
        <v>15</v>
      </c>
      <c r="AA1070" s="4" t="s">
        <v>43</v>
      </c>
      <c r="AB1070" s="4">
        <v>1</v>
      </c>
      <c r="AC1070" s="4" t="s">
        <v>43</v>
      </c>
      <c r="AD1070" s="36">
        <v>9</v>
      </c>
      <c r="AE1070" s="36" t="s">
        <v>611</v>
      </c>
      <c r="AF1070" s="4"/>
      <c r="AG1070" s="4"/>
      <c r="AH1070" s="4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</row>
    <row r="1071" spans="1:46" ht="15" customHeight="1" x14ac:dyDescent="0.35">
      <c r="A1071" s="4">
        <v>2022</v>
      </c>
      <c r="B1071" s="4" t="s">
        <v>62</v>
      </c>
      <c r="C1071" s="4" t="s">
        <v>62</v>
      </c>
      <c r="D1071" s="55">
        <v>44669</v>
      </c>
      <c r="E1071" s="4" t="s">
        <v>2340</v>
      </c>
      <c r="F1071" s="4" t="s">
        <v>36</v>
      </c>
      <c r="G1071" s="4" t="s">
        <v>921</v>
      </c>
      <c r="H1071" s="4" t="s">
        <v>38</v>
      </c>
      <c r="I1071" s="4" t="s">
        <v>2721</v>
      </c>
      <c r="J1071" s="4"/>
      <c r="K1071" s="55"/>
      <c r="L1071" s="4"/>
      <c r="M1071" s="4" t="s">
        <v>748</v>
      </c>
      <c r="N1071" s="55"/>
      <c r="O1071" s="4" t="s">
        <v>2738</v>
      </c>
      <c r="P1071" s="55">
        <v>44669</v>
      </c>
      <c r="Q1071" s="4" t="s">
        <v>2739</v>
      </c>
      <c r="R1071" s="4"/>
      <c r="S1071" s="4"/>
      <c r="T1071" s="4">
        <v>99</v>
      </c>
      <c r="U1071" s="4" t="s">
        <v>64</v>
      </c>
      <c r="V1071" s="4">
        <v>455</v>
      </c>
      <c r="W1071" s="4" t="s">
        <v>92</v>
      </c>
      <c r="X1071" s="4">
        <v>880</v>
      </c>
      <c r="Y1071" s="4" t="s">
        <v>93</v>
      </c>
      <c r="Z1071" s="4">
        <v>18</v>
      </c>
      <c r="AA1071" s="4" t="s">
        <v>94</v>
      </c>
      <c r="AB1071" s="4">
        <v>1</v>
      </c>
      <c r="AC1071" s="4" t="s">
        <v>95</v>
      </c>
      <c r="AD1071" s="36">
        <v>1</v>
      </c>
      <c r="AE1071" s="36" t="s">
        <v>94</v>
      </c>
      <c r="AF1071" s="4"/>
      <c r="AG1071" s="4"/>
      <c r="AH1071" s="4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</row>
    <row r="1072" spans="1:46" ht="15" customHeight="1" x14ac:dyDescent="0.35">
      <c r="A1072" s="4">
        <v>2022</v>
      </c>
      <c r="B1072" s="4" t="s">
        <v>147</v>
      </c>
      <c r="C1072" s="4" t="s">
        <v>148</v>
      </c>
      <c r="D1072" s="55">
        <v>44637</v>
      </c>
      <c r="E1072" s="4" t="s">
        <v>2340</v>
      </c>
      <c r="F1072" s="4" t="s">
        <v>36</v>
      </c>
      <c r="G1072" s="4" t="s">
        <v>921</v>
      </c>
      <c r="H1072" s="4" t="s">
        <v>38</v>
      </c>
      <c r="I1072" s="4" t="s">
        <v>2724</v>
      </c>
      <c r="J1072" s="4"/>
      <c r="K1072" s="55"/>
      <c r="L1072" s="4"/>
      <c r="M1072" s="4"/>
      <c r="N1072" s="55"/>
      <c r="O1072" s="4" t="s">
        <v>2740</v>
      </c>
      <c r="P1072" s="55">
        <v>44637</v>
      </c>
      <c r="Q1072" s="4" t="s">
        <v>2741</v>
      </c>
      <c r="R1072" s="4"/>
      <c r="S1072" s="4"/>
      <c r="T1072" s="4">
        <v>0</v>
      </c>
      <c r="U1072" s="4" t="s">
        <v>150</v>
      </c>
      <c r="V1072" s="4">
        <v>301284</v>
      </c>
      <c r="W1072" s="4" t="s">
        <v>470</v>
      </c>
      <c r="X1072" s="4">
        <v>301284</v>
      </c>
      <c r="Y1072" s="4" t="s">
        <v>470</v>
      </c>
      <c r="Z1072" s="4">
        <v>15</v>
      </c>
      <c r="AA1072" s="4" t="s">
        <v>43</v>
      </c>
      <c r="AB1072" s="4">
        <v>1</v>
      </c>
      <c r="AC1072" s="4" t="s">
        <v>43</v>
      </c>
      <c r="AD1072" s="36">
        <v>35</v>
      </c>
      <c r="AE1072" s="36" t="s">
        <v>471</v>
      </c>
      <c r="AF1072" s="4"/>
      <c r="AG1072" s="4"/>
      <c r="AH1072" s="4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</row>
    <row r="1073" spans="1:46" ht="15" customHeight="1" x14ac:dyDescent="0.35">
      <c r="A1073" s="4">
        <v>2022</v>
      </c>
      <c r="B1073" s="4" t="s">
        <v>147</v>
      </c>
      <c r="C1073" s="4" t="s">
        <v>148</v>
      </c>
      <c r="D1073" s="55">
        <v>44656</v>
      </c>
      <c r="E1073" s="4" t="s">
        <v>2340</v>
      </c>
      <c r="F1073" s="4" t="s">
        <v>36</v>
      </c>
      <c r="G1073" s="4" t="s">
        <v>921</v>
      </c>
      <c r="H1073" s="4" t="s">
        <v>38</v>
      </c>
      <c r="I1073" s="4" t="s">
        <v>2742</v>
      </c>
      <c r="J1073" s="4"/>
      <c r="K1073" s="55"/>
      <c r="L1073" s="4"/>
      <c r="M1073" s="4"/>
      <c r="N1073" s="55"/>
      <c r="O1073" s="4" t="s">
        <v>2743</v>
      </c>
      <c r="P1073" s="55">
        <v>44656</v>
      </c>
      <c r="Q1073" s="4" t="s">
        <v>2744</v>
      </c>
      <c r="R1073" s="4"/>
      <c r="S1073" s="4"/>
      <c r="T1073" s="4">
        <v>0</v>
      </c>
      <c r="U1073" s="4" t="s">
        <v>150</v>
      </c>
      <c r="V1073" s="4">
        <v>301285</v>
      </c>
      <c r="W1073" s="4" t="s">
        <v>665</v>
      </c>
      <c r="X1073" s="4">
        <v>301285</v>
      </c>
      <c r="Y1073" s="4" t="s">
        <v>665</v>
      </c>
      <c r="Z1073" s="4">
        <v>15</v>
      </c>
      <c r="AA1073" s="4" t="s">
        <v>43</v>
      </c>
      <c r="AB1073" s="4">
        <v>1</v>
      </c>
      <c r="AC1073" s="4" t="s">
        <v>43</v>
      </c>
      <c r="AD1073" s="36">
        <v>36</v>
      </c>
      <c r="AE1073" s="36" t="s">
        <v>666</v>
      </c>
      <c r="AF1073" s="4"/>
      <c r="AG1073" s="4"/>
      <c r="AH1073" s="4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</row>
    <row r="1074" spans="1:46" ht="15" customHeight="1" x14ac:dyDescent="0.35">
      <c r="A1074" s="4">
        <v>2022</v>
      </c>
      <c r="B1074" s="4" t="s">
        <v>34</v>
      </c>
      <c r="C1074" s="4" t="s">
        <v>34</v>
      </c>
      <c r="D1074" s="55">
        <v>44652</v>
      </c>
      <c r="E1074" s="4" t="s">
        <v>2443</v>
      </c>
      <c r="F1074" s="4" t="s">
        <v>36</v>
      </c>
      <c r="G1074" s="4" t="s">
        <v>921</v>
      </c>
      <c r="H1074" s="4" t="s">
        <v>38</v>
      </c>
      <c r="I1074" s="4" t="s">
        <v>2734</v>
      </c>
      <c r="J1074" s="4"/>
      <c r="K1074" s="55"/>
      <c r="L1074" s="4"/>
      <c r="M1074" s="4" t="s">
        <v>2731</v>
      </c>
      <c r="N1074" s="55"/>
      <c r="O1074" s="4" t="s">
        <v>2745</v>
      </c>
      <c r="P1074" s="55">
        <v>44652</v>
      </c>
      <c r="Q1074" s="4" t="s">
        <v>2746</v>
      </c>
      <c r="R1074" s="4"/>
      <c r="S1074" s="4"/>
      <c r="T1074" s="4">
        <v>6</v>
      </c>
      <c r="U1074" s="4" t="s">
        <v>138</v>
      </c>
      <c r="V1074" s="4">
        <v>61</v>
      </c>
      <c r="W1074" s="4" t="s">
        <v>139</v>
      </c>
      <c r="X1074" s="4">
        <v>17</v>
      </c>
      <c r="Y1074" s="4" t="s">
        <v>140</v>
      </c>
      <c r="Z1074" s="4">
        <v>15</v>
      </c>
      <c r="AA1074" s="4" t="s">
        <v>43</v>
      </c>
      <c r="AB1074" s="4">
        <v>1</v>
      </c>
      <c r="AC1074" s="4" t="s">
        <v>43</v>
      </c>
      <c r="AD1074" s="36">
        <v>1</v>
      </c>
      <c r="AE1074" s="36" t="s">
        <v>43</v>
      </c>
      <c r="AF1074" s="4"/>
      <c r="AG1074" s="4"/>
      <c r="AH1074" s="4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</row>
    <row r="1075" spans="1:46" ht="15" customHeight="1" x14ac:dyDescent="0.35">
      <c r="A1075" s="4">
        <v>2022</v>
      </c>
      <c r="B1075" s="4" t="s">
        <v>147</v>
      </c>
      <c r="C1075" s="4" t="s">
        <v>148</v>
      </c>
      <c r="D1075" s="55">
        <v>44657</v>
      </c>
      <c r="E1075" s="4" t="s">
        <v>1290</v>
      </c>
      <c r="F1075" s="4" t="s">
        <v>36</v>
      </c>
      <c r="G1075" s="4" t="s">
        <v>921</v>
      </c>
      <c r="H1075" s="4" t="s">
        <v>38</v>
      </c>
      <c r="I1075" s="4" t="s">
        <v>2721</v>
      </c>
      <c r="J1075" s="4"/>
      <c r="K1075" s="55"/>
      <c r="L1075" s="4"/>
      <c r="M1075" s="4" t="s">
        <v>2734</v>
      </c>
      <c r="N1075" s="55"/>
      <c r="O1075" s="4" t="s">
        <v>2747</v>
      </c>
      <c r="P1075" s="55">
        <v>44775</v>
      </c>
      <c r="Q1075" s="4" t="s">
        <v>2748</v>
      </c>
      <c r="R1075" s="4"/>
      <c r="S1075" s="4"/>
      <c r="T1075" s="4">
        <v>0</v>
      </c>
      <c r="U1075" s="4" t="s">
        <v>150</v>
      </c>
      <c r="V1075" s="4">
        <v>301279</v>
      </c>
      <c r="W1075" s="4" t="s">
        <v>463</v>
      </c>
      <c r="X1075" s="4">
        <v>301279</v>
      </c>
      <c r="Y1075" s="4" t="s">
        <v>463</v>
      </c>
      <c r="Z1075" s="4">
        <v>15</v>
      </c>
      <c r="AA1075" s="4" t="s">
        <v>43</v>
      </c>
      <c r="AB1075" s="4">
        <v>1</v>
      </c>
      <c r="AC1075" s="4" t="s">
        <v>43</v>
      </c>
      <c r="AD1075" s="36">
        <v>30</v>
      </c>
      <c r="AE1075" s="36" t="s">
        <v>130</v>
      </c>
      <c r="AF1075" s="4"/>
      <c r="AG1075" s="4"/>
      <c r="AH1075" s="4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</row>
    <row r="1076" spans="1:46" ht="15" customHeight="1" x14ac:dyDescent="0.35">
      <c r="A1076" s="4">
        <v>2022</v>
      </c>
      <c r="B1076" s="4" t="s">
        <v>147</v>
      </c>
      <c r="C1076" s="4" t="s">
        <v>148</v>
      </c>
      <c r="D1076" s="55">
        <v>44643</v>
      </c>
      <c r="E1076" s="4" t="s">
        <v>2443</v>
      </c>
      <c r="F1076" s="4" t="s">
        <v>36</v>
      </c>
      <c r="G1076" s="4" t="s">
        <v>921</v>
      </c>
      <c r="H1076" s="4" t="s">
        <v>38</v>
      </c>
      <c r="I1076" s="4" t="s">
        <v>2724</v>
      </c>
      <c r="J1076" s="4"/>
      <c r="K1076" s="55"/>
      <c r="L1076" s="4"/>
      <c r="M1076" s="4"/>
      <c r="N1076" s="55"/>
      <c r="O1076" s="4" t="s">
        <v>2749</v>
      </c>
      <c r="P1076" s="55">
        <v>44643</v>
      </c>
      <c r="Q1076" s="4" t="s">
        <v>2750</v>
      </c>
      <c r="R1076" s="4"/>
      <c r="S1076" s="4"/>
      <c r="T1076" s="56">
        <v>0</v>
      </c>
      <c r="U1076" s="56" t="s">
        <v>150</v>
      </c>
      <c r="V1076" s="56">
        <v>301283</v>
      </c>
      <c r="W1076" s="56" t="s">
        <v>1348</v>
      </c>
      <c r="X1076" s="56">
        <v>301283</v>
      </c>
      <c r="Y1076" s="56" t="s">
        <v>1348</v>
      </c>
      <c r="Z1076" s="56">
        <v>15</v>
      </c>
      <c r="AA1076" s="56" t="s">
        <v>43</v>
      </c>
      <c r="AB1076" s="56">
        <v>1</v>
      </c>
      <c r="AC1076" s="56" t="s">
        <v>43</v>
      </c>
      <c r="AD1076" s="37">
        <v>34</v>
      </c>
      <c r="AE1076" s="37" t="s">
        <v>1349</v>
      </c>
      <c r="AF1076" s="4"/>
      <c r="AG1076" s="4"/>
      <c r="AH1076" s="4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</row>
    <row r="1077" spans="1:46" ht="15" customHeight="1" x14ac:dyDescent="0.35">
      <c r="A1077" s="4">
        <v>2022</v>
      </c>
      <c r="B1077" s="4" t="s">
        <v>147</v>
      </c>
      <c r="C1077" s="4" t="s">
        <v>207</v>
      </c>
      <c r="D1077" s="55">
        <v>44644</v>
      </c>
      <c r="E1077" s="4" t="s">
        <v>2443</v>
      </c>
      <c r="F1077" s="4" t="s">
        <v>36</v>
      </c>
      <c r="G1077" s="4" t="s">
        <v>921</v>
      </c>
      <c r="H1077" s="4" t="s">
        <v>38</v>
      </c>
      <c r="I1077" s="4" t="s">
        <v>2734</v>
      </c>
      <c r="J1077" s="4"/>
      <c r="K1077" s="55"/>
      <c r="L1077" s="4"/>
      <c r="M1077" s="4" t="s">
        <v>2731</v>
      </c>
      <c r="N1077" s="55"/>
      <c r="O1077" s="4" t="s">
        <v>2751</v>
      </c>
      <c r="P1077" s="55">
        <v>44644</v>
      </c>
      <c r="Q1077" s="4" t="s">
        <v>2752</v>
      </c>
      <c r="R1077" s="4"/>
      <c r="S1077" s="4"/>
      <c r="T1077" s="4">
        <v>0</v>
      </c>
      <c r="U1077" s="4" t="s">
        <v>150</v>
      </c>
      <c r="V1077" s="4">
        <v>301713</v>
      </c>
      <c r="W1077" s="4" t="s">
        <v>1455</v>
      </c>
      <c r="X1077" s="4">
        <v>301713</v>
      </c>
      <c r="Y1077" s="4" t="s">
        <v>1455</v>
      </c>
      <c r="Z1077" s="4">
        <v>22</v>
      </c>
      <c r="AA1077" s="4" t="s">
        <v>108</v>
      </c>
      <c r="AB1077" s="4">
        <v>3</v>
      </c>
      <c r="AC1077" s="4" t="s">
        <v>1456</v>
      </c>
      <c r="AD1077" s="36">
        <v>1</v>
      </c>
      <c r="AE1077" s="36" t="s">
        <v>1457</v>
      </c>
      <c r="AF1077" s="4"/>
      <c r="AG1077" s="4"/>
      <c r="AH1077" s="4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</row>
    <row r="1078" spans="1:46" ht="15" customHeight="1" x14ac:dyDescent="0.35">
      <c r="A1078" s="4">
        <v>2022</v>
      </c>
      <c r="B1078" s="4" t="s">
        <v>147</v>
      </c>
      <c r="C1078" s="4" t="s">
        <v>207</v>
      </c>
      <c r="D1078" s="55">
        <v>44728</v>
      </c>
      <c r="E1078" s="4" t="s">
        <v>2443</v>
      </c>
      <c r="F1078" s="4" t="s">
        <v>36</v>
      </c>
      <c r="G1078" s="4" t="s">
        <v>921</v>
      </c>
      <c r="H1078" s="4" t="s">
        <v>38</v>
      </c>
      <c r="I1078" s="4" t="s">
        <v>2735</v>
      </c>
      <c r="J1078" s="4"/>
      <c r="K1078" s="55"/>
      <c r="L1078" s="4"/>
      <c r="M1078" s="4" t="s">
        <v>748</v>
      </c>
      <c r="N1078" s="55"/>
      <c r="O1078" s="4" t="s">
        <v>2753</v>
      </c>
      <c r="P1078" s="55">
        <v>44728</v>
      </c>
      <c r="Q1078" s="4" t="s">
        <v>2754</v>
      </c>
      <c r="R1078" s="4"/>
      <c r="S1078" s="4"/>
      <c r="T1078" s="4">
        <v>0</v>
      </c>
      <c r="U1078" s="4" t="s">
        <v>150</v>
      </c>
      <c r="V1078" s="4">
        <v>301327</v>
      </c>
      <c r="W1078" s="4" t="s">
        <v>1397</v>
      </c>
      <c r="X1078" s="4">
        <v>301327</v>
      </c>
      <c r="Y1078" s="4" t="s">
        <v>1397</v>
      </c>
      <c r="Z1078" s="4">
        <v>15</v>
      </c>
      <c r="AA1078" s="4" t="s">
        <v>43</v>
      </c>
      <c r="AB1078" s="4">
        <v>6</v>
      </c>
      <c r="AC1078" s="4" t="s">
        <v>1398</v>
      </c>
      <c r="AD1078" s="36">
        <v>1</v>
      </c>
      <c r="AE1078" s="36" t="s">
        <v>1398</v>
      </c>
      <c r="AF1078" s="4"/>
      <c r="AG1078" s="4"/>
      <c r="AH1078" s="4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</row>
    <row r="1079" spans="1:46" ht="15" customHeight="1" x14ac:dyDescent="0.35">
      <c r="A1079" s="4">
        <v>2023</v>
      </c>
      <c r="B1079" s="4" t="s">
        <v>147</v>
      </c>
      <c r="C1079" s="4" t="s">
        <v>207</v>
      </c>
      <c r="D1079" s="55">
        <v>44657</v>
      </c>
      <c r="E1079" s="4" t="s">
        <v>2727</v>
      </c>
      <c r="F1079" s="4" t="s">
        <v>36</v>
      </c>
      <c r="G1079" s="4" t="s">
        <v>921</v>
      </c>
      <c r="H1079" s="4" t="s">
        <v>38</v>
      </c>
      <c r="I1079" s="4" t="s">
        <v>2755</v>
      </c>
      <c r="J1079" s="4"/>
      <c r="K1079" s="55"/>
      <c r="L1079" s="4"/>
      <c r="M1079" s="4" t="s">
        <v>2756</v>
      </c>
      <c r="N1079" s="55"/>
      <c r="O1079" s="4" t="s">
        <v>2757</v>
      </c>
      <c r="P1079" s="55">
        <v>44987</v>
      </c>
      <c r="Q1079" s="4" t="s">
        <v>2758</v>
      </c>
      <c r="R1079" s="4"/>
      <c r="S1079" s="4"/>
      <c r="T1079" s="4">
        <v>0</v>
      </c>
      <c r="U1079" s="4" t="s">
        <v>150</v>
      </c>
      <c r="V1079" s="4">
        <v>301750</v>
      </c>
      <c r="W1079" s="4" t="s">
        <v>803</v>
      </c>
      <c r="X1079" s="4">
        <v>301750</v>
      </c>
      <c r="Y1079" s="4" t="s">
        <v>803</v>
      </c>
      <c r="Z1079" s="4">
        <v>22</v>
      </c>
      <c r="AA1079" s="4" t="s">
        <v>108</v>
      </c>
      <c r="AB1079" s="4">
        <v>8</v>
      </c>
      <c r="AC1079" s="4" t="s">
        <v>804</v>
      </c>
      <c r="AD1079" s="36">
        <v>1</v>
      </c>
      <c r="AE1079" s="36" t="s">
        <v>804</v>
      </c>
      <c r="AF1079" s="4"/>
      <c r="AG1079" s="4"/>
      <c r="AH1079" s="4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</row>
    <row r="1080" spans="1:46" ht="15" customHeight="1" x14ac:dyDescent="0.35">
      <c r="A1080" s="4">
        <v>2022</v>
      </c>
      <c r="B1080" s="4" t="s">
        <v>147</v>
      </c>
      <c r="C1080" s="4" t="s">
        <v>207</v>
      </c>
      <c r="D1080" s="55">
        <v>44659</v>
      </c>
      <c r="E1080" s="4" t="s">
        <v>1290</v>
      </c>
      <c r="F1080" s="4" t="s">
        <v>36</v>
      </c>
      <c r="G1080" s="4" t="s">
        <v>921</v>
      </c>
      <c r="H1080" s="4" t="s">
        <v>38</v>
      </c>
      <c r="I1080" s="4" t="s">
        <v>2724</v>
      </c>
      <c r="J1080" s="4"/>
      <c r="K1080" s="55"/>
      <c r="L1080" s="4"/>
      <c r="M1080" s="4"/>
      <c r="N1080" s="55"/>
      <c r="O1080" s="4" t="s">
        <v>2759</v>
      </c>
      <c r="P1080" s="55">
        <v>44659</v>
      </c>
      <c r="Q1080" s="4" t="s">
        <v>2760</v>
      </c>
      <c r="R1080" s="4"/>
      <c r="S1080" s="4"/>
      <c r="T1080" s="4">
        <v>0</v>
      </c>
      <c r="U1080" s="4" t="s">
        <v>150</v>
      </c>
      <c r="V1080" s="4">
        <v>301157</v>
      </c>
      <c r="W1080" s="4" t="s">
        <v>1584</v>
      </c>
      <c r="X1080" s="4">
        <v>301157</v>
      </c>
      <c r="Y1080" s="4" t="s">
        <v>1584</v>
      </c>
      <c r="Z1080" s="4">
        <v>13</v>
      </c>
      <c r="AA1080" s="4" t="s">
        <v>314</v>
      </c>
      <c r="AB1080" s="4">
        <v>5</v>
      </c>
      <c r="AC1080" s="4" t="s">
        <v>1585</v>
      </c>
      <c r="AD1080" s="36">
        <v>1</v>
      </c>
      <c r="AE1080" s="36" t="s">
        <v>1585</v>
      </c>
      <c r="AF1080" s="4"/>
      <c r="AG1080" s="4"/>
      <c r="AH1080" s="4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</row>
    <row r="1081" spans="1:46" ht="15" customHeight="1" x14ac:dyDescent="0.35">
      <c r="A1081" s="4">
        <v>2022</v>
      </c>
      <c r="B1081" s="4" t="s">
        <v>62</v>
      </c>
      <c r="C1081" s="4" t="s">
        <v>62</v>
      </c>
      <c r="D1081" s="55">
        <v>44662</v>
      </c>
      <c r="E1081" s="4" t="s">
        <v>1290</v>
      </c>
      <c r="F1081" s="4" t="s">
        <v>36</v>
      </c>
      <c r="G1081" s="4" t="s">
        <v>921</v>
      </c>
      <c r="H1081" s="4" t="s">
        <v>38</v>
      </c>
      <c r="I1081" s="4" t="s">
        <v>2724</v>
      </c>
      <c r="J1081" s="4"/>
      <c r="K1081" s="55"/>
      <c r="L1081" s="4"/>
      <c r="M1081" s="4"/>
      <c r="N1081" s="55"/>
      <c r="O1081" s="4" t="s">
        <v>2761</v>
      </c>
      <c r="P1081" s="55">
        <v>44662</v>
      </c>
      <c r="Q1081" s="4" t="s">
        <v>2762</v>
      </c>
      <c r="R1081" s="4"/>
      <c r="S1081" s="4"/>
      <c r="T1081" s="4">
        <v>99</v>
      </c>
      <c r="U1081" s="4" t="s">
        <v>64</v>
      </c>
      <c r="V1081" s="4">
        <v>456</v>
      </c>
      <c r="W1081" s="4" t="s">
        <v>97</v>
      </c>
      <c r="X1081" s="4">
        <v>885</v>
      </c>
      <c r="Y1081" s="4" t="s">
        <v>98</v>
      </c>
      <c r="Z1081" s="4">
        <v>19</v>
      </c>
      <c r="AA1081" s="4" t="s">
        <v>99</v>
      </c>
      <c r="AB1081" s="4">
        <v>1</v>
      </c>
      <c r="AC1081" s="4" t="s">
        <v>99</v>
      </c>
      <c r="AD1081" s="36">
        <v>13</v>
      </c>
      <c r="AE1081" s="36" t="s">
        <v>100</v>
      </c>
      <c r="AF1081" s="4"/>
      <c r="AG1081" s="4"/>
      <c r="AH1081" s="4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</row>
    <row r="1082" spans="1:46" ht="15" customHeight="1" x14ac:dyDescent="0.35">
      <c r="A1082" s="4">
        <v>2022</v>
      </c>
      <c r="B1082" s="4" t="s">
        <v>34</v>
      </c>
      <c r="C1082" s="4" t="s">
        <v>34</v>
      </c>
      <c r="D1082" s="55">
        <v>44652</v>
      </c>
      <c r="E1082" s="4" t="s">
        <v>2675</v>
      </c>
      <c r="F1082" s="4" t="s">
        <v>36</v>
      </c>
      <c r="G1082" s="4" t="s">
        <v>921</v>
      </c>
      <c r="H1082" s="4" t="s">
        <v>38</v>
      </c>
      <c r="I1082" s="4" t="s">
        <v>2734</v>
      </c>
      <c r="J1082" s="4"/>
      <c r="K1082" s="55"/>
      <c r="L1082" s="4"/>
      <c r="M1082" s="4" t="s">
        <v>2731</v>
      </c>
      <c r="N1082" s="55"/>
      <c r="O1082" s="4" t="s">
        <v>2763</v>
      </c>
      <c r="P1082" s="55">
        <v>44652</v>
      </c>
      <c r="Q1082" s="4" t="s">
        <v>2764</v>
      </c>
      <c r="R1082" s="4"/>
      <c r="S1082" s="4"/>
      <c r="T1082" s="4">
        <v>6</v>
      </c>
      <c r="U1082" s="4" t="s">
        <v>138</v>
      </c>
      <c r="V1082" s="4">
        <v>6</v>
      </c>
      <c r="W1082" s="4" t="s">
        <v>169</v>
      </c>
      <c r="X1082" s="4">
        <v>15</v>
      </c>
      <c r="Y1082" s="4" t="s">
        <v>170</v>
      </c>
      <c r="Z1082" s="4">
        <v>15</v>
      </c>
      <c r="AA1082" s="4" t="s">
        <v>43</v>
      </c>
      <c r="AB1082" s="4">
        <v>1</v>
      </c>
      <c r="AC1082" s="4" t="s">
        <v>43</v>
      </c>
      <c r="AD1082" s="36">
        <v>22</v>
      </c>
      <c r="AE1082" s="36" t="s">
        <v>171</v>
      </c>
      <c r="AF1082" s="4"/>
      <c r="AG1082" s="4"/>
      <c r="AH1082" s="4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</row>
    <row r="1083" spans="1:46" ht="15" customHeight="1" x14ac:dyDescent="0.35">
      <c r="A1083" s="4">
        <v>2022</v>
      </c>
      <c r="B1083" s="4" t="s">
        <v>34</v>
      </c>
      <c r="C1083" s="4" t="s">
        <v>34</v>
      </c>
      <c r="D1083" s="55">
        <v>44651</v>
      </c>
      <c r="E1083" s="4" t="s">
        <v>1910</v>
      </c>
      <c r="F1083" s="4" t="s">
        <v>36</v>
      </c>
      <c r="G1083" s="4" t="s">
        <v>921</v>
      </c>
      <c r="H1083" s="4" t="s">
        <v>38</v>
      </c>
      <c r="I1083" s="4" t="s">
        <v>2734</v>
      </c>
      <c r="J1083" s="4"/>
      <c r="K1083" s="55"/>
      <c r="L1083" s="4"/>
      <c r="M1083" s="4" t="s">
        <v>2731</v>
      </c>
      <c r="N1083" s="55"/>
      <c r="O1083" s="4" t="s">
        <v>2765</v>
      </c>
      <c r="P1083" s="55">
        <v>44651</v>
      </c>
      <c r="Q1083" s="4" t="s">
        <v>2766</v>
      </c>
      <c r="R1083" s="4"/>
      <c r="S1083" s="4"/>
      <c r="T1083" s="56">
        <v>6</v>
      </c>
      <c r="U1083" s="56" t="s">
        <v>138</v>
      </c>
      <c r="V1083" s="4">
        <v>68</v>
      </c>
      <c r="W1083" s="56" t="s">
        <v>2585</v>
      </c>
      <c r="X1083" s="4">
        <v>1729</v>
      </c>
      <c r="Y1083" s="4" t="s">
        <v>2585</v>
      </c>
      <c r="Z1083" s="4">
        <v>15</v>
      </c>
      <c r="AA1083" s="4" t="s">
        <v>43</v>
      </c>
      <c r="AB1083" s="4">
        <v>1</v>
      </c>
      <c r="AC1083" s="4" t="s">
        <v>43</v>
      </c>
      <c r="AD1083" s="36">
        <v>22</v>
      </c>
      <c r="AE1083" s="36" t="s">
        <v>171</v>
      </c>
      <c r="AF1083" s="4"/>
      <c r="AG1083" s="4"/>
      <c r="AH1083" s="4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</row>
    <row r="1084" spans="1:46" ht="15" customHeight="1" x14ac:dyDescent="0.35">
      <c r="A1084" s="4">
        <v>2022</v>
      </c>
      <c r="B1084" s="4" t="s">
        <v>34</v>
      </c>
      <c r="C1084" s="4" t="s">
        <v>34</v>
      </c>
      <c r="D1084" s="55">
        <v>44624</v>
      </c>
      <c r="E1084" s="4" t="s">
        <v>1910</v>
      </c>
      <c r="F1084" s="4" t="s">
        <v>36</v>
      </c>
      <c r="G1084" s="4" t="s">
        <v>921</v>
      </c>
      <c r="H1084" s="4" t="s">
        <v>38</v>
      </c>
      <c r="I1084" s="4" t="s">
        <v>2734</v>
      </c>
      <c r="J1084" s="4"/>
      <c r="K1084" s="55"/>
      <c r="L1084" s="4"/>
      <c r="M1084" s="4" t="s">
        <v>2731</v>
      </c>
      <c r="N1084" s="55"/>
      <c r="O1084" s="4" t="s">
        <v>2767</v>
      </c>
      <c r="P1084" s="55">
        <v>44624</v>
      </c>
      <c r="Q1084" s="4" t="s">
        <v>2768</v>
      </c>
      <c r="R1084" s="4"/>
      <c r="S1084" s="4"/>
      <c r="T1084" s="4">
        <v>40</v>
      </c>
      <c r="U1084" s="4" t="s">
        <v>1279</v>
      </c>
      <c r="V1084" s="4">
        <v>40</v>
      </c>
      <c r="W1084" s="4" t="s">
        <v>1280</v>
      </c>
      <c r="X1084" s="4">
        <v>1424</v>
      </c>
      <c r="Y1084" s="4" t="s">
        <v>1281</v>
      </c>
      <c r="Z1084" s="4">
        <v>15</v>
      </c>
      <c r="AA1084" s="4" t="s">
        <v>43</v>
      </c>
      <c r="AB1084" s="4">
        <v>1</v>
      </c>
      <c r="AC1084" s="4" t="s">
        <v>43</v>
      </c>
      <c r="AD1084" s="36">
        <v>31</v>
      </c>
      <c r="AE1084" s="36" t="s">
        <v>49</v>
      </c>
      <c r="AF1084" s="4"/>
      <c r="AG1084" s="4"/>
      <c r="AH1084" s="4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</row>
    <row r="1085" spans="1:46" ht="15" customHeight="1" x14ac:dyDescent="0.35">
      <c r="A1085" s="4">
        <v>2022</v>
      </c>
      <c r="B1085" s="4" t="s">
        <v>147</v>
      </c>
      <c r="C1085" s="4" t="s">
        <v>148</v>
      </c>
      <c r="D1085" s="55">
        <v>44700</v>
      </c>
      <c r="E1085" s="4" t="s">
        <v>2404</v>
      </c>
      <c r="F1085" s="4" t="s">
        <v>36</v>
      </c>
      <c r="G1085" s="4" t="s">
        <v>921</v>
      </c>
      <c r="H1085" s="4" t="s">
        <v>38</v>
      </c>
      <c r="I1085" s="4" t="s">
        <v>2735</v>
      </c>
      <c r="J1085" s="4"/>
      <c r="K1085" s="55"/>
      <c r="L1085" s="4"/>
      <c r="M1085" s="4" t="s">
        <v>2728</v>
      </c>
      <c r="N1085" s="55"/>
      <c r="O1085" s="4" t="s">
        <v>2769</v>
      </c>
      <c r="P1085" s="55">
        <v>44700</v>
      </c>
      <c r="Q1085" s="4" t="s">
        <v>2770</v>
      </c>
      <c r="R1085" s="4"/>
      <c r="S1085" s="4"/>
      <c r="T1085" s="56">
        <v>0</v>
      </c>
      <c r="U1085" s="56" t="s">
        <v>150</v>
      </c>
      <c r="V1085" s="4">
        <v>301255</v>
      </c>
      <c r="W1085" s="56" t="s">
        <v>432</v>
      </c>
      <c r="X1085" s="4">
        <v>301255</v>
      </c>
      <c r="Y1085" s="4" t="s">
        <v>432</v>
      </c>
      <c r="Z1085" s="4">
        <v>15</v>
      </c>
      <c r="AA1085" s="4" t="s">
        <v>43</v>
      </c>
      <c r="AB1085" s="4">
        <v>1</v>
      </c>
      <c r="AC1085" s="4" t="s">
        <v>43</v>
      </c>
      <c r="AD1085" s="36">
        <v>6</v>
      </c>
      <c r="AE1085" s="36" t="s">
        <v>433</v>
      </c>
      <c r="AF1085" s="4"/>
      <c r="AG1085" s="4"/>
      <c r="AH1085" s="4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</row>
    <row r="1086" spans="1:46" ht="15" customHeight="1" x14ac:dyDescent="0.35">
      <c r="A1086" s="4">
        <v>2022</v>
      </c>
      <c r="B1086" s="4" t="s">
        <v>34</v>
      </c>
      <c r="C1086" s="4" t="s">
        <v>244</v>
      </c>
      <c r="D1086" s="55">
        <v>44650</v>
      </c>
      <c r="E1086" s="4" t="s">
        <v>2404</v>
      </c>
      <c r="F1086" s="4" t="s">
        <v>36</v>
      </c>
      <c r="G1086" s="4" t="s">
        <v>921</v>
      </c>
      <c r="H1086" s="4" t="s">
        <v>38</v>
      </c>
      <c r="I1086" s="4" t="s">
        <v>2721</v>
      </c>
      <c r="J1086" s="4"/>
      <c r="K1086" s="55"/>
      <c r="L1086" s="4"/>
      <c r="M1086" s="4" t="s">
        <v>2771</v>
      </c>
      <c r="N1086" s="55"/>
      <c r="O1086" s="4" t="s">
        <v>2772</v>
      </c>
      <c r="P1086" s="55">
        <v>44650</v>
      </c>
      <c r="Q1086" s="4" t="s">
        <v>2773</v>
      </c>
      <c r="R1086" s="4"/>
      <c r="S1086" s="4"/>
      <c r="T1086" s="4">
        <v>10</v>
      </c>
      <c r="U1086" s="4" t="s">
        <v>246</v>
      </c>
      <c r="V1086" s="4">
        <v>530</v>
      </c>
      <c r="W1086" s="4" t="s">
        <v>532</v>
      </c>
      <c r="X1086" s="4">
        <v>108</v>
      </c>
      <c r="Y1086" s="4" t="s">
        <v>533</v>
      </c>
      <c r="Z1086" s="4">
        <v>15</v>
      </c>
      <c r="AA1086" s="4" t="s">
        <v>43</v>
      </c>
      <c r="AB1086" s="4">
        <v>8</v>
      </c>
      <c r="AC1086" s="4" t="s">
        <v>421</v>
      </c>
      <c r="AD1086" s="36">
        <v>1</v>
      </c>
      <c r="AE1086" s="36" t="s">
        <v>422</v>
      </c>
      <c r="AF1086" s="4"/>
      <c r="AG1086" s="4"/>
      <c r="AH1086" s="4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</row>
    <row r="1087" spans="1:46" ht="15" customHeight="1" x14ac:dyDescent="0.35">
      <c r="A1087" s="4">
        <v>2022</v>
      </c>
      <c r="B1087" s="4" t="s">
        <v>147</v>
      </c>
      <c r="C1087" s="4" t="s">
        <v>148</v>
      </c>
      <c r="D1087" s="55">
        <v>44704</v>
      </c>
      <c r="E1087" s="4" t="s">
        <v>2340</v>
      </c>
      <c r="F1087" s="4" t="s">
        <v>36</v>
      </c>
      <c r="G1087" s="4" t="s">
        <v>921</v>
      </c>
      <c r="H1087" s="4" t="s">
        <v>38</v>
      </c>
      <c r="I1087" s="4" t="s">
        <v>2721</v>
      </c>
      <c r="J1087" s="4"/>
      <c r="K1087" s="55"/>
      <c r="L1087" s="4"/>
      <c r="M1087" s="4"/>
      <c r="N1087" s="55"/>
      <c r="O1087" s="4" t="s">
        <v>2774</v>
      </c>
      <c r="P1087" s="55">
        <v>44704</v>
      </c>
      <c r="Q1087" s="4" t="s">
        <v>2775</v>
      </c>
      <c r="R1087" s="4"/>
      <c r="S1087" s="4"/>
      <c r="T1087" s="4">
        <v>0</v>
      </c>
      <c r="U1087" s="4" t="s">
        <v>150</v>
      </c>
      <c r="V1087" s="4">
        <v>301271</v>
      </c>
      <c r="W1087" s="4" t="s">
        <v>446</v>
      </c>
      <c r="X1087" s="4">
        <v>301271</v>
      </c>
      <c r="Y1087" s="4" t="s">
        <v>446</v>
      </c>
      <c r="Z1087" s="4">
        <v>15</v>
      </c>
      <c r="AA1087" s="4" t="s">
        <v>43</v>
      </c>
      <c r="AB1087" s="4">
        <v>1</v>
      </c>
      <c r="AC1087" s="4" t="s">
        <v>43</v>
      </c>
      <c r="AD1087" s="36">
        <v>22</v>
      </c>
      <c r="AE1087" s="36" t="s">
        <v>171</v>
      </c>
      <c r="AF1087" s="4"/>
      <c r="AG1087" s="4"/>
      <c r="AH1087" s="4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</row>
    <row r="1088" spans="1:46" ht="15" customHeight="1" x14ac:dyDescent="0.35">
      <c r="A1088" s="4">
        <v>2022</v>
      </c>
      <c r="B1088" s="4" t="s">
        <v>147</v>
      </c>
      <c r="C1088" s="4" t="s">
        <v>148</v>
      </c>
      <c r="D1088" s="55">
        <v>44711</v>
      </c>
      <c r="E1088" s="4" t="s">
        <v>2340</v>
      </c>
      <c r="F1088" s="4" t="s">
        <v>36</v>
      </c>
      <c r="G1088" s="4" t="s">
        <v>921</v>
      </c>
      <c r="H1088" s="4" t="s">
        <v>38</v>
      </c>
      <c r="I1088" s="4" t="s">
        <v>2728</v>
      </c>
      <c r="J1088" s="4"/>
      <c r="K1088" s="55"/>
      <c r="L1088" s="4"/>
      <c r="M1088" s="4"/>
      <c r="N1088" s="55"/>
      <c r="O1088" s="4" t="s">
        <v>2776</v>
      </c>
      <c r="P1088" s="55">
        <v>44711</v>
      </c>
      <c r="Q1088" s="4" t="s">
        <v>2777</v>
      </c>
      <c r="R1088" s="4"/>
      <c r="S1088" s="4"/>
      <c r="T1088" s="4">
        <v>0</v>
      </c>
      <c r="U1088" s="4" t="s">
        <v>150</v>
      </c>
      <c r="V1088" s="4">
        <v>301254</v>
      </c>
      <c r="W1088" s="4" t="s">
        <v>430</v>
      </c>
      <c r="X1088" s="4">
        <v>301254</v>
      </c>
      <c r="Y1088" s="4" t="s">
        <v>430</v>
      </c>
      <c r="Z1088" s="4">
        <v>15</v>
      </c>
      <c r="AA1088" s="4" t="s">
        <v>43</v>
      </c>
      <c r="AB1088" s="4">
        <v>1</v>
      </c>
      <c r="AC1088" s="4" t="s">
        <v>43</v>
      </c>
      <c r="AD1088" s="36">
        <v>5</v>
      </c>
      <c r="AE1088" s="36" t="s">
        <v>243</v>
      </c>
      <c r="AF1088" s="4"/>
      <c r="AG1088" s="4"/>
      <c r="AH1088" s="4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</row>
    <row r="1089" spans="1:46" ht="15" customHeight="1" x14ac:dyDescent="0.35">
      <c r="A1089" s="4">
        <v>2022</v>
      </c>
      <c r="B1089" s="4" t="s">
        <v>147</v>
      </c>
      <c r="C1089" s="4" t="s">
        <v>148</v>
      </c>
      <c r="D1089" s="55">
        <v>44680</v>
      </c>
      <c r="E1089" s="4" t="s">
        <v>2340</v>
      </c>
      <c r="F1089" s="4" t="s">
        <v>36</v>
      </c>
      <c r="G1089" s="4" t="s">
        <v>921</v>
      </c>
      <c r="H1089" s="4" t="s">
        <v>38</v>
      </c>
      <c r="I1089" s="4" t="s">
        <v>2721</v>
      </c>
      <c r="J1089" s="4"/>
      <c r="K1089" s="55"/>
      <c r="L1089" s="4"/>
      <c r="M1089" s="4"/>
      <c r="N1089" s="55"/>
      <c r="O1089" s="4" t="s">
        <v>2778</v>
      </c>
      <c r="P1089" s="55">
        <v>44687</v>
      </c>
      <c r="Q1089" s="4" t="s">
        <v>2779</v>
      </c>
      <c r="R1089" s="4"/>
      <c r="S1089" s="4"/>
      <c r="T1089" s="4">
        <v>0</v>
      </c>
      <c r="U1089" s="4" t="s">
        <v>150</v>
      </c>
      <c r="V1089" s="4">
        <v>301264</v>
      </c>
      <c r="W1089" s="4" t="s">
        <v>441</v>
      </c>
      <c r="X1089" s="4">
        <v>301264</v>
      </c>
      <c r="Y1089" s="4" t="s">
        <v>441</v>
      </c>
      <c r="Z1089" s="4">
        <v>15</v>
      </c>
      <c r="AA1089" s="4" t="s">
        <v>43</v>
      </c>
      <c r="AB1089" s="4">
        <v>1</v>
      </c>
      <c r="AC1089" s="4" t="s">
        <v>43</v>
      </c>
      <c r="AD1089" s="36">
        <v>15</v>
      </c>
      <c r="AE1089" s="36" t="s">
        <v>340</v>
      </c>
      <c r="AF1089" s="4"/>
      <c r="AG1089" s="4"/>
      <c r="AH1089" s="4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</row>
    <row r="1090" spans="1:46" ht="15" customHeight="1" x14ac:dyDescent="0.35">
      <c r="A1090" s="4">
        <v>2022</v>
      </c>
      <c r="B1090" s="4" t="s">
        <v>147</v>
      </c>
      <c r="C1090" s="4" t="s">
        <v>148</v>
      </c>
      <c r="D1090" s="55">
        <v>44669</v>
      </c>
      <c r="E1090" s="4" t="s">
        <v>2340</v>
      </c>
      <c r="F1090" s="4" t="s">
        <v>36</v>
      </c>
      <c r="G1090" s="4" t="s">
        <v>921</v>
      </c>
      <c r="H1090" s="4" t="s">
        <v>38</v>
      </c>
      <c r="I1090" s="4" t="s">
        <v>2721</v>
      </c>
      <c r="J1090" s="4"/>
      <c r="K1090" s="55"/>
      <c r="L1090" s="4"/>
      <c r="M1090" s="4"/>
      <c r="N1090" s="55"/>
      <c r="O1090" s="4" t="s">
        <v>2780</v>
      </c>
      <c r="P1090" s="55">
        <v>44669</v>
      </c>
      <c r="Q1090" s="4" t="s">
        <v>2781</v>
      </c>
      <c r="R1090" s="4"/>
      <c r="S1090" s="4"/>
      <c r="T1090" s="56">
        <v>0</v>
      </c>
      <c r="U1090" s="56" t="s">
        <v>150</v>
      </c>
      <c r="V1090" s="56">
        <v>301273</v>
      </c>
      <c r="W1090" s="56" t="s">
        <v>454</v>
      </c>
      <c r="X1090" s="56">
        <v>301273</v>
      </c>
      <c r="Y1090" s="56" t="s">
        <v>454</v>
      </c>
      <c r="Z1090" s="56">
        <v>15</v>
      </c>
      <c r="AA1090" s="56" t="s">
        <v>43</v>
      </c>
      <c r="AB1090" s="56">
        <v>1</v>
      </c>
      <c r="AC1090" s="56" t="s">
        <v>43</v>
      </c>
      <c r="AD1090" s="37">
        <v>24</v>
      </c>
      <c r="AE1090" s="37" t="s">
        <v>455</v>
      </c>
      <c r="AF1090" s="4"/>
      <c r="AG1090" s="4"/>
      <c r="AH1090" s="4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</row>
    <row r="1091" spans="1:46" ht="15" customHeight="1" x14ac:dyDescent="0.35">
      <c r="A1091" s="4">
        <v>2022</v>
      </c>
      <c r="B1091" s="4" t="s">
        <v>147</v>
      </c>
      <c r="C1091" s="4" t="s">
        <v>148</v>
      </c>
      <c r="D1091" s="55">
        <v>44685</v>
      </c>
      <c r="E1091" s="4" t="s">
        <v>2340</v>
      </c>
      <c r="F1091" s="4" t="s">
        <v>36</v>
      </c>
      <c r="G1091" s="4" t="s">
        <v>921</v>
      </c>
      <c r="H1091" s="4" t="s">
        <v>38</v>
      </c>
      <c r="I1091" s="4" t="s">
        <v>748</v>
      </c>
      <c r="J1091" s="4"/>
      <c r="K1091" s="55"/>
      <c r="L1091" s="4"/>
      <c r="M1091" s="4" t="s">
        <v>2782</v>
      </c>
      <c r="N1091" s="55"/>
      <c r="O1091" s="4" t="s">
        <v>2783</v>
      </c>
      <c r="P1091" s="55">
        <v>44685</v>
      </c>
      <c r="Q1091" s="4" t="s">
        <v>2784</v>
      </c>
      <c r="R1091" s="4"/>
      <c r="S1091" s="4"/>
      <c r="T1091" s="4">
        <v>0</v>
      </c>
      <c r="U1091" s="4" t="s">
        <v>150</v>
      </c>
      <c r="V1091" s="4">
        <v>300678</v>
      </c>
      <c r="W1091" s="4" t="s">
        <v>427</v>
      </c>
      <c r="X1091" s="4">
        <v>300678</v>
      </c>
      <c r="Y1091" s="4" t="s">
        <v>427</v>
      </c>
      <c r="Z1091" s="4">
        <v>7</v>
      </c>
      <c r="AA1091" s="4" t="s">
        <v>329</v>
      </c>
      <c r="AB1091" s="4">
        <v>1</v>
      </c>
      <c r="AC1091" s="4" t="s">
        <v>330</v>
      </c>
      <c r="AD1091" s="36">
        <v>2</v>
      </c>
      <c r="AE1091" s="36" t="s">
        <v>428</v>
      </c>
      <c r="AF1091" s="4"/>
      <c r="AG1091" s="4"/>
      <c r="AH1091" s="4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</row>
    <row r="1092" spans="1:46" ht="15" customHeight="1" x14ac:dyDescent="0.35">
      <c r="A1092" s="4">
        <v>2022</v>
      </c>
      <c r="B1092" s="4" t="s">
        <v>147</v>
      </c>
      <c r="C1092" s="4" t="s">
        <v>148</v>
      </c>
      <c r="D1092" s="55">
        <v>44635</v>
      </c>
      <c r="E1092" s="4" t="s">
        <v>2340</v>
      </c>
      <c r="F1092" s="4" t="s">
        <v>36</v>
      </c>
      <c r="G1092" s="4" t="s">
        <v>921</v>
      </c>
      <c r="H1092" s="4" t="s">
        <v>38</v>
      </c>
      <c r="I1092" s="4" t="s">
        <v>2721</v>
      </c>
      <c r="J1092" s="4"/>
      <c r="K1092" s="55"/>
      <c r="L1092" s="4"/>
      <c r="M1092" s="4"/>
      <c r="N1092" s="55"/>
      <c r="O1092" s="4" t="s">
        <v>2785</v>
      </c>
      <c r="P1092" s="55">
        <v>44635</v>
      </c>
      <c r="Q1092" s="4" t="s">
        <v>2786</v>
      </c>
      <c r="R1092" s="4"/>
      <c r="S1092" s="4"/>
      <c r="T1092" s="4">
        <v>0</v>
      </c>
      <c r="U1092" s="4" t="s">
        <v>150</v>
      </c>
      <c r="V1092" s="4">
        <v>300786</v>
      </c>
      <c r="W1092" s="4" t="s">
        <v>190</v>
      </c>
      <c r="X1092" s="4">
        <v>300786</v>
      </c>
      <c r="Y1092" s="4" t="s">
        <v>190</v>
      </c>
      <c r="Z1092" s="4">
        <v>8</v>
      </c>
      <c r="AA1092" s="4" t="s">
        <v>191</v>
      </c>
      <c r="AB1092" s="4">
        <v>13</v>
      </c>
      <c r="AC1092" s="4" t="s">
        <v>192</v>
      </c>
      <c r="AD1092" s="36">
        <v>2</v>
      </c>
      <c r="AE1092" s="36" t="s">
        <v>193</v>
      </c>
      <c r="AF1092" s="4"/>
      <c r="AG1092" s="4"/>
      <c r="AH1092" s="4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</row>
    <row r="1093" spans="1:46" ht="15" customHeight="1" x14ac:dyDescent="0.35">
      <c r="A1093" s="4">
        <v>2022</v>
      </c>
      <c r="B1093" s="4" t="s">
        <v>147</v>
      </c>
      <c r="C1093" s="4" t="s">
        <v>148</v>
      </c>
      <c r="D1093" s="55">
        <v>44651</v>
      </c>
      <c r="E1093" s="4" t="s">
        <v>2340</v>
      </c>
      <c r="F1093" s="4" t="s">
        <v>36</v>
      </c>
      <c r="G1093" s="4" t="s">
        <v>921</v>
      </c>
      <c r="H1093" s="4" t="s">
        <v>38</v>
      </c>
      <c r="I1093" s="4" t="s">
        <v>748</v>
      </c>
      <c r="J1093" s="4"/>
      <c r="K1093" s="55"/>
      <c r="L1093" s="4"/>
      <c r="M1093" s="4" t="s">
        <v>2731</v>
      </c>
      <c r="N1093" s="55"/>
      <c r="O1093" s="4" t="s">
        <v>2787</v>
      </c>
      <c r="P1093" s="55">
        <v>44651</v>
      </c>
      <c r="Q1093" s="4" t="s">
        <v>2788</v>
      </c>
      <c r="R1093" s="4"/>
      <c r="S1093" s="4"/>
      <c r="T1093" s="4">
        <v>0</v>
      </c>
      <c r="U1093" s="4" t="s">
        <v>150</v>
      </c>
      <c r="V1093" s="4">
        <v>301290</v>
      </c>
      <c r="W1093" s="4" t="s">
        <v>674</v>
      </c>
      <c r="X1093" s="4">
        <v>301290</v>
      </c>
      <c r="Y1093" s="4" t="s">
        <v>674</v>
      </c>
      <c r="Z1093" s="4">
        <v>15</v>
      </c>
      <c r="AA1093" s="4" t="s">
        <v>43</v>
      </c>
      <c r="AB1093" s="4">
        <v>1</v>
      </c>
      <c r="AC1093" s="4" t="s">
        <v>43</v>
      </c>
      <c r="AD1093" s="36">
        <v>41</v>
      </c>
      <c r="AE1093" s="36" t="s">
        <v>579</v>
      </c>
      <c r="AF1093" s="4"/>
      <c r="AG1093" s="4"/>
      <c r="AH1093" s="4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</row>
    <row r="1094" spans="1:46" ht="15" customHeight="1" x14ac:dyDescent="0.35">
      <c r="A1094" s="4">
        <v>2022</v>
      </c>
      <c r="B1094" s="4" t="s">
        <v>147</v>
      </c>
      <c r="C1094" s="4" t="s">
        <v>207</v>
      </c>
      <c r="D1094" s="55">
        <v>44620</v>
      </c>
      <c r="E1094" s="4" t="s">
        <v>2340</v>
      </c>
      <c r="F1094" s="4" t="s">
        <v>36</v>
      </c>
      <c r="G1094" s="4" t="s">
        <v>921</v>
      </c>
      <c r="H1094" s="4" t="s">
        <v>38</v>
      </c>
      <c r="I1094" s="4" t="s">
        <v>2734</v>
      </c>
      <c r="J1094" s="4"/>
      <c r="K1094" s="55"/>
      <c r="L1094" s="4"/>
      <c r="M1094" s="4" t="s">
        <v>2731</v>
      </c>
      <c r="N1094" s="55"/>
      <c r="O1094" s="4" t="s">
        <v>2789</v>
      </c>
      <c r="P1094" s="55">
        <v>44620</v>
      </c>
      <c r="Q1094" s="4" t="s">
        <v>2790</v>
      </c>
      <c r="R1094" s="4"/>
      <c r="S1094" s="4"/>
      <c r="T1094" s="4">
        <v>0</v>
      </c>
      <c r="U1094" s="4" t="s">
        <v>150</v>
      </c>
      <c r="V1094" s="4">
        <v>301759</v>
      </c>
      <c r="W1094" s="4" t="s">
        <v>473</v>
      </c>
      <c r="X1094" s="4">
        <v>301759</v>
      </c>
      <c r="Y1094" s="4" t="s">
        <v>473</v>
      </c>
      <c r="Z1094" s="4">
        <v>22</v>
      </c>
      <c r="AA1094" s="4" t="s">
        <v>108</v>
      </c>
      <c r="AB1094" s="4">
        <v>9</v>
      </c>
      <c r="AC1094" s="4" t="s">
        <v>108</v>
      </c>
      <c r="AD1094" s="36">
        <v>1</v>
      </c>
      <c r="AE1094" s="36" t="s">
        <v>474</v>
      </c>
      <c r="AF1094" s="4"/>
      <c r="AG1094" s="4"/>
      <c r="AH1094" s="4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</row>
    <row r="1095" spans="1:46" ht="15" customHeight="1" x14ac:dyDescent="0.35">
      <c r="A1095" s="4">
        <v>2022</v>
      </c>
      <c r="B1095" s="4" t="s">
        <v>34</v>
      </c>
      <c r="C1095" s="4" t="s">
        <v>244</v>
      </c>
      <c r="D1095" s="55">
        <v>44659</v>
      </c>
      <c r="E1095" s="4" t="s">
        <v>2340</v>
      </c>
      <c r="F1095" s="4" t="s">
        <v>36</v>
      </c>
      <c r="G1095" s="4" t="s">
        <v>921</v>
      </c>
      <c r="H1095" s="4" t="s">
        <v>38</v>
      </c>
      <c r="I1095" s="4" t="s">
        <v>2721</v>
      </c>
      <c r="J1095" s="4"/>
      <c r="K1095" s="55"/>
      <c r="L1095" s="4"/>
      <c r="M1095" s="4"/>
      <c r="N1095" s="55"/>
      <c r="O1095" s="4" t="s">
        <v>2791</v>
      </c>
      <c r="P1095" s="55">
        <v>44659</v>
      </c>
      <c r="Q1095" s="4" t="s">
        <v>2792</v>
      </c>
      <c r="R1095" s="4"/>
      <c r="S1095" s="4"/>
      <c r="T1095" s="4">
        <v>10</v>
      </c>
      <c r="U1095" s="4" t="s">
        <v>246</v>
      </c>
      <c r="V1095" s="4">
        <v>539</v>
      </c>
      <c r="W1095" s="4" t="s">
        <v>535</v>
      </c>
      <c r="X1095" s="4">
        <v>1092</v>
      </c>
      <c r="Y1095" s="4" t="s">
        <v>536</v>
      </c>
      <c r="Z1095" s="4">
        <v>3</v>
      </c>
      <c r="AA1095" s="4" t="s">
        <v>152</v>
      </c>
      <c r="AB1095" s="4">
        <v>1</v>
      </c>
      <c r="AC1095" s="4" t="s">
        <v>153</v>
      </c>
      <c r="AD1095" s="36">
        <v>1</v>
      </c>
      <c r="AE1095" s="36" t="s">
        <v>153</v>
      </c>
      <c r="AF1095" s="4"/>
      <c r="AG1095" s="4"/>
      <c r="AH1095" s="4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</row>
    <row r="1096" spans="1:46" ht="15" customHeight="1" x14ac:dyDescent="0.35">
      <c r="A1096" s="4">
        <v>2022</v>
      </c>
      <c r="B1096" s="4" t="s">
        <v>34</v>
      </c>
      <c r="C1096" s="4" t="s">
        <v>34</v>
      </c>
      <c r="D1096" s="55">
        <v>44680</v>
      </c>
      <c r="E1096" s="4" t="s">
        <v>2340</v>
      </c>
      <c r="F1096" s="4" t="s">
        <v>36</v>
      </c>
      <c r="G1096" s="4" t="s">
        <v>921</v>
      </c>
      <c r="H1096" s="4" t="s">
        <v>38</v>
      </c>
      <c r="I1096" s="4" t="s">
        <v>2728</v>
      </c>
      <c r="J1096" s="4"/>
      <c r="K1096" s="55"/>
      <c r="L1096" s="4"/>
      <c r="M1096" s="4"/>
      <c r="N1096" s="55"/>
      <c r="O1096" s="4" t="s">
        <v>2793</v>
      </c>
      <c r="P1096" s="55">
        <v>44680</v>
      </c>
      <c r="Q1096" s="4" t="s">
        <v>2794</v>
      </c>
      <c r="R1096" s="4"/>
      <c r="S1096" s="4"/>
      <c r="T1096" s="4">
        <v>12</v>
      </c>
      <c r="U1096" s="4" t="s">
        <v>177</v>
      </c>
      <c r="V1096" s="4">
        <v>121</v>
      </c>
      <c r="W1096" s="4" t="s">
        <v>238</v>
      </c>
      <c r="X1096" s="4">
        <v>1510</v>
      </c>
      <c r="Y1096" s="4" t="s">
        <v>239</v>
      </c>
      <c r="Z1096" s="4">
        <v>15</v>
      </c>
      <c r="AA1096" s="4" t="s">
        <v>43</v>
      </c>
      <c r="AB1096" s="4">
        <v>1</v>
      </c>
      <c r="AC1096" s="4" t="s">
        <v>43</v>
      </c>
      <c r="AD1096" s="36">
        <v>13</v>
      </c>
      <c r="AE1096" s="36" t="s">
        <v>44</v>
      </c>
      <c r="AF1096" s="4"/>
      <c r="AG1096" s="4"/>
      <c r="AH1096" s="4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</row>
    <row r="1097" spans="1:46" ht="15" customHeight="1" x14ac:dyDescent="0.35">
      <c r="A1097" s="4">
        <v>2022</v>
      </c>
      <c r="B1097" s="4" t="s">
        <v>62</v>
      </c>
      <c r="C1097" s="4" t="s">
        <v>62</v>
      </c>
      <c r="D1097" s="55">
        <v>44701</v>
      </c>
      <c r="E1097" s="4" t="s">
        <v>2340</v>
      </c>
      <c r="F1097" s="4" t="s">
        <v>36</v>
      </c>
      <c r="G1097" s="4" t="s">
        <v>921</v>
      </c>
      <c r="H1097" s="4" t="s">
        <v>38</v>
      </c>
      <c r="I1097" s="4" t="s">
        <v>2735</v>
      </c>
      <c r="J1097" s="4"/>
      <c r="K1097" s="55"/>
      <c r="L1097" s="4"/>
      <c r="M1097" s="4"/>
      <c r="N1097" s="55"/>
      <c r="O1097" s="4" t="s">
        <v>2795</v>
      </c>
      <c r="P1097" s="55">
        <v>44701</v>
      </c>
      <c r="Q1097" s="4" t="s">
        <v>2796</v>
      </c>
      <c r="R1097" s="4"/>
      <c r="S1097" s="4"/>
      <c r="T1097" s="4">
        <v>99</v>
      </c>
      <c r="U1097" s="4" t="s">
        <v>64</v>
      </c>
      <c r="V1097" s="4">
        <v>449</v>
      </c>
      <c r="W1097" s="4" t="s">
        <v>308</v>
      </c>
      <c r="X1097" s="4">
        <v>813</v>
      </c>
      <c r="Y1097" s="4" t="s">
        <v>309</v>
      </c>
      <c r="Z1097" s="4">
        <v>11</v>
      </c>
      <c r="AA1097" s="4" t="s">
        <v>310</v>
      </c>
      <c r="AB1097" s="4">
        <v>1</v>
      </c>
      <c r="AC1097" s="4" t="s">
        <v>310</v>
      </c>
      <c r="AD1097" s="36">
        <v>1</v>
      </c>
      <c r="AE1097" s="36" t="s">
        <v>310</v>
      </c>
      <c r="AF1097" s="4"/>
      <c r="AG1097" s="4"/>
      <c r="AH1097" s="4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</row>
    <row r="1098" spans="1:46" ht="15" customHeight="1" x14ac:dyDescent="0.35">
      <c r="A1098" s="4">
        <v>2022</v>
      </c>
      <c r="B1098" s="4" t="s">
        <v>147</v>
      </c>
      <c r="C1098" s="4" t="s">
        <v>207</v>
      </c>
      <c r="D1098" s="55">
        <v>44641</v>
      </c>
      <c r="E1098" s="4" t="s">
        <v>2443</v>
      </c>
      <c r="F1098" s="4" t="s">
        <v>36</v>
      </c>
      <c r="G1098" s="4" t="s">
        <v>921</v>
      </c>
      <c r="H1098" s="4" t="s">
        <v>38</v>
      </c>
      <c r="I1098" s="4" t="s">
        <v>2712</v>
      </c>
      <c r="J1098" s="4"/>
      <c r="K1098" s="55"/>
      <c r="L1098" s="4"/>
      <c r="M1098" s="4"/>
      <c r="N1098" s="55"/>
      <c r="O1098" s="4" t="s">
        <v>2797</v>
      </c>
      <c r="P1098" s="55">
        <v>44641</v>
      </c>
      <c r="Q1098" s="4" t="s">
        <v>2798</v>
      </c>
      <c r="R1098" s="4"/>
      <c r="S1098" s="4"/>
      <c r="T1098" s="4">
        <v>0</v>
      </c>
      <c r="U1098" s="4" t="s">
        <v>150</v>
      </c>
      <c r="V1098" s="4">
        <v>300001</v>
      </c>
      <c r="W1098" s="4" t="s">
        <v>718</v>
      </c>
      <c r="X1098" s="4">
        <v>300001</v>
      </c>
      <c r="Y1098" s="4" t="s">
        <v>718</v>
      </c>
      <c r="Z1098" s="4">
        <v>1</v>
      </c>
      <c r="AA1098" s="4" t="s">
        <v>67</v>
      </c>
      <c r="AB1098" s="4">
        <v>1</v>
      </c>
      <c r="AC1098" s="4" t="s">
        <v>68</v>
      </c>
      <c r="AD1098" s="36">
        <v>1</v>
      </c>
      <c r="AE1098" s="36" t="s">
        <v>68</v>
      </c>
      <c r="AF1098" s="4"/>
      <c r="AG1098" s="4"/>
      <c r="AH1098" s="4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</row>
    <row r="1099" spans="1:46" ht="15" customHeight="1" x14ac:dyDescent="0.35">
      <c r="A1099" s="4">
        <v>2022</v>
      </c>
      <c r="B1099" s="4" t="s">
        <v>34</v>
      </c>
      <c r="C1099" s="4" t="s">
        <v>244</v>
      </c>
      <c r="D1099" s="55">
        <v>44701</v>
      </c>
      <c r="E1099" s="4" t="s">
        <v>2443</v>
      </c>
      <c r="F1099" s="4" t="s">
        <v>36</v>
      </c>
      <c r="G1099" s="4" t="s">
        <v>921</v>
      </c>
      <c r="H1099" s="4" t="s">
        <v>38</v>
      </c>
      <c r="I1099" s="4" t="s">
        <v>2721</v>
      </c>
      <c r="J1099" s="4"/>
      <c r="K1099" s="55"/>
      <c r="L1099" s="4"/>
      <c r="M1099" s="4"/>
      <c r="N1099" s="55"/>
      <c r="O1099" s="4" t="s">
        <v>2799</v>
      </c>
      <c r="P1099" s="55">
        <v>44701</v>
      </c>
      <c r="Q1099" s="4" t="s">
        <v>2800</v>
      </c>
      <c r="R1099" s="4"/>
      <c r="S1099" s="4"/>
      <c r="T1099" s="4">
        <v>10</v>
      </c>
      <c r="U1099" s="4" t="s">
        <v>246</v>
      </c>
      <c r="V1099" s="4">
        <v>527</v>
      </c>
      <c r="W1099" s="4" t="s">
        <v>888</v>
      </c>
      <c r="X1099" s="4">
        <v>105</v>
      </c>
      <c r="Y1099" s="4" t="s">
        <v>889</v>
      </c>
      <c r="Z1099" s="4">
        <v>19</v>
      </c>
      <c r="AA1099" s="4" t="s">
        <v>99</v>
      </c>
      <c r="AB1099" s="4">
        <v>1</v>
      </c>
      <c r="AC1099" s="4" t="s">
        <v>99</v>
      </c>
      <c r="AD1099" s="36">
        <v>13</v>
      </c>
      <c r="AE1099" s="36" t="s">
        <v>100</v>
      </c>
      <c r="AF1099" s="4"/>
      <c r="AG1099" s="4"/>
      <c r="AH1099" s="4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</row>
    <row r="1100" spans="1:46" ht="15" customHeight="1" x14ac:dyDescent="0.35">
      <c r="A1100" s="4">
        <v>2022</v>
      </c>
      <c r="B1100" s="4" t="s">
        <v>34</v>
      </c>
      <c r="C1100" s="4" t="s">
        <v>244</v>
      </c>
      <c r="D1100" s="55">
        <v>44706</v>
      </c>
      <c r="E1100" s="4" t="s">
        <v>2443</v>
      </c>
      <c r="F1100" s="4" t="s">
        <v>36</v>
      </c>
      <c r="G1100" s="4" t="s">
        <v>921</v>
      </c>
      <c r="H1100" s="4" t="s">
        <v>38</v>
      </c>
      <c r="I1100" s="4" t="s">
        <v>2721</v>
      </c>
      <c r="J1100" s="4"/>
      <c r="K1100" s="55"/>
      <c r="L1100" s="4"/>
      <c r="M1100" s="4"/>
      <c r="N1100" s="55"/>
      <c r="O1100" s="4" t="s">
        <v>2801</v>
      </c>
      <c r="P1100" s="55">
        <v>44706</v>
      </c>
      <c r="Q1100" s="4" t="s">
        <v>2802</v>
      </c>
      <c r="R1100" s="4"/>
      <c r="S1100" s="4"/>
      <c r="T1100" s="56">
        <v>10</v>
      </c>
      <c r="U1100" s="56" t="s">
        <v>246</v>
      </c>
      <c r="V1100" s="56">
        <v>534</v>
      </c>
      <c r="W1100" s="56" t="s">
        <v>408</v>
      </c>
      <c r="X1100" s="56">
        <v>112</v>
      </c>
      <c r="Y1100" s="56" t="s">
        <v>409</v>
      </c>
      <c r="Z1100" s="56">
        <v>25</v>
      </c>
      <c r="AA1100" s="56" t="s">
        <v>117</v>
      </c>
      <c r="AB1100" s="56">
        <v>1</v>
      </c>
      <c r="AC1100" s="56" t="s">
        <v>118</v>
      </c>
      <c r="AD1100" s="37">
        <v>1</v>
      </c>
      <c r="AE1100" s="37" t="s">
        <v>119</v>
      </c>
      <c r="AF1100" s="4"/>
      <c r="AG1100" s="4"/>
      <c r="AH1100" s="4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</row>
    <row r="1101" spans="1:46" ht="15" customHeight="1" x14ac:dyDescent="0.35">
      <c r="A1101" s="4">
        <v>2022</v>
      </c>
      <c r="B1101" s="4" t="s">
        <v>62</v>
      </c>
      <c r="C1101" s="4" t="s">
        <v>62</v>
      </c>
      <c r="D1101" s="55">
        <v>44700</v>
      </c>
      <c r="E1101" s="4" t="s">
        <v>2443</v>
      </c>
      <c r="F1101" s="4" t="s">
        <v>36</v>
      </c>
      <c r="G1101" s="4" t="s">
        <v>921</v>
      </c>
      <c r="H1101" s="4" t="s">
        <v>38</v>
      </c>
      <c r="I1101" s="4" t="s">
        <v>2721</v>
      </c>
      <c r="J1101" s="4"/>
      <c r="K1101" s="57"/>
      <c r="L1101" s="4"/>
      <c r="M1101" s="4"/>
      <c r="N1101" s="55"/>
      <c r="O1101" s="4" t="s">
        <v>2803</v>
      </c>
      <c r="P1101" s="55">
        <v>44700</v>
      </c>
      <c r="Q1101" s="4" t="s">
        <v>2804</v>
      </c>
      <c r="R1101" s="4"/>
      <c r="S1101" s="4"/>
      <c r="T1101" s="56">
        <v>99</v>
      </c>
      <c r="U1101" s="56" t="s">
        <v>64</v>
      </c>
      <c r="V1101" s="56">
        <v>461</v>
      </c>
      <c r="W1101" s="56" t="s">
        <v>567</v>
      </c>
      <c r="X1101" s="56">
        <v>936</v>
      </c>
      <c r="Y1101" s="56" t="s">
        <v>568</v>
      </c>
      <c r="Z1101" s="56">
        <v>24</v>
      </c>
      <c r="AA1101" s="56" t="s">
        <v>569</v>
      </c>
      <c r="AB1101" s="56">
        <v>1</v>
      </c>
      <c r="AC1101" s="56" t="s">
        <v>569</v>
      </c>
      <c r="AD1101" s="37">
        <v>1</v>
      </c>
      <c r="AE1101" s="37" t="s">
        <v>569</v>
      </c>
      <c r="AF1101" s="4"/>
      <c r="AG1101" s="4"/>
      <c r="AH1101" s="4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</row>
    <row r="1102" spans="1:46" ht="15" customHeight="1" x14ac:dyDescent="0.35">
      <c r="A1102" s="4">
        <v>2022</v>
      </c>
      <c r="B1102" s="4" t="s">
        <v>147</v>
      </c>
      <c r="C1102" s="4" t="s">
        <v>148</v>
      </c>
      <c r="D1102" s="55">
        <v>44657</v>
      </c>
      <c r="E1102" s="4" t="s">
        <v>2443</v>
      </c>
      <c r="F1102" s="4" t="s">
        <v>36</v>
      </c>
      <c r="G1102" s="4" t="s">
        <v>921</v>
      </c>
      <c r="H1102" s="4" t="s">
        <v>38</v>
      </c>
      <c r="I1102" s="4" t="s">
        <v>2724</v>
      </c>
      <c r="J1102" s="4"/>
      <c r="K1102" s="55"/>
      <c r="L1102" s="4"/>
      <c r="M1102" s="4"/>
      <c r="N1102" s="55"/>
      <c r="O1102" s="4" t="s">
        <v>2805</v>
      </c>
      <c r="P1102" s="55">
        <v>44657</v>
      </c>
      <c r="Q1102" s="4" t="s">
        <v>2806</v>
      </c>
      <c r="R1102" s="4"/>
      <c r="S1102" s="4"/>
      <c r="T1102" s="4">
        <v>0</v>
      </c>
      <c r="U1102" s="4" t="s">
        <v>150</v>
      </c>
      <c r="V1102" s="4">
        <v>301281</v>
      </c>
      <c r="W1102" s="4" t="s">
        <v>1344</v>
      </c>
      <c r="X1102" s="4">
        <v>301281</v>
      </c>
      <c r="Y1102" s="4" t="s">
        <v>1344</v>
      </c>
      <c r="Z1102" s="4">
        <v>15</v>
      </c>
      <c r="AA1102" s="4" t="s">
        <v>43</v>
      </c>
      <c r="AB1102" s="4">
        <v>1</v>
      </c>
      <c r="AC1102" s="4" t="s">
        <v>43</v>
      </c>
      <c r="AD1102" s="36">
        <v>32</v>
      </c>
      <c r="AE1102" s="36" t="s">
        <v>1345</v>
      </c>
      <c r="AF1102" s="4"/>
      <c r="AG1102" s="4"/>
      <c r="AH1102" s="4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</row>
    <row r="1103" spans="1:46" ht="15" customHeight="1" x14ac:dyDescent="0.35">
      <c r="A1103" s="4">
        <v>2022</v>
      </c>
      <c r="B1103" s="4" t="s">
        <v>62</v>
      </c>
      <c r="C1103" s="4" t="s">
        <v>62</v>
      </c>
      <c r="D1103" s="55">
        <v>44700</v>
      </c>
      <c r="E1103" s="4" t="s">
        <v>2443</v>
      </c>
      <c r="F1103" s="4" t="s">
        <v>36</v>
      </c>
      <c r="G1103" s="4" t="s">
        <v>921</v>
      </c>
      <c r="H1103" s="4" t="s">
        <v>38</v>
      </c>
      <c r="I1103" s="4" t="s">
        <v>2735</v>
      </c>
      <c r="J1103" s="4"/>
      <c r="K1103" s="55"/>
      <c r="L1103" s="4"/>
      <c r="M1103" s="4"/>
      <c r="N1103" s="55"/>
      <c r="O1103" s="4" t="s">
        <v>2807</v>
      </c>
      <c r="P1103" s="55">
        <v>44700</v>
      </c>
      <c r="Q1103" s="4" t="s">
        <v>2808</v>
      </c>
      <c r="R1103" s="4"/>
      <c r="S1103" s="4"/>
      <c r="T1103" s="4">
        <v>99</v>
      </c>
      <c r="U1103" s="4" t="s">
        <v>64</v>
      </c>
      <c r="V1103" s="4">
        <v>465</v>
      </c>
      <c r="W1103" s="4" t="s">
        <v>1431</v>
      </c>
      <c r="X1103" s="4">
        <v>1128</v>
      </c>
      <c r="Y1103" s="4" t="s">
        <v>1432</v>
      </c>
      <c r="Z1103" s="4">
        <v>15</v>
      </c>
      <c r="AA1103" s="4" t="s">
        <v>43</v>
      </c>
      <c r="AB1103" s="4">
        <v>1</v>
      </c>
      <c r="AC1103" s="4" t="s">
        <v>43</v>
      </c>
      <c r="AD1103" s="36">
        <v>1</v>
      </c>
      <c r="AE1103" s="36" t="s">
        <v>43</v>
      </c>
      <c r="AF1103" s="4"/>
      <c r="AG1103" s="4"/>
      <c r="AH1103" s="4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</row>
    <row r="1104" spans="1:46" ht="15" customHeight="1" x14ac:dyDescent="0.35">
      <c r="A1104" s="4">
        <v>2022</v>
      </c>
      <c r="B1104" s="4" t="s">
        <v>147</v>
      </c>
      <c r="C1104" s="4" t="s">
        <v>148</v>
      </c>
      <c r="D1104" s="55">
        <v>44707</v>
      </c>
      <c r="E1104" s="4" t="s">
        <v>2443</v>
      </c>
      <c r="F1104" s="4" t="s">
        <v>36</v>
      </c>
      <c r="G1104" s="4" t="s">
        <v>921</v>
      </c>
      <c r="H1104" s="4" t="s">
        <v>38</v>
      </c>
      <c r="I1104" s="4" t="s">
        <v>2721</v>
      </c>
      <c r="J1104" s="4"/>
      <c r="K1104" s="55"/>
      <c r="L1104" s="4"/>
      <c r="M1104" s="4"/>
      <c r="N1104" s="55"/>
      <c r="O1104" s="4" t="s">
        <v>2809</v>
      </c>
      <c r="P1104" s="55">
        <v>44707</v>
      </c>
      <c r="Q1104" s="4" t="s">
        <v>2810</v>
      </c>
      <c r="R1104" s="4"/>
      <c r="S1104" s="4"/>
      <c r="T1104" s="4">
        <v>0</v>
      </c>
      <c r="U1104" s="4" t="s">
        <v>150</v>
      </c>
      <c r="V1104" s="4">
        <v>301267</v>
      </c>
      <c r="W1104" s="4" t="s">
        <v>637</v>
      </c>
      <c r="X1104" s="4">
        <v>301267</v>
      </c>
      <c r="Y1104" s="4" t="s">
        <v>637</v>
      </c>
      <c r="Z1104" s="4">
        <v>15</v>
      </c>
      <c r="AA1104" s="4" t="s">
        <v>43</v>
      </c>
      <c r="AB1104" s="4">
        <v>1</v>
      </c>
      <c r="AC1104" s="4" t="s">
        <v>43</v>
      </c>
      <c r="AD1104" s="36">
        <v>18</v>
      </c>
      <c r="AE1104" s="36" t="s">
        <v>249</v>
      </c>
      <c r="AF1104" s="4"/>
      <c r="AG1104" s="4"/>
      <c r="AH1104" s="4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</row>
    <row r="1105" spans="1:46" ht="15" customHeight="1" x14ac:dyDescent="0.35">
      <c r="A1105" s="4">
        <v>2022</v>
      </c>
      <c r="B1105" s="4" t="s">
        <v>34</v>
      </c>
      <c r="C1105" s="4" t="s">
        <v>34</v>
      </c>
      <c r="D1105" s="55">
        <v>44691</v>
      </c>
      <c r="E1105" s="4" t="s">
        <v>2811</v>
      </c>
      <c r="F1105" s="4" t="s">
        <v>36</v>
      </c>
      <c r="G1105" s="4" t="s">
        <v>921</v>
      </c>
      <c r="H1105" s="4" t="s">
        <v>38</v>
      </c>
      <c r="I1105" s="4" t="s">
        <v>2721</v>
      </c>
      <c r="J1105" s="4"/>
      <c r="K1105" s="55"/>
      <c r="L1105" s="4"/>
      <c r="M1105" s="4"/>
      <c r="N1105" s="55"/>
      <c r="O1105" s="4" t="s">
        <v>2812</v>
      </c>
      <c r="P1105" s="55">
        <v>44691</v>
      </c>
      <c r="Q1105" s="4" t="s">
        <v>2813</v>
      </c>
      <c r="R1105" s="4"/>
      <c r="S1105" s="4"/>
      <c r="T1105" s="4">
        <v>13</v>
      </c>
      <c r="U1105" s="4" t="s">
        <v>132</v>
      </c>
      <c r="V1105" s="4">
        <v>165</v>
      </c>
      <c r="W1105" s="4" t="s">
        <v>865</v>
      </c>
      <c r="X1105" s="4">
        <v>1503</v>
      </c>
      <c r="Y1105" s="4" t="s">
        <v>866</v>
      </c>
      <c r="Z1105" s="4">
        <v>15</v>
      </c>
      <c r="AA1105" s="4" t="s">
        <v>43</v>
      </c>
      <c r="AB1105" s="4">
        <v>1</v>
      </c>
      <c r="AC1105" s="4" t="s">
        <v>43</v>
      </c>
      <c r="AD1105" s="36">
        <v>31</v>
      </c>
      <c r="AE1105" s="36" t="s">
        <v>49</v>
      </c>
      <c r="AF1105" s="4"/>
      <c r="AG1105" s="4"/>
      <c r="AH1105" s="4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</row>
    <row r="1106" spans="1:46" ht="15" customHeight="1" x14ac:dyDescent="0.35">
      <c r="A1106" s="4">
        <v>2022</v>
      </c>
      <c r="B1106" s="4" t="s">
        <v>34</v>
      </c>
      <c r="C1106" s="4" t="s">
        <v>34</v>
      </c>
      <c r="D1106" s="55">
        <v>44701</v>
      </c>
      <c r="E1106" s="4" t="s">
        <v>2443</v>
      </c>
      <c r="F1106" s="4" t="s">
        <v>36</v>
      </c>
      <c r="G1106" s="4" t="s">
        <v>921</v>
      </c>
      <c r="H1106" s="4" t="s">
        <v>38</v>
      </c>
      <c r="I1106" s="4" t="s">
        <v>2721</v>
      </c>
      <c r="J1106" s="4"/>
      <c r="K1106" s="55"/>
      <c r="L1106" s="4"/>
      <c r="M1106" s="4"/>
      <c r="N1106" s="55"/>
      <c r="O1106" s="4" t="s">
        <v>2814</v>
      </c>
      <c r="P1106" s="55">
        <v>44701</v>
      </c>
      <c r="Q1106" s="4" t="s">
        <v>2815</v>
      </c>
      <c r="R1106" s="4"/>
      <c r="S1106" s="4"/>
      <c r="T1106" s="4">
        <v>38</v>
      </c>
      <c r="U1106" s="4" t="s">
        <v>59</v>
      </c>
      <c r="V1106" s="4">
        <v>244</v>
      </c>
      <c r="W1106" s="4" t="s">
        <v>1197</v>
      </c>
      <c r="X1106" s="4">
        <v>1632</v>
      </c>
      <c r="Y1106" s="4" t="s">
        <v>1198</v>
      </c>
      <c r="Z1106" s="4">
        <v>15</v>
      </c>
      <c r="AA1106" s="4" t="s">
        <v>43</v>
      </c>
      <c r="AB1106" s="4">
        <v>1</v>
      </c>
      <c r="AC1106" s="4" t="s">
        <v>43</v>
      </c>
      <c r="AD1106" s="36">
        <v>31</v>
      </c>
      <c r="AE1106" s="36" t="s">
        <v>49</v>
      </c>
      <c r="AF1106" s="4"/>
      <c r="AG1106" s="4"/>
      <c r="AH1106" s="4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</row>
    <row r="1107" spans="1:46" ht="15" customHeight="1" x14ac:dyDescent="0.35">
      <c r="A1107" s="4">
        <v>2022</v>
      </c>
      <c r="B1107" s="4" t="s">
        <v>34</v>
      </c>
      <c r="C1107" s="4" t="s">
        <v>34</v>
      </c>
      <c r="D1107" s="55">
        <v>44692</v>
      </c>
      <c r="E1107" s="4" t="s">
        <v>2443</v>
      </c>
      <c r="F1107" s="4" t="s">
        <v>36</v>
      </c>
      <c r="G1107" s="4" t="s">
        <v>921</v>
      </c>
      <c r="H1107" s="4" t="s">
        <v>38</v>
      </c>
      <c r="I1107" s="4" t="s">
        <v>2721</v>
      </c>
      <c r="J1107" s="4"/>
      <c r="K1107" s="55"/>
      <c r="L1107" s="4"/>
      <c r="M1107" s="4" t="s">
        <v>2728</v>
      </c>
      <c r="N1107" s="55"/>
      <c r="O1107" s="4" t="s">
        <v>2816</v>
      </c>
      <c r="P1107" s="55">
        <v>44692</v>
      </c>
      <c r="Q1107" s="4" t="s">
        <v>2817</v>
      </c>
      <c r="R1107" s="4"/>
      <c r="S1107" s="4"/>
      <c r="T1107" s="4">
        <v>38</v>
      </c>
      <c r="U1107" s="4" t="s">
        <v>59</v>
      </c>
      <c r="V1107" s="4">
        <v>59</v>
      </c>
      <c r="W1107" s="4" t="s">
        <v>60</v>
      </c>
      <c r="X1107" s="4">
        <v>192</v>
      </c>
      <c r="Y1107" s="4" t="s">
        <v>61</v>
      </c>
      <c r="Z1107" s="4">
        <v>15</v>
      </c>
      <c r="AA1107" s="4" t="s">
        <v>43</v>
      </c>
      <c r="AB1107" s="4">
        <v>1</v>
      </c>
      <c r="AC1107" s="4" t="s">
        <v>43</v>
      </c>
      <c r="AD1107" s="36">
        <v>1</v>
      </c>
      <c r="AE1107" s="36" t="s">
        <v>43</v>
      </c>
      <c r="AF1107" s="4"/>
      <c r="AG1107" s="4"/>
      <c r="AH1107" s="4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</row>
    <row r="1108" spans="1:46" ht="15" customHeight="1" x14ac:dyDescent="0.35">
      <c r="A1108" s="4">
        <v>2022</v>
      </c>
      <c r="B1108" s="4" t="s">
        <v>147</v>
      </c>
      <c r="C1108" s="4" t="s">
        <v>148</v>
      </c>
      <c r="D1108" s="55">
        <v>44699</v>
      </c>
      <c r="E1108" s="4" t="s">
        <v>2443</v>
      </c>
      <c r="F1108" s="4" t="s">
        <v>36</v>
      </c>
      <c r="G1108" s="4" t="s">
        <v>921</v>
      </c>
      <c r="H1108" s="4" t="s">
        <v>38</v>
      </c>
      <c r="I1108" s="4" t="s">
        <v>748</v>
      </c>
      <c r="J1108" s="4"/>
      <c r="K1108" s="55"/>
      <c r="L1108" s="4"/>
      <c r="M1108" s="4" t="s">
        <v>2818</v>
      </c>
      <c r="N1108" s="55"/>
      <c r="O1108" s="4" t="s">
        <v>2819</v>
      </c>
      <c r="P1108" s="55">
        <v>44699</v>
      </c>
      <c r="Q1108" s="4" t="s">
        <v>2820</v>
      </c>
      <c r="R1108" s="4"/>
      <c r="S1108" s="4"/>
      <c r="T1108" s="4">
        <v>0</v>
      </c>
      <c r="U1108" s="4" t="s">
        <v>150</v>
      </c>
      <c r="V1108" s="4">
        <v>300679</v>
      </c>
      <c r="W1108" s="4" t="s">
        <v>603</v>
      </c>
      <c r="X1108" s="4">
        <v>300679</v>
      </c>
      <c r="Y1108" s="4" t="s">
        <v>603</v>
      </c>
      <c r="Z1108" s="4">
        <v>7</v>
      </c>
      <c r="AA1108" s="4" t="s">
        <v>329</v>
      </c>
      <c r="AB1108" s="4">
        <v>1</v>
      </c>
      <c r="AC1108" s="4" t="s">
        <v>330</v>
      </c>
      <c r="AD1108" s="36">
        <v>3</v>
      </c>
      <c r="AE1108" s="36" t="s">
        <v>604</v>
      </c>
      <c r="AF1108" s="4"/>
      <c r="AG1108" s="4"/>
      <c r="AH1108" s="4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</row>
    <row r="1109" spans="1:46" ht="15" customHeight="1" x14ac:dyDescent="0.35">
      <c r="A1109" s="4">
        <v>2022</v>
      </c>
      <c r="B1109" s="4" t="s">
        <v>147</v>
      </c>
      <c r="C1109" s="4" t="s">
        <v>148</v>
      </c>
      <c r="D1109" s="55">
        <v>44620</v>
      </c>
      <c r="E1109" s="4" t="s">
        <v>2443</v>
      </c>
      <c r="F1109" s="4" t="s">
        <v>36</v>
      </c>
      <c r="G1109" s="4" t="s">
        <v>921</v>
      </c>
      <c r="H1109" s="4" t="s">
        <v>38</v>
      </c>
      <c r="I1109" s="4" t="s">
        <v>748</v>
      </c>
      <c r="J1109" s="4"/>
      <c r="K1109" s="55"/>
      <c r="L1109" s="4"/>
      <c r="M1109" s="4" t="s">
        <v>2731</v>
      </c>
      <c r="N1109" s="55"/>
      <c r="O1109" s="4" t="s">
        <v>2821</v>
      </c>
      <c r="P1109" s="55">
        <v>44620</v>
      </c>
      <c r="Q1109" s="4" t="s">
        <v>2822</v>
      </c>
      <c r="R1109" s="4"/>
      <c r="S1109" s="4"/>
      <c r="T1109" s="4">
        <v>0</v>
      </c>
      <c r="U1109" s="4" t="s">
        <v>150</v>
      </c>
      <c r="V1109" s="4">
        <v>300680</v>
      </c>
      <c r="W1109" s="4" t="s">
        <v>628</v>
      </c>
      <c r="X1109" s="4">
        <v>300680</v>
      </c>
      <c r="Y1109" s="4" t="s">
        <v>628</v>
      </c>
      <c r="Z1109" s="4">
        <v>7</v>
      </c>
      <c r="AA1109" s="4" t="s">
        <v>329</v>
      </c>
      <c r="AB1109" s="4">
        <v>1</v>
      </c>
      <c r="AC1109" s="4" t="s">
        <v>330</v>
      </c>
      <c r="AD1109" s="36">
        <v>4</v>
      </c>
      <c r="AE1109" s="36" t="s">
        <v>629</v>
      </c>
      <c r="AF1109" s="4"/>
      <c r="AG1109" s="4"/>
      <c r="AH1109" s="4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</row>
    <row r="1110" spans="1:46" ht="15" customHeight="1" x14ac:dyDescent="0.35">
      <c r="A1110" s="4">
        <v>2022</v>
      </c>
      <c r="B1110" s="4" t="s">
        <v>147</v>
      </c>
      <c r="C1110" s="4" t="s">
        <v>148</v>
      </c>
      <c r="D1110" s="55">
        <v>44637</v>
      </c>
      <c r="E1110" s="4" t="s">
        <v>2443</v>
      </c>
      <c r="F1110" s="4" t="s">
        <v>36</v>
      </c>
      <c r="G1110" s="4" t="s">
        <v>921</v>
      </c>
      <c r="H1110" s="4" t="s">
        <v>38</v>
      </c>
      <c r="I1110" s="4" t="s">
        <v>748</v>
      </c>
      <c r="J1110" s="4"/>
      <c r="K1110" s="55"/>
      <c r="L1110" s="4"/>
      <c r="M1110" s="4" t="s">
        <v>2731</v>
      </c>
      <c r="N1110" s="55"/>
      <c r="O1110" s="4" t="s">
        <v>2823</v>
      </c>
      <c r="P1110" s="55">
        <v>44637</v>
      </c>
      <c r="Q1110" s="4" t="s">
        <v>2824</v>
      </c>
      <c r="R1110" s="4"/>
      <c r="S1110" s="4"/>
      <c r="T1110" s="4">
        <v>0</v>
      </c>
      <c r="U1110" s="4" t="s">
        <v>150</v>
      </c>
      <c r="V1110" s="4">
        <v>300681</v>
      </c>
      <c r="W1110" s="4" t="s">
        <v>631</v>
      </c>
      <c r="X1110" s="4">
        <v>300681</v>
      </c>
      <c r="Y1110" s="4" t="s">
        <v>631</v>
      </c>
      <c r="Z1110" s="4">
        <v>7</v>
      </c>
      <c r="AA1110" s="4" t="s">
        <v>329</v>
      </c>
      <c r="AB1110" s="4">
        <v>1</v>
      </c>
      <c r="AC1110" s="4" t="s">
        <v>330</v>
      </c>
      <c r="AD1110" s="36">
        <v>5</v>
      </c>
      <c r="AE1110" s="36" t="s">
        <v>632</v>
      </c>
      <c r="AF1110" s="4"/>
      <c r="AG1110" s="4"/>
      <c r="AH1110" s="4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</row>
    <row r="1111" spans="1:46" ht="15" customHeight="1" x14ac:dyDescent="0.35">
      <c r="A1111" s="4">
        <v>2022</v>
      </c>
      <c r="B1111" s="4" t="s">
        <v>147</v>
      </c>
      <c r="C1111" s="4" t="s">
        <v>148</v>
      </c>
      <c r="D1111" s="55">
        <v>44663</v>
      </c>
      <c r="E1111" s="4" t="s">
        <v>2443</v>
      </c>
      <c r="F1111" s="4" t="s">
        <v>36</v>
      </c>
      <c r="G1111" s="4" t="s">
        <v>921</v>
      </c>
      <c r="H1111" s="4" t="s">
        <v>38</v>
      </c>
      <c r="I1111" s="4" t="s">
        <v>748</v>
      </c>
      <c r="J1111" s="4"/>
      <c r="K1111" s="55"/>
      <c r="L1111" s="4"/>
      <c r="M1111" s="4" t="s">
        <v>2731</v>
      </c>
      <c r="N1111" s="55"/>
      <c r="O1111" s="4" t="s">
        <v>2825</v>
      </c>
      <c r="P1111" s="55">
        <v>44663</v>
      </c>
      <c r="Q1111" s="4" t="s">
        <v>2826</v>
      </c>
      <c r="R1111" s="4"/>
      <c r="S1111" s="4"/>
      <c r="T1111" s="4">
        <v>0</v>
      </c>
      <c r="U1111" s="4" t="s">
        <v>150</v>
      </c>
      <c r="V1111" s="4">
        <v>301853</v>
      </c>
      <c r="W1111" s="4" t="s">
        <v>642</v>
      </c>
      <c r="X1111" s="4">
        <v>301853</v>
      </c>
      <c r="Y1111" s="4" t="s">
        <v>642</v>
      </c>
      <c r="Z1111" s="4">
        <v>7</v>
      </c>
      <c r="AA1111" s="4" t="s">
        <v>329</v>
      </c>
      <c r="AB1111" s="4">
        <v>1</v>
      </c>
      <c r="AC1111" s="4" t="s">
        <v>330</v>
      </c>
      <c r="AD1111" s="36">
        <v>7</v>
      </c>
      <c r="AE1111" s="36" t="s">
        <v>643</v>
      </c>
      <c r="AF1111" s="4"/>
      <c r="AG1111" s="4"/>
      <c r="AH1111" s="4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</row>
    <row r="1112" spans="1:46" ht="15" customHeight="1" x14ac:dyDescent="0.35">
      <c r="A1112" s="4">
        <v>2022</v>
      </c>
      <c r="B1112" s="4" t="s">
        <v>147</v>
      </c>
      <c r="C1112" s="4" t="s">
        <v>148</v>
      </c>
      <c r="D1112" s="55">
        <v>44705</v>
      </c>
      <c r="E1112" s="4" t="s">
        <v>2443</v>
      </c>
      <c r="F1112" s="4" t="s">
        <v>36</v>
      </c>
      <c r="G1112" s="4" t="s">
        <v>921</v>
      </c>
      <c r="H1112" s="4" t="s">
        <v>38</v>
      </c>
      <c r="I1112" s="4" t="s">
        <v>2721</v>
      </c>
      <c r="J1112" s="4"/>
      <c r="K1112" s="55"/>
      <c r="L1112" s="4"/>
      <c r="M1112" s="4"/>
      <c r="N1112" s="55"/>
      <c r="O1112" s="4" t="s">
        <v>2827</v>
      </c>
      <c r="P1112" s="55">
        <v>44705</v>
      </c>
      <c r="Q1112" s="4" t="s">
        <v>2828</v>
      </c>
      <c r="R1112" s="4"/>
      <c r="S1112" s="4"/>
      <c r="T1112" s="4">
        <v>0</v>
      </c>
      <c r="U1112" s="4" t="s">
        <v>150</v>
      </c>
      <c r="V1112" s="4">
        <v>301272</v>
      </c>
      <c r="W1112" s="4" t="s">
        <v>1469</v>
      </c>
      <c r="X1112" s="4">
        <v>301272</v>
      </c>
      <c r="Y1112" s="4" t="s">
        <v>1469</v>
      </c>
      <c r="Z1112" s="4">
        <v>15</v>
      </c>
      <c r="AA1112" s="4" t="s">
        <v>43</v>
      </c>
      <c r="AB1112" s="4">
        <v>1</v>
      </c>
      <c r="AC1112" s="4" t="s">
        <v>43</v>
      </c>
      <c r="AD1112" s="36">
        <v>23</v>
      </c>
      <c r="AE1112" s="36" t="s">
        <v>1470</v>
      </c>
      <c r="AF1112" s="4"/>
      <c r="AG1112" s="4"/>
      <c r="AH1112" s="4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</row>
    <row r="1113" spans="1:46" ht="15" customHeight="1" x14ac:dyDescent="0.35">
      <c r="A1113" s="4">
        <v>2022</v>
      </c>
      <c r="B1113" s="4" t="s">
        <v>147</v>
      </c>
      <c r="C1113" s="4" t="s">
        <v>148</v>
      </c>
      <c r="D1113" s="55">
        <v>44642</v>
      </c>
      <c r="E1113" s="4" t="s">
        <v>2443</v>
      </c>
      <c r="F1113" s="4" t="s">
        <v>36</v>
      </c>
      <c r="G1113" s="4" t="s">
        <v>921</v>
      </c>
      <c r="H1113" s="4" t="s">
        <v>38</v>
      </c>
      <c r="I1113" s="4" t="s">
        <v>748</v>
      </c>
      <c r="J1113" s="4"/>
      <c r="K1113" s="55"/>
      <c r="L1113" s="4"/>
      <c r="M1113" s="4" t="s">
        <v>2731</v>
      </c>
      <c r="N1113" s="55"/>
      <c r="O1113" s="4" t="s">
        <v>2829</v>
      </c>
      <c r="P1113" s="55">
        <v>44642</v>
      </c>
      <c r="Q1113" s="4" t="s">
        <v>2830</v>
      </c>
      <c r="R1113" s="4"/>
      <c r="S1113" s="4"/>
      <c r="T1113" s="4">
        <v>0</v>
      </c>
      <c r="U1113" s="4" t="s">
        <v>150</v>
      </c>
      <c r="V1113" s="4">
        <v>301289</v>
      </c>
      <c r="W1113" s="4" t="s">
        <v>671</v>
      </c>
      <c r="X1113" s="4">
        <v>301289</v>
      </c>
      <c r="Y1113" s="4" t="s">
        <v>671</v>
      </c>
      <c r="Z1113" s="4">
        <v>15</v>
      </c>
      <c r="AA1113" s="4" t="s">
        <v>43</v>
      </c>
      <c r="AB1113" s="4">
        <v>1</v>
      </c>
      <c r="AC1113" s="4" t="s">
        <v>43</v>
      </c>
      <c r="AD1113" s="36">
        <v>40</v>
      </c>
      <c r="AE1113" s="36" t="s">
        <v>672</v>
      </c>
      <c r="AF1113" s="4"/>
      <c r="AG1113" s="4"/>
      <c r="AH1113" s="4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</row>
    <row r="1114" spans="1:46" ht="15" customHeight="1" x14ac:dyDescent="0.35">
      <c r="A1114" s="4">
        <v>2022</v>
      </c>
      <c r="B1114" s="4" t="s">
        <v>147</v>
      </c>
      <c r="C1114" s="4" t="s">
        <v>148</v>
      </c>
      <c r="D1114" s="55">
        <v>44648</v>
      </c>
      <c r="E1114" s="4" t="s">
        <v>2443</v>
      </c>
      <c r="F1114" s="4" t="s">
        <v>36</v>
      </c>
      <c r="G1114" s="4" t="s">
        <v>921</v>
      </c>
      <c r="H1114" s="4" t="s">
        <v>38</v>
      </c>
      <c r="I1114" s="4" t="s">
        <v>2721</v>
      </c>
      <c r="J1114" s="4"/>
      <c r="K1114" s="55"/>
      <c r="L1114" s="4"/>
      <c r="M1114" s="4" t="s">
        <v>748</v>
      </c>
      <c r="N1114" s="55"/>
      <c r="O1114" s="4" t="s">
        <v>2831</v>
      </c>
      <c r="P1114" s="55">
        <v>44651</v>
      </c>
      <c r="Q1114" s="4" t="s">
        <v>2832</v>
      </c>
      <c r="R1114" s="4"/>
      <c r="S1114" s="4"/>
      <c r="T1114" s="4">
        <v>0</v>
      </c>
      <c r="U1114" s="4" t="s">
        <v>150</v>
      </c>
      <c r="V1114" s="4">
        <v>301486</v>
      </c>
      <c r="W1114" s="4" t="s">
        <v>676</v>
      </c>
      <c r="X1114" s="4">
        <v>301486</v>
      </c>
      <c r="Y1114" s="4" t="s">
        <v>676</v>
      </c>
      <c r="Z1114" s="4">
        <v>18</v>
      </c>
      <c r="AA1114" s="4" t="s">
        <v>94</v>
      </c>
      <c r="AB1114" s="4">
        <v>1</v>
      </c>
      <c r="AC1114" s="4" t="s">
        <v>95</v>
      </c>
      <c r="AD1114" s="36">
        <v>6</v>
      </c>
      <c r="AE1114" s="36" t="s">
        <v>677</v>
      </c>
      <c r="AF1114" s="4"/>
      <c r="AG1114" s="4"/>
      <c r="AH1114" s="4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</row>
    <row r="1115" spans="1:46" ht="15" customHeight="1" x14ac:dyDescent="0.35">
      <c r="A1115" s="4">
        <v>2022</v>
      </c>
      <c r="B1115" s="4" t="s">
        <v>147</v>
      </c>
      <c r="C1115" s="4" t="s">
        <v>148</v>
      </c>
      <c r="D1115" s="55">
        <v>44663</v>
      </c>
      <c r="E1115" s="4" t="s">
        <v>2443</v>
      </c>
      <c r="F1115" s="4" t="s">
        <v>36</v>
      </c>
      <c r="G1115" s="4" t="s">
        <v>921</v>
      </c>
      <c r="H1115" s="4" t="s">
        <v>38</v>
      </c>
      <c r="I1115" s="4" t="s">
        <v>748</v>
      </c>
      <c r="J1115" s="4"/>
      <c r="K1115" s="55"/>
      <c r="L1115" s="4"/>
      <c r="M1115" s="4" t="s">
        <v>2731</v>
      </c>
      <c r="N1115" s="55"/>
      <c r="O1115" s="4" t="s">
        <v>2833</v>
      </c>
      <c r="P1115" s="55">
        <v>44663</v>
      </c>
      <c r="Q1115" s="4" t="s">
        <v>2834</v>
      </c>
      <c r="R1115" s="4"/>
      <c r="S1115" s="4"/>
      <c r="T1115" s="4">
        <v>0</v>
      </c>
      <c r="U1115" s="4" t="s">
        <v>150</v>
      </c>
      <c r="V1115" s="4">
        <v>300682</v>
      </c>
      <c r="W1115" s="4" t="s">
        <v>679</v>
      </c>
      <c r="X1115" s="4">
        <v>300682</v>
      </c>
      <c r="Y1115" s="4" t="s">
        <v>679</v>
      </c>
      <c r="Z1115" s="4">
        <v>7</v>
      </c>
      <c r="AA1115" s="4" t="s">
        <v>329</v>
      </c>
      <c r="AB1115" s="4">
        <v>1</v>
      </c>
      <c r="AC1115" s="4" t="s">
        <v>330</v>
      </c>
      <c r="AD1115" s="36">
        <v>6</v>
      </c>
      <c r="AE1115" s="36" t="s">
        <v>384</v>
      </c>
      <c r="AF1115" s="4"/>
      <c r="AG1115" s="4"/>
      <c r="AH1115" s="4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</row>
    <row r="1116" spans="1:46" ht="15" customHeight="1" x14ac:dyDescent="0.35">
      <c r="A1116" s="4">
        <v>2022</v>
      </c>
      <c r="B1116" s="4" t="s">
        <v>147</v>
      </c>
      <c r="C1116" s="4" t="s">
        <v>148</v>
      </c>
      <c r="D1116" s="55">
        <v>44617</v>
      </c>
      <c r="E1116" s="4" t="s">
        <v>1290</v>
      </c>
      <c r="F1116" s="4" t="s">
        <v>36</v>
      </c>
      <c r="G1116" s="4" t="s">
        <v>921</v>
      </c>
      <c r="H1116" s="4" t="s">
        <v>38</v>
      </c>
      <c r="I1116" s="4" t="s">
        <v>2721</v>
      </c>
      <c r="J1116" s="4"/>
      <c r="K1116" s="55"/>
      <c r="L1116" s="4"/>
      <c r="M1116" s="4" t="s">
        <v>748</v>
      </c>
      <c r="N1116" s="55"/>
      <c r="O1116" s="4" t="s">
        <v>2835</v>
      </c>
      <c r="P1116" s="55">
        <v>44623</v>
      </c>
      <c r="Q1116" s="4" t="s">
        <v>2836</v>
      </c>
      <c r="R1116" s="4"/>
      <c r="S1116" s="4"/>
      <c r="T1116" s="56">
        <v>0</v>
      </c>
      <c r="U1116" s="56" t="s">
        <v>150</v>
      </c>
      <c r="V1116" s="4">
        <v>301292</v>
      </c>
      <c r="W1116" s="56" t="s">
        <v>1602</v>
      </c>
      <c r="X1116" s="4">
        <v>301292</v>
      </c>
      <c r="Y1116" s="4" t="s">
        <v>1602</v>
      </c>
      <c r="Z1116" s="4">
        <v>15</v>
      </c>
      <c r="AA1116" s="4" t="s">
        <v>43</v>
      </c>
      <c r="AB1116" s="4">
        <v>1</v>
      </c>
      <c r="AC1116" s="4" t="s">
        <v>43</v>
      </c>
      <c r="AD1116" s="36">
        <v>43</v>
      </c>
      <c r="AE1116" s="36" t="s">
        <v>1603</v>
      </c>
      <c r="AF1116" s="4"/>
      <c r="AG1116" s="4"/>
      <c r="AH1116" s="4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</row>
    <row r="1117" spans="1:46" ht="15" customHeight="1" x14ac:dyDescent="0.35">
      <c r="A1117" s="4">
        <v>2022</v>
      </c>
      <c r="B1117" s="4" t="s">
        <v>147</v>
      </c>
      <c r="C1117" s="4" t="s">
        <v>207</v>
      </c>
      <c r="D1117" s="55">
        <v>44700</v>
      </c>
      <c r="E1117" s="4" t="s">
        <v>2443</v>
      </c>
      <c r="F1117" s="4" t="s">
        <v>36</v>
      </c>
      <c r="G1117" s="4" t="s">
        <v>921</v>
      </c>
      <c r="H1117" s="4" t="s">
        <v>38</v>
      </c>
      <c r="I1117" s="4" t="s">
        <v>2735</v>
      </c>
      <c r="J1117" s="4"/>
      <c r="K1117" s="55"/>
      <c r="L1117" s="4"/>
      <c r="M1117" s="4"/>
      <c r="N1117" s="55"/>
      <c r="O1117" s="4" t="s">
        <v>2837</v>
      </c>
      <c r="P1117" s="55">
        <v>44700</v>
      </c>
      <c r="Q1117" s="4" t="s">
        <v>2838</v>
      </c>
      <c r="R1117" s="4"/>
      <c r="S1117" s="4"/>
      <c r="T1117" s="4">
        <v>0</v>
      </c>
      <c r="U1117" s="4" t="s">
        <v>150</v>
      </c>
      <c r="V1117" s="4">
        <v>300125</v>
      </c>
      <c r="W1117" s="4" t="s">
        <v>712</v>
      </c>
      <c r="X1117" s="4">
        <v>300125</v>
      </c>
      <c r="Y1117" s="4" t="s">
        <v>712</v>
      </c>
      <c r="Z1117" s="4">
        <v>2</v>
      </c>
      <c r="AA1117" s="4" t="s">
        <v>72</v>
      </c>
      <c r="AB1117" s="4">
        <v>6</v>
      </c>
      <c r="AC1117" s="4" t="s">
        <v>713</v>
      </c>
      <c r="AD1117" s="36">
        <v>1</v>
      </c>
      <c r="AE1117" s="36" t="s">
        <v>713</v>
      </c>
      <c r="AF1117" s="4"/>
      <c r="AG1117" s="4"/>
      <c r="AH1117" s="4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</row>
    <row r="1118" spans="1:46" ht="15" customHeight="1" x14ac:dyDescent="0.35">
      <c r="A1118" s="4">
        <v>2022</v>
      </c>
      <c r="B1118" s="4" t="s">
        <v>147</v>
      </c>
      <c r="C1118" s="4" t="s">
        <v>207</v>
      </c>
      <c r="D1118" s="55">
        <v>44636</v>
      </c>
      <c r="E1118" s="4" t="s">
        <v>2443</v>
      </c>
      <c r="F1118" s="4" t="s">
        <v>36</v>
      </c>
      <c r="G1118" s="4" t="s">
        <v>921</v>
      </c>
      <c r="H1118" s="4" t="s">
        <v>38</v>
      </c>
      <c r="I1118" s="4" t="s">
        <v>2734</v>
      </c>
      <c r="J1118" s="4"/>
      <c r="K1118" s="55"/>
      <c r="L1118" s="4"/>
      <c r="M1118" s="4" t="s">
        <v>2731</v>
      </c>
      <c r="N1118" s="55"/>
      <c r="O1118" s="4" t="s">
        <v>2839</v>
      </c>
      <c r="P1118" s="55">
        <v>44636</v>
      </c>
      <c r="Q1118" s="4" t="s">
        <v>2840</v>
      </c>
      <c r="R1118" s="4"/>
      <c r="S1118" s="4"/>
      <c r="T1118" s="4">
        <v>0</v>
      </c>
      <c r="U1118" s="4" t="s">
        <v>150</v>
      </c>
      <c r="V1118" s="4">
        <v>301663</v>
      </c>
      <c r="W1118" s="4" t="s">
        <v>777</v>
      </c>
      <c r="X1118" s="4">
        <v>301663</v>
      </c>
      <c r="Y1118" s="4" t="s">
        <v>777</v>
      </c>
      <c r="Z1118" s="4">
        <v>21</v>
      </c>
      <c r="AA1118" s="4" t="s">
        <v>104</v>
      </c>
      <c r="AB1118" s="4">
        <v>8</v>
      </c>
      <c r="AC1118" s="4" t="s">
        <v>778</v>
      </c>
      <c r="AD1118" s="36">
        <v>1</v>
      </c>
      <c r="AE1118" s="36" t="s">
        <v>779</v>
      </c>
      <c r="AF1118" s="4"/>
      <c r="AG1118" s="4"/>
      <c r="AH1118" s="4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</row>
    <row r="1119" spans="1:46" ht="15" customHeight="1" x14ac:dyDescent="0.35">
      <c r="A1119" s="4">
        <v>2022</v>
      </c>
      <c r="B1119" s="4" t="s">
        <v>34</v>
      </c>
      <c r="C1119" s="4" t="s">
        <v>244</v>
      </c>
      <c r="D1119" s="55">
        <v>44658</v>
      </c>
      <c r="E1119" s="4" t="s">
        <v>2443</v>
      </c>
      <c r="F1119" s="4" t="s">
        <v>36</v>
      </c>
      <c r="G1119" s="4" t="s">
        <v>921</v>
      </c>
      <c r="H1119" s="4" t="s">
        <v>38</v>
      </c>
      <c r="I1119" s="4" t="s">
        <v>2721</v>
      </c>
      <c r="J1119" s="4"/>
      <c r="K1119" s="55"/>
      <c r="L1119" s="4"/>
      <c r="M1119" s="4"/>
      <c r="N1119" s="55"/>
      <c r="O1119" s="4" t="s">
        <v>2841</v>
      </c>
      <c r="P1119" s="55">
        <v>44658</v>
      </c>
      <c r="Q1119" s="4" t="s">
        <v>2842</v>
      </c>
      <c r="R1119" s="4"/>
      <c r="S1119" s="4"/>
      <c r="T1119" s="4">
        <v>10</v>
      </c>
      <c r="U1119" s="4" t="s">
        <v>246</v>
      </c>
      <c r="V1119" s="4">
        <v>521</v>
      </c>
      <c r="W1119" s="4" t="s">
        <v>900</v>
      </c>
      <c r="X1119" s="4">
        <v>99</v>
      </c>
      <c r="Y1119" s="4" t="s">
        <v>901</v>
      </c>
      <c r="Z1119" s="4">
        <v>20</v>
      </c>
      <c r="AA1119" s="4" t="s">
        <v>324</v>
      </c>
      <c r="AB1119" s="4">
        <v>1</v>
      </c>
      <c r="AC1119" s="4" t="s">
        <v>324</v>
      </c>
      <c r="AD1119" s="36">
        <v>4</v>
      </c>
      <c r="AE1119" s="36" t="s">
        <v>902</v>
      </c>
      <c r="AF1119" s="4"/>
      <c r="AG1119" s="4"/>
      <c r="AH1119" s="4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</row>
    <row r="1120" spans="1:46" ht="15" customHeight="1" x14ac:dyDescent="0.35">
      <c r="A1120" s="4">
        <v>2022</v>
      </c>
      <c r="B1120" s="4" t="s">
        <v>34</v>
      </c>
      <c r="C1120" s="4" t="s">
        <v>244</v>
      </c>
      <c r="D1120" s="55">
        <v>44662</v>
      </c>
      <c r="E1120" s="4" t="s">
        <v>2443</v>
      </c>
      <c r="F1120" s="4" t="s">
        <v>36</v>
      </c>
      <c r="G1120" s="4" t="s">
        <v>921</v>
      </c>
      <c r="H1120" s="4" t="s">
        <v>38</v>
      </c>
      <c r="I1120" s="4" t="s">
        <v>2721</v>
      </c>
      <c r="J1120" s="4"/>
      <c r="K1120" s="55"/>
      <c r="L1120" s="4"/>
      <c r="M1120" s="4"/>
      <c r="N1120" s="55"/>
      <c r="O1120" s="4" t="s">
        <v>2843</v>
      </c>
      <c r="P1120" s="55">
        <v>44662</v>
      </c>
      <c r="Q1120" s="4" t="s">
        <v>2844</v>
      </c>
      <c r="R1120" s="4"/>
      <c r="S1120" s="4"/>
      <c r="T1120" s="4">
        <v>10</v>
      </c>
      <c r="U1120" s="4" t="s">
        <v>246</v>
      </c>
      <c r="V1120" s="4">
        <v>536</v>
      </c>
      <c r="W1120" s="4" t="s">
        <v>905</v>
      </c>
      <c r="X1120" s="4">
        <v>114</v>
      </c>
      <c r="Y1120" s="4" t="s">
        <v>906</v>
      </c>
      <c r="Z1120" s="4">
        <v>2</v>
      </c>
      <c r="AA1120" s="4" t="s">
        <v>72</v>
      </c>
      <c r="AB1120" s="4">
        <v>18</v>
      </c>
      <c r="AC1120" s="4" t="s">
        <v>907</v>
      </c>
      <c r="AD1120" s="36">
        <v>1</v>
      </c>
      <c r="AE1120" s="36" t="s">
        <v>908</v>
      </c>
      <c r="AF1120" s="4"/>
      <c r="AG1120" s="4"/>
      <c r="AH1120" s="4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</row>
    <row r="1121" spans="1:46" ht="15" customHeight="1" x14ac:dyDescent="0.35">
      <c r="A1121" s="4">
        <v>2022</v>
      </c>
      <c r="B1121" s="4" t="s">
        <v>62</v>
      </c>
      <c r="C1121" s="4" t="s">
        <v>62</v>
      </c>
      <c r="D1121" s="55">
        <v>44617</v>
      </c>
      <c r="E1121" s="4" t="s">
        <v>2443</v>
      </c>
      <c r="F1121" s="4" t="s">
        <v>36</v>
      </c>
      <c r="G1121" s="4" t="s">
        <v>921</v>
      </c>
      <c r="H1121" s="4" t="s">
        <v>38</v>
      </c>
      <c r="I1121" s="4" t="s">
        <v>748</v>
      </c>
      <c r="J1121" s="4"/>
      <c r="K1121" s="55"/>
      <c r="L1121" s="4"/>
      <c r="M1121" s="4" t="s">
        <v>2731</v>
      </c>
      <c r="N1121" s="55"/>
      <c r="O1121" s="4" t="s">
        <v>2845</v>
      </c>
      <c r="P1121" s="55">
        <v>44617</v>
      </c>
      <c r="Q1121" s="4" t="s">
        <v>2846</v>
      </c>
      <c r="R1121" s="4"/>
      <c r="S1121" s="4"/>
      <c r="T1121" s="4">
        <v>99</v>
      </c>
      <c r="U1121" s="4" t="s">
        <v>64</v>
      </c>
      <c r="V1121" s="4">
        <v>464</v>
      </c>
      <c r="W1121" s="4" t="s">
        <v>556</v>
      </c>
      <c r="X1121" s="4">
        <v>1028</v>
      </c>
      <c r="Y1121" s="4" t="s">
        <v>557</v>
      </c>
      <c r="Z1121" s="4">
        <v>7</v>
      </c>
      <c r="AA1121" s="4" t="s">
        <v>329</v>
      </c>
      <c r="AB1121" s="4">
        <v>1</v>
      </c>
      <c r="AC1121" s="4" t="s">
        <v>330</v>
      </c>
      <c r="AD1121" s="36">
        <v>2</v>
      </c>
      <c r="AE1121" s="36" t="s">
        <v>428</v>
      </c>
      <c r="AF1121" s="4"/>
      <c r="AG1121" s="4"/>
      <c r="AH1121" s="4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</row>
    <row r="1122" spans="1:46" ht="15" customHeight="1" x14ac:dyDescent="0.35">
      <c r="A1122" s="4">
        <v>2022</v>
      </c>
      <c r="B1122" s="4" t="s">
        <v>62</v>
      </c>
      <c r="C1122" s="4" t="s">
        <v>62</v>
      </c>
      <c r="D1122" s="55">
        <v>44656</v>
      </c>
      <c r="E1122" s="4" t="s">
        <v>2443</v>
      </c>
      <c r="F1122" s="4" t="s">
        <v>36</v>
      </c>
      <c r="G1122" s="4" t="s">
        <v>921</v>
      </c>
      <c r="H1122" s="4" t="s">
        <v>38</v>
      </c>
      <c r="I1122" s="4" t="s">
        <v>2721</v>
      </c>
      <c r="J1122" s="4"/>
      <c r="K1122" s="55"/>
      <c r="L1122" s="4"/>
      <c r="M1122" s="4" t="s">
        <v>2728</v>
      </c>
      <c r="N1122" s="55"/>
      <c r="O1122" s="4" t="s">
        <v>2847</v>
      </c>
      <c r="P1122" s="55">
        <v>44693</v>
      </c>
      <c r="Q1122" s="4" t="s">
        <v>2848</v>
      </c>
      <c r="R1122" s="4"/>
      <c r="S1122" s="4"/>
      <c r="T1122" s="4">
        <v>99</v>
      </c>
      <c r="U1122" s="4" t="s">
        <v>64</v>
      </c>
      <c r="V1122" s="4">
        <v>453</v>
      </c>
      <c r="W1122" s="4" t="s">
        <v>86</v>
      </c>
      <c r="X1122" s="4">
        <v>861</v>
      </c>
      <c r="Y1122" s="4" t="s">
        <v>87</v>
      </c>
      <c r="Z1122" s="4">
        <v>16</v>
      </c>
      <c r="AA1122" s="4" t="s">
        <v>88</v>
      </c>
      <c r="AB1122" s="4">
        <v>1</v>
      </c>
      <c r="AC1122" s="4" t="s">
        <v>89</v>
      </c>
      <c r="AD1122" s="36">
        <v>12</v>
      </c>
      <c r="AE1122" s="36" t="s">
        <v>90</v>
      </c>
      <c r="AF1122" s="4"/>
      <c r="AG1122" s="4"/>
      <c r="AH1122" s="4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</row>
    <row r="1123" spans="1:46" ht="15" customHeight="1" x14ac:dyDescent="0.35">
      <c r="A1123" s="4">
        <v>2022</v>
      </c>
      <c r="B1123" s="4" t="s">
        <v>34</v>
      </c>
      <c r="C1123" s="4" t="s">
        <v>34</v>
      </c>
      <c r="D1123" s="55">
        <v>44635</v>
      </c>
      <c r="E1123" s="4" t="s">
        <v>2443</v>
      </c>
      <c r="F1123" s="4" t="s">
        <v>36</v>
      </c>
      <c r="G1123" s="4" t="s">
        <v>921</v>
      </c>
      <c r="H1123" s="4" t="s">
        <v>38</v>
      </c>
      <c r="I1123" s="4" t="s">
        <v>748</v>
      </c>
      <c r="J1123" s="4"/>
      <c r="K1123" s="55"/>
      <c r="L1123" s="4"/>
      <c r="M1123" s="4" t="s">
        <v>2731</v>
      </c>
      <c r="N1123" s="55"/>
      <c r="O1123" s="4" t="s">
        <v>2849</v>
      </c>
      <c r="P1123" s="55">
        <v>44635</v>
      </c>
      <c r="Q1123" s="4" t="s">
        <v>2850</v>
      </c>
      <c r="R1123" s="4"/>
      <c r="S1123" s="4"/>
      <c r="T1123" s="4">
        <v>39</v>
      </c>
      <c r="U1123" s="4" t="s">
        <v>286</v>
      </c>
      <c r="V1123" s="4">
        <v>39</v>
      </c>
      <c r="W1123" s="4" t="s">
        <v>599</v>
      </c>
      <c r="X1123" s="4">
        <v>1087</v>
      </c>
      <c r="Y1123" s="4" t="s">
        <v>600</v>
      </c>
      <c r="Z1123" s="4">
        <v>15</v>
      </c>
      <c r="AA1123" s="4" t="s">
        <v>43</v>
      </c>
      <c r="AB1123" s="4">
        <v>1</v>
      </c>
      <c r="AC1123" s="4" t="s">
        <v>43</v>
      </c>
      <c r="AD1123" s="36">
        <v>1</v>
      </c>
      <c r="AE1123" s="36" t="s">
        <v>43</v>
      </c>
      <c r="AF1123" s="4"/>
      <c r="AG1123" s="4"/>
      <c r="AH1123" s="4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</row>
    <row r="1124" spans="1:46" ht="15" customHeight="1" x14ac:dyDescent="0.35">
      <c r="A1124" s="4">
        <v>2022</v>
      </c>
      <c r="B1124" s="4" t="s">
        <v>34</v>
      </c>
      <c r="C1124" s="4" t="s">
        <v>34</v>
      </c>
      <c r="D1124" s="55">
        <v>44670</v>
      </c>
      <c r="E1124" s="4" t="s">
        <v>2443</v>
      </c>
      <c r="F1124" s="4" t="s">
        <v>36</v>
      </c>
      <c r="G1124" s="4" t="s">
        <v>921</v>
      </c>
      <c r="H1124" s="4" t="s">
        <v>38</v>
      </c>
      <c r="I1124" s="4" t="s">
        <v>2735</v>
      </c>
      <c r="J1124" s="4"/>
      <c r="K1124" s="55"/>
      <c r="L1124" s="4"/>
      <c r="M1124" s="4"/>
      <c r="N1124" s="55"/>
      <c r="O1124" s="4" t="s">
        <v>2851</v>
      </c>
      <c r="P1124" s="55">
        <v>44670</v>
      </c>
      <c r="Q1124" s="4" t="s">
        <v>2852</v>
      </c>
      <c r="R1124" s="4"/>
      <c r="S1124" s="4"/>
      <c r="T1124" s="4">
        <v>11</v>
      </c>
      <c r="U1124" s="4" t="s">
        <v>342</v>
      </c>
      <c r="V1124" s="4">
        <v>11</v>
      </c>
      <c r="W1124" s="4" t="s">
        <v>364</v>
      </c>
      <c r="X1124" s="4">
        <v>117</v>
      </c>
      <c r="Y1124" s="4" t="s">
        <v>365</v>
      </c>
      <c r="Z1124" s="4">
        <v>15</v>
      </c>
      <c r="AA1124" s="4" t="s">
        <v>43</v>
      </c>
      <c r="AB1124" s="4">
        <v>1</v>
      </c>
      <c r="AC1124" s="4" t="s">
        <v>43</v>
      </c>
      <c r="AD1124" s="36">
        <v>13</v>
      </c>
      <c r="AE1124" s="36" t="s">
        <v>44</v>
      </c>
      <c r="AF1124" s="4"/>
      <c r="AG1124" s="4"/>
      <c r="AH1124" s="4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</row>
    <row r="1125" spans="1:46" ht="15" customHeight="1" x14ac:dyDescent="0.35">
      <c r="A1125" s="4">
        <v>2022</v>
      </c>
      <c r="B1125" s="4" t="s">
        <v>34</v>
      </c>
      <c r="C1125" s="4" t="s">
        <v>289</v>
      </c>
      <c r="D1125" s="55">
        <v>44641</v>
      </c>
      <c r="E1125" s="4" t="s">
        <v>2443</v>
      </c>
      <c r="F1125" s="4" t="s">
        <v>36</v>
      </c>
      <c r="G1125" s="4" t="s">
        <v>921</v>
      </c>
      <c r="H1125" s="4" t="s">
        <v>38</v>
      </c>
      <c r="I1125" s="4" t="s">
        <v>2724</v>
      </c>
      <c r="J1125" s="4"/>
      <c r="K1125" s="55"/>
      <c r="L1125" s="4"/>
      <c r="M1125" s="4"/>
      <c r="N1125" s="55"/>
      <c r="O1125" s="4" t="s">
        <v>2853</v>
      </c>
      <c r="P1125" s="55">
        <v>44641</v>
      </c>
      <c r="Q1125" s="4" t="s">
        <v>2854</v>
      </c>
      <c r="R1125" s="4"/>
      <c r="S1125" s="4"/>
      <c r="T1125" s="4">
        <v>24</v>
      </c>
      <c r="U1125" s="4" t="s">
        <v>876</v>
      </c>
      <c r="V1125" s="4">
        <v>24</v>
      </c>
      <c r="W1125" s="4" t="s">
        <v>876</v>
      </c>
      <c r="X1125" s="4">
        <v>201</v>
      </c>
      <c r="Y1125" s="4" t="s">
        <v>876</v>
      </c>
      <c r="Z1125" s="4">
        <v>15</v>
      </c>
      <c r="AA1125" s="4" t="s">
        <v>43</v>
      </c>
      <c r="AB1125" s="4">
        <v>1</v>
      </c>
      <c r="AC1125" s="4" t="s">
        <v>43</v>
      </c>
      <c r="AD1125" s="36">
        <v>1</v>
      </c>
      <c r="AE1125" s="36" t="s">
        <v>43</v>
      </c>
      <c r="AF1125" s="4"/>
      <c r="AG1125" s="4"/>
      <c r="AH1125" s="4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</row>
    <row r="1126" spans="1:46" ht="15" customHeight="1" x14ac:dyDescent="0.35">
      <c r="A1126" s="4">
        <v>2022</v>
      </c>
      <c r="B1126" s="4" t="s">
        <v>34</v>
      </c>
      <c r="C1126" s="4" t="s">
        <v>34</v>
      </c>
      <c r="D1126" s="55">
        <v>44630</v>
      </c>
      <c r="E1126" s="4" t="s">
        <v>2566</v>
      </c>
      <c r="F1126" s="4" t="s">
        <v>36</v>
      </c>
      <c r="G1126" s="4" t="s">
        <v>921</v>
      </c>
      <c r="H1126" s="4" t="s">
        <v>38</v>
      </c>
      <c r="I1126" s="4" t="s">
        <v>2735</v>
      </c>
      <c r="J1126" s="4"/>
      <c r="K1126" s="55"/>
      <c r="L1126" s="4"/>
      <c r="M1126" s="4" t="s">
        <v>748</v>
      </c>
      <c r="N1126" s="55"/>
      <c r="O1126" s="4" t="s">
        <v>2855</v>
      </c>
      <c r="P1126" s="55">
        <v>44630</v>
      </c>
      <c r="Q1126" s="4" t="s">
        <v>2856</v>
      </c>
      <c r="R1126" s="4"/>
      <c r="S1126" s="4"/>
      <c r="T1126" s="4">
        <v>10</v>
      </c>
      <c r="U1126" s="4" t="s">
        <v>246</v>
      </c>
      <c r="V1126" s="4">
        <v>111</v>
      </c>
      <c r="W1126" s="4" t="s">
        <v>1191</v>
      </c>
      <c r="X1126" s="4">
        <v>1276</v>
      </c>
      <c r="Y1126" s="4" t="s">
        <v>1191</v>
      </c>
      <c r="Z1126" s="4">
        <v>15</v>
      </c>
      <c r="AA1126" s="4" t="s">
        <v>43</v>
      </c>
      <c r="AB1126" s="4">
        <v>1</v>
      </c>
      <c r="AC1126" s="4" t="s">
        <v>43</v>
      </c>
      <c r="AD1126" s="36">
        <v>7</v>
      </c>
      <c r="AE1126" s="36" t="s">
        <v>1192</v>
      </c>
      <c r="AF1126" s="4"/>
      <c r="AG1126" s="4"/>
      <c r="AH1126" s="4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</row>
    <row r="1127" spans="1:46" ht="15" customHeight="1" x14ac:dyDescent="0.35">
      <c r="A1127" s="4">
        <v>2022</v>
      </c>
      <c r="B1127" s="4" t="s">
        <v>34</v>
      </c>
      <c r="C1127" s="4" t="s">
        <v>34</v>
      </c>
      <c r="D1127" s="55">
        <v>44645</v>
      </c>
      <c r="E1127" s="4" t="s">
        <v>2566</v>
      </c>
      <c r="F1127" s="4" t="s">
        <v>36</v>
      </c>
      <c r="G1127" s="4" t="s">
        <v>921</v>
      </c>
      <c r="H1127" s="4" t="s">
        <v>38</v>
      </c>
      <c r="I1127" s="4" t="s">
        <v>2735</v>
      </c>
      <c r="J1127" s="4"/>
      <c r="K1127" s="55"/>
      <c r="L1127" s="4"/>
      <c r="M1127" s="4" t="s">
        <v>748</v>
      </c>
      <c r="N1127" s="55"/>
      <c r="O1127" s="4" t="s">
        <v>2857</v>
      </c>
      <c r="P1127" s="55">
        <v>44645</v>
      </c>
      <c r="Q1127" s="4" t="s">
        <v>2858</v>
      </c>
      <c r="R1127" s="4"/>
      <c r="S1127" s="4"/>
      <c r="T1127" s="4">
        <v>10</v>
      </c>
      <c r="U1127" s="4" t="s">
        <v>246</v>
      </c>
      <c r="V1127" s="4">
        <v>10</v>
      </c>
      <c r="W1127" s="4" t="s">
        <v>360</v>
      </c>
      <c r="X1127" s="4">
        <v>79</v>
      </c>
      <c r="Y1127" s="4" t="s">
        <v>361</v>
      </c>
      <c r="Z1127" s="4">
        <v>15</v>
      </c>
      <c r="AA1127" s="4" t="s">
        <v>43</v>
      </c>
      <c r="AB1127" s="4">
        <v>1</v>
      </c>
      <c r="AC1127" s="4" t="s">
        <v>43</v>
      </c>
      <c r="AD1127" s="36">
        <v>30</v>
      </c>
      <c r="AE1127" s="36" t="s">
        <v>130</v>
      </c>
      <c r="AF1127" s="4"/>
      <c r="AG1127" s="4"/>
      <c r="AH1127" s="4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</row>
    <row r="1128" spans="1:46" ht="15" customHeight="1" x14ac:dyDescent="0.35">
      <c r="A1128" s="4">
        <v>2022</v>
      </c>
      <c r="B1128" s="4" t="s">
        <v>34</v>
      </c>
      <c r="C1128" s="4" t="s">
        <v>34</v>
      </c>
      <c r="D1128" s="55">
        <v>44676</v>
      </c>
      <c r="E1128" s="4" t="s">
        <v>2443</v>
      </c>
      <c r="F1128" s="4" t="s">
        <v>36</v>
      </c>
      <c r="G1128" s="4" t="s">
        <v>921</v>
      </c>
      <c r="H1128" s="4" t="s">
        <v>38</v>
      </c>
      <c r="I1128" s="4" t="s">
        <v>2734</v>
      </c>
      <c r="J1128" s="4"/>
      <c r="K1128" s="55"/>
      <c r="L1128" s="4"/>
      <c r="M1128" s="4" t="s">
        <v>2818</v>
      </c>
      <c r="N1128" s="55"/>
      <c r="O1128" s="4" t="s">
        <v>2859</v>
      </c>
      <c r="P1128" s="55">
        <v>44676</v>
      </c>
      <c r="Q1128" s="4" t="s">
        <v>2860</v>
      </c>
      <c r="R1128" s="4"/>
      <c r="S1128" s="4"/>
      <c r="T1128" s="4">
        <v>6</v>
      </c>
      <c r="U1128" s="4" t="s">
        <v>138</v>
      </c>
      <c r="V1128" s="4">
        <v>67</v>
      </c>
      <c r="W1128" s="4" t="s">
        <v>871</v>
      </c>
      <c r="X1128" s="4">
        <v>24</v>
      </c>
      <c r="Y1128" s="4" t="s">
        <v>872</v>
      </c>
      <c r="Z1128" s="4">
        <v>15</v>
      </c>
      <c r="AA1128" s="4" t="s">
        <v>43</v>
      </c>
      <c r="AB1128" s="4">
        <v>1</v>
      </c>
      <c r="AC1128" s="4" t="s">
        <v>43</v>
      </c>
      <c r="AD1128" s="36">
        <v>40</v>
      </c>
      <c r="AE1128" s="36" t="s">
        <v>672</v>
      </c>
      <c r="AF1128" s="4"/>
      <c r="AG1128" s="4"/>
      <c r="AH1128" s="4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</row>
    <row r="1129" spans="1:46" ht="15" customHeight="1" x14ac:dyDescent="0.35">
      <c r="A1129" s="4">
        <v>2022</v>
      </c>
      <c r="B1129" s="4" t="s">
        <v>34</v>
      </c>
      <c r="C1129" s="4" t="s">
        <v>34</v>
      </c>
      <c r="D1129" s="55">
        <v>44638</v>
      </c>
      <c r="E1129" s="4" t="s">
        <v>1290</v>
      </c>
      <c r="F1129" s="4" t="s">
        <v>36</v>
      </c>
      <c r="G1129" s="4" t="s">
        <v>921</v>
      </c>
      <c r="H1129" s="4" t="s">
        <v>38</v>
      </c>
      <c r="I1129" s="4" t="s">
        <v>2724</v>
      </c>
      <c r="J1129" s="4"/>
      <c r="K1129" s="57"/>
      <c r="L1129" s="4"/>
      <c r="M1129" s="4"/>
      <c r="N1129" s="55"/>
      <c r="O1129" s="4" t="s">
        <v>2861</v>
      </c>
      <c r="P1129" s="57">
        <v>44638</v>
      </c>
      <c r="Q1129" s="4" t="s">
        <v>2862</v>
      </c>
      <c r="R1129" s="56"/>
      <c r="S1129" s="4"/>
      <c r="T1129" s="56">
        <v>3</v>
      </c>
      <c r="U1129" s="56" t="s">
        <v>159</v>
      </c>
      <c r="V1129" s="56">
        <v>113</v>
      </c>
      <c r="W1129" s="56" t="s">
        <v>277</v>
      </c>
      <c r="X1129" s="56">
        <v>85</v>
      </c>
      <c r="Y1129" s="56" t="s">
        <v>277</v>
      </c>
      <c r="Z1129" s="56">
        <v>15</v>
      </c>
      <c r="AA1129" s="56" t="s">
        <v>43</v>
      </c>
      <c r="AB1129" s="56">
        <v>1</v>
      </c>
      <c r="AC1129" s="56" t="s">
        <v>43</v>
      </c>
      <c r="AD1129" s="37">
        <v>1</v>
      </c>
      <c r="AE1129" s="37" t="s">
        <v>43</v>
      </c>
      <c r="AF1129" s="4"/>
      <c r="AG1129" s="4"/>
      <c r="AH1129" s="4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</row>
    <row r="1130" spans="1:46" ht="15" customHeight="1" x14ac:dyDescent="0.35">
      <c r="A1130" s="4">
        <v>2022</v>
      </c>
      <c r="B1130" s="4" t="s">
        <v>147</v>
      </c>
      <c r="C1130" s="4" t="s">
        <v>207</v>
      </c>
      <c r="D1130" s="55">
        <v>44704</v>
      </c>
      <c r="E1130" s="4" t="s">
        <v>1290</v>
      </c>
      <c r="F1130" s="4" t="s">
        <v>36</v>
      </c>
      <c r="G1130" s="4" t="s">
        <v>921</v>
      </c>
      <c r="H1130" s="4" t="s">
        <v>38</v>
      </c>
      <c r="I1130" s="4" t="s">
        <v>2721</v>
      </c>
      <c r="J1130" s="4"/>
      <c r="K1130" s="55"/>
      <c r="L1130" s="4"/>
      <c r="M1130" s="4"/>
      <c r="N1130" s="55"/>
      <c r="O1130" s="4" t="s">
        <v>2863</v>
      </c>
      <c r="P1130" s="55">
        <v>44704</v>
      </c>
      <c r="Q1130" s="4" t="s">
        <v>2864</v>
      </c>
      <c r="R1130" s="4"/>
      <c r="S1130" s="4"/>
      <c r="T1130" s="4">
        <v>0</v>
      </c>
      <c r="U1130" s="4" t="s">
        <v>150</v>
      </c>
      <c r="V1130" s="4">
        <v>300635</v>
      </c>
      <c r="W1130" s="4" t="s">
        <v>1860</v>
      </c>
      <c r="X1130" s="4">
        <v>300635</v>
      </c>
      <c r="Y1130" s="4" t="s">
        <v>1860</v>
      </c>
      <c r="Z1130" s="4">
        <v>6</v>
      </c>
      <c r="AA1130" s="4" t="s">
        <v>413</v>
      </c>
      <c r="AB1130" s="4">
        <v>9</v>
      </c>
      <c r="AC1130" s="4" t="s">
        <v>1861</v>
      </c>
      <c r="AD1130" s="36">
        <v>1</v>
      </c>
      <c r="AE1130" s="36" t="s">
        <v>1861</v>
      </c>
      <c r="AF1130" s="4"/>
      <c r="AG1130" s="4"/>
      <c r="AH1130" s="4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</row>
    <row r="1131" spans="1:46" ht="15" customHeight="1" x14ac:dyDescent="0.35">
      <c r="A1131" s="4">
        <v>2022</v>
      </c>
      <c r="B1131" s="4" t="s">
        <v>34</v>
      </c>
      <c r="C1131" s="4" t="s">
        <v>244</v>
      </c>
      <c r="D1131" s="55">
        <v>44677</v>
      </c>
      <c r="E1131" s="4" t="s">
        <v>1290</v>
      </c>
      <c r="F1131" s="4" t="s">
        <v>36</v>
      </c>
      <c r="G1131" s="4" t="s">
        <v>921</v>
      </c>
      <c r="H1131" s="4" t="s">
        <v>38</v>
      </c>
      <c r="I1131" s="4" t="s">
        <v>2721</v>
      </c>
      <c r="J1131" s="4"/>
      <c r="K1131" s="55"/>
      <c r="L1131" s="4"/>
      <c r="M1131" s="4"/>
      <c r="N1131" s="55"/>
      <c r="O1131" s="4" t="s">
        <v>2865</v>
      </c>
      <c r="P1131" s="55">
        <v>44677</v>
      </c>
      <c r="Q1131" s="4" t="s">
        <v>2866</v>
      </c>
      <c r="R1131" s="4"/>
      <c r="S1131" s="4"/>
      <c r="T1131" s="4">
        <v>10</v>
      </c>
      <c r="U1131" s="4" t="s">
        <v>246</v>
      </c>
      <c r="V1131" s="4">
        <v>554</v>
      </c>
      <c r="W1131" s="4" t="s">
        <v>1893</v>
      </c>
      <c r="X1131" s="4">
        <v>1530</v>
      </c>
      <c r="Y1131" s="4" t="s">
        <v>1894</v>
      </c>
      <c r="Z1131" s="4">
        <v>5</v>
      </c>
      <c r="AA1131" s="4" t="s">
        <v>77</v>
      </c>
      <c r="AB1131" s="4">
        <v>4</v>
      </c>
      <c r="AC1131" s="4" t="s">
        <v>770</v>
      </c>
      <c r="AD1131" s="36">
        <v>1</v>
      </c>
      <c r="AE1131" s="36" t="s">
        <v>770</v>
      </c>
      <c r="AF1131" s="4"/>
      <c r="AG1131" s="4"/>
      <c r="AH1131" s="4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</row>
    <row r="1132" spans="1:46" ht="15" customHeight="1" x14ac:dyDescent="0.35">
      <c r="A1132" s="4">
        <v>2022</v>
      </c>
      <c r="B1132" s="4" t="s">
        <v>34</v>
      </c>
      <c r="C1132" s="4" t="s">
        <v>244</v>
      </c>
      <c r="D1132" s="55">
        <v>44679</v>
      </c>
      <c r="E1132" s="4" t="s">
        <v>1290</v>
      </c>
      <c r="F1132" s="4" t="s">
        <v>36</v>
      </c>
      <c r="G1132" s="4" t="s">
        <v>921</v>
      </c>
      <c r="H1132" s="4" t="s">
        <v>38</v>
      </c>
      <c r="I1132" s="4" t="s">
        <v>2721</v>
      </c>
      <c r="J1132" s="4"/>
      <c r="K1132" s="55"/>
      <c r="L1132" s="4"/>
      <c r="M1132" s="4"/>
      <c r="N1132" s="55"/>
      <c r="O1132" s="4" t="s">
        <v>2867</v>
      </c>
      <c r="P1132" s="55">
        <v>44679</v>
      </c>
      <c r="Q1132" s="4" t="s">
        <v>2868</v>
      </c>
      <c r="R1132" s="4"/>
      <c r="S1132" s="4"/>
      <c r="T1132" s="4">
        <v>10</v>
      </c>
      <c r="U1132" s="4" t="s">
        <v>246</v>
      </c>
      <c r="V1132" s="4">
        <v>562</v>
      </c>
      <c r="W1132" s="4" t="s">
        <v>1263</v>
      </c>
      <c r="X1132" s="4">
        <v>1707</v>
      </c>
      <c r="Y1132" s="4" t="s">
        <v>1263</v>
      </c>
      <c r="Z1132" s="4">
        <v>10</v>
      </c>
      <c r="AA1132" s="4" t="s">
        <v>256</v>
      </c>
      <c r="AB1132" s="4">
        <v>1</v>
      </c>
      <c r="AC1132" s="4" t="s">
        <v>256</v>
      </c>
      <c r="AD1132" s="36">
        <v>1</v>
      </c>
      <c r="AE1132" s="36" t="s">
        <v>256</v>
      </c>
      <c r="AF1132" s="4"/>
      <c r="AG1132" s="4"/>
      <c r="AH1132" s="4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</row>
    <row r="1133" spans="1:46" ht="15" customHeight="1" x14ac:dyDescent="0.35">
      <c r="A1133" s="4">
        <v>2022</v>
      </c>
      <c r="B1133" s="4" t="s">
        <v>34</v>
      </c>
      <c r="C1133" s="4" t="s">
        <v>244</v>
      </c>
      <c r="D1133" s="55">
        <v>44679</v>
      </c>
      <c r="E1133" s="4" t="s">
        <v>1290</v>
      </c>
      <c r="F1133" s="4" t="s">
        <v>36</v>
      </c>
      <c r="G1133" s="4" t="s">
        <v>921</v>
      </c>
      <c r="H1133" s="4" t="s">
        <v>38</v>
      </c>
      <c r="I1133" s="4" t="s">
        <v>2721</v>
      </c>
      <c r="J1133" s="4"/>
      <c r="K1133" s="55"/>
      <c r="L1133" s="4"/>
      <c r="M1133" s="4"/>
      <c r="N1133" s="55"/>
      <c r="O1133" s="4" t="s">
        <v>2869</v>
      </c>
      <c r="P1133" s="55">
        <v>44679</v>
      </c>
      <c r="Q1133" s="4" t="s">
        <v>2870</v>
      </c>
      <c r="R1133" s="4"/>
      <c r="S1133" s="4"/>
      <c r="T1133" s="4">
        <v>10</v>
      </c>
      <c r="U1133" s="4" t="s">
        <v>246</v>
      </c>
      <c r="V1133" s="4">
        <v>548</v>
      </c>
      <c r="W1133" s="4" t="s">
        <v>1232</v>
      </c>
      <c r="X1133" s="4">
        <v>1373</v>
      </c>
      <c r="Y1133" s="4" t="s">
        <v>1233</v>
      </c>
      <c r="Z1133" s="4">
        <v>20</v>
      </c>
      <c r="AA1133" s="4" t="s">
        <v>324</v>
      </c>
      <c r="AB1133" s="4">
        <v>6</v>
      </c>
      <c r="AC1133" s="4" t="s">
        <v>825</v>
      </c>
      <c r="AD1133" s="36">
        <v>1</v>
      </c>
      <c r="AE1133" s="36" t="s">
        <v>825</v>
      </c>
      <c r="AF1133" s="4"/>
      <c r="AG1133" s="4"/>
      <c r="AH1133" s="4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</row>
    <row r="1134" spans="1:46" ht="15" customHeight="1" x14ac:dyDescent="0.35">
      <c r="A1134" s="4">
        <v>2022</v>
      </c>
      <c r="B1134" s="4" t="s">
        <v>34</v>
      </c>
      <c r="C1134" s="4" t="s">
        <v>244</v>
      </c>
      <c r="D1134" s="55">
        <v>44701</v>
      </c>
      <c r="E1134" s="4" t="s">
        <v>1290</v>
      </c>
      <c r="F1134" s="4" t="s">
        <v>36</v>
      </c>
      <c r="G1134" s="4" t="s">
        <v>921</v>
      </c>
      <c r="H1134" s="4" t="s">
        <v>38</v>
      </c>
      <c r="I1134" s="4" t="s">
        <v>2721</v>
      </c>
      <c r="J1134" s="4"/>
      <c r="K1134" s="55"/>
      <c r="L1134" s="4"/>
      <c r="M1134" s="4"/>
      <c r="N1134" s="55"/>
      <c r="O1134" s="4" t="s">
        <v>2871</v>
      </c>
      <c r="P1134" s="55">
        <v>44701</v>
      </c>
      <c r="Q1134" s="4" t="s">
        <v>2872</v>
      </c>
      <c r="R1134" s="4"/>
      <c r="S1134" s="4"/>
      <c r="T1134" s="4">
        <v>10</v>
      </c>
      <c r="U1134" s="4" t="s">
        <v>246</v>
      </c>
      <c r="V1134" s="4">
        <v>514</v>
      </c>
      <c r="W1134" s="4" t="s">
        <v>897</v>
      </c>
      <c r="X1134" s="4">
        <v>92</v>
      </c>
      <c r="Y1134" s="4" t="s">
        <v>898</v>
      </c>
      <c r="Z1134" s="4">
        <v>15</v>
      </c>
      <c r="AA1134" s="4" t="s">
        <v>43</v>
      </c>
      <c r="AB1134" s="4">
        <v>1</v>
      </c>
      <c r="AC1134" s="4" t="s">
        <v>43</v>
      </c>
      <c r="AD1134" s="36">
        <v>1</v>
      </c>
      <c r="AE1134" s="36" t="s">
        <v>43</v>
      </c>
      <c r="AF1134" s="4"/>
      <c r="AG1134" s="4"/>
      <c r="AH1134" s="4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</row>
    <row r="1135" spans="1:46" ht="15" customHeight="1" x14ac:dyDescent="0.35">
      <c r="A1135" s="4">
        <v>2022</v>
      </c>
      <c r="B1135" s="4" t="s">
        <v>62</v>
      </c>
      <c r="C1135" s="4" t="s">
        <v>62</v>
      </c>
      <c r="D1135" s="55">
        <v>44676</v>
      </c>
      <c r="E1135" s="4" t="s">
        <v>1290</v>
      </c>
      <c r="F1135" s="4" t="s">
        <v>36</v>
      </c>
      <c r="G1135" s="4" t="s">
        <v>921</v>
      </c>
      <c r="H1135" s="4" t="s">
        <v>38</v>
      </c>
      <c r="I1135" s="4" t="s">
        <v>2721</v>
      </c>
      <c r="J1135" s="4"/>
      <c r="K1135" s="55"/>
      <c r="L1135" s="4"/>
      <c r="M1135" s="4"/>
      <c r="N1135" s="55"/>
      <c r="O1135" s="4" t="s">
        <v>2873</v>
      </c>
      <c r="P1135" s="55">
        <v>44676</v>
      </c>
      <c r="Q1135" s="4" t="s">
        <v>2874</v>
      </c>
      <c r="R1135" s="4"/>
      <c r="S1135" s="4"/>
      <c r="T1135" s="4">
        <v>99</v>
      </c>
      <c r="U1135" s="4" t="s">
        <v>64</v>
      </c>
      <c r="V1135" s="4">
        <v>443</v>
      </c>
      <c r="W1135" s="4" t="s">
        <v>299</v>
      </c>
      <c r="X1135" s="4">
        <v>757</v>
      </c>
      <c r="Y1135" s="4" t="s">
        <v>300</v>
      </c>
      <c r="Z1135" s="4">
        <v>4</v>
      </c>
      <c r="AA1135" s="4" t="s">
        <v>301</v>
      </c>
      <c r="AB1135" s="4">
        <v>1</v>
      </c>
      <c r="AC1135" s="4" t="s">
        <v>301</v>
      </c>
      <c r="AD1135" s="36">
        <v>1</v>
      </c>
      <c r="AE1135" s="36" t="s">
        <v>301</v>
      </c>
      <c r="AF1135" s="4"/>
      <c r="AG1135" s="4"/>
      <c r="AH1135" s="4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</row>
    <row r="1136" spans="1:46" ht="15" customHeight="1" x14ac:dyDescent="0.35">
      <c r="A1136" s="4">
        <v>2022</v>
      </c>
      <c r="B1136" s="4" t="s">
        <v>34</v>
      </c>
      <c r="C1136" s="4" t="s">
        <v>34</v>
      </c>
      <c r="D1136" s="55">
        <v>44686</v>
      </c>
      <c r="E1136" s="4" t="s">
        <v>2875</v>
      </c>
      <c r="F1136" s="4" t="s">
        <v>36</v>
      </c>
      <c r="G1136" s="4" t="s">
        <v>921</v>
      </c>
      <c r="H1136" s="4" t="s">
        <v>38</v>
      </c>
      <c r="I1136" s="4" t="s">
        <v>2721</v>
      </c>
      <c r="J1136" s="4"/>
      <c r="K1136" s="55"/>
      <c r="L1136" s="4"/>
      <c r="M1136" s="4"/>
      <c r="N1136" s="55"/>
      <c r="O1136" s="4" t="s">
        <v>2876</v>
      </c>
      <c r="P1136" s="55">
        <v>44686</v>
      </c>
      <c r="Q1136" s="4" t="s">
        <v>2877</v>
      </c>
      <c r="R1136" s="4"/>
      <c r="S1136" s="4"/>
      <c r="T1136" s="4">
        <v>36</v>
      </c>
      <c r="U1136" s="4" t="s">
        <v>229</v>
      </c>
      <c r="V1136" s="4">
        <v>214</v>
      </c>
      <c r="W1136" s="4" t="s">
        <v>1164</v>
      </c>
      <c r="X1136" s="4">
        <v>1205</v>
      </c>
      <c r="Y1136" s="4" t="s">
        <v>1164</v>
      </c>
      <c r="Z1136" s="4">
        <v>7</v>
      </c>
      <c r="AA1136" s="4" t="s">
        <v>329</v>
      </c>
      <c r="AB1136" s="4">
        <v>1</v>
      </c>
      <c r="AC1136" s="4" t="s">
        <v>330</v>
      </c>
      <c r="AD1136" s="36">
        <v>4</v>
      </c>
      <c r="AE1136" s="36" t="s">
        <v>629</v>
      </c>
      <c r="AF1136" s="4"/>
      <c r="AG1136" s="4"/>
      <c r="AH1136" s="4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</row>
    <row r="1137" spans="1:46" ht="15" customHeight="1" x14ac:dyDescent="0.35">
      <c r="A1137" s="4">
        <v>2022</v>
      </c>
      <c r="B1137" s="4" t="s">
        <v>147</v>
      </c>
      <c r="C1137" s="4" t="s">
        <v>148</v>
      </c>
      <c r="D1137" s="55">
        <v>44600</v>
      </c>
      <c r="E1137" s="4" t="s">
        <v>1290</v>
      </c>
      <c r="F1137" s="4" t="s">
        <v>36</v>
      </c>
      <c r="G1137" s="4" t="s">
        <v>921</v>
      </c>
      <c r="H1137" s="4" t="s">
        <v>38</v>
      </c>
      <c r="I1137" s="4" t="s">
        <v>2724</v>
      </c>
      <c r="J1137" s="4"/>
      <c r="K1137" s="55"/>
      <c r="L1137" s="4"/>
      <c r="M1137" s="4"/>
      <c r="N1137" s="55"/>
      <c r="O1137" s="4" t="s">
        <v>2878</v>
      </c>
      <c r="P1137" s="55">
        <v>44600</v>
      </c>
      <c r="Q1137" s="4" t="s">
        <v>2879</v>
      </c>
      <c r="R1137" s="4"/>
      <c r="S1137" s="4"/>
      <c r="T1137" s="4">
        <v>0</v>
      </c>
      <c r="U1137" s="4" t="s">
        <v>150</v>
      </c>
      <c r="V1137" s="4">
        <v>301280</v>
      </c>
      <c r="W1137" s="4" t="s">
        <v>465</v>
      </c>
      <c r="X1137" s="4">
        <v>301280</v>
      </c>
      <c r="Y1137" s="4" t="s">
        <v>465</v>
      </c>
      <c r="Z1137" s="4">
        <v>15</v>
      </c>
      <c r="AA1137" s="4" t="s">
        <v>43</v>
      </c>
      <c r="AB1137" s="4">
        <v>1</v>
      </c>
      <c r="AC1137" s="4" t="s">
        <v>43</v>
      </c>
      <c r="AD1137" s="36">
        <v>31</v>
      </c>
      <c r="AE1137" s="36" t="s">
        <v>49</v>
      </c>
      <c r="AF1137" s="4"/>
      <c r="AG1137" s="4"/>
      <c r="AH1137" s="4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</row>
    <row r="1138" spans="1:46" ht="15" customHeight="1" x14ac:dyDescent="0.35">
      <c r="A1138" s="4">
        <v>2022</v>
      </c>
      <c r="B1138" s="4" t="s">
        <v>34</v>
      </c>
      <c r="C1138" s="4" t="s">
        <v>34</v>
      </c>
      <c r="D1138" s="55">
        <v>44701</v>
      </c>
      <c r="E1138" s="4" t="s">
        <v>1290</v>
      </c>
      <c r="F1138" s="4" t="s">
        <v>36</v>
      </c>
      <c r="G1138" s="4" t="s">
        <v>921</v>
      </c>
      <c r="H1138" s="4" t="s">
        <v>38</v>
      </c>
      <c r="I1138" s="4" t="s">
        <v>2721</v>
      </c>
      <c r="J1138" s="4"/>
      <c r="K1138" s="55"/>
      <c r="L1138" s="4"/>
      <c r="M1138" s="4"/>
      <c r="N1138" s="55"/>
      <c r="O1138" s="4" t="s">
        <v>2880</v>
      </c>
      <c r="P1138" s="55">
        <v>44701</v>
      </c>
      <c r="Q1138" s="4" t="s">
        <v>2881</v>
      </c>
      <c r="R1138" s="4"/>
      <c r="S1138" s="4"/>
      <c r="T1138" s="4">
        <v>38</v>
      </c>
      <c r="U1138" s="4" t="s">
        <v>59</v>
      </c>
      <c r="V1138" s="4">
        <v>240</v>
      </c>
      <c r="W1138" s="4" t="s">
        <v>327</v>
      </c>
      <c r="X1138" s="4">
        <v>193</v>
      </c>
      <c r="Y1138" s="4" t="s">
        <v>328</v>
      </c>
      <c r="Z1138" s="4">
        <v>7</v>
      </c>
      <c r="AA1138" s="4" t="s">
        <v>329</v>
      </c>
      <c r="AB1138" s="4">
        <v>1</v>
      </c>
      <c r="AC1138" s="4" t="s">
        <v>330</v>
      </c>
      <c r="AD1138" s="36">
        <v>1</v>
      </c>
      <c r="AE1138" s="36" t="s">
        <v>331</v>
      </c>
      <c r="AF1138" s="4"/>
      <c r="AG1138" s="4"/>
      <c r="AH1138" s="4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</row>
    <row r="1139" spans="1:46" ht="15" customHeight="1" x14ac:dyDescent="0.35">
      <c r="A1139" s="4">
        <v>2022</v>
      </c>
      <c r="B1139" s="4" t="s">
        <v>34</v>
      </c>
      <c r="C1139" s="4" t="s">
        <v>34</v>
      </c>
      <c r="D1139" s="55">
        <v>44691</v>
      </c>
      <c r="E1139" s="4" t="s">
        <v>1290</v>
      </c>
      <c r="F1139" s="4" t="s">
        <v>36</v>
      </c>
      <c r="G1139" s="4" t="s">
        <v>921</v>
      </c>
      <c r="H1139" s="4" t="s">
        <v>38</v>
      </c>
      <c r="I1139" s="4" t="s">
        <v>2721</v>
      </c>
      <c r="J1139" s="4"/>
      <c r="K1139" s="55"/>
      <c r="L1139" s="4"/>
      <c r="M1139" s="4"/>
      <c r="N1139" s="55"/>
      <c r="O1139" s="4" t="s">
        <v>2882</v>
      </c>
      <c r="P1139" s="55">
        <v>44691</v>
      </c>
      <c r="Q1139" s="4" t="s">
        <v>2883</v>
      </c>
      <c r="R1139" s="4"/>
      <c r="S1139" s="4"/>
      <c r="T1139" s="4">
        <v>26</v>
      </c>
      <c r="U1139" s="4" t="s">
        <v>51</v>
      </c>
      <c r="V1139" s="4">
        <v>6</v>
      </c>
      <c r="W1139" s="4" t="s">
        <v>574</v>
      </c>
      <c r="X1139" s="4">
        <v>9</v>
      </c>
      <c r="Y1139" s="4" t="s">
        <v>575</v>
      </c>
      <c r="Z1139" s="4">
        <v>15</v>
      </c>
      <c r="AA1139" s="4" t="s">
        <v>43</v>
      </c>
      <c r="AB1139" s="4">
        <v>1</v>
      </c>
      <c r="AC1139" s="4" t="s">
        <v>43</v>
      </c>
      <c r="AD1139" s="36">
        <v>31</v>
      </c>
      <c r="AE1139" s="36" t="s">
        <v>49</v>
      </c>
      <c r="AF1139" s="4"/>
      <c r="AG1139" s="4"/>
      <c r="AH1139" s="4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</row>
    <row r="1140" spans="1:46" ht="15" customHeight="1" x14ac:dyDescent="0.35">
      <c r="A1140" s="4">
        <v>2022</v>
      </c>
      <c r="B1140" s="4" t="s">
        <v>34</v>
      </c>
      <c r="C1140" s="4" t="s">
        <v>34</v>
      </c>
      <c r="D1140" s="55">
        <v>44651</v>
      </c>
      <c r="E1140" s="4" t="s">
        <v>1290</v>
      </c>
      <c r="F1140" s="4" t="s">
        <v>36</v>
      </c>
      <c r="G1140" s="4" t="s">
        <v>921</v>
      </c>
      <c r="H1140" s="4" t="s">
        <v>38</v>
      </c>
      <c r="I1140" s="4" t="s">
        <v>2721</v>
      </c>
      <c r="J1140" s="4"/>
      <c r="K1140" s="55"/>
      <c r="L1140" s="4"/>
      <c r="M1140" s="4"/>
      <c r="N1140" s="55"/>
      <c r="O1140" s="4" t="s">
        <v>2884</v>
      </c>
      <c r="P1140" s="55">
        <v>44651</v>
      </c>
      <c r="Q1140" s="4" t="s">
        <v>2885</v>
      </c>
      <c r="R1140" s="4"/>
      <c r="S1140" s="4"/>
      <c r="T1140" s="56">
        <v>36</v>
      </c>
      <c r="U1140" s="56" t="s">
        <v>229</v>
      </c>
      <c r="V1140" s="4">
        <v>202</v>
      </c>
      <c r="W1140" s="56" t="s">
        <v>230</v>
      </c>
      <c r="X1140" s="4">
        <v>1346</v>
      </c>
      <c r="Y1140" s="56" t="s">
        <v>231</v>
      </c>
      <c r="Z1140" s="56">
        <v>15</v>
      </c>
      <c r="AA1140" s="56" t="s">
        <v>43</v>
      </c>
      <c r="AB1140" s="56">
        <v>1</v>
      </c>
      <c r="AC1140" s="56" t="s">
        <v>43</v>
      </c>
      <c r="AD1140" s="37">
        <v>13</v>
      </c>
      <c r="AE1140" s="37" t="s">
        <v>44</v>
      </c>
      <c r="AF1140" s="4"/>
      <c r="AG1140" s="4"/>
      <c r="AH1140" s="4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</row>
    <row r="1141" spans="1:46" ht="15" customHeight="1" x14ac:dyDescent="0.35">
      <c r="A1141" s="4">
        <v>2022</v>
      </c>
      <c r="B1141" s="4" t="s">
        <v>34</v>
      </c>
      <c r="C1141" s="4" t="s">
        <v>34</v>
      </c>
      <c r="D1141" s="55">
        <v>44651</v>
      </c>
      <c r="E1141" s="4" t="s">
        <v>2875</v>
      </c>
      <c r="F1141" s="4" t="s">
        <v>36</v>
      </c>
      <c r="G1141" s="4" t="s">
        <v>921</v>
      </c>
      <c r="H1141" s="4" t="s">
        <v>38</v>
      </c>
      <c r="I1141" s="4" t="s">
        <v>2721</v>
      </c>
      <c r="J1141" s="4"/>
      <c r="K1141" s="55"/>
      <c r="L1141" s="4"/>
      <c r="M1141" s="4"/>
      <c r="N1141" s="55"/>
      <c r="O1141" s="4" t="s">
        <v>2886</v>
      </c>
      <c r="P1141" s="55">
        <v>44651</v>
      </c>
      <c r="Q1141" s="4" t="s">
        <v>2887</v>
      </c>
      <c r="R1141" s="4"/>
      <c r="S1141" s="4"/>
      <c r="T1141" s="4">
        <v>36</v>
      </c>
      <c r="U1141" s="4" t="s">
        <v>229</v>
      </c>
      <c r="V1141" s="4">
        <v>36</v>
      </c>
      <c r="W1141" s="4" t="s">
        <v>372</v>
      </c>
      <c r="X1141" s="4">
        <v>1072</v>
      </c>
      <c r="Y1141" s="4" t="s">
        <v>373</v>
      </c>
      <c r="Z1141" s="4">
        <v>15</v>
      </c>
      <c r="AA1141" s="4" t="s">
        <v>43</v>
      </c>
      <c r="AB1141" s="4">
        <v>1</v>
      </c>
      <c r="AC1141" s="4" t="s">
        <v>43</v>
      </c>
      <c r="AD1141" s="36">
        <v>1</v>
      </c>
      <c r="AE1141" s="36" t="s">
        <v>43</v>
      </c>
      <c r="AF1141" s="4"/>
      <c r="AG1141" s="4"/>
      <c r="AH1141" s="4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</row>
    <row r="1142" spans="1:46" ht="15" customHeight="1" x14ac:dyDescent="0.35">
      <c r="A1142" s="4">
        <v>2022</v>
      </c>
      <c r="B1142" s="4" t="s">
        <v>34</v>
      </c>
      <c r="C1142" s="4" t="s">
        <v>34</v>
      </c>
      <c r="D1142" s="55">
        <v>44698</v>
      </c>
      <c r="E1142" s="4" t="s">
        <v>1290</v>
      </c>
      <c r="F1142" s="4" t="s">
        <v>36</v>
      </c>
      <c r="G1142" s="4" t="s">
        <v>921</v>
      </c>
      <c r="H1142" s="4" t="s">
        <v>38</v>
      </c>
      <c r="I1142" s="4" t="s">
        <v>2721</v>
      </c>
      <c r="J1142" s="4"/>
      <c r="K1142" s="55"/>
      <c r="L1142" s="4"/>
      <c r="M1142" s="4" t="s">
        <v>2728</v>
      </c>
      <c r="N1142" s="55"/>
      <c r="O1142" s="4" t="s">
        <v>2888</v>
      </c>
      <c r="P1142" s="55">
        <v>44698</v>
      </c>
      <c r="Q1142" s="4" t="s">
        <v>2889</v>
      </c>
      <c r="R1142" s="4"/>
      <c r="S1142" s="4"/>
      <c r="T1142" s="4">
        <v>38</v>
      </c>
      <c r="U1142" s="4" t="s">
        <v>59</v>
      </c>
      <c r="V1142" s="4">
        <v>38</v>
      </c>
      <c r="W1142" s="4" t="s">
        <v>184</v>
      </c>
      <c r="X1142" s="4">
        <v>1086</v>
      </c>
      <c r="Y1142" s="4" t="s">
        <v>184</v>
      </c>
      <c r="Z1142" s="4">
        <v>15</v>
      </c>
      <c r="AA1142" s="4" t="s">
        <v>43</v>
      </c>
      <c r="AB1142" s="4">
        <v>1</v>
      </c>
      <c r="AC1142" s="4" t="s">
        <v>43</v>
      </c>
      <c r="AD1142" s="36">
        <v>31</v>
      </c>
      <c r="AE1142" s="36" t="s">
        <v>49</v>
      </c>
      <c r="AF1142" s="4"/>
      <c r="AG1142" s="4"/>
      <c r="AH1142" s="4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</row>
    <row r="1143" spans="1:46" ht="15" customHeight="1" x14ac:dyDescent="0.35">
      <c r="A1143" s="4">
        <v>2022</v>
      </c>
      <c r="B1143" s="4" t="s">
        <v>34</v>
      </c>
      <c r="C1143" s="4" t="s">
        <v>289</v>
      </c>
      <c r="D1143" s="55">
        <v>44637</v>
      </c>
      <c r="E1143" s="4" t="s">
        <v>1290</v>
      </c>
      <c r="F1143" s="4" t="s">
        <v>36</v>
      </c>
      <c r="G1143" s="4" t="s">
        <v>921</v>
      </c>
      <c r="H1143" s="4" t="s">
        <v>38</v>
      </c>
      <c r="I1143" s="4" t="s">
        <v>2724</v>
      </c>
      <c r="J1143" s="4"/>
      <c r="K1143" s="55"/>
      <c r="L1143" s="4"/>
      <c r="M1143" s="4"/>
      <c r="N1143" s="55"/>
      <c r="O1143" s="4" t="s">
        <v>2890</v>
      </c>
      <c r="P1143" s="55">
        <v>44637</v>
      </c>
      <c r="Q1143" s="4" t="s">
        <v>2891</v>
      </c>
      <c r="R1143" s="4"/>
      <c r="S1143" s="4"/>
      <c r="T1143" s="4">
        <v>20</v>
      </c>
      <c r="U1143" s="4" t="s">
        <v>291</v>
      </c>
      <c r="V1143" s="4">
        <v>20</v>
      </c>
      <c r="W1143" s="4" t="s">
        <v>291</v>
      </c>
      <c r="X1143" s="4">
        <v>197</v>
      </c>
      <c r="Y1143" s="4" t="s">
        <v>291</v>
      </c>
      <c r="Z1143" s="4">
        <v>15</v>
      </c>
      <c r="AA1143" s="4" t="s">
        <v>43</v>
      </c>
      <c r="AB1143" s="4">
        <v>1</v>
      </c>
      <c r="AC1143" s="4" t="s">
        <v>43</v>
      </c>
      <c r="AD1143" s="36">
        <v>1</v>
      </c>
      <c r="AE1143" s="36" t="s">
        <v>43</v>
      </c>
      <c r="AF1143" s="4"/>
      <c r="AG1143" s="4"/>
      <c r="AH1143" s="4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</row>
    <row r="1144" spans="1:46" ht="15" customHeight="1" x14ac:dyDescent="0.35">
      <c r="A1144" s="4">
        <v>2022</v>
      </c>
      <c r="B1144" s="4" t="s">
        <v>147</v>
      </c>
      <c r="C1144" s="4" t="s">
        <v>148</v>
      </c>
      <c r="D1144" s="55">
        <v>44700</v>
      </c>
      <c r="E1144" s="4" t="s">
        <v>1290</v>
      </c>
      <c r="F1144" s="4" t="s">
        <v>36</v>
      </c>
      <c r="G1144" s="4" t="s">
        <v>921</v>
      </c>
      <c r="H1144" s="4" t="s">
        <v>38</v>
      </c>
      <c r="I1144" s="4" t="s">
        <v>2735</v>
      </c>
      <c r="J1144" s="4"/>
      <c r="K1144" s="55"/>
      <c r="L1144" s="4"/>
      <c r="M1144" s="4"/>
      <c r="N1144" s="55"/>
      <c r="O1144" s="4" t="s">
        <v>2892</v>
      </c>
      <c r="P1144" s="55">
        <v>44700</v>
      </c>
      <c r="Q1144" s="4" t="s">
        <v>2893</v>
      </c>
      <c r="R1144" s="4"/>
      <c r="S1144" s="4"/>
      <c r="T1144" s="4">
        <v>0</v>
      </c>
      <c r="U1144" s="4" t="s">
        <v>150</v>
      </c>
      <c r="V1144" s="4">
        <v>301216</v>
      </c>
      <c r="W1144" s="4" t="s">
        <v>2011</v>
      </c>
      <c r="X1144" s="4">
        <v>301216</v>
      </c>
      <c r="Y1144" s="4" t="s">
        <v>2011</v>
      </c>
      <c r="Z1144" s="4">
        <v>14</v>
      </c>
      <c r="AA1144" s="4" t="s">
        <v>731</v>
      </c>
      <c r="AB1144" s="4">
        <v>1</v>
      </c>
      <c r="AC1144" s="4" t="s">
        <v>1387</v>
      </c>
      <c r="AD1144" s="36">
        <v>5</v>
      </c>
      <c r="AE1144" s="36" t="s">
        <v>2012</v>
      </c>
      <c r="AF1144" s="4"/>
      <c r="AG1144" s="4"/>
      <c r="AH1144" s="4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</row>
    <row r="1145" spans="1:46" ht="15" customHeight="1" x14ac:dyDescent="0.35">
      <c r="A1145" s="4">
        <v>2022</v>
      </c>
      <c r="B1145" s="4" t="s">
        <v>147</v>
      </c>
      <c r="C1145" s="4" t="s">
        <v>148</v>
      </c>
      <c r="D1145" s="55">
        <v>44728</v>
      </c>
      <c r="E1145" s="4" t="s">
        <v>1290</v>
      </c>
      <c r="F1145" s="4" t="s">
        <v>36</v>
      </c>
      <c r="G1145" s="4" t="s">
        <v>921</v>
      </c>
      <c r="H1145" s="4" t="s">
        <v>38</v>
      </c>
      <c r="I1145" s="4" t="s">
        <v>2735</v>
      </c>
      <c r="J1145" s="4"/>
      <c r="K1145" s="55"/>
      <c r="L1145" s="4"/>
      <c r="M1145" s="4"/>
      <c r="N1145" s="55"/>
      <c r="O1145" s="4" t="s">
        <v>2894</v>
      </c>
      <c r="P1145" s="55">
        <v>44728</v>
      </c>
      <c r="Q1145" s="4" t="s">
        <v>2895</v>
      </c>
      <c r="R1145" s="4"/>
      <c r="S1145" s="4"/>
      <c r="T1145" s="4">
        <v>0</v>
      </c>
      <c r="U1145" s="4" t="s">
        <v>150</v>
      </c>
      <c r="V1145" s="4">
        <v>301243</v>
      </c>
      <c r="W1145" s="4" t="s">
        <v>1976</v>
      </c>
      <c r="X1145" s="4">
        <v>301243</v>
      </c>
      <c r="Y1145" s="4" t="s">
        <v>1976</v>
      </c>
      <c r="Z1145" s="4">
        <v>14</v>
      </c>
      <c r="AA1145" s="4" t="s">
        <v>731</v>
      </c>
      <c r="AB1145" s="4">
        <v>3</v>
      </c>
      <c r="AC1145" s="4" t="s">
        <v>731</v>
      </c>
      <c r="AD1145" s="36">
        <v>6</v>
      </c>
      <c r="AE1145" s="36" t="s">
        <v>1977</v>
      </c>
      <c r="AF1145" s="4"/>
      <c r="AG1145" s="4"/>
      <c r="AH1145" s="4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</row>
    <row r="1146" spans="1:46" ht="15" customHeight="1" x14ac:dyDescent="0.35">
      <c r="A1146" s="4">
        <v>2022</v>
      </c>
      <c r="B1146" s="4" t="s">
        <v>147</v>
      </c>
      <c r="C1146" s="4" t="s">
        <v>207</v>
      </c>
      <c r="D1146" s="55">
        <v>44700</v>
      </c>
      <c r="E1146" s="4" t="s">
        <v>1290</v>
      </c>
      <c r="F1146" s="4" t="s">
        <v>36</v>
      </c>
      <c r="G1146" s="4" t="s">
        <v>921</v>
      </c>
      <c r="H1146" s="4" t="s">
        <v>38</v>
      </c>
      <c r="I1146" s="4" t="s">
        <v>2735</v>
      </c>
      <c r="J1146" s="4"/>
      <c r="K1146" s="55"/>
      <c r="L1146" s="4"/>
      <c r="M1146" s="4"/>
      <c r="N1146" s="55"/>
      <c r="O1146" s="4" t="s">
        <v>2896</v>
      </c>
      <c r="P1146" s="55">
        <v>44700</v>
      </c>
      <c r="Q1146" s="4" t="s">
        <v>2897</v>
      </c>
      <c r="R1146" s="4"/>
      <c r="S1146" s="4"/>
      <c r="T1146" s="4">
        <v>0</v>
      </c>
      <c r="U1146" s="4" t="s">
        <v>150</v>
      </c>
      <c r="V1146" s="4">
        <v>300166</v>
      </c>
      <c r="W1146" s="4" t="s">
        <v>1596</v>
      </c>
      <c r="X1146" s="4">
        <v>300166</v>
      </c>
      <c r="Y1146" s="4" t="s">
        <v>1596</v>
      </c>
      <c r="Z1146" s="4">
        <v>2</v>
      </c>
      <c r="AA1146" s="4" t="s">
        <v>72</v>
      </c>
      <c r="AB1146" s="4">
        <v>11</v>
      </c>
      <c r="AC1146" s="4" t="s">
        <v>1597</v>
      </c>
      <c r="AD1146" s="36">
        <v>1</v>
      </c>
      <c r="AE1146" s="36" t="s">
        <v>1597</v>
      </c>
      <c r="AF1146" s="4"/>
      <c r="AG1146" s="4"/>
      <c r="AH1146" s="4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</row>
    <row r="1147" spans="1:46" ht="15" customHeight="1" x14ac:dyDescent="0.35">
      <c r="A1147" s="4">
        <v>2022</v>
      </c>
      <c r="B1147" s="4" t="s">
        <v>34</v>
      </c>
      <c r="C1147" s="4" t="s">
        <v>244</v>
      </c>
      <c r="D1147" s="55">
        <v>44659</v>
      </c>
      <c r="E1147" s="4" t="s">
        <v>1290</v>
      </c>
      <c r="F1147" s="4" t="s">
        <v>36</v>
      </c>
      <c r="G1147" s="4" t="s">
        <v>921</v>
      </c>
      <c r="H1147" s="4" t="s">
        <v>38</v>
      </c>
      <c r="I1147" s="4" t="s">
        <v>2721</v>
      </c>
      <c r="J1147" s="4"/>
      <c r="K1147" s="55"/>
      <c r="L1147" s="4"/>
      <c r="M1147" s="4"/>
      <c r="N1147" s="55"/>
      <c r="O1147" s="4" t="s">
        <v>2898</v>
      </c>
      <c r="P1147" s="55">
        <v>44659</v>
      </c>
      <c r="Q1147" s="4" t="s">
        <v>2899</v>
      </c>
      <c r="R1147" s="4"/>
      <c r="S1147" s="4"/>
      <c r="T1147" s="4">
        <v>10</v>
      </c>
      <c r="U1147" s="4" t="s">
        <v>246</v>
      </c>
      <c r="V1147" s="4">
        <v>537</v>
      </c>
      <c r="W1147" s="4" t="s">
        <v>991</v>
      </c>
      <c r="X1147" s="4">
        <v>115</v>
      </c>
      <c r="Y1147" s="4" t="s">
        <v>992</v>
      </c>
      <c r="Z1147" s="4">
        <v>9</v>
      </c>
      <c r="AA1147" s="4" t="s">
        <v>417</v>
      </c>
      <c r="AB1147" s="4">
        <v>1</v>
      </c>
      <c r="AC1147" s="4" t="s">
        <v>417</v>
      </c>
      <c r="AD1147" s="36">
        <v>1</v>
      </c>
      <c r="AE1147" s="36" t="s">
        <v>417</v>
      </c>
      <c r="AF1147" s="4"/>
      <c r="AG1147" s="4"/>
      <c r="AH1147" s="4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</row>
    <row r="1148" spans="1:46" ht="15" customHeight="1" x14ac:dyDescent="0.35">
      <c r="A1148" s="4">
        <v>2022</v>
      </c>
      <c r="B1148" s="4" t="s">
        <v>34</v>
      </c>
      <c r="C1148" s="4" t="s">
        <v>244</v>
      </c>
      <c r="D1148" s="55">
        <v>44659</v>
      </c>
      <c r="E1148" s="4" t="s">
        <v>1290</v>
      </c>
      <c r="F1148" s="4" t="s">
        <v>36</v>
      </c>
      <c r="G1148" s="4" t="s">
        <v>921</v>
      </c>
      <c r="H1148" s="4" t="s">
        <v>38</v>
      </c>
      <c r="I1148" s="4" t="s">
        <v>2721</v>
      </c>
      <c r="J1148" s="4"/>
      <c r="K1148" s="55"/>
      <c r="L1148" s="4"/>
      <c r="M1148" s="4"/>
      <c r="N1148" s="55"/>
      <c r="O1148" s="4" t="s">
        <v>2900</v>
      </c>
      <c r="P1148" s="55">
        <v>44659</v>
      </c>
      <c r="Q1148" s="4" t="s">
        <v>2901</v>
      </c>
      <c r="R1148" s="4"/>
      <c r="S1148" s="4"/>
      <c r="T1148" s="4">
        <v>10</v>
      </c>
      <c r="U1148" s="4" t="s">
        <v>246</v>
      </c>
      <c r="V1148" s="4">
        <v>519</v>
      </c>
      <c r="W1148" s="4" t="s">
        <v>516</v>
      </c>
      <c r="X1148" s="4">
        <v>97</v>
      </c>
      <c r="Y1148" s="4" t="s">
        <v>517</v>
      </c>
      <c r="Z1148" s="4">
        <v>16</v>
      </c>
      <c r="AA1148" s="4" t="s">
        <v>88</v>
      </c>
      <c r="AB1148" s="4">
        <v>1</v>
      </c>
      <c r="AC1148" s="4" t="s">
        <v>89</v>
      </c>
      <c r="AD1148" s="36">
        <v>1</v>
      </c>
      <c r="AE1148" s="36" t="s">
        <v>123</v>
      </c>
      <c r="AF1148" s="4"/>
      <c r="AG1148" s="4"/>
      <c r="AH1148" s="4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</row>
    <row r="1149" spans="1:46" ht="15" customHeight="1" x14ac:dyDescent="0.35">
      <c r="A1149" s="4">
        <v>2022</v>
      </c>
      <c r="B1149" s="4" t="s">
        <v>34</v>
      </c>
      <c r="C1149" s="4" t="s">
        <v>244</v>
      </c>
      <c r="D1149" s="55">
        <v>44635</v>
      </c>
      <c r="E1149" s="4" t="s">
        <v>1290</v>
      </c>
      <c r="F1149" s="4" t="s">
        <v>36</v>
      </c>
      <c r="G1149" s="4" t="s">
        <v>921</v>
      </c>
      <c r="H1149" s="4" t="s">
        <v>38</v>
      </c>
      <c r="I1149" s="4" t="s">
        <v>2721</v>
      </c>
      <c r="J1149" s="4"/>
      <c r="K1149" s="55"/>
      <c r="L1149" s="4"/>
      <c r="M1149" s="4"/>
      <c r="N1149" s="55"/>
      <c r="O1149" s="4" t="s">
        <v>2902</v>
      </c>
      <c r="P1149" s="55">
        <v>44635</v>
      </c>
      <c r="Q1149" s="4" t="s">
        <v>2903</v>
      </c>
      <c r="R1149" s="4"/>
      <c r="S1149" s="4"/>
      <c r="T1149" s="4">
        <v>10</v>
      </c>
      <c r="U1149" s="4" t="s">
        <v>246</v>
      </c>
      <c r="V1149" s="4">
        <v>529</v>
      </c>
      <c r="W1149" s="4" t="s">
        <v>498</v>
      </c>
      <c r="X1149" s="4">
        <v>107</v>
      </c>
      <c r="Y1149" s="4" t="s">
        <v>499</v>
      </c>
      <c r="Z1149" s="4">
        <v>7</v>
      </c>
      <c r="AA1149" s="4" t="s">
        <v>329</v>
      </c>
      <c r="AB1149" s="4">
        <v>1</v>
      </c>
      <c r="AC1149" s="4" t="s">
        <v>330</v>
      </c>
      <c r="AD1149" s="36">
        <v>1</v>
      </c>
      <c r="AE1149" s="36" t="s">
        <v>331</v>
      </c>
      <c r="AF1149" s="4"/>
      <c r="AG1149" s="4"/>
      <c r="AH1149" s="4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</row>
    <row r="1150" spans="1:46" ht="15" customHeight="1" x14ac:dyDescent="0.35">
      <c r="A1150" s="4">
        <v>2022</v>
      </c>
      <c r="B1150" s="4" t="s">
        <v>34</v>
      </c>
      <c r="C1150" s="4" t="s">
        <v>244</v>
      </c>
      <c r="D1150" s="55">
        <v>44649</v>
      </c>
      <c r="E1150" s="4" t="s">
        <v>1290</v>
      </c>
      <c r="F1150" s="4" t="s">
        <v>36</v>
      </c>
      <c r="G1150" s="4" t="s">
        <v>921</v>
      </c>
      <c r="H1150" s="4" t="s">
        <v>38</v>
      </c>
      <c r="I1150" s="4" t="s">
        <v>2721</v>
      </c>
      <c r="J1150" s="4"/>
      <c r="K1150" s="55"/>
      <c r="L1150" s="4"/>
      <c r="M1150" s="4" t="s">
        <v>2771</v>
      </c>
      <c r="N1150" s="55"/>
      <c r="O1150" s="4" t="s">
        <v>2904</v>
      </c>
      <c r="P1150" s="55">
        <v>44649</v>
      </c>
      <c r="Q1150" s="4" t="s">
        <v>2905</v>
      </c>
      <c r="R1150" s="4"/>
      <c r="S1150" s="4"/>
      <c r="T1150" s="4">
        <v>10</v>
      </c>
      <c r="U1150" s="4" t="s">
        <v>246</v>
      </c>
      <c r="V1150" s="4">
        <v>524</v>
      </c>
      <c r="W1150" s="4" t="s">
        <v>910</v>
      </c>
      <c r="X1150" s="4">
        <v>102</v>
      </c>
      <c r="Y1150" s="4" t="s">
        <v>911</v>
      </c>
      <c r="Z1150" s="4">
        <v>15</v>
      </c>
      <c r="AA1150" s="4" t="s">
        <v>43</v>
      </c>
      <c r="AB1150" s="4">
        <v>1</v>
      </c>
      <c r="AC1150" s="4" t="s">
        <v>43</v>
      </c>
      <c r="AD1150" s="36">
        <v>1</v>
      </c>
      <c r="AE1150" s="36" t="s">
        <v>43</v>
      </c>
      <c r="AF1150" s="4"/>
      <c r="AG1150" s="4"/>
      <c r="AH1150" s="4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</row>
    <row r="1151" spans="1:46" ht="15" customHeight="1" x14ac:dyDescent="0.35">
      <c r="A1151" s="4">
        <v>2022</v>
      </c>
      <c r="B1151" s="4" t="s">
        <v>62</v>
      </c>
      <c r="C1151" s="4" t="s">
        <v>62</v>
      </c>
      <c r="D1151" s="55">
        <v>44671</v>
      </c>
      <c r="E1151" s="4" t="s">
        <v>1290</v>
      </c>
      <c r="F1151" s="4" t="s">
        <v>36</v>
      </c>
      <c r="G1151" s="4" t="s">
        <v>921</v>
      </c>
      <c r="H1151" s="4" t="s">
        <v>38</v>
      </c>
      <c r="I1151" s="4" t="s">
        <v>2742</v>
      </c>
      <c r="J1151" s="56"/>
      <c r="K1151" s="57"/>
      <c r="L1151" s="4"/>
      <c r="M1151" s="4"/>
      <c r="N1151" s="55"/>
      <c r="O1151" s="4" t="s">
        <v>2906</v>
      </c>
      <c r="P1151" s="55">
        <v>44671</v>
      </c>
      <c r="Q1151" s="4" t="s">
        <v>2907</v>
      </c>
      <c r="R1151" s="4"/>
      <c r="S1151" s="4"/>
      <c r="T1151" s="4">
        <v>99</v>
      </c>
      <c r="U1151" s="4" t="s">
        <v>64</v>
      </c>
      <c r="V1151" s="4">
        <v>447</v>
      </c>
      <c r="W1151" s="4" t="s">
        <v>415</v>
      </c>
      <c r="X1151" s="4">
        <v>799</v>
      </c>
      <c r="Y1151" s="4" t="s">
        <v>416</v>
      </c>
      <c r="Z1151" s="4">
        <v>9</v>
      </c>
      <c r="AA1151" s="4" t="s">
        <v>417</v>
      </c>
      <c r="AB1151" s="4">
        <v>1</v>
      </c>
      <c r="AC1151" s="4" t="s">
        <v>417</v>
      </c>
      <c r="AD1151" s="36">
        <v>1</v>
      </c>
      <c r="AE1151" s="36" t="s">
        <v>417</v>
      </c>
      <c r="AF1151" s="4"/>
      <c r="AG1151" s="4"/>
      <c r="AH1151" s="4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</row>
    <row r="1152" spans="1:46" ht="15" customHeight="1" x14ac:dyDescent="0.35">
      <c r="A1152" s="4">
        <v>2022</v>
      </c>
      <c r="B1152" s="4" t="s">
        <v>62</v>
      </c>
      <c r="C1152" s="4" t="s">
        <v>62</v>
      </c>
      <c r="D1152" s="55">
        <v>44648</v>
      </c>
      <c r="E1152" s="4" t="s">
        <v>1290</v>
      </c>
      <c r="F1152" s="4" t="s">
        <v>36</v>
      </c>
      <c r="G1152" s="4" t="s">
        <v>921</v>
      </c>
      <c r="H1152" s="4" t="s">
        <v>38</v>
      </c>
      <c r="I1152" s="4" t="s">
        <v>2724</v>
      </c>
      <c r="J1152" s="4"/>
      <c r="K1152" s="55"/>
      <c r="L1152" s="4"/>
      <c r="M1152" s="4"/>
      <c r="N1152" s="55"/>
      <c r="O1152" s="4" t="s">
        <v>2908</v>
      </c>
      <c r="P1152" s="55">
        <v>44648</v>
      </c>
      <c r="Q1152" s="4" t="s">
        <v>2909</v>
      </c>
      <c r="R1152" s="4"/>
      <c r="S1152" s="4"/>
      <c r="T1152" s="4">
        <v>99</v>
      </c>
      <c r="U1152" s="4" t="s">
        <v>64</v>
      </c>
      <c r="V1152" s="4">
        <v>451</v>
      </c>
      <c r="W1152" s="4" t="s">
        <v>312</v>
      </c>
      <c r="X1152" s="4">
        <v>831</v>
      </c>
      <c r="Y1152" s="4" t="s">
        <v>313</v>
      </c>
      <c r="Z1152" s="4">
        <v>13</v>
      </c>
      <c r="AA1152" s="4" t="s">
        <v>314</v>
      </c>
      <c r="AB1152" s="4">
        <v>1</v>
      </c>
      <c r="AC1152" s="4" t="s">
        <v>315</v>
      </c>
      <c r="AD1152" s="36">
        <v>1</v>
      </c>
      <c r="AE1152" s="36" t="s">
        <v>315</v>
      </c>
      <c r="AF1152" s="4"/>
      <c r="AG1152" s="4"/>
      <c r="AH1152" s="4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</row>
    <row r="1153" spans="1:46" ht="15" customHeight="1" x14ac:dyDescent="0.35">
      <c r="A1153" s="4">
        <v>2022</v>
      </c>
      <c r="B1153" s="4" t="s">
        <v>62</v>
      </c>
      <c r="C1153" s="4" t="s">
        <v>62</v>
      </c>
      <c r="D1153" s="55">
        <v>44656</v>
      </c>
      <c r="E1153" s="4" t="s">
        <v>1290</v>
      </c>
      <c r="F1153" s="4" t="s">
        <v>36</v>
      </c>
      <c r="G1153" s="4" t="s">
        <v>921</v>
      </c>
      <c r="H1153" s="4" t="s">
        <v>38</v>
      </c>
      <c r="I1153" s="4" t="s">
        <v>2724</v>
      </c>
      <c r="J1153" s="4"/>
      <c r="K1153" s="55"/>
      <c r="L1153" s="4"/>
      <c r="M1153" s="4"/>
      <c r="N1153" s="55"/>
      <c r="O1153" s="4" t="s">
        <v>2910</v>
      </c>
      <c r="P1153" s="55">
        <v>44656</v>
      </c>
      <c r="Q1153" s="4" t="s">
        <v>2911</v>
      </c>
      <c r="R1153" s="4"/>
      <c r="S1153" s="4"/>
      <c r="T1153" s="4">
        <v>99</v>
      </c>
      <c r="U1153" s="4" t="s">
        <v>64</v>
      </c>
      <c r="V1153" s="4">
        <v>460</v>
      </c>
      <c r="W1153" s="4" t="s">
        <v>111</v>
      </c>
      <c r="X1153" s="4">
        <v>931</v>
      </c>
      <c r="Y1153" s="4" t="s">
        <v>112</v>
      </c>
      <c r="Z1153" s="4">
        <v>23</v>
      </c>
      <c r="AA1153" s="4" t="s">
        <v>113</v>
      </c>
      <c r="AB1153" s="4">
        <v>1</v>
      </c>
      <c r="AC1153" s="4" t="s">
        <v>113</v>
      </c>
      <c r="AD1153" s="36">
        <v>1</v>
      </c>
      <c r="AE1153" s="36" t="s">
        <v>113</v>
      </c>
      <c r="AF1153" s="4"/>
      <c r="AG1153" s="4"/>
      <c r="AH1153" s="4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</row>
    <row r="1154" spans="1:46" ht="15" customHeight="1" x14ac:dyDescent="0.35">
      <c r="A1154" s="4">
        <v>2022</v>
      </c>
      <c r="B1154" s="4" t="s">
        <v>34</v>
      </c>
      <c r="C1154" s="4" t="s">
        <v>34</v>
      </c>
      <c r="D1154" s="55">
        <v>44700</v>
      </c>
      <c r="E1154" s="4" t="s">
        <v>1290</v>
      </c>
      <c r="F1154" s="4" t="s">
        <v>36</v>
      </c>
      <c r="G1154" s="4" t="s">
        <v>921</v>
      </c>
      <c r="H1154" s="4" t="s">
        <v>38</v>
      </c>
      <c r="I1154" s="4" t="s">
        <v>2735</v>
      </c>
      <c r="J1154" s="4"/>
      <c r="K1154" s="55"/>
      <c r="L1154" s="4"/>
      <c r="M1154" s="4"/>
      <c r="N1154" s="55"/>
      <c r="O1154" s="4" t="s">
        <v>2912</v>
      </c>
      <c r="P1154" s="55">
        <v>44700</v>
      </c>
      <c r="Q1154" s="4" t="s">
        <v>2913</v>
      </c>
      <c r="R1154" s="4"/>
      <c r="S1154" s="4"/>
      <c r="T1154" s="4">
        <v>16</v>
      </c>
      <c r="U1154" s="4" t="s">
        <v>142</v>
      </c>
      <c r="V1154" s="4">
        <v>220</v>
      </c>
      <c r="W1154" s="4" t="s">
        <v>143</v>
      </c>
      <c r="X1154" s="4">
        <v>188</v>
      </c>
      <c r="Y1154" s="4" t="s">
        <v>143</v>
      </c>
      <c r="Z1154" s="4">
        <v>15</v>
      </c>
      <c r="AA1154" s="4" t="s">
        <v>43</v>
      </c>
      <c r="AB1154" s="4">
        <v>1</v>
      </c>
      <c r="AC1154" s="4" t="s">
        <v>43</v>
      </c>
      <c r="AD1154" s="36">
        <v>25</v>
      </c>
      <c r="AE1154" s="36" t="s">
        <v>144</v>
      </c>
      <c r="AF1154" s="4"/>
      <c r="AG1154" s="4"/>
      <c r="AH1154" s="4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</row>
    <row r="1155" spans="1:46" ht="15" customHeight="1" x14ac:dyDescent="0.35">
      <c r="A1155" s="4">
        <v>2022</v>
      </c>
      <c r="B1155" s="4" t="s">
        <v>34</v>
      </c>
      <c r="C1155" s="4" t="s">
        <v>34</v>
      </c>
      <c r="D1155" s="55">
        <v>44692</v>
      </c>
      <c r="E1155" s="4" t="s">
        <v>1290</v>
      </c>
      <c r="F1155" s="4" t="s">
        <v>36</v>
      </c>
      <c r="G1155" s="4" t="s">
        <v>921</v>
      </c>
      <c r="H1155" s="4" t="s">
        <v>38</v>
      </c>
      <c r="I1155" s="4" t="s">
        <v>2735</v>
      </c>
      <c r="J1155" s="4"/>
      <c r="K1155" s="55"/>
      <c r="L1155" s="4"/>
      <c r="M1155" s="4"/>
      <c r="N1155" s="55"/>
      <c r="O1155" s="4" t="s">
        <v>2914</v>
      </c>
      <c r="P1155" s="55">
        <v>44692</v>
      </c>
      <c r="Q1155" s="4" t="s">
        <v>2915</v>
      </c>
      <c r="R1155" s="4"/>
      <c r="S1155" s="4"/>
      <c r="T1155" s="4">
        <v>11</v>
      </c>
      <c r="U1155" s="4" t="s">
        <v>342</v>
      </c>
      <c r="V1155" s="4">
        <v>135</v>
      </c>
      <c r="W1155" s="4" t="s">
        <v>390</v>
      </c>
      <c r="X1155" s="4">
        <v>1091</v>
      </c>
      <c r="Y1155" s="4" t="s">
        <v>390</v>
      </c>
      <c r="Z1155" s="4">
        <v>15</v>
      </c>
      <c r="AA1155" s="4" t="s">
        <v>43</v>
      </c>
      <c r="AB1155" s="4">
        <v>1</v>
      </c>
      <c r="AC1155" s="4" t="s">
        <v>43</v>
      </c>
      <c r="AD1155" s="36">
        <v>15</v>
      </c>
      <c r="AE1155" s="36" t="s">
        <v>340</v>
      </c>
      <c r="AF1155" s="4"/>
      <c r="AG1155" s="4"/>
      <c r="AH1155" s="4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</row>
    <row r="1156" spans="1:46" ht="15" customHeight="1" x14ac:dyDescent="0.35">
      <c r="A1156" s="4">
        <v>2022</v>
      </c>
      <c r="B1156" s="4" t="s">
        <v>147</v>
      </c>
      <c r="C1156" s="4" t="s">
        <v>207</v>
      </c>
      <c r="D1156" s="55">
        <v>44671</v>
      </c>
      <c r="E1156" s="4" t="s">
        <v>2443</v>
      </c>
      <c r="F1156" s="4" t="s">
        <v>36</v>
      </c>
      <c r="G1156" s="4" t="s">
        <v>921</v>
      </c>
      <c r="H1156" s="4" t="s">
        <v>38</v>
      </c>
      <c r="I1156" s="4" t="s">
        <v>2742</v>
      </c>
      <c r="J1156" s="4"/>
      <c r="K1156" s="55"/>
      <c r="L1156" s="4"/>
      <c r="M1156" s="4"/>
      <c r="N1156" s="55"/>
      <c r="O1156" s="4" t="s">
        <v>2916</v>
      </c>
      <c r="P1156" s="55">
        <v>44671</v>
      </c>
      <c r="Q1156" s="4" t="s">
        <v>2917</v>
      </c>
      <c r="R1156" s="4"/>
      <c r="S1156" s="4"/>
      <c r="T1156" s="4">
        <v>0</v>
      </c>
      <c r="U1156" s="4" t="s">
        <v>150</v>
      </c>
      <c r="V1156" s="4">
        <v>301573</v>
      </c>
      <c r="W1156" s="4" t="s">
        <v>824</v>
      </c>
      <c r="X1156" s="4">
        <v>301573</v>
      </c>
      <c r="Y1156" s="4" t="s">
        <v>824</v>
      </c>
      <c r="Z1156" s="4">
        <v>20</v>
      </c>
      <c r="AA1156" s="4" t="s">
        <v>324</v>
      </c>
      <c r="AB1156" s="4">
        <v>6</v>
      </c>
      <c r="AC1156" s="4" t="s">
        <v>825</v>
      </c>
      <c r="AD1156" s="36">
        <v>1</v>
      </c>
      <c r="AE1156" s="36" t="s">
        <v>825</v>
      </c>
      <c r="AF1156" s="4"/>
      <c r="AG1156" s="4"/>
      <c r="AH1156" s="4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</row>
    <row r="1157" spans="1:46" ht="15" customHeight="1" x14ac:dyDescent="0.35">
      <c r="A1157" s="4">
        <v>2022</v>
      </c>
      <c r="B1157" s="4" t="s">
        <v>62</v>
      </c>
      <c r="C1157" s="4" t="s">
        <v>62</v>
      </c>
      <c r="D1157" s="55">
        <v>44664</v>
      </c>
      <c r="E1157" s="4" t="s">
        <v>2875</v>
      </c>
      <c r="F1157" s="4" t="s">
        <v>36</v>
      </c>
      <c r="G1157" s="4" t="s">
        <v>921</v>
      </c>
      <c r="H1157" s="4" t="s">
        <v>38</v>
      </c>
      <c r="I1157" s="4" t="s">
        <v>2735</v>
      </c>
      <c r="J1157" s="4"/>
      <c r="K1157" s="55"/>
      <c r="L1157" s="4"/>
      <c r="M1157" s="4" t="s">
        <v>2712</v>
      </c>
      <c r="N1157" s="55"/>
      <c r="O1157" s="4" t="s">
        <v>2918</v>
      </c>
      <c r="P1157" s="55">
        <v>44664</v>
      </c>
      <c r="Q1157" s="4" t="s">
        <v>2919</v>
      </c>
      <c r="R1157" s="4"/>
      <c r="S1157" s="4"/>
      <c r="T1157" s="4">
        <v>99</v>
      </c>
      <c r="U1157" s="4" t="s">
        <v>64</v>
      </c>
      <c r="V1157" s="4">
        <v>444</v>
      </c>
      <c r="W1157" s="4" t="s">
        <v>75</v>
      </c>
      <c r="X1157" s="4">
        <v>770</v>
      </c>
      <c r="Y1157" s="4" t="s">
        <v>76</v>
      </c>
      <c r="Z1157" s="4">
        <v>5</v>
      </c>
      <c r="AA1157" s="4" t="s">
        <v>77</v>
      </c>
      <c r="AB1157" s="4">
        <v>1</v>
      </c>
      <c r="AC1157" s="4" t="s">
        <v>78</v>
      </c>
      <c r="AD1157" s="36">
        <v>1</v>
      </c>
      <c r="AE1157" s="36" t="s">
        <v>77</v>
      </c>
      <c r="AF1157" s="4"/>
      <c r="AG1157" s="4"/>
      <c r="AH1157" s="4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</row>
    <row r="1158" spans="1:46" ht="15" customHeight="1" x14ac:dyDescent="0.35">
      <c r="A1158" s="4">
        <v>2022</v>
      </c>
      <c r="B1158" s="4" t="s">
        <v>147</v>
      </c>
      <c r="C1158" s="4" t="s">
        <v>148</v>
      </c>
      <c r="D1158" s="55">
        <v>44697</v>
      </c>
      <c r="E1158" s="4" t="s">
        <v>2875</v>
      </c>
      <c r="F1158" s="4" t="s">
        <v>36</v>
      </c>
      <c r="G1158" s="4" t="s">
        <v>921</v>
      </c>
      <c r="H1158" s="4" t="s">
        <v>38</v>
      </c>
      <c r="I1158" s="4" t="s">
        <v>2721</v>
      </c>
      <c r="J1158" s="4"/>
      <c r="K1158" s="55"/>
      <c r="L1158" s="4"/>
      <c r="M1158" s="4"/>
      <c r="N1158" s="55"/>
      <c r="O1158" s="4" t="s">
        <v>2920</v>
      </c>
      <c r="P1158" s="55">
        <v>44697</v>
      </c>
      <c r="Q1158" s="4" t="s">
        <v>2921</v>
      </c>
      <c r="R1158" s="4"/>
      <c r="S1158" s="4"/>
      <c r="T1158" s="4">
        <v>0</v>
      </c>
      <c r="U1158" s="4" t="s">
        <v>150</v>
      </c>
      <c r="V1158" s="4">
        <v>301012</v>
      </c>
      <c r="W1158" s="4" t="s">
        <v>2160</v>
      </c>
      <c r="X1158" s="4">
        <v>301012</v>
      </c>
      <c r="Y1158" s="4" t="s">
        <v>2160</v>
      </c>
      <c r="Z1158" s="4">
        <v>12</v>
      </c>
      <c r="AA1158" s="4" t="s">
        <v>83</v>
      </c>
      <c r="AB1158" s="4">
        <v>1</v>
      </c>
      <c r="AC1158" s="4" t="s">
        <v>84</v>
      </c>
      <c r="AD1158" s="36">
        <v>14</v>
      </c>
      <c r="AE1158" s="36" t="s">
        <v>2161</v>
      </c>
      <c r="AF1158" s="4"/>
      <c r="AG1158" s="4"/>
      <c r="AH1158" s="4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</row>
    <row r="1159" spans="1:46" ht="15" customHeight="1" x14ac:dyDescent="0.35">
      <c r="A1159" s="4">
        <v>2022</v>
      </c>
      <c r="B1159" s="4" t="s">
        <v>34</v>
      </c>
      <c r="C1159" s="4" t="s">
        <v>34</v>
      </c>
      <c r="D1159" s="55">
        <v>44687</v>
      </c>
      <c r="E1159" s="4" t="s">
        <v>2875</v>
      </c>
      <c r="F1159" s="4" t="s">
        <v>36</v>
      </c>
      <c r="G1159" s="4" t="s">
        <v>921</v>
      </c>
      <c r="H1159" s="4" t="s">
        <v>38</v>
      </c>
      <c r="I1159" s="4" t="s">
        <v>2735</v>
      </c>
      <c r="J1159" s="4"/>
      <c r="K1159" s="55"/>
      <c r="L1159" s="4"/>
      <c r="M1159" s="4" t="s">
        <v>2922</v>
      </c>
      <c r="N1159" s="55"/>
      <c r="O1159" s="4" t="s">
        <v>2923</v>
      </c>
      <c r="P1159" s="55">
        <v>44687</v>
      </c>
      <c r="Q1159" s="4" t="s">
        <v>2924</v>
      </c>
      <c r="R1159" s="4"/>
      <c r="S1159" s="4"/>
      <c r="T1159" s="56">
        <v>5</v>
      </c>
      <c r="U1159" s="56" t="s">
        <v>121</v>
      </c>
      <c r="V1159" s="56">
        <v>55</v>
      </c>
      <c r="W1159" s="56" t="s">
        <v>122</v>
      </c>
      <c r="X1159" s="56">
        <v>53</v>
      </c>
      <c r="Y1159" s="56" t="s">
        <v>122</v>
      </c>
      <c r="Z1159" s="56">
        <v>16</v>
      </c>
      <c r="AA1159" s="56" t="s">
        <v>88</v>
      </c>
      <c r="AB1159" s="56">
        <v>1</v>
      </c>
      <c r="AC1159" s="56" t="s">
        <v>89</v>
      </c>
      <c r="AD1159" s="37">
        <v>1</v>
      </c>
      <c r="AE1159" s="37" t="s">
        <v>123</v>
      </c>
      <c r="AF1159" s="4"/>
      <c r="AG1159" s="4"/>
      <c r="AH1159" s="4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</row>
    <row r="1160" spans="1:46" ht="15" customHeight="1" x14ac:dyDescent="0.35">
      <c r="A1160" s="4">
        <v>2022</v>
      </c>
      <c r="B1160" s="4" t="s">
        <v>34</v>
      </c>
      <c r="C1160" s="4" t="s">
        <v>34</v>
      </c>
      <c r="D1160" s="55">
        <v>44672</v>
      </c>
      <c r="E1160" s="4" t="s">
        <v>2875</v>
      </c>
      <c r="F1160" s="4" t="s">
        <v>36</v>
      </c>
      <c r="G1160" s="4" t="s">
        <v>921</v>
      </c>
      <c r="H1160" s="4" t="s">
        <v>38</v>
      </c>
      <c r="I1160" s="4" t="s">
        <v>2735</v>
      </c>
      <c r="J1160" s="4"/>
      <c r="K1160" s="55"/>
      <c r="L1160" s="4"/>
      <c r="M1160" s="4" t="s">
        <v>2922</v>
      </c>
      <c r="N1160" s="55"/>
      <c r="O1160" s="4" t="s">
        <v>2925</v>
      </c>
      <c r="P1160" s="55">
        <v>44672</v>
      </c>
      <c r="Q1160" s="4" t="s">
        <v>2926</v>
      </c>
      <c r="R1160" s="4"/>
      <c r="S1160" s="4"/>
      <c r="T1160" s="4">
        <v>5</v>
      </c>
      <c r="U1160" s="4" t="s">
        <v>121</v>
      </c>
      <c r="V1160" s="4">
        <v>112</v>
      </c>
      <c r="W1160" s="4" t="s">
        <v>125</v>
      </c>
      <c r="X1160" s="4">
        <v>84</v>
      </c>
      <c r="Y1160" s="4" t="s">
        <v>125</v>
      </c>
      <c r="Z1160" s="4">
        <v>15</v>
      </c>
      <c r="AA1160" s="4" t="s">
        <v>43</v>
      </c>
      <c r="AB1160" s="4">
        <v>1</v>
      </c>
      <c r="AC1160" s="4" t="s">
        <v>43</v>
      </c>
      <c r="AD1160" s="36">
        <v>14</v>
      </c>
      <c r="AE1160" s="36" t="s">
        <v>126</v>
      </c>
      <c r="AF1160" s="4"/>
      <c r="AG1160" s="4"/>
      <c r="AH1160" s="4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</row>
    <row r="1161" spans="1:46" ht="15" customHeight="1" x14ac:dyDescent="0.35">
      <c r="A1161" s="4">
        <v>2022</v>
      </c>
      <c r="B1161" s="4" t="s">
        <v>147</v>
      </c>
      <c r="C1161" s="4" t="s">
        <v>148</v>
      </c>
      <c r="D1161" s="55">
        <v>44672</v>
      </c>
      <c r="E1161" s="4" t="s">
        <v>1910</v>
      </c>
      <c r="F1161" s="4" t="s">
        <v>36</v>
      </c>
      <c r="G1161" s="4" t="s">
        <v>921</v>
      </c>
      <c r="H1161" s="4" t="s">
        <v>38</v>
      </c>
      <c r="I1161" s="4" t="s">
        <v>2721</v>
      </c>
      <c r="J1161" s="4"/>
      <c r="K1161" s="55"/>
      <c r="L1161" s="4"/>
      <c r="M1161" s="4"/>
      <c r="N1161" s="55"/>
      <c r="O1161" s="4" t="s">
        <v>2927</v>
      </c>
      <c r="P1161" s="55">
        <v>44672</v>
      </c>
      <c r="Q1161" s="4" t="s">
        <v>2928</v>
      </c>
      <c r="R1161" s="4"/>
      <c r="S1161" s="4"/>
      <c r="T1161" s="4">
        <v>0</v>
      </c>
      <c r="U1161" s="4" t="s">
        <v>150</v>
      </c>
      <c r="V1161" s="4">
        <v>300333</v>
      </c>
      <c r="W1161" s="4" t="s">
        <v>2197</v>
      </c>
      <c r="X1161" s="4">
        <v>300333</v>
      </c>
      <c r="Y1161" s="4" t="s">
        <v>2197</v>
      </c>
      <c r="Z1161" s="4">
        <v>4</v>
      </c>
      <c r="AA1161" s="4" t="s">
        <v>301</v>
      </c>
      <c r="AB1161" s="4">
        <v>1</v>
      </c>
      <c r="AC1161" s="4" t="s">
        <v>301</v>
      </c>
      <c r="AD1161" s="36">
        <v>3</v>
      </c>
      <c r="AE1161" s="36" t="s">
        <v>2198</v>
      </c>
      <c r="AF1161" s="4"/>
      <c r="AG1161" s="4"/>
      <c r="AH1161" s="4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</row>
    <row r="1162" spans="1:46" ht="15" customHeight="1" x14ac:dyDescent="0.35">
      <c r="A1162" s="4">
        <v>2022</v>
      </c>
      <c r="B1162" s="4" t="s">
        <v>34</v>
      </c>
      <c r="C1162" s="4" t="s">
        <v>34</v>
      </c>
      <c r="D1162" s="55">
        <v>44699</v>
      </c>
      <c r="E1162" s="4" t="s">
        <v>1910</v>
      </c>
      <c r="F1162" s="4" t="s">
        <v>36</v>
      </c>
      <c r="G1162" s="4" t="s">
        <v>921</v>
      </c>
      <c r="H1162" s="4" t="s">
        <v>38</v>
      </c>
      <c r="I1162" s="4" t="s">
        <v>2721</v>
      </c>
      <c r="J1162" s="56"/>
      <c r="K1162" s="57"/>
      <c r="L1162" s="4"/>
      <c r="M1162" s="4" t="s">
        <v>2728</v>
      </c>
      <c r="N1162" s="55"/>
      <c r="O1162" s="4" t="s">
        <v>2929</v>
      </c>
      <c r="P1162" s="55">
        <v>44699</v>
      </c>
      <c r="Q1162" s="4" t="s">
        <v>2930</v>
      </c>
      <c r="R1162" s="4"/>
      <c r="S1162" s="4"/>
      <c r="T1162" s="4">
        <v>38</v>
      </c>
      <c r="U1162" s="4" t="s">
        <v>59</v>
      </c>
      <c r="V1162" s="4">
        <v>243</v>
      </c>
      <c r="W1162" s="4" t="s">
        <v>382</v>
      </c>
      <c r="X1162" s="4">
        <v>1588</v>
      </c>
      <c r="Y1162" s="4" t="s">
        <v>383</v>
      </c>
      <c r="Z1162" s="4">
        <v>7</v>
      </c>
      <c r="AA1162" s="4" t="s">
        <v>329</v>
      </c>
      <c r="AB1162" s="4">
        <v>1</v>
      </c>
      <c r="AC1162" s="4" t="s">
        <v>330</v>
      </c>
      <c r="AD1162" s="36">
        <v>6</v>
      </c>
      <c r="AE1162" s="36" t="s">
        <v>384</v>
      </c>
      <c r="AF1162" s="4"/>
      <c r="AG1162" s="4"/>
      <c r="AH1162" s="4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</row>
    <row r="1163" spans="1:46" ht="15" customHeight="1" x14ac:dyDescent="0.35">
      <c r="A1163" s="4">
        <v>2022</v>
      </c>
      <c r="B1163" s="4" t="s">
        <v>147</v>
      </c>
      <c r="C1163" s="4" t="s">
        <v>148</v>
      </c>
      <c r="D1163" s="55">
        <v>44655</v>
      </c>
      <c r="E1163" s="4" t="s">
        <v>1910</v>
      </c>
      <c r="F1163" s="4" t="s">
        <v>36</v>
      </c>
      <c r="G1163" s="4" t="s">
        <v>921</v>
      </c>
      <c r="H1163" s="4" t="s">
        <v>38</v>
      </c>
      <c r="I1163" s="4" t="s">
        <v>2735</v>
      </c>
      <c r="J1163" s="4"/>
      <c r="K1163" s="55"/>
      <c r="L1163" s="4"/>
      <c r="M1163" s="4"/>
      <c r="N1163" s="55"/>
      <c r="O1163" s="4" t="s">
        <v>2931</v>
      </c>
      <c r="P1163" s="55">
        <v>44655</v>
      </c>
      <c r="Q1163" s="4" t="s">
        <v>2932</v>
      </c>
      <c r="R1163" s="4"/>
      <c r="S1163" s="4"/>
      <c r="T1163" s="56">
        <v>0</v>
      </c>
      <c r="U1163" s="56" t="s">
        <v>150</v>
      </c>
      <c r="V1163" s="56">
        <v>301262</v>
      </c>
      <c r="W1163" s="56" t="s">
        <v>1031</v>
      </c>
      <c r="X1163" s="56">
        <v>301262</v>
      </c>
      <c r="Y1163" s="56" t="s">
        <v>1031</v>
      </c>
      <c r="Z1163" s="56">
        <v>15</v>
      </c>
      <c r="AA1163" s="56" t="s">
        <v>43</v>
      </c>
      <c r="AB1163" s="56">
        <v>1</v>
      </c>
      <c r="AC1163" s="56" t="s">
        <v>43</v>
      </c>
      <c r="AD1163" s="37">
        <v>13</v>
      </c>
      <c r="AE1163" s="37" t="s">
        <v>44</v>
      </c>
      <c r="AF1163" s="4"/>
      <c r="AG1163" s="4"/>
      <c r="AH1163" s="4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</row>
    <row r="1164" spans="1:46" ht="15" customHeight="1" x14ac:dyDescent="0.35">
      <c r="A1164" s="4">
        <v>2022</v>
      </c>
      <c r="B1164" s="4" t="s">
        <v>147</v>
      </c>
      <c r="C1164" s="4" t="s">
        <v>207</v>
      </c>
      <c r="D1164" s="55">
        <v>44692</v>
      </c>
      <c r="E1164" s="4" t="s">
        <v>1910</v>
      </c>
      <c r="F1164" s="4" t="s">
        <v>36</v>
      </c>
      <c r="G1164" s="4" t="s">
        <v>921</v>
      </c>
      <c r="H1164" s="4" t="s">
        <v>38</v>
      </c>
      <c r="I1164" s="4" t="s">
        <v>2724</v>
      </c>
      <c r="J1164" s="4"/>
      <c r="K1164" s="55"/>
      <c r="L1164" s="4"/>
      <c r="M1164" s="4"/>
      <c r="N1164" s="55"/>
      <c r="O1164" s="4" t="s">
        <v>2933</v>
      </c>
      <c r="P1164" s="55">
        <v>44692</v>
      </c>
      <c r="Q1164" s="4" t="s">
        <v>2934</v>
      </c>
      <c r="R1164" s="4"/>
      <c r="S1164" s="4"/>
      <c r="T1164" s="4">
        <v>0</v>
      </c>
      <c r="U1164" s="4" t="s">
        <v>150</v>
      </c>
      <c r="V1164" s="4">
        <v>301501</v>
      </c>
      <c r="W1164" s="4" t="s">
        <v>1930</v>
      </c>
      <c r="X1164" s="4">
        <v>301501</v>
      </c>
      <c r="Y1164" s="4" t="s">
        <v>1930</v>
      </c>
      <c r="Z1164" s="4">
        <v>19</v>
      </c>
      <c r="AA1164" s="4" t="s">
        <v>99</v>
      </c>
      <c r="AB1164" s="4">
        <v>1</v>
      </c>
      <c r="AC1164" s="4" t="s">
        <v>99</v>
      </c>
      <c r="AD1164" s="36">
        <v>1</v>
      </c>
      <c r="AE1164" s="36" t="s">
        <v>1931</v>
      </c>
      <c r="AF1164" s="4"/>
      <c r="AG1164" s="4"/>
      <c r="AH1164" s="4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</row>
    <row r="1165" spans="1:46" ht="15" customHeight="1" x14ac:dyDescent="0.35">
      <c r="A1165" s="4">
        <v>2022</v>
      </c>
      <c r="B1165" s="4" t="s">
        <v>147</v>
      </c>
      <c r="C1165" s="4" t="s">
        <v>207</v>
      </c>
      <c r="D1165" s="55">
        <v>44676</v>
      </c>
      <c r="E1165" s="4" t="s">
        <v>1910</v>
      </c>
      <c r="F1165" s="4" t="s">
        <v>36</v>
      </c>
      <c r="G1165" s="4" t="s">
        <v>921</v>
      </c>
      <c r="H1165" s="4" t="s">
        <v>38</v>
      </c>
      <c r="I1165" s="4" t="s">
        <v>2724</v>
      </c>
      <c r="J1165" s="4"/>
      <c r="K1165" s="55"/>
      <c r="L1165" s="4"/>
      <c r="M1165" s="4"/>
      <c r="N1165" s="55"/>
      <c r="O1165" s="4" t="s">
        <v>2935</v>
      </c>
      <c r="P1165" s="55">
        <v>44676</v>
      </c>
      <c r="Q1165" s="4" t="s">
        <v>2936</v>
      </c>
      <c r="R1165" s="4"/>
      <c r="S1165" s="4"/>
      <c r="T1165" s="56">
        <v>0</v>
      </c>
      <c r="U1165" s="56" t="s">
        <v>150</v>
      </c>
      <c r="V1165" s="56">
        <v>301127</v>
      </c>
      <c r="W1165" s="56" t="s">
        <v>476</v>
      </c>
      <c r="X1165" s="56">
        <v>301127</v>
      </c>
      <c r="Y1165" s="56" t="s">
        <v>476</v>
      </c>
      <c r="Z1165" s="56">
        <v>13</v>
      </c>
      <c r="AA1165" s="56" t="s">
        <v>314</v>
      </c>
      <c r="AB1165" s="56">
        <v>1</v>
      </c>
      <c r="AC1165" s="56" t="s">
        <v>315</v>
      </c>
      <c r="AD1165" s="37">
        <v>1</v>
      </c>
      <c r="AE1165" s="37" t="s">
        <v>315</v>
      </c>
      <c r="AF1165" s="4"/>
      <c r="AG1165" s="4"/>
      <c r="AH1165" s="4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</row>
    <row r="1166" spans="1:46" ht="15" customHeight="1" x14ac:dyDescent="0.35">
      <c r="A1166" s="4">
        <v>2022</v>
      </c>
      <c r="B1166" s="4" t="s">
        <v>62</v>
      </c>
      <c r="C1166" s="4" t="s">
        <v>62</v>
      </c>
      <c r="D1166" s="55">
        <v>44693</v>
      </c>
      <c r="E1166" s="4" t="s">
        <v>1910</v>
      </c>
      <c r="F1166" s="4" t="s">
        <v>36</v>
      </c>
      <c r="G1166" s="4" t="s">
        <v>921</v>
      </c>
      <c r="H1166" s="4" t="s">
        <v>38</v>
      </c>
      <c r="I1166" s="4" t="s">
        <v>2735</v>
      </c>
      <c r="J1166" s="4"/>
      <c r="K1166" s="55"/>
      <c r="L1166" s="4"/>
      <c r="M1166" s="4"/>
      <c r="N1166" s="55"/>
      <c r="O1166" s="4" t="s">
        <v>2937</v>
      </c>
      <c r="P1166" s="55">
        <v>44693</v>
      </c>
      <c r="Q1166" s="4" t="s">
        <v>2938</v>
      </c>
      <c r="R1166" s="4"/>
      <c r="S1166" s="4"/>
      <c r="T1166" s="4">
        <v>99</v>
      </c>
      <c r="U1166" s="4" t="s">
        <v>64</v>
      </c>
      <c r="V1166" s="4">
        <v>441</v>
      </c>
      <c r="W1166" s="4" t="s">
        <v>70</v>
      </c>
      <c r="X1166" s="4">
        <v>726</v>
      </c>
      <c r="Y1166" s="4" t="s">
        <v>71</v>
      </c>
      <c r="Z1166" s="4">
        <v>2</v>
      </c>
      <c r="AA1166" s="4" t="s">
        <v>72</v>
      </c>
      <c r="AB1166" s="4">
        <v>1</v>
      </c>
      <c r="AC1166" s="4" t="s">
        <v>73</v>
      </c>
      <c r="AD1166" s="36">
        <v>1</v>
      </c>
      <c r="AE1166" s="36" t="s">
        <v>73</v>
      </c>
      <c r="AF1166" s="4"/>
      <c r="AG1166" s="4"/>
      <c r="AH1166" s="4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</row>
    <row r="1167" spans="1:46" ht="15" customHeight="1" x14ac:dyDescent="0.35">
      <c r="A1167" s="4">
        <v>2022</v>
      </c>
      <c r="B1167" s="4" t="s">
        <v>62</v>
      </c>
      <c r="C1167" s="4" t="s">
        <v>62</v>
      </c>
      <c r="D1167" s="55">
        <v>44687</v>
      </c>
      <c r="E1167" s="4" t="s">
        <v>1910</v>
      </c>
      <c r="F1167" s="4" t="s">
        <v>36</v>
      </c>
      <c r="G1167" s="4" t="s">
        <v>921</v>
      </c>
      <c r="H1167" s="4" t="s">
        <v>38</v>
      </c>
      <c r="I1167" s="4" t="s">
        <v>2721</v>
      </c>
      <c r="J1167" s="4"/>
      <c r="K1167" s="55"/>
      <c r="L1167" s="4"/>
      <c r="M1167" s="4"/>
      <c r="N1167" s="55"/>
      <c r="O1167" s="4" t="s">
        <v>2939</v>
      </c>
      <c r="P1167" s="55">
        <v>44687</v>
      </c>
      <c r="Q1167" s="4" t="s">
        <v>2940</v>
      </c>
      <c r="R1167" s="4"/>
      <c r="S1167" s="4"/>
      <c r="T1167" s="4">
        <v>99</v>
      </c>
      <c r="U1167" s="4" t="s">
        <v>64</v>
      </c>
      <c r="V1167" s="4">
        <v>454</v>
      </c>
      <c r="W1167" s="4" t="s">
        <v>317</v>
      </c>
      <c r="X1167" s="4">
        <v>875</v>
      </c>
      <c r="Y1167" s="4" t="s">
        <v>318</v>
      </c>
      <c r="Z1167" s="4">
        <v>17</v>
      </c>
      <c r="AA1167" s="4" t="s">
        <v>319</v>
      </c>
      <c r="AB1167" s="4">
        <v>1</v>
      </c>
      <c r="AC1167" s="4" t="s">
        <v>320</v>
      </c>
      <c r="AD1167" s="36">
        <v>1</v>
      </c>
      <c r="AE1167" s="36" t="s">
        <v>320</v>
      </c>
      <c r="AF1167" s="4"/>
      <c r="AG1167" s="4"/>
      <c r="AH1167" s="4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</row>
    <row r="1168" spans="1:46" ht="15" customHeight="1" x14ac:dyDescent="0.35">
      <c r="A1168" s="4">
        <v>2022</v>
      </c>
      <c r="B1168" s="4" t="s">
        <v>147</v>
      </c>
      <c r="C1168" s="4" t="s">
        <v>148</v>
      </c>
      <c r="D1168" s="55">
        <v>44692</v>
      </c>
      <c r="E1168" s="4" t="s">
        <v>2675</v>
      </c>
      <c r="F1168" s="4" t="s">
        <v>36</v>
      </c>
      <c r="G1168" s="4" t="s">
        <v>921</v>
      </c>
      <c r="H1168" s="4" t="s">
        <v>38</v>
      </c>
      <c r="I1168" s="4" t="s">
        <v>2742</v>
      </c>
      <c r="J1168" s="4"/>
      <c r="K1168" s="55"/>
      <c r="L1168" s="4"/>
      <c r="M1168" s="4"/>
      <c r="N1168" s="55"/>
      <c r="O1168" s="4" t="s">
        <v>2941</v>
      </c>
      <c r="P1168" s="55">
        <v>44692</v>
      </c>
      <c r="Q1168" s="4" t="s">
        <v>2942</v>
      </c>
      <c r="R1168" s="4"/>
      <c r="S1168" s="4"/>
      <c r="T1168" s="4">
        <v>0</v>
      </c>
      <c r="U1168" s="4" t="s">
        <v>150</v>
      </c>
      <c r="V1168" s="4">
        <v>300794</v>
      </c>
      <c r="W1168" s="4" t="s">
        <v>2251</v>
      </c>
      <c r="X1168" s="4">
        <v>300794</v>
      </c>
      <c r="Y1168" s="4" t="s">
        <v>2251</v>
      </c>
      <c r="Z1168" s="4">
        <v>9</v>
      </c>
      <c r="AA1168" s="4" t="s">
        <v>417</v>
      </c>
      <c r="AB1168" s="4">
        <v>1</v>
      </c>
      <c r="AC1168" s="4" t="s">
        <v>417</v>
      </c>
      <c r="AD1168" s="36">
        <v>3</v>
      </c>
      <c r="AE1168" s="36" t="s">
        <v>2252</v>
      </c>
      <c r="AF1168" s="4"/>
      <c r="AG1168" s="4"/>
      <c r="AH1168" s="4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</row>
    <row r="1169" spans="1:46" ht="15" customHeight="1" x14ac:dyDescent="0.35">
      <c r="A1169" s="4">
        <v>2022</v>
      </c>
      <c r="B1169" s="4" t="s">
        <v>34</v>
      </c>
      <c r="C1169" s="4" t="s">
        <v>34</v>
      </c>
      <c r="D1169" s="55">
        <v>44630</v>
      </c>
      <c r="E1169" s="4" t="s">
        <v>2675</v>
      </c>
      <c r="F1169" s="4" t="s">
        <v>36</v>
      </c>
      <c r="G1169" s="4" t="s">
        <v>921</v>
      </c>
      <c r="H1169" s="4" t="s">
        <v>38</v>
      </c>
      <c r="I1169" s="4" t="s">
        <v>2735</v>
      </c>
      <c r="J1169" s="4"/>
      <c r="K1169" s="55"/>
      <c r="L1169" s="4"/>
      <c r="M1169" s="4" t="s">
        <v>748</v>
      </c>
      <c r="N1169" s="55"/>
      <c r="O1169" s="4" t="s">
        <v>2943</v>
      </c>
      <c r="P1169" s="55">
        <v>44630</v>
      </c>
      <c r="Q1169" s="4" t="s">
        <v>2944</v>
      </c>
      <c r="R1169" s="4"/>
      <c r="S1169" s="4"/>
      <c r="T1169" s="4">
        <v>10</v>
      </c>
      <c r="U1169" s="4" t="s">
        <v>246</v>
      </c>
      <c r="V1169" s="4">
        <v>117</v>
      </c>
      <c r="W1169" s="4" t="s">
        <v>395</v>
      </c>
      <c r="X1169" s="4">
        <v>1495</v>
      </c>
      <c r="Y1169" s="4" t="s">
        <v>396</v>
      </c>
      <c r="Z1169" s="4">
        <v>15</v>
      </c>
      <c r="AA1169" s="4" t="s">
        <v>43</v>
      </c>
      <c r="AB1169" s="4">
        <v>1</v>
      </c>
      <c r="AC1169" s="4" t="s">
        <v>43</v>
      </c>
      <c r="AD1169" s="36">
        <v>31</v>
      </c>
      <c r="AE1169" s="36" t="s">
        <v>49</v>
      </c>
      <c r="AF1169" s="4"/>
      <c r="AG1169" s="4"/>
      <c r="AH1169" s="4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</row>
    <row r="1170" spans="1:46" ht="15" customHeight="1" x14ac:dyDescent="0.35">
      <c r="A1170" s="4">
        <v>2022</v>
      </c>
      <c r="B1170" s="4" t="s">
        <v>147</v>
      </c>
      <c r="C1170" s="4" t="s">
        <v>148</v>
      </c>
      <c r="D1170" s="55">
        <v>44677</v>
      </c>
      <c r="E1170" s="4" t="s">
        <v>1910</v>
      </c>
      <c r="F1170" s="4" t="s">
        <v>36</v>
      </c>
      <c r="G1170" s="4" t="s">
        <v>921</v>
      </c>
      <c r="H1170" s="4" t="s">
        <v>38</v>
      </c>
      <c r="I1170" s="4" t="s">
        <v>748</v>
      </c>
      <c r="J1170" s="4"/>
      <c r="K1170" s="55"/>
      <c r="L1170" s="4"/>
      <c r="M1170" s="4" t="s">
        <v>2731</v>
      </c>
      <c r="N1170" s="55"/>
      <c r="O1170" s="4" t="s">
        <v>2945</v>
      </c>
      <c r="P1170" s="55">
        <v>44677</v>
      </c>
      <c r="Q1170" s="4" t="s">
        <v>2946</v>
      </c>
      <c r="R1170" s="4"/>
      <c r="S1170" s="4"/>
      <c r="T1170" s="4">
        <v>0</v>
      </c>
      <c r="U1170" s="4" t="s">
        <v>150</v>
      </c>
      <c r="V1170" s="4">
        <v>301291</v>
      </c>
      <c r="W1170" s="4" t="s">
        <v>684</v>
      </c>
      <c r="X1170" s="4">
        <v>301291</v>
      </c>
      <c r="Y1170" s="4" t="s">
        <v>684</v>
      </c>
      <c r="Z1170" s="4">
        <v>15</v>
      </c>
      <c r="AA1170" s="4" t="s">
        <v>43</v>
      </c>
      <c r="AB1170" s="4">
        <v>1</v>
      </c>
      <c r="AC1170" s="4" t="s">
        <v>43</v>
      </c>
      <c r="AD1170" s="36">
        <v>42</v>
      </c>
      <c r="AE1170" s="36" t="s">
        <v>685</v>
      </c>
      <c r="AF1170" s="4"/>
      <c r="AG1170" s="4"/>
      <c r="AH1170" s="4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</row>
    <row r="1171" spans="1:46" ht="15" customHeight="1" x14ac:dyDescent="0.35">
      <c r="A1171" s="4">
        <v>2023</v>
      </c>
      <c r="B1171" s="4" t="s">
        <v>147</v>
      </c>
      <c r="C1171" s="4" t="s">
        <v>207</v>
      </c>
      <c r="D1171" s="55">
        <v>44699</v>
      </c>
      <c r="E1171" s="4" t="s">
        <v>2947</v>
      </c>
      <c r="F1171" s="4" t="s">
        <v>36</v>
      </c>
      <c r="G1171" s="4" t="s">
        <v>37</v>
      </c>
      <c r="H1171" s="4" t="s">
        <v>38</v>
      </c>
      <c r="I1171" s="4" t="s">
        <v>2948</v>
      </c>
      <c r="J1171" s="4"/>
      <c r="K1171" s="55"/>
      <c r="L1171" s="4" t="s">
        <v>860</v>
      </c>
      <c r="M1171" s="4" t="s">
        <v>2949</v>
      </c>
      <c r="N1171" s="55"/>
      <c r="O1171" s="4" t="s">
        <v>2950</v>
      </c>
      <c r="P1171" s="55">
        <v>45075</v>
      </c>
      <c r="Q1171" s="4" t="s">
        <v>2951</v>
      </c>
      <c r="R1171" s="4"/>
      <c r="S1171" s="4"/>
      <c r="T1171" s="4">
        <v>0</v>
      </c>
      <c r="U1171" s="4" t="s">
        <v>150</v>
      </c>
      <c r="V1171" s="4">
        <v>301471</v>
      </c>
      <c r="W1171" s="4" t="s">
        <v>1114</v>
      </c>
      <c r="X1171" s="4">
        <v>301471</v>
      </c>
      <c r="Y1171" s="4" t="s">
        <v>1114</v>
      </c>
      <c r="Z1171" s="4">
        <v>17</v>
      </c>
      <c r="AA1171" s="4" t="s">
        <v>319</v>
      </c>
      <c r="AB1171" s="4">
        <v>1</v>
      </c>
      <c r="AC1171" s="4" t="s">
        <v>320</v>
      </c>
      <c r="AD1171" s="36">
        <v>1</v>
      </c>
      <c r="AE1171" s="36" t="s">
        <v>320</v>
      </c>
      <c r="AF1171" s="4"/>
      <c r="AG1171" s="4"/>
      <c r="AH1171" s="4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</row>
    <row r="1172" spans="1:46" ht="15" customHeight="1" x14ac:dyDescent="0.35">
      <c r="A1172" s="4">
        <v>2022</v>
      </c>
      <c r="B1172" s="4" t="s">
        <v>147</v>
      </c>
      <c r="C1172" s="4" t="s">
        <v>148</v>
      </c>
      <c r="D1172" s="55">
        <v>44630</v>
      </c>
      <c r="E1172" s="4" t="s">
        <v>2349</v>
      </c>
      <c r="F1172" s="4" t="s">
        <v>36</v>
      </c>
      <c r="G1172" s="4" t="s">
        <v>37</v>
      </c>
      <c r="H1172" s="4" t="s">
        <v>38</v>
      </c>
      <c r="I1172" s="4" t="s">
        <v>2721</v>
      </c>
      <c r="J1172" s="4"/>
      <c r="K1172" s="55"/>
      <c r="L1172" s="4"/>
      <c r="M1172" s="4" t="s">
        <v>702</v>
      </c>
      <c r="N1172" s="55"/>
      <c r="O1172" s="4" t="s">
        <v>2952</v>
      </c>
      <c r="P1172" s="55">
        <v>44812</v>
      </c>
      <c r="Q1172" s="4" t="s">
        <v>2953</v>
      </c>
      <c r="R1172" s="4"/>
      <c r="S1172" s="4"/>
      <c r="T1172" s="4">
        <v>0</v>
      </c>
      <c r="U1172" s="4" t="s">
        <v>150</v>
      </c>
      <c r="V1172" s="4">
        <v>300737</v>
      </c>
      <c r="W1172" s="4" t="s">
        <v>2954</v>
      </c>
      <c r="X1172" s="4">
        <v>300737</v>
      </c>
      <c r="Y1172" s="4" t="s">
        <v>2954</v>
      </c>
      <c r="Z1172" s="4">
        <v>8</v>
      </c>
      <c r="AA1172" s="4" t="s">
        <v>191</v>
      </c>
      <c r="AB1172" s="4">
        <v>7</v>
      </c>
      <c r="AC1172" s="4" t="s">
        <v>2077</v>
      </c>
      <c r="AD1172" s="36">
        <v>6</v>
      </c>
      <c r="AE1172" s="36" t="s">
        <v>2955</v>
      </c>
      <c r="AF1172" s="4"/>
      <c r="AG1172" s="4"/>
      <c r="AH1172" s="4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</row>
    <row r="1173" spans="1:46" ht="15" customHeight="1" x14ac:dyDescent="0.35">
      <c r="A1173" s="4">
        <v>2023</v>
      </c>
      <c r="B1173" s="4" t="s">
        <v>147</v>
      </c>
      <c r="C1173" s="4" t="s">
        <v>148</v>
      </c>
      <c r="D1173" s="55">
        <v>44624</v>
      </c>
      <c r="E1173" s="4" t="s">
        <v>2956</v>
      </c>
      <c r="F1173" s="4" t="s">
        <v>36</v>
      </c>
      <c r="G1173" s="4" t="s">
        <v>37</v>
      </c>
      <c r="H1173" s="4" t="s">
        <v>38</v>
      </c>
      <c r="I1173" s="4" t="s">
        <v>2755</v>
      </c>
      <c r="J1173" s="4"/>
      <c r="K1173" s="55"/>
      <c r="L1173" s="4" t="s">
        <v>860</v>
      </c>
      <c r="M1173" s="4"/>
      <c r="N1173" s="55"/>
      <c r="O1173" s="4" t="s">
        <v>2957</v>
      </c>
      <c r="P1173" s="55">
        <v>45133</v>
      </c>
      <c r="Q1173" s="4" t="s">
        <v>2958</v>
      </c>
      <c r="R1173" s="4"/>
      <c r="S1173" s="4"/>
      <c r="T1173" s="4">
        <v>0</v>
      </c>
      <c r="U1173" s="4" t="s">
        <v>150</v>
      </c>
      <c r="V1173" s="4">
        <v>300789</v>
      </c>
      <c r="W1173" s="4" t="s">
        <v>2959</v>
      </c>
      <c r="X1173" s="4">
        <v>300789</v>
      </c>
      <c r="Y1173" s="4" t="s">
        <v>2959</v>
      </c>
      <c r="Z1173" s="4">
        <v>8</v>
      </c>
      <c r="AA1173" s="4" t="s">
        <v>191</v>
      </c>
      <c r="AB1173" s="4">
        <v>13</v>
      </c>
      <c r="AC1173" s="4" t="s">
        <v>192</v>
      </c>
      <c r="AD1173" s="36">
        <v>5</v>
      </c>
      <c r="AE1173" s="36" t="s">
        <v>2960</v>
      </c>
      <c r="AF1173" s="4"/>
      <c r="AG1173" s="4"/>
      <c r="AH1173" s="4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</row>
    <row r="1174" spans="1:46" ht="15" customHeight="1" x14ac:dyDescent="0.35">
      <c r="A1174" s="4">
        <v>2022</v>
      </c>
      <c r="B1174" s="4" t="s">
        <v>147</v>
      </c>
      <c r="C1174" s="4" t="s">
        <v>207</v>
      </c>
      <c r="D1174" s="55">
        <v>44623</v>
      </c>
      <c r="E1174" s="4" t="s">
        <v>1290</v>
      </c>
      <c r="F1174" s="4" t="s">
        <v>36</v>
      </c>
      <c r="G1174" s="4" t="s">
        <v>921</v>
      </c>
      <c r="H1174" s="4" t="s">
        <v>38</v>
      </c>
      <c r="I1174" s="4" t="s">
        <v>2712</v>
      </c>
      <c r="J1174" s="4"/>
      <c r="K1174" s="55"/>
      <c r="L1174" s="4"/>
      <c r="M1174" s="4"/>
      <c r="N1174" s="55"/>
      <c r="O1174" s="4" t="s">
        <v>2961</v>
      </c>
      <c r="P1174" s="55">
        <v>45056</v>
      </c>
      <c r="Q1174" s="4" t="s">
        <v>2962</v>
      </c>
      <c r="R1174" s="4"/>
      <c r="S1174" s="4"/>
      <c r="T1174" s="56">
        <v>0</v>
      </c>
      <c r="U1174" s="56" t="s">
        <v>150</v>
      </c>
      <c r="V1174" s="56">
        <v>300078</v>
      </c>
      <c r="W1174" s="56" t="s">
        <v>1999</v>
      </c>
      <c r="X1174" s="56">
        <v>300078</v>
      </c>
      <c r="Y1174" s="56" t="s">
        <v>1999</v>
      </c>
      <c r="Z1174" s="56">
        <v>1</v>
      </c>
      <c r="AA1174" s="56" t="s">
        <v>67</v>
      </c>
      <c r="AB1174" s="56">
        <v>7</v>
      </c>
      <c r="AC1174" s="56" t="s">
        <v>2000</v>
      </c>
      <c r="AD1174" s="37">
        <v>1</v>
      </c>
      <c r="AE1174" s="37" t="s">
        <v>2001</v>
      </c>
      <c r="AF1174" s="4"/>
      <c r="AG1174" s="4"/>
      <c r="AH1174" s="4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</row>
    <row r="1175" spans="1:46" ht="15" customHeight="1" x14ac:dyDescent="0.35">
      <c r="A1175" s="4">
        <v>2022</v>
      </c>
      <c r="B1175" s="4" t="s">
        <v>34</v>
      </c>
      <c r="C1175" s="4" t="s">
        <v>34</v>
      </c>
      <c r="D1175" s="55">
        <v>44670</v>
      </c>
      <c r="E1175" s="4" t="s">
        <v>2443</v>
      </c>
      <c r="F1175" s="4" t="s">
        <v>36</v>
      </c>
      <c r="G1175" s="4" t="s">
        <v>921</v>
      </c>
      <c r="H1175" s="4" t="s">
        <v>38</v>
      </c>
      <c r="I1175" s="4" t="s">
        <v>748</v>
      </c>
      <c r="J1175" s="4"/>
      <c r="K1175" s="55"/>
      <c r="L1175" s="4"/>
      <c r="M1175" s="4" t="s">
        <v>2731</v>
      </c>
      <c r="N1175" s="55"/>
      <c r="O1175" s="4" t="s">
        <v>2963</v>
      </c>
      <c r="P1175" s="55">
        <v>44670</v>
      </c>
      <c r="Q1175" s="4" t="s">
        <v>2964</v>
      </c>
      <c r="R1175" s="4"/>
      <c r="S1175" s="4"/>
      <c r="T1175" s="4">
        <v>8</v>
      </c>
      <c r="U1175" s="4" t="s">
        <v>173</v>
      </c>
      <c r="V1175" s="4">
        <v>80</v>
      </c>
      <c r="W1175" s="4" t="s">
        <v>546</v>
      </c>
      <c r="X1175" s="4">
        <v>1089</v>
      </c>
      <c r="Y1175" s="4" t="s">
        <v>546</v>
      </c>
      <c r="Z1175" s="4">
        <v>15</v>
      </c>
      <c r="AA1175" s="4" t="s">
        <v>43</v>
      </c>
      <c r="AB1175" s="4">
        <v>1</v>
      </c>
      <c r="AC1175" s="4" t="s">
        <v>43</v>
      </c>
      <c r="AD1175" s="36">
        <v>22</v>
      </c>
      <c r="AE1175" s="36" t="s">
        <v>171</v>
      </c>
      <c r="AF1175" s="4"/>
      <c r="AG1175" s="4"/>
      <c r="AH1175" s="4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</row>
    <row r="1176" spans="1:46" ht="15" customHeight="1" x14ac:dyDescent="0.35">
      <c r="A1176" s="4">
        <v>2022</v>
      </c>
      <c r="B1176" s="4" t="s">
        <v>62</v>
      </c>
      <c r="C1176" s="4" t="s">
        <v>62</v>
      </c>
      <c r="D1176" s="55">
        <v>44664</v>
      </c>
      <c r="E1176" s="4" t="s">
        <v>1910</v>
      </c>
      <c r="F1176" s="4" t="s">
        <v>36</v>
      </c>
      <c r="G1176" s="4" t="s">
        <v>921</v>
      </c>
      <c r="H1176" s="4" t="s">
        <v>38</v>
      </c>
      <c r="I1176" s="4" t="s">
        <v>2721</v>
      </c>
      <c r="J1176" s="4"/>
      <c r="K1176" s="55"/>
      <c r="L1176" s="4"/>
      <c r="M1176" s="4" t="s">
        <v>2965</v>
      </c>
      <c r="N1176" s="55"/>
      <c r="O1176" s="4" t="s">
        <v>2966</v>
      </c>
      <c r="P1176" s="55">
        <v>44664</v>
      </c>
      <c r="Q1176" s="4" t="s">
        <v>2967</v>
      </c>
      <c r="R1176" s="4"/>
      <c r="S1176" s="4"/>
      <c r="T1176" s="56">
        <v>99</v>
      </c>
      <c r="U1176" s="56" t="s">
        <v>64</v>
      </c>
      <c r="V1176" s="56">
        <v>442</v>
      </c>
      <c r="W1176" s="56" t="s">
        <v>296</v>
      </c>
      <c r="X1176" s="56">
        <v>747</v>
      </c>
      <c r="Y1176" s="56" t="s">
        <v>297</v>
      </c>
      <c r="Z1176" s="56">
        <v>3</v>
      </c>
      <c r="AA1176" s="56" t="s">
        <v>152</v>
      </c>
      <c r="AB1176" s="56">
        <v>1</v>
      </c>
      <c r="AC1176" s="56" t="s">
        <v>153</v>
      </c>
      <c r="AD1176" s="37">
        <v>1</v>
      </c>
      <c r="AE1176" s="37" t="s">
        <v>153</v>
      </c>
      <c r="AF1176" s="4"/>
      <c r="AG1176" s="4"/>
      <c r="AH1176" s="4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</row>
    <row r="1177" spans="1:46" ht="15" customHeight="1" x14ac:dyDescent="0.35">
      <c r="A1177" s="4">
        <v>2022</v>
      </c>
      <c r="B1177" s="4" t="s">
        <v>34</v>
      </c>
      <c r="C1177" s="4" t="s">
        <v>34</v>
      </c>
      <c r="D1177" s="55">
        <v>44312</v>
      </c>
      <c r="E1177" s="4" t="s">
        <v>2340</v>
      </c>
      <c r="F1177" s="4" t="s">
        <v>36</v>
      </c>
      <c r="G1177" s="4" t="s">
        <v>921</v>
      </c>
      <c r="H1177" s="4" t="s">
        <v>38</v>
      </c>
      <c r="I1177" s="4" t="s">
        <v>2948</v>
      </c>
      <c r="J1177" s="4"/>
      <c r="K1177" s="55"/>
      <c r="L1177" s="4"/>
      <c r="M1177" s="4"/>
      <c r="N1177" s="55"/>
      <c r="O1177" s="4" t="s">
        <v>2968</v>
      </c>
      <c r="P1177" s="55">
        <v>44312</v>
      </c>
      <c r="Q1177" s="4" t="s">
        <v>2969</v>
      </c>
      <c r="R1177" s="4"/>
      <c r="S1177" s="4"/>
      <c r="T1177" s="4">
        <v>9</v>
      </c>
      <c r="U1177" s="4" t="s">
        <v>46</v>
      </c>
      <c r="V1177" s="4">
        <v>57</v>
      </c>
      <c r="W1177" s="4" t="s">
        <v>398</v>
      </c>
      <c r="X1177" s="4">
        <v>1273</v>
      </c>
      <c r="Y1177" s="4" t="s">
        <v>398</v>
      </c>
      <c r="Z1177" s="4">
        <v>15</v>
      </c>
      <c r="AA1177" s="4" t="s">
        <v>43</v>
      </c>
      <c r="AB1177" s="4">
        <v>1</v>
      </c>
      <c r="AC1177" s="4" t="s">
        <v>43</v>
      </c>
      <c r="AD1177" s="36">
        <v>1</v>
      </c>
      <c r="AE1177" s="36" t="s">
        <v>43</v>
      </c>
      <c r="AF1177" s="4"/>
      <c r="AG1177" s="4"/>
      <c r="AH1177" s="4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</row>
    <row r="1178" spans="1:46" ht="15" customHeight="1" x14ac:dyDescent="0.35">
      <c r="A1178" s="4">
        <v>2022</v>
      </c>
      <c r="B1178" s="4" t="s">
        <v>147</v>
      </c>
      <c r="C1178" s="4" t="s">
        <v>207</v>
      </c>
      <c r="D1178" s="55">
        <v>44692</v>
      </c>
      <c r="E1178" s="4" t="s">
        <v>2443</v>
      </c>
      <c r="F1178" s="4" t="s">
        <v>36</v>
      </c>
      <c r="G1178" s="4" t="s">
        <v>921</v>
      </c>
      <c r="H1178" s="4" t="s">
        <v>38</v>
      </c>
      <c r="I1178" s="4" t="s">
        <v>2721</v>
      </c>
      <c r="J1178" s="4"/>
      <c r="K1178" s="55"/>
      <c r="L1178" s="4"/>
      <c r="M1178" s="4"/>
      <c r="N1178" s="55"/>
      <c r="O1178" s="4" t="s">
        <v>2970</v>
      </c>
      <c r="P1178" s="55">
        <v>44692</v>
      </c>
      <c r="Q1178" s="4" t="s">
        <v>2971</v>
      </c>
      <c r="R1178" s="4"/>
      <c r="S1178" s="4"/>
      <c r="T1178" s="4">
        <v>0</v>
      </c>
      <c r="U1178" s="4" t="s">
        <v>150</v>
      </c>
      <c r="V1178" s="4">
        <v>300623</v>
      </c>
      <c r="W1178" s="4" t="s">
        <v>759</v>
      </c>
      <c r="X1178" s="4">
        <v>300623</v>
      </c>
      <c r="Y1178" s="4" t="s">
        <v>759</v>
      </c>
      <c r="Z1178" s="4">
        <v>6</v>
      </c>
      <c r="AA1178" s="4" t="s">
        <v>413</v>
      </c>
      <c r="AB1178" s="4">
        <v>8</v>
      </c>
      <c r="AC1178" s="4" t="s">
        <v>760</v>
      </c>
      <c r="AD1178" s="36">
        <v>1</v>
      </c>
      <c r="AE1178" s="36" t="s">
        <v>760</v>
      </c>
      <c r="AF1178" s="4"/>
      <c r="AG1178" s="4"/>
      <c r="AH1178" s="4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</row>
    <row r="1179" spans="1:46" ht="15" customHeight="1" x14ac:dyDescent="0.35">
      <c r="A1179" s="4">
        <v>2022</v>
      </c>
      <c r="B1179" s="4" t="s">
        <v>34</v>
      </c>
      <c r="C1179" s="4" t="s">
        <v>34</v>
      </c>
      <c r="D1179" s="55">
        <v>44686</v>
      </c>
      <c r="E1179" s="4" t="s">
        <v>1290</v>
      </c>
      <c r="F1179" s="4" t="s">
        <v>36</v>
      </c>
      <c r="G1179" s="4" t="s">
        <v>921</v>
      </c>
      <c r="H1179" s="4" t="s">
        <v>38</v>
      </c>
      <c r="I1179" s="4" t="s">
        <v>2948</v>
      </c>
      <c r="J1179" s="4"/>
      <c r="K1179" s="55"/>
      <c r="L1179" s="4"/>
      <c r="M1179" s="4"/>
      <c r="N1179" s="55"/>
      <c r="O1179" s="4" t="s">
        <v>2972</v>
      </c>
      <c r="P1179" s="55">
        <v>44686</v>
      </c>
      <c r="Q1179" s="4" t="s">
        <v>2973</v>
      </c>
      <c r="R1179" s="4"/>
      <c r="S1179" s="4"/>
      <c r="T1179" s="56">
        <v>9</v>
      </c>
      <c r="U1179" s="56" t="s">
        <v>46</v>
      </c>
      <c r="V1179" s="4">
        <v>55</v>
      </c>
      <c r="W1179" s="56" t="s">
        <v>269</v>
      </c>
      <c r="X1179" s="4">
        <v>1231</v>
      </c>
      <c r="Y1179" s="56" t="s">
        <v>270</v>
      </c>
      <c r="Z1179" s="56">
        <v>15</v>
      </c>
      <c r="AA1179" s="56" t="s">
        <v>43</v>
      </c>
      <c r="AB1179" s="56">
        <v>1</v>
      </c>
      <c r="AC1179" s="56" t="s">
        <v>43</v>
      </c>
      <c r="AD1179" s="37">
        <v>31</v>
      </c>
      <c r="AE1179" s="37" t="s">
        <v>49</v>
      </c>
      <c r="AF1179" s="4"/>
      <c r="AG1179" s="4"/>
      <c r="AH1179" s="4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</row>
    <row r="1180" spans="1:46" ht="15" customHeight="1" x14ac:dyDescent="0.35">
      <c r="A1180" s="4">
        <v>2022</v>
      </c>
      <c r="B1180" s="4" t="s">
        <v>147</v>
      </c>
      <c r="C1180" s="4" t="s">
        <v>148</v>
      </c>
      <c r="D1180" s="55">
        <v>44636</v>
      </c>
      <c r="E1180" s="4" t="s">
        <v>1290</v>
      </c>
      <c r="F1180" s="4" t="s">
        <v>36</v>
      </c>
      <c r="G1180" s="4" t="s">
        <v>921</v>
      </c>
      <c r="H1180" s="4" t="s">
        <v>38</v>
      </c>
      <c r="I1180" s="4" t="s">
        <v>2721</v>
      </c>
      <c r="J1180" s="4"/>
      <c r="K1180" s="55"/>
      <c r="L1180" s="4"/>
      <c r="M1180" s="4" t="s">
        <v>2712</v>
      </c>
      <c r="N1180" s="55"/>
      <c r="O1180" s="4" t="s">
        <v>2974</v>
      </c>
      <c r="P1180" s="55">
        <v>44636</v>
      </c>
      <c r="Q1180" s="4" t="s">
        <v>2975</v>
      </c>
      <c r="R1180" s="4"/>
      <c r="S1180" s="4"/>
      <c r="T1180" s="4">
        <v>0</v>
      </c>
      <c r="U1180" s="4" t="s">
        <v>150</v>
      </c>
      <c r="V1180" s="4">
        <v>300334</v>
      </c>
      <c r="W1180" s="4" t="s">
        <v>2619</v>
      </c>
      <c r="X1180" s="4">
        <v>300334</v>
      </c>
      <c r="Y1180" s="4" t="s">
        <v>2619</v>
      </c>
      <c r="Z1180" s="4">
        <v>4</v>
      </c>
      <c r="AA1180" s="4" t="s">
        <v>301</v>
      </c>
      <c r="AB1180" s="4">
        <v>1</v>
      </c>
      <c r="AC1180" s="4" t="s">
        <v>301</v>
      </c>
      <c r="AD1180" s="36">
        <v>4</v>
      </c>
      <c r="AE1180" s="36" t="s">
        <v>2620</v>
      </c>
      <c r="AF1180" s="4"/>
      <c r="AG1180" s="4"/>
      <c r="AH1180" s="4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</row>
    <row r="1181" spans="1:46" ht="15" customHeight="1" x14ac:dyDescent="0.35">
      <c r="A1181" s="4">
        <v>2022</v>
      </c>
      <c r="B1181" s="4" t="s">
        <v>147</v>
      </c>
      <c r="C1181" s="4" t="s">
        <v>148</v>
      </c>
      <c r="D1181" s="55">
        <v>44728</v>
      </c>
      <c r="E1181" s="4" t="s">
        <v>2324</v>
      </c>
      <c r="F1181" s="4" t="s">
        <v>36</v>
      </c>
      <c r="G1181" s="4" t="s">
        <v>37</v>
      </c>
      <c r="H1181" s="4" t="s">
        <v>38</v>
      </c>
      <c r="I1181" s="4" t="s">
        <v>2735</v>
      </c>
      <c r="J1181" s="56"/>
      <c r="K1181" s="57"/>
      <c r="L1181" s="4"/>
      <c r="M1181" s="4"/>
      <c r="N1181" s="55"/>
      <c r="O1181" s="4" t="s">
        <v>2976</v>
      </c>
      <c r="P1181" s="55">
        <v>44728</v>
      </c>
      <c r="Q1181" s="4" t="s">
        <v>2977</v>
      </c>
      <c r="R1181" s="4"/>
      <c r="S1181" s="4"/>
      <c r="T1181" s="4">
        <v>0</v>
      </c>
      <c r="U1181" s="4" t="s">
        <v>150</v>
      </c>
      <c r="V1181" s="4">
        <v>300971</v>
      </c>
      <c r="W1181" s="4" t="s">
        <v>2978</v>
      </c>
      <c r="X1181" s="4">
        <v>300971</v>
      </c>
      <c r="Y1181" s="4" t="s">
        <v>2978</v>
      </c>
      <c r="Z1181" s="4">
        <v>11</v>
      </c>
      <c r="AA1181" s="4" t="s">
        <v>310</v>
      </c>
      <c r="AB1181" s="4">
        <v>1</v>
      </c>
      <c r="AC1181" s="4" t="s">
        <v>310</v>
      </c>
      <c r="AD1181" s="36">
        <v>12</v>
      </c>
      <c r="AE1181" s="36" t="s">
        <v>2979</v>
      </c>
      <c r="AF1181" s="4"/>
      <c r="AG1181" s="4"/>
      <c r="AH1181" s="4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</row>
    <row r="1182" spans="1:46" ht="15" customHeight="1" x14ac:dyDescent="0.35">
      <c r="A1182" s="4">
        <v>2022</v>
      </c>
      <c r="B1182" s="4" t="s">
        <v>34</v>
      </c>
      <c r="C1182" s="4" t="s">
        <v>34</v>
      </c>
      <c r="D1182" s="55">
        <v>44694</v>
      </c>
      <c r="E1182" s="4" t="s">
        <v>2324</v>
      </c>
      <c r="F1182" s="4" t="s">
        <v>36</v>
      </c>
      <c r="G1182" s="4" t="s">
        <v>37</v>
      </c>
      <c r="H1182" s="4" t="s">
        <v>38</v>
      </c>
      <c r="I1182" s="4" t="s">
        <v>2742</v>
      </c>
      <c r="J1182" s="4"/>
      <c r="K1182" s="55"/>
      <c r="L1182" s="4"/>
      <c r="M1182" s="4"/>
      <c r="N1182" s="55"/>
      <c r="O1182" s="4" t="s">
        <v>2980</v>
      </c>
      <c r="P1182" s="55">
        <v>44694</v>
      </c>
      <c r="Q1182" s="4" t="s">
        <v>2981</v>
      </c>
      <c r="R1182" s="4"/>
      <c r="S1182" s="4"/>
      <c r="T1182" s="4">
        <v>1</v>
      </c>
      <c r="U1182" s="4" t="s">
        <v>40</v>
      </c>
      <c r="V1182" s="4">
        <v>11</v>
      </c>
      <c r="W1182" s="4" t="s">
        <v>293</v>
      </c>
      <c r="X1182" s="4">
        <v>1061</v>
      </c>
      <c r="Y1182" s="4" t="s">
        <v>293</v>
      </c>
      <c r="Z1182" s="4">
        <v>15</v>
      </c>
      <c r="AA1182" s="4" t="s">
        <v>43</v>
      </c>
      <c r="AB1182" s="4">
        <v>1</v>
      </c>
      <c r="AC1182" s="4" t="s">
        <v>43</v>
      </c>
      <c r="AD1182" s="36">
        <v>1</v>
      </c>
      <c r="AE1182" s="36" t="s">
        <v>43</v>
      </c>
      <c r="AF1182" s="4"/>
      <c r="AG1182" s="4"/>
      <c r="AH1182" s="4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</row>
    <row r="1183" spans="1:46" ht="15" customHeight="1" x14ac:dyDescent="0.35">
      <c r="A1183" s="4">
        <v>2023</v>
      </c>
      <c r="B1183" s="4" t="s">
        <v>147</v>
      </c>
      <c r="C1183" s="4" t="s">
        <v>148</v>
      </c>
      <c r="D1183" s="55">
        <v>44595</v>
      </c>
      <c r="E1183" s="4" t="s">
        <v>2982</v>
      </c>
      <c r="F1183" s="4" t="s">
        <v>36</v>
      </c>
      <c r="G1183" s="4" t="s">
        <v>37</v>
      </c>
      <c r="H1183" s="4" t="s">
        <v>38</v>
      </c>
      <c r="I1183" s="4" t="s">
        <v>2948</v>
      </c>
      <c r="J1183" s="4"/>
      <c r="K1183" s="55"/>
      <c r="L1183" s="4" t="s">
        <v>860</v>
      </c>
      <c r="M1183" s="4" t="s">
        <v>2983</v>
      </c>
      <c r="N1183" s="55"/>
      <c r="O1183" s="4" t="s">
        <v>2984</v>
      </c>
      <c r="P1183" s="55">
        <v>45271</v>
      </c>
      <c r="Q1183" s="4" t="s">
        <v>2985</v>
      </c>
      <c r="R1183" s="4"/>
      <c r="S1183" s="4"/>
      <c r="T1183" s="4">
        <v>0</v>
      </c>
      <c r="U1183" s="4" t="s">
        <v>150</v>
      </c>
      <c r="V1183" s="4">
        <v>300335</v>
      </c>
      <c r="W1183" s="4" t="s">
        <v>2986</v>
      </c>
      <c r="X1183" s="4">
        <v>300335</v>
      </c>
      <c r="Y1183" s="4" t="s">
        <v>2986</v>
      </c>
      <c r="Z1183" s="4">
        <v>4</v>
      </c>
      <c r="AA1183" s="4" t="s">
        <v>301</v>
      </c>
      <c r="AB1183" s="4">
        <v>1</v>
      </c>
      <c r="AC1183" s="4" t="s">
        <v>301</v>
      </c>
      <c r="AD1183" s="36">
        <v>5</v>
      </c>
      <c r="AE1183" s="36" t="s">
        <v>2987</v>
      </c>
      <c r="AF1183" s="4"/>
      <c r="AG1183" s="4"/>
      <c r="AH1183" s="4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</row>
    <row r="1184" spans="1:46" ht="15" customHeight="1" x14ac:dyDescent="0.35">
      <c r="A1184" s="4">
        <v>2023</v>
      </c>
      <c r="B1184" s="4" t="s">
        <v>147</v>
      </c>
      <c r="C1184" s="4" t="s">
        <v>148</v>
      </c>
      <c r="D1184" s="55">
        <v>44859</v>
      </c>
      <c r="E1184" s="4" t="s">
        <v>2947</v>
      </c>
      <c r="F1184" s="4" t="s">
        <v>36</v>
      </c>
      <c r="G1184" s="4" t="s">
        <v>37</v>
      </c>
      <c r="H1184" s="4" t="s">
        <v>38</v>
      </c>
      <c r="I1184" s="4" t="s">
        <v>2735</v>
      </c>
      <c r="J1184" s="4"/>
      <c r="K1184" s="55"/>
      <c r="L1184" s="4" t="s">
        <v>860</v>
      </c>
      <c r="M1184" s="4" t="s">
        <v>2988</v>
      </c>
      <c r="N1184" s="55"/>
      <c r="O1184" s="4" t="s">
        <v>2989</v>
      </c>
      <c r="P1184" s="55">
        <v>44949</v>
      </c>
      <c r="Q1184" s="4" t="s">
        <v>2990</v>
      </c>
      <c r="R1184" s="4"/>
      <c r="S1184" s="4"/>
      <c r="T1184" s="4">
        <v>0</v>
      </c>
      <c r="U1184" s="4" t="s">
        <v>150</v>
      </c>
      <c r="V1184" s="4">
        <v>300514</v>
      </c>
      <c r="W1184" s="4" t="s">
        <v>2991</v>
      </c>
      <c r="X1184" s="4">
        <v>300514</v>
      </c>
      <c r="Y1184" s="4" t="s">
        <v>2991</v>
      </c>
      <c r="Z1184" s="4">
        <v>5</v>
      </c>
      <c r="AA1184" s="4" t="s">
        <v>77</v>
      </c>
      <c r="AB1184" s="4">
        <v>8</v>
      </c>
      <c r="AC1184" s="4" t="s">
        <v>787</v>
      </c>
      <c r="AD1184" s="36">
        <v>7</v>
      </c>
      <c r="AE1184" s="36" t="s">
        <v>2992</v>
      </c>
      <c r="AF1184" s="4"/>
      <c r="AG1184" s="4"/>
      <c r="AH1184" s="4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</row>
    <row r="1185" spans="1:46" ht="15" customHeight="1" x14ac:dyDescent="0.35">
      <c r="A1185" s="4">
        <v>2022</v>
      </c>
      <c r="B1185" s="4" t="s">
        <v>34</v>
      </c>
      <c r="C1185" s="4" t="s">
        <v>244</v>
      </c>
      <c r="D1185" s="55">
        <v>44698</v>
      </c>
      <c r="E1185" s="4" t="s">
        <v>1910</v>
      </c>
      <c r="F1185" s="4" t="s">
        <v>36</v>
      </c>
      <c r="G1185" s="4" t="s">
        <v>921</v>
      </c>
      <c r="H1185" s="4" t="s">
        <v>38</v>
      </c>
      <c r="I1185" s="4" t="s">
        <v>2721</v>
      </c>
      <c r="J1185" s="4"/>
      <c r="K1185" s="55"/>
      <c r="L1185" s="4"/>
      <c r="M1185" s="4"/>
      <c r="N1185" s="55"/>
      <c r="O1185" s="4" t="s">
        <v>2993</v>
      </c>
      <c r="P1185" s="55">
        <v>44698</v>
      </c>
      <c r="Q1185" s="4" t="s">
        <v>2994</v>
      </c>
      <c r="R1185" s="4"/>
      <c r="S1185" s="4"/>
      <c r="T1185" s="4">
        <v>10</v>
      </c>
      <c r="U1185" s="4" t="s">
        <v>246</v>
      </c>
      <c r="V1185" s="4">
        <v>538</v>
      </c>
      <c r="W1185" s="4" t="s">
        <v>504</v>
      </c>
      <c r="X1185" s="4">
        <v>1030</v>
      </c>
      <c r="Y1185" s="4" t="s">
        <v>505</v>
      </c>
      <c r="Z1185" s="4">
        <v>17</v>
      </c>
      <c r="AA1185" s="4" t="s">
        <v>319</v>
      </c>
      <c r="AB1185" s="4">
        <v>1</v>
      </c>
      <c r="AC1185" s="4" t="s">
        <v>320</v>
      </c>
      <c r="AD1185" s="36">
        <v>1</v>
      </c>
      <c r="AE1185" s="36" t="s">
        <v>320</v>
      </c>
      <c r="AF1185" s="4"/>
      <c r="AG1185" s="4"/>
      <c r="AH1185" s="4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</row>
    <row r="1186" spans="1:46" ht="15" customHeight="1" x14ac:dyDescent="0.35">
      <c r="A1186" s="4">
        <v>2023</v>
      </c>
      <c r="B1186" s="4" t="s">
        <v>147</v>
      </c>
      <c r="C1186" s="4" t="s">
        <v>148</v>
      </c>
      <c r="D1186" s="55">
        <v>44716</v>
      </c>
      <c r="E1186" s="4" t="s">
        <v>2727</v>
      </c>
      <c r="F1186" s="4" t="s">
        <v>36</v>
      </c>
      <c r="G1186" s="4" t="s">
        <v>37</v>
      </c>
      <c r="H1186" s="4" t="s">
        <v>38</v>
      </c>
      <c r="I1186" s="4" t="s">
        <v>2755</v>
      </c>
      <c r="J1186" s="4"/>
      <c r="K1186" s="55"/>
      <c r="L1186" s="4"/>
      <c r="M1186" s="4" t="s">
        <v>2995</v>
      </c>
      <c r="N1186" s="55"/>
      <c r="O1186" s="4" t="s">
        <v>2996</v>
      </c>
      <c r="P1186" s="55">
        <v>44999</v>
      </c>
      <c r="Q1186" s="4" t="s">
        <v>2997</v>
      </c>
      <c r="R1186" s="4"/>
      <c r="S1186" s="4"/>
      <c r="T1186" s="4">
        <v>0</v>
      </c>
      <c r="U1186" s="4" t="s">
        <v>150</v>
      </c>
      <c r="V1186" s="4">
        <v>300617</v>
      </c>
      <c r="W1186" s="4" t="s">
        <v>2998</v>
      </c>
      <c r="X1186" s="4">
        <v>300617</v>
      </c>
      <c r="Y1186" s="4" t="s">
        <v>2998</v>
      </c>
      <c r="Z1186" s="4">
        <v>6</v>
      </c>
      <c r="AA1186" s="4" t="s">
        <v>413</v>
      </c>
      <c r="AB1186" s="4">
        <v>6</v>
      </c>
      <c r="AC1186" s="4" t="s">
        <v>2999</v>
      </c>
      <c r="AD1186" s="36">
        <v>13</v>
      </c>
      <c r="AE1186" s="36" t="s">
        <v>2078</v>
      </c>
      <c r="AF1186" s="4"/>
      <c r="AG1186" s="4"/>
      <c r="AH1186" s="4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</row>
    <row r="1187" spans="1:46" ht="15" customHeight="1" x14ac:dyDescent="0.35">
      <c r="A1187" s="4">
        <v>2022</v>
      </c>
      <c r="B1187" s="4" t="s">
        <v>147</v>
      </c>
      <c r="C1187" s="4" t="s">
        <v>207</v>
      </c>
      <c r="D1187" s="55">
        <v>44687</v>
      </c>
      <c r="E1187" s="4" t="s">
        <v>2326</v>
      </c>
      <c r="F1187" s="4" t="s">
        <v>36</v>
      </c>
      <c r="G1187" s="4" t="s">
        <v>37</v>
      </c>
      <c r="H1187" s="4" t="s">
        <v>38</v>
      </c>
      <c r="I1187" s="4" t="s">
        <v>2721</v>
      </c>
      <c r="J1187" s="4"/>
      <c r="K1187" s="55"/>
      <c r="L1187" s="4"/>
      <c r="M1187" s="4"/>
      <c r="N1187" s="55"/>
      <c r="O1187" s="4" t="s">
        <v>3000</v>
      </c>
      <c r="P1187" s="55">
        <v>44687</v>
      </c>
      <c r="Q1187" s="4" t="s">
        <v>3001</v>
      </c>
      <c r="R1187" s="4"/>
      <c r="S1187" s="4"/>
      <c r="T1187" s="56">
        <v>0</v>
      </c>
      <c r="U1187" s="56" t="s">
        <v>150</v>
      </c>
      <c r="V1187" s="56">
        <v>300597</v>
      </c>
      <c r="W1187" s="56" t="s">
        <v>3002</v>
      </c>
      <c r="X1187" s="56">
        <v>300597</v>
      </c>
      <c r="Y1187" s="56" t="s">
        <v>3002</v>
      </c>
      <c r="Z1187" s="56">
        <v>6</v>
      </c>
      <c r="AA1187" s="56" t="s">
        <v>413</v>
      </c>
      <c r="AB1187" s="56">
        <v>5</v>
      </c>
      <c r="AC1187" s="56" t="s">
        <v>3003</v>
      </c>
      <c r="AD1187" s="37">
        <v>1</v>
      </c>
      <c r="AE1187" s="37" t="s">
        <v>3003</v>
      </c>
      <c r="AF1187" s="4"/>
      <c r="AG1187" s="4"/>
      <c r="AH1187" s="4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</row>
    <row r="1188" spans="1:46" ht="15" customHeight="1" x14ac:dyDescent="0.35">
      <c r="A1188" s="4">
        <v>2022</v>
      </c>
      <c r="B1188" s="4" t="s">
        <v>147</v>
      </c>
      <c r="C1188" s="4" t="s">
        <v>148</v>
      </c>
      <c r="D1188" s="55">
        <v>44629</v>
      </c>
      <c r="E1188" s="4" t="s">
        <v>2324</v>
      </c>
      <c r="F1188" s="4" t="s">
        <v>36</v>
      </c>
      <c r="G1188" s="4" t="s">
        <v>37</v>
      </c>
      <c r="H1188" s="4" t="s">
        <v>38</v>
      </c>
      <c r="I1188" s="4" t="s">
        <v>2734</v>
      </c>
      <c r="J1188" s="4"/>
      <c r="K1188" s="55"/>
      <c r="L1188" s="4"/>
      <c r="M1188" s="4" t="s">
        <v>2731</v>
      </c>
      <c r="N1188" s="55"/>
      <c r="O1188" s="4" t="s">
        <v>3004</v>
      </c>
      <c r="P1188" s="55">
        <v>44629</v>
      </c>
      <c r="Q1188" s="4" t="s">
        <v>3005</v>
      </c>
      <c r="R1188" s="4"/>
      <c r="S1188" s="4"/>
      <c r="T1188" s="4">
        <v>0</v>
      </c>
      <c r="U1188" s="4" t="s">
        <v>150</v>
      </c>
      <c r="V1188" s="4">
        <v>301702</v>
      </c>
      <c r="W1188" s="4" t="s">
        <v>3006</v>
      </c>
      <c r="X1188" s="4">
        <v>301702</v>
      </c>
      <c r="Y1188" s="4" t="s">
        <v>3006</v>
      </c>
      <c r="Z1188" s="4">
        <v>22</v>
      </c>
      <c r="AA1188" s="4" t="s">
        <v>108</v>
      </c>
      <c r="AB1188" s="4">
        <v>1</v>
      </c>
      <c r="AC1188" s="4" t="s">
        <v>109</v>
      </c>
      <c r="AD1188" s="36">
        <v>2</v>
      </c>
      <c r="AE1188" s="36" t="s">
        <v>3007</v>
      </c>
      <c r="AF1188" s="4"/>
      <c r="AG1188" s="4"/>
      <c r="AH1188" s="4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</row>
    <row r="1189" spans="1:46" ht="15" customHeight="1" x14ac:dyDescent="0.35">
      <c r="A1189" s="4">
        <v>2023</v>
      </c>
      <c r="B1189" s="4" t="s">
        <v>147</v>
      </c>
      <c r="C1189" s="4" t="s">
        <v>148</v>
      </c>
      <c r="D1189" s="55">
        <v>44637</v>
      </c>
      <c r="E1189" s="4" t="s">
        <v>2947</v>
      </c>
      <c r="F1189" s="4" t="s">
        <v>36</v>
      </c>
      <c r="G1189" s="4" t="s">
        <v>37</v>
      </c>
      <c r="H1189" s="4" t="s">
        <v>38</v>
      </c>
      <c r="I1189" s="4" t="s">
        <v>2755</v>
      </c>
      <c r="J1189" s="4"/>
      <c r="K1189" s="55"/>
      <c r="L1189" s="4" t="s">
        <v>860</v>
      </c>
      <c r="M1189" s="4" t="s">
        <v>3008</v>
      </c>
      <c r="N1189" s="55"/>
      <c r="O1189" s="4" t="s">
        <v>3009</v>
      </c>
      <c r="P1189" s="55">
        <v>45069</v>
      </c>
      <c r="Q1189" s="4" t="s">
        <v>3010</v>
      </c>
      <c r="R1189" s="4"/>
      <c r="S1189" s="4"/>
      <c r="T1189" s="4">
        <v>0</v>
      </c>
      <c r="U1189" s="4" t="s">
        <v>150</v>
      </c>
      <c r="V1189" s="4">
        <v>301736</v>
      </c>
      <c r="W1189" s="4" t="s">
        <v>3011</v>
      </c>
      <c r="X1189" s="4">
        <v>301736</v>
      </c>
      <c r="Y1189" s="4" t="s">
        <v>3011</v>
      </c>
      <c r="Z1189" s="4">
        <v>22</v>
      </c>
      <c r="AA1189" s="4" t="s">
        <v>108</v>
      </c>
      <c r="AB1189" s="4">
        <v>6</v>
      </c>
      <c r="AC1189" s="4" t="s">
        <v>3012</v>
      </c>
      <c r="AD1189" s="36">
        <v>2</v>
      </c>
      <c r="AE1189" s="36" t="s">
        <v>3013</v>
      </c>
      <c r="AF1189" s="4"/>
      <c r="AG1189" s="4"/>
      <c r="AH1189" s="4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</row>
    <row r="1190" spans="1:46" ht="15" customHeight="1" x14ac:dyDescent="0.35">
      <c r="A1190" s="4">
        <v>2022</v>
      </c>
      <c r="B1190" s="4" t="s">
        <v>147</v>
      </c>
      <c r="C1190" s="4" t="s">
        <v>148</v>
      </c>
      <c r="D1190" s="55">
        <v>44687</v>
      </c>
      <c r="E1190" s="4" t="s">
        <v>2324</v>
      </c>
      <c r="F1190" s="4" t="s">
        <v>36</v>
      </c>
      <c r="G1190" s="4" t="s">
        <v>37</v>
      </c>
      <c r="H1190" s="4" t="s">
        <v>38</v>
      </c>
      <c r="I1190" s="4" t="s">
        <v>2721</v>
      </c>
      <c r="J1190" s="4"/>
      <c r="K1190" s="55"/>
      <c r="L1190" s="4"/>
      <c r="M1190" s="4"/>
      <c r="N1190" s="55"/>
      <c r="O1190" s="4" t="s">
        <v>3014</v>
      </c>
      <c r="P1190" s="55">
        <v>44687</v>
      </c>
      <c r="Q1190" s="4" t="s">
        <v>3015</v>
      </c>
      <c r="R1190" s="4"/>
      <c r="S1190" s="4"/>
      <c r="T1190" s="4">
        <v>0</v>
      </c>
      <c r="U1190" s="4" t="s">
        <v>150</v>
      </c>
      <c r="V1190" s="4">
        <v>300555</v>
      </c>
      <c r="W1190" s="4" t="s">
        <v>3016</v>
      </c>
      <c r="X1190" s="4">
        <v>300555</v>
      </c>
      <c r="Y1190" s="4" t="s">
        <v>3016</v>
      </c>
      <c r="Z1190" s="4">
        <v>6</v>
      </c>
      <c r="AA1190" s="4" t="s">
        <v>413</v>
      </c>
      <c r="AB1190" s="4">
        <v>1</v>
      </c>
      <c r="AC1190" s="4" t="s">
        <v>413</v>
      </c>
      <c r="AD1190" s="36">
        <v>7</v>
      </c>
      <c r="AE1190" s="36" t="s">
        <v>3017</v>
      </c>
      <c r="AF1190" s="4"/>
      <c r="AG1190" s="4"/>
      <c r="AH1190" s="4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</row>
    <row r="1191" spans="1:46" ht="15" customHeight="1" x14ac:dyDescent="0.35">
      <c r="A1191" s="4">
        <v>2022</v>
      </c>
      <c r="B1191" s="4" t="s">
        <v>147</v>
      </c>
      <c r="C1191" s="4" t="s">
        <v>148</v>
      </c>
      <c r="D1191" s="55">
        <v>44623</v>
      </c>
      <c r="E1191" s="4" t="s">
        <v>2324</v>
      </c>
      <c r="F1191" s="4" t="s">
        <v>36</v>
      </c>
      <c r="G1191" s="4" t="s">
        <v>37</v>
      </c>
      <c r="H1191" s="4" t="s">
        <v>38</v>
      </c>
      <c r="I1191" s="4" t="s">
        <v>2721</v>
      </c>
      <c r="J1191" s="4"/>
      <c r="K1191" s="55"/>
      <c r="L1191" s="4"/>
      <c r="M1191" s="4" t="s">
        <v>2728</v>
      </c>
      <c r="N1191" s="55"/>
      <c r="O1191" s="4" t="s">
        <v>3018</v>
      </c>
      <c r="P1191" s="55">
        <v>44834</v>
      </c>
      <c r="Q1191" s="4" t="s">
        <v>3019</v>
      </c>
      <c r="R1191" s="4"/>
      <c r="S1191" s="4"/>
      <c r="T1191" s="4">
        <v>0</v>
      </c>
      <c r="U1191" s="4" t="s">
        <v>150</v>
      </c>
      <c r="V1191" s="4">
        <v>301048</v>
      </c>
      <c r="W1191" s="4" t="s">
        <v>3020</v>
      </c>
      <c r="X1191" s="4">
        <v>301048</v>
      </c>
      <c r="Y1191" s="4" t="s">
        <v>3020</v>
      </c>
      <c r="Z1191" s="4">
        <v>12</v>
      </c>
      <c r="AA1191" s="4" t="s">
        <v>83</v>
      </c>
      <c r="AB1191" s="4">
        <v>3</v>
      </c>
      <c r="AC1191" s="4" t="s">
        <v>765</v>
      </c>
      <c r="AD1191" s="36">
        <v>3</v>
      </c>
      <c r="AE1191" s="36" t="s">
        <v>1299</v>
      </c>
      <c r="AF1191" s="4"/>
      <c r="AG1191" s="4"/>
      <c r="AH1191" s="4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</row>
    <row r="1192" spans="1:46" ht="15" customHeight="1" x14ac:dyDescent="0.35">
      <c r="A1192" s="4">
        <v>2023</v>
      </c>
      <c r="B1192" s="4" t="s">
        <v>147</v>
      </c>
      <c r="C1192" s="4" t="s">
        <v>148</v>
      </c>
      <c r="D1192" s="55">
        <v>44638</v>
      </c>
      <c r="E1192" s="4" t="s">
        <v>2947</v>
      </c>
      <c r="F1192" s="4" t="s">
        <v>36</v>
      </c>
      <c r="G1192" s="4" t="s">
        <v>37</v>
      </c>
      <c r="H1192" s="4" t="s">
        <v>38</v>
      </c>
      <c r="I1192" s="4" t="s">
        <v>2755</v>
      </c>
      <c r="J1192" s="4"/>
      <c r="K1192" s="55"/>
      <c r="L1192" s="4" t="s">
        <v>860</v>
      </c>
      <c r="M1192" s="4" t="s">
        <v>3021</v>
      </c>
      <c r="N1192" s="55"/>
      <c r="O1192" s="4" t="s">
        <v>3022</v>
      </c>
      <c r="P1192" s="55">
        <v>45041</v>
      </c>
      <c r="Q1192" s="4" t="s">
        <v>3023</v>
      </c>
      <c r="R1192" s="4"/>
      <c r="S1192" s="4"/>
      <c r="T1192" s="4">
        <v>0</v>
      </c>
      <c r="U1192" s="4" t="s">
        <v>150</v>
      </c>
      <c r="V1192" s="4">
        <v>301776</v>
      </c>
      <c r="W1192" s="4" t="s">
        <v>3024</v>
      </c>
      <c r="X1192" s="4">
        <v>301776</v>
      </c>
      <c r="Y1192" s="4" t="s">
        <v>3024</v>
      </c>
      <c r="Z1192" s="4">
        <v>22</v>
      </c>
      <c r="AA1192" s="4" t="s">
        <v>108</v>
      </c>
      <c r="AB1192" s="4">
        <v>10</v>
      </c>
      <c r="AC1192" s="4" t="s">
        <v>1313</v>
      </c>
      <c r="AD1192" s="36">
        <v>4</v>
      </c>
      <c r="AE1192" s="36" t="s">
        <v>3025</v>
      </c>
      <c r="AF1192" s="4"/>
      <c r="AG1192" s="4"/>
      <c r="AH1192" s="4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</row>
    <row r="1193" spans="1:46" ht="15" customHeight="1" x14ac:dyDescent="0.35">
      <c r="A1193" s="4">
        <v>2022</v>
      </c>
      <c r="B1193" s="4" t="s">
        <v>147</v>
      </c>
      <c r="C1193" s="4" t="s">
        <v>148</v>
      </c>
      <c r="D1193" s="55">
        <v>44628</v>
      </c>
      <c r="E1193" s="4" t="s">
        <v>2324</v>
      </c>
      <c r="F1193" s="4" t="s">
        <v>36</v>
      </c>
      <c r="G1193" s="4" t="s">
        <v>37</v>
      </c>
      <c r="H1193" s="4" t="s">
        <v>38</v>
      </c>
      <c r="I1193" s="4" t="s">
        <v>2734</v>
      </c>
      <c r="J1193" s="4"/>
      <c r="K1193" s="55"/>
      <c r="L1193" s="4"/>
      <c r="M1193" s="4" t="s">
        <v>3026</v>
      </c>
      <c r="N1193" s="55"/>
      <c r="O1193" s="4" t="s">
        <v>3027</v>
      </c>
      <c r="P1193" s="55">
        <v>44628</v>
      </c>
      <c r="Q1193" s="4" t="s">
        <v>3028</v>
      </c>
      <c r="R1193" s="4"/>
      <c r="S1193" s="4"/>
      <c r="T1193" s="4">
        <v>0</v>
      </c>
      <c r="U1193" s="4" t="s">
        <v>150</v>
      </c>
      <c r="V1193" s="4">
        <v>301733</v>
      </c>
      <c r="W1193" s="4" t="s">
        <v>3029</v>
      </c>
      <c r="X1193" s="4">
        <v>301733</v>
      </c>
      <c r="Y1193" s="4" t="s">
        <v>3029</v>
      </c>
      <c r="Z1193" s="4">
        <v>22</v>
      </c>
      <c r="AA1193" s="4" t="s">
        <v>108</v>
      </c>
      <c r="AB1193" s="4">
        <v>5</v>
      </c>
      <c r="AC1193" s="4" t="s">
        <v>1566</v>
      </c>
      <c r="AD1193" s="36">
        <v>10</v>
      </c>
      <c r="AE1193" s="36" t="s">
        <v>3030</v>
      </c>
      <c r="AF1193" s="4"/>
      <c r="AG1193" s="4"/>
      <c r="AH1193" s="4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</row>
    <row r="1194" spans="1:46" ht="15" customHeight="1" x14ac:dyDescent="0.35">
      <c r="A1194" s="4">
        <v>2022</v>
      </c>
      <c r="B1194" s="4" t="s">
        <v>147</v>
      </c>
      <c r="C1194" s="4" t="s">
        <v>207</v>
      </c>
      <c r="D1194" s="55">
        <v>44620</v>
      </c>
      <c r="E1194" s="4" t="s">
        <v>2324</v>
      </c>
      <c r="F1194" s="4" t="s">
        <v>36</v>
      </c>
      <c r="G1194" s="4" t="s">
        <v>37</v>
      </c>
      <c r="H1194" s="4" t="s">
        <v>38</v>
      </c>
      <c r="I1194" s="4" t="s">
        <v>2721</v>
      </c>
      <c r="J1194" s="4"/>
      <c r="K1194" s="55"/>
      <c r="L1194" s="4"/>
      <c r="M1194" s="4"/>
      <c r="N1194" s="55"/>
      <c r="O1194" s="4" t="s">
        <v>3031</v>
      </c>
      <c r="P1194" s="55">
        <v>44620</v>
      </c>
      <c r="Q1194" s="4" t="s">
        <v>3032</v>
      </c>
      <c r="R1194" s="4"/>
      <c r="S1194" s="4"/>
      <c r="T1194" s="4">
        <v>0</v>
      </c>
      <c r="U1194" s="4" t="s">
        <v>150</v>
      </c>
      <c r="V1194" s="4">
        <v>300562</v>
      </c>
      <c r="W1194" s="4" t="s">
        <v>3033</v>
      </c>
      <c r="X1194" s="4">
        <v>300562</v>
      </c>
      <c r="Y1194" s="4" t="s">
        <v>3033</v>
      </c>
      <c r="Z1194" s="4">
        <v>6</v>
      </c>
      <c r="AA1194" s="4" t="s">
        <v>413</v>
      </c>
      <c r="AB1194" s="4">
        <v>2</v>
      </c>
      <c r="AC1194" s="4" t="s">
        <v>3034</v>
      </c>
      <c r="AD1194" s="36">
        <v>1</v>
      </c>
      <c r="AE1194" s="36" t="s">
        <v>3034</v>
      </c>
      <c r="AF1194" s="4"/>
      <c r="AG1194" s="4"/>
      <c r="AH1194" s="4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</row>
    <row r="1195" spans="1:46" ht="15" customHeight="1" x14ac:dyDescent="0.35">
      <c r="A1195" s="4">
        <v>2022</v>
      </c>
      <c r="B1195" s="4" t="s">
        <v>147</v>
      </c>
      <c r="C1195" s="4" t="s">
        <v>207</v>
      </c>
      <c r="D1195" s="55">
        <v>44596</v>
      </c>
      <c r="E1195" s="4" t="s">
        <v>2324</v>
      </c>
      <c r="F1195" s="4" t="s">
        <v>36</v>
      </c>
      <c r="G1195" s="4" t="s">
        <v>37</v>
      </c>
      <c r="H1195" s="4" t="s">
        <v>38</v>
      </c>
      <c r="I1195" s="4" t="s">
        <v>2721</v>
      </c>
      <c r="J1195" s="56"/>
      <c r="K1195" s="57"/>
      <c r="L1195" s="4"/>
      <c r="M1195" s="4"/>
      <c r="N1195" s="55"/>
      <c r="O1195" s="4" t="s">
        <v>3035</v>
      </c>
      <c r="P1195" s="55">
        <v>44596</v>
      </c>
      <c r="Q1195" s="4" t="s">
        <v>3036</v>
      </c>
      <c r="R1195" s="4"/>
      <c r="S1195" s="4"/>
      <c r="T1195" s="4">
        <v>0</v>
      </c>
      <c r="U1195" s="4" t="s">
        <v>150</v>
      </c>
      <c r="V1195" s="4">
        <v>300758</v>
      </c>
      <c r="W1195" s="4" t="s">
        <v>2086</v>
      </c>
      <c r="X1195" s="4">
        <v>300758</v>
      </c>
      <c r="Y1195" s="4" t="s">
        <v>2086</v>
      </c>
      <c r="Z1195" s="4">
        <v>8</v>
      </c>
      <c r="AA1195" s="4" t="s">
        <v>191</v>
      </c>
      <c r="AB1195" s="4">
        <v>10</v>
      </c>
      <c r="AC1195" s="4" t="s">
        <v>2087</v>
      </c>
      <c r="AD1195" s="36">
        <v>1</v>
      </c>
      <c r="AE1195" s="36" t="s">
        <v>2087</v>
      </c>
      <c r="AF1195" s="4"/>
      <c r="AG1195" s="4"/>
      <c r="AH1195" s="4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</row>
    <row r="1196" spans="1:46" ht="15" customHeight="1" x14ac:dyDescent="0.35">
      <c r="A1196" s="4">
        <v>2022</v>
      </c>
      <c r="B1196" s="4" t="s">
        <v>34</v>
      </c>
      <c r="C1196" s="4" t="s">
        <v>244</v>
      </c>
      <c r="D1196" s="55">
        <v>44622</v>
      </c>
      <c r="E1196" s="4" t="s">
        <v>2324</v>
      </c>
      <c r="F1196" s="4" t="s">
        <v>36</v>
      </c>
      <c r="G1196" s="4" t="s">
        <v>37</v>
      </c>
      <c r="H1196" s="4" t="s">
        <v>38</v>
      </c>
      <c r="I1196" s="4" t="s">
        <v>2721</v>
      </c>
      <c r="J1196" s="4"/>
      <c r="K1196" s="57"/>
      <c r="L1196" s="4"/>
      <c r="M1196" s="4"/>
      <c r="N1196" s="55"/>
      <c r="O1196" s="4" t="s">
        <v>3037</v>
      </c>
      <c r="P1196" s="57">
        <v>44622</v>
      </c>
      <c r="Q1196" s="4" t="s">
        <v>3038</v>
      </c>
      <c r="R1196" s="4"/>
      <c r="S1196" s="4"/>
      <c r="T1196" s="4">
        <v>10</v>
      </c>
      <c r="U1196" s="4" t="s">
        <v>246</v>
      </c>
      <c r="V1196" s="4">
        <v>550</v>
      </c>
      <c r="W1196" s="4" t="s">
        <v>1213</v>
      </c>
      <c r="X1196" s="4">
        <v>1375</v>
      </c>
      <c r="Y1196" s="4" t="s">
        <v>1214</v>
      </c>
      <c r="Z1196" s="4">
        <v>6</v>
      </c>
      <c r="AA1196" s="4" t="s">
        <v>413</v>
      </c>
      <c r="AB1196" s="4">
        <v>4</v>
      </c>
      <c r="AC1196" s="4" t="s">
        <v>1215</v>
      </c>
      <c r="AD1196" s="36">
        <v>1</v>
      </c>
      <c r="AE1196" s="36" t="s">
        <v>1215</v>
      </c>
      <c r="AF1196" s="4"/>
      <c r="AG1196" s="4"/>
      <c r="AH1196" s="4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</row>
    <row r="1197" spans="1:46" ht="15" customHeight="1" x14ac:dyDescent="0.35">
      <c r="A1197" s="4">
        <v>2022</v>
      </c>
      <c r="B1197" s="4" t="s">
        <v>147</v>
      </c>
      <c r="C1197" s="4" t="s">
        <v>148</v>
      </c>
      <c r="D1197" s="55">
        <v>44697</v>
      </c>
      <c r="E1197" s="4" t="s">
        <v>2443</v>
      </c>
      <c r="F1197" s="4" t="s">
        <v>36</v>
      </c>
      <c r="G1197" s="4" t="s">
        <v>921</v>
      </c>
      <c r="H1197" s="4" t="s">
        <v>38</v>
      </c>
      <c r="I1197" s="4" t="s">
        <v>2735</v>
      </c>
      <c r="J1197" s="4"/>
      <c r="K1197" s="55"/>
      <c r="L1197" s="4"/>
      <c r="M1197" s="4"/>
      <c r="N1197" s="55"/>
      <c r="O1197" s="4" t="s">
        <v>3039</v>
      </c>
      <c r="P1197" s="55">
        <v>44697</v>
      </c>
      <c r="Q1197" s="4" t="s">
        <v>3040</v>
      </c>
      <c r="R1197" s="4"/>
      <c r="S1197" s="4"/>
      <c r="T1197" s="4">
        <v>0</v>
      </c>
      <c r="U1197" s="4" t="s">
        <v>150</v>
      </c>
      <c r="V1197" s="4">
        <v>301260</v>
      </c>
      <c r="W1197" s="4" t="s">
        <v>928</v>
      </c>
      <c r="X1197" s="4">
        <v>301260</v>
      </c>
      <c r="Y1197" s="4" t="s">
        <v>928</v>
      </c>
      <c r="Z1197" s="4">
        <v>15</v>
      </c>
      <c r="AA1197" s="4" t="s">
        <v>43</v>
      </c>
      <c r="AB1197" s="4">
        <v>1</v>
      </c>
      <c r="AC1197" s="4" t="s">
        <v>43</v>
      </c>
      <c r="AD1197" s="36">
        <v>11</v>
      </c>
      <c r="AE1197" s="36" t="s">
        <v>929</v>
      </c>
      <c r="AF1197" s="4"/>
      <c r="AG1197" s="4"/>
      <c r="AH1197" s="4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</row>
    <row r="1198" spans="1:46" ht="15" customHeight="1" x14ac:dyDescent="0.35">
      <c r="A1198" s="4">
        <v>2022</v>
      </c>
      <c r="B1198" s="4" t="s">
        <v>147</v>
      </c>
      <c r="C1198" s="4" t="s">
        <v>207</v>
      </c>
      <c r="D1198" s="55">
        <v>44693</v>
      </c>
      <c r="E1198" s="4" t="s">
        <v>2443</v>
      </c>
      <c r="F1198" s="4" t="s">
        <v>36</v>
      </c>
      <c r="G1198" s="4" t="s">
        <v>921</v>
      </c>
      <c r="H1198" s="4" t="s">
        <v>38</v>
      </c>
      <c r="I1198" s="4" t="s">
        <v>2735</v>
      </c>
      <c r="J1198" s="56"/>
      <c r="K1198" s="57"/>
      <c r="L1198" s="4"/>
      <c r="M1198" s="4"/>
      <c r="N1198" s="55"/>
      <c r="O1198" s="4" t="s">
        <v>3041</v>
      </c>
      <c r="P1198" s="55">
        <v>44693</v>
      </c>
      <c r="Q1198" s="4" t="s">
        <v>3042</v>
      </c>
      <c r="R1198" s="4"/>
      <c r="S1198" s="4"/>
      <c r="T1198" s="4">
        <v>0</v>
      </c>
      <c r="U1198" s="4" t="s">
        <v>150</v>
      </c>
      <c r="V1198" s="4">
        <v>301232</v>
      </c>
      <c r="W1198" s="4" t="s">
        <v>730</v>
      </c>
      <c r="X1198" s="4">
        <v>301232</v>
      </c>
      <c r="Y1198" s="4" t="s">
        <v>730</v>
      </c>
      <c r="Z1198" s="4">
        <v>14</v>
      </c>
      <c r="AA1198" s="4" t="s">
        <v>731</v>
      </c>
      <c r="AB1198" s="4">
        <v>2</v>
      </c>
      <c r="AC1198" s="4" t="s">
        <v>732</v>
      </c>
      <c r="AD1198" s="36">
        <v>1</v>
      </c>
      <c r="AE1198" s="36" t="s">
        <v>732</v>
      </c>
      <c r="AF1198" s="4"/>
      <c r="AG1198" s="4"/>
      <c r="AH1198" s="4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</row>
    <row r="1199" spans="1:46" ht="15" customHeight="1" x14ac:dyDescent="0.35">
      <c r="A1199" s="4">
        <v>2022</v>
      </c>
      <c r="B1199" s="4" t="s">
        <v>147</v>
      </c>
      <c r="C1199" s="4" t="s">
        <v>148</v>
      </c>
      <c r="D1199" s="55">
        <v>44606</v>
      </c>
      <c r="E1199" s="4" t="s">
        <v>2324</v>
      </c>
      <c r="F1199" s="4" t="s">
        <v>36</v>
      </c>
      <c r="G1199" s="4" t="s">
        <v>37</v>
      </c>
      <c r="H1199" s="4" t="s">
        <v>38</v>
      </c>
      <c r="I1199" s="4" t="s">
        <v>2721</v>
      </c>
      <c r="J1199" s="4"/>
      <c r="K1199" s="55"/>
      <c r="L1199" s="4"/>
      <c r="M1199" s="4"/>
      <c r="N1199" s="55"/>
      <c r="O1199" s="4" t="s">
        <v>3043</v>
      </c>
      <c r="P1199" s="55">
        <v>44606</v>
      </c>
      <c r="Q1199" s="4" t="s">
        <v>3044</v>
      </c>
      <c r="R1199" s="4"/>
      <c r="S1199" s="4"/>
      <c r="T1199" s="4">
        <v>0</v>
      </c>
      <c r="U1199" s="4" t="s">
        <v>150</v>
      </c>
      <c r="V1199" s="4">
        <v>301269</v>
      </c>
      <c r="W1199" s="4" t="s">
        <v>3045</v>
      </c>
      <c r="X1199" s="4">
        <v>301269</v>
      </c>
      <c r="Y1199" s="4" t="s">
        <v>3045</v>
      </c>
      <c r="Z1199" s="4">
        <v>15</v>
      </c>
      <c r="AA1199" s="4" t="s">
        <v>43</v>
      </c>
      <c r="AB1199" s="4">
        <v>1</v>
      </c>
      <c r="AC1199" s="4" t="s">
        <v>43</v>
      </c>
      <c r="AD1199" s="36">
        <v>20</v>
      </c>
      <c r="AE1199" s="36" t="s">
        <v>403</v>
      </c>
      <c r="AF1199" s="4"/>
      <c r="AG1199" s="4"/>
      <c r="AH1199" s="4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</row>
    <row r="1200" spans="1:46" ht="15" customHeight="1" x14ac:dyDescent="0.35">
      <c r="A1200" s="4">
        <v>2022</v>
      </c>
      <c r="B1200" s="4" t="s">
        <v>147</v>
      </c>
      <c r="C1200" s="4" t="s">
        <v>148</v>
      </c>
      <c r="D1200" s="55">
        <v>44662</v>
      </c>
      <c r="E1200" s="4" t="s">
        <v>1910</v>
      </c>
      <c r="F1200" s="4" t="s">
        <v>36</v>
      </c>
      <c r="G1200" s="4" t="s">
        <v>921</v>
      </c>
      <c r="H1200" s="4" t="s">
        <v>38</v>
      </c>
      <c r="I1200" s="4" t="s">
        <v>2735</v>
      </c>
      <c r="J1200" s="4"/>
      <c r="K1200" s="55"/>
      <c r="L1200" s="4"/>
      <c r="M1200" s="4"/>
      <c r="N1200" s="55"/>
      <c r="O1200" s="4" t="s">
        <v>3046</v>
      </c>
      <c r="P1200" s="55">
        <v>44915</v>
      </c>
      <c r="Q1200" s="4" t="s">
        <v>3047</v>
      </c>
      <c r="R1200" s="4"/>
      <c r="S1200" s="4"/>
      <c r="T1200" s="4">
        <v>0</v>
      </c>
      <c r="U1200" s="4" t="s">
        <v>150</v>
      </c>
      <c r="V1200" s="4">
        <v>301261</v>
      </c>
      <c r="W1200" s="4" t="s">
        <v>438</v>
      </c>
      <c r="X1200" s="4">
        <v>301261</v>
      </c>
      <c r="Y1200" s="4" t="s">
        <v>438</v>
      </c>
      <c r="Z1200" s="4">
        <v>15</v>
      </c>
      <c r="AA1200" s="4" t="s">
        <v>43</v>
      </c>
      <c r="AB1200" s="4">
        <v>1</v>
      </c>
      <c r="AC1200" s="4" t="s">
        <v>43</v>
      </c>
      <c r="AD1200" s="36">
        <v>12</v>
      </c>
      <c r="AE1200" s="36" t="s">
        <v>439</v>
      </c>
      <c r="AF1200" s="4"/>
      <c r="AG1200" s="4"/>
      <c r="AH1200" s="4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</row>
    <row r="1201" spans="1:46" ht="15" customHeight="1" x14ac:dyDescent="0.35">
      <c r="A1201" s="4">
        <v>2022</v>
      </c>
      <c r="B1201" s="4" t="s">
        <v>34</v>
      </c>
      <c r="C1201" s="4" t="s">
        <v>34</v>
      </c>
      <c r="D1201" s="55">
        <v>44705</v>
      </c>
      <c r="E1201" s="4" t="s">
        <v>2324</v>
      </c>
      <c r="F1201" s="4" t="s">
        <v>36</v>
      </c>
      <c r="G1201" s="4" t="s">
        <v>921</v>
      </c>
      <c r="H1201" s="4" t="s">
        <v>38</v>
      </c>
      <c r="I1201" s="4" t="s">
        <v>2742</v>
      </c>
      <c r="J1201" s="4"/>
      <c r="K1201" s="55"/>
      <c r="L1201" s="4"/>
      <c r="M1201" s="4"/>
      <c r="N1201" s="55"/>
      <c r="O1201" s="4" t="s">
        <v>3048</v>
      </c>
      <c r="P1201" s="55">
        <v>44705</v>
      </c>
      <c r="Q1201" s="4" t="s">
        <v>3049</v>
      </c>
      <c r="R1201" s="4"/>
      <c r="S1201" s="4"/>
      <c r="T1201" s="4">
        <v>37</v>
      </c>
      <c r="U1201" s="4" t="s">
        <v>186</v>
      </c>
      <c r="V1201" s="4">
        <v>211</v>
      </c>
      <c r="W1201" s="4" t="s">
        <v>216</v>
      </c>
      <c r="X1201" s="4">
        <v>1017</v>
      </c>
      <c r="Y1201" s="4" t="s">
        <v>217</v>
      </c>
      <c r="Z1201" s="4">
        <v>15</v>
      </c>
      <c r="AA1201" s="4" t="s">
        <v>43</v>
      </c>
      <c r="AB1201" s="4">
        <v>1</v>
      </c>
      <c r="AC1201" s="4" t="s">
        <v>43</v>
      </c>
      <c r="AD1201" s="36">
        <v>1</v>
      </c>
      <c r="AE1201" s="36" t="s">
        <v>43</v>
      </c>
      <c r="AF1201" s="4"/>
      <c r="AG1201" s="4"/>
      <c r="AH1201" s="4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</row>
    <row r="1202" spans="1:46" ht="15" customHeight="1" x14ac:dyDescent="0.35">
      <c r="A1202" s="4">
        <v>2022</v>
      </c>
      <c r="B1202" s="4" t="s">
        <v>147</v>
      </c>
      <c r="C1202" s="4" t="s">
        <v>207</v>
      </c>
      <c r="D1202" s="55">
        <v>44573</v>
      </c>
      <c r="E1202" s="4" t="s">
        <v>2324</v>
      </c>
      <c r="F1202" s="4" t="s">
        <v>36</v>
      </c>
      <c r="G1202" s="4" t="s">
        <v>37</v>
      </c>
      <c r="H1202" s="4" t="s">
        <v>38</v>
      </c>
      <c r="I1202" s="4" t="s">
        <v>2721</v>
      </c>
      <c r="J1202" s="4"/>
      <c r="K1202" s="55"/>
      <c r="L1202" s="4"/>
      <c r="M1202" s="4"/>
      <c r="N1202" s="55"/>
      <c r="O1202" s="4" t="s">
        <v>3050</v>
      </c>
      <c r="P1202" s="55">
        <v>44573</v>
      </c>
      <c r="Q1202" s="4" t="s">
        <v>3051</v>
      </c>
      <c r="R1202" s="4"/>
      <c r="S1202" s="4"/>
      <c r="T1202" s="4">
        <v>0</v>
      </c>
      <c r="U1202" s="4" t="s">
        <v>150</v>
      </c>
      <c r="V1202" s="4">
        <v>301623</v>
      </c>
      <c r="W1202" s="4" t="s">
        <v>708</v>
      </c>
      <c r="X1202" s="4">
        <v>301623</v>
      </c>
      <c r="Y1202" s="4" t="s">
        <v>708</v>
      </c>
      <c r="Z1202" s="4">
        <v>21</v>
      </c>
      <c r="AA1202" s="4" t="s">
        <v>104</v>
      </c>
      <c r="AB1202" s="4">
        <v>3</v>
      </c>
      <c r="AC1202" s="4" t="s">
        <v>709</v>
      </c>
      <c r="AD1202" s="36">
        <v>1</v>
      </c>
      <c r="AE1202" s="36" t="s">
        <v>710</v>
      </c>
      <c r="AF1202" s="4"/>
      <c r="AG1202" s="4"/>
      <c r="AH1202" s="4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</row>
    <row r="1203" spans="1:46" ht="15" customHeight="1" x14ac:dyDescent="0.35">
      <c r="A1203" s="4">
        <v>2022</v>
      </c>
      <c r="B1203" s="4" t="s">
        <v>34</v>
      </c>
      <c r="C1203" s="4" t="s">
        <v>34</v>
      </c>
      <c r="D1203" s="55">
        <v>44721</v>
      </c>
      <c r="E1203" s="4" t="s">
        <v>2324</v>
      </c>
      <c r="F1203" s="4" t="s">
        <v>36</v>
      </c>
      <c r="G1203" s="4" t="s">
        <v>37</v>
      </c>
      <c r="H1203" s="4" t="s">
        <v>38</v>
      </c>
      <c r="I1203" s="4" t="s">
        <v>748</v>
      </c>
      <c r="J1203" s="4"/>
      <c r="K1203" s="55"/>
      <c r="L1203" s="4"/>
      <c r="M1203" s="4" t="s">
        <v>2731</v>
      </c>
      <c r="N1203" s="55"/>
      <c r="O1203" s="4" t="s">
        <v>3052</v>
      </c>
      <c r="P1203" s="55">
        <v>44721</v>
      </c>
      <c r="Q1203" s="4" t="s">
        <v>3053</v>
      </c>
      <c r="R1203" s="4"/>
      <c r="S1203" s="4"/>
      <c r="T1203" s="4">
        <v>39</v>
      </c>
      <c r="U1203" s="4" t="s">
        <v>286</v>
      </c>
      <c r="V1203" s="4">
        <v>345</v>
      </c>
      <c r="W1203" s="4" t="s">
        <v>287</v>
      </c>
      <c r="X1203" s="4">
        <v>1008</v>
      </c>
      <c r="Y1203" s="4" t="s">
        <v>288</v>
      </c>
      <c r="Z1203" s="4">
        <v>15</v>
      </c>
      <c r="AA1203" s="4" t="s">
        <v>43</v>
      </c>
      <c r="AB1203" s="4">
        <v>1</v>
      </c>
      <c r="AC1203" s="4" t="s">
        <v>43</v>
      </c>
      <c r="AD1203" s="36">
        <v>1</v>
      </c>
      <c r="AE1203" s="36" t="s">
        <v>43</v>
      </c>
      <c r="AF1203" s="4"/>
      <c r="AG1203" s="4"/>
      <c r="AH1203" s="4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</row>
    <row r="1204" spans="1:46" ht="15" customHeight="1" x14ac:dyDescent="0.35">
      <c r="A1204" s="4">
        <v>2022</v>
      </c>
      <c r="B1204" s="4" t="s">
        <v>34</v>
      </c>
      <c r="C1204" s="4" t="s">
        <v>289</v>
      </c>
      <c r="D1204" s="55">
        <v>44655</v>
      </c>
      <c r="E1204" s="4" t="s">
        <v>2324</v>
      </c>
      <c r="F1204" s="4" t="s">
        <v>36</v>
      </c>
      <c r="G1204" s="4" t="s">
        <v>37</v>
      </c>
      <c r="H1204" s="4" t="s">
        <v>38</v>
      </c>
      <c r="I1204" s="4" t="s">
        <v>2724</v>
      </c>
      <c r="J1204" s="4"/>
      <c r="K1204" s="55"/>
      <c r="L1204" s="4"/>
      <c r="M1204" s="4"/>
      <c r="N1204" s="55"/>
      <c r="O1204" s="4" t="s">
        <v>3054</v>
      </c>
      <c r="P1204" s="55">
        <v>44655</v>
      </c>
      <c r="Q1204" s="4" t="s">
        <v>3055</v>
      </c>
      <c r="R1204" s="4"/>
      <c r="S1204" s="4"/>
      <c r="T1204" s="4">
        <v>31</v>
      </c>
      <c r="U1204" s="4" t="s">
        <v>582</v>
      </c>
      <c r="V1204" s="4">
        <v>31</v>
      </c>
      <c r="W1204" s="4" t="s">
        <v>582</v>
      </c>
      <c r="X1204" s="4">
        <v>478</v>
      </c>
      <c r="Y1204" s="4" t="s">
        <v>582</v>
      </c>
      <c r="Z1204" s="4">
        <v>15</v>
      </c>
      <c r="AA1204" s="4" t="s">
        <v>43</v>
      </c>
      <c r="AB1204" s="4">
        <v>1</v>
      </c>
      <c r="AC1204" s="4" t="s">
        <v>43</v>
      </c>
      <c r="AD1204" s="36">
        <v>1</v>
      </c>
      <c r="AE1204" s="36" t="s">
        <v>43</v>
      </c>
      <c r="AF1204" s="4"/>
      <c r="AG1204" s="4"/>
      <c r="AH1204" s="4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</row>
    <row r="1205" spans="1:46" ht="15" customHeight="1" x14ac:dyDescent="0.35">
      <c r="A1205" s="4">
        <v>2022</v>
      </c>
      <c r="B1205" s="4" t="s">
        <v>34</v>
      </c>
      <c r="C1205" s="4" t="s">
        <v>34</v>
      </c>
      <c r="D1205" s="55">
        <v>44704</v>
      </c>
      <c r="E1205" s="4" t="s">
        <v>2324</v>
      </c>
      <c r="F1205" s="4" t="s">
        <v>36</v>
      </c>
      <c r="G1205" s="4" t="s">
        <v>37</v>
      </c>
      <c r="H1205" s="4" t="s">
        <v>38</v>
      </c>
      <c r="I1205" s="4" t="s">
        <v>2735</v>
      </c>
      <c r="J1205" s="4"/>
      <c r="K1205" s="55"/>
      <c r="L1205" s="4"/>
      <c r="M1205" s="4" t="s">
        <v>3056</v>
      </c>
      <c r="N1205" s="55"/>
      <c r="O1205" s="4" t="s">
        <v>3057</v>
      </c>
      <c r="P1205" s="55">
        <v>44704</v>
      </c>
      <c r="Q1205" s="4" t="s">
        <v>3058</v>
      </c>
      <c r="R1205" s="4"/>
      <c r="S1205" s="4"/>
      <c r="T1205" s="4">
        <v>7</v>
      </c>
      <c r="U1205" s="4" t="s">
        <v>181</v>
      </c>
      <c r="V1205" s="4">
        <v>73</v>
      </c>
      <c r="W1205" s="4" t="s">
        <v>241</v>
      </c>
      <c r="X1205" s="4">
        <v>1520</v>
      </c>
      <c r="Y1205" s="4" t="s">
        <v>242</v>
      </c>
      <c r="Z1205" s="4">
        <v>15</v>
      </c>
      <c r="AA1205" s="4" t="s">
        <v>43</v>
      </c>
      <c r="AB1205" s="4">
        <v>1</v>
      </c>
      <c r="AC1205" s="4" t="s">
        <v>43</v>
      </c>
      <c r="AD1205" s="36">
        <v>5</v>
      </c>
      <c r="AE1205" s="36" t="s">
        <v>243</v>
      </c>
      <c r="AF1205" s="4"/>
      <c r="AG1205" s="4"/>
      <c r="AH1205" s="4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</row>
    <row r="1206" spans="1:46" ht="15" customHeight="1" x14ac:dyDescent="0.35">
      <c r="A1206" s="4">
        <v>2023</v>
      </c>
      <c r="B1206" s="4" t="s">
        <v>147</v>
      </c>
      <c r="C1206" s="4" t="s">
        <v>207</v>
      </c>
      <c r="D1206" s="55">
        <v>44782</v>
      </c>
      <c r="E1206" s="4" t="s">
        <v>2947</v>
      </c>
      <c r="F1206" s="4" t="s">
        <v>36</v>
      </c>
      <c r="G1206" s="4" t="s">
        <v>37</v>
      </c>
      <c r="H1206" s="4" t="s">
        <v>38</v>
      </c>
      <c r="I1206" s="4" t="s">
        <v>748</v>
      </c>
      <c r="J1206" s="4"/>
      <c r="K1206" s="55"/>
      <c r="L1206" s="4"/>
      <c r="M1206" s="4"/>
      <c r="N1206" s="55"/>
      <c r="O1206" s="4" t="s">
        <v>3059</v>
      </c>
      <c r="P1206" s="55">
        <v>45026</v>
      </c>
      <c r="Q1206" s="4" t="s">
        <v>3060</v>
      </c>
      <c r="R1206" s="4"/>
      <c r="S1206" s="4"/>
      <c r="T1206" s="4">
        <v>0</v>
      </c>
      <c r="U1206" s="4" t="s">
        <v>150</v>
      </c>
      <c r="V1206" s="4">
        <v>301311</v>
      </c>
      <c r="W1206" s="4" t="s">
        <v>1383</v>
      </c>
      <c r="X1206" s="4">
        <v>301311</v>
      </c>
      <c r="Y1206" s="4" t="s">
        <v>1383</v>
      </c>
      <c r="Z1206" s="4">
        <v>15</v>
      </c>
      <c r="AA1206" s="4" t="s">
        <v>43</v>
      </c>
      <c r="AB1206" s="4">
        <v>5</v>
      </c>
      <c r="AC1206" s="4" t="s">
        <v>893</v>
      </c>
      <c r="AD1206" s="36">
        <v>1</v>
      </c>
      <c r="AE1206" s="36" t="s">
        <v>894</v>
      </c>
      <c r="AF1206" s="4"/>
      <c r="AG1206" s="4"/>
      <c r="AH1206" s="4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</row>
    <row r="1207" spans="1:46" ht="15" customHeight="1" x14ac:dyDescent="0.35">
      <c r="A1207" s="4">
        <v>2022</v>
      </c>
      <c r="B1207" s="4" t="s">
        <v>147</v>
      </c>
      <c r="C1207" s="4" t="s">
        <v>148</v>
      </c>
      <c r="D1207" s="55">
        <v>44679</v>
      </c>
      <c r="E1207" s="4" t="s">
        <v>2326</v>
      </c>
      <c r="F1207" s="4" t="s">
        <v>36</v>
      </c>
      <c r="G1207" s="4" t="s">
        <v>37</v>
      </c>
      <c r="H1207" s="4" t="s">
        <v>38</v>
      </c>
      <c r="I1207" s="4" t="s">
        <v>2735</v>
      </c>
      <c r="J1207" s="4"/>
      <c r="K1207" s="55"/>
      <c r="L1207" s="4"/>
      <c r="M1207" s="4"/>
      <c r="N1207" s="55"/>
      <c r="O1207" s="4" t="s">
        <v>3061</v>
      </c>
      <c r="P1207" s="55">
        <v>44679</v>
      </c>
      <c r="Q1207" s="4" t="s">
        <v>3062</v>
      </c>
      <c r="R1207" s="4"/>
      <c r="S1207" s="4"/>
      <c r="T1207" s="4">
        <v>0</v>
      </c>
      <c r="U1207" s="4" t="s">
        <v>150</v>
      </c>
      <c r="V1207" s="4">
        <v>301259</v>
      </c>
      <c r="W1207" s="4" t="s">
        <v>435</v>
      </c>
      <c r="X1207" s="4">
        <v>301259</v>
      </c>
      <c r="Y1207" s="4" t="s">
        <v>435</v>
      </c>
      <c r="Z1207" s="4">
        <v>15</v>
      </c>
      <c r="AA1207" s="4" t="s">
        <v>43</v>
      </c>
      <c r="AB1207" s="4">
        <v>1</v>
      </c>
      <c r="AC1207" s="4" t="s">
        <v>43</v>
      </c>
      <c r="AD1207" s="36">
        <v>10</v>
      </c>
      <c r="AE1207" s="36" t="s">
        <v>436</v>
      </c>
      <c r="AF1207" s="4"/>
      <c r="AG1207" s="4"/>
      <c r="AH1207" s="4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</row>
    <row r="1208" spans="1:46" ht="15" customHeight="1" x14ac:dyDescent="0.35">
      <c r="A1208" s="4">
        <v>2022</v>
      </c>
      <c r="B1208" s="4" t="s">
        <v>147</v>
      </c>
      <c r="C1208" s="4" t="s">
        <v>148</v>
      </c>
      <c r="D1208" s="55">
        <v>44567</v>
      </c>
      <c r="E1208" s="4" t="s">
        <v>2326</v>
      </c>
      <c r="F1208" s="4" t="s">
        <v>36</v>
      </c>
      <c r="G1208" s="4" t="s">
        <v>37</v>
      </c>
      <c r="H1208" s="4" t="s">
        <v>38</v>
      </c>
      <c r="I1208" s="4" t="s">
        <v>2724</v>
      </c>
      <c r="J1208" s="4"/>
      <c r="K1208" s="55"/>
      <c r="L1208" s="4"/>
      <c r="M1208" s="4"/>
      <c r="N1208" s="55"/>
      <c r="O1208" s="4" t="s">
        <v>3063</v>
      </c>
      <c r="P1208" s="55">
        <v>44567</v>
      </c>
      <c r="Q1208" s="4" t="s">
        <v>3064</v>
      </c>
      <c r="R1208" s="4"/>
      <c r="S1208" s="4"/>
      <c r="T1208" s="4">
        <v>0</v>
      </c>
      <c r="U1208" s="4" t="s">
        <v>150</v>
      </c>
      <c r="V1208" s="4">
        <v>301704</v>
      </c>
      <c r="W1208" s="4" t="s">
        <v>3065</v>
      </c>
      <c r="X1208" s="4">
        <v>301704</v>
      </c>
      <c r="Y1208" s="4" t="s">
        <v>3065</v>
      </c>
      <c r="Z1208" s="4">
        <v>22</v>
      </c>
      <c r="AA1208" s="4" t="s">
        <v>108</v>
      </c>
      <c r="AB1208" s="56">
        <v>1</v>
      </c>
      <c r="AC1208" s="56" t="s">
        <v>109</v>
      </c>
      <c r="AD1208" s="36">
        <v>4</v>
      </c>
      <c r="AE1208" s="36" t="s">
        <v>3066</v>
      </c>
      <c r="AF1208" s="4"/>
      <c r="AG1208" s="4"/>
      <c r="AH1208" s="4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</row>
    <row r="1209" spans="1:46" ht="15" customHeight="1" x14ac:dyDescent="0.35">
      <c r="A1209" s="4">
        <v>2022</v>
      </c>
      <c r="B1209" s="4" t="s">
        <v>147</v>
      </c>
      <c r="C1209" s="4" t="s">
        <v>148</v>
      </c>
      <c r="D1209" s="55">
        <v>44602</v>
      </c>
      <c r="E1209" s="4" t="s">
        <v>2727</v>
      </c>
      <c r="F1209" s="4" t="s">
        <v>36</v>
      </c>
      <c r="G1209" s="4" t="s">
        <v>37</v>
      </c>
      <c r="H1209" s="4" t="s">
        <v>38</v>
      </c>
      <c r="I1209" s="4" t="s">
        <v>2721</v>
      </c>
      <c r="J1209" s="4"/>
      <c r="K1209" s="55"/>
      <c r="L1209" s="4"/>
      <c r="M1209" s="4" t="s">
        <v>2948</v>
      </c>
      <c r="N1209" s="55"/>
      <c r="O1209" s="4" t="s">
        <v>3067</v>
      </c>
      <c r="P1209" s="55">
        <v>44918</v>
      </c>
      <c r="Q1209" s="4" t="s">
        <v>3068</v>
      </c>
      <c r="R1209" s="4"/>
      <c r="S1209" s="4"/>
      <c r="T1209" s="4">
        <v>0</v>
      </c>
      <c r="U1209" s="4" t="s">
        <v>150</v>
      </c>
      <c r="V1209" s="4">
        <v>300307</v>
      </c>
      <c r="W1209" s="4" t="s">
        <v>3069</v>
      </c>
      <c r="X1209" s="4">
        <v>300307</v>
      </c>
      <c r="Y1209" s="4" t="s">
        <v>3069</v>
      </c>
      <c r="Z1209" s="4">
        <v>3</v>
      </c>
      <c r="AA1209" s="4" t="s">
        <v>152</v>
      </c>
      <c r="AB1209" s="4">
        <v>5</v>
      </c>
      <c r="AC1209" s="4" t="s">
        <v>1889</v>
      </c>
      <c r="AD1209" s="36">
        <v>5</v>
      </c>
      <c r="AE1209" s="36" t="s">
        <v>3070</v>
      </c>
      <c r="AF1209" s="4"/>
      <c r="AG1209" s="4"/>
      <c r="AH1209" s="4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</row>
    <row r="1210" spans="1:46" ht="15" customHeight="1" x14ac:dyDescent="0.35">
      <c r="A1210" s="4">
        <v>2022</v>
      </c>
      <c r="B1210" s="4" t="s">
        <v>147</v>
      </c>
      <c r="C1210" s="4" t="s">
        <v>148</v>
      </c>
      <c r="D1210" s="55">
        <v>44806</v>
      </c>
      <c r="E1210" s="4" t="s">
        <v>2324</v>
      </c>
      <c r="F1210" s="4" t="s">
        <v>36</v>
      </c>
      <c r="G1210" s="4" t="s">
        <v>37</v>
      </c>
      <c r="H1210" s="4" t="s">
        <v>38</v>
      </c>
      <c r="I1210" s="4" t="s">
        <v>2728</v>
      </c>
      <c r="J1210" s="4"/>
      <c r="K1210" s="55"/>
      <c r="L1210" s="4"/>
      <c r="M1210" s="4" t="s">
        <v>3071</v>
      </c>
      <c r="N1210" s="55"/>
      <c r="O1210" s="4" t="s">
        <v>3072</v>
      </c>
      <c r="P1210" s="55">
        <v>44881</v>
      </c>
      <c r="Q1210" s="4" t="s">
        <v>3073</v>
      </c>
      <c r="R1210" s="4"/>
      <c r="S1210" s="4"/>
      <c r="T1210" s="4">
        <v>0</v>
      </c>
      <c r="U1210" s="4" t="s">
        <v>150</v>
      </c>
      <c r="V1210" s="4">
        <v>300922</v>
      </c>
      <c r="W1210" s="4" t="s">
        <v>3074</v>
      </c>
      <c r="X1210" s="4">
        <v>300922</v>
      </c>
      <c r="Y1210" s="4" t="s">
        <v>3074</v>
      </c>
      <c r="Z1210" s="4">
        <v>10</v>
      </c>
      <c r="AA1210" s="4" t="s">
        <v>256</v>
      </c>
      <c r="AB1210" s="4">
        <v>5</v>
      </c>
      <c r="AC1210" s="4" t="s">
        <v>736</v>
      </c>
      <c r="AD1210" s="36">
        <v>7</v>
      </c>
      <c r="AE1210" s="36" t="s">
        <v>3075</v>
      </c>
      <c r="AF1210" s="4"/>
      <c r="AG1210" s="4"/>
      <c r="AH1210" s="4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</row>
    <row r="1211" spans="1:46" ht="15" customHeight="1" x14ac:dyDescent="0.35">
      <c r="A1211" s="4">
        <v>2022</v>
      </c>
      <c r="B1211" s="4" t="s">
        <v>147</v>
      </c>
      <c r="C1211" s="4" t="s">
        <v>148</v>
      </c>
      <c r="D1211" s="55">
        <v>44571</v>
      </c>
      <c r="E1211" s="4" t="s">
        <v>2326</v>
      </c>
      <c r="F1211" s="4" t="s">
        <v>36</v>
      </c>
      <c r="G1211" s="4" t="s">
        <v>37</v>
      </c>
      <c r="H1211" s="4" t="s">
        <v>38</v>
      </c>
      <c r="I1211" s="4" t="s">
        <v>2724</v>
      </c>
      <c r="J1211" s="4"/>
      <c r="K1211" s="55"/>
      <c r="L1211" s="4"/>
      <c r="M1211" s="4"/>
      <c r="N1211" s="55"/>
      <c r="O1211" s="4" t="s">
        <v>3076</v>
      </c>
      <c r="P1211" s="55">
        <v>44571</v>
      </c>
      <c r="Q1211" s="4" t="s">
        <v>3077</v>
      </c>
      <c r="R1211" s="4"/>
      <c r="S1211" s="4"/>
      <c r="T1211" s="4">
        <v>0</v>
      </c>
      <c r="U1211" s="4" t="s">
        <v>150</v>
      </c>
      <c r="V1211" s="4">
        <v>300980</v>
      </c>
      <c r="W1211" s="4" t="s">
        <v>3078</v>
      </c>
      <c r="X1211" s="4">
        <v>300980</v>
      </c>
      <c r="Y1211" s="4" t="s">
        <v>3078</v>
      </c>
      <c r="Z1211" s="4">
        <v>11</v>
      </c>
      <c r="AA1211" s="4" t="s">
        <v>310</v>
      </c>
      <c r="AB1211" s="4">
        <v>2</v>
      </c>
      <c r="AC1211" s="4" t="s">
        <v>2222</v>
      </c>
      <c r="AD1211" s="36">
        <v>7</v>
      </c>
      <c r="AE1211" s="36" t="s">
        <v>3079</v>
      </c>
      <c r="AF1211" s="4"/>
      <c r="AG1211" s="4"/>
      <c r="AH1211" s="4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</row>
    <row r="1212" spans="1:46" ht="15" customHeight="1" x14ac:dyDescent="0.35">
      <c r="A1212" s="4">
        <v>2022</v>
      </c>
      <c r="B1212" s="4" t="s">
        <v>147</v>
      </c>
      <c r="C1212" s="4" t="s">
        <v>148</v>
      </c>
      <c r="D1212" s="55">
        <v>44676</v>
      </c>
      <c r="E1212" s="4" t="s">
        <v>2727</v>
      </c>
      <c r="F1212" s="4" t="s">
        <v>36</v>
      </c>
      <c r="G1212" s="4" t="s">
        <v>37</v>
      </c>
      <c r="H1212" s="4" t="s">
        <v>38</v>
      </c>
      <c r="I1212" s="4" t="s">
        <v>2742</v>
      </c>
      <c r="J1212" s="4"/>
      <c r="K1212" s="55"/>
      <c r="L1212" s="4"/>
      <c r="M1212" s="4"/>
      <c r="N1212" s="55"/>
      <c r="O1212" s="4" t="s">
        <v>3080</v>
      </c>
      <c r="P1212" s="55">
        <v>44848</v>
      </c>
      <c r="Q1212" s="4" t="s">
        <v>3081</v>
      </c>
      <c r="R1212" s="4"/>
      <c r="S1212" s="4"/>
      <c r="T1212" s="4">
        <v>0</v>
      </c>
      <c r="U1212" s="4" t="s">
        <v>150</v>
      </c>
      <c r="V1212" s="4">
        <v>301563</v>
      </c>
      <c r="W1212" s="4" t="s">
        <v>3082</v>
      </c>
      <c r="X1212" s="4">
        <v>301563</v>
      </c>
      <c r="Y1212" s="4" t="s">
        <v>3082</v>
      </c>
      <c r="Z1212" s="4">
        <v>20</v>
      </c>
      <c r="AA1212" s="4" t="s">
        <v>324</v>
      </c>
      <c r="AB1212" s="4">
        <v>4</v>
      </c>
      <c r="AC1212" s="4" t="s">
        <v>1570</v>
      </c>
      <c r="AD1212" s="36">
        <v>8</v>
      </c>
      <c r="AE1212" s="36" t="s">
        <v>3083</v>
      </c>
      <c r="AF1212" s="4"/>
      <c r="AG1212" s="4"/>
      <c r="AH1212" s="4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</row>
    <row r="1213" spans="1:46" ht="15" customHeight="1" x14ac:dyDescent="0.35">
      <c r="A1213" s="4">
        <v>2022</v>
      </c>
      <c r="B1213" s="4" t="s">
        <v>147</v>
      </c>
      <c r="C1213" s="4" t="s">
        <v>148</v>
      </c>
      <c r="D1213" s="55">
        <v>44620</v>
      </c>
      <c r="E1213" s="4" t="s">
        <v>2326</v>
      </c>
      <c r="F1213" s="4" t="s">
        <v>36</v>
      </c>
      <c r="G1213" s="4" t="s">
        <v>37</v>
      </c>
      <c r="H1213" s="4" t="s">
        <v>38</v>
      </c>
      <c r="I1213" s="4" t="s">
        <v>2742</v>
      </c>
      <c r="J1213" s="4"/>
      <c r="K1213" s="55"/>
      <c r="L1213" s="4"/>
      <c r="M1213" s="4"/>
      <c r="N1213" s="55"/>
      <c r="O1213" s="4" t="s">
        <v>3084</v>
      </c>
      <c r="P1213" s="55">
        <v>44620</v>
      </c>
      <c r="Q1213" s="4" t="s">
        <v>3085</v>
      </c>
      <c r="R1213" s="4"/>
      <c r="S1213" s="4"/>
      <c r="T1213" s="4">
        <v>0</v>
      </c>
      <c r="U1213" s="4" t="s">
        <v>150</v>
      </c>
      <c r="V1213" s="4">
        <v>301287</v>
      </c>
      <c r="W1213" s="4" t="s">
        <v>3086</v>
      </c>
      <c r="X1213" s="4">
        <v>301287</v>
      </c>
      <c r="Y1213" s="4" t="s">
        <v>3086</v>
      </c>
      <c r="Z1213" s="4">
        <v>15</v>
      </c>
      <c r="AA1213" s="4" t="s">
        <v>43</v>
      </c>
      <c r="AB1213" s="4">
        <v>1</v>
      </c>
      <c r="AC1213" s="4" t="s">
        <v>43</v>
      </c>
      <c r="AD1213" s="36">
        <v>38</v>
      </c>
      <c r="AE1213" s="36" t="s">
        <v>3087</v>
      </c>
      <c r="AF1213" s="4"/>
      <c r="AG1213" s="4"/>
      <c r="AH1213" s="4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</row>
    <row r="1214" spans="1:46" ht="15" customHeight="1" x14ac:dyDescent="0.35">
      <c r="A1214" s="4">
        <v>2022</v>
      </c>
      <c r="B1214" s="4" t="s">
        <v>147</v>
      </c>
      <c r="C1214" s="4" t="s">
        <v>148</v>
      </c>
      <c r="D1214" s="55">
        <v>44616</v>
      </c>
      <c r="E1214" s="4" t="s">
        <v>2326</v>
      </c>
      <c r="F1214" s="4" t="s">
        <v>36</v>
      </c>
      <c r="G1214" s="4" t="s">
        <v>37</v>
      </c>
      <c r="H1214" s="4" t="s">
        <v>38</v>
      </c>
      <c r="I1214" s="4" t="s">
        <v>2735</v>
      </c>
      <c r="J1214" s="4"/>
      <c r="K1214" s="55"/>
      <c r="L1214" s="4"/>
      <c r="M1214" s="4"/>
      <c r="N1214" s="55"/>
      <c r="O1214" s="4" t="s">
        <v>3088</v>
      </c>
      <c r="P1214" s="55">
        <v>44616</v>
      </c>
      <c r="Q1214" s="4" t="s">
        <v>3089</v>
      </c>
      <c r="R1214" s="4"/>
      <c r="S1214" s="4"/>
      <c r="T1214" s="4">
        <v>0</v>
      </c>
      <c r="U1214" s="4" t="s">
        <v>150</v>
      </c>
      <c r="V1214" s="4">
        <v>301263</v>
      </c>
      <c r="W1214" s="4" t="s">
        <v>626</v>
      </c>
      <c r="X1214" s="4">
        <v>301263</v>
      </c>
      <c r="Y1214" s="4" t="s">
        <v>626</v>
      </c>
      <c r="Z1214" s="4">
        <v>15</v>
      </c>
      <c r="AA1214" s="4" t="s">
        <v>43</v>
      </c>
      <c r="AB1214" s="4">
        <v>1</v>
      </c>
      <c r="AC1214" s="4" t="s">
        <v>43</v>
      </c>
      <c r="AD1214" s="36">
        <v>14</v>
      </c>
      <c r="AE1214" s="36" t="s">
        <v>126</v>
      </c>
      <c r="AF1214" s="4"/>
      <c r="AG1214" s="4"/>
      <c r="AH1214" s="4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</row>
    <row r="1215" spans="1:46" ht="15" customHeight="1" x14ac:dyDescent="0.35">
      <c r="A1215" s="4">
        <v>2022</v>
      </c>
      <c r="B1215" s="4" t="s">
        <v>147</v>
      </c>
      <c r="C1215" s="4" t="s">
        <v>207</v>
      </c>
      <c r="D1215" s="55">
        <v>44783</v>
      </c>
      <c r="E1215" s="4" t="s">
        <v>2324</v>
      </c>
      <c r="F1215" s="4" t="s">
        <v>36</v>
      </c>
      <c r="G1215" s="4" t="s">
        <v>37</v>
      </c>
      <c r="H1215" s="4" t="s">
        <v>38</v>
      </c>
      <c r="I1215" s="4" t="s">
        <v>2735</v>
      </c>
      <c r="J1215" s="4"/>
      <c r="K1215" s="55"/>
      <c r="L1215" s="4"/>
      <c r="M1215" s="4" t="s">
        <v>748</v>
      </c>
      <c r="N1215" s="55"/>
      <c r="O1215" s="4" t="s">
        <v>3090</v>
      </c>
      <c r="P1215" s="55">
        <v>44785</v>
      </c>
      <c r="Q1215" s="4" t="s">
        <v>3091</v>
      </c>
      <c r="R1215" s="4"/>
      <c r="S1215" s="4"/>
      <c r="T1215" s="4">
        <v>0</v>
      </c>
      <c r="U1215" s="4" t="s">
        <v>150</v>
      </c>
      <c r="V1215" s="4">
        <v>300139</v>
      </c>
      <c r="W1215" s="4" t="s">
        <v>3092</v>
      </c>
      <c r="X1215" s="4">
        <v>300139</v>
      </c>
      <c r="Y1215" s="4" t="s">
        <v>3092</v>
      </c>
      <c r="Z1215" s="4">
        <v>2</v>
      </c>
      <c r="AA1215" s="4" t="s">
        <v>72</v>
      </c>
      <c r="AB1215" s="4">
        <v>8</v>
      </c>
      <c r="AC1215" s="4" t="s">
        <v>3093</v>
      </c>
      <c r="AD1215" s="36">
        <v>1</v>
      </c>
      <c r="AE1215" s="36" t="s">
        <v>3093</v>
      </c>
      <c r="AF1215" s="4"/>
      <c r="AG1215" s="4"/>
      <c r="AH1215" s="4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</row>
    <row r="1216" spans="1:46" ht="15" customHeight="1" x14ac:dyDescent="0.35">
      <c r="A1216" s="4">
        <v>2022</v>
      </c>
      <c r="B1216" s="4" t="s">
        <v>147</v>
      </c>
      <c r="C1216" s="4" t="s">
        <v>207</v>
      </c>
      <c r="D1216" s="55">
        <v>44602</v>
      </c>
      <c r="E1216" s="4" t="s">
        <v>2326</v>
      </c>
      <c r="F1216" s="4" t="s">
        <v>36</v>
      </c>
      <c r="G1216" s="4" t="s">
        <v>37</v>
      </c>
      <c r="H1216" s="4" t="s">
        <v>38</v>
      </c>
      <c r="I1216" s="4" t="s">
        <v>2721</v>
      </c>
      <c r="J1216" s="4"/>
      <c r="K1216" s="55"/>
      <c r="L1216" s="4"/>
      <c r="M1216" s="4" t="s">
        <v>3094</v>
      </c>
      <c r="N1216" s="55"/>
      <c r="O1216" s="4" t="s">
        <v>3095</v>
      </c>
      <c r="P1216" s="55">
        <v>44602</v>
      </c>
      <c r="Q1216" s="4" t="s">
        <v>3096</v>
      </c>
      <c r="R1216" s="4"/>
      <c r="S1216" s="4"/>
      <c r="T1216" s="4">
        <v>0</v>
      </c>
      <c r="U1216" s="4" t="s">
        <v>150</v>
      </c>
      <c r="V1216" s="4">
        <v>300317</v>
      </c>
      <c r="W1216" s="4" t="s">
        <v>3097</v>
      </c>
      <c r="X1216" s="4">
        <v>300317</v>
      </c>
      <c r="Y1216" s="4" t="s">
        <v>3097</v>
      </c>
      <c r="Z1216" s="4">
        <v>3</v>
      </c>
      <c r="AA1216" s="4" t="s">
        <v>152</v>
      </c>
      <c r="AB1216" s="4">
        <v>7</v>
      </c>
      <c r="AC1216" s="4" t="s">
        <v>3098</v>
      </c>
      <c r="AD1216" s="36">
        <v>1</v>
      </c>
      <c r="AE1216" s="36" t="s">
        <v>3099</v>
      </c>
      <c r="AF1216" s="4"/>
      <c r="AG1216" s="4"/>
      <c r="AH1216" s="4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</row>
    <row r="1217" spans="1:46" ht="15" customHeight="1" x14ac:dyDescent="0.35">
      <c r="A1217" s="4">
        <v>2022</v>
      </c>
      <c r="B1217" s="4" t="s">
        <v>147</v>
      </c>
      <c r="C1217" s="4" t="s">
        <v>207</v>
      </c>
      <c r="D1217" s="55">
        <v>44701</v>
      </c>
      <c r="E1217" s="4" t="s">
        <v>2443</v>
      </c>
      <c r="F1217" s="4" t="s">
        <v>36</v>
      </c>
      <c r="G1217" s="4" t="s">
        <v>921</v>
      </c>
      <c r="H1217" s="4" t="s">
        <v>38</v>
      </c>
      <c r="I1217" s="4" t="s">
        <v>2735</v>
      </c>
      <c r="J1217" s="4"/>
      <c r="K1217" s="55"/>
      <c r="L1217" s="4"/>
      <c r="M1217" s="4"/>
      <c r="N1217" s="55"/>
      <c r="O1217" s="4" t="s">
        <v>3100</v>
      </c>
      <c r="P1217" s="55">
        <v>44701</v>
      </c>
      <c r="Q1217" s="4" t="s">
        <v>3101</v>
      </c>
      <c r="R1217" s="4"/>
      <c r="S1217" s="4"/>
      <c r="T1217" s="4">
        <v>0</v>
      </c>
      <c r="U1217" s="4" t="s">
        <v>150</v>
      </c>
      <c r="V1217" s="4">
        <v>301238</v>
      </c>
      <c r="W1217" s="4" t="s">
        <v>1401</v>
      </c>
      <c r="X1217" s="4">
        <v>301238</v>
      </c>
      <c r="Y1217" s="4" t="s">
        <v>1401</v>
      </c>
      <c r="Z1217" s="4">
        <v>14</v>
      </c>
      <c r="AA1217" s="4" t="s">
        <v>731</v>
      </c>
      <c r="AB1217" s="4">
        <v>3</v>
      </c>
      <c r="AC1217" s="4" t="s">
        <v>731</v>
      </c>
      <c r="AD1217" s="36">
        <v>1</v>
      </c>
      <c r="AE1217" s="36" t="s">
        <v>731</v>
      </c>
      <c r="AF1217" s="4"/>
      <c r="AG1217" s="4"/>
      <c r="AH1217" s="4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</row>
    <row r="1218" spans="1:46" ht="15" customHeight="1" x14ac:dyDescent="0.35">
      <c r="A1218" s="4">
        <v>2022</v>
      </c>
      <c r="B1218" s="4" t="s">
        <v>147</v>
      </c>
      <c r="C1218" s="4" t="s">
        <v>207</v>
      </c>
      <c r="D1218" s="55">
        <v>44606</v>
      </c>
      <c r="E1218" s="4" t="s">
        <v>2326</v>
      </c>
      <c r="F1218" s="4" t="s">
        <v>36</v>
      </c>
      <c r="G1218" s="4" t="s">
        <v>37</v>
      </c>
      <c r="H1218" s="4" t="s">
        <v>38</v>
      </c>
      <c r="I1218" s="4" t="s">
        <v>2724</v>
      </c>
      <c r="J1218" s="4"/>
      <c r="K1218" s="55"/>
      <c r="L1218" s="4"/>
      <c r="M1218" s="4"/>
      <c r="N1218" s="55"/>
      <c r="O1218" s="4" t="s">
        <v>3102</v>
      </c>
      <c r="P1218" s="55">
        <v>44606</v>
      </c>
      <c r="Q1218" s="4" t="s">
        <v>3103</v>
      </c>
      <c r="R1218" s="4"/>
      <c r="S1218" s="4"/>
      <c r="T1218" s="4">
        <v>0</v>
      </c>
      <c r="U1218" s="4" t="s">
        <v>150</v>
      </c>
      <c r="V1218" s="4">
        <v>300214</v>
      </c>
      <c r="W1218" s="4" t="s">
        <v>3104</v>
      </c>
      <c r="X1218" s="4">
        <v>300214</v>
      </c>
      <c r="Y1218" s="4" t="s">
        <v>3104</v>
      </c>
      <c r="Z1218" s="4">
        <v>2</v>
      </c>
      <c r="AA1218" s="4" t="s">
        <v>72</v>
      </c>
      <c r="AB1218" s="4">
        <v>17</v>
      </c>
      <c r="AC1218" s="4" t="s">
        <v>1874</v>
      </c>
      <c r="AD1218" s="36">
        <v>1</v>
      </c>
      <c r="AE1218" s="36" t="s">
        <v>1874</v>
      </c>
      <c r="AF1218" s="4"/>
      <c r="AG1218" s="4"/>
      <c r="AH1218" s="4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</row>
    <row r="1219" spans="1:46" ht="15" customHeight="1" x14ac:dyDescent="0.35">
      <c r="A1219" s="4">
        <v>2022</v>
      </c>
      <c r="B1219" s="4" t="s">
        <v>147</v>
      </c>
      <c r="C1219" s="4" t="s">
        <v>207</v>
      </c>
      <c r="D1219" s="55">
        <v>44691</v>
      </c>
      <c r="E1219" s="4" t="s">
        <v>2326</v>
      </c>
      <c r="F1219" s="4" t="s">
        <v>36</v>
      </c>
      <c r="G1219" s="4" t="s">
        <v>37</v>
      </c>
      <c r="H1219" s="4" t="s">
        <v>38</v>
      </c>
      <c r="I1219" s="4" t="s">
        <v>2721</v>
      </c>
      <c r="J1219" s="4"/>
      <c r="K1219" s="57"/>
      <c r="L1219" s="4"/>
      <c r="M1219" s="4"/>
      <c r="N1219" s="55"/>
      <c r="O1219" s="4" t="s">
        <v>3105</v>
      </c>
      <c r="P1219" s="57">
        <v>44691</v>
      </c>
      <c r="Q1219" s="4" t="s">
        <v>3106</v>
      </c>
      <c r="R1219" s="56"/>
      <c r="S1219" s="4"/>
      <c r="T1219" s="56">
        <v>0</v>
      </c>
      <c r="U1219" s="56" t="s">
        <v>150</v>
      </c>
      <c r="V1219" s="56">
        <v>301676</v>
      </c>
      <c r="W1219" s="56" t="s">
        <v>3107</v>
      </c>
      <c r="X1219" s="56">
        <v>301676</v>
      </c>
      <c r="Y1219" s="56" t="s">
        <v>3107</v>
      </c>
      <c r="Z1219" s="56">
        <v>21</v>
      </c>
      <c r="AA1219" s="56" t="s">
        <v>104</v>
      </c>
      <c r="AB1219" s="56">
        <v>10</v>
      </c>
      <c r="AC1219" s="56" t="s">
        <v>3108</v>
      </c>
      <c r="AD1219" s="37">
        <v>1</v>
      </c>
      <c r="AE1219" s="37" t="s">
        <v>3109</v>
      </c>
      <c r="AF1219" s="4"/>
      <c r="AG1219" s="4"/>
      <c r="AH1219" s="4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</row>
    <row r="1220" spans="1:46" ht="15" customHeight="1" x14ac:dyDescent="0.35">
      <c r="A1220" s="4">
        <v>2022</v>
      </c>
      <c r="B1220" s="4" t="s">
        <v>34</v>
      </c>
      <c r="C1220" s="4" t="s">
        <v>244</v>
      </c>
      <c r="D1220" s="55">
        <v>44595</v>
      </c>
      <c r="E1220" s="4" t="s">
        <v>2326</v>
      </c>
      <c r="F1220" s="4" t="s">
        <v>36</v>
      </c>
      <c r="G1220" s="4" t="s">
        <v>37</v>
      </c>
      <c r="H1220" s="4" t="s">
        <v>38</v>
      </c>
      <c r="I1220" s="4" t="s">
        <v>2735</v>
      </c>
      <c r="J1220" s="4"/>
      <c r="K1220" s="55"/>
      <c r="L1220" s="4"/>
      <c r="M1220" s="4"/>
      <c r="N1220" s="55"/>
      <c r="O1220" s="4" t="s">
        <v>3110</v>
      </c>
      <c r="P1220" s="55">
        <v>44595</v>
      </c>
      <c r="Q1220" s="4" t="s">
        <v>3111</v>
      </c>
      <c r="R1220" s="4"/>
      <c r="S1220" s="4"/>
      <c r="T1220" s="4">
        <v>10</v>
      </c>
      <c r="U1220" s="4" t="s">
        <v>246</v>
      </c>
      <c r="V1220" s="4">
        <v>513</v>
      </c>
      <c r="W1220" s="4" t="s">
        <v>522</v>
      </c>
      <c r="X1220" s="4">
        <v>91</v>
      </c>
      <c r="Y1220" s="4" t="s">
        <v>523</v>
      </c>
      <c r="Z1220" s="4">
        <v>4</v>
      </c>
      <c r="AA1220" s="4" t="s">
        <v>301</v>
      </c>
      <c r="AB1220" s="4">
        <v>1</v>
      </c>
      <c r="AC1220" s="4" t="s">
        <v>301</v>
      </c>
      <c r="AD1220" s="36">
        <v>1</v>
      </c>
      <c r="AE1220" s="36" t="s">
        <v>301</v>
      </c>
      <c r="AF1220" s="4"/>
      <c r="AG1220" s="4"/>
      <c r="AH1220" s="4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</row>
    <row r="1221" spans="1:46" ht="15" customHeight="1" x14ac:dyDescent="0.35">
      <c r="A1221" s="4">
        <v>2022</v>
      </c>
      <c r="B1221" s="4" t="s">
        <v>147</v>
      </c>
      <c r="C1221" s="4" t="s">
        <v>148</v>
      </c>
      <c r="D1221" s="55">
        <v>44728</v>
      </c>
      <c r="E1221" s="4" t="s">
        <v>2324</v>
      </c>
      <c r="F1221" s="4" t="s">
        <v>36</v>
      </c>
      <c r="G1221" s="4" t="s">
        <v>37</v>
      </c>
      <c r="H1221" s="4" t="s">
        <v>38</v>
      </c>
      <c r="I1221" s="4" t="s">
        <v>2742</v>
      </c>
      <c r="J1221" s="4"/>
      <c r="K1221" s="55"/>
      <c r="L1221" s="4"/>
      <c r="M1221" s="4"/>
      <c r="N1221" s="55"/>
      <c r="O1221" s="4" t="s">
        <v>3112</v>
      </c>
      <c r="P1221" s="55">
        <v>44728</v>
      </c>
      <c r="Q1221" s="4" t="s">
        <v>3113</v>
      </c>
      <c r="R1221" s="4"/>
      <c r="S1221" s="4"/>
      <c r="T1221" s="4">
        <v>0</v>
      </c>
      <c r="U1221" s="4" t="s">
        <v>150</v>
      </c>
      <c r="V1221" s="4">
        <v>301534</v>
      </c>
      <c r="W1221" s="4" t="s">
        <v>1154</v>
      </c>
      <c r="X1221" s="4">
        <v>301534</v>
      </c>
      <c r="Y1221" s="4" t="s">
        <v>1154</v>
      </c>
      <c r="Z1221" s="4">
        <v>20</v>
      </c>
      <c r="AA1221" s="4" t="s">
        <v>324</v>
      </c>
      <c r="AB1221" s="4">
        <v>1</v>
      </c>
      <c r="AC1221" s="4" t="s">
        <v>324</v>
      </c>
      <c r="AD1221" s="36">
        <v>9</v>
      </c>
      <c r="AE1221" s="36" t="s">
        <v>1155</v>
      </c>
      <c r="AF1221" s="4"/>
      <c r="AG1221" s="4"/>
      <c r="AH1221" s="4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</row>
    <row r="1222" spans="1:46" ht="15" customHeight="1" x14ac:dyDescent="0.35">
      <c r="A1222" s="4">
        <v>2022</v>
      </c>
      <c r="B1222" s="4" t="s">
        <v>34</v>
      </c>
      <c r="C1222" s="4" t="s">
        <v>34</v>
      </c>
      <c r="D1222" s="55">
        <v>44622</v>
      </c>
      <c r="E1222" s="4" t="s">
        <v>2326</v>
      </c>
      <c r="F1222" s="4" t="s">
        <v>36</v>
      </c>
      <c r="G1222" s="4" t="s">
        <v>37</v>
      </c>
      <c r="H1222" s="4" t="s">
        <v>38</v>
      </c>
      <c r="I1222" s="4" t="s">
        <v>2742</v>
      </c>
      <c r="J1222" s="4"/>
      <c r="K1222" s="55"/>
      <c r="L1222" s="4"/>
      <c r="M1222" s="4"/>
      <c r="N1222" s="55"/>
      <c r="O1222" s="4" t="s">
        <v>3114</v>
      </c>
      <c r="P1222" s="55">
        <v>44622</v>
      </c>
      <c r="Q1222" s="4" t="s">
        <v>3115</v>
      </c>
      <c r="R1222" s="4"/>
      <c r="S1222" s="4"/>
      <c r="T1222" s="4">
        <v>37</v>
      </c>
      <c r="U1222" s="4" t="s">
        <v>186</v>
      </c>
      <c r="V1222" s="4">
        <v>205</v>
      </c>
      <c r="W1222" s="4" t="s">
        <v>392</v>
      </c>
      <c r="X1222" s="4">
        <v>179</v>
      </c>
      <c r="Y1222" s="4" t="s">
        <v>392</v>
      </c>
      <c r="Z1222" s="4">
        <v>15</v>
      </c>
      <c r="AA1222" s="4" t="s">
        <v>43</v>
      </c>
      <c r="AB1222" s="4">
        <v>1</v>
      </c>
      <c r="AC1222" s="4" t="s">
        <v>43</v>
      </c>
      <c r="AD1222" s="36">
        <v>30</v>
      </c>
      <c r="AE1222" s="36" t="s">
        <v>130</v>
      </c>
      <c r="AF1222" s="4"/>
      <c r="AG1222" s="4"/>
      <c r="AH1222" s="4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</row>
    <row r="1223" spans="1:46" ht="15" customHeight="1" x14ac:dyDescent="0.35">
      <c r="A1223" s="4">
        <v>2022</v>
      </c>
      <c r="B1223" s="4" t="s">
        <v>147</v>
      </c>
      <c r="C1223" s="4" t="s">
        <v>207</v>
      </c>
      <c r="D1223" s="55">
        <v>44602</v>
      </c>
      <c r="E1223" s="4" t="s">
        <v>2324</v>
      </c>
      <c r="F1223" s="4" t="s">
        <v>36</v>
      </c>
      <c r="G1223" s="4" t="s">
        <v>37</v>
      </c>
      <c r="H1223" s="4" t="s">
        <v>38</v>
      </c>
      <c r="I1223" s="4" t="s">
        <v>2734</v>
      </c>
      <c r="J1223" s="4"/>
      <c r="K1223" s="55"/>
      <c r="L1223" s="4"/>
      <c r="M1223" s="4" t="s">
        <v>2731</v>
      </c>
      <c r="N1223" s="55"/>
      <c r="O1223" s="4" t="s">
        <v>3116</v>
      </c>
      <c r="P1223" s="55">
        <v>44602</v>
      </c>
      <c r="Q1223" s="4" t="s">
        <v>3117</v>
      </c>
      <c r="R1223" s="4"/>
      <c r="S1223" s="4"/>
      <c r="T1223" s="4">
        <v>0</v>
      </c>
      <c r="U1223" s="4" t="s">
        <v>150</v>
      </c>
      <c r="V1223" s="4">
        <v>301707</v>
      </c>
      <c r="W1223" s="4" t="s">
        <v>3118</v>
      </c>
      <c r="X1223" s="4">
        <v>301707</v>
      </c>
      <c r="Y1223" s="4" t="s">
        <v>3118</v>
      </c>
      <c r="Z1223" s="4">
        <v>22</v>
      </c>
      <c r="AA1223" s="4" t="s">
        <v>108</v>
      </c>
      <c r="AB1223" s="4">
        <v>2</v>
      </c>
      <c r="AC1223" s="4" t="s">
        <v>428</v>
      </c>
      <c r="AD1223" s="36">
        <v>1</v>
      </c>
      <c r="AE1223" s="36" t="s">
        <v>428</v>
      </c>
      <c r="AF1223" s="4"/>
      <c r="AG1223" s="4"/>
      <c r="AH1223" s="4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</row>
    <row r="1224" spans="1:46" ht="15" customHeight="1" x14ac:dyDescent="0.35">
      <c r="A1224" s="4">
        <v>2022</v>
      </c>
      <c r="B1224" s="4" t="s">
        <v>34</v>
      </c>
      <c r="C1224" s="4" t="s">
        <v>34</v>
      </c>
      <c r="D1224" s="55">
        <v>44718</v>
      </c>
      <c r="E1224" s="4" t="s">
        <v>2324</v>
      </c>
      <c r="F1224" s="4" t="s">
        <v>36</v>
      </c>
      <c r="G1224" s="4" t="s">
        <v>37</v>
      </c>
      <c r="H1224" s="4" t="s">
        <v>38</v>
      </c>
      <c r="I1224" s="4" t="s">
        <v>2721</v>
      </c>
      <c r="J1224" s="4"/>
      <c r="K1224" s="55"/>
      <c r="L1224" s="4"/>
      <c r="M1224" s="4"/>
      <c r="N1224" s="55"/>
      <c r="O1224" s="4" t="s">
        <v>3119</v>
      </c>
      <c r="P1224" s="55">
        <v>44718</v>
      </c>
      <c r="Q1224" s="4" t="s">
        <v>3120</v>
      </c>
      <c r="R1224" s="4"/>
      <c r="S1224" s="4"/>
      <c r="T1224" s="4">
        <v>36</v>
      </c>
      <c r="U1224" s="4" t="s">
        <v>229</v>
      </c>
      <c r="V1224" s="4">
        <v>203</v>
      </c>
      <c r="W1224" s="4" t="s">
        <v>3121</v>
      </c>
      <c r="X1224" s="4">
        <v>1717</v>
      </c>
      <c r="Y1224" s="4" t="s">
        <v>3121</v>
      </c>
      <c r="Z1224" s="4">
        <v>15</v>
      </c>
      <c r="AA1224" s="4" t="s">
        <v>43</v>
      </c>
      <c r="AB1224" s="4">
        <v>1</v>
      </c>
      <c r="AC1224" s="4" t="s">
        <v>43</v>
      </c>
      <c r="AD1224" s="36">
        <v>22</v>
      </c>
      <c r="AE1224" s="36" t="s">
        <v>171</v>
      </c>
      <c r="AF1224" s="4"/>
      <c r="AG1224" s="4"/>
      <c r="AH1224" s="4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</row>
    <row r="1225" spans="1:46" ht="15" customHeight="1" x14ac:dyDescent="0.35">
      <c r="A1225" s="4">
        <v>2022</v>
      </c>
      <c r="B1225" s="4" t="s">
        <v>147</v>
      </c>
      <c r="C1225" s="4" t="s">
        <v>148</v>
      </c>
      <c r="D1225" s="55">
        <v>44566</v>
      </c>
      <c r="E1225" s="4" t="s">
        <v>2324</v>
      </c>
      <c r="F1225" s="4" t="s">
        <v>36</v>
      </c>
      <c r="G1225" s="4" t="s">
        <v>37</v>
      </c>
      <c r="H1225" s="4" t="s">
        <v>38</v>
      </c>
      <c r="I1225" s="4" t="s">
        <v>2724</v>
      </c>
      <c r="J1225" s="4"/>
      <c r="K1225" s="55"/>
      <c r="L1225" s="4"/>
      <c r="M1225" s="4"/>
      <c r="N1225" s="55"/>
      <c r="O1225" s="4" t="s">
        <v>3122</v>
      </c>
      <c r="P1225" s="55">
        <v>44566</v>
      </c>
      <c r="Q1225" s="4" t="s">
        <v>3123</v>
      </c>
      <c r="R1225" s="4"/>
      <c r="S1225" s="4"/>
      <c r="T1225" s="4">
        <v>0</v>
      </c>
      <c r="U1225" s="4" t="s">
        <v>150</v>
      </c>
      <c r="V1225" s="4">
        <v>301198</v>
      </c>
      <c r="W1225" s="4" t="s">
        <v>3124</v>
      </c>
      <c r="X1225" s="4">
        <v>301198</v>
      </c>
      <c r="Y1225" s="4" t="s">
        <v>3124</v>
      </c>
      <c r="Z1225" s="4">
        <v>13</v>
      </c>
      <c r="AA1225" s="4" t="s">
        <v>314</v>
      </c>
      <c r="AB1225" s="4">
        <v>10</v>
      </c>
      <c r="AC1225" s="4" t="s">
        <v>3125</v>
      </c>
      <c r="AD1225" s="36">
        <v>2</v>
      </c>
      <c r="AE1225" s="36" t="s">
        <v>3126</v>
      </c>
      <c r="AF1225" s="4"/>
      <c r="AG1225" s="4"/>
      <c r="AH1225" s="4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</row>
    <row r="1226" spans="1:46" ht="15" customHeight="1" x14ac:dyDescent="0.35">
      <c r="A1226" s="4">
        <v>2023</v>
      </c>
      <c r="B1226" s="4" t="s">
        <v>147</v>
      </c>
      <c r="C1226" s="4" t="s">
        <v>148</v>
      </c>
      <c r="D1226" s="55">
        <v>44827</v>
      </c>
      <c r="E1226" s="4" t="s">
        <v>2947</v>
      </c>
      <c r="F1226" s="4" t="s">
        <v>36</v>
      </c>
      <c r="G1226" s="4" t="s">
        <v>37</v>
      </c>
      <c r="H1226" s="4" t="s">
        <v>38</v>
      </c>
      <c r="I1226" s="4" t="s">
        <v>748</v>
      </c>
      <c r="J1226" s="4"/>
      <c r="K1226" s="55"/>
      <c r="L1226" s="4"/>
      <c r="M1226" s="4" t="s">
        <v>3127</v>
      </c>
      <c r="N1226" s="55"/>
      <c r="O1226" s="4" t="s">
        <v>3128</v>
      </c>
      <c r="P1226" s="55">
        <v>45036</v>
      </c>
      <c r="Q1226" s="4" t="s">
        <v>3129</v>
      </c>
      <c r="R1226" s="4"/>
      <c r="S1226" s="4"/>
      <c r="T1226" s="56">
        <v>0</v>
      </c>
      <c r="U1226" s="56" t="s">
        <v>150</v>
      </c>
      <c r="V1226" s="56">
        <v>301315</v>
      </c>
      <c r="W1226" s="56" t="s">
        <v>2030</v>
      </c>
      <c r="X1226" s="56">
        <v>301315</v>
      </c>
      <c r="Y1226" s="56" t="s">
        <v>2030</v>
      </c>
      <c r="Z1226" s="56">
        <v>15</v>
      </c>
      <c r="AA1226" s="56" t="s">
        <v>43</v>
      </c>
      <c r="AB1226" s="56">
        <v>5</v>
      </c>
      <c r="AC1226" s="56" t="s">
        <v>893</v>
      </c>
      <c r="AD1226" s="37">
        <v>5</v>
      </c>
      <c r="AE1226" s="37" t="s">
        <v>2031</v>
      </c>
      <c r="AF1226" s="4"/>
      <c r="AG1226" s="4"/>
      <c r="AH1226" s="4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</row>
    <row r="1227" spans="1:46" ht="15" customHeight="1" x14ac:dyDescent="0.35">
      <c r="A1227" s="4">
        <v>2023</v>
      </c>
      <c r="B1227" s="4" t="s">
        <v>147</v>
      </c>
      <c r="C1227" s="4" t="s">
        <v>207</v>
      </c>
      <c r="D1227" s="55">
        <v>44868</v>
      </c>
      <c r="E1227" s="4" t="s">
        <v>2947</v>
      </c>
      <c r="F1227" s="4" t="s">
        <v>36</v>
      </c>
      <c r="G1227" s="4" t="s">
        <v>37</v>
      </c>
      <c r="H1227" s="4" t="s">
        <v>38</v>
      </c>
      <c r="I1227" s="4" t="s">
        <v>2755</v>
      </c>
      <c r="J1227" s="4"/>
      <c r="K1227" s="55"/>
      <c r="L1227" s="4"/>
      <c r="M1227" s="4"/>
      <c r="N1227" s="55"/>
      <c r="O1227" s="4" t="s">
        <v>3130</v>
      </c>
      <c r="P1227" s="55">
        <v>45093</v>
      </c>
      <c r="Q1227" s="4" t="s">
        <v>3131</v>
      </c>
      <c r="R1227" s="4"/>
      <c r="S1227" s="4"/>
      <c r="T1227" s="4">
        <v>0</v>
      </c>
      <c r="U1227" s="4" t="s">
        <v>150</v>
      </c>
      <c r="V1227" s="4">
        <v>300740</v>
      </c>
      <c r="W1227" s="4" t="s">
        <v>727</v>
      </c>
      <c r="X1227" s="4">
        <v>300740</v>
      </c>
      <c r="Y1227" s="4" t="s">
        <v>727</v>
      </c>
      <c r="Z1227" s="4">
        <v>8</v>
      </c>
      <c r="AA1227" s="4" t="s">
        <v>191</v>
      </c>
      <c r="AB1227" s="4">
        <v>8</v>
      </c>
      <c r="AC1227" s="4" t="s">
        <v>728</v>
      </c>
      <c r="AD1227" s="36">
        <v>1</v>
      </c>
      <c r="AE1227" s="36" t="s">
        <v>728</v>
      </c>
      <c r="AF1227" s="4"/>
      <c r="AG1227" s="4"/>
      <c r="AH1227" s="4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</row>
    <row r="1228" spans="1:46" ht="15" customHeight="1" x14ac:dyDescent="0.35">
      <c r="A1228" s="4">
        <v>2022</v>
      </c>
      <c r="B1228" s="4" t="s">
        <v>147</v>
      </c>
      <c r="C1228" s="4" t="s">
        <v>148</v>
      </c>
      <c r="D1228" s="55">
        <v>44658</v>
      </c>
      <c r="E1228" s="4" t="s">
        <v>2324</v>
      </c>
      <c r="F1228" s="4" t="s">
        <v>36</v>
      </c>
      <c r="G1228" s="4" t="s">
        <v>37</v>
      </c>
      <c r="H1228" s="4" t="s">
        <v>38</v>
      </c>
      <c r="I1228" s="4" t="s">
        <v>2735</v>
      </c>
      <c r="J1228" s="4"/>
      <c r="K1228" s="55"/>
      <c r="L1228" s="4"/>
      <c r="M1228" s="4"/>
      <c r="N1228" s="55"/>
      <c r="O1228" s="4" t="s">
        <v>3132</v>
      </c>
      <c r="P1228" s="55">
        <v>44833</v>
      </c>
      <c r="Q1228" s="4" t="s">
        <v>3133</v>
      </c>
      <c r="R1228" s="4"/>
      <c r="S1228" s="4"/>
      <c r="T1228" s="4">
        <v>0</v>
      </c>
      <c r="U1228" s="4" t="s">
        <v>150</v>
      </c>
      <c r="V1228" s="4">
        <v>301242</v>
      </c>
      <c r="W1228" s="4" t="s">
        <v>3134</v>
      </c>
      <c r="X1228" s="4">
        <v>301242</v>
      </c>
      <c r="Y1228" s="4" t="s">
        <v>3134</v>
      </c>
      <c r="Z1228" s="4">
        <v>14</v>
      </c>
      <c r="AA1228" s="4" t="s">
        <v>731</v>
      </c>
      <c r="AB1228" s="4">
        <v>3</v>
      </c>
      <c r="AC1228" s="4" t="s">
        <v>731</v>
      </c>
      <c r="AD1228" s="36">
        <v>5</v>
      </c>
      <c r="AE1228" s="36" t="s">
        <v>3135</v>
      </c>
      <c r="AF1228" s="4"/>
      <c r="AG1228" s="4"/>
      <c r="AH1228" s="4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</row>
    <row r="1229" spans="1:46" ht="15" customHeight="1" x14ac:dyDescent="0.35">
      <c r="A1229" s="4">
        <v>2022</v>
      </c>
      <c r="B1229" s="4" t="s">
        <v>147</v>
      </c>
      <c r="C1229" s="4" t="s">
        <v>148</v>
      </c>
      <c r="D1229" s="55">
        <v>44694</v>
      </c>
      <c r="E1229" s="4" t="s">
        <v>2324</v>
      </c>
      <c r="F1229" s="4" t="s">
        <v>36</v>
      </c>
      <c r="G1229" s="4" t="s">
        <v>37</v>
      </c>
      <c r="H1229" s="4" t="s">
        <v>38</v>
      </c>
      <c r="I1229" s="4" t="s">
        <v>2735</v>
      </c>
      <c r="J1229" s="4"/>
      <c r="K1229" s="55"/>
      <c r="L1229" s="4"/>
      <c r="M1229" s="4"/>
      <c r="N1229" s="55"/>
      <c r="O1229" s="4" t="s">
        <v>3136</v>
      </c>
      <c r="P1229" s="55">
        <v>44746</v>
      </c>
      <c r="Q1229" s="4" t="s">
        <v>3137</v>
      </c>
      <c r="R1229" s="4"/>
      <c r="S1229" s="4"/>
      <c r="T1229" s="4">
        <v>0</v>
      </c>
      <c r="U1229" s="4" t="s">
        <v>150</v>
      </c>
      <c r="V1229" s="4">
        <v>300228</v>
      </c>
      <c r="W1229" s="4" t="s">
        <v>3138</v>
      </c>
      <c r="X1229" s="4">
        <v>300228</v>
      </c>
      <c r="Y1229" s="4" t="s">
        <v>3138</v>
      </c>
      <c r="Z1229" s="4">
        <v>2</v>
      </c>
      <c r="AA1229" s="4" t="s">
        <v>72</v>
      </c>
      <c r="AB1229" s="4">
        <v>18</v>
      </c>
      <c r="AC1229" s="4" t="s">
        <v>907</v>
      </c>
      <c r="AD1229" s="36">
        <v>5</v>
      </c>
      <c r="AE1229" s="36" t="s">
        <v>3139</v>
      </c>
      <c r="AF1229" s="4"/>
      <c r="AG1229" s="4"/>
      <c r="AH1229" s="4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</row>
    <row r="1230" spans="1:46" ht="15" customHeight="1" x14ac:dyDescent="0.35">
      <c r="A1230" s="4">
        <v>2022</v>
      </c>
      <c r="B1230" s="4" t="s">
        <v>147</v>
      </c>
      <c r="C1230" s="4" t="s">
        <v>148</v>
      </c>
      <c r="D1230" s="55">
        <v>44641</v>
      </c>
      <c r="E1230" s="4" t="s">
        <v>2324</v>
      </c>
      <c r="F1230" s="4" t="s">
        <v>36</v>
      </c>
      <c r="G1230" s="4" t="s">
        <v>37</v>
      </c>
      <c r="H1230" s="4" t="s">
        <v>38</v>
      </c>
      <c r="I1230" s="4" t="s">
        <v>2735</v>
      </c>
      <c r="J1230" s="4"/>
      <c r="K1230" s="55"/>
      <c r="L1230" s="4"/>
      <c r="M1230" s="4"/>
      <c r="N1230" s="55"/>
      <c r="O1230" s="4" t="s">
        <v>3140</v>
      </c>
      <c r="P1230" s="55">
        <v>44641</v>
      </c>
      <c r="Q1230" s="4" t="s">
        <v>3141</v>
      </c>
      <c r="R1230" s="4"/>
      <c r="S1230" s="4"/>
      <c r="T1230" s="4">
        <v>0</v>
      </c>
      <c r="U1230" s="4" t="s">
        <v>150</v>
      </c>
      <c r="V1230" s="4">
        <v>301221</v>
      </c>
      <c r="W1230" s="4" t="s">
        <v>3142</v>
      </c>
      <c r="X1230" s="4">
        <v>301221</v>
      </c>
      <c r="Y1230" s="4" t="s">
        <v>3142</v>
      </c>
      <c r="Z1230" s="4">
        <v>14</v>
      </c>
      <c r="AA1230" s="4" t="s">
        <v>731</v>
      </c>
      <c r="AB1230" s="4">
        <v>1</v>
      </c>
      <c r="AC1230" s="4" t="s">
        <v>1387</v>
      </c>
      <c r="AD1230" s="36">
        <v>10</v>
      </c>
      <c r="AE1230" s="36" t="s">
        <v>3143</v>
      </c>
      <c r="AF1230" s="4"/>
      <c r="AG1230" s="4"/>
      <c r="AH1230" s="4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</row>
    <row r="1231" spans="1:46" ht="15" customHeight="1" x14ac:dyDescent="0.35">
      <c r="A1231" s="4">
        <v>2022</v>
      </c>
      <c r="B1231" s="4" t="s">
        <v>147</v>
      </c>
      <c r="C1231" s="4" t="s">
        <v>148</v>
      </c>
      <c r="D1231" s="55">
        <v>44572</v>
      </c>
      <c r="E1231" s="4" t="s">
        <v>2324</v>
      </c>
      <c r="F1231" s="4" t="s">
        <v>36</v>
      </c>
      <c r="G1231" s="4" t="s">
        <v>37</v>
      </c>
      <c r="H1231" s="4" t="s">
        <v>38</v>
      </c>
      <c r="I1231" s="4" t="s">
        <v>2724</v>
      </c>
      <c r="J1231" s="4"/>
      <c r="K1231" s="55"/>
      <c r="L1231" s="4"/>
      <c r="M1231" s="4"/>
      <c r="N1231" s="55"/>
      <c r="O1231" s="4" t="s">
        <v>3144</v>
      </c>
      <c r="P1231" s="55">
        <v>44572</v>
      </c>
      <c r="Q1231" s="4" t="s">
        <v>3145</v>
      </c>
      <c r="R1231" s="4"/>
      <c r="S1231" s="4"/>
      <c r="T1231" s="56">
        <v>0</v>
      </c>
      <c r="U1231" s="56" t="s">
        <v>150</v>
      </c>
      <c r="V1231" s="56">
        <v>301784</v>
      </c>
      <c r="W1231" s="56" t="s">
        <v>3146</v>
      </c>
      <c r="X1231" s="56">
        <v>301784</v>
      </c>
      <c r="Y1231" s="56" t="s">
        <v>3146</v>
      </c>
      <c r="Z1231" s="56">
        <v>23</v>
      </c>
      <c r="AA1231" s="56" t="s">
        <v>113</v>
      </c>
      <c r="AB1231" s="56">
        <v>1</v>
      </c>
      <c r="AC1231" s="56" t="s">
        <v>113</v>
      </c>
      <c r="AD1231" s="37">
        <v>7</v>
      </c>
      <c r="AE1231" s="37" t="s">
        <v>3147</v>
      </c>
      <c r="AF1231" s="4"/>
      <c r="AG1231" s="4"/>
      <c r="AH1231" s="4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</row>
    <row r="1232" spans="1:46" ht="15" customHeight="1" x14ac:dyDescent="0.35">
      <c r="A1232" s="4">
        <v>2022</v>
      </c>
      <c r="B1232" s="4" t="s">
        <v>147</v>
      </c>
      <c r="C1232" s="4" t="s">
        <v>148</v>
      </c>
      <c r="D1232" s="55">
        <v>44719</v>
      </c>
      <c r="E1232" s="4" t="s">
        <v>2324</v>
      </c>
      <c r="F1232" s="4" t="s">
        <v>36</v>
      </c>
      <c r="G1232" s="4" t="s">
        <v>37</v>
      </c>
      <c r="H1232" s="4" t="s">
        <v>38</v>
      </c>
      <c r="I1232" s="4" t="s">
        <v>2721</v>
      </c>
      <c r="J1232" s="4"/>
      <c r="K1232" s="55"/>
      <c r="L1232" s="4"/>
      <c r="M1232" s="4"/>
      <c r="N1232" s="55"/>
      <c r="O1232" s="4" t="s">
        <v>3148</v>
      </c>
      <c r="P1232" s="55">
        <v>44719</v>
      </c>
      <c r="Q1232" s="4" t="s">
        <v>3149</v>
      </c>
      <c r="R1232" s="4"/>
      <c r="S1232" s="4"/>
      <c r="T1232" s="4">
        <v>0</v>
      </c>
      <c r="U1232" s="4" t="s">
        <v>150</v>
      </c>
      <c r="V1232" s="4">
        <v>300696</v>
      </c>
      <c r="W1232" s="4" t="s">
        <v>3150</v>
      </c>
      <c r="X1232" s="4">
        <v>300696</v>
      </c>
      <c r="Y1232" s="4" t="s">
        <v>3150</v>
      </c>
      <c r="Z1232" s="4">
        <v>8</v>
      </c>
      <c r="AA1232" s="4" t="s">
        <v>191</v>
      </c>
      <c r="AB1232" s="4">
        <v>2</v>
      </c>
      <c r="AC1232" s="4" t="s">
        <v>941</v>
      </c>
      <c r="AD1232" s="36">
        <v>5</v>
      </c>
      <c r="AE1232" s="36" t="s">
        <v>3151</v>
      </c>
      <c r="AF1232" s="4"/>
      <c r="AG1232" s="4"/>
      <c r="AH1232" s="4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</row>
    <row r="1233" spans="1:46" ht="15" customHeight="1" x14ac:dyDescent="0.35">
      <c r="A1233" s="4">
        <v>2022</v>
      </c>
      <c r="B1233" s="4" t="s">
        <v>147</v>
      </c>
      <c r="C1233" s="4" t="s">
        <v>148</v>
      </c>
      <c r="D1233" s="55">
        <v>44594</v>
      </c>
      <c r="E1233" s="4" t="s">
        <v>2324</v>
      </c>
      <c r="F1233" s="4" t="s">
        <v>36</v>
      </c>
      <c r="G1233" s="4" t="s">
        <v>37</v>
      </c>
      <c r="H1233" s="4" t="s">
        <v>38</v>
      </c>
      <c r="I1233" s="4" t="s">
        <v>2721</v>
      </c>
      <c r="J1233" s="4"/>
      <c r="K1233" s="55"/>
      <c r="L1233" s="4"/>
      <c r="M1233" s="4" t="s">
        <v>2734</v>
      </c>
      <c r="N1233" s="55"/>
      <c r="O1233" s="4" t="s">
        <v>3152</v>
      </c>
      <c r="P1233" s="55">
        <v>44804</v>
      </c>
      <c r="Q1233" s="4" t="s">
        <v>3153</v>
      </c>
      <c r="R1233" s="4"/>
      <c r="S1233" s="4"/>
      <c r="T1233" s="4">
        <v>0</v>
      </c>
      <c r="U1233" s="4" t="s">
        <v>150</v>
      </c>
      <c r="V1233" s="4">
        <v>301755</v>
      </c>
      <c r="W1233" s="4" t="s">
        <v>3154</v>
      </c>
      <c r="X1233" s="4">
        <v>301755</v>
      </c>
      <c r="Y1233" s="4" t="s">
        <v>3154</v>
      </c>
      <c r="Z1233" s="4">
        <v>22</v>
      </c>
      <c r="AA1233" s="4" t="s">
        <v>108</v>
      </c>
      <c r="AB1233" s="4">
        <v>8</v>
      </c>
      <c r="AC1233" s="4" t="s">
        <v>804</v>
      </c>
      <c r="AD1233" s="36">
        <v>6</v>
      </c>
      <c r="AE1233" s="36" t="s">
        <v>3155</v>
      </c>
      <c r="AF1233" s="4"/>
      <c r="AG1233" s="4"/>
      <c r="AH1233" s="4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</row>
    <row r="1234" spans="1:46" ht="15" customHeight="1" x14ac:dyDescent="0.35">
      <c r="A1234" s="4">
        <v>2022</v>
      </c>
      <c r="B1234" s="4" t="s">
        <v>147</v>
      </c>
      <c r="C1234" s="4" t="s">
        <v>148</v>
      </c>
      <c r="D1234" s="55">
        <v>44686</v>
      </c>
      <c r="E1234" s="4" t="s">
        <v>2727</v>
      </c>
      <c r="F1234" s="4" t="s">
        <v>36</v>
      </c>
      <c r="G1234" s="4" t="s">
        <v>37</v>
      </c>
      <c r="H1234" s="4" t="s">
        <v>38</v>
      </c>
      <c r="I1234" s="4" t="s">
        <v>2721</v>
      </c>
      <c r="J1234" s="4"/>
      <c r="K1234" s="55"/>
      <c r="L1234" s="4"/>
      <c r="M1234" s="4" t="s">
        <v>2734</v>
      </c>
      <c r="N1234" s="55"/>
      <c r="O1234" s="4" t="s">
        <v>3156</v>
      </c>
      <c r="P1234" s="55">
        <v>44804</v>
      </c>
      <c r="Q1234" s="4" t="s">
        <v>3157</v>
      </c>
      <c r="R1234" s="4"/>
      <c r="S1234" s="4"/>
      <c r="T1234" s="4">
        <v>0</v>
      </c>
      <c r="U1234" s="4" t="s">
        <v>150</v>
      </c>
      <c r="V1234" s="4">
        <v>301770</v>
      </c>
      <c r="W1234" s="4" t="s">
        <v>2372</v>
      </c>
      <c r="X1234" s="4">
        <v>301770</v>
      </c>
      <c r="Y1234" s="4" t="s">
        <v>2372</v>
      </c>
      <c r="Z1234" s="4">
        <v>22</v>
      </c>
      <c r="AA1234" s="4" t="s">
        <v>108</v>
      </c>
      <c r="AB1234" s="4">
        <v>9</v>
      </c>
      <c r="AC1234" s="4" t="s">
        <v>108</v>
      </c>
      <c r="AD1234" s="36">
        <v>12</v>
      </c>
      <c r="AE1234" s="36" t="s">
        <v>2373</v>
      </c>
      <c r="AF1234" s="4"/>
      <c r="AG1234" s="4"/>
      <c r="AH1234" s="4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</row>
    <row r="1235" spans="1:46" ht="15" customHeight="1" x14ac:dyDescent="0.35">
      <c r="A1235" s="4">
        <v>2022</v>
      </c>
      <c r="B1235" s="4" t="s">
        <v>147</v>
      </c>
      <c r="C1235" s="4" t="s">
        <v>148</v>
      </c>
      <c r="D1235" s="55">
        <v>44735</v>
      </c>
      <c r="E1235" s="4" t="s">
        <v>2324</v>
      </c>
      <c r="F1235" s="4" t="s">
        <v>36</v>
      </c>
      <c r="G1235" s="4" t="s">
        <v>37</v>
      </c>
      <c r="H1235" s="4" t="s">
        <v>38</v>
      </c>
      <c r="I1235" s="4" t="s">
        <v>2735</v>
      </c>
      <c r="J1235" s="4"/>
      <c r="K1235" s="55"/>
      <c r="L1235" s="4"/>
      <c r="M1235" s="4" t="s">
        <v>2712</v>
      </c>
      <c r="N1235" s="55"/>
      <c r="O1235" s="4" t="s">
        <v>3158</v>
      </c>
      <c r="P1235" s="55">
        <v>44735</v>
      </c>
      <c r="Q1235" s="4" t="s">
        <v>3159</v>
      </c>
      <c r="R1235" s="4"/>
      <c r="S1235" s="4"/>
      <c r="T1235" s="4">
        <v>0</v>
      </c>
      <c r="U1235" s="4" t="s">
        <v>150</v>
      </c>
      <c r="V1235" s="4">
        <v>300496</v>
      </c>
      <c r="W1235" s="4" t="s">
        <v>3160</v>
      </c>
      <c r="X1235" s="4">
        <v>300496</v>
      </c>
      <c r="Y1235" s="4" t="s">
        <v>3160</v>
      </c>
      <c r="Z1235" s="4">
        <v>5</v>
      </c>
      <c r="AA1235" s="4" t="s">
        <v>77</v>
      </c>
      <c r="AB1235" s="4">
        <v>6</v>
      </c>
      <c r="AC1235" s="4" t="s">
        <v>1353</v>
      </c>
      <c r="AD1235" s="36">
        <v>18</v>
      </c>
      <c r="AE1235" s="36" t="s">
        <v>3161</v>
      </c>
      <c r="AF1235" s="4"/>
      <c r="AG1235" s="4"/>
      <c r="AH1235" s="4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</row>
    <row r="1236" spans="1:46" ht="15" customHeight="1" x14ac:dyDescent="0.35">
      <c r="A1236" s="4">
        <v>2023</v>
      </c>
      <c r="B1236" s="4" t="s">
        <v>147</v>
      </c>
      <c r="C1236" s="4" t="s">
        <v>148</v>
      </c>
      <c r="D1236" s="55">
        <v>45005</v>
      </c>
      <c r="E1236" s="4" t="s">
        <v>2947</v>
      </c>
      <c r="F1236" s="4" t="s">
        <v>36</v>
      </c>
      <c r="G1236" s="4" t="s">
        <v>37</v>
      </c>
      <c r="H1236" s="4" t="s">
        <v>38</v>
      </c>
      <c r="I1236" s="4" t="s">
        <v>2728</v>
      </c>
      <c r="J1236" s="4"/>
      <c r="K1236" s="55"/>
      <c r="L1236" s="4" t="s">
        <v>860</v>
      </c>
      <c r="M1236" s="4" t="s">
        <v>3162</v>
      </c>
      <c r="N1236" s="55"/>
      <c r="O1236" s="4" t="s">
        <v>3163</v>
      </c>
      <c r="P1236" s="55">
        <v>45005</v>
      </c>
      <c r="Q1236" s="4" t="s">
        <v>3164</v>
      </c>
      <c r="R1236" s="4"/>
      <c r="S1236" s="4"/>
      <c r="T1236" s="4">
        <v>0</v>
      </c>
      <c r="U1236" s="4" t="s">
        <v>150</v>
      </c>
      <c r="V1236" s="4">
        <v>301873</v>
      </c>
      <c r="W1236" s="4" t="s">
        <v>3165</v>
      </c>
      <c r="X1236" s="4">
        <v>301873</v>
      </c>
      <c r="Y1236" s="4" t="s">
        <v>3165</v>
      </c>
      <c r="Z1236" s="4">
        <v>10</v>
      </c>
      <c r="AA1236" s="4" t="s">
        <v>256</v>
      </c>
      <c r="AB1236" s="4">
        <v>7</v>
      </c>
      <c r="AC1236" s="4" t="s">
        <v>2082</v>
      </c>
      <c r="AD1236" s="36">
        <v>5</v>
      </c>
      <c r="AE1236" s="36" t="s">
        <v>3166</v>
      </c>
      <c r="AF1236" s="4"/>
      <c r="AG1236" s="4"/>
      <c r="AH1236" s="4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</row>
    <row r="1237" spans="1:46" ht="15" customHeight="1" x14ac:dyDescent="0.35">
      <c r="A1237" s="4">
        <v>2022</v>
      </c>
      <c r="B1237" s="4" t="s">
        <v>147</v>
      </c>
      <c r="C1237" s="4" t="s">
        <v>148</v>
      </c>
      <c r="D1237" s="55">
        <v>44595</v>
      </c>
      <c r="E1237" s="4" t="s">
        <v>2324</v>
      </c>
      <c r="F1237" s="4" t="s">
        <v>36</v>
      </c>
      <c r="G1237" s="4" t="s">
        <v>37</v>
      </c>
      <c r="H1237" s="4" t="s">
        <v>38</v>
      </c>
      <c r="I1237" s="4" t="s">
        <v>2721</v>
      </c>
      <c r="J1237" s="4"/>
      <c r="K1237" s="55"/>
      <c r="L1237" s="4"/>
      <c r="M1237" s="4"/>
      <c r="N1237" s="55"/>
      <c r="O1237" s="4" t="s">
        <v>3167</v>
      </c>
      <c r="P1237" s="55">
        <v>44595</v>
      </c>
      <c r="Q1237" s="4" t="s">
        <v>3168</v>
      </c>
      <c r="R1237" s="4"/>
      <c r="S1237" s="4"/>
      <c r="T1237" s="4">
        <v>0</v>
      </c>
      <c r="U1237" s="4" t="s">
        <v>150</v>
      </c>
      <c r="V1237" s="4">
        <v>300755</v>
      </c>
      <c r="W1237" s="4" t="s">
        <v>3169</v>
      </c>
      <c r="X1237" s="4">
        <v>300755</v>
      </c>
      <c r="Y1237" s="4" t="s">
        <v>3169</v>
      </c>
      <c r="Z1237" s="4">
        <v>8</v>
      </c>
      <c r="AA1237" s="4" t="s">
        <v>191</v>
      </c>
      <c r="AB1237" s="4">
        <v>9</v>
      </c>
      <c r="AC1237" s="4" t="s">
        <v>260</v>
      </c>
      <c r="AD1237" s="36">
        <v>8</v>
      </c>
      <c r="AE1237" s="36" t="s">
        <v>3170</v>
      </c>
      <c r="AF1237" s="4"/>
      <c r="AG1237" s="4"/>
      <c r="AH1237" s="4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</row>
    <row r="1238" spans="1:46" ht="15" customHeight="1" x14ac:dyDescent="0.35">
      <c r="A1238" s="4">
        <v>2022</v>
      </c>
      <c r="B1238" s="4" t="s">
        <v>147</v>
      </c>
      <c r="C1238" s="4" t="s">
        <v>148</v>
      </c>
      <c r="D1238" s="55">
        <v>44728</v>
      </c>
      <c r="E1238" s="4" t="s">
        <v>2324</v>
      </c>
      <c r="F1238" s="4" t="s">
        <v>36</v>
      </c>
      <c r="G1238" s="4" t="s">
        <v>37</v>
      </c>
      <c r="H1238" s="4" t="s">
        <v>38</v>
      </c>
      <c r="I1238" s="4" t="s">
        <v>2742</v>
      </c>
      <c r="J1238" s="4"/>
      <c r="K1238" s="55"/>
      <c r="L1238" s="4"/>
      <c r="M1238" s="4"/>
      <c r="N1238" s="55"/>
      <c r="O1238" s="4" t="s">
        <v>3171</v>
      </c>
      <c r="P1238" s="55">
        <v>44728</v>
      </c>
      <c r="Q1238" s="4" t="s">
        <v>3172</v>
      </c>
      <c r="R1238" s="4"/>
      <c r="S1238" s="4"/>
      <c r="T1238" s="56">
        <v>0</v>
      </c>
      <c r="U1238" s="56" t="s">
        <v>150</v>
      </c>
      <c r="V1238" s="56">
        <v>301555</v>
      </c>
      <c r="W1238" s="56" t="s">
        <v>3173</v>
      </c>
      <c r="X1238" s="56">
        <v>301555</v>
      </c>
      <c r="Y1238" s="56" t="s">
        <v>3173</v>
      </c>
      <c r="Z1238" s="56">
        <v>20</v>
      </c>
      <c r="AA1238" s="56" t="s">
        <v>324</v>
      </c>
      <c r="AB1238" s="56">
        <v>3</v>
      </c>
      <c r="AC1238" s="56" t="s">
        <v>621</v>
      </c>
      <c r="AD1238" s="37">
        <v>8</v>
      </c>
      <c r="AE1238" s="37" t="s">
        <v>3174</v>
      </c>
      <c r="AF1238" s="4"/>
      <c r="AG1238" s="4"/>
      <c r="AH1238" s="4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</row>
    <row r="1239" spans="1:46" ht="15" customHeight="1" x14ac:dyDescent="0.35">
      <c r="A1239" s="4">
        <v>2022</v>
      </c>
      <c r="B1239" s="4" t="s">
        <v>147</v>
      </c>
      <c r="C1239" s="4" t="s">
        <v>148</v>
      </c>
      <c r="D1239" s="55">
        <v>44687</v>
      </c>
      <c r="E1239" s="4" t="s">
        <v>2324</v>
      </c>
      <c r="F1239" s="4" t="s">
        <v>36</v>
      </c>
      <c r="G1239" s="4" t="s">
        <v>37</v>
      </c>
      <c r="H1239" s="4" t="s">
        <v>38</v>
      </c>
      <c r="I1239" s="4" t="s">
        <v>2721</v>
      </c>
      <c r="J1239" s="4"/>
      <c r="K1239" s="55"/>
      <c r="L1239" s="4"/>
      <c r="M1239" s="4" t="s">
        <v>2734</v>
      </c>
      <c r="N1239" s="55"/>
      <c r="O1239" s="4" t="s">
        <v>3175</v>
      </c>
      <c r="P1239" s="55">
        <v>44861</v>
      </c>
      <c r="Q1239" s="4" t="s">
        <v>3176</v>
      </c>
      <c r="R1239" s="4"/>
      <c r="S1239" s="4"/>
      <c r="T1239" s="4">
        <v>0</v>
      </c>
      <c r="U1239" s="4" t="s">
        <v>150</v>
      </c>
      <c r="V1239" s="4">
        <v>301758</v>
      </c>
      <c r="W1239" s="4" t="s">
        <v>3177</v>
      </c>
      <c r="X1239" s="4">
        <v>301758</v>
      </c>
      <c r="Y1239" s="4" t="s">
        <v>3177</v>
      </c>
      <c r="Z1239" s="4">
        <v>22</v>
      </c>
      <c r="AA1239" s="4" t="s">
        <v>108</v>
      </c>
      <c r="AB1239" s="4">
        <v>8</v>
      </c>
      <c r="AC1239" s="4" t="s">
        <v>804</v>
      </c>
      <c r="AD1239" s="36">
        <v>9</v>
      </c>
      <c r="AE1239" s="36" t="s">
        <v>3178</v>
      </c>
      <c r="AF1239" s="4"/>
      <c r="AG1239" s="4"/>
      <c r="AH1239" s="4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</row>
    <row r="1240" spans="1:46" ht="15" customHeight="1" x14ac:dyDescent="0.35">
      <c r="A1240" s="4">
        <v>2022</v>
      </c>
      <c r="B1240" s="4" t="s">
        <v>147</v>
      </c>
      <c r="C1240" s="4" t="s">
        <v>148</v>
      </c>
      <c r="D1240" s="55">
        <v>44760</v>
      </c>
      <c r="E1240" s="4" t="s">
        <v>2324</v>
      </c>
      <c r="F1240" s="4" t="s">
        <v>36</v>
      </c>
      <c r="G1240" s="4" t="s">
        <v>37</v>
      </c>
      <c r="H1240" s="4" t="s">
        <v>38</v>
      </c>
      <c r="I1240" s="4" t="s">
        <v>2721</v>
      </c>
      <c r="J1240" s="4"/>
      <c r="K1240" s="55"/>
      <c r="L1240" s="4"/>
      <c r="M1240" s="4"/>
      <c r="N1240" s="55"/>
      <c r="O1240" s="4" t="s">
        <v>3179</v>
      </c>
      <c r="P1240" s="55">
        <v>44760</v>
      </c>
      <c r="Q1240" s="4" t="s">
        <v>3180</v>
      </c>
      <c r="R1240" s="4"/>
      <c r="S1240" s="4"/>
      <c r="T1240" s="4">
        <v>0</v>
      </c>
      <c r="U1240" s="4" t="s">
        <v>150</v>
      </c>
      <c r="V1240" s="4">
        <v>300346</v>
      </c>
      <c r="W1240" s="4" t="s">
        <v>3181</v>
      </c>
      <c r="X1240" s="4">
        <v>300346</v>
      </c>
      <c r="Y1240" s="4" t="s">
        <v>3181</v>
      </c>
      <c r="Z1240" s="4">
        <v>4</v>
      </c>
      <c r="AA1240" s="4" t="s">
        <v>301</v>
      </c>
      <c r="AB1240" s="4">
        <v>1</v>
      </c>
      <c r="AC1240" s="4" t="s">
        <v>301</v>
      </c>
      <c r="AD1240" s="36">
        <v>16</v>
      </c>
      <c r="AE1240" s="36" t="s">
        <v>3182</v>
      </c>
      <c r="AF1240" s="4"/>
      <c r="AG1240" s="4"/>
      <c r="AH1240" s="4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</row>
    <row r="1241" spans="1:46" ht="15" customHeight="1" x14ac:dyDescent="0.35">
      <c r="A1241" s="4">
        <v>2022</v>
      </c>
      <c r="B1241" s="4" t="s">
        <v>147</v>
      </c>
      <c r="C1241" s="4" t="s">
        <v>148</v>
      </c>
      <c r="D1241" s="55">
        <v>44676</v>
      </c>
      <c r="E1241" s="4" t="s">
        <v>2324</v>
      </c>
      <c r="F1241" s="4" t="s">
        <v>36</v>
      </c>
      <c r="G1241" s="4" t="s">
        <v>37</v>
      </c>
      <c r="H1241" s="4" t="s">
        <v>38</v>
      </c>
      <c r="I1241" s="4" t="s">
        <v>2735</v>
      </c>
      <c r="J1241" s="4"/>
      <c r="K1241" s="55"/>
      <c r="L1241" s="4"/>
      <c r="M1241" s="4" t="s">
        <v>2712</v>
      </c>
      <c r="N1241" s="55"/>
      <c r="O1241" s="4" t="s">
        <v>3183</v>
      </c>
      <c r="P1241" s="55">
        <v>44676</v>
      </c>
      <c r="Q1241" s="4" t="s">
        <v>3184</v>
      </c>
      <c r="R1241" s="4"/>
      <c r="S1241" s="4"/>
      <c r="T1241" s="4">
        <v>0</v>
      </c>
      <c r="U1241" s="4" t="s">
        <v>150</v>
      </c>
      <c r="V1241" s="4">
        <v>301830</v>
      </c>
      <c r="W1241" s="4" t="s">
        <v>1984</v>
      </c>
      <c r="X1241" s="4">
        <v>301830</v>
      </c>
      <c r="Y1241" s="4" t="s">
        <v>1984</v>
      </c>
      <c r="Z1241" s="4">
        <v>5</v>
      </c>
      <c r="AA1241" s="4" t="s">
        <v>77</v>
      </c>
      <c r="AB1241" s="4">
        <v>1</v>
      </c>
      <c r="AC1241" s="4" t="s">
        <v>78</v>
      </c>
      <c r="AD1241" s="36">
        <v>15</v>
      </c>
      <c r="AE1241" s="36" t="s">
        <v>1985</v>
      </c>
      <c r="AF1241" s="4"/>
      <c r="AG1241" s="4"/>
      <c r="AH1241" s="4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</row>
    <row r="1242" spans="1:46" ht="15" customHeight="1" x14ac:dyDescent="0.35">
      <c r="A1242" s="4">
        <v>2023</v>
      </c>
      <c r="B1242" s="4" t="s">
        <v>147</v>
      </c>
      <c r="C1242" s="4" t="s">
        <v>148</v>
      </c>
      <c r="D1242" s="55">
        <v>45019</v>
      </c>
      <c r="E1242" s="4" t="s">
        <v>2947</v>
      </c>
      <c r="F1242" s="4" t="s">
        <v>36</v>
      </c>
      <c r="G1242" s="4" t="s">
        <v>37</v>
      </c>
      <c r="H1242" s="4" t="s">
        <v>38</v>
      </c>
      <c r="I1242" s="4" t="s">
        <v>2742</v>
      </c>
      <c r="J1242" s="4"/>
      <c r="K1242" s="55"/>
      <c r="L1242" s="4" t="s">
        <v>860</v>
      </c>
      <c r="M1242" s="4" t="s">
        <v>3185</v>
      </c>
      <c r="N1242" s="55"/>
      <c r="O1242" s="4" t="s">
        <v>3186</v>
      </c>
      <c r="P1242" s="55">
        <v>45148</v>
      </c>
      <c r="Q1242" s="4" t="s">
        <v>3187</v>
      </c>
      <c r="R1242" s="4"/>
      <c r="S1242" s="4"/>
      <c r="T1242" s="4">
        <v>0</v>
      </c>
      <c r="U1242" s="4" t="s">
        <v>150</v>
      </c>
      <c r="V1242" s="4">
        <v>301537</v>
      </c>
      <c r="W1242" s="4" t="s">
        <v>3188</v>
      </c>
      <c r="X1242" s="4">
        <v>301537</v>
      </c>
      <c r="Y1242" s="4" t="s">
        <v>3188</v>
      </c>
      <c r="Z1242" s="4">
        <v>20</v>
      </c>
      <c r="AA1242" s="4" t="s">
        <v>324</v>
      </c>
      <c r="AB1242" s="4">
        <v>1</v>
      </c>
      <c r="AC1242" s="4" t="s">
        <v>324</v>
      </c>
      <c r="AD1242" s="36">
        <v>14</v>
      </c>
      <c r="AE1242" s="36" t="s">
        <v>3189</v>
      </c>
      <c r="AF1242" s="4"/>
      <c r="AG1242" s="4"/>
      <c r="AH1242" s="4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</row>
    <row r="1243" spans="1:46" ht="15" customHeight="1" x14ac:dyDescent="0.35">
      <c r="A1243" s="4">
        <v>2023</v>
      </c>
      <c r="B1243" s="4" t="s">
        <v>147</v>
      </c>
      <c r="C1243" s="4" t="s">
        <v>148</v>
      </c>
      <c r="D1243" s="55">
        <v>45026</v>
      </c>
      <c r="E1243" s="4" t="s">
        <v>2947</v>
      </c>
      <c r="F1243" s="4" t="s">
        <v>36</v>
      </c>
      <c r="G1243" s="4" t="s">
        <v>37</v>
      </c>
      <c r="H1243" s="4" t="s">
        <v>38</v>
      </c>
      <c r="I1243" s="4" t="s">
        <v>2742</v>
      </c>
      <c r="J1243" s="4"/>
      <c r="K1243" s="55"/>
      <c r="L1243" s="4" t="s">
        <v>860</v>
      </c>
      <c r="M1243" s="4"/>
      <c r="N1243" s="55"/>
      <c r="O1243" s="4" t="s">
        <v>3190</v>
      </c>
      <c r="P1243" s="55">
        <v>45113</v>
      </c>
      <c r="Q1243" s="4" t="s">
        <v>3191</v>
      </c>
      <c r="R1243" s="4"/>
      <c r="S1243" s="4"/>
      <c r="T1243" s="4">
        <v>0</v>
      </c>
      <c r="U1243" s="4" t="s">
        <v>150</v>
      </c>
      <c r="V1243" s="4">
        <v>301849</v>
      </c>
      <c r="W1243" s="4" t="s">
        <v>3192</v>
      </c>
      <c r="X1243" s="4">
        <v>301849</v>
      </c>
      <c r="Y1243" s="4" t="s">
        <v>3192</v>
      </c>
      <c r="Z1243" s="4">
        <v>20</v>
      </c>
      <c r="AA1243" s="4" t="s">
        <v>324</v>
      </c>
      <c r="AB1243" s="4">
        <v>1</v>
      </c>
      <c r="AC1243" s="4" t="s">
        <v>324</v>
      </c>
      <c r="AD1243" s="36">
        <v>15</v>
      </c>
      <c r="AE1243" s="36" t="s">
        <v>3193</v>
      </c>
      <c r="AF1243" s="4"/>
      <c r="AG1243" s="4"/>
      <c r="AH1243" s="4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</row>
    <row r="1244" spans="1:46" ht="15" customHeight="1" x14ac:dyDescent="0.35">
      <c r="A1244" s="4">
        <v>2022</v>
      </c>
      <c r="B1244" s="4" t="s">
        <v>147</v>
      </c>
      <c r="C1244" s="4" t="s">
        <v>148</v>
      </c>
      <c r="D1244" s="55">
        <v>44678</v>
      </c>
      <c r="E1244" s="4" t="s">
        <v>2324</v>
      </c>
      <c r="F1244" s="4" t="s">
        <v>36</v>
      </c>
      <c r="G1244" s="4" t="s">
        <v>37</v>
      </c>
      <c r="H1244" s="4" t="s">
        <v>38</v>
      </c>
      <c r="I1244" s="4" t="s">
        <v>2735</v>
      </c>
      <c r="J1244" s="4"/>
      <c r="K1244" s="55"/>
      <c r="L1244" s="4"/>
      <c r="M1244" s="4" t="s">
        <v>2712</v>
      </c>
      <c r="N1244" s="55"/>
      <c r="O1244" s="4" t="s">
        <v>3194</v>
      </c>
      <c r="P1244" s="55">
        <v>44678</v>
      </c>
      <c r="Q1244" s="4" t="s">
        <v>3195</v>
      </c>
      <c r="R1244" s="4"/>
      <c r="S1244" s="4"/>
      <c r="T1244" s="4">
        <v>0</v>
      </c>
      <c r="U1244" s="4" t="s">
        <v>150</v>
      </c>
      <c r="V1244" s="4">
        <v>300532</v>
      </c>
      <c r="W1244" s="4" t="s">
        <v>3196</v>
      </c>
      <c r="X1244" s="4">
        <v>300532</v>
      </c>
      <c r="Y1244" s="4" t="s">
        <v>3196</v>
      </c>
      <c r="Z1244" s="4">
        <v>5</v>
      </c>
      <c r="AA1244" s="4" t="s">
        <v>77</v>
      </c>
      <c r="AB1244" s="4">
        <v>10</v>
      </c>
      <c r="AC1244" s="4" t="s">
        <v>833</v>
      </c>
      <c r="AD1244" s="36">
        <v>4</v>
      </c>
      <c r="AE1244" s="36" t="s">
        <v>3197</v>
      </c>
      <c r="AF1244" s="4"/>
      <c r="AG1244" s="4"/>
      <c r="AH1244" s="4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</row>
    <row r="1245" spans="1:46" ht="15" customHeight="1" x14ac:dyDescent="0.35">
      <c r="A1245" s="4">
        <v>2023</v>
      </c>
      <c r="B1245" s="4" t="s">
        <v>147</v>
      </c>
      <c r="C1245" s="4" t="s">
        <v>207</v>
      </c>
      <c r="D1245" s="55">
        <v>45181</v>
      </c>
      <c r="E1245" s="4" t="s">
        <v>3198</v>
      </c>
      <c r="F1245" s="4" t="s">
        <v>36</v>
      </c>
      <c r="G1245" s="4" t="s">
        <v>37</v>
      </c>
      <c r="H1245" s="4" t="s">
        <v>38</v>
      </c>
      <c r="I1245" s="4" t="s">
        <v>2742</v>
      </c>
      <c r="J1245" s="4"/>
      <c r="K1245" s="55"/>
      <c r="L1245" s="4" t="s">
        <v>860</v>
      </c>
      <c r="M1245" s="4" t="s">
        <v>2983</v>
      </c>
      <c r="N1245" s="55"/>
      <c r="O1245" s="4" t="s">
        <v>3199</v>
      </c>
      <c r="P1245" s="55">
        <v>45265</v>
      </c>
      <c r="Q1245" s="4" t="s">
        <v>3200</v>
      </c>
      <c r="R1245" s="4"/>
      <c r="S1245" s="4"/>
      <c r="T1245" s="4">
        <v>0</v>
      </c>
      <c r="U1245" s="4" t="s">
        <v>150</v>
      </c>
      <c r="V1245" s="4">
        <v>300809</v>
      </c>
      <c r="W1245" s="4" t="s">
        <v>690</v>
      </c>
      <c r="X1245" s="4">
        <v>300809</v>
      </c>
      <c r="Y1245" s="4" t="s">
        <v>690</v>
      </c>
      <c r="Z1245" s="4">
        <v>9</v>
      </c>
      <c r="AA1245" s="4" t="s">
        <v>417</v>
      </c>
      <c r="AB1245" s="4">
        <v>2</v>
      </c>
      <c r="AC1245" s="4" t="s">
        <v>691</v>
      </c>
      <c r="AD1245" s="36">
        <v>1</v>
      </c>
      <c r="AE1245" s="36" t="s">
        <v>691</v>
      </c>
      <c r="AF1245" s="4"/>
      <c r="AG1245" s="4"/>
      <c r="AH1245" s="4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</row>
    <row r="1246" spans="1:46" ht="15" customHeight="1" x14ac:dyDescent="0.35">
      <c r="A1246" s="4">
        <v>2023</v>
      </c>
      <c r="B1246" s="4" t="s">
        <v>147</v>
      </c>
      <c r="C1246" s="4" t="s">
        <v>207</v>
      </c>
      <c r="D1246" s="55">
        <v>44622</v>
      </c>
      <c r="E1246" s="4" t="s">
        <v>2947</v>
      </c>
      <c r="F1246" s="4" t="s">
        <v>36</v>
      </c>
      <c r="G1246" s="4" t="s">
        <v>37</v>
      </c>
      <c r="H1246" s="4" t="s">
        <v>38</v>
      </c>
      <c r="I1246" s="4" t="s">
        <v>2755</v>
      </c>
      <c r="J1246" s="4"/>
      <c r="K1246" s="55"/>
      <c r="L1246" s="4" t="s">
        <v>860</v>
      </c>
      <c r="M1246" s="4" t="s">
        <v>3021</v>
      </c>
      <c r="N1246" s="55"/>
      <c r="O1246" s="4" t="s">
        <v>3201</v>
      </c>
      <c r="P1246" s="55">
        <v>45062</v>
      </c>
      <c r="Q1246" s="4" t="s">
        <v>3202</v>
      </c>
      <c r="R1246" s="4"/>
      <c r="S1246" s="4"/>
      <c r="T1246" s="4">
        <v>0</v>
      </c>
      <c r="U1246" s="4" t="s">
        <v>150</v>
      </c>
      <c r="V1246" s="4">
        <v>300699</v>
      </c>
      <c r="W1246" s="4" t="s">
        <v>3203</v>
      </c>
      <c r="X1246" s="4">
        <v>300699</v>
      </c>
      <c r="Y1246" s="4" t="s">
        <v>3203</v>
      </c>
      <c r="Z1246" s="4">
        <v>8</v>
      </c>
      <c r="AA1246" s="4" t="s">
        <v>191</v>
      </c>
      <c r="AB1246" s="4">
        <v>3</v>
      </c>
      <c r="AC1246" s="4" t="s">
        <v>202</v>
      </c>
      <c r="AD1246" s="36">
        <v>1</v>
      </c>
      <c r="AE1246" s="36" t="s">
        <v>202</v>
      </c>
      <c r="AF1246" s="4"/>
      <c r="AG1246" s="4"/>
      <c r="AH1246" s="4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</row>
    <row r="1247" spans="1:46" ht="15" customHeight="1" x14ac:dyDescent="0.35">
      <c r="A1247" s="4">
        <v>2022</v>
      </c>
      <c r="B1247" s="4" t="s">
        <v>147</v>
      </c>
      <c r="C1247" s="4" t="s">
        <v>207</v>
      </c>
      <c r="D1247" s="55">
        <v>44622</v>
      </c>
      <c r="E1247" s="4" t="s">
        <v>2324</v>
      </c>
      <c r="F1247" s="4" t="s">
        <v>36</v>
      </c>
      <c r="G1247" s="4" t="s">
        <v>37</v>
      </c>
      <c r="H1247" s="4" t="s">
        <v>38</v>
      </c>
      <c r="I1247" s="4" t="s">
        <v>2735</v>
      </c>
      <c r="J1247" s="4"/>
      <c r="K1247" s="55"/>
      <c r="L1247" s="4"/>
      <c r="M1247" s="4"/>
      <c r="N1247" s="55"/>
      <c r="O1247" s="4" t="s">
        <v>3204</v>
      </c>
      <c r="P1247" s="55">
        <v>44622</v>
      </c>
      <c r="Q1247" s="4" t="s">
        <v>3205</v>
      </c>
      <c r="R1247" s="4"/>
      <c r="S1247" s="4"/>
      <c r="T1247" s="4">
        <v>0</v>
      </c>
      <c r="U1247" s="4" t="s">
        <v>150</v>
      </c>
      <c r="V1247" s="4">
        <v>301212</v>
      </c>
      <c r="W1247" s="4" t="s">
        <v>1386</v>
      </c>
      <c r="X1247" s="4">
        <v>301212</v>
      </c>
      <c r="Y1247" s="4" t="s">
        <v>1386</v>
      </c>
      <c r="Z1247" s="4">
        <v>14</v>
      </c>
      <c r="AA1247" s="4" t="s">
        <v>731</v>
      </c>
      <c r="AB1247" s="4">
        <v>1</v>
      </c>
      <c r="AC1247" s="4" t="s">
        <v>1387</v>
      </c>
      <c r="AD1247" s="36">
        <v>1</v>
      </c>
      <c r="AE1247" s="36" t="s">
        <v>1387</v>
      </c>
      <c r="AF1247" s="4"/>
      <c r="AG1247" s="4"/>
      <c r="AH1247" s="4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</row>
    <row r="1248" spans="1:46" ht="15" customHeight="1" x14ac:dyDescent="0.35">
      <c r="A1248" s="4">
        <v>2022</v>
      </c>
      <c r="B1248" s="4" t="s">
        <v>147</v>
      </c>
      <c r="C1248" s="4" t="s">
        <v>207</v>
      </c>
      <c r="D1248" s="55">
        <v>44746</v>
      </c>
      <c r="E1248" s="4" t="s">
        <v>2324</v>
      </c>
      <c r="F1248" s="4" t="s">
        <v>36</v>
      </c>
      <c r="G1248" s="4" t="s">
        <v>37</v>
      </c>
      <c r="H1248" s="4" t="s">
        <v>38</v>
      </c>
      <c r="I1248" s="4" t="s">
        <v>2742</v>
      </c>
      <c r="J1248" s="56"/>
      <c r="K1248" s="57"/>
      <c r="L1248" s="4"/>
      <c r="M1248" s="4"/>
      <c r="N1248" s="55"/>
      <c r="O1248" s="4" t="s">
        <v>3206</v>
      </c>
      <c r="P1248" s="55">
        <v>44746</v>
      </c>
      <c r="Q1248" s="4" t="s">
        <v>3207</v>
      </c>
      <c r="R1248" s="4"/>
      <c r="S1248" s="4"/>
      <c r="T1248" s="4">
        <v>0</v>
      </c>
      <c r="U1248" s="4" t="s">
        <v>150</v>
      </c>
      <c r="V1248" s="4">
        <v>300792</v>
      </c>
      <c r="W1248" s="4" t="s">
        <v>3208</v>
      </c>
      <c r="X1248" s="4">
        <v>300792</v>
      </c>
      <c r="Y1248" s="4" t="s">
        <v>3208</v>
      </c>
      <c r="Z1248" s="4">
        <v>9</v>
      </c>
      <c r="AA1248" s="4" t="s">
        <v>417</v>
      </c>
      <c r="AB1248" s="4">
        <v>1</v>
      </c>
      <c r="AC1248" s="4" t="s">
        <v>417</v>
      </c>
      <c r="AD1248" s="36">
        <v>1</v>
      </c>
      <c r="AE1248" s="36" t="s">
        <v>417</v>
      </c>
      <c r="AF1248" s="4"/>
      <c r="AG1248" s="4"/>
      <c r="AH1248" s="4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</row>
    <row r="1249" spans="1:46" ht="15" customHeight="1" x14ac:dyDescent="0.35">
      <c r="A1249" s="4">
        <v>2022</v>
      </c>
      <c r="B1249" s="4" t="s">
        <v>147</v>
      </c>
      <c r="C1249" s="4" t="s">
        <v>207</v>
      </c>
      <c r="D1249" s="55">
        <v>44839</v>
      </c>
      <c r="E1249" s="4" t="s">
        <v>2727</v>
      </c>
      <c r="F1249" s="4" t="s">
        <v>36</v>
      </c>
      <c r="G1249" s="4" t="s">
        <v>37</v>
      </c>
      <c r="H1249" s="4" t="s">
        <v>38</v>
      </c>
      <c r="I1249" s="4" t="s">
        <v>748</v>
      </c>
      <c r="J1249" s="4"/>
      <c r="K1249" s="55"/>
      <c r="L1249" s="4"/>
      <c r="M1249" s="4"/>
      <c r="N1249" s="55"/>
      <c r="O1249" s="4" t="s">
        <v>3209</v>
      </c>
      <c r="P1249" s="55">
        <v>44923</v>
      </c>
      <c r="Q1249" s="4" t="s">
        <v>3210</v>
      </c>
      <c r="R1249" s="4"/>
      <c r="S1249" s="4"/>
      <c r="T1249" s="4">
        <v>0</v>
      </c>
      <c r="U1249" s="4" t="s">
        <v>150</v>
      </c>
      <c r="V1249" s="4">
        <v>301383</v>
      </c>
      <c r="W1249" s="4" t="s">
        <v>3211</v>
      </c>
      <c r="X1249" s="4">
        <v>301383</v>
      </c>
      <c r="Y1249" s="4" t="s">
        <v>3211</v>
      </c>
      <c r="Z1249" s="4">
        <v>15</v>
      </c>
      <c r="AA1249" s="4" t="s">
        <v>43</v>
      </c>
      <c r="AB1249" s="4">
        <v>9</v>
      </c>
      <c r="AC1249" s="4" t="s">
        <v>3212</v>
      </c>
      <c r="AD1249" s="36">
        <v>1</v>
      </c>
      <c r="AE1249" s="36" t="s">
        <v>3212</v>
      </c>
      <c r="AF1249" s="4"/>
      <c r="AG1249" s="4"/>
      <c r="AH1249" s="4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</row>
    <row r="1250" spans="1:46" ht="15" customHeight="1" x14ac:dyDescent="0.35">
      <c r="A1250" s="4">
        <v>2022</v>
      </c>
      <c r="B1250" s="4" t="s">
        <v>147</v>
      </c>
      <c r="C1250" s="4" t="s">
        <v>207</v>
      </c>
      <c r="D1250" s="55">
        <v>44676</v>
      </c>
      <c r="E1250" s="4" t="s">
        <v>2324</v>
      </c>
      <c r="F1250" s="4" t="s">
        <v>36</v>
      </c>
      <c r="G1250" s="4" t="s">
        <v>37</v>
      </c>
      <c r="H1250" s="4" t="s">
        <v>38</v>
      </c>
      <c r="I1250" s="4" t="s">
        <v>2742</v>
      </c>
      <c r="J1250" s="4"/>
      <c r="K1250" s="55"/>
      <c r="L1250" s="4"/>
      <c r="M1250" s="4"/>
      <c r="N1250" s="55"/>
      <c r="O1250" s="4" t="s">
        <v>3213</v>
      </c>
      <c r="P1250" s="55">
        <v>44676</v>
      </c>
      <c r="Q1250" s="4" t="s">
        <v>3214</v>
      </c>
      <c r="R1250" s="4"/>
      <c r="S1250" s="4"/>
      <c r="T1250" s="4">
        <v>0</v>
      </c>
      <c r="U1250" s="4" t="s">
        <v>150</v>
      </c>
      <c r="V1250" s="4">
        <v>301566</v>
      </c>
      <c r="W1250" s="4" t="s">
        <v>3215</v>
      </c>
      <c r="X1250" s="4">
        <v>301566</v>
      </c>
      <c r="Y1250" s="4" t="s">
        <v>3215</v>
      </c>
      <c r="Z1250" s="4">
        <v>20</v>
      </c>
      <c r="AA1250" s="4" t="s">
        <v>324</v>
      </c>
      <c r="AB1250" s="4">
        <v>5</v>
      </c>
      <c r="AC1250" s="4" t="s">
        <v>3216</v>
      </c>
      <c r="AD1250" s="36">
        <v>1</v>
      </c>
      <c r="AE1250" s="36" t="s">
        <v>3216</v>
      </c>
      <c r="AF1250" s="4"/>
      <c r="AG1250" s="4"/>
      <c r="AH1250" s="4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</row>
    <row r="1251" spans="1:46" ht="15" customHeight="1" x14ac:dyDescent="0.35">
      <c r="A1251" s="4">
        <v>2022</v>
      </c>
      <c r="B1251" s="4" t="s">
        <v>147</v>
      </c>
      <c r="C1251" s="4" t="s">
        <v>207</v>
      </c>
      <c r="D1251" s="55">
        <v>44606</v>
      </c>
      <c r="E1251" s="4" t="s">
        <v>2727</v>
      </c>
      <c r="F1251" s="4" t="s">
        <v>36</v>
      </c>
      <c r="G1251" s="4" t="s">
        <v>37</v>
      </c>
      <c r="H1251" s="4" t="s">
        <v>38</v>
      </c>
      <c r="I1251" s="4" t="s">
        <v>2721</v>
      </c>
      <c r="J1251" s="4"/>
      <c r="K1251" s="55"/>
      <c r="L1251" s="4"/>
      <c r="M1251" s="4" t="s">
        <v>3217</v>
      </c>
      <c r="N1251" s="55"/>
      <c r="O1251" s="4" t="s">
        <v>3218</v>
      </c>
      <c r="P1251" s="55">
        <v>44839</v>
      </c>
      <c r="Q1251" s="4" t="s">
        <v>3219</v>
      </c>
      <c r="R1251" s="4"/>
      <c r="S1251" s="4"/>
      <c r="T1251" s="4">
        <v>0</v>
      </c>
      <c r="U1251" s="4" t="s">
        <v>150</v>
      </c>
      <c r="V1251" s="4">
        <v>301681</v>
      </c>
      <c r="W1251" s="4" t="s">
        <v>3220</v>
      </c>
      <c r="X1251" s="4">
        <v>301681</v>
      </c>
      <c r="Y1251" s="4" t="s">
        <v>3220</v>
      </c>
      <c r="Z1251" s="4">
        <v>21</v>
      </c>
      <c r="AA1251" s="4" t="s">
        <v>104</v>
      </c>
      <c r="AB1251" s="4">
        <v>11</v>
      </c>
      <c r="AC1251" s="4" t="s">
        <v>513</v>
      </c>
      <c r="AD1251" s="36">
        <v>1</v>
      </c>
      <c r="AE1251" s="36" t="s">
        <v>514</v>
      </c>
      <c r="AF1251" s="4"/>
      <c r="AG1251" s="4"/>
      <c r="AH1251" s="4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</row>
    <row r="1252" spans="1:46" ht="15" customHeight="1" x14ac:dyDescent="0.35">
      <c r="A1252" s="4">
        <v>2022</v>
      </c>
      <c r="B1252" s="4" t="s">
        <v>147</v>
      </c>
      <c r="C1252" s="4" t="s">
        <v>207</v>
      </c>
      <c r="D1252" s="55">
        <v>44670</v>
      </c>
      <c r="E1252" s="4" t="s">
        <v>2324</v>
      </c>
      <c r="F1252" s="4" t="s">
        <v>36</v>
      </c>
      <c r="G1252" s="4" t="s">
        <v>37</v>
      </c>
      <c r="H1252" s="4" t="s">
        <v>38</v>
      </c>
      <c r="I1252" s="4" t="s">
        <v>2735</v>
      </c>
      <c r="J1252" s="4"/>
      <c r="K1252" s="55"/>
      <c r="L1252" s="4"/>
      <c r="M1252" s="4"/>
      <c r="N1252" s="55"/>
      <c r="O1252" s="4" t="s">
        <v>3221</v>
      </c>
      <c r="P1252" s="55">
        <v>44670</v>
      </c>
      <c r="Q1252" s="4" t="s">
        <v>3222</v>
      </c>
      <c r="R1252" s="4"/>
      <c r="S1252" s="4"/>
      <c r="T1252" s="4">
        <v>0</v>
      </c>
      <c r="U1252" s="4" t="s">
        <v>150</v>
      </c>
      <c r="V1252" s="4">
        <v>300224</v>
      </c>
      <c r="W1252" s="4" t="s">
        <v>1934</v>
      </c>
      <c r="X1252" s="4">
        <v>300224</v>
      </c>
      <c r="Y1252" s="4" t="s">
        <v>1934</v>
      </c>
      <c r="Z1252" s="4">
        <v>2</v>
      </c>
      <c r="AA1252" s="4" t="s">
        <v>72</v>
      </c>
      <c r="AB1252" s="4">
        <v>18</v>
      </c>
      <c r="AC1252" s="4" t="s">
        <v>907</v>
      </c>
      <c r="AD1252" s="36">
        <v>1</v>
      </c>
      <c r="AE1252" s="36" t="s">
        <v>908</v>
      </c>
      <c r="AF1252" s="4"/>
      <c r="AG1252" s="4"/>
      <c r="AH1252" s="4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</row>
    <row r="1253" spans="1:46" ht="15" customHeight="1" x14ac:dyDescent="0.35">
      <c r="A1253" s="4">
        <v>2022</v>
      </c>
      <c r="B1253" s="4" t="s">
        <v>147</v>
      </c>
      <c r="C1253" s="4" t="s">
        <v>207</v>
      </c>
      <c r="D1253" s="55">
        <v>44782</v>
      </c>
      <c r="E1253" s="4" t="s">
        <v>2947</v>
      </c>
      <c r="F1253" s="4" t="s">
        <v>36</v>
      </c>
      <c r="G1253" s="4" t="s">
        <v>37</v>
      </c>
      <c r="H1253" s="4" t="s">
        <v>38</v>
      </c>
      <c r="I1253" s="4" t="s">
        <v>2742</v>
      </c>
      <c r="J1253" s="4"/>
      <c r="K1253" s="55"/>
      <c r="L1253" s="4" t="s">
        <v>860</v>
      </c>
      <c r="M1253" s="4"/>
      <c r="N1253" s="55"/>
      <c r="O1253" s="4" t="s">
        <v>3223</v>
      </c>
      <c r="P1253" s="55">
        <v>44812</v>
      </c>
      <c r="Q1253" s="4" t="s">
        <v>3224</v>
      </c>
      <c r="R1253" s="4"/>
      <c r="S1253" s="4"/>
      <c r="T1253" s="4">
        <v>0</v>
      </c>
      <c r="U1253" s="4" t="s">
        <v>150</v>
      </c>
      <c r="V1253" s="4">
        <v>301587</v>
      </c>
      <c r="W1253" s="4" t="s">
        <v>1413</v>
      </c>
      <c r="X1253" s="4">
        <v>301587</v>
      </c>
      <c r="Y1253" s="4" t="s">
        <v>1413</v>
      </c>
      <c r="Z1253" s="4">
        <v>20</v>
      </c>
      <c r="AA1253" s="4" t="s">
        <v>324</v>
      </c>
      <c r="AB1253" s="4">
        <v>8</v>
      </c>
      <c r="AC1253" s="4" t="s">
        <v>1414</v>
      </c>
      <c r="AD1253" s="36">
        <v>1</v>
      </c>
      <c r="AE1253" s="36" t="s">
        <v>1414</v>
      </c>
      <c r="AF1253" s="4"/>
      <c r="AG1253" s="4"/>
      <c r="AH1253" s="4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</row>
    <row r="1254" spans="1:46" ht="15" customHeight="1" x14ac:dyDescent="0.35">
      <c r="A1254" s="4">
        <v>2022</v>
      </c>
      <c r="B1254" s="4" t="s">
        <v>147</v>
      </c>
      <c r="C1254" s="4" t="s">
        <v>207</v>
      </c>
      <c r="D1254" s="55">
        <v>44655</v>
      </c>
      <c r="E1254" s="4" t="s">
        <v>2324</v>
      </c>
      <c r="F1254" s="4" t="s">
        <v>36</v>
      </c>
      <c r="G1254" s="4" t="s">
        <v>37</v>
      </c>
      <c r="H1254" s="4" t="s">
        <v>38</v>
      </c>
      <c r="I1254" s="4" t="s">
        <v>2742</v>
      </c>
      <c r="J1254" s="4"/>
      <c r="K1254" s="55"/>
      <c r="L1254" s="4"/>
      <c r="M1254" s="4"/>
      <c r="N1254" s="55"/>
      <c r="O1254" s="4" t="s">
        <v>3225</v>
      </c>
      <c r="P1254" s="55">
        <v>44655</v>
      </c>
      <c r="Q1254" s="4" t="s">
        <v>3226</v>
      </c>
      <c r="R1254" s="4"/>
      <c r="S1254" s="4"/>
      <c r="T1254" s="56">
        <v>0</v>
      </c>
      <c r="U1254" s="56" t="s">
        <v>150</v>
      </c>
      <c r="V1254" s="56">
        <v>301581</v>
      </c>
      <c r="W1254" s="56" t="s">
        <v>3227</v>
      </c>
      <c r="X1254" s="56">
        <v>301581</v>
      </c>
      <c r="Y1254" s="56" t="s">
        <v>3227</v>
      </c>
      <c r="Z1254" s="56">
        <v>20</v>
      </c>
      <c r="AA1254" s="56" t="s">
        <v>324</v>
      </c>
      <c r="AB1254" s="56">
        <v>7</v>
      </c>
      <c r="AC1254" s="56" t="s">
        <v>3228</v>
      </c>
      <c r="AD1254" s="37">
        <v>1</v>
      </c>
      <c r="AE1254" s="37" t="s">
        <v>3229</v>
      </c>
      <c r="AF1254" s="4"/>
      <c r="AG1254" s="4"/>
      <c r="AH1254" s="4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</row>
    <row r="1255" spans="1:46" ht="15" customHeight="1" x14ac:dyDescent="0.35">
      <c r="A1255" s="4">
        <v>2022</v>
      </c>
      <c r="B1255" s="4" t="s">
        <v>147</v>
      </c>
      <c r="C1255" s="4" t="s">
        <v>207</v>
      </c>
      <c r="D1255" s="55">
        <v>44825</v>
      </c>
      <c r="E1255" s="4" t="s">
        <v>2324</v>
      </c>
      <c r="F1255" s="4" t="s">
        <v>36</v>
      </c>
      <c r="G1255" s="4" t="s">
        <v>37</v>
      </c>
      <c r="H1255" s="4" t="s">
        <v>38</v>
      </c>
      <c r="I1255" s="4" t="s">
        <v>2721</v>
      </c>
      <c r="J1255" s="4"/>
      <c r="K1255" s="55"/>
      <c r="L1255" s="4"/>
      <c r="M1255" s="4" t="s">
        <v>3230</v>
      </c>
      <c r="N1255" s="55"/>
      <c r="O1255" s="4" t="s">
        <v>3231</v>
      </c>
      <c r="P1255" s="55">
        <v>44911</v>
      </c>
      <c r="Q1255" s="4" t="s">
        <v>3232</v>
      </c>
      <c r="R1255" s="4"/>
      <c r="S1255" s="4"/>
      <c r="T1255" s="4">
        <v>0</v>
      </c>
      <c r="U1255" s="4" t="s">
        <v>150</v>
      </c>
      <c r="V1255" s="4">
        <v>301487</v>
      </c>
      <c r="W1255" s="4" t="s">
        <v>3233</v>
      </c>
      <c r="X1255" s="4">
        <v>301487</v>
      </c>
      <c r="Y1255" s="4" t="s">
        <v>3233</v>
      </c>
      <c r="Z1255" s="4">
        <v>18</v>
      </c>
      <c r="AA1255" s="4" t="s">
        <v>94</v>
      </c>
      <c r="AB1255" s="4">
        <v>2</v>
      </c>
      <c r="AC1255" s="4" t="s">
        <v>3234</v>
      </c>
      <c r="AD1255" s="36">
        <v>1</v>
      </c>
      <c r="AE1255" s="36" t="s">
        <v>3235</v>
      </c>
      <c r="AF1255" s="4"/>
      <c r="AG1255" s="4"/>
      <c r="AH1255" s="4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</row>
    <row r="1256" spans="1:46" ht="15" customHeight="1" x14ac:dyDescent="0.35">
      <c r="A1256" s="4">
        <v>2022</v>
      </c>
      <c r="B1256" s="4" t="s">
        <v>34</v>
      </c>
      <c r="C1256" s="4" t="s">
        <v>34</v>
      </c>
      <c r="D1256" s="55">
        <v>44701</v>
      </c>
      <c r="E1256" s="4" t="s">
        <v>2324</v>
      </c>
      <c r="F1256" s="4" t="s">
        <v>36</v>
      </c>
      <c r="G1256" s="4" t="s">
        <v>37</v>
      </c>
      <c r="H1256" s="4" t="s">
        <v>38</v>
      </c>
      <c r="I1256" s="4" t="s">
        <v>2735</v>
      </c>
      <c r="J1256" s="4"/>
      <c r="K1256" s="55"/>
      <c r="L1256" s="4"/>
      <c r="M1256" s="4"/>
      <c r="N1256" s="55"/>
      <c r="O1256" s="4" t="s">
        <v>3236</v>
      </c>
      <c r="P1256" s="55">
        <v>44701</v>
      </c>
      <c r="Q1256" s="4" t="s">
        <v>3237</v>
      </c>
      <c r="R1256" s="4"/>
      <c r="S1256" s="4"/>
      <c r="T1256" s="4">
        <v>11</v>
      </c>
      <c r="U1256" s="4" t="s">
        <v>342</v>
      </c>
      <c r="V1256" s="4">
        <v>134</v>
      </c>
      <c r="W1256" s="4" t="s">
        <v>874</v>
      </c>
      <c r="X1256" s="4">
        <v>515</v>
      </c>
      <c r="Y1256" s="4" t="s">
        <v>874</v>
      </c>
      <c r="Z1256" s="4">
        <v>15</v>
      </c>
      <c r="AA1256" s="4" t="s">
        <v>43</v>
      </c>
      <c r="AB1256" s="56">
        <v>1</v>
      </c>
      <c r="AC1256" s="56" t="s">
        <v>43</v>
      </c>
      <c r="AD1256" s="36">
        <v>40</v>
      </c>
      <c r="AE1256" s="36" t="s">
        <v>672</v>
      </c>
      <c r="AF1256" s="4"/>
      <c r="AG1256" s="4"/>
      <c r="AH1256" s="4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</row>
    <row r="1257" spans="1:46" ht="15" customHeight="1" x14ac:dyDescent="0.35">
      <c r="A1257" s="4">
        <v>2022</v>
      </c>
      <c r="B1257" s="4" t="s">
        <v>34</v>
      </c>
      <c r="C1257" s="4" t="s">
        <v>244</v>
      </c>
      <c r="D1257" s="55">
        <v>44663</v>
      </c>
      <c r="E1257" s="4" t="s">
        <v>2324</v>
      </c>
      <c r="F1257" s="4" t="s">
        <v>36</v>
      </c>
      <c r="G1257" s="4" t="s">
        <v>37</v>
      </c>
      <c r="H1257" s="4" t="s">
        <v>38</v>
      </c>
      <c r="I1257" s="4" t="s">
        <v>2721</v>
      </c>
      <c r="J1257" s="4"/>
      <c r="K1257" s="55"/>
      <c r="L1257" s="4"/>
      <c r="M1257" s="4"/>
      <c r="N1257" s="55"/>
      <c r="O1257" s="4" t="s">
        <v>3238</v>
      </c>
      <c r="P1257" s="55">
        <v>44663</v>
      </c>
      <c r="Q1257" s="4" t="s">
        <v>3239</v>
      </c>
      <c r="R1257" s="4"/>
      <c r="S1257" s="4"/>
      <c r="T1257" s="4">
        <v>10</v>
      </c>
      <c r="U1257" s="4" t="s">
        <v>246</v>
      </c>
      <c r="V1257" s="4">
        <v>552</v>
      </c>
      <c r="W1257" s="4" t="s">
        <v>511</v>
      </c>
      <c r="X1257" s="4">
        <v>1406</v>
      </c>
      <c r="Y1257" s="4" t="s">
        <v>512</v>
      </c>
      <c r="Z1257" s="4">
        <v>21</v>
      </c>
      <c r="AA1257" s="4" t="s">
        <v>104</v>
      </c>
      <c r="AB1257" s="4">
        <v>11</v>
      </c>
      <c r="AC1257" s="4" t="s">
        <v>513</v>
      </c>
      <c r="AD1257" s="36">
        <v>1</v>
      </c>
      <c r="AE1257" s="36" t="s">
        <v>514</v>
      </c>
      <c r="AF1257" s="4"/>
      <c r="AG1257" s="4"/>
      <c r="AH1257" s="4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</row>
    <row r="1258" spans="1:46" ht="15" customHeight="1" x14ac:dyDescent="0.35">
      <c r="A1258" s="4">
        <v>2022</v>
      </c>
      <c r="B1258" s="4" t="s">
        <v>34</v>
      </c>
      <c r="C1258" s="4" t="s">
        <v>34</v>
      </c>
      <c r="D1258" s="55">
        <v>44669</v>
      </c>
      <c r="E1258" s="4" t="s">
        <v>2324</v>
      </c>
      <c r="F1258" s="4" t="s">
        <v>36</v>
      </c>
      <c r="G1258" s="4" t="s">
        <v>37</v>
      </c>
      <c r="H1258" s="4" t="s">
        <v>38</v>
      </c>
      <c r="I1258" s="4" t="s">
        <v>2724</v>
      </c>
      <c r="J1258" s="4"/>
      <c r="K1258" s="55"/>
      <c r="L1258" s="4"/>
      <c r="M1258" s="4"/>
      <c r="N1258" s="55"/>
      <c r="O1258" s="4" t="s">
        <v>3240</v>
      </c>
      <c r="P1258" s="55">
        <v>44669</v>
      </c>
      <c r="Q1258" s="4" t="s">
        <v>3241</v>
      </c>
      <c r="R1258" s="4"/>
      <c r="S1258" s="4"/>
      <c r="T1258" s="4">
        <v>3</v>
      </c>
      <c r="U1258" s="4" t="s">
        <v>159</v>
      </c>
      <c r="V1258" s="4">
        <v>60</v>
      </c>
      <c r="W1258" s="4" t="s">
        <v>1123</v>
      </c>
      <c r="X1258" s="4">
        <v>16</v>
      </c>
      <c r="Y1258" s="4" t="s">
        <v>1124</v>
      </c>
      <c r="Z1258" s="4">
        <v>15</v>
      </c>
      <c r="AA1258" s="4" t="s">
        <v>43</v>
      </c>
      <c r="AB1258" s="4">
        <v>1</v>
      </c>
      <c r="AC1258" s="4" t="s">
        <v>43</v>
      </c>
      <c r="AD1258" s="36">
        <v>1</v>
      </c>
      <c r="AE1258" s="36" t="s">
        <v>43</v>
      </c>
      <c r="AF1258" s="4"/>
      <c r="AG1258" s="4"/>
      <c r="AH1258" s="4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</row>
    <row r="1259" spans="1:46" ht="15" customHeight="1" x14ac:dyDescent="0.35">
      <c r="A1259" s="4">
        <v>2022</v>
      </c>
      <c r="B1259" s="4" t="s">
        <v>34</v>
      </c>
      <c r="C1259" s="4" t="s">
        <v>34</v>
      </c>
      <c r="D1259" s="55">
        <v>44657</v>
      </c>
      <c r="E1259" s="4" t="s">
        <v>2324</v>
      </c>
      <c r="F1259" s="4" t="s">
        <v>36</v>
      </c>
      <c r="G1259" s="4" t="s">
        <v>37</v>
      </c>
      <c r="H1259" s="4" t="s">
        <v>38</v>
      </c>
      <c r="I1259" s="4" t="s">
        <v>2735</v>
      </c>
      <c r="J1259" s="4"/>
      <c r="K1259" s="55"/>
      <c r="L1259" s="4"/>
      <c r="M1259" s="4" t="s">
        <v>3056</v>
      </c>
      <c r="N1259" s="55"/>
      <c r="O1259" s="4" t="s">
        <v>3242</v>
      </c>
      <c r="P1259" s="55">
        <v>44657</v>
      </c>
      <c r="Q1259" s="4" t="s">
        <v>3243</v>
      </c>
      <c r="R1259" s="4"/>
      <c r="S1259" s="4"/>
      <c r="T1259" s="4">
        <v>5</v>
      </c>
      <c r="U1259" s="4" t="s">
        <v>121</v>
      </c>
      <c r="V1259" s="4">
        <v>56</v>
      </c>
      <c r="W1259" s="4" t="s">
        <v>135</v>
      </c>
      <c r="X1259" s="4">
        <v>1630</v>
      </c>
      <c r="Y1259" s="4" t="s">
        <v>136</v>
      </c>
      <c r="Z1259" s="4">
        <v>2</v>
      </c>
      <c r="AA1259" s="4" t="s">
        <v>72</v>
      </c>
      <c r="AB1259" s="4">
        <v>1</v>
      </c>
      <c r="AC1259" s="4" t="s">
        <v>73</v>
      </c>
      <c r="AD1259" s="36">
        <v>1</v>
      </c>
      <c r="AE1259" s="36" t="s">
        <v>73</v>
      </c>
      <c r="AF1259" s="4"/>
      <c r="AG1259" s="4"/>
      <c r="AH1259" s="4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</row>
    <row r="1260" spans="1:46" ht="15" customHeight="1" x14ac:dyDescent="0.35">
      <c r="A1260" s="4">
        <v>2022</v>
      </c>
      <c r="B1260" s="4" t="s">
        <v>34</v>
      </c>
      <c r="C1260" s="4" t="s">
        <v>34</v>
      </c>
      <c r="D1260" s="55">
        <v>44678</v>
      </c>
      <c r="E1260" s="4" t="s">
        <v>2324</v>
      </c>
      <c r="F1260" s="4" t="s">
        <v>36</v>
      </c>
      <c r="G1260" s="4" t="s">
        <v>37</v>
      </c>
      <c r="H1260" s="4" t="s">
        <v>38</v>
      </c>
      <c r="I1260" s="4" t="s">
        <v>2735</v>
      </c>
      <c r="J1260" s="4"/>
      <c r="K1260" s="55"/>
      <c r="L1260" s="4"/>
      <c r="M1260" s="4" t="s">
        <v>3056</v>
      </c>
      <c r="N1260" s="55"/>
      <c r="O1260" s="4" t="s">
        <v>3244</v>
      </c>
      <c r="P1260" s="55">
        <v>44678</v>
      </c>
      <c r="Q1260" s="4" t="s">
        <v>3245</v>
      </c>
      <c r="R1260" s="4"/>
      <c r="S1260" s="4"/>
      <c r="T1260" s="4">
        <v>5</v>
      </c>
      <c r="U1260" s="4" t="s">
        <v>121</v>
      </c>
      <c r="V1260" s="4">
        <v>5</v>
      </c>
      <c r="W1260" s="4" t="s">
        <v>588</v>
      </c>
      <c r="X1260" s="4">
        <v>1293</v>
      </c>
      <c r="Y1260" s="4" t="s">
        <v>589</v>
      </c>
      <c r="Z1260" s="4">
        <v>15</v>
      </c>
      <c r="AA1260" s="4" t="s">
        <v>43</v>
      </c>
      <c r="AB1260" s="4">
        <v>1</v>
      </c>
      <c r="AC1260" s="4" t="s">
        <v>43</v>
      </c>
      <c r="AD1260" s="36">
        <v>31</v>
      </c>
      <c r="AE1260" s="36" t="s">
        <v>49</v>
      </c>
      <c r="AF1260" s="4"/>
      <c r="AG1260" s="4"/>
      <c r="AH1260" s="4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</row>
    <row r="1261" spans="1:46" ht="15" customHeight="1" x14ac:dyDescent="0.35">
      <c r="A1261" s="4">
        <v>2022</v>
      </c>
      <c r="B1261" s="4" t="s">
        <v>34</v>
      </c>
      <c r="C1261" s="4" t="s">
        <v>34</v>
      </c>
      <c r="D1261" s="55">
        <v>44676</v>
      </c>
      <c r="E1261" s="4" t="s">
        <v>2324</v>
      </c>
      <c r="F1261" s="4" t="s">
        <v>36</v>
      </c>
      <c r="G1261" s="4" t="s">
        <v>37</v>
      </c>
      <c r="H1261" s="4" t="s">
        <v>38</v>
      </c>
      <c r="I1261" s="4" t="s">
        <v>2735</v>
      </c>
      <c r="J1261" s="4"/>
      <c r="K1261" s="55"/>
      <c r="L1261" s="4"/>
      <c r="M1261" s="4" t="s">
        <v>2922</v>
      </c>
      <c r="N1261" s="55"/>
      <c r="O1261" s="4" t="s">
        <v>3246</v>
      </c>
      <c r="P1261" s="55">
        <v>44676</v>
      </c>
      <c r="Q1261" s="4" t="s">
        <v>3247</v>
      </c>
      <c r="R1261" s="4"/>
      <c r="S1261" s="4"/>
      <c r="T1261" s="4">
        <v>7</v>
      </c>
      <c r="U1261" s="4" t="s">
        <v>181</v>
      </c>
      <c r="V1261" s="4">
        <v>7</v>
      </c>
      <c r="W1261" s="4" t="s">
        <v>182</v>
      </c>
      <c r="X1261" s="4">
        <v>25</v>
      </c>
      <c r="Y1261" s="4" t="s">
        <v>183</v>
      </c>
      <c r="Z1261" s="4">
        <v>15</v>
      </c>
      <c r="AA1261" s="4" t="s">
        <v>43</v>
      </c>
      <c r="AB1261" s="4">
        <v>1</v>
      </c>
      <c r="AC1261" s="4" t="s">
        <v>43</v>
      </c>
      <c r="AD1261" s="36">
        <v>31</v>
      </c>
      <c r="AE1261" s="36" t="s">
        <v>49</v>
      </c>
      <c r="AF1261" s="4"/>
      <c r="AG1261" s="4"/>
      <c r="AH1261" s="4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</row>
    <row r="1262" spans="1:46" ht="15" customHeight="1" x14ac:dyDescent="0.35">
      <c r="A1262" s="4">
        <v>2022</v>
      </c>
      <c r="B1262" s="4" t="s">
        <v>34</v>
      </c>
      <c r="C1262" s="4" t="s">
        <v>34</v>
      </c>
      <c r="D1262" s="55">
        <v>44693</v>
      </c>
      <c r="E1262" s="4" t="s">
        <v>2324</v>
      </c>
      <c r="F1262" s="4" t="s">
        <v>36</v>
      </c>
      <c r="G1262" s="4" t="s">
        <v>37</v>
      </c>
      <c r="H1262" s="4" t="s">
        <v>38</v>
      </c>
      <c r="I1262" s="4" t="s">
        <v>2735</v>
      </c>
      <c r="J1262" s="4"/>
      <c r="K1262" s="55"/>
      <c r="L1262" s="4"/>
      <c r="M1262" s="4" t="s">
        <v>3056</v>
      </c>
      <c r="N1262" s="55"/>
      <c r="O1262" s="4" t="s">
        <v>3248</v>
      </c>
      <c r="P1262" s="55">
        <v>44693</v>
      </c>
      <c r="Q1262" s="4" t="s">
        <v>3249</v>
      </c>
      <c r="R1262" s="4"/>
      <c r="S1262" s="4"/>
      <c r="T1262" s="4">
        <v>5</v>
      </c>
      <c r="U1262" s="4" t="s">
        <v>121</v>
      </c>
      <c r="V1262" s="4">
        <v>52</v>
      </c>
      <c r="W1262" s="4" t="s">
        <v>222</v>
      </c>
      <c r="X1262" s="4">
        <v>1534</v>
      </c>
      <c r="Y1262" s="4" t="s">
        <v>223</v>
      </c>
      <c r="Z1262" s="4">
        <v>15</v>
      </c>
      <c r="AA1262" s="4" t="s">
        <v>43</v>
      </c>
      <c r="AB1262" s="4">
        <v>1</v>
      </c>
      <c r="AC1262" s="4" t="s">
        <v>43</v>
      </c>
      <c r="AD1262" s="36">
        <v>30</v>
      </c>
      <c r="AE1262" s="36" t="s">
        <v>130</v>
      </c>
      <c r="AF1262" s="4"/>
      <c r="AG1262" s="4"/>
      <c r="AH1262" s="4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</row>
    <row r="1263" spans="1:46" ht="15" customHeight="1" x14ac:dyDescent="0.35">
      <c r="A1263" s="4">
        <v>2022</v>
      </c>
      <c r="B1263" s="4" t="s">
        <v>147</v>
      </c>
      <c r="C1263" s="4" t="s">
        <v>207</v>
      </c>
      <c r="D1263" s="55">
        <v>44693</v>
      </c>
      <c r="E1263" s="4" t="s">
        <v>3250</v>
      </c>
      <c r="F1263" s="4" t="s">
        <v>36</v>
      </c>
      <c r="G1263" s="4" t="s">
        <v>37</v>
      </c>
      <c r="H1263" s="4" t="s">
        <v>38</v>
      </c>
      <c r="I1263" s="4" t="s">
        <v>2735</v>
      </c>
      <c r="J1263" s="4"/>
      <c r="K1263" s="55"/>
      <c r="L1263" s="4" t="s">
        <v>860</v>
      </c>
      <c r="M1263" s="4"/>
      <c r="N1263" s="55"/>
      <c r="O1263" s="4" t="s">
        <v>3251</v>
      </c>
      <c r="P1263" s="55">
        <v>44693</v>
      </c>
      <c r="Q1263" s="4" t="s">
        <v>3252</v>
      </c>
      <c r="R1263" s="4"/>
      <c r="S1263" s="4"/>
      <c r="T1263" s="4">
        <v>0</v>
      </c>
      <c r="U1263" s="4" t="s">
        <v>150</v>
      </c>
      <c r="V1263" s="4">
        <v>300960</v>
      </c>
      <c r="W1263" s="4" t="s">
        <v>754</v>
      </c>
      <c r="X1263" s="4">
        <v>300960</v>
      </c>
      <c r="Y1263" s="4" t="s">
        <v>754</v>
      </c>
      <c r="Z1263" s="4">
        <v>11</v>
      </c>
      <c r="AA1263" s="4" t="s">
        <v>310</v>
      </c>
      <c r="AB1263" s="4">
        <v>1</v>
      </c>
      <c r="AC1263" s="4" t="s">
        <v>310</v>
      </c>
      <c r="AD1263" s="36">
        <v>1</v>
      </c>
      <c r="AE1263" s="36" t="s">
        <v>310</v>
      </c>
      <c r="AF1263" s="4"/>
      <c r="AG1263" s="4"/>
      <c r="AH1263" s="4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</row>
    <row r="1264" spans="1:46" ht="15" customHeight="1" x14ac:dyDescent="0.35">
      <c r="A1264" s="4">
        <v>2022</v>
      </c>
      <c r="B1264" s="4" t="s">
        <v>62</v>
      </c>
      <c r="C1264" s="4" t="s">
        <v>62</v>
      </c>
      <c r="D1264" s="55">
        <v>44645</v>
      </c>
      <c r="E1264" s="4" t="s">
        <v>3250</v>
      </c>
      <c r="F1264" s="4" t="s">
        <v>36</v>
      </c>
      <c r="G1264" s="4" t="s">
        <v>37</v>
      </c>
      <c r="H1264" s="4" t="s">
        <v>38</v>
      </c>
      <c r="I1264" s="4" t="s">
        <v>2735</v>
      </c>
      <c r="J1264" s="4"/>
      <c r="K1264" s="55"/>
      <c r="L1264" s="4" t="s">
        <v>860</v>
      </c>
      <c r="M1264" s="4"/>
      <c r="N1264" s="55"/>
      <c r="O1264" s="4" t="s">
        <v>3253</v>
      </c>
      <c r="P1264" s="55">
        <v>44645</v>
      </c>
      <c r="Q1264" s="4" t="s">
        <v>3254</v>
      </c>
      <c r="R1264" s="4"/>
      <c r="S1264" s="4"/>
      <c r="T1264" s="4">
        <v>99</v>
      </c>
      <c r="U1264" s="4" t="s">
        <v>64</v>
      </c>
      <c r="V1264" s="4">
        <v>452</v>
      </c>
      <c r="W1264" s="4" t="s">
        <v>1423</v>
      </c>
      <c r="X1264" s="4">
        <v>855</v>
      </c>
      <c r="Y1264" s="4" t="s">
        <v>1424</v>
      </c>
      <c r="Z1264" s="4">
        <v>14</v>
      </c>
      <c r="AA1264" s="4" t="s">
        <v>731</v>
      </c>
      <c r="AB1264" s="4">
        <v>1</v>
      </c>
      <c r="AC1264" s="4" t="s">
        <v>1387</v>
      </c>
      <c r="AD1264" s="36">
        <v>1</v>
      </c>
      <c r="AE1264" s="36" t="s">
        <v>1387</v>
      </c>
      <c r="AF1264" s="4"/>
      <c r="AG1264" s="4"/>
      <c r="AH1264" s="4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</row>
    <row r="1265" spans="1:46" ht="15" customHeight="1" x14ac:dyDescent="0.35">
      <c r="A1265" s="4">
        <v>2022</v>
      </c>
      <c r="B1265" s="4" t="s">
        <v>147</v>
      </c>
      <c r="C1265" s="4" t="s">
        <v>148</v>
      </c>
      <c r="D1265" s="55">
        <v>44693</v>
      </c>
      <c r="E1265" s="4" t="s">
        <v>2326</v>
      </c>
      <c r="F1265" s="4" t="s">
        <v>36</v>
      </c>
      <c r="G1265" s="4" t="s">
        <v>37</v>
      </c>
      <c r="H1265" s="4" t="s">
        <v>38</v>
      </c>
      <c r="I1265" s="4" t="s">
        <v>2728</v>
      </c>
      <c r="J1265" s="4"/>
      <c r="K1265" s="55"/>
      <c r="L1265" s="4"/>
      <c r="M1265" s="4"/>
      <c r="N1265" s="55"/>
      <c r="O1265" s="4" t="s">
        <v>3255</v>
      </c>
      <c r="P1265" s="55">
        <v>44693</v>
      </c>
      <c r="Q1265" s="4" t="s">
        <v>3256</v>
      </c>
      <c r="R1265" s="4"/>
      <c r="S1265" s="4"/>
      <c r="T1265" s="4">
        <v>0</v>
      </c>
      <c r="U1265" s="4" t="s">
        <v>150</v>
      </c>
      <c r="V1265" s="4">
        <v>300930</v>
      </c>
      <c r="W1265" s="4" t="s">
        <v>3257</v>
      </c>
      <c r="X1265" s="4">
        <v>300930</v>
      </c>
      <c r="Y1265" s="4" t="s">
        <v>3257</v>
      </c>
      <c r="Z1265" s="4">
        <v>10</v>
      </c>
      <c r="AA1265" s="4" t="s">
        <v>256</v>
      </c>
      <c r="AB1265" s="4">
        <v>6</v>
      </c>
      <c r="AC1265" s="4" t="s">
        <v>880</v>
      </c>
      <c r="AD1265" s="36">
        <v>4</v>
      </c>
      <c r="AE1265" s="36" t="s">
        <v>3258</v>
      </c>
      <c r="AF1265" s="4"/>
      <c r="AG1265" s="4"/>
      <c r="AH1265" s="4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</row>
    <row r="1266" spans="1:46" ht="15" customHeight="1" x14ac:dyDescent="0.35">
      <c r="A1266" s="4">
        <v>2022</v>
      </c>
      <c r="B1266" s="4" t="s">
        <v>147</v>
      </c>
      <c r="C1266" s="4" t="s">
        <v>148</v>
      </c>
      <c r="D1266" s="55">
        <v>44694</v>
      </c>
      <c r="E1266" s="4" t="s">
        <v>2326</v>
      </c>
      <c r="F1266" s="4" t="s">
        <v>36</v>
      </c>
      <c r="G1266" s="4" t="s">
        <v>37</v>
      </c>
      <c r="H1266" s="4" t="s">
        <v>38</v>
      </c>
      <c r="I1266" s="4" t="s">
        <v>2721</v>
      </c>
      <c r="J1266" s="4"/>
      <c r="K1266" s="55"/>
      <c r="L1266" s="4"/>
      <c r="M1266" s="4"/>
      <c r="N1266" s="55"/>
      <c r="O1266" s="4" t="s">
        <v>3259</v>
      </c>
      <c r="P1266" s="55">
        <v>44853</v>
      </c>
      <c r="Q1266" s="4" t="s">
        <v>3260</v>
      </c>
      <c r="R1266" s="4"/>
      <c r="S1266" s="4"/>
      <c r="T1266" s="4">
        <v>0</v>
      </c>
      <c r="U1266" s="4" t="s">
        <v>150</v>
      </c>
      <c r="V1266" s="4">
        <v>300560</v>
      </c>
      <c r="W1266" s="4" t="s">
        <v>3261</v>
      </c>
      <c r="X1266" s="4">
        <v>300560</v>
      </c>
      <c r="Y1266" s="4" t="s">
        <v>3261</v>
      </c>
      <c r="Z1266" s="4">
        <v>6</v>
      </c>
      <c r="AA1266" s="4" t="s">
        <v>413</v>
      </c>
      <c r="AB1266" s="4">
        <v>1</v>
      </c>
      <c r="AC1266" s="4" t="s">
        <v>413</v>
      </c>
      <c r="AD1266" s="36">
        <v>12</v>
      </c>
      <c r="AE1266" s="36" t="s">
        <v>3262</v>
      </c>
      <c r="AF1266" s="4"/>
      <c r="AG1266" s="4"/>
      <c r="AH1266" s="4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</row>
    <row r="1267" spans="1:46" ht="15" customHeight="1" x14ac:dyDescent="0.35">
      <c r="A1267" s="4">
        <v>2022</v>
      </c>
      <c r="B1267" s="4" t="s">
        <v>147</v>
      </c>
      <c r="C1267" s="4" t="s">
        <v>148</v>
      </c>
      <c r="D1267" s="55">
        <v>44721</v>
      </c>
      <c r="E1267" s="4" t="s">
        <v>2727</v>
      </c>
      <c r="F1267" s="4" t="s">
        <v>36</v>
      </c>
      <c r="G1267" s="4" t="s">
        <v>37</v>
      </c>
      <c r="H1267" s="4" t="s">
        <v>38</v>
      </c>
      <c r="I1267" s="4" t="s">
        <v>2721</v>
      </c>
      <c r="J1267" s="4"/>
      <c r="K1267" s="57"/>
      <c r="L1267" s="4"/>
      <c r="M1267" s="4" t="s">
        <v>3263</v>
      </c>
      <c r="N1267" s="55"/>
      <c r="O1267" s="4" t="s">
        <v>3264</v>
      </c>
      <c r="P1267" s="57">
        <v>44859</v>
      </c>
      <c r="Q1267" s="4" t="s">
        <v>3265</v>
      </c>
      <c r="R1267" s="56"/>
      <c r="S1267" s="4"/>
      <c r="T1267" s="56">
        <v>0</v>
      </c>
      <c r="U1267" s="56" t="s">
        <v>150</v>
      </c>
      <c r="V1267" s="56">
        <v>300756</v>
      </c>
      <c r="W1267" s="56" t="s">
        <v>681</v>
      </c>
      <c r="X1267" s="56">
        <v>300756</v>
      </c>
      <c r="Y1267" s="56" t="s">
        <v>681</v>
      </c>
      <c r="Z1267" s="56">
        <v>8</v>
      </c>
      <c r="AA1267" s="56" t="s">
        <v>191</v>
      </c>
      <c r="AB1267" s="56">
        <v>9</v>
      </c>
      <c r="AC1267" s="56" t="s">
        <v>260</v>
      </c>
      <c r="AD1267" s="37">
        <v>9</v>
      </c>
      <c r="AE1267" s="37" t="s">
        <v>682</v>
      </c>
      <c r="AF1267" s="4"/>
      <c r="AG1267" s="4"/>
      <c r="AH1267" s="4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</row>
    <row r="1268" spans="1:46" ht="15" customHeight="1" x14ac:dyDescent="0.35">
      <c r="A1268" s="4">
        <v>2022</v>
      </c>
      <c r="B1268" s="4" t="s">
        <v>34</v>
      </c>
      <c r="C1268" s="4" t="s">
        <v>34</v>
      </c>
      <c r="D1268" s="55">
        <v>44699</v>
      </c>
      <c r="E1268" s="4" t="s">
        <v>2324</v>
      </c>
      <c r="F1268" s="4" t="s">
        <v>36</v>
      </c>
      <c r="G1268" s="4" t="s">
        <v>37</v>
      </c>
      <c r="H1268" s="4" t="s">
        <v>38</v>
      </c>
      <c r="I1268" s="4" t="s">
        <v>2735</v>
      </c>
      <c r="J1268" s="4"/>
      <c r="K1268" s="55"/>
      <c r="L1268" s="4"/>
      <c r="M1268" s="4" t="s">
        <v>2922</v>
      </c>
      <c r="N1268" s="55"/>
      <c r="O1268" s="4" t="s">
        <v>3266</v>
      </c>
      <c r="P1268" s="55">
        <v>44699</v>
      </c>
      <c r="Q1268" s="4" t="s">
        <v>3267</v>
      </c>
      <c r="R1268" s="4"/>
      <c r="S1268" s="4"/>
      <c r="T1268" s="4">
        <v>7</v>
      </c>
      <c r="U1268" s="4" t="s">
        <v>181</v>
      </c>
      <c r="V1268" s="4">
        <v>70</v>
      </c>
      <c r="W1268" s="4" t="s">
        <v>349</v>
      </c>
      <c r="X1268" s="4">
        <v>996</v>
      </c>
      <c r="Y1268" s="4" t="s">
        <v>350</v>
      </c>
      <c r="Z1268" s="4">
        <v>15</v>
      </c>
      <c r="AA1268" s="4" t="s">
        <v>43</v>
      </c>
      <c r="AB1268" s="56">
        <v>1</v>
      </c>
      <c r="AC1268" s="56" t="s">
        <v>43</v>
      </c>
      <c r="AD1268" s="36">
        <v>31</v>
      </c>
      <c r="AE1268" s="36" t="s">
        <v>49</v>
      </c>
      <c r="AF1268" s="4"/>
      <c r="AG1268" s="4"/>
      <c r="AH1268" s="4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</row>
    <row r="1269" spans="1:46" ht="15" customHeight="1" x14ac:dyDescent="0.35">
      <c r="A1269" s="4">
        <v>2022</v>
      </c>
      <c r="B1269" s="4" t="s">
        <v>147</v>
      </c>
      <c r="C1269" s="4" t="s">
        <v>148</v>
      </c>
      <c r="D1269" s="55">
        <v>44791</v>
      </c>
      <c r="E1269" s="4" t="s">
        <v>2947</v>
      </c>
      <c r="F1269" s="4" t="s">
        <v>36</v>
      </c>
      <c r="G1269" s="4" t="s">
        <v>37</v>
      </c>
      <c r="H1269" s="4" t="s">
        <v>38</v>
      </c>
      <c r="I1269" s="4" t="s">
        <v>2721</v>
      </c>
      <c r="J1269" s="4"/>
      <c r="K1269" s="55"/>
      <c r="L1269" s="4" t="s">
        <v>860</v>
      </c>
      <c r="M1269" s="4" t="s">
        <v>2728</v>
      </c>
      <c r="N1269" s="55"/>
      <c r="O1269" s="4" t="s">
        <v>3268</v>
      </c>
      <c r="P1269" s="55">
        <v>44830</v>
      </c>
      <c r="Q1269" s="4" t="s">
        <v>3269</v>
      </c>
      <c r="R1269" s="4"/>
      <c r="S1269" s="4"/>
      <c r="T1269" s="4">
        <v>0</v>
      </c>
      <c r="U1269" s="4" t="s">
        <v>150</v>
      </c>
      <c r="V1269" s="4">
        <v>301044</v>
      </c>
      <c r="W1269" s="4" t="s">
        <v>3270</v>
      </c>
      <c r="X1269" s="4">
        <v>301044</v>
      </c>
      <c r="Y1269" s="4" t="s">
        <v>3270</v>
      </c>
      <c r="Z1269" s="4">
        <v>12</v>
      </c>
      <c r="AA1269" s="4" t="s">
        <v>83</v>
      </c>
      <c r="AB1269" s="4">
        <v>2</v>
      </c>
      <c r="AC1269" s="4" t="s">
        <v>1391</v>
      </c>
      <c r="AD1269" s="36">
        <v>14</v>
      </c>
      <c r="AE1269" s="36" t="s">
        <v>3271</v>
      </c>
      <c r="AF1269" s="4"/>
      <c r="AG1269" s="4"/>
      <c r="AH1269" s="4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</row>
    <row r="1270" spans="1:46" ht="15" customHeight="1" x14ac:dyDescent="0.35">
      <c r="A1270" s="4">
        <v>2022</v>
      </c>
      <c r="B1270" s="4" t="s">
        <v>147</v>
      </c>
      <c r="C1270" s="4" t="s">
        <v>148</v>
      </c>
      <c r="D1270" s="55">
        <v>44622</v>
      </c>
      <c r="E1270" s="4" t="s">
        <v>2324</v>
      </c>
      <c r="F1270" s="4" t="s">
        <v>36</v>
      </c>
      <c r="G1270" s="4" t="s">
        <v>37</v>
      </c>
      <c r="H1270" s="4" t="s">
        <v>38</v>
      </c>
      <c r="I1270" s="4" t="s">
        <v>2721</v>
      </c>
      <c r="J1270" s="4"/>
      <c r="K1270" s="55"/>
      <c r="L1270" s="4"/>
      <c r="M1270" s="4" t="s">
        <v>3272</v>
      </c>
      <c r="N1270" s="55"/>
      <c r="O1270" s="4" t="s">
        <v>3273</v>
      </c>
      <c r="P1270" s="55">
        <v>44622</v>
      </c>
      <c r="Q1270" s="4" t="s">
        <v>3274</v>
      </c>
      <c r="R1270" s="4"/>
      <c r="S1270" s="4"/>
      <c r="T1270" s="56">
        <v>0</v>
      </c>
      <c r="U1270" s="56" t="s">
        <v>150</v>
      </c>
      <c r="V1270" s="56">
        <v>300640</v>
      </c>
      <c r="W1270" s="56" t="s">
        <v>3275</v>
      </c>
      <c r="X1270" s="56">
        <v>300640</v>
      </c>
      <c r="Y1270" s="56" t="s">
        <v>3275</v>
      </c>
      <c r="Z1270" s="56">
        <v>6</v>
      </c>
      <c r="AA1270" s="56" t="s">
        <v>413</v>
      </c>
      <c r="AB1270" s="56">
        <v>9</v>
      </c>
      <c r="AC1270" s="56" t="s">
        <v>1861</v>
      </c>
      <c r="AD1270" s="37">
        <v>6</v>
      </c>
      <c r="AE1270" s="37" t="s">
        <v>3276</v>
      </c>
      <c r="AF1270" s="4"/>
      <c r="AG1270" s="4"/>
      <c r="AH1270" s="4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</row>
    <row r="1271" spans="1:46" ht="15" customHeight="1" x14ac:dyDescent="0.35">
      <c r="A1271" s="4">
        <v>2022</v>
      </c>
      <c r="B1271" s="4" t="s">
        <v>147</v>
      </c>
      <c r="C1271" s="4" t="s">
        <v>207</v>
      </c>
      <c r="D1271" s="55">
        <v>44649</v>
      </c>
      <c r="E1271" s="4" t="s">
        <v>2727</v>
      </c>
      <c r="F1271" s="4" t="s">
        <v>36</v>
      </c>
      <c r="G1271" s="4" t="s">
        <v>37</v>
      </c>
      <c r="H1271" s="4" t="s">
        <v>38</v>
      </c>
      <c r="I1271" s="4" t="s">
        <v>2721</v>
      </c>
      <c r="J1271" s="4"/>
      <c r="K1271" s="55"/>
      <c r="L1271" s="4"/>
      <c r="M1271" s="4"/>
      <c r="N1271" s="55"/>
      <c r="O1271" s="4" t="s">
        <v>3277</v>
      </c>
      <c r="P1271" s="55">
        <v>44925</v>
      </c>
      <c r="Q1271" s="4" t="s">
        <v>3278</v>
      </c>
      <c r="R1271" s="4"/>
      <c r="S1271" s="4"/>
      <c r="T1271" s="4">
        <v>0</v>
      </c>
      <c r="U1271" s="4" t="s">
        <v>150</v>
      </c>
      <c r="V1271" s="4">
        <v>300934</v>
      </c>
      <c r="W1271" s="4" t="s">
        <v>2081</v>
      </c>
      <c r="X1271" s="4">
        <v>300934</v>
      </c>
      <c r="Y1271" s="4" t="s">
        <v>2081</v>
      </c>
      <c r="Z1271" s="4">
        <v>10</v>
      </c>
      <c r="AA1271" s="4" t="s">
        <v>256</v>
      </c>
      <c r="AB1271" s="4">
        <v>7</v>
      </c>
      <c r="AC1271" s="4" t="s">
        <v>2082</v>
      </c>
      <c r="AD1271" s="36">
        <v>1</v>
      </c>
      <c r="AE1271" s="36" t="s">
        <v>2083</v>
      </c>
      <c r="AF1271" s="4"/>
      <c r="AG1271" s="4"/>
      <c r="AH1271" s="4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</row>
    <row r="1272" spans="1:46" ht="15" customHeight="1" x14ac:dyDescent="0.35">
      <c r="A1272" s="4">
        <v>2022</v>
      </c>
      <c r="B1272" s="4" t="s">
        <v>34</v>
      </c>
      <c r="C1272" s="4" t="s">
        <v>34</v>
      </c>
      <c r="D1272" s="55">
        <v>44687</v>
      </c>
      <c r="E1272" s="4" t="s">
        <v>2324</v>
      </c>
      <c r="F1272" s="4" t="s">
        <v>36</v>
      </c>
      <c r="G1272" s="4" t="s">
        <v>37</v>
      </c>
      <c r="H1272" s="4" t="s">
        <v>38</v>
      </c>
      <c r="I1272" s="4" t="s">
        <v>2735</v>
      </c>
      <c r="J1272" s="4"/>
      <c r="K1272" s="55"/>
      <c r="L1272" s="4"/>
      <c r="M1272" s="4" t="s">
        <v>2922</v>
      </c>
      <c r="N1272" s="55"/>
      <c r="O1272" s="4" t="s">
        <v>3279</v>
      </c>
      <c r="P1272" s="55">
        <v>44687</v>
      </c>
      <c r="Q1272" s="4" t="s">
        <v>3280</v>
      </c>
      <c r="R1272" s="4"/>
      <c r="S1272" s="4"/>
      <c r="T1272" s="4">
        <v>5</v>
      </c>
      <c r="U1272" s="4" t="s">
        <v>121</v>
      </c>
      <c r="V1272" s="4">
        <v>331</v>
      </c>
      <c r="W1272" s="4" t="s">
        <v>226</v>
      </c>
      <c r="X1272" s="4">
        <v>474</v>
      </c>
      <c r="Y1272" s="4" t="s">
        <v>227</v>
      </c>
      <c r="Z1272" s="4">
        <v>15</v>
      </c>
      <c r="AA1272" s="4" t="s">
        <v>43</v>
      </c>
      <c r="AB1272" s="4">
        <v>1</v>
      </c>
      <c r="AC1272" s="4" t="s">
        <v>43</v>
      </c>
      <c r="AD1272" s="36">
        <v>13</v>
      </c>
      <c r="AE1272" s="36" t="s">
        <v>44</v>
      </c>
      <c r="AF1272" s="4"/>
      <c r="AG1272" s="4"/>
      <c r="AH1272" s="4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</row>
    <row r="1273" spans="1:46" ht="15" customHeight="1" x14ac:dyDescent="0.35">
      <c r="A1273" s="4">
        <v>2022</v>
      </c>
      <c r="B1273" s="4" t="s">
        <v>34</v>
      </c>
      <c r="C1273" s="4" t="s">
        <v>34</v>
      </c>
      <c r="D1273" s="55">
        <v>44692</v>
      </c>
      <c r="E1273" s="4" t="s">
        <v>2324</v>
      </c>
      <c r="F1273" s="4" t="s">
        <v>36</v>
      </c>
      <c r="G1273" s="4" t="s">
        <v>37</v>
      </c>
      <c r="H1273" s="4" t="s">
        <v>38</v>
      </c>
      <c r="I1273" s="4" t="s">
        <v>2735</v>
      </c>
      <c r="J1273" s="4"/>
      <c r="K1273" s="55"/>
      <c r="L1273" s="4"/>
      <c r="M1273" s="4" t="s">
        <v>2922</v>
      </c>
      <c r="N1273" s="55"/>
      <c r="O1273" s="4" t="s">
        <v>3281</v>
      </c>
      <c r="P1273" s="55">
        <v>44692</v>
      </c>
      <c r="Q1273" s="4" t="s">
        <v>3282</v>
      </c>
      <c r="R1273" s="4"/>
      <c r="S1273" s="4"/>
      <c r="T1273" s="4">
        <v>7</v>
      </c>
      <c r="U1273" s="4" t="s">
        <v>181</v>
      </c>
      <c r="V1273" s="4">
        <v>72</v>
      </c>
      <c r="W1273" s="4" t="s">
        <v>486</v>
      </c>
      <c r="X1273" s="4">
        <v>1519</v>
      </c>
      <c r="Y1273" s="4" t="s">
        <v>487</v>
      </c>
      <c r="Z1273" s="4">
        <v>15</v>
      </c>
      <c r="AA1273" s="4" t="s">
        <v>43</v>
      </c>
      <c r="AB1273" s="4">
        <v>1</v>
      </c>
      <c r="AC1273" s="4" t="s">
        <v>43</v>
      </c>
      <c r="AD1273" s="36">
        <v>20</v>
      </c>
      <c r="AE1273" s="36" t="s">
        <v>403</v>
      </c>
      <c r="AF1273" s="4"/>
      <c r="AG1273" s="4"/>
      <c r="AH1273" s="4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</row>
    <row r="1274" spans="1:46" ht="15" customHeight="1" x14ac:dyDescent="0.35">
      <c r="A1274" s="4">
        <v>2022</v>
      </c>
      <c r="B1274" s="4" t="s">
        <v>34</v>
      </c>
      <c r="C1274" s="4" t="s">
        <v>244</v>
      </c>
      <c r="D1274" s="55">
        <v>44704</v>
      </c>
      <c r="E1274" s="4" t="s">
        <v>2324</v>
      </c>
      <c r="F1274" s="4" t="s">
        <v>36</v>
      </c>
      <c r="G1274" s="4" t="s">
        <v>37</v>
      </c>
      <c r="H1274" s="4" t="s">
        <v>38</v>
      </c>
      <c r="I1274" s="4" t="s">
        <v>2721</v>
      </c>
      <c r="J1274" s="4"/>
      <c r="K1274" s="55"/>
      <c r="L1274" s="4"/>
      <c r="M1274" s="4" t="s">
        <v>3283</v>
      </c>
      <c r="N1274" s="55"/>
      <c r="O1274" s="4" t="s">
        <v>3284</v>
      </c>
      <c r="P1274" s="55">
        <v>44704</v>
      </c>
      <c r="Q1274" s="4" t="s">
        <v>3285</v>
      </c>
      <c r="R1274" s="4"/>
      <c r="S1274" s="4"/>
      <c r="T1274" s="4">
        <v>10</v>
      </c>
      <c r="U1274" s="4" t="s">
        <v>246</v>
      </c>
      <c r="V1274" s="4">
        <v>518</v>
      </c>
      <c r="W1274" s="4" t="s">
        <v>501</v>
      </c>
      <c r="X1274" s="4">
        <v>96</v>
      </c>
      <c r="Y1274" s="4" t="s">
        <v>502</v>
      </c>
      <c r="Z1274" s="4">
        <v>15</v>
      </c>
      <c r="AA1274" s="4" t="s">
        <v>43</v>
      </c>
      <c r="AB1274" s="4">
        <v>1</v>
      </c>
      <c r="AC1274" s="4" t="s">
        <v>43</v>
      </c>
      <c r="AD1274" s="36">
        <v>1</v>
      </c>
      <c r="AE1274" s="36" t="s">
        <v>43</v>
      </c>
      <c r="AF1274" s="4"/>
      <c r="AG1274" s="4"/>
      <c r="AH1274" s="4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</row>
    <row r="1275" spans="1:46" ht="15" customHeight="1" x14ac:dyDescent="0.35">
      <c r="A1275" s="4">
        <v>2022</v>
      </c>
      <c r="B1275" s="4" t="s">
        <v>34</v>
      </c>
      <c r="C1275" s="4" t="s">
        <v>34</v>
      </c>
      <c r="D1275" s="55">
        <v>44699</v>
      </c>
      <c r="E1275" s="4" t="s">
        <v>2324</v>
      </c>
      <c r="F1275" s="4" t="s">
        <v>36</v>
      </c>
      <c r="G1275" s="4" t="s">
        <v>37</v>
      </c>
      <c r="H1275" s="4" t="s">
        <v>38</v>
      </c>
      <c r="I1275" s="4" t="s">
        <v>2735</v>
      </c>
      <c r="J1275" s="4"/>
      <c r="K1275" s="55"/>
      <c r="L1275" s="4"/>
      <c r="M1275" s="4" t="s">
        <v>2922</v>
      </c>
      <c r="N1275" s="55"/>
      <c r="O1275" s="4" t="s">
        <v>3286</v>
      </c>
      <c r="P1275" s="55">
        <v>44699</v>
      </c>
      <c r="Q1275" s="4" t="s">
        <v>3287</v>
      </c>
      <c r="R1275" s="4"/>
      <c r="S1275" s="4"/>
      <c r="T1275" s="4">
        <v>5</v>
      </c>
      <c r="U1275" s="4" t="s">
        <v>121</v>
      </c>
      <c r="V1275" s="4">
        <v>50</v>
      </c>
      <c r="W1275" s="4" t="s">
        <v>1953</v>
      </c>
      <c r="X1275" s="4">
        <v>1309</v>
      </c>
      <c r="Y1275" s="4" t="s">
        <v>1954</v>
      </c>
      <c r="Z1275" s="4">
        <v>15</v>
      </c>
      <c r="AA1275" s="4" t="s">
        <v>43</v>
      </c>
      <c r="AB1275" s="4">
        <v>1</v>
      </c>
      <c r="AC1275" s="4" t="s">
        <v>43</v>
      </c>
      <c r="AD1275" s="36">
        <v>31</v>
      </c>
      <c r="AE1275" s="36" t="s">
        <v>49</v>
      </c>
      <c r="AF1275" s="4"/>
      <c r="AG1275" s="4"/>
      <c r="AH1275" s="4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</row>
    <row r="1276" spans="1:46" ht="15" customHeight="1" x14ac:dyDescent="0.35">
      <c r="A1276" s="4">
        <v>2022</v>
      </c>
      <c r="B1276" s="4" t="s">
        <v>147</v>
      </c>
      <c r="C1276" s="4" t="s">
        <v>148</v>
      </c>
      <c r="D1276" s="55">
        <v>44729</v>
      </c>
      <c r="E1276" s="4" t="s">
        <v>2727</v>
      </c>
      <c r="F1276" s="4" t="s">
        <v>36</v>
      </c>
      <c r="G1276" s="4" t="s">
        <v>37</v>
      </c>
      <c r="H1276" s="4" t="s">
        <v>38</v>
      </c>
      <c r="I1276" s="4" t="s">
        <v>702</v>
      </c>
      <c r="J1276" s="4"/>
      <c r="K1276" s="55"/>
      <c r="L1276" s="4"/>
      <c r="M1276" s="4"/>
      <c r="N1276" s="55"/>
      <c r="O1276" s="4" t="s">
        <v>3288</v>
      </c>
      <c r="P1276" s="55">
        <v>44924</v>
      </c>
      <c r="Q1276" s="4" t="s">
        <v>3289</v>
      </c>
      <c r="R1276" s="4"/>
      <c r="S1276" s="4"/>
      <c r="T1276" s="56">
        <v>0</v>
      </c>
      <c r="U1276" s="56" t="s">
        <v>150</v>
      </c>
      <c r="V1276" s="56">
        <v>301837</v>
      </c>
      <c r="W1276" s="56" t="s">
        <v>3290</v>
      </c>
      <c r="X1276" s="56">
        <v>301837</v>
      </c>
      <c r="Y1276" s="56" t="s">
        <v>3290</v>
      </c>
      <c r="Z1276" s="56">
        <v>5</v>
      </c>
      <c r="AA1276" s="56" t="s">
        <v>77</v>
      </c>
      <c r="AB1276" s="56">
        <v>4</v>
      </c>
      <c r="AC1276" s="56" t="s">
        <v>770</v>
      </c>
      <c r="AD1276" s="37">
        <v>8</v>
      </c>
      <c r="AE1276" s="37" t="s">
        <v>3291</v>
      </c>
      <c r="AF1276" s="4"/>
      <c r="AG1276" s="4"/>
      <c r="AH1276" s="4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</row>
    <row r="1277" spans="1:46" ht="15" customHeight="1" x14ac:dyDescent="0.35">
      <c r="A1277" s="4">
        <v>2022</v>
      </c>
      <c r="B1277" s="4" t="s">
        <v>34</v>
      </c>
      <c r="C1277" s="4" t="s">
        <v>289</v>
      </c>
      <c r="D1277" s="55">
        <v>44196</v>
      </c>
      <c r="E1277" s="4" t="s">
        <v>1910</v>
      </c>
      <c r="F1277" s="4" t="s">
        <v>36</v>
      </c>
      <c r="G1277" s="4" t="s">
        <v>1149</v>
      </c>
      <c r="H1277" s="4" t="s">
        <v>38</v>
      </c>
      <c r="I1277" s="4" t="s">
        <v>2724</v>
      </c>
      <c r="J1277" s="4"/>
      <c r="K1277" s="55"/>
      <c r="L1277" s="4"/>
      <c r="M1277" s="4"/>
      <c r="N1277" s="55"/>
      <c r="O1277" s="4" t="s">
        <v>3292</v>
      </c>
      <c r="P1277" s="55">
        <v>44732</v>
      </c>
      <c r="Q1277" s="4" t="s">
        <v>3293</v>
      </c>
      <c r="R1277" s="4"/>
      <c r="S1277" s="4"/>
      <c r="T1277" s="4">
        <v>21</v>
      </c>
      <c r="U1277" s="4" t="s">
        <v>352</v>
      </c>
      <c r="V1277" s="4">
        <v>21</v>
      </c>
      <c r="W1277" s="4" t="s">
        <v>352</v>
      </c>
      <c r="X1277" s="4">
        <v>198</v>
      </c>
      <c r="Y1277" s="4" t="s">
        <v>353</v>
      </c>
      <c r="Z1277" s="4">
        <v>15</v>
      </c>
      <c r="AA1277" s="4" t="s">
        <v>43</v>
      </c>
      <c r="AB1277" s="4">
        <v>1</v>
      </c>
      <c r="AC1277" s="4" t="s">
        <v>43</v>
      </c>
      <c r="AD1277" s="36">
        <v>31</v>
      </c>
      <c r="AE1277" s="36" t="s">
        <v>49</v>
      </c>
      <c r="AF1277" s="4"/>
      <c r="AG1277" s="4"/>
      <c r="AH1277" s="4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</row>
    <row r="1278" spans="1:46" ht="15" customHeight="1" x14ac:dyDescent="0.35">
      <c r="A1278" s="4">
        <v>2022</v>
      </c>
      <c r="B1278" s="4" t="s">
        <v>147</v>
      </c>
      <c r="C1278" s="4" t="s">
        <v>207</v>
      </c>
      <c r="D1278" s="55">
        <v>44676</v>
      </c>
      <c r="E1278" s="4" t="s">
        <v>3294</v>
      </c>
      <c r="F1278" s="4" t="s">
        <v>36</v>
      </c>
      <c r="G1278" s="4" t="s">
        <v>37</v>
      </c>
      <c r="H1278" s="4" t="s">
        <v>38</v>
      </c>
      <c r="I1278" s="4" t="s">
        <v>2721</v>
      </c>
      <c r="J1278" s="56"/>
      <c r="K1278" s="57"/>
      <c r="L1278" s="4"/>
      <c r="M1278" s="4"/>
      <c r="N1278" s="55"/>
      <c r="O1278" s="4" t="s">
        <v>3295</v>
      </c>
      <c r="P1278" s="55">
        <v>44676</v>
      </c>
      <c r="Q1278" s="4" t="s">
        <v>3296</v>
      </c>
      <c r="R1278" s="4"/>
      <c r="S1278" s="4"/>
      <c r="T1278" s="4">
        <v>0</v>
      </c>
      <c r="U1278" s="4" t="s">
        <v>150</v>
      </c>
      <c r="V1278" s="4">
        <v>300605</v>
      </c>
      <c r="W1278" s="4" t="s">
        <v>3297</v>
      </c>
      <c r="X1278" s="4">
        <v>300605</v>
      </c>
      <c r="Y1278" s="4" t="s">
        <v>3297</v>
      </c>
      <c r="Z1278" s="4">
        <v>6</v>
      </c>
      <c r="AA1278" s="4" t="s">
        <v>413</v>
      </c>
      <c r="AB1278" s="4">
        <v>6</v>
      </c>
      <c r="AC1278" s="4" t="s">
        <v>2999</v>
      </c>
      <c r="AD1278" s="36">
        <v>1</v>
      </c>
      <c r="AE1278" s="36" t="s">
        <v>2999</v>
      </c>
      <c r="AF1278" s="4"/>
      <c r="AG1278" s="4"/>
      <c r="AH1278" s="4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</row>
    <row r="1279" spans="1:46" ht="15" customHeight="1" x14ac:dyDescent="0.35">
      <c r="A1279" s="4">
        <v>2022</v>
      </c>
      <c r="B1279" s="4" t="s">
        <v>34</v>
      </c>
      <c r="C1279" s="4" t="s">
        <v>34</v>
      </c>
      <c r="D1279" s="55">
        <v>44656</v>
      </c>
      <c r="E1279" s="4" t="s">
        <v>2947</v>
      </c>
      <c r="F1279" s="4" t="s">
        <v>36</v>
      </c>
      <c r="G1279" s="4" t="s">
        <v>37</v>
      </c>
      <c r="H1279" s="4" t="s">
        <v>38</v>
      </c>
      <c r="I1279" s="4" t="s">
        <v>2721</v>
      </c>
      <c r="J1279" s="4"/>
      <c r="K1279" s="55"/>
      <c r="L1279" s="4"/>
      <c r="M1279" s="4"/>
      <c r="N1279" s="55"/>
      <c r="O1279" s="4" t="s">
        <v>3298</v>
      </c>
      <c r="P1279" s="55">
        <v>44656</v>
      </c>
      <c r="Q1279" s="4" t="s">
        <v>3299</v>
      </c>
      <c r="R1279" s="4"/>
      <c r="S1279" s="4"/>
      <c r="T1279" s="4">
        <v>13</v>
      </c>
      <c r="U1279" s="4" t="s">
        <v>132</v>
      </c>
      <c r="V1279" s="4">
        <v>164</v>
      </c>
      <c r="W1279" s="4" t="s">
        <v>273</v>
      </c>
      <c r="X1279" s="4">
        <v>1299</v>
      </c>
      <c r="Y1279" s="4" t="s">
        <v>274</v>
      </c>
      <c r="Z1279" s="4">
        <v>15</v>
      </c>
      <c r="AA1279" s="4" t="s">
        <v>43</v>
      </c>
      <c r="AB1279" s="4">
        <v>1</v>
      </c>
      <c r="AC1279" s="4" t="s">
        <v>43</v>
      </c>
      <c r="AD1279" s="36">
        <v>31</v>
      </c>
      <c r="AE1279" s="36" t="s">
        <v>49</v>
      </c>
      <c r="AF1279" s="4"/>
      <c r="AG1279" s="4"/>
      <c r="AH1279" s="4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</row>
    <row r="1280" spans="1:46" ht="15" customHeight="1" x14ac:dyDescent="0.35">
      <c r="A1280" s="4">
        <v>2022</v>
      </c>
      <c r="B1280" s="4" t="s">
        <v>147</v>
      </c>
      <c r="C1280" s="4" t="s">
        <v>148</v>
      </c>
      <c r="D1280" s="55">
        <v>44698</v>
      </c>
      <c r="E1280" s="4" t="s">
        <v>2727</v>
      </c>
      <c r="F1280" s="4" t="s">
        <v>36</v>
      </c>
      <c r="G1280" s="4" t="s">
        <v>37</v>
      </c>
      <c r="H1280" s="4" t="s">
        <v>38</v>
      </c>
      <c r="I1280" s="4" t="s">
        <v>2734</v>
      </c>
      <c r="J1280" s="4"/>
      <c r="K1280" s="55"/>
      <c r="L1280" s="4"/>
      <c r="M1280" s="4" t="s">
        <v>2731</v>
      </c>
      <c r="N1280" s="55"/>
      <c r="O1280" s="4" t="s">
        <v>3300</v>
      </c>
      <c r="P1280" s="55">
        <v>44698</v>
      </c>
      <c r="Q1280" s="4" t="s">
        <v>3301</v>
      </c>
      <c r="R1280" s="4"/>
      <c r="S1280" s="4"/>
      <c r="T1280" s="56">
        <v>0</v>
      </c>
      <c r="U1280" s="56" t="s">
        <v>150</v>
      </c>
      <c r="V1280" s="56">
        <v>301768</v>
      </c>
      <c r="W1280" s="56" t="s">
        <v>3302</v>
      </c>
      <c r="X1280" s="56">
        <v>301768</v>
      </c>
      <c r="Y1280" s="56" t="s">
        <v>3302</v>
      </c>
      <c r="Z1280" s="56">
        <v>22</v>
      </c>
      <c r="AA1280" s="56" t="s">
        <v>108</v>
      </c>
      <c r="AB1280" s="56">
        <v>9</v>
      </c>
      <c r="AC1280" s="56" t="s">
        <v>108</v>
      </c>
      <c r="AD1280" s="37">
        <v>10</v>
      </c>
      <c r="AE1280" s="37" t="s">
        <v>3303</v>
      </c>
      <c r="AF1280" s="4"/>
      <c r="AG1280" s="4"/>
      <c r="AH1280" s="4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</row>
    <row r="1281" spans="1:46" ht="15" customHeight="1" x14ac:dyDescent="0.35">
      <c r="A1281" s="4">
        <v>2023</v>
      </c>
      <c r="B1281" s="4" t="s">
        <v>147</v>
      </c>
      <c r="C1281" s="4" t="s">
        <v>207</v>
      </c>
      <c r="D1281" s="55">
        <v>44698</v>
      </c>
      <c r="E1281" s="4" t="s">
        <v>2727</v>
      </c>
      <c r="F1281" s="4" t="s">
        <v>36</v>
      </c>
      <c r="G1281" s="4" t="s">
        <v>37</v>
      </c>
      <c r="H1281" s="4" t="s">
        <v>38</v>
      </c>
      <c r="I1281" s="4" t="s">
        <v>2755</v>
      </c>
      <c r="J1281" s="4"/>
      <c r="K1281" s="55"/>
      <c r="L1281" s="4"/>
      <c r="M1281" s="4"/>
      <c r="N1281" s="55"/>
      <c r="O1281" s="4" t="s">
        <v>3304</v>
      </c>
      <c r="P1281" s="55">
        <v>44977</v>
      </c>
      <c r="Q1281" s="4" t="s">
        <v>3305</v>
      </c>
      <c r="R1281" s="4"/>
      <c r="S1281" s="4"/>
      <c r="T1281" s="56">
        <v>0</v>
      </c>
      <c r="U1281" s="56" t="s">
        <v>150</v>
      </c>
      <c r="V1281" s="56">
        <v>301724</v>
      </c>
      <c r="W1281" s="56" t="s">
        <v>1565</v>
      </c>
      <c r="X1281" s="56">
        <v>301724</v>
      </c>
      <c r="Y1281" s="56" t="s">
        <v>1565</v>
      </c>
      <c r="Z1281" s="56">
        <v>22</v>
      </c>
      <c r="AA1281" s="56" t="s">
        <v>108</v>
      </c>
      <c r="AB1281" s="56">
        <v>5</v>
      </c>
      <c r="AC1281" s="56" t="s">
        <v>1566</v>
      </c>
      <c r="AD1281" s="37">
        <v>1</v>
      </c>
      <c r="AE1281" s="37" t="s">
        <v>1566</v>
      </c>
      <c r="AF1281" s="4"/>
      <c r="AG1281" s="4"/>
      <c r="AH1281" s="4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</row>
    <row r="1282" spans="1:46" ht="15" customHeight="1" x14ac:dyDescent="0.35">
      <c r="A1282" s="4">
        <v>2022</v>
      </c>
      <c r="B1282" s="4" t="s">
        <v>34</v>
      </c>
      <c r="C1282" s="4" t="s">
        <v>34</v>
      </c>
      <c r="D1282" s="55">
        <v>44685</v>
      </c>
      <c r="E1282" s="4" t="s">
        <v>2727</v>
      </c>
      <c r="F1282" s="4" t="s">
        <v>36</v>
      </c>
      <c r="G1282" s="4" t="s">
        <v>37</v>
      </c>
      <c r="H1282" s="4" t="s">
        <v>38</v>
      </c>
      <c r="I1282" s="4" t="s">
        <v>2724</v>
      </c>
      <c r="J1282" s="4"/>
      <c r="K1282" s="55"/>
      <c r="L1282" s="4"/>
      <c r="M1282" s="4"/>
      <c r="N1282" s="55"/>
      <c r="O1282" s="4" t="s">
        <v>3306</v>
      </c>
      <c r="P1282" s="55">
        <v>44685</v>
      </c>
      <c r="Q1282" s="4" t="s">
        <v>3307</v>
      </c>
      <c r="R1282" s="4"/>
      <c r="S1282" s="4"/>
      <c r="T1282" s="4">
        <v>3</v>
      </c>
      <c r="U1282" s="4" t="s">
        <v>159</v>
      </c>
      <c r="V1282" s="4">
        <v>116</v>
      </c>
      <c r="W1282" s="4" t="s">
        <v>339</v>
      </c>
      <c r="X1282" s="4">
        <v>513</v>
      </c>
      <c r="Y1282" s="4" t="s">
        <v>339</v>
      </c>
      <c r="Z1282" s="4">
        <v>15</v>
      </c>
      <c r="AA1282" s="4" t="s">
        <v>43</v>
      </c>
      <c r="AB1282" s="4">
        <v>1</v>
      </c>
      <c r="AC1282" s="4" t="s">
        <v>43</v>
      </c>
      <c r="AD1282" s="36">
        <v>15</v>
      </c>
      <c r="AE1282" s="36" t="s">
        <v>340</v>
      </c>
      <c r="AF1282" s="4"/>
      <c r="AG1282" s="4"/>
      <c r="AH1282" s="4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</row>
    <row r="1283" spans="1:46" ht="15" customHeight="1" x14ac:dyDescent="0.35">
      <c r="A1283" s="4">
        <v>2022</v>
      </c>
      <c r="B1283" s="4" t="s">
        <v>147</v>
      </c>
      <c r="C1283" s="4" t="s">
        <v>148</v>
      </c>
      <c r="D1283" s="55">
        <v>44782</v>
      </c>
      <c r="E1283" s="4" t="s">
        <v>2947</v>
      </c>
      <c r="F1283" s="4" t="s">
        <v>36</v>
      </c>
      <c r="G1283" s="4" t="s">
        <v>37</v>
      </c>
      <c r="H1283" s="4" t="s">
        <v>38</v>
      </c>
      <c r="I1283" s="4" t="s">
        <v>2728</v>
      </c>
      <c r="J1283" s="4"/>
      <c r="K1283" s="55"/>
      <c r="L1283" s="4"/>
      <c r="M1283" s="4" t="s">
        <v>2721</v>
      </c>
      <c r="N1283" s="55"/>
      <c r="O1283" s="4" t="s">
        <v>3308</v>
      </c>
      <c r="P1283" s="55">
        <v>44796</v>
      </c>
      <c r="Q1283" s="4" t="s">
        <v>3309</v>
      </c>
      <c r="R1283" s="4"/>
      <c r="S1283" s="4"/>
      <c r="T1283" s="4">
        <v>0</v>
      </c>
      <c r="U1283" s="4" t="s">
        <v>150</v>
      </c>
      <c r="V1283" s="4">
        <v>301443</v>
      </c>
      <c r="W1283" s="4" t="s">
        <v>3310</v>
      </c>
      <c r="X1283" s="4">
        <v>301443</v>
      </c>
      <c r="Y1283" s="4" t="s">
        <v>3310</v>
      </c>
      <c r="Z1283" s="4">
        <v>16</v>
      </c>
      <c r="AA1283" s="4" t="s">
        <v>88</v>
      </c>
      <c r="AB1283" s="4">
        <v>2</v>
      </c>
      <c r="AC1283" s="4" t="s">
        <v>885</v>
      </c>
      <c r="AD1283" s="36">
        <v>10</v>
      </c>
      <c r="AE1283" s="36" t="s">
        <v>3311</v>
      </c>
      <c r="AF1283" s="4"/>
      <c r="AG1283" s="4"/>
      <c r="AH1283" s="4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</row>
    <row r="1284" spans="1:46" ht="15" customHeight="1" x14ac:dyDescent="0.35">
      <c r="A1284" s="4">
        <v>2022</v>
      </c>
      <c r="B1284" s="4" t="s">
        <v>147</v>
      </c>
      <c r="C1284" s="4" t="s">
        <v>207</v>
      </c>
      <c r="D1284" s="55">
        <v>44692</v>
      </c>
      <c r="E1284" s="4" t="s">
        <v>2947</v>
      </c>
      <c r="F1284" s="4" t="s">
        <v>36</v>
      </c>
      <c r="G1284" s="4" t="s">
        <v>37</v>
      </c>
      <c r="H1284" s="4" t="s">
        <v>38</v>
      </c>
      <c r="I1284" s="4" t="s">
        <v>2724</v>
      </c>
      <c r="J1284" s="4"/>
      <c r="K1284" s="55"/>
      <c r="L1284" s="4"/>
      <c r="M1284" s="4"/>
      <c r="N1284" s="55"/>
      <c r="O1284" s="4" t="s">
        <v>3312</v>
      </c>
      <c r="P1284" s="55">
        <v>44692</v>
      </c>
      <c r="Q1284" s="4" t="s">
        <v>3313</v>
      </c>
      <c r="R1284" s="4"/>
      <c r="S1284" s="4"/>
      <c r="T1284" s="4">
        <v>0</v>
      </c>
      <c r="U1284" s="4" t="s">
        <v>150</v>
      </c>
      <c r="V1284" s="4">
        <v>301197</v>
      </c>
      <c r="W1284" s="4" t="s">
        <v>3314</v>
      </c>
      <c r="X1284" s="4">
        <v>301197</v>
      </c>
      <c r="Y1284" s="4" t="s">
        <v>3314</v>
      </c>
      <c r="Z1284" s="4">
        <v>13</v>
      </c>
      <c r="AA1284" s="4" t="s">
        <v>314</v>
      </c>
      <c r="AB1284" s="4">
        <v>10</v>
      </c>
      <c r="AC1284" s="4" t="s">
        <v>3125</v>
      </c>
      <c r="AD1284" s="36">
        <v>1</v>
      </c>
      <c r="AE1284" s="36" t="s">
        <v>3125</v>
      </c>
      <c r="AF1284" s="4"/>
      <c r="AG1284" s="4"/>
      <c r="AH1284" s="4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</row>
    <row r="1285" spans="1:46" ht="15" customHeight="1" x14ac:dyDescent="0.35">
      <c r="A1285" s="4">
        <v>2022</v>
      </c>
      <c r="B1285" s="4" t="s">
        <v>147</v>
      </c>
      <c r="C1285" s="4" t="s">
        <v>148</v>
      </c>
      <c r="D1285" s="55">
        <v>44663</v>
      </c>
      <c r="E1285" s="4" t="s">
        <v>2727</v>
      </c>
      <c r="F1285" s="4" t="s">
        <v>36</v>
      </c>
      <c r="G1285" s="4" t="s">
        <v>37</v>
      </c>
      <c r="H1285" s="4" t="s">
        <v>38</v>
      </c>
      <c r="I1285" s="4" t="s">
        <v>2721</v>
      </c>
      <c r="J1285" s="4"/>
      <c r="K1285" s="55"/>
      <c r="L1285" s="4"/>
      <c r="M1285" s="4" t="s">
        <v>2734</v>
      </c>
      <c r="N1285" s="55"/>
      <c r="O1285" s="4" t="s">
        <v>3315</v>
      </c>
      <c r="P1285" s="55">
        <v>44789</v>
      </c>
      <c r="Q1285" s="4" t="s">
        <v>3316</v>
      </c>
      <c r="R1285" s="4"/>
      <c r="S1285" s="4"/>
      <c r="T1285" s="4">
        <v>0</v>
      </c>
      <c r="U1285" s="4" t="s">
        <v>150</v>
      </c>
      <c r="V1285" s="4">
        <v>301771</v>
      </c>
      <c r="W1285" s="4" t="s">
        <v>3317</v>
      </c>
      <c r="X1285" s="4">
        <v>301771</v>
      </c>
      <c r="Y1285" s="4" t="s">
        <v>3317</v>
      </c>
      <c r="Z1285" s="4">
        <v>22</v>
      </c>
      <c r="AA1285" s="4" t="s">
        <v>108</v>
      </c>
      <c r="AB1285" s="4">
        <v>9</v>
      </c>
      <c r="AC1285" s="4" t="s">
        <v>108</v>
      </c>
      <c r="AD1285" s="36">
        <v>13</v>
      </c>
      <c r="AE1285" s="36" t="s">
        <v>3318</v>
      </c>
      <c r="AF1285" s="4"/>
      <c r="AG1285" s="4"/>
      <c r="AH1285" s="4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</row>
    <row r="1286" spans="1:46" ht="15" customHeight="1" x14ac:dyDescent="0.35">
      <c r="A1286" s="4">
        <v>2023</v>
      </c>
      <c r="B1286" s="4" t="s">
        <v>147</v>
      </c>
      <c r="C1286" s="4" t="s">
        <v>207</v>
      </c>
      <c r="D1286" s="55">
        <v>44767</v>
      </c>
      <c r="E1286" s="4" t="s">
        <v>2947</v>
      </c>
      <c r="F1286" s="4" t="s">
        <v>36</v>
      </c>
      <c r="G1286" s="4" t="s">
        <v>37</v>
      </c>
      <c r="H1286" s="4" t="s">
        <v>38</v>
      </c>
      <c r="I1286" s="4" t="s">
        <v>2712</v>
      </c>
      <c r="J1286" s="4"/>
      <c r="K1286" s="55"/>
      <c r="L1286" s="4" t="s">
        <v>860</v>
      </c>
      <c r="M1286" s="4" t="s">
        <v>2949</v>
      </c>
      <c r="N1286" s="55"/>
      <c r="O1286" s="4" t="s">
        <v>3319</v>
      </c>
      <c r="P1286" s="55">
        <v>45141</v>
      </c>
      <c r="Q1286" s="4" t="s">
        <v>3320</v>
      </c>
      <c r="R1286" s="4"/>
      <c r="S1286" s="4"/>
      <c r="T1286" s="4">
        <v>0</v>
      </c>
      <c r="U1286" s="4" t="s">
        <v>150</v>
      </c>
      <c r="V1286" s="4">
        <v>300885</v>
      </c>
      <c r="W1286" s="4" t="s">
        <v>745</v>
      </c>
      <c r="X1286" s="4">
        <v>300885</v>
      </c>
      <c r="Y1286" s="4" t="s">
        <v>745</v>
      </c>
      <c r="Z1286" s="4">
        <v>10</v>
      </c>
      <c r="AA1286" s="4" t="s">
        <v>256</v>
      </c>
      <c r="AB1286" s="4">
        <v>1</v>
      </c>
      <c r="AC1286" s="4" t="s">
        <v>256</v>
      </c>
      <c r="AD1286" s="36">
        <v>1</v>
      </c>
      <c r="AE1286" s="36" t="s">
        <v>256</v>
      </c>
      <c r="AF1286" s="4"/>
      <c r="AG1286" s="4"/>
      <c r="AH1286" s="4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</row>
    <row r="1287" spans="1:46" ht="15" customHeight="1" x14ac:dyDescent="0.35">
      <c r="A1287" s="4">
        <v>2022</v>
      </c>
      <c r="B1287" s="4" t="s">
        <v>147</v>
      </c>
      <c r="C1287" s="4" t="s">
        <v>207</v>
      </c>
      <c r="D1287" s="55">
        <v>44644</v>
      </c>
      <c r="E1287" s="4" t="s">
        <v>2324</v>
      </c>
      <c r="F1287" s="4" t="s">
        <v>36</v>
      </c>
      <c r="G1287" s="4" t="s">
        <v>37</v>
      </c>
      <c r="H1287" s="4" t="s">
        <v>38</v>
      </c>
      <c r="I1287" s="4" t="s">
        <v>2721</v>
      </c>
      <c r="J1287" s="4"/>
      <c r="K1287" s="55"/>
      <c r="L1287" s="4"/>
      <c r="M1287" s="4"/>
      <c r="N1287" s="55"/>
      <c r="O1287" s="4" t="s">
        <v>3321</v>
      </c>
      <c r="P1287" s="55">
        <v>44644</v>
      </c>
      <c r="Q1287" s="4" t="s">
        <v>3322</v>
      </c>
      <c r="R1287" s="4"/>
      <c r="S1287" s="4"/>
      <c r="T1287" s="4">
        <v>0</v>
      </c>
      <c r="U1287" s="4" t="s">
        <v>150</v>
      </c>
      <c r="V1287" s="4">
        <v>300620</v>
      </c>
      <c r="W1287" s="4" t="s">
        <v>3323</v>
      </c>
      <c r="X1287" s="4">
        <v>300620</v>
      </c>
      <c r="Y1287" s="4" t="s">
        <v>3323</v>
      </c>
      <c r="Z1287" s="4">
        <v>6</v>
      </c>
      <c r="AA1287" s="4" t="s">
        <v>413</v>
      </c>
      <c r="AB1287" s="4">
        <v>7</v>
      </c>
      <c r="AC1287" s="4" t="s">
        <v>3324</v>
      </c>
      <c r="AD1287" s="36">
        <v>1</v>
      </c>
      <c r="AE1287" s="36" t="s">
        <v>3325</v>
      </c>
      <c r="AF1287" s="4"/>
      <c r="AG1287" s="4"/>
      <c r="AH1287" s="4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</row>
    <row r="1288" spans="1:46" ht="15" customHeight="1" x14ac:dyDescent="0.35">
      <c r="A1288" s="4">
        <v>2022</v>
      </c>
      <c r="B1288" s="4" t="s">
        <v>34</v>
      </c>
      <c r="C1288" s="4" t="s">
        <v>34</v>
      </c>
      <c r="D1288" s="55">
        <v>44633</v>
      </c>
      <c r="E1288" s="4" t="s">
        <v>551</v>
      </c>
      <c r="F1288" s="4" t="s">
        <v>36</v>
      </c>
      <c r="G1288" s="4" t="s">
        <v>1149</v>
      </c>
      <c r="H1288" s="4" t="s">
        <v>38</v>
      </c>
      <c r="I1288" s="4" t="s">
        <v>2735</v>
      </c>
      <c r="J1288" s="4"/>
      <c r="K1288" s="55"/>
      <c r="L1288" s="4"/>
      <c r="M1288" s="4" t="s">
        <v>3326</v>
      </c>
      <c r="N1288" s="55"/>
      <c r="O1288" s="4" t="s">
        <v>3327</v>
      </c>
      <c r="P1288" s="55">
        <v>44633</v>
      </c>
      <c r="Q1288" s="4" t="s">
        <v>3328</v>
      </c>
      <c r="R1288" s="4"/>
      <c r="S1288" s="4"/>
      <c r="T1288" s="4">
        <v>13</v>
      </c>
      <c r="U1288" s="4" t="s">
        <v>132</v>
      </c>
      <c r="V1288" s="4">
        <v>13</v>
      </c>
      <c r="W1288" s="4" t="s">
        <v>156</v>
      </c>
      <c r="X1288" s="4">
        <v>155</v>
      </c>
      <c r="Y1288" s="4" t="s">
        <v>157</v>
      </c>
      <c r="Z1288" s="4">
        <v>15</v>
      </c>
      <c r="AA1288" s="4" t="s">
        <v>43</v>
      </c>
      <c r="AB1288" s="4">
        <v>1</v>
      </c>
      <c r="AC1288" s="4" t="s">
        <v>43</v>
      </c>
      <c r="AD1288" s="36">
        <v>13</v>
      </c>
      <c r="AE1288" s="36" t="s">
        <v>44</v>
      </c>
      <c r="AF1288" s="4"/>
      <c r="AG1288" s="4"/>
      <c r="AH1288" s="4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</row>
    <row r="1289" spans="1:46" ht="15" customHeight="1" x14ac:dyDescent="0.35">
      <c r="A1289" s="4">
        <v>2022</v>
      </c>
      <c r="B1289" s="4" t="s">
        <v>34</v>
      </c>
      <c r="C1289" s="4" t="s">
        <v>34</v>
      </c>
      <c r="D1289" s="55">
        <v>44735</v>
      </c>
      <c r="E1289" s="4" t="s">
        <v>2566</v>
      </c>
      <c r="F1289" s="4" t="s">
        <v>36</v>
      </c>
      <c r="G1289" s="4" t="s">
        <v>1149</v>
      </c>
      <c r="H1289" s="4" t="s">
        <v>38</v>
      </c>
      <c r="I1289" s="4" t="s">
        <v>2735</v>
      </c>
      <c r="J1289" s="4"/>
      <c r="K1289" s="55"/>
      <c r="L1289" s="4"/>
      <c r="M1289" s="4" t="s">
        <v>748</v>
      </c>
      <c r="N1289" s="55"/>
      <c r="O1289" s="4" t="s">
        <v>3329</v>
      </c>
      <c r="P1289" s="55">
        <v>44735</v>
      </c>
      <c r="Q1289" s="4" t="s">
        <v>3330</v>
      </c>
      <c r="R1289" s="4"/>
      <c r="S1289" s="4"/>
      <c r="T1289" s="4">
        <v>10</v>
      </c>
      <c r="U1289" s="4" t="s">
        <v>246</v>
      </c>
      <c r="V1289" s="4">
        <v>10</v>
      </c>
      <c r="W1289" s="4" t="s">
        <v>360</v>
      </c>
      <c r="X1289" s="4">
        <v>79</v>
      </c>
      <c r="Y1289" s="4" t="s">
        <v>361</v>
      </c>
      <c r="Z1289" s="4">
        <v>15</v>
      </c>
      <c r="AA1289" s="4" t="s">
        <v>43</v>
      </c>
      <c r="AB1289" s="4">
        <v>1</v>
      </c>
      <c r="AC1289" s="4" t="s">
        <v>43</v>
      </c>
      <c r="AD1289" s="36">
        <v>30</v>
      </c>
      <c r="AE1289" s="36" t="s">
        <v>130</v>
      </c>
      <c r="AF1289" s="4"/>
      <c r="AG1289" s="4"/>
      <c r="AH1289" s="4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</row>
    <row r="1290" spans="1:46" ht="15" customHeight="1" x14ac:dyDescent="0.35">
      <c r="A1290" s="4">
        <v>2022</v>
      </c>
      <c r="B1290" s="4" t="s">
        <v>34</v>
      </c>
      <c r="C1290" s="4" t="s">
        <v>34</v>
      </c>
      <c r="D1290" s="55">
        <v>44691</v>
      </c>
      <c r="E1290" s="4" t="s">
        <v>2811</v>
      </c>
      <c r="F1290" s="4" t="s">
        <v>36</v>
      </c>
      <c r="G1290" s="4" t="s">
        <v>921</v>
      </c>
      <c r="H1290" s="4" t="s">
        <v>38</v>
      </c>
      <c r="I1290" s="4" t="s">
        <v>2721</v>
      </c>
      <c r="J1290" s="4"/>
      <c r="K1290" s="55"/>
      <c r="L1290" s="4"/>
      <c r="M1290" s="4"/>
      <c r="N1290" s="55"/>
      <c r="O1290" s="4" t="s">
        <v>3331</v>
      </c>
      <c r="P1290" s="55">
        <v>44691</v>
      </c>
      <c r="Q1290" s="4" t="s">
        <v>3332</v>
      </c>
      <c r="R1290" s="4"/>
      <c r="S1290" s="4"/>
      <c r="T1290" s="4">
        <v>13</v>
      </c>
      <c r="U1290" s="4" t="s">
        <v>132</v>
      </c>
      <c r="V1290" s="4">
        <v>13</v>
      </c>
      <c r="W1290" s="4" t="s">
        <v>156</v>
      </c>
      <c r="X1290" s="4">
        <v>155</v>
      </c>
      <c r="Y1290" s="4" t="s">
        <v>157</v>
      </c>
      <c r="Z1290" s="4">
        <v>15</v>
      </c>
      <c r="AA1290" s="4" t="s">
        <v>43</v>
      </c>
      <c r="AB1290" s="4">
        <v>1</v>
      </c>
      <c r="AC1290" s="4" t="s">
        <v>43</v>
      </c>
      <c r="AD1290" s="36">
        <v>13</v>
      </c>
      <c r="AE1290" s="36" t="s">
        <v>44</v>
      </c>
      <c r="AF1290" s="4"/>
      <c r="AG1290" s="4"/>
      <c r="AH1290" s="4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</row>
    <row r="1291" spans="1:46" ht="15" customHeight="1" x14ac:dyDescent="0.35">
      <c r="A1291" s="4">
        <v>2023</v>
      </c>
      <c r="B1291" s="4" t="s">
        <v>147</v>
      </c>
      <c r="C1291" s="4" t="s">
        <v>148</v>
      </c>
      <c r="D1291" s="55">
        <v>44981</v>
      </c>
      <c r="E1291" s="4" t="s">
        <v>2947</v>
      </c>
      <c r="F1291" s="4" t="s">
        <v>36</v>
      </c>
      <c r="G1291" s="4" t="s">
        <v>37</v>
      </c>
      <c r="H1291" s="4" t="s">
        <v>38</v>
      </c>
      <c r="I1291" s="4" t="s">
        <v>2712</v>
      </c>
      <c r="J1291" s="4"/>
      <c r="K1291" s="55"/>
      <c r="L1291" s="4" t="s">
        <v>860</v>
      </c>
      <c r="M1291" s="4" t="s">
        <v>2983</v>
      </c>
      <c r="N1291" s="55"/>
      <c r="O1291" s="4" t="s">
        <v>3333</v>
      </c>
      <c r="P1291" s="55">
        <v>45159</v>
      </c>
      <c r="Q1291" s="4" t="s">
        <v>3334</v>
      </c>
      <c r="R1291" s="4"/>
      <c r="S1291" s="4"/>
      <c r="T1291" s="4">
        <v>0</v>
      </c>
      <c r="U1291" s="4" t="s">
        <v>150</v>
      </c>
      <c r="V1291" s="4">
        <v>300306</v>
      </c>
      <c r="W1291" s="4" t="s">
        <v>3335</v>
      </c>
      <c r="X1291" s="4">
        <v>300306</v>
      </c>
      <c r="Y1291" s="4" t="s">
        <v>3335</v>
      </c>
      <c r="Z1291" s="4">
        <v>3</v>
      </c>
      <c r="AA1291" s="4" t="s">
        <v>152</v>
      </c>
      <c r="AB1291" s="4">
        <v>5</v>
      </c>
      <c r="AC1291" s="4" t="s">
        <v>1889</v>
      </c>
      <c r="AD1291" s="36">
        <v>4</v>
      </c>
      <c r="AE1291" s="36" t="s">
        <v>3336</v>
      </c>
      <c r="AF1291" s="4"/>
      <c r="AG1291" s="4"/>
      <c r="AH1291" s="4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</row>
    <row r="1292" spans="1:46" ht="15" customHeight="1" x14ac:dyDescent="0.35">
      <c r="A1292" s="4">
        <v>2022</v>
      </c>
      <c r="B1292" s="4" t="s">
        <v>34</v>
      </c>
      <c r="C1292" s="4" t="s">
        <v>244</v>
      </c>
      <c r="D1292" s="55">
        <v>44624</v>
      </c>
      <c r="E1292" s="4" t="s">
        <v>1910</v>
      </c>
      <c r="F1292" s="4" t="s">
        <v>36</v>
      </c>
      <c r="G1292" s="4" t="s">
        <v>37</v>
      </c>
      <c r="H1292" s="4" t="s">
        <v>38</v>
      </c>
      <c r="I1292" s="4" t="s">
        <v>2721</v>
      </c>
      <c r="J1292" s="4"/>
      <c r="K1292" s="55"/>
      <c r="L1292" s="4"/>
      <c r="M1292" s="4"/>
      <c r="N1292" s="55"/>
      <c r="O1292" s="4" t="s">
        <v>3337</v>
      </c>
      <c r="P1292" s="55">
        <v>44624</v>
      </c>
      <c r="Q1292" s="4" t="s">
        <v>3338</v>
      </c>
      <c r="R1292" s="4"/>
      <c r="S1292" s="4"/>
      <c r="T1292" s="4">
        <v>10</v>
      </c>
      <c r="U1292" s="4" t="s">
        <v>246</v>
      </c>
      <c r="V1292" s="4">
        <v>559</v>
      </c>
      <c r="W1292" s="4" t="s">
        <v>3339</v>
      </c>
      <c r="X1292" s="4">
        <v>1692</v>
      </c>
      <c r="Y1292" s="4" t="s">
        <v>3339</v>
      </c>
      <c r="Z1292" s="4">
        <v>13</v>
      </c>
      <c r="AA1292" s="4" t="s">
        <v>314</v>
      </c>
      <c r="AB1292" s="4">
        <v>9</v>
      </c>
      <c r="AC1292" s="4" t="s">
        <v>808</v>
      </c>
      <c r="AD1292" s="36">
        <v>1</v>
      </c>
      <c r="AE1292" s="36" t="s">
        <v>809</v>
      </c>
      <c r="AF1292" s="4"/>
      <c r="AG1292" s="4"/>
      <c r="AH1292" s="4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</row>
    <row r="1293" spans="1:46" ht="15" customHeight="1" x14ac:dyDescent="0.35">
      <c r="A1293" s="4">
        <v>2022</v>
      </c>
      <c r="B1293" s="4" t="s">
        <v>34</v>
      </c>
      <c r="C1293" s="4" t="s">
        <v>34</v>
      </c>
      <c r="D1293" s="55">
        <v>44671</v>
      </c>
      <c r="E1293" s="4" t="s">
        <v>2404</v>
      </c>
      <c r="F1293" s="4" t="s">
        <v>36</v>
      </c>
      <c r="G1293" s="4" t="s">
        <v>921</v>
      </c>
      <c r="H1293" s="4" t="s">
        <v>38</v>
      </c>
      <c r="I1293" s="4" t="s">
        <v>2742</v>
      </c>
      <c r="J1293" s="4"/>
      <c r="K1293" s="55"/>
      <c r="L1293" s="4"/>
      <c r="M1293" s="4"/>
      <c r="N1293" s="55"/>
      <c r="O1293" s="4" t="s">
        <v>3340</v>
      </c>
      <c r="P1293" s="55">
        <v>44671</v>
      </c>
      <c r="Q1293" s="4" t="s">
        <v>3341</v>
      </c>
      <c r="R1293" s="4"/>
      <c r="S1293" s="4"/>
      <c r="T1293" s="4">
        <v>1</v>
      </c>
      <c r="U1293" s="4" t="s">
        <v>40</v>
      </c>
      <c r="V1293" s="4">
        <v>114</v>
      </c>
      <c r="W1293" s="4" t="s">
        <v>283</v>
      </c>
      <c r="X1293" s="4">
        <v>86</v>
      </c>
      <c r="Y1293" s="4" t="s">
        <v>284</v>
      </c>
      <c r="Z1293" s="4">
        <v>15</v>
      </c>
      <c r="AA1293" s="4" t="s">
        <v>43</v>
      </c>
      <c r="AB1293" s="4">
        <v>1</v>
      </c>
      <c r="AC1293" s="4" t="s">
        <v>43</v>
      </c>
      <c r="AD1293" s="36">
        <v>30</v>
      </c>
      <c r="AE1293" s="36" t="s">
        <v>130</v>
      </c>
      <c r="AF1293" s="4"/>
      <c r="AG1293" s="4"/>
      <c r="AH1293" s="4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</row>
    <row r="1294" spans="1:46" ht="15" customHeight="1" x14ac:dyDescent="0.35">
      <c r="A1294" s="4">
        <v>2022</v>
      </c>
      <c r="B1294" s="4" t="s">
        <v>34</v>
      </c>
      <c r="C1294" s="4" t="s">
        <v>34</v>
      </c>
      <c r="D1294" s="55">
        <v>44677</v>
      </c>
      <c r="E1294" s="4" t="s">
        <v>2404</v>
      </c>
      <c r="F1294" s="4" t="s">
        <v>36</v>
      </c>
      <c r="G1294" s="4" t="s">
        <v>921</v>
      </c>
      <c r="H1294" s="4" t="s">
        <v>38</v>
      </c>
      <c r="I1294" s="4" t="s">
        <v>2742</v>
      </c>
      <c r="J1294" s="4"/>
      <c r="K1294" s="55"/>
      <c r="L1294" s="4"/>
      <c r="M1294" s="4"/>
      <c r="N1294" s="55"/>
      <c r="O1294" s="4" t="s">
        <v>3342</v>
      </c>
      <c r="P1294" s="55">
        <v>44677</v>
      </c>
      <c r="Q1294" s="4" t="s">
        <v>3343</v>
      </c>
      <c r="R1294" s="4"/>
      <c r="S1294" s="4"/>
      <c r="T1294" s="4">
        <v>1</v>
      </c>
      <c r="U1294" s="4" t="s">
        <v>40</v>
      </c>
      <c r="V1294" s="4">
        <v>2</v>
      </c>
      <c r="W1294" s="4" t="s">
        <v>336</v>
      </c>
      <c r="X1294" s="4">
        <v>5</v>
      </c>
      <c r="Y1294" s="4" t="s">
        <v>337</v>
      </c>
      <c r="Z1294" s="4">
        <v>15</v>
      </c>
      <c r="AA1294" s="4" t="s">
        <v>43</v>
      </c>
      <c r="AB1294" s="4">
        <v>1</v>
      </c>
      <c r="AC1294" s="4" t="s">
        <v>43</v>
      </c>
      <c r="AD1294" s="36">
        <v>13</v>
      </c>
      <c r="AE1294" s="36" t="s">
        <v>44</v>
      </c>
      <c r="AF1294" s="4"/>
      <c r="AG1294" s="4"/>
      <c r="AH1294" s="4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</row>
    <row r="1295" spans="1:46" ht="15" customHeight="1" x14ac:dyDescent="0.35">
      <c r="A1295" s="4">
        <v>2022</v>
      </c>
      <c r="B1295" s="4" t="s">
        <v>34</v>
      </c>
      <c r="C1295" s="4" t="s">
        <v>34</v>
      </c>
      <c r="D1295" s="55">
        <v>44659</v>
      </c>
      <c r="E1295" s="4" t="s">
        <v>2340</v>
      </c>
      <c r="F1295" s="4" t="s">
        <v>36</v>
      </c>
      <c r="G1295" s="4" t="s">
        <v>921</v>
      </c>
      <c r="H1295" s="4" t="s">
        <v>38</v>
      </c>
      <c r="I1295" s="4" t="s">
        <v>2742</v>
      </c>
      <c r="J1295" s="4"/>
      <c r="K1295" s="55"/>
      <c r="L1295" s="4"/>
      <c r="M1295" s="4"/>
      <c r="N1295" s="55"/>
      <c r="O1295" s="4" t="s">
        <v>3344</v>
      </c>
      <c r="P1295" s="55">
        <v>44659</v>
      </c>
      <c r="Q1295" s="4" t="s">
        <v>3345</v>
      </c>
      <c r="R1295" s="4"/>
      <c r="S1295" s="4"/>
      <c r="T1295" s="4">
        <v>1</v>
      </c>
      <c r="U1295" s="4" t="s">
        <v>40</v>
      </c>
      <c r="V1295" s="4">
        <v>1</v>
      </c>
      <c r="W1295" s="4" t="s">
        <v>219</v>
      </c>
      <c r="X1295" s="4">
        <v>3</v>
      </c>
      <c r="Y1295" s="4" t="s">
        <v>220</v>
      </c>
      <c r="Z1295" s="4">
        <v>15</v>
      </c>
      <c r="AA1295" s="4" t="s">
        <v>43</v>
      </c>
      <c r="AB1295" s="4">
        <v>1</v>
      </c>
      <c r="AC1295" s="4" t="s">
        <v>43</v>
      </c>
      <c r="AD1295" s="36">
        <v>1</v>
      </c>
      <c r="AE1295" s="36" t="s">
        <v>43</v>
      </c>
      <c r="AF1295" s="4"/>
      <c r="AG1295" s="4"/>
      <c r="AH1295" s="4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</row>
    <row r="1296" spans="1:46" ht="15" customHeight="1" x14ac:dyDescent="0.35">
      <c r="A1296" s="4">
        <v>2022</v>
      </c>
      <c r="B1296" s="4" t="s">
        <v>34</v>
      </c>
      <c r="C1296" s="4" t="s">
        <v>34</v>
      </c>
      <c r="D1296" s="55">
        <v>44693</v>
      </c>
      <c r="E1296" s="4" t="s">
        <v>2443</v>
      </c>
      <c r="F1296" s="4" t="s">
        <v>36</v>
      </c>
      <c r="G1296" s="4" t="s">
        <v>921</v>
      </c>
      <c r="H1296" s="4" t="s">
        <v>38</v>
      </c>
      <c r="I1296" s="4" t="s">
        <v>2735</v>
      </c>
      <c r="J1296" s="4"/>
      <c r="K1296" s="55"/>
      <c r="L1296" s="4"/>
      <c r="M1296" s="4"/>
      <c r="N1296" s="55"/>
      <c r="O1296" s="4" t="s">
        <v>3346</v>
      </c>
      <c r="P1296" s="55">
        <v>44693</v>
      </c>
      <c r="Q1296" s="4" t="s">
        <v>3347</v>
      </c>
      <c r="R1296" s="4"/>
      <c r="S1296" s="4"/>
      <c r="T1296" s="4">
        <v>37</v>
      </c>
      <c r="U1296" s="4" t="s">
        <v>186</v>
      </c>
      <c r="V1296" s="4">
        <v>207</v>
      </c>
      <c r="W1296" s="4" t="s">
        <v>483</v>
      </c>
      <c r="X1296" s="4">
        <v>1589</v>
      </c>
      <c r="Y1296" s="4" t="s">
        <v>484</v>
      </c>
      <c r="Z1296" s="4">
        <v>15</v>
      </c>
      <c r="AA1296" s="4" t="s">
        <v>43</v>
      </c>
      <c r="AB1296" s="4">
        <v>1</v>
      </c>
      <c r="AC1296" s="4" t="s">
        <v>43</v>
      </c>
      <c r="AD1296" s="36">
        <v>31</v>
      </c>
      <c r="AE1296" s="36" t="s">
        <v>49</v>
      </c>
      <c r="AF1296" s="4"/>
      <c r="AG1296" s="4"/>
      <c r="AH1296" s="4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</row>
    <row r="1297" spans="1:46" ht="15" customHeight="1" x14ac:dyDescent="0.35">
      <c r="A1297" s="4">
        <v>2022</v>
      </c>
      <c r="B1297" s="4" t="s">
        <v>34</v>
      </c>
      <c r="C1297" s="4" t="s">
        <v>289</v>
      </c>
      <c r="D1297" s="55">
        <v>44700</v>
      </c>
      <c r="E1297" s="4" t="s">
        <v>1290</v>
      </c>
      <c r="F1297" s="4" t="s">
        <v>36</v>
      </c>
      <c r="G1297" s="4" t="s">
        <v>1149</v>
      </c>
      <c r="H1297" s="4" t="s">
        <v>38</v>
      </c>
      <c r="I1297" s="4" t="s">
        <v>2724</v>
      </c>
      <c r="J1297" s="4"/>
      <c r="K1297" s="55"/>
      <c r="L1297" s="4"/>
      <c r="M1297" s="4"/>
      <c r="N1297" s="55"/>
      <c r="O1297" s="4" t="s">
        <v>3348</v>
      </c>
      <c r="P1297" s="55">
        <v>44700</v>
      </c>
      <c r="Q1297" s="4" t="s">
        <v>3349</v>
      </c>
      <c r="R1297" s="4"/>
      <c r="S1297" s="4"/>
      <c r="T1297" s="4">
        <v>32</v>
      </c>
      <c r="U1297" s="4" t="s">
        <v>380</v>
      </c>
      <c r="V1297" s="4">
        <v>32</v>
      </c>
      <c r="W1297" s="4" t="s">
        <v>380</v>
      </c>
      <c r="X1297" s="4">
        <v>479</v>
      </c>
      <c r="Y1297" s="4" t="s">
        <v>380</v>
      </c>
      <c r="Z1297" s="4">
        <v>15</v>
      </c>
      <c r="AA1297" s="4" t="s">
        <v>43</v>
      </c>
      <c r="AB1297" s="4">
        <v>1</v>
      </c>
      <c r="AC1297" s="4" t="s">
        <v>43</v>
      </c>
      <c r="AD1297" s="36">
        <v>1</v>
      </c>
      <c r="AE1297" s="36" t="s">
        <v>43</v>
      </c>
      <c r="AF1297" s="4"/>
      <c r="AG1297" s="4"/>
      <c r="AH1297" s="4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</row>
    <row r="1298" spans="1:46" ht="15" customHeight="1" x14ac:dyDescent="0.35">
      <c r="A1298" s="4">
        <v>2022</v>
      </c>
      <c r="B1298" s="4" t="s">
        <v>34</v>
      </c>
      <c r="C1298" s="4" t="s">
        <v>34</v>
      </c>
      <c r="D1298" s="55">
        <v>44649</v>
      </c>
      <c r="E1298" s="4" t="s">
        <v>1290</v>
      </c>
      <c r="F1298" s="4" t="s">
        <v>36</v>
      </c>
      <c r="G1298" s="4" t="s">
        <v>921</v>
      </c>
      <c r="H1298" s="4" t="s">
        <v>38</v>
      </c>
      <c r="I1298" s="4" t="s">
        <v>2742</v>
      </c>
      <c r="J1298" s="4"/>
      <c r="K1298" s="55"/>
      <c r="L1298" s="4"/>
      <c r="M1298" s="4"/>
      <c r="N1298" s="55"/>
      <c r="O1298" s="4" t="s">
        <v>3350</v>
      </c>
      <c r="P1298" s="55">
        <v>44649</v>
      </c>
      <c r="Q1298" s="4" t="s">
        <v>3351</v>
      </c>
      <c r="R1298" s="4"/>
      <c r="S1298" s="4"/>
      <c r="T1298" s="4">
        <v>1</v>
      </c>
      <c r="U1298" s="4" t="s">
        <v>40</v>
      </c>
      <c r="V1298" s="4">
        <v>19</v>
      </c>
      <c r="W1298" s="4" t="s">
        <v>855</v>
      </c>
      <c r="X1298" s="4">
        <v>1265</v>
      </c>
      <c r="Y1298" s="4" t="s">
        <v>855</v>
      </c>
      <c r="Z1298" s="4">
        <v>15</v>
      </c>
      <c r="AA1298" s="4" t="s">
        <v>43</v>
      </c>
      <c r="AB1298" s="4">
        <v>1</v>
      </c>
      <c r="AC1298" s="4" t="s">
        <v>43</v>
      </c>
      <c r="AD1298" s="36">
        <v>30</v>
      </c>
      <c r="AE1298" s="36" t="s">
        <v>130</v>
      </c>
      <c r="AF1298" s="4"/>
      <c r="AG1298" s="4"/>
      <c r="AH1298" s="4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</row>
    <row r="1299" spans="1:46" ht="15" customHeight="1" x14ac:dyDescent="0.35">
      <c r="A1299" s="4">
        <v>2022</v>
      </c>
      <c r="B1299" s="4" t="s">
        <v>34</v>
      </c>
      <c r="C1299" s="4" t="s">
        <v>34</v>
      </c>
      <c r="D1299" s="55">
        <v>44664</v>
      </c>
      <c r="E1299" s="4" t="s">
        <v>2443</v>
      </c>
      <c r="F1299" s="4" t="s">
        <v>36</v>
      </c>
      <c r="G1299" s="4" t="s">
        <v>921</v>
      </c>
      <c r="H1299" s="4" t="s">
        <v>38</v>
      </c>
      <c r="I1299" s="4" t="s">
        <v>2742</v>
      </c>
      <c r="J1299" s="4"/>
      <c r="K1299" s="55"/>
      <c r="L1299" s="4"/>
      <c r="M1299" s="4"/>
      <c r="N1299" s="55"/>
      <c r="O1299" s="4" t="s">
        <v>3352</v>
      </c>
      <c r="P1299" s="55">
        <v>44664</v>
      </c>
      <c r="Q1299" s="4" t="s">
        <v>3353</v>
      </c>
      <c r="R1299" s="4"/>
      <c r="S1299" s="4"/>
      <c r="T1299" s="4">
        <v>1</v>
      </c>
      <c r="U1299" s="4" t="s">
        <v>40</v>
      </c>
      <c r="V1299" s="4">
        <v>22</v>
      </c>
      <c r="W1299" s="4" t="s">
        <v>852</v>
      </c>
      <c r="X1299" s="4">
        <v>1268</v>
      </c>
      <c r="Y1299" s="4" t="s">
        <v>852</v>
      </c>
      <c r="Z1299" s="4">
        <v>15</v>
      </c>
      <c r="AA1299" s="4" t="s">
        <v>43</v>
      </c>
      <c r="AB1299" s="4">
        <v>1</v>
      </c>
      <c r="AC1299" s="4" t="s">
        <v>43</v>
      </c>
      <c r="AD1299" s="36">
        <v>41</v>
      </c>
      <c r="AE1299" s="36" t="s">
        <v>579</v>
      </c>
      <c r="AF1299" s="4"/>
      <c r="AG1299" s="4"/>
      <c r="AH1299" s="4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</row>
    <row r="1300" spans="1:46" ht="15" customHeight="1" x14ac:dyDescent="0.35">
      <c r="A1300" s="4">
        <v>2022</v>
      </c>
      <c r="B1300" s="4" t="s">
        <v>34</v>
      </c>
      <c r="C1300" s="4" t="s">
        <v>34</v>
      </c>
      <c r="D1300" s="55">
        <v>44671</v>
      </c>
      <c r="E1300" s="4" t="s">
        <v>1290</v>
      </c>
      <c r="F1300" s="4" t="s">
        <v>36</v>
      </c>
      <c r="G1300" s="4" t="s">
        <v>921</v>
      </c>
      <c r="H1300" s="4" t="s">
        <v>38</v>
      </c>
      <c r="I1300" s="4" t="s">
        <v>2742</v>
      </c>
      <c r="J1300" s="4"/>
      <c r="K1300" s="55"/>
      <c r="L1300" s="4"/>
      <c r="M1300" s="4"/>
      <c r="N1300" s="55"/>
      <c r="O1300" s="4" t="s">
        <v>3354</v>
      </c>
      <c r="P1300" s="55">
        <v>44671</v>
      </c>
      <c r="Q1300" s="4" t="s">
        <v>3355</v>
      </c>
      <c r="R1300" s="4"/>
      <c r="S1300" s="4"/>
      <c r="T1300" s="4">
        <v>1</v>
      </c>
      <c r="U1300" s="4" t="s">
        <v>40</v>
      </c>
      <c r="V1300" s="4">
        <v>21</v>
      </c>
      <c r="W1300" s="4" t="s">
        <v>402</v>
      </c>
      <c r="X1300" s="4">
        <v>1267</v>
      </c>
      <c r="Y1300" s="4" t="s">
        <v>402</v>
      </c>
      <c r="Z1300" s="4">
        <v>15</v>
      </c>
      <c r="AA1300" s="4" t="s">
        <v>43</v>
      </c>
      <c r="AB1300" s="4">
        <v>1</v>
      </c>
      <c r="AC1300" s="4" t="s">
        <v>43</v>
      </c>
      <c r="AD1300" s="36">
        <v>20</v>
      </c>
      <c r="AE1300" s="36" t="s">
        <v>403</v>
      </c>
      <c r="AF1300" s="4"/>
      <c r="AG1300" s="4"/>
      <c r="AH1300" s="4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</row>
    <row r="1301" spans="1:46" ht="15" customHeight="1" x14ac:dyDescent="0.35">
      <c r="A1301" s="4">
        <v>2022</v>
      </c>
      <c r="B1301" s="4" t="s">
        <v>147</v>
      </c>
      <c r="C1301" s="4" t="s">
        <v>207</v>
      </c>
      <c r="D1301" s="55">
        <v>44629</v>
      </c>
      <c r="E1301" s="4" t="s">
        <v>1290</v>
      </c>
      <c r="F1301" s="4" t="s">
        <v>36</v>
      </c>
      <c r="G1301" s="4" t="s">
        <v>921</v>
      </c>
      <c r="H1301" s="4" t="s">
        <v>38</v>
      </c>
      <c r="I1301" s="4" t="s">
        <v>2735</v>
      </c>
      <c r="J1301" s="4"/>
      <c r="K1301" s="55"/>
      <c r="L1301" s="4"/>
      <c r="M1301" s="4" t="s">
        <v>2948</v>
      </c>
      <c r="N1301" s="55"/>
      <c r="O1301" s="4" t="s">
        <v>3356</v>
      </c>
      <c r="P1301" s="55">
        <v>44629</v>
      </c>
      <c r="Q1301" s="4" t="s">
        <v>3357</v>
      </c>
      <c r="R1301" s="4"/>
      <c r="S1301" s="4"/>
      <c r="T1301" s="4">
        <v>0</v>
      </c>
      <c r="U1301" s="4" t="s">
        <v>150</v>
      </c>
      <c r="V1301" s="4">
        <v>301250</v>
      </c>
      <c r="W1301" s="4" t="s">
        <v>2482</v>
      </c>
      <c r="X1301" s="4">
        <v>301250</v>
      </c>
      <c r="Y1301" s="4" t="s">
        <v>1431</v>
      </c>
      <c r="Z1301" s="4">
        <v>15</v>
      </c>
      <c r="AA1301" s="4" t="s">
        <v>43</v>
      </c>
      <c r="AB1301" s="4">
        <v>1</v>
      </c>
      <c r="AC1301" s="4" t="s">
        <v>43</v>
      </c>
      <c r="AD1301" s="36">
        <v>1</v>
      </c>
      <c r="AE1301" s="36" t="s">
        <v>43</v>
      </c>
      <c r="AF1301" s="4"/>
      <c r="AG1301" s="4"/>
      <c r="AH1301" s="4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</row>
    <row r="1302" spans="1:46" ht="15" customHeight="1" x14ac:dyDescent="0.35">
      <c r="A1302" s="4">
        <v>2022</v>
      </c>
      <c r="B1302" s="4" t="s">
        <v>34</v>
      </c>
      <c r="C1302" s="4" t="s">
        <v>34</v>
      </c>
      <c r="D1302" s="55">
        <v>44636</v>
      </c>
      <c r="E1302" s="4" t="s">
        <v>2875</v>
      </c>
      <c r="F1302" s="4" t="s">
        <v>36</v>
      </c>
      <c r="G1302" s="4" t="s">
        <v>921</v>
      </c>
      <c r="H1302" s="4" t="s">
        <v>38</v>
      </c>
      <c r="I1302" s="4" t="s">
        <v>2742</v>
      </c>
      <c r="J1302" s="4"/>
      <c r="K1302" s="55"/>
      <c r="L1302" s="4"/>
      <c r="M1302" s="4"/>
      <c r="N1302" s="55"/>
      <c r="O1302" s="4" t="s">
        <v>3358</v>
      </c>
      <c r="P1302" s="55">
        <v>44636</v>
      </c>
      <c r="Q1302" s="4" t="s">
        <v>3359</v>
      </c>
      <c r="R1302" s="4"/>
      <c r="S1302" s="4"/>
      <c r="T1302" s="4">
        <v>37</v>
      </c>
      <c r="U1302" s="4" t="s">
        <v>186</v>
      </c>
      <c r="V1302" s="4">
        <v>37</v>
      </c>
      <c r="W1302" s="4" t="s">
        <v>187</v>
      </c>
      <c r="X1302" s="4">
        <v>1082</v>
      </c>
      <c r="Y1302" s="4" t="s">
        <v>188</v>
      </c>
      <c r="Z1302" s="4">
        <v>15</v>
      </c>
      <c r="AA1302" s="4" t="s">
        <v>43</v>
      </c>
      <c r="AB1302" s="4">
        <v>1</v>
      </c>
      <c r="AC1302" s="4" t="s">
        <v>43</v>
      </c>
      <c r="AD1302" s="36">
        <v>31</v>
      </c>
      <c r="AE1302" s="36" t="s">
        <v>49</v>
      </c>
      <c r="AF1302" s="4"/>
      <c r="AG1302" s="4"/>
      <c r="AH1302" s="4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</row>
    <row r="1303" spans="1:46" ht="15" customHeight="1" x14ac:dyDescent="0.35">
      <c r="A1303" s="4">
        <v>2022</v>
      </c>
      <c r="B1303" s="4" t="s">
        <v>34</v>
      </c>
      <c r="C1303" s="4" t="s">
        <v>34</v>
      </c>
      <c r="D1303" s="55">
        <v>44649</v>
      </c>
      <c r="E1303" s="4" t="s">
        <v>2875</v>
      </c>
      <c r="F1303" s="4" t="s">
        <v>36</v>
      </c>
      <c r="G1303" s="4" t="s">
        <v>921</v>
      </c>
      <c r="H1303" s="4" t="s">
        <v>38</v>
      </c>
      <c r="I1303" s="4" t="s">
        <v>2742</v>
      </c>
      <c r="J1303" s="4"/>
      <c r="K1303" s="55"/>
      <c r="L1303" s="4"/>
      <c r="M1303" s="4"/>
      <c r="N1303" s="55"/>
      <c r="O1303" s="4" t="s">
        <v>3360</v>
      </c>
      <c r="P1303" s="55">
        <v>44649</v>
      </c>
      <c r="Q1303" s="4" t="s">
        <v>3361</v>
      </c>
      <c r="R1303" s="4"/>
      <c r="S1303" s="4"/>
      <c r="T1303" s="4">
        <v>1</v>
      </c>
      <c r="U1303" s="4" t="s">
        <v>40</v>
      </c>
      <c r="V1303" s="4">
        <v>24</v>
      </c>
      <c r="W1303" s="4" t="s">
        <v>849</v>
      </c>
      <c r="X1303" s="4">
        <v>1319</v>
      </c>
      <c r="Y1303" s="4" t="s">
        <v>850</v>
      </c>
      <c r="Z1303" s="4">
        <v>15</v>
      </c>
      <c r="AA1303" s="4" t="s">
        <v>43</v>
      </c>
      <c r="AB1303" s="4">
        <v>1</v>
      </c>
      <c r="AC1303" s="4" t="s">
        <v>43</v>
      </c>
      <c r="AD1303" s="36">
        <v>20</v>
      </c>
      <c r="AE1303" s="36" t="s">
        <v>403</v>
      </c>
      <c r="AF1303" s="4"/>
      <c r="AG1303" s="4"/>
      <c r="AH1303" s="4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</row>
    <row r="1304" spans="1:46" ht="15" customHeight="1" x14ac:dyDescent="0.35">
      <c r="A1304" s="4">
        <v>2022</v>
      </c>
      <c r="B1304" s="4" t="s">
        <v>34</v>
      </c>
      <c r="C1304" s="4" t="s">
        <v>34</v>
      </c>
      <c r="D1304" s="55">
        <v>44659</v>
      </c>
      <c r="E1304" s="4" t="s">
        <v>1910</v>
      </c>
      <c r="F1304" s="4" t="s">
        <v>36</v>
      </c>
      <c r="G1304" s="4" t="s">
        <v>921</v>
      </c>
      <c r="H1304" s="4" t="s">
        <v>38</v>
      </c>
      <c r="I1304" s="4" t="s">
        <v>2742</v>
      </c>
      <c r="J1304" s="4"/>
      <c r="K1304" s="55"/>
      <c r="L1304" s="4"/>
      <c r="M1304" s="4"/>
      <c r="N1304" s="55"/>
      <c r="O1304" s="4" t="s">
        <v>3362</v>
      </c>
      <c r="P1304" s="55">
        <v>44659</v>
      </c>
      <c r="Q1304" s="4" t="s">
        <v>3363</v>
      </c>
      <c r="R1304" s="4"/>
      <c r="S1304" s="4"/>
      <c r="T1304" s="4">
        <v>1</v>
      </c>
      <c r="U1304" s="4" t="s">
        <v>40</v>
      </c>
      <c r="V1304" s="4">
        <v>23</v>
      </c>
      <c r="W1304" s="4" t="s">
        <v>41</v>
      </c>
      <c r="X1304" s="4">
        <v>1314</v>
      </c>
      <c r="Y1304" s="4" t="s">
        <v>42</v>
      </c>
      <c r="Z1304" s="4">
        <v>15</v>
      </c>
      <c r="AA1304" s="4" t="s">
        <v>43</v>
      </c>
      <c r="AB1304" s="4">
        <v>1</v>
      </c>
      <c r="AC1304" s="4" t="s">
        <v>43</v>
      </c>
      <c r="AD1304" s="36">
        <v>13</v>
      </c>
      <c r="AE1304" s="36" t="s">
        <v>44</v>
      </c>
      <c r="AF1304" s="4"/>
      <c r="AG1304" s="4"/>
      <c r="AH1304" s="4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</row>
    <row r="1305" spans="1:46" ht="15" customHeight="1" x14ac:dyDescent="0.35">
      <c r="A1305" s="4">
        <v>2022</v>
      </c>
      <c r="B1305" s="4" t="s">
        <v>62</v>
      </c>
      <c r="C1305" s="4" t="s">
        <v>62</v>
      </c>
      <c r="D1305" s="55">
        <v>44635</v>
      </c>
      <c r="E1305" s="4" t="s">
        <v>2326</v>
      </c>
      <c r="F1305" s="4" t="s">
        <v>36</v>
      </c>
      <c r="G1305" s="4" t="s">
        <v>37</v>
      </c>
      <c r="H1305" s="4" t="s">
        <v>38</v>
      </c>
      <c r="I1305" s="4" t="s">
        <v>2721</v>
      </c>
      <c r="J1305" s="4"/>
      <c r="K1305" s="55"/>
      <c r="L1305" s="4"/>
      <c r="M1305" s="4" t="s">
        <v>702</v>
      </c>
      <c r="N1305" s="55"/>
      <c r="O1305" s="4" t="s">
        <v>3364</v>
      </c>
      <c r="P1305" s="55">
        <v>44826</v>
      </c>
      <c r="Q1305" s="4" t="s">
        <v>3365</v>
      </c>
      <c r="R1305" s="4"/>
      <c r="S1305" s="4"/>
      <c r="T1305" s="4">
        <v>99</v>
      </c>
      <c r="U1305" s="4" t="s">
        <v>64</v>
      </c>
      <c r="V1305" s="4">
        <v>446</v>
      </c>
      <c r="W1305" s="4" t="s">
        <v>559</v>
      </c>
      <c r="X1305" s="4">
        <v>789</v>
      </c>
      <c r="Y1305" s="4" t="s">
        <v>560</v>
      </c>
      <c r="Z1305" s="4">
        <v>8</v>
      </c>
      <c r="AA1305" s="4" t="s">
        <v>191</v>
      </c>
      <c r="AB1305" s="4">
        <v>1</v>
      </c>
      <c r="AC1305" s="4" t="s">
        <v>191</v>
      </c>
      <c r="AD1305" s="36">
        <v>8</v>
      </c>
      <c r="AE1305" s="36" t="s">
        <v>561</v>
      </c>
      <c r="AF1305" s="4"/>
      <c r="AG1305" s="4"/>
      <c r="AH1305" s="4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</row>
    <row r="1306" spans="1:46" ht="15" customHeight="1" x14ac:dyDescent="0.35">
      <c r="A1306" s="4">
        <v>2022</v>
      </c>
      <c r="B1306" s="4" t="s">
        <v>34</v>
      </c>
      <c r="C1306" s="4" t="s">
        <v>34</v>
      </c>
      <c r="D1306" s="55">
        <v>44658</v>
      </c>
      <c r="E1306" s="4" t="s">
        <v>2324</v>
      </c>
      <c r="F1306" s="4" t="s">
        <v>36</v>
      </c>
      <c r="G1306" s="4" t="s">
        <v>37</v>
      </c>
      <c r="H1306" s="4" t="s">
        <v>38</v>
      </c>
      <c r="I1306" s="4" t="s">
        <v>2735</v>
      </c>
      <c r="J1306" s="4"/>
      <c r="K1306" s="55"/>
      <c r="L1306" s="4"/>
      <c r="M1306" s="4" t="s">
        <v>748</v>
      </c>
      <c r="N1306" s="55"/>
      <c r="O1306" s="4" t="s">
        <v>3366</v>
      </c>
      <c r="P1306" s="55">
        <v>44658</v>
      </c>
      <c r="Q1306" s="4" t="s">
        <v>3367</v>
      </c>
      <c r="R1306" s="4"/>
      <c r="S1306" s="4"/>
      <c r="T1306" s="4">
        <v>10</v>
      </c>
      <c r="U1306" s="4" t="s">
        <v>246</v>
      </c>
      <c r="V1306" s="4">
        <v>342</v>
      </c>
      <c r="W1306" s="4" t="s">
        <v>346</v>
      </c>
      <c r="X1306" s="4">
        <v>994</v>
      </c>
      <c r="Y1306" s="4" t="s">
        <v>347</v>
      </c>
      <c r="Z1306" s="4">
        <v>15</v>
      </c>
      <c r="AA1306" s="4" t="s">
        <v>43</v>
      </c>
      <c r="AB1306" s="4">
        <v>1</v>
      </c>
      <c r="AC1306" s="4" t="s">
        <v>43</v>
      </c>
      <c r="AD1306" s="36">
        <v>1</v>
      </c>
      <c r="AE1306" s="36" t="s">
        <v>43</v>
      </c>
      <c r="AF1306" s="4"/>
      <c r="AG1306" s="4"/>
      <c r="AH1306" s="4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</row>
    <row r="1307" spans="1:46" ht="15" customHeight="1" x14ac:dyDescent="0.35">
      <c r="A1307" s="4">
        <v>2022</v>
      </c>
      <c r="B1307" s="4" t="s">
        <v>62</v>
      </c>
      <c r="C1307" s="4" t="s">
        <v>62</v>
      </c>
      <c r="D1307" s="55">
        <v>44693</v>
      </c>
      <c r="E1307" s="4" t="s">
        <v>2326</v>
      </c>
      <c r="F1307" s="4" t="s">
        <v>36</v>
      </c>
      <c r="G1307" s="4" t="s">
        <v>37</v>
      </c>
      <c r="H1307" s="4" t="s">
        <v>38</v>
      </c>
      <c r="I1307" s="4" t="s">
        <v>2735</v>
      </c>
      <c r="J1307" s="4"/>
      <c r="K1307" s="55"/>
      <c r="L1307" s="4"/>
      <c r="M1307" s="4" t="s">
        <v>3056</v>
      </c>
      <c r="N1307" s="55"/>
      <c r="O1307" s="4" t="s">
        <v>3368</v>
      </c>
      <c r="P1307" s="55">
        <v>44693</v>
      </c>
      <c r="Q1307" s="4" t="s">
        <v>3369</v>
      </c>
      <c r="R1307" s="4"/>
      <c r="S1307" s="4"/>
      <c r="T1307" s="4">
        <v>99</v>
      </c>
      <c r="U1307" s="4" t="s">
        <v>64</v>
      </c>
      <c r="V1307" s="4">
        <v>440</v>
      </c>
      <c r="W1307" s="4" t="s">
        <v>65</v>
      </c>
      <c r="X1307" s="4">
        <v>721</v>
      </c>
      <c r="Y1307" s="4" t="s">
        <v>66</v>
      </c>
      <c r="Z1307" s="4">
        <v>1</v>
      </c>
      <c r="AA1307" s="4" t="s">
        <v>67</v>
      </c>
      <c r="AB1307" s="4">
        <v>1</v>
      </c>
      <c r="AC1307" s="4" t="s">
        <v>68</v>
      </c>
      <c r="AD1307" s="36">
        <v>1</v>
      </c>
      <c r="AE1307" s="36" t="s">
        <v>68</v>
      </c>
      <c r="AF1307" s="4"/>
      <c r="AG1307" s="4"/>
      <c r="AH1307" s="4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</row>
    <row r="1308" spans="1:46" ht="15" customHeight="1" x14ac:dyDescent="0.35">
      <c r="A1308" s="4">
        <v>2022</v>
      </c>
      <c r="B1308" s="4" t="s">
        <v>34</v>
      </c>
      <c r="C1308" s="4" t="s">
        <v>34</v>
      </c>
      <c r="D1308" s="55">
        <v>44631</v>
      </c>
      <c r="E1308" s="4" t="s">
        <v>2326</v>
      </c>
      <c r="F1308" s="4" t="s">
        <v>36</v>
      </c>
      <c r="G1308" s="4" t="s">
        <v>37</v>
      </c>
      <c r="H1308" s="4" t="s">
        <v>38</v>
      </c>
      <c r="I1308" s="4" t="s">
        <v>2742</v>
      </c>
      <c r="J1308" s="4"/>
      <c r="K1308" s="55"/>
      <c r="L1308" s="4"/>
      <c r="M1308" s="4"/>
      <c r="N1308" s="55"/>
      <c r="O1308" s="4" t="s">
        <v>3370</v>
      </c>
      <c r="P1308" s="55">
        <v>44631</v>
      </c>
      <c r="Q1308" s="4" t="s">
        <v>3371</v>
      </c>
      <c r="R1308" s="4"/>
      <c r="S1308" s="4"/>
      <c r="T1308" s="4">
        <v>1</v>
      </c>
      <c r="U1308" s="4" t="s">
        <v>40</v>
      </c>
      <c r="V1308" s="4">
        <v>183</v>
      </c>
      <c r="W1308" s="4" t="s">
        <v>128</v>
      </c>
      <c r="X1308" s="4">
        <v>163</v>
      </c>
      <c r="Y1308" s="4" t="s">
        <v>129</v>
      </c>
      <c r="Z1308" s="4">
        <v>15</v>
      </c>
      <c r="AA1308" s="4" t="s">
        <v>43</v>
      </c>
      <c r="AB1308" s="4">
        <v>1</v>
      </c>
      <c r="AC1308" s="4" t="s">
        <v>43</v>
      </c>
      <c r="AD1308" s="36">
        <v>30</v>
      </c>
      <c r="AE1308" s="36" t="s">
        <v>130</v>
      </c>
      <c r="AF1308" s="4"/>
      <c r="AG1308" s="4"/>
      <c r="AH1308" s="4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</row>
    <row r="1309" spans="1:46" ht="15" customHeight="1" x14ac:dyDescent="0.35">
      <c r="A1309" s="4">
        <v>2022</v>
      </c>
      <c r="B1309" s="4" t="s">
        <v>147</v>
      </c>
      <c r="C1309" s="4" t="s">
        <v>148</v>
      </c>
      <c r="D1309" s="55">
        <v>44670</v>
      </c>
      <c r="E1309" s="4" t="s">
        <v>2324</v>
      </c>
      <c r="F1309" s="4" t="s">
        <v>36</v>
      </c>
      <c r="G1309" s="4" t="s">
        <v>37</v>
      </c>
      <c r="H1309" s="4" t="s">
        <v>38</v>
      </c>
      <c r="I1309" s="4" t="s">
        <v>2948</v>
      </c>
      <c r="J1309" s="4"/>
      <c r="K1309" s="55"/>
      <c r="L1309" s="4"/>
      <c r="M1309" s="4"/>
      <c r="N1309" s="55"/>
      <c r="O1309" s="4" t="s">
        <v>3372</v>
      </c>
      <c r="P1309" s="55">
        <v>44670</v>
      </c>
      <c r="Q1309" s="4" t="s">
        <v>3373</v>
      </c>
      <c r="R1309" s="4"/>
      <c r="S1309" s="4"/>
      <c r="T1309" s="4">
        <v>0</v>
      </c>
      <c r="U1309" s="4" t="s">
        <v>150</v>
      </c>
      <c r="V1309" s="4">
        <v>300310</v>
      </c>
      <c r="W1309" s="4" t="s">
        <v>3374</v>
      </c>
      <c r="X1309" s="4">
        <v>300310</v>
      </c>
      <c r="Y1309" s="4" t="s">
        <v>3374</v>
      </c>
      <c r="Z1309" s="4">
        <v>3</v>
      </c>
      <c r="AA1309" s="4" t="s">
        <v>152</v>
      </c>
      <c r="AB1309" s="4">
        <v>6</v>
      </c>
      <c r="AC1309" s="4" t="s">
        <v>1559</v>
      </c>
      <c r="AD1309" s="36">
        <v>2</v>
      </c>
      <c r="AE1309" s="36" t="s">
        <v>3375</v>
      </c>
      <c r="AF1309" s="4"/>
      <c r="AG1309" s="4"/>
      <c r="AH1309" s="4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</row>
    <row r="1310" spans="1:46" ht="15" customHeight="1" x14ac:dyDescent="0.35">
      <c r="A1310" s="4">
        <v>2022</v>
      </c>
      <c r="B1310" s="4" t="s">
        <v>147</v>
      </c>
      <c r="C1310" s="4" t="s">
        <v>148</v>
      </c>
      <c r="D1310" s="55">
        <v>44728</v>
      </c>
      <c r="E1310" s="4" t="s">
        <v>2324</v>
      </c>
      <c r="F1310" s="4" t="s">
        <v>36</v>
      </c>
      <c r="G1310" s="4" t="s">
        <v>37</v>
      </c>
      <c r="H1310" s="4" t="s">
        <v>38</v>
      </c>
      <c r="I1310" s="4" t="s">
        <v>2735</v>
      </c>
      <c r="J1310" s="4"/>
      <c r="K1310" s="55"/>
      <c r="L1310" s="4"/>
      <c r="M1310" s="4" t="s">
        <v>748</v>
      </c>
      <c r="N1310" s="55"/>
      <c r="O1310" s="4" t="s">
        <v>3376</v>
      </c>
      <c r="P1310" s="55">
        <v>44728</v>
      </c>
      <c r="Q1310" s="4" t="s">
        <v>3377</v>
      </c>
      <c r="R1310" s="4"/>
      <c r="S1310" s="4"/>
      <c r="T1310" s="4">
        <v>0</v>
      </c>
      <c r="U1310" s="4" t="s">
        <v>150</v>
      </c>
      <c r="V1310" s="4">
        <v>301406</v>
      </c>
      <c r="W1310" s="4" t="s">
        <v>3378</v>
      </c>
      <c r="X1310" s="4">
        <v>301406</v>
      </c>
      <c r="Y1310" s="4" t="s">
        <v>3378</v>
      </c>
      <c r="Z1310" s="4">
        <v>15</v>
      </c>
      <c r="AA1310" s="4" t="s">
        <v>43</v>
      </c>
      <c r="AB1310" s="4">
        <v>10</v>
      </c>
      <c r="AC1310" s="4" t="s">
        <v>3379</v>
      </c>
      <c r="AD1310" s="36">
        <v>18</v>
      </c>
      <c r="AE1310" s="36" t="s">
        <v>3380</v>
      </c>
      <c r="AF1310" s="4"/>
      <c r="AG1310" s="4"/>
      <c r="AH1310" s="4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</row>
    <row r="1311" spans="1:46" ht="15" customHeight="1" x14ac:dyDescent="0.35">
      <c r="A1311" s="4">
        <v>2022</v>
      </c>
      <c r="B1311" s="4" t="s">
        <v>147</v>
      </c>
      <c r="C1311" s="4" t="s">
        <v>148</v>
      </c>
      <c r="D1311" s="55">
        <v>44615</v>
      </c>
      <c r="E1311" s="4" t="s">
        <v>2324</v>
      </c>
      <c r="F1311" s="4" t="s">
        <v>36</v>
      </c>
      <c r="G1311" s="4" t="s">
        <v>37</v>
      </c>
      <c r="H1311" s="4" t="s">
        <v>38</v>
      </c>
      <c r="I1311" s="4" t="s">
        <v>2734</v>
      </c>
      <c r="J1311" s="4"/>
      <c r="K1311" s="55"/>
      <c r="L1311" s="4"/>
      <c r="M1311" s="4" t="s">
        <v>2731</v>
      </c>
      <c r="N1311" s="55"/>
      <c r="O1311" s="4" t="s">
        <v>3381</v>
      </c>
      <c r="P1311" s="55">
        <v>44615</v>
      </c>
      <c r="Q1311" s="4" t="s">
        <v>3382</v>
      </c>
      <c r="R1311" s="4"/>
      <c r="S1311" s="4"/>
      <c r="T1311" s="4">
        <v>0</v>
      </c>
      <c r="U1311" s="4" t="s">
        <v>150</v>
      </c>
      <c r="V1311" s="4">
        <v>301757</v>
      </c>
      <c r="W1311" s="4" t="s">
        <v>3383</v>
      </c>
      <c r="X1311" s="4">
        <v>301757</v>
      </c>
      <c r="Y1311" s="4" t="s">
        <v>3383</v>
      </c>
      <c r="Z1311" s="4">
        <v>22</v>
      </c>
      <c r="AA1311" s="4" t="s">
        <v>108</v>
      </c>
      <c r="AB1311" s="4">
        <v>8</v>
      </c>
      <c r="AC1311" s="4" t="s">
        <v>804</v>
      </c>
      <c r="AD1311" s="36">
        <v>8</v>
      </c>
      <c r="AE1311" s="36" t="s">
        <v>3384</v>
      </c>
      <c r="AF1311" s="4"/>
      <c r="AG1311" s="4"/>
      <c r="AH1311" s="4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</row>
    <row r="1312" spans="1:46" ht="15" customHeight="1" x14ac:dyDescent="0.35">
      <c r="A1312" s="4">
        <v>2022</v>
      </c>
      <c r="B1312" s="4" t="s">
        <v>147</v>
      </c>
      <c r="C1312" s="4" t="s">
        <v>207</v>
      </c>
      <c r="D1312" s="55">
        <v>44839</v>
      </c>
      <c r="E1312" s="4" t="s">
        <v>2324</v>
      </c>
      <c r="F1312" s="4" t="s">
        <v>36</v>
      </c>
      <c r="G1312" s="4" t="s">
        <v>37</v>
      </c>
      <c r="H1312" s="4" t="s">
        <v>38</v>
      </c>
      <c r="I1312" s="4" t="s">
        <v>2735</v>
      </c>
      <c r="J1312" s="4"/>
      <c r="K1312" s="55"/>
      <c r="L1312" s="4"/>
      <c r="M1312" s="4" t="s">
        <v>3385</v>
      </c>
      <c r="N1312" s="55"/>
      <c r="O1312" s="4" t="s">
        <v>3386</v>
      </c>
      <c r="P1312" s="55">
        <v>44890</v>
      </c>
      <c r="Q1312" s="4" t="s">
        <v>3387</v>
      </c>
      <c r="R1312" s="4"/>
      <c r="S1312" s="4"/>
      <c r="T1312" s="4">
        <v>0</v>
      </c>
      <c r="U1312" s="4" t="s">
        <v>150</v>
      </c>
      <c r="V1312" s="4">
        <v>301481</v>
      </c>
      <c r="W1312" s="4" t="s">
        <v>775</v>
      </c>
      <c r="X1312" s="4">
        <v>301481</v>
      </c>
      <c r="Y1312" s="4" t="s">
        <v>775</v>
      </c>
      <c r="Z1312" s="4">
        <v>18</v>
      </c>
      <c r="AA1312" s="4" t="s">
        <v>94</v>
      </c>
      <c r="AB1312" s="4">
        <v>1</v>
      </c>
      <c r="AC1312" s="4" t="s">
        <v>95</v>
      </c>
      <c r="AD1312" s="36">
        <v>1</v>
      </c>
      <c r="AE1312" s="36" t="s">
        <v>94</v>
      </c>
      <c r="AF1312" s="4"/>
      <c r="AG1312" s="4"/>
      <c r="AH1312" s="4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</row>
    <row r="1313" spans="1:46" ht="15" customHeight="1" x14ac:dyDescent="0.35">
      <c r="A1313" s="4">
        <v>2022</v>
      </c>
      <c r="B1313" s="4" t="s">
        <v>34</v>
      </c>
      <c r="C1313" s="4" t="s">
        <v>34</v>
      </c>
      <c r="D1313" s="55">
        <v>44658</v>
      </c>
      <c r="E1313" s="4" t="s">
        <v>2324</v>
      </c>
      <c r="F1313" s="4" t="s">
        <v>36</v>
      </c>
      <c r="G1313" s="4" t="s">
        <v>37</v>
      </c>
      <c r="H1313" s="4" t="s">
        <v>38</v>
      </c>
      <c r="I1313" s="4" t="s">
        <v>2735</v>
      </c>
      <c r="J1313" s="4"/>
      <c r="K1313" s="55"/>
      <c r="L1313" s="4"/>
      <c r="M1313" s="4" t="s">
        <v>748</v>
      </c>
      <c r="N1313" s="55"/>
      <c r="O1313" s="4" t="s">
        <v>3388</v>
      </c>
      <c r="P1313" s="55">
        <v>44658</v>
      </c>
      <c r="Q1313" s="4" t="s">
        <v>3389</v>
      </c>
      <c r="R1313" s="4"/>
      <c r="S1313" s="4"/>
      <c r="T1313" s="4">
        <v>10</v>
      </c>
      <c r="U1313" s="4" t="s">
        <v>246</v>
      </c>
      <c r="V1313" s="4">
        <v>118</v>
      </c>
      <c r="W1313" s="4" t="s">
        <v>1179</v>
      </c>
      <c r="X1313" s="4">
        <v>1596</v>
      </c>
      <c r="Y1313" s="4" t="s">
        <v>1180</v>
      </c>
      <c r="Z1313" s="4">
        <v>15</v>
      </c>
      <c r="AA1313" s="4" t="s">
        <v>43</v>
      </c>
      <c r="AB1313" s="4">
        <v>1</v>
      </c>
      <c r="AC1313" s="4" t="s">
        <v>43</v>
      </c>
      <c r="AD1313" s="36">
        <v>1</v>
      </c>
      <c r="AE1313" s="36" t="s">
        <v>43</v>
      </c>
      <c r="AF1313" s="4"/>
      <c r="AG1313" s="4"/>
      <c r="AH1313" s="4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</row>
    <row r="1314" spans="1:46" ht="15" customHeight="1" x14ac:dyDescent="0.35">
      <c r="A1314" s="4">
        <v>2022</v>
      </c>
      <c r="B1314" s="4" t="s">
        <v>62</v>
      </c>
      <c r="C1314" s="4" t="s">
        <v>62</v>
      </c>
      <c r="D1314" s="55">
        <v>44838</v>
      </c>
      <c r="E1314" s="4" t="s">
        <v>2727</v>
      </c>
      <c r="F1314" s="4" t="s">
        <v>36</v>
      </c>
      <c r="G1314" s="4" t="s">
        <v>37</v>
      </c>
      <c r="H1314" s="4" t="s">
        <v>38</v>
      </c>
      <c r="I1314" s="4" t="s">
        <v>748</v>
      </c>
      <c r="J1314" s="4"/>
      <c r="K1314" s="55"/>
      <c r="L1314" s="4"/>
      <c r="M1314" s="4" t="s">
        <v>2735</v>
      </c>
      <c r="N1314" s="55"/>
      <c r="O1314" s="4" t="s">
        <v>3390</v>
      </c>
      <c r="P1314" s="55">
        <v>44918</v>
      </c>
      <c r="Q1314" s="4" t="s">
        <v>3391</v>
      </c>
      <c r="R1314" s="4"/>
      <c r="S1314" s="4"/>
      <c r="T1314" s="56">
        <v>99</v>
      </c>
      <c r="U1314" s="56" t="s">
        <v>64</v>
      </c>
      <c r="V1314" s="56">
        <v>463</v>
      </c>
      <c r="W1314" s="56" t="s">
        <v>419</v>
      </c>
      <c r="X1314" s="56">
        <v>1027</v>
      </c>
      <c r="Y1314" s="56" t="s">
        <v>420</v>
      </c>
      <c r="Z1314" s="56">
        <v>15</v>
      </c>
      <c r="AA1314" s="56" t="s">
        <v>43</v>
      </c>
      <c r="AB1314" s="56">
        <v>8</v>
      </c>
      <c r="AC1314" s="56" t="s">
        <v>421</v>
      </c>
      <c r="AD1314" s="37">
        <v>1</v>
      </c>
      <c r="AE1314" s="37" t="s">
        <v>422</v>
      </c>
      <c r="AF1314" s="4"/>
      <c r="AG1314" s="4"/>
      <c r="AH1314" s="4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</row>
    <row r="1315" spans="1:46" ht="15" customHeight="1" x14ac:dyDescent="0.35">
      <c r="A1315" s="4">
        <v>2022</v>
      </c>
      <c r="B1315" s="4" t="s">
        <v>34</v>
      </c>
      <c r="C1315" s="4" t="s">
        <v>34</v>
      </c>
      <c r="D1315" s="55">
        <v>44651</v>
      </c>
      <c r="E1315" s="4" t="s">
        <v>2324</v>
      </c>
      <c r="F1315" s="4" t="s">
        <v>36</v>
      </c>
      <c r="G1315" s="4" t="s">
        <v>37</v>
      </c>
      <c r="H1315" s="4" t="s">
        <v>38</v>
      </c>
      <c r="I1315" s="4" t="s">
        <v>2742</v>
      </c>
      <c r="J1315" s="4"/>
      <c r="K1315" s="57"/>
      <c r="L1315" s="4"/>
      <c r="M1315" s="4"/>
      <c r="N1315" s="55"/>
      <c r="O1315" s="4" t="s">
        <v>3392</v>
      </c>
      <c r="P1315" s="57">
        <v>44651</v>
      </c>
      <c r="Q1315" s="4" t="s">
        <v>3393</v>
      </c>
      <c r="R1315" s="56"/>
      <c r="S1315" s="4"/>
      <c r="T1315" s="4">
        <v>1</v>
      </c>
      <c r="U1315" s="4" t="s">
        <v>40</v>
      </c>
      <c r="V1315" s="4">
        <v>16</v>
      </c>
      <c r="W1315" s="4" t="s">
        <v>280</v>
      </c>
      <c r="X1315" s="4">
        <v>1256</v>
      </c>
      <c r="Y1315" s="4" t="s">
        <v>281</v>
      </c>
      <c r="Z1315" s="4">
        <v>15</v>
      </c>
      <c r="AA1315" s="4" t="s">
        <v>43</v>
      </c>
      <c r="AB1315" s="4">
        <v>1</v>
      </c>
      <c r="AC1315" s="4" t="s">
        <v>43</v>
      </c>
      <c r="AD1315" s="36">
        <v>31</v>
      </c>
      <c r="AE1315" s="36" t="s">
        <v>49</v>
      </c>
      <c r="AF1315" s="4"/>
      <c r="AG1315" s="4"/>
      <c r="AH1315" s="4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</row>
    <row r="1316" spans="1:46" ht="15" customHeight="1" x14ac:dyDescent="0.35">
      <c r="A1316" s="4">
        <v>2022</v>
      </c>
      <c r="B1316" s="4" t="s">
        <v>34</v>
      </c>
      <c r="C1316" s="4" t="s">
        <v>34</v>
      </c>
      <c r="D1316" s="55">
        <v>44645</v>
      </c>
      <c r="E1316" s="4" t="s">
        <v>2324</v>
      </c>
      <c r="F1316" s="4" t="s">
        <v>36</v>
      </c>
      <c r="G1316" s="4" t="s">
        <v>37</v>
      </c>
      <c r="H1316" s="4" t="s">
        <v>38</v>
      </c>
      <c r="I1316" s="4" t="s">
        <v>2742</v>
      </c>
      <c r="J1316" s="4"/>
      <c r="K1316" s="55"/>
      <c r="L1316" s="4"/>
      <c r="M1316" s="4"/>
      <c r="N1316" s="55"/>
      <c r="O1316" s="4" t="s">
        <v>3394</v>
      </c>
      <c r="P1316" s="55">
        <v>44645</v>
      </c>
      <c r="Q1316" s="4" t="s">
        <v>3395</v>
      </c>
      <c r="R1316" s="4"/>
      <c r="S1316" s="4"/>
      <c r="T1316" s="4">
        <v>37</v>
      </c>
      <c r="U1316" s="4" t="s">
        <v>186</v>
      </c>
      <c r="V1316" s="4">
        <v>56</v>
      </c>
      <c r="W1316" s="4" t="s">
        <v>236</v>
      </c>
      <c r="X1316" s="4">
        <v>204</v>
      </c>
      <c r="Y1316" s="4" t="s">
        <v>236</v>
      </c>
      <c r="Z1316" s="4">
        <v>15</v>
      </c>
      <c r="AA1316" s="4" t="s">
        <v>43</v>
      </c>
      <c r="AB1316" s="4">
        <v>1</v>
      </c>
      <c r="AC1316" s="4" t="s">
        <v>43</v>
      </c>
      <c r="AD1316" s="36">
        <v>14</v>
      </c>
      <c r="AE1316" s="36" t="s">
        <v>126</v>
      </c>
      <c r="AF1316" s="4"/>
      <c r="AG1316" s="4"/>
      <c r="AH1316" s="4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</row>
    <row r="1317" spans="1:46" ht="15" customHeight="1" x14ac:dyDescent="0.35">
      <c r="A1317" s="4">
        <v>2022</v>
      </c>
      <c r="B1317" s="4" t="s">
        <v>34</v>
      </c>
      <c r="C1317" s="4" t="s">
        <v>34</v>
      </c>
      <c r="D1317" s="55">
        <v>44650</v>
      </c>
      <c r="E1317" s="4" t="s">
        <v>2404</v>
      </c>
      <c r="F1317" s="4" t="s">
        <v>36</v>
      </c>
      <c r="G1317" s="4" t="s">
        <v>921</v>
      </c>
      <c r="H1317" s="4" t="s">
        <v>38</v>
      </c>
      <c r="I1317" s="4" t="s">
        <v>2948</v>
      </c>
      <c r="J1317" s="4"/>
      <c r="K1317" s="55"/>
      <c r="L1317" s="4"/>
      <c r="M1317" s="4"/>
      <c r="N1317" s="55"/>
      <c r="O1317" s="4" t="s">
        <v>3396</v>
      </c>
      <c r="P1317" s="55">
        <v>44650</v>
      </c>
      <c r="Q1317" s="4" t="s">
        <v>3397</v>
      </c>
      <c r="R1317" s="4"/>
      <c r="S1317" s="4"/>
      <c r="T1317" s="4">
        <v>9</v>
      </c>
      <c r="U1317" s="4" t="s">
        <v>46</v>
      </c>
      <c r="V1317" s="4">
        <v>58</v>
      </c>
      <c r="W1317" s="4" t="s">
        <v>233</v>
      </c>
      <c r="X1317" s="4">
        <v>1274</v>
      </c>
      <c r="Y1317" s="4" t="s">
        <v>234</v>
      </c>
      <c r="Z1317" s="4">
        <v>15</v>
      </c>
      <c r="AA1317" s="4" t="s">
        <v>43</v>
      </c>
      <c r="AB1317" s="4">
        <v>1</v>
      </c>
      <c r="AC1317" s="4" t="s">
        <v>43</v>
      </c>
      <c r="AD1317" s="36">
        <v>22</v>
      </c>
      <c r="AE1317" s="36" t="s">
        <v>171</v>
      </c>
      <c r="AF1317" s="4"/>
      <c r="AG1317" s="4"/>
      <c r="AH1317" s="4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</row>
    <row r="1318" spans="1:46" ht="15" customHeight="1" x14ac:dyDescent="0.35">
      <c r="A1318" s="4">
        <v>2022</v>
      </c>
      <c r="B1318" s="4" t="s">
        <v>34</v>
      </c>
      <c r="C1318" s="4" t="s">
        <v>34</v>
      </c>
      <c r="D1318" s="55">
        <v>44617</v>
      </c>
      <c r="E1318" s="4" t="s">
        <v>2404</v>
      </c>
      <c r="F1318" s="4" t="s">
        <v>36</v>
      </c>
      <c r="G1318" s="4" t="s">
        <v>921</v>
      </c>
      <c r="H1318" s="4" t="s">
        <v>38</v>
      </c>
      <c r="I1318" s="4" t="s">
        <v>2948</v>
      </c>
      <c r="J1318" s="4"/>
      <c r="K1318" s="55"/>
      <c r="L1318" s="4"/>
      <c r="M1318" s="4"/>
      <c r="N1318" s="55"/>
      <c r="O1318" s="4" t="s">
        <v>3398</v>
      </c>
      <c r="P1318" s="55">
        <v>44617</v>
      </c>
      <c r="Q1318" s="4" t="s">
        <v>3399</v>
      </c>
      <c r="R1318" s="4"/>
      <c r="S1318" s="4"/>
      <c r="T1318" s="4">
        <v>9</v>
      </c>
      <c r="U1318" s="4" t="s">
        <v>46</v>
      </c>
      <c r="V1318" s="4">
        <v>9</v>
      </c>
      <c r="W1318" s="4" t="s">
        <v>163</v>
      </c>
      <c r="X1318" s="4">
        <v>46</v>
      </c>
      <c r="Y1318" s="4" t="s">
        <v>164</v>
      </c>
      <c r="Z1318" s="4">
        <v>15</v>
      </c>
      <c r="AA1318" s="4" t="s">
        <v>43</v>
      </c>
      <c r="AB1318" s="4">
        <v>1</v>
      </c>
      <c r="AC1318" s="4" t="s">
        <v>43</v>
      </c>
      <c r="AD1318" s="36">
        <v>1</v>
      </c>
      <c r="AE1318" s="36" t="s">
        <v>43</v>
      </c>
      <c r="AF1318" s="4"/>
      <c r="AG1318" s="4"/>
      <c r="AH1318" s="4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</row>
    <row r="1319" spans="1:46" ht="15" customHeight="1" x14ac:dyDescent="0.35">
      <c r="A1319" s="4">
        <v>2022</v>
      </c>
      <c r="B1319" s="4" t="s">
        <v>34</v>
      </c>
      <c r="C1319" s="4" t="s">
        <v>34</v>
      </c>
      <c r="D1319" s="55">
        <v>44658</v>
      </c>
      <c r="E1319" s="4" t="s">
        <v>2443</v>
      </c>
      <c r="F1319" s="4" t="s">
        <v>36</v>
      </c>
      <c r="G1319" s="4" t="s">
        <v>921</v>
      </c>
      <c r="H1319" s="4" t="s">
        <v>38</v>
      </c>
      <c r="I1319" s="4" t="s">
        <v>2948</v>
      </c>
      <c r="J1319" s="4"/>
      <c r="K1319" s="55"/>
      <c r="L1319" s="4"/>
      <c r="M1319" s="4"/>
      <c r="N1319" s="55"/>
      <c r="O1319" s="4" t="s">
        <v>3400</v>
      </c>
      <c r="P1319" s="55">
        <v>44658</v>
      </c>
      <c r="Q1319" s="4" t="s">
        <v>3401</v>
      </c>
      <c r="R1319" s="4"/>
      <c r="S1319" s="4"/>
      <c r="T1319" s="4">
        <v>9</v>
      </c>
      <c r="U1319" s="4" t="s">
        <v>46</v>
      </c>
      <c r="V1319" s="4">
        <v>96</v>
      </c>
      <c r="W1319" s="4" t="s">
        <v>47</v>
      </c>
      <c r="X1319" s="4">
        <v>1650</v>
      </c>
      <c r="Y1319" s="4" t="s">
        <v>48</v>
      </c>
      <c r="Z1319" s="4">
        <v>15</v>
      </c>
      <c r="AA1319" s="4" t="s">
        <v>43</v>
      </c>
      <c r="AB1319" s="4">
        <v>1</v>
      </c>
      <c r="AC1319" s="4" t="s">
        <v>43</v>
      </c>
      <c r="AD1319" s="36">
        <v>31</v>
      </c>
      <c r="AE1319" s="36" t="s">
        <v>49</v>
      </c>
      <c r="AF1319" s="4"/>
      <c r="AG1319" s="4"/>
      <c r="AH1319" s="4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</row>
    <row r="1320" spans="1:46" ht="15" customHeight="1" x14ac:dyDescent="0.35">
      <c r="A1320" s="4">
        <v>2022</v>
      </c>
      <c r="B1320" s="4" t="s">
        <v>34</v>
      </c>
      <c r="C1320" s="4" t="s">
        <v>34</v>
      </c>
      <c r="D1320" s="55">
        <v>44650</v>
      </c>
      <c r="E1320" s="4" t="s">
        <v>2443</v>
      </c>
      <c r="F1320" s="4" t="s">
        <v>36</v>
      </c>
      <c r="G1320" s="4" t="s">
        <v>921</v>
      </c>
      <c r="H1320" s="4" t="s">
        <v>38</v>
      </c>
      <c r="I1320" s="4" t="s">
        <v>2948</v>
      </c>
      <c r="J1320" s="4"/>
      <c r="K1320" s="55"/>
      <c r="L1320" s="4"/>
      <c r="M1320" s="4"/>
      <c r="N1320" s="55"/>
      <c r="O1320" s="4" t="s">
        <v>3402</v>
      </c>
      <c r="P1320" s="55">
        <v>44650</v>
      </c>
      <c r="Q1320" s="4" t="s">
        <v>3403</v>
      </c>
      <c r="R1320" s="4"/>
      <c r="S1320" s="4"/>
      <c r="T1320" s="4">
        <v>9</v>
      </c>
      <c r="U1320" s="4" t="s">
        <v>46</v>
      </c>
      <c r="V1320" s="4">
        <v>59</v>
      </c>
      <c r="W1320" s="4" t="s">
        <v>481</v>
      </c>
      <c r="X1320" s="4">
        <v>1275</v>
      </c>
      <c r="Y1320" s="4" t="s">
        <v>481</v>
      </c>
      <c r="Z1320" s="4">
        <v>15</v>
      </c>
      <c r="AA1320" s="4" t="s">
        <v>43</v>
      </c>
      <c r="AB1320" s="56">
        <v>1</v>
      </c>
      <c r="AC1320" s="56" t="s">
        <v>43</v>
      </c>
      <c r="AD1320" s="36">
        <v>13</v>
      </c>
      <c r="AE1320" s="36" t="s">
        <v>44</v>
      </c>
      <c r="AF1320" s="4"/>
      <c r="AG1320" s="4"/>
      <c r="AH1320" s="4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</row>
    <row r="1321" spans="1:46" ht="15" customHeight="1" x14ac:dyDescent="0.35">
      <c r="A1321" s="4">
        <v>2022</v>
      </c>
      <c r="B1321" s="4" t="s">
        <v>147</v>
      </c>
      <c r="C1321" s="4" t="s">
        <v>207</v>
      </c>
      <c r="D1321" s="55">
        <v>44657</v>
      </c>
      <c r="E1321" s="4" t="s">
        <v>1290</v>
      </c>
      <c r="F1321" s="4" t="s">
        <v>36</v>
      </c>
      <c r="G1321" s="4" t="s">
        <v>921</v>
      </c>
      <c r="H1321" s="4" t="s">
        <v>38</v>
      </c>
      <c r="I1321" s="4" t="s">
        <v>2948</v>
      </c>
      <c r="J1321" s="4"/>
      <c r="K1321" s="55"/>
      <c r="L1321" s="4"/>
      <c r="M1321" s="4"/>
      <c r="N1321" s="55"/>
      <c r="O1321" s="4" t="s">
        <v>3404</v>
      </c>
      <c r="P1321" s="55">
        <v>44677</v>
      </c>
      <c r="Q1321" s="4" t="s">
        <v>3405</v>
      </c>
      <c r="R1321" s="4"/>
      <c r="S1321" s="4"/>
      <c r="T1321" s="4">
        <v>0</v>
      </c>
      <c r="U1321" s="4" t="s">
        <v>150</v>
      </c>
      <c r="V1321" s="4">
        <v>300303</v>
      </c>
      <c r="W1321" s="4" t="s">
        <v>1992</v>
      </c>
      <c r="X1321" s="4">
        <v>300303</v>
      </c>
      <c r="Y1321" s="4" t="s">
        <v>1992</v>
      </c>
      <c r="Z1321" s="4">
        <v>3</v>
      </c>
      <c r="AA1321" s="4" t="s">
        <v>152</v>
      </c>
      <c r="AB1321" s="4">
        <v>5</v>
      </c>
      <c r="AC1321" s="4" t="s">
        <v>1889</v>
      </c>
      <c r="AD1321" s="36">
        <v>1</v>
      </c>
      <c r="AE1321" s="36" t="s">
        <v>1993</v>
      </c>
      <c r="AF1321" s="4"/>
      <c r="AG1321" s="4"/>
      <c r="AH1321" s="4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</row>
    <row r="1322" spans="1:46" ht="15" customHeight="1" x14ac:dyDescent="0.35">
      <c r="A1322" s="4">
        <v>2022</v>
      </c>
      <c r="B1322" s="4" t="s">
        <v>34</v>
      </c>
      <c r="C1322" s="4" t="s">
        <v>34</v>
      </c>
      <c r="D1322" s="55">
        <v>44655</v>
      </c>
      <c r="E1322" s="4" t="s">
        <v>1910</v>
      </c>
      <c r="F1322" s="4" t="s">
        <v>36</v>
      </c>
      <c r="G1322" s="4" t="s">
        <v>921</v>
      </c>
      <c r="H1322" s="4" t="s">
        <v>38</v>
      </c>
      <c r="I1322" s="4" t="s">
        <v>2948</v>
      </c>
      <c r="J1322" s="4"/>
      <c r="K1322" s="55"/>
      <c r="L1322" s="4"/>
      <c r="M1322" s="4"/>
      <c r="N1322" s="55"/>
      <c r="O1322" s="4" t="s">
        <v>3406</v>
      </c>
      <c r="P1322" s="55">
        <v>44655</v>
      </c>
      <c r="Q1322" s="4" t="s">
        <v>3407</v>
      </c>
      <c r="R1322" s="4"/>
      <c r="S1322" s="4"/>
      <c r="T1322" s="56">
        <v>9</v>
      </c>
      <c r="U1322" s="56" t="s">
        <v>46</v>
      </c>
      <c r="V1322" s="56">
        <v>95</v>
      </c>
      <c r="W1322" s="56" t="s">
        <v>378</v>
      </c>
      <c r="X1322" s="56">
        <v>55</v>
      </c>
      <c r="Y1322" s="56" t="s">
        <v>378</v>
      </c>
      <c r="Z1322" s="56">
        <v>15</v>
      </c>
      <c r="AA1322" s="56" t="s">
        <v>43</v>
      </c>
      <c r="AB1322" s="56">
        <v>1</v>
      </c>
      <c r="AC1322" s="56" t="s">
        <v>43</v>
      </c>
      <c r="AD1322" s="37">
        <v>1</v>
      </c>
      <c r="AE1322" s="37" t="s">
        <v>43</v>
      </c>
      <c r="AF1322" s="4"/>
      <c r="AG1322" s="4"/>
      <c r="AH1322" s="4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</row>
    <row r="1323" spans="1:46" ht="15" customHeight="1" x14ac:dyDescent="0.35">
      <c r="A1323" s="4">
        <v>2022</v>
      </c>
      <c r="B1323" s="4" t="s">
        <v>34</v>
      </c>
      <c r="C1323" s="4" t="s">
        <v>34</v>
      </c>
      <c r="D1323" s="55">
        <v>44658</v>
      </c>
      <c r="E1323" s="4" t="s">
        <v>1910</v>
      </c>
      <c r="F1323" s="4" t="s">
        <v>36</v>
      </c>
      <c r="G1323" s="4" t="s">
        <v>921</v>
      </c>
      <c r="H1323" s="4" t="s">
        <v>38</v>
      </c>
      <c r="I1323" s="4" t="s">
        <v>2721</v>
      </c>
      <c r="J1323" s="4"/>
      <c r="K1323" s="55"/>
      <c r="L1323" s="4"/>
      <c r="M1323" s="4" t="s">
        <v>2948</v>
      </c>
      <c r="N1323" s="55"/>
      <c r="O1323" s="4" t="s">
        <v>3408</v>
      </c>
      <c r="P1323" s="55">
        <v>44663</v>
      </c>
      <c r="Q1323" s="4" t="s">
        <v>3409</v>
      </c>
      <c r="R1323" s="4"/>
      <c r="S1323" s="4"/>
      <c r="T1323" s="4">
        <v>13</v>
      </c>
      <c r="U1323" s="4" t="s">
        <v>132</v>
      </c>
      <c r="V1323" s="4">
        <v>160</v>
      </c>
      <c r="W1323" s="4" t="s">
        <v>1015</v>
      </c>
      <c r="X1323" s="4">
        <v>157</v>
      </c>
      <c r="Y1323" s="4" t="s">
        <v>1016</v>
      </c>
      <c r="Z1323" s="4">
        <v>15</v>
      </c>
      <c r="AA1323" s="4" t="s">
        <v>43</v>
      </c>
      <c r="AB1323" s="4">
        <v>1</v>
      </c>
      <c r="AC1323" s="4" t="s">
        <v>43</v>
      </c>
      <c r="AD1323" s="36">
        <v>13</v>
      </c>
      <c r="AE1323" s="36" t="s">
        <v>44</v>
      </c>
      <c r="AF1323" s="4"/>
      <c r="AG1323" s="4"/>
      <c r="AH1323" s="4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</row>
    <row r="1324" spans="1:46" ht="15" customHeight="1" x14ac:dyDescent="0.35">
      <c r="A1324" s="4">
        <v>2023</v>
      </c>
      <c r="B1324" s="4" t="s">
        <v>34</v>
      </c>
      <c r="C1324" s="4" t="s">
        <v>244</v>
      </c>
      <c r="D1324" s="55">
        <v>44701</v>
      </c>
      <c r="E1324" s="4" t="s">
        <v>2956</v>
      </c>
      <c r="F1324" s="4" t="s">
        <v>36</v>
      </c>
      <c r="G1324" s="4" t="s">
        <v>37</v>
      </c>
      <c r="H1324" s="4" t="s">
        <v>38</v>
      </c>
      <c r="I1324" s="4" t="s">
        <v>2948</v>
      </c>
      <c r="J1324" s="4"/>
      <c r="K1324" s="55"/>
      <c r="L1324" s="4"/>
      <c r="M1324" s="4"/>
      <c r="N1324" s="55"/>
      <c r="O1324" s="4" t="s">
        <v>3410</v>
      </c>
      <c r="P1324" s="55">
        <v>45028</v>
      </c>
      <c r="Q1324" s="4" t="s">
        <v>3411</v>
      </c>
      <c r="R1324" s="4"/>
      <c r="S1324" s="4"/>
      <c r="T1324" s="4">
        <v>10</v>
      </c>
      <c r="U1324" s="4" t="s">
        <v>246</v>
      </c>
      <c r="V1324" s="4">
        <v>544</v>
      </c>
      <c r="W1324" s="4" t="s">
        <v>913</v>
      </c>
      <c r="X1324" s="4">
        <v>1204</v>
      </c>
      <c r="Y1324" s="4" t="s">
        <v>914</v>
      </c>
      <c r="Z1324" s="4">
        <v>3</v>
      </c>
      <c r="AA1324" s="4" t="s">
        <v>152</v>
      </c>
      <c r="AB1324" s="4">
        <v>2</v>
      </c>
      <c r="AC1324" s="4" t="s">
        <v>915</v>
      </c>
      <c r="AD1324" s="36">
        <v>1</v>
      </c>
      <c r="AE1324" s="36" t="s">
        <v>915</v>
      </c>
      <c r="AF1324" s="4"/>
      <c r="AG1324" s="4"/>
      <c r="AH1324" s="4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</row>
    <row r="1325" spans="1:46" ht="15" customHeight="1" x14ac:dyDescent="0.35">
      <c r="A1325" s="4">
        <v>2022</v>
      </c>
      <c r="B1325" s="4" t="s">
        <v>147</v>
      </c>
      <c r="C1325" s="4" t="s">
        <v>148</v>
      </c>
      <c r="D1325" s="55">
        <v>44714</v>
      </c>
      <c r="E1325" s="4" t="s">
        <v>2727</v>
      </c>
      <c r="F1325" s="4" t="s">
        <v>36</v>
      </c>
      <c r="G1325" s="4" t="s">
        <v>37</v>
      </c>
      <c r="H1325" s="4" t="s">
        <v>38</v>
      </c>
      <c r="I1325" s="4" t="s">
        <v>2721</v>
      </c>
      <c r="J1325" s="4"/>
      <c r="K1325" s="55"/>
      <c r="L1325" s="4"/>
      <c r="M1325" s="4"/>
      <c r="N1325" s="55"/>
      <c r="O1325" s="4" t="s">
        <v>3412</v>
      </c>
      <c r="P1325" s="55">
        <v>44714</v>
      </c>
      <c r="Q1325" s="4" t="s">
        <v>3413</v>
      </c>
      <c r="R1325" s="4"/>
      <c r="S1325" s="4"/>
      <c r="T1325" s="4">
        <v>0</v>
      </c>
      <c r="U1325" s="4" t="s">
        <v>150</v>
      </c>
      <c r="V1325" s="4">
        <v>301821</v>
      </c>
      <c r="W1325" s="4" t="s">
        <v>3414</v>
      </c>
      <c r="X1325" s="4">
        <v>301821</v>
      </c>
      <c r="Y1325" s="4" t="s">
        <v>3414</v>
      </c>
      <c r="Z1325" s="4">
        <v>25</v>
      </c>
      <c r="AA1325" s="4" t="s">
        <v>117</v>
      </c>
      <c r="AB1325" s="4">
        <v>1</v>
      </c>
      <c r="AC1325" s="4" t="s">
        <v>118</v>
      </c>
      <c r="AD1325" s="36">
        <v>6</v>
      </c>
      <c r="AE1325" s="36" t="s">
        <v>3415</v>
      </c>
      <c r="AF1325" s="4"/>
      <c r="AG1325" s="4"/>
      <c r="AH1325" s="4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</row>
    <row r="1326" spans="1:46" ht="15" customHeight="1" x14ac:dyDescent="0.35">
      <c r="A1326" s="4">
        <v>2022</v>
      </c>
      <c r="B1326" s="4" t="s">
        <v>147</v>
      </c>
      <c r="C1326" s="4" t="s">
        <v>148</v>
      </c>
      <c r="D1326" s="55">
        <v>44686</v>
      </c>
      <c r="E1326" s="4" t="s">
        <v>1910</v>
      </c>
      <c r="F1326" s="4" t="s">
        <v>36</v>
      </c>
      <c r="G1326" s="4" t="s">
        <v>921</v>
      </c>
      <c r="H1326" s="4" t="s">
        <v>38</v>
      </c>
      <c r="I1326" s="4" t="s">
        <v>2948</v>
      </c>
      <c r="J1326" s="4"/>
      <c r="K1326" s="55"/>
      <c r="L1326" s="4"/>
      <c r="M1326" s="4"/>
      <c r="N1326" s="55"/>
      <c r="O1326" s="4" t="s">
        <v>3416</v>
      </c>
      <c r="P1326" s="55">
        <v>44686</v>
      </c>
      <c r="Q1326" s="4" t="s">
        <v>3417</v>
      </c>
      <c r="R1326" s="4"/>
      <c r="S1326" s="4"/>
      <c r="T1326" s="56">
        <v>0</v>
      </c>
      <c r="U1326" s="56" t="s">
        <v>150</v>
      </c>
      <c r="V1326" s="56">
        <v>301252</v>
      </c>
      <c r="W1326" s="56" t="s">
        <v>2576</v>
      </c>
      <c r="X1326" s="56">
        <v>301252</v>
      </c>
      <c r="Y1326" s="56" t="s">
        <v>2576</v>
      </c>
      <c r="Z1326" s="56">
        <v>15</v>
      </c>
      <c r="AA1326" s="56" t="s">
        <v>43</v>
      </c>
      <c r="AB1326" s="56">
        <v>1</v>
      </c>
      <c r="AC1326" s="56" t="s">
        <v>43</v>
      </c>
      <c r="AD1326" s="37">
        <v>3</v>
      </c>
      <c r="AE1326" s="37" t="s">
        <v>2577</v>
      </c>
      <c r="AF1326" s="4"/>
      <c r="AG1326" s="4"/>
      <c r="AH1326" s="4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</row>
    <row r="1327" spans="1:46" ht="15" customHeight="1" x14ac:dyDescent="0.35">
      <c r="A1327" s="4">
        <v>2022</v>
      </c>
      <c r="B1327" s="4" t="s">
        <v>147</v>
      </c>
      <c r="C1327" s="4" t="s">
        <v>148</v>
      </c>
      <c r="D1327" s="55">
        <v>44729</v>
      </c>
      <c r="E1327" s="4" t="s">
        <v>1290</v>
      </c>
      <c r="F1327" s="4" t="s">
        <v>36</v>
      </c>
      <c r="G1327" s="4" t="s">
        <v>921</v>
      </c>
      <c r="H1327" s="4" t="s">
        <v>38</v>
      </c>
      <c r="I1327" s="4" t="s">
        <v>2721</v>
      </c>
      <c r="J1327" s="4"/>
      <c r="K1327" s="55"/>
      <c r="L1327" s="4"/>
      <c r="M1327" s="4" t="s">
        <v>748</v>
      </c>
      <c r="N1327" s="55"/>
      <c r="O1327" s="4" t="s">
        <v>3418</v>
      </c>
      <c r="P1327" s="55">
        <v>44729</v>
      </c>
      <c r="Q1327" s="4" t="s">
        <v>3419</v>
      </c>
      <c r="R1327" s="4"/>
      <c r="S1327" s="4"/>
      <c r="T1327" s="4">
        <v>0</v>
      </c>
      <c r="U1327" s="4" t="s">
        <v>150</v>
      </c>
      <c r="V1327" s="4">
        <v>301499</v>
      </c>
      <c r="W1327" s="4" t="s">
        <v>2120</v>
      </c>
      <c r="X1327" s="4">
        <v>301499</v>
      </c>
      <c r="Y1327" s="4" t="s">
        <v>2120</v>
      </c>
      <c r="Z1327" s="4">
        <v>18</v>
      </c>
      <c r="AA1327" s="4" t="s">
        <v>94</v>
      </c>
      <c r="AB1327" s="4">
        <v>3</v>
      </c>
      <c r="AC1327" s="4" t="s">
        <v>757</v>
      </c>
      <c r="AD1327" s="36">
        <v>2</v>
      </c>
      <c r="AE1327" s="36" t="s">
        <v>2121</v>
      </c>
      <c r="AF1327" s="4"/>
      <c r="AG1327" s="4"/>
      <c r="AH1327" s="4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</row>
    <row r="1328" spans="1:46" ht="15" customHeight="1" x14ac:dyDescent="0.35">
      <c r="A1328" s="4">
        <v>2022</v>
      </c>
      <c r="B1328" s="4" t="s">
        <v>147</v>
      </c>
      <c r="C1328" s="4" t="s">
        <v>148</v>
      </c>
      <c r="D1328" s="55">
        <v>44690</v>
      </c>
      <c r="E1328" s="4" t="s">
        <v>2875</v>
      </c>
      <c r="F1328" s="4" t="s">
        <v>36</v>
      </c>
      <c r="G1328" s="4" t="s">
        <v>921</v>
      </c>
      <c r="H1328" s="4" t="s">
        <v>38</v>
      </c>
      <c r="I1328" s="4" t="s">
        <v>2721</v>
      </c>
      <c r="J1328" s="4"/>
      <c r="K1328" s="55"/>
      <c r="L1328" s="4"/>
      <c r="M1328" s="4"/>
      <c r="N1328" s="55"/>
      <c r="O1328" s="4" t="s">
        <v>3420</v>
      </c>
      <c r="P1328" s="55">
        <v>44690</v>
      </c>
      <c r="Q1328" s="4" t="s">
        <v>3421</v>
      </c>
      <c r="R1328" s="4"/>
      <c r="S1328" s="4"/>
      <c r="T1328" s="4">
        <v>0</v>
      </c>
      <c r="U1328" s="4" t="s">
        <v>150</v>
      </c>
      <c r="V1328" s="4">
        <v>301276</v>
      </c>
      <c r="W1328" s="4" t="s">
        <v>2176</v>
      </c>
      <c r="X1328" s="4">
        <v>301276</v>
      </c>
      <c r="Y1328" s="4" t="s">
        <v>2176</v>
      </c>
      <c r="Z1328" s="4">
        <v>15</v>
      </c>
      <c r="AA1328" s="4" t="s">
        <v>43</v>
      </c>
      <c r="AB1328" s="4">
        <v>1</v>
      </c>
      <c r="AC1328" s="4" t="s">
        <v>43</v>
      </c>
      <c r="AD1328" s="36">
        <v>27</v>
      </c>
      <c r="AE1328" s="36" t="s">
        <v>2177</v>
      </c>
      <c r="AF1328" s="4"/>
      <c r="AG1328" s="4"/>
      <c r="AH1328" s="4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</row>
    <row r="1329" spans="1:46" ht="15" customHeight="1" x14ac:dyDescent="0.35">
      <c r="A1329" s="4">
        <v>2022</v>
      </c>
      <c r="B1329" s="4" t="s">
        <v>147</v>
      </c>
      <c r="C1329" s="4" t="s">
        <v>148</v>
      </c>
      <c r="D1329" s="55">
        <v>44663</v>
      </c>
      <c r="E1329" s="4" t="s">
        <v>2875</v>
      </c>
      <c r="F1329" s="4" t="s">
        <v>36</v>
      </c>
      <c r="G1329" s="4" t="s">
        <v>37</v>
      </c>
      <c r="H1329" s="4" t="s">
        <v>38</v>
      </c>
      <c r="I1329" s="4" t="s">
        <v>2721</v>
      </c>
      <c r="J1329" s="4"/>
      <c r="K1329" s="55"/>
      <c r="L1329" s="4"/>
      <c r="M1329" s="4"/>
      <c r="N1329" s="55"/>
      <c r="O1329" s="4" t="s">
        <v>3422</v>
      </c>
      <c r="P1329" s="55">
        <v>44663</v>
      </c>
      <c r="Q1329" s="4" t="s">
        <v>3423</v>
      </c>
      <c r="R1329" s="4"/>
      <c r="S1329" s="4"/>
      <c r="T1329" s="4">
        <v>0</v>
      </c>
      <c r="U1329" s="4" t="s">
        <v>150</v>
      </c>
      <c r="V1329" s="4">
        <v>300342</v>
      </c>
      <c r="W1329" s="4" t="s">
        <v>3424</v>
      </c>
      <c r="X1329" s="4">
        <v>300342</v>
      </c>
      <c r="Y1329" s="4" t="s">
        <v>3424</v>
      </c>
      <c r="Z1329" s="4">
        <v>4</v>
      </c>
      <c r="AA1329" s="4" t="s">
        <v>301</v>
      </c>
      <c r="AB1329" s="4">
        <v>1</v>
      </c>
      <c r="AC1329" s="4" t="s">
        <v>301</v>
      </c>
      <c r="AD1329" s="36">
        <v>12</v>
      </c>
      <c r="AE1329" s="36" t="s">
        <v>3425</v>
      </c>
      <c r="AF1329" s="4"/>
      <c r="AG1329" s="4"/>
      <c r="AH1329" s="4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</row>
    <row r="1330" spans="1:46" ht="15" customHeight="1" x14ac:dyDescent="0.35">
      <c r="A1330" s="4">
        <v>2022</v>
      </c>
      <c r="B1330" s="4" t="s">
        <v>34</v>
      </c>
      <c r="C1330" s="4" t="s">
        <v>34</v>
      </c>
      <c r="D1330" s="55">
        <v>44690</v>
      </c>
      <c r="E1330" s="4" t="s">
        <v>1290</v>
      </c>
      <c r="F1330" s="4" t="s">
        <v>36</v>
      </c>
      <c r="G1330" s="4" t="s">
        <v>1149</v>
      </c>
      <c r="H1330" s="4" t="s">
        <v>38</v>
      </c>
      <c r="I1330" s="4" t="s">
        <v>2735</v>
      </c>
      <c r="J1330" s="4"/>
      <c r="K1330" s="55"/>
      <c r="L1330" s="4"/>
      <c r="M1330" s="4"/>
      <c r="N1330" s="55"/>
      <c r="O1330" s="4" t="s">
        <v>3426</v>
      </c>
      <c r="P1330" s="55">
        <v>44852</v>
      </c>
      <c r="Q1330" s="4" t="s">
        <v>3427</v>
      </c>
      <c r="R1330" s="4"/>
      <c r="S1330" s="4"/>
      <c r="T1330" s="4">
        <v>16</v>
      </c>
      <c r="U1330" s="4" t="s">
        <v>142</v>
      </c>
      <c r="V1330" s="4">
        <v>16</v>
      </c>
      <c r="W1330" s="4" t="s">
        <v>166</v>
      </c>
      <c r="X1330" s="4">
        <v>185</v>
      </c>
      <c r="Y1330" s="4" t="s">
        <v>167</v>
      </c>
      <c r="Z1330" s="4">
        <v>15</v>
      </c>
      <c r="AA1330" s="4" t="s">
        <v>43</v>
      </c>
      <c r="AB1330" s="4">
        <v>1</v>
      </c>
      <c r="AC1330" s="4" t="s">
        <v>43</v>
      </c>
      <c r="AD1330" s="36">
        <v>30</v>
      </c>
      <c r="AE1330" s="36" t="s">
        <v>130</v>
      </c>
      <c r="AF1330" s="4"/>
      <c r="AG1330" s="4"/>
      <c r="AH1330" s="4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</row>
    <row r="1331" spans="1:46" ht="15" customHeight="1" x14ac:dyDescent="0.35">
      <c r="A1331" s="4">
        <v>2022</v>
      </c>
      <c r="B1331" s="4" t="s">
        <v>147</v>
      </c>
      <c r="C1331" s="4" t="s">
        <v>207</v>
      </c>
      <c r="D1331" s="55">
        <v>44783</v>
      </c>
      <c r="E1331" s="4" t="s">
        <v>2727</v>
      </c>
      <c r="F1331" s="4" t="s">
        <v>36</v>
      </c>
      <c r="G1331" s="4" t="s">
        <v>37</v>
      </c>
      <c r="H1331" s="4" t="s">
        <v>38</v>
      </c>
      <c r="I1331" s="4" t="s">
        <v>2735</v>
      </c>
      <c r="J1331" s="4"/>
      <c r="K1331" s="55"/>
      <c r="L1331" s="4"/>
      <c r="M1331" s="4" t="s">
        <v>748</v>
      </c>
      <c r="N1331" s="55"/>
      <c r="O1331" s="4" t="s">
        <v>3428</v>
      </c>
      <c r="P1331" s="55">
        <v>44785</v>
      </c>
      <c r="Q1331" s="4" t="s">
        <v>3429</v>
      </c>
      <c r="R1331" s="4"/>
      <c r="S1331" s="4"/>
      <c r="T1331" s="4">
        <v>0</v>
      </c>
      <c r="U1331" s="4" t="s">
        <v>150</v>
      </c>
      <c r="V1331" s="4">
        <v>300210</v>
      </c>
      <c r="W1331" s="4" t="s">
        <v>3430</v>
      </c>
      <c r="X1331" s="4">
        <v>300210</v>
      </c>
      <c r="Y1331" s="4" t="s">
        <v>3430</v>
      </c>
      <c r="Z1331" s="4">
        <v>2</v>
      </c>
      <c r="AA1331" s="4" t="s">
        <v>72</v>
      </c>
      <c r="AB1331" s="56">
        <v>16</v>
      </c>
      <c r="AC1331" s="56" t="s">
        <v>3431</v>
      </c>
      <c r="AD1331" s="36">
        <v>1</v>
      </c>
      <c r="AE1331" s="36" t="s">
        <v>3431</v>
      </c>
      <c r="AF1331" s="4"/>
      <c r="AG1331" s="4"/>
      <c r="AH1331" s="4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</row>
    <row r="1332" spans="1:46" ht="15" customHeight="1" x14ac:dyDescent="0.35">
      <c r="A1332" s="4">
        <v>2022</v>
      </c>
      <c r="B1332" s="4" t="s">
        <v>147</v>
      </c>
      <c r="C1332" s="4" t="s">
        <v>207</v>
      </c>
      <c r="D1332" s="55">
        <v>44664</v>
      </c>
      <c r="E1332" s="4" t="s">
        <v>2947</v>
      </c>
      <c r="F1332" s="4" t="s">
        <v>36</v>
      </c>
      <c r="G1332" s="4" t="s">
        <v>37</v>
      </c>
      <c r="H1332" s="4" t="s">
        <v>38</v>
      </c>
      <c r="I1332" s="4" t="s">
        <v>748</v>
      </c>
      <c r="J1332" s="4"/>
      <c r="K1332" s="55"/>
      <c r="L1332" s="4" t="s">
        <v>860</v>
      </c>
      <c r="M1332" s="4" t="s">
        <v>748</v>
      </c>
      <c r="N1332" s="55"/>
      <c r="O1332" s="4" t="s">
        <v>3432</v>
      </c>
      <c r="P1332" s="55">
        <v>44861</v>
      </c>
      <c r="Q1332" s="4" t="s">
        <v>3433</v>
      </c>
      <c r="R1332" s="4"/>
      <c r="S1332" s="4"/>
      <c r="T1332" s="4">
        <v>0</v>
      </c>
      <c r="U1332" s="4" t="s">
        <v>150</v>
      </c>
      <c r="V1332" s="4">
        <v>300181</v>
      </c>
      <c r="W1332" s="4" t="s">
        <v>3434</v>
      </c>
      <c r="X1332" s="4">
        <v>300181</v>
      </c>
      <c r="Y1332" s="4" t="s">
        <v>3434</v>
      </c>
      <c r="Z1332" s="4">
        <v>2</v>
      </c>
      <c r="AA1332" s="4" t="s">
        <v>72</v>
      </c>
      <c r="AB1332" s="4">
        <v>13</v>
      </c>
      <c r="AC1332" s="4" t="s">
        <v>3435</v>
      </c>
      <c r="AD1332" s="36">
        <v>1</v>
      </c>
      <c r="AE1332" s="36" t="s">
        <v>3436</v>
      </c>
      <c r="AF1332" s="4"/>
      <c r="AG1332" s="4"/>
      <c r="AH1332" s="4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</row>
    <row r="1333" spans="1:46" ht="15" customHeight="1" x14ac:dyDescent="0.35">
      <c r="A1333" s="4">
        <v>2022</v>
      </c>
      <c r="B1333" s="4" t="s">
        <v>147</v>
      </c>
      <c r="C1333" s="4" t="s">
        <v>148</v>
      </c>
      <c r="D1333" s="55">
        <v>44855</v>
      </c>
      <c r="E1333" s="4" t="s">
        <v>2947</v>
      </c>
      <c r="F1333" s="4" t="s">
        <v>36</v>
      </c>
      <c r="G1333" s="4" t="s">
        <v>37</v>
      </c>
      <c r="H1333" s="4" t="s">
        <v>38</v>
      </c>
      <c r="I1333" s="4" t="s">
        <v>748</v>
      </c>
      <c r="J1333" s="4"/>
      <c r="K1333" s="55"/>
      <c r="L1333" s="4" t="s">
        <v>860</v>
      </c>
      <c r="M1333" s="4"/>
      <c r="N1333" s="55"/>
      <c r="O1333" s="4" t="s">
        <v>3437</v>
      </c>
      <c r="P1333" s="55">
        <v>44926</v>
      </c>
      <c r="Q1333" s="4" t="s">
        <v>3438</v>
      </c>
      <c r="R1333" s="4"/>
      <c r="S1333" s="4"/>
      <c r="T1333" s="4">
        <v>0</v>
      </c>
      <c r="U1333" s="4" t="s">
        <v>150</v>
      </c>
      <c r="V1333" s="4">
        <v>300219</v>
      </c>
      <c r="W1333" s="4" t="s">
        <v>3439</v>
      </c>
      <c r="X1333" s="4">
        <v>300219</v>
      </c>
      <c r="Y1333" s="4" t="s">
        <v>3439</v>
      </c>
      <c r="Z1333" s="4">
        <v>2</v>
      </c>
      <c r="AA1333" s="4" t="s">
        <v>72</v>
      </c>
      <c r="AB1333" s="4">
        <v>17</v>
      </c>
      <c r="AC1333" s="4" t="s">
        <v>1874</v>
      </c>
      <c r="AD1333" s="36">
        <v>6</v>
      </c>
      <c r="AE1333" s="36" t="s">
        <v>3440</v>
      </c>
      <c r="AF1333" s="4"/>
      <c r="AG1333" s="4"/>
      <c r="AH1333" s="4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</row>
    <row r="1334" spans="1:46" ht="15" customHeight="1" x14ac:dyDescent="0.35">
      <c r="A1334" s="4">
        <v>2022</v>
      </c>
      <c r="B1334" s="4" t="s">
        <v>147</v>
      </c>
      <c r="C1334" s="4" t="s">
        <v>148</v>
      </c>
      <c r="D1334" s="55">
        <v>44701</v>
      </c>
      <c r="E1334" s="4" t="s">
        <v>2947</v>
      </c>
      <c r="F1334" s="4" t="s">
        <v>36</v>
      </c>
      <c r="G1334" s="4" t="s">
        <v>37</v>
      </c>
      <c r="H1334" s="4" t="s">
        <v>38</v>
      </c>
      <c r="I1334" s="4" t="s">
        <v>2735</v>
      </c>
      <c r="J1334" s="4"/>
      <c r="K1334" s="55"/>
      <c r="L1334" s="4" t="s">
        <v>860</v>
      </c>
      <c r="M1334" s="4"/>
      <c r="N1334" s="55"/>
      <c r="O1334" s="4" t="s">
        <v>3441</v>
      </c>
      <c r="P1334" s="55">
        <v>44830</v>
      </c>
      <c r="Q1334" s="4" t="s">
        <v>3442</v>
      </c>
      <c r="R1334" s="4"/>
      <c r="S1334" s="4"/>
      <c r="T1334" s="4">
        <v>0</v>
      </c>
      <c r="U1334" s="4" t="s">
        <v>150</v>
      </c>
      <c r="V1334" s="4">
        <v>301223</v>
      </c>
      <c r="W1334" s="4" t="s">
        <v>3443</v>
      </c>
      <c r="X1334" s="4">
        <v>301223</v>
      </c>
      <c r="Y1334" s="4" t="s">
        <v>3443</v>
      </c>
      <c r="Z1334" s="4">
        <v>14</v>
      </c>
      <c r="AA1334" s="4" t="s">
        <v>731</v>
      </c>
      <c r="AB1334" s="4">
        <v>1</v>
      </c>
      <c r="AC1334" s="4" t="s">
        <v>1387</v>
      </c>
      <c r="AD1334" s="36">
        <v>12</v>
      </c>
      <c r="AE1334" s="36" t="s">
        <v>3444</v>
      </c>
      <c r="AF1334" s="4"/>
      <c r="AG1334" s="4"/>
      <c r="AH1334" s="4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</row>
    <row r="1335" spans="1:46" ht="15" customHeight="1" x14ac:dyDescent="0.35">
      <c r="A1335" s="4">
        <v>2022</v>
      </c>
      <c r="B1335" s="4" t="s">
        <v>147</v>
      </c>
      <c r="C1335" s="4" t="s">
        <v>148</v>
      </c>
      <c r="D1335" s="55">
        <v>44649</v>
      </c>
      <c r="E1335" s="4" t="s">
        <v>3294</v>
      </c>
      <c r="F1335" s="4" t="s">
        <v>36</v>
      </c>
      <c r="G1335" s="4" t="s">
        <v>37</v>
      </c>
      <c r="H1335" s="4" t="s">
        <v>38</v>
      </c>
      <c r="I1335" s="4" t="s">
        <v>3385</v>
      </c>
      <c r="J1335" s="4"/>
      <c r="K1335" s="55"/>
      <c r="L1335" s="4"/>
      <c r="M1335" s="4"/>
      <c r="N1335" s="55"/>
      <c r="O1335" s="4" t="s">
        <v>3445</v>
      </c>
      <c r="P1335" s="55">
        <v>44922</v>
      </c>
      <c r="Q1335" s="4" t="s">
        <v>3446</v>
      </c>
      <c r="R1335" s="4"/>
      <c r="S1335" s="4"/>
      <c r="T1335" s="4">
        <v>0</v>
      </c>
      <c r="U1335" s="4" t="s">
        <v>150</v>
      </c>
      <c r="V1335" s="4">
        <v>300965</v>
      </c>
      <c r="W1335" s="4" t="s">
        <v>3447</v>
      </c>
      <c r="X1335" s="4">
        <v>300965</v>
      </c>
      <c r="Y1335" s="4" t="s">
        <v>3447</v>
      </c>
      <c r="Z1335" s="4">
        <v>11</v>
      </c>
      <c r="AA1335" s="4" t="s">
        <v>310</v>
      </c>
      <c r="AB1335" s="4">
        <v>1</v>
      </c>
      <c r="AC1335" s="4" t="s">
        <v>310</v>
      </c>
      <c r="AD1335" s="36">
        <v>6</v>
      </c>
      <c r="AE1335" s="36" t="s">
        <v>3448</v>
      </c>
      <c r="AF1335" s="4"/>
      <c r="AG1335" s="4"/>
      <c r="AH1335" s="4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</row>
    <row r="1336" spans="1:46" ht="15" customHeight="1" x14ac:dyDescent="0.35">
      <c r="A1336" s="4">
        <v>2023</v>
      </c>
      <c r="B1336" s="4" t="s">
        <v>147</v>
      </c>
      <c r="C1336" s="4" t="s">
        <v>148</v>
      </c>
      <c r="D1336" s="55">
        <v>45244</v>
      </c>
      <c r="E1336" s="4" t="s">
        <v>3198</v>
      </c>
      <c r="F1336" s="4" t="s">
        <v>36</v>
      </c>
      <c r="G1336" s="4" t="s">
        <v>37</v>
      </c>
      <c r="H1336" s="4" t="s">
        <v>38</v>
      </c>
      <c r="I1336" s="4" t="s">
        <v>2728</v>
      </c>
      <c r="J1336" s="4"/>
      <c r="K1336" s="55"/>
      <c r="L1336" s="4" t="s">
        <v>860</v>
      </c>
      <c r="M1336" s="4" t="s">
        <v>2983</v>
      </c>
      <c r="N1336" s="55"/>
      <c r="O1336" s="4" t="s">
        <v>3449</v>
      </c>
      <c r="P1336" s="55">
        <v>45245</v>
      </c>
      <c r="Q1336" s="4" t="s">
        <v>3450</v>
      </c>
      <c r="R1336" s="4"/>
      <c r="S1336" s="4"/>
      <c r="T1336" s="4">
        <v>0</v>
      </c>
      <c r="U1336" s="4" t="s">
        <v>150</v>
      </c>
      <c r="V1336" s="4">
        <v>301042</v>
      </c>
      <c r="W1336" s="4" t="s">
        <v>3451</v>
      </c>
      <c r="X1336" s="4">
        <v>301042</v>
      </c>
      <c r="Y1336" s="4" t="s">
        <v>3451</v>
      </c>
      <c r="Z1336" s="4">
        <v>12</v>
      </c>
      <c r="AA1336" s="4" t="s">
        <v>83</v>
      </c>
      <c r="AB1336" s="4">
        <v>2</v>
      </c>
      <c r="AC1336" s="4" t="s">
        <v>1391</v>
      </c>
      <c r="AD1336" s="36">
        <v>12</v>
      </c>
      <c r="AE1336" s="36" t="s">
        <v>3452</v>
      </c>
      <c r="AF1336" s="4"/>
      <c r="AG1336" s="4"/>
      <c r="AH1336" s="4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</row>
    <row r="1337" spans="1:46" ht="15" customHeight="1" x14ac:dyDescent="0.35">
      <c r="A1337" s="4">
        <v>2023</v>
      </c>
      <c r="B1337" s="4" t="s">
        <v>34</v>
      </c>
      <c r="C1337" s="4" t="s">
        <v>244</v>
      </c>
      <c r="D1337" s="55">
        <v>45116</v>
      </c>
      <c r="E1337" s="4" t="s">
        <v>2727</v>
      </c>
      <c r="F1337" s="4" t="s">
        <v>36</v>
      </c>
      <c r="G1337" s="4" t="s">
        <v>37</v>
      </c>
      <c r="H1337" s="4" t="s">
        <v>38</v>
      </c>
      <c r="I1337" s="4" t="s">
        <v>2948</v>
      </c>
      <c r="J1337" s="4"/>
      <c r="K1337" s="55"/>
      <c r="L1337" s="4"/>
      <c r="M1337" s="4" t="s">
        <v>3453</v>
      </c>
      <c r="N1337" s="55"/>
      <c r="O1337" s="4" t="s">
        <v>3454</v>
      </c>
      <c r="P1337" s="55">
        <v>45005</v>
      </c>
      <c r="Q1337" s="4" t="s">
        <v>3455</v>
      </c>
      <c r="R1337" s="4"/>
      <c r="S1337" s="4"/>
      <c r="T1337" s="4">
        <v>10</v>
      </c>
      <c r="U1337" s="4" t="s">
        <v>246</v>
      </c>
      <c r="V1337" s="4">
        <v>531</v>
      </c>
      <c r="W1337" s="4" t="s">
        <v>263</v>
      </c>
      <c r="X1337" s="4">
        <v>109</v>
      </c>
      <c r="Y1337" s="4" t="s">
        <v>264</v>
      </c>
      <c r="Z1337" s="4">
        <v>23</v>
      </c>
      <c r="AA1337" s="4" t="s">
        <v>113</v>
      </c>
      <c r="AB1337" s="4">
        <v>1</v>
      </c>
      <c r="AC1337" s="4" t="s">
        <v>113</v>
      </c>
      <c r="AD1337" s="36">
        <v>1</v>
      </c>
      <c r="AE1337" s="36" t="s">
        <v>113</v>
      </c>
      <c r="AF1337" s="4"/>
      <c r="AG1337" s="4"/>
      <c r="AH1337" s="4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</row>
    <row r="1338" spans="1:46" ht="15" customHeight="1" x14ac:dyDescent="0.35">
      <c r="A1338" s="4">
        <v>2022</v>
      </c>
      <c r="B1338" s="4" t="s">
        <v>147</v>
      </c>
      <c r="C1338" s="4" t="s">
        <v>207</v>
      </c>
      <c r="D1338" s="55">
        <v>44746</v>
      </c>
      <c r="E1338" s="4" t="s">
        <v>1290</v>
      </c>
      <c r="F1338" s="4" t="s">
        <v>36</v>
      </c>
      <c r="G1338" s="4" t="s">
        <v>921</v>
      </c>
      <c r="H1338" s="4" t="s">
        <v>38</v>
      </c>
      <c r="I1338" s="4" t="s">
        <v>2742</v>
      </c>
      <c r="J1338" s="4"/>
      <c r="K1338" s="55"/>
      <c r="L1338" s="4"/>
      <c r="M1338" s="4"/>
      <c r="N1338" s="55"/>
      <c r="O1338" s="4" t="s">
        <v>3456</v>
      </c>
      <c r="P1338" s="55">
        <v>44746</v>
      </c>
      <c r="Q1338" s="4" t="s">
        <v>3457</v>
      </c>
      <c r="R1338" s="4"/>
      <c r="S1338" s="4"/>
      <c r="T1338" s="4">
        <v>0</v>
      </c>
      <c r="U1338" s="4" t="s">
        <v>150</v>
      </c>
      <c r="V1338" s="4">
        <v>301556</v>
      </c>
      <c r="W1338" s="4" t="s">
        <v>1569</v>
      </c>
      <c r="X1338" s="4">
        <v>301556</v>
      </c>
      <c r="Y1338" s="4" t="s">
        <v>1569</v>
      </c>
      <c r="Z1338" s="4">
        <v>20</v>
      </c>
      <c r="AA1338" s="4" t="s">
        <v>324</v>
      </c>
      <c r="AB1338" s="4">
        <v>4</v>
      </c>
      <c r="AC1338" s="4" t="s">
        <v>1570</v>
      </c>
      <c r="AD1338" s="36">
        <v>1</v>
      </c>
      <c r="AE1338" s="36" t="s">
        <v>1571</v>
      </c>
      <c r="AF1338" s="4"/>
      <c r="AG1338" s="4"/>
      <c r="AH1338" s="4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</row>
    <row r="1339" spans="1:46" ht="15" customHeight="1" x14ac:dyDescent="0.35">
      <c r="A1339" s="4">
        <v>2022</v>
      </c>
      <c r="B1339" s="4" t="s">
        <v>147</v>
      </c>
      <c r="C1339" s="4" t="s">
        <v>207</v>
      </c>
      <c r="D1339" s="55">
        <v>44742</v>
      </c>
      <c r="E1339" s="4" t="s">
        <v>2443</v>
      </c>
      <c r="F1339" s="4" t="s">
        <v>36</v>
      </c>
      <c r="G1339" s="4" t="s">
        <v>921</v>
      </c>
      <c r="H1339" s="4" t="s">
        <v>38</v>
      </c>
      <c r="I1339" s="4" t="s">
        <v>2721</v>
      </c>
      <c r="J1339" s="4"/>
      <c r="K1339" s="55"/>
      <c r="L1339" s="4"/>
      <c r="M1339" s="4" t="s">
        <v>2734</v>
      </c>
      <c r="N1339" s="55"/>
      <c r="O1339" s="4" t="s">
        <v>3458</v>
      </c>
      <c r="P1339" s="55">
        <v>44774</v>
      </c>
      <c r="Q1339" s="4" t="s">
        <v>3459</v>
      </c>
      <c r="R1339" s="4"/>
      <c r="S1339" s="4"/>
      <c r="T1339" s="4">
        <v>0</v>
      </c>
      <c r="U1339" s="4" t="s">
        <v>150</v>
      </c>
      <c r="V1339" s="4">
        <v>301694</v>
      </c>
      <c r="W1339" s="4" t="s">
        <v>839</v>
      </c>
      <c r="X1339" s="4">
        <v>301694</v>
      </c>
      <c r="Y1339" s="4" t="s">
        <v>839</v>
      </c>
      <c r="Z1339" s="4">
        <v>21</v>
      </c>
      <c r="AA1339" s="4" t="s">
        <v>104</v>
      </c>
      <c r="AB1339" s="4">
        <v>13</v>
      </c>
      <c r="AC1339" s="4" t="s">
        <v>840</v>
      </c>
      <c r="AD1339" s="36">
        <v>1</v>
      </c>
      <c r="AE1339" s="36" t="s">
        <v>840</v>
      </c>
      <c r="AF1339" s="4"/>
      <c r="AG1339" s="4"/>
      <c r="AH1339" s="4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</row>
    <row r="1340" spans="1:46" ht="15" customHeight="1" x14ac:dyDescent="0.35">
      <c r="A1340" s="4">
        <v>2022</v>
      </c>
      <c r="B1340" s="4" t="s">
        <v>147</v>
      </c>
      <c r="C1340" s="4" t="s">
        <v>148</v>
      </c>
      <c r="D1340" s="55">
        <v>44749</v>
      </c>
      <c r="E1340" s="4" t="s">
        <v>2326</v>
      </c>
      <c r="F1340" s="4" t="s">
        <v>36</v>
      </c>
      <c r="G1340" s="4" t="s">
        <v>37</v>
      </c>
      <c r="H1340" s="4" t="s">
        <v>38</v>
      </c>
      <c r="I1340" s="4" t="s">
        <v>2742</v>
      </c>
      <c r="J1340" s="4"/>
      <c r="K1340" s="55"/>
      <c r="L1340" s="4"/>
      <c r="M1340" s="4"/>
      <c r="N1340" s="55"/>
      <c r="O1340" s="4" t="s">
        <v>3460</v>
      </c>
      <c r="P1340" s="55">
        <v>44749</v>
      </c>
      <c r="Q1340" s="4" t="s">
        <v>3461</v>
      </c>
      <c r="R1340" s="4"/>
      <c r="S1340" s="4"/>
      <c r="T1340" s="4">
        <v>0</v>
      </c>
      <c r="U1340" s="4" t="s">
        <v>150</v>
      </c>
      <c r="V1340" s="4">
        <v>301288</v>
      </c>
      <c r="W1340" s="4" t="s">
        <v>3462</v>
      </c>
      <c r="X1340" s="4">
        <v>301288</v>
      </c>
      <c r="Y1340" s="4" t="s">
        <v>3462</v>
      </c>
      <c r="Z1340" s="4">
        <v>15</v>
      </c>
      <c r="AA1340" s="4" t="s">
        <v>43</v>
      </c>
      <c r="AB1340" s="4">
        <v>1</v>
      </c>
      <c r="AC1340" s="4" t="s">
        <v>43</v>
      </c>
      <c r="AD1340" s="36">
        <v>39</v>
      </c>
      <c r="AE1340" s="36" t="s">
        <v>3463</v>
      </c>
      <c r="AF1340" s="4"/>
      <c r="AG1340" s="4"/>
      <c r="AH1340" s="4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</row>
    <row r="1341" spans="1:46" ht="15" customHeight="1" x14ac:dyDescent="0.35">
      <c r="A1341" s="4">
        <v>2022</v>
      </c>
      <c r="B1341" s="4" t="s">
        <v>147</v>
      </c>
      <c r="C1341" s="4" t="s">
        <v>207</v>
      </c>
      <c r="D1341" s="55">
        <v>44743</v>
      </c>
      <c r="E1341" s="4" t="s">
        <v>2324</v>
      </c>
      <c r="F1341" s="4" t="s">
        <v>36</v>
      </c>
      <c r="G1341" s="4" t="s">
        <v>37</v>
      </c>
      <c r="H1341" s="4" t="s">
        <v>38</v>
      </c>
      <c r="I1341" s="4" t="s">
        <v>2721</v>
      </c>
      <c r="J1341" s="4"/>
      <c r="K1341" s="55"/>
      <c r="L1341" s="4"/>
      <c r="M1341" s="4" t="s">
        <v>3464</v>
      </c>
      <c r="N1341" s="55"/>
      <c r="O1341" s="4" t="s">
        <v>3465</v>
      </c>
      <c r="P1341" s="55">
        <v>44881</v>
      </c>
      <c r="Q1341" s="4" t="s">
        <v>3466</v>
      </c>
      <c r="R1341" s="4"/>
      <c r="S1341" s="4"/>
      <c r="T1341" s="4">
        <v>0</v>
      </c>
      <c r="U1341" s="4" t="s">
        <v>150</v>
      </c>
      <c r="V1341" s="4">
        <v>300423</v>
      </c>
      <c r="W1341" s="4" t="s">
        <v>3467</v>
      </c>
      <c r="X1341" s="4">
        <v>300423</v>
      </c>
      <c r="Y1341" s="4" t="s">
        <v>3467</v>
      </c>
      <c r="Z1341" s="4">
        <v>4</v>
      </c>
      <c r="AA1341" s="4" t="s">
        <v>301</v>
      </c>
      <c r="AB1341" s="4">
        <v>7</v>
      </c>
      <c r="AC1341" s="4" t="s">
        <v>2701</v>
      </c>
      <c r="AD1341" s="36">
        <v>1</v>
      </c>
      <c r="AE1341" s="36" t="s">
        <v>3468</v>
      </c>
      <c r="AF1341" s="4"/>
      <c r="AG1341" s="4"/>
      <c r="AH1341" s="4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</row>
    <row r="1342" spans="1:46" ht="15" customHeight="1" x14ac:dyDescent="0.35">
      <c r="A1342" s="4">
        <v>2023</v>
      </c>
      <c r="B1342" s="4" t="s">
        <v>147</v>
      </c>
      <c r="C1342" s="4" t="s">
        <v>148</v>
      </c>
      <c r="D1342" s="55">
        <v>45028</v>
      </c>
      <c r="E1342" s="4" t="s">
        <v>2566</v>
      </c>
      <c r="F1342" s="4" t="s">
        <v>36</v>
      </c>
      <c r="G1342" s="4" t="s">
        <v>921</v>
      </c>
      <c r="H1342" s="4" t="s">
        <v>38</v>
      </c>
      <c r="I1342" s="4" t="s">
        <v>2948</v>
      </c>
      <c r="J1342" s="4"/>
      <c r="K1342" s="55"/>
      <c r="L1342" s="4"/>
      <c r="M1342" s="4"/>
      <c r="N1342" s="55"/>
      <c r="O1342" s="4" t="s">
        <v>3469</v>
      </c>
      <c r="P1342" s="55">
        <v>45035</v>
      </c>
      <c r="Q1342" s="4" t="s">
        <v>3470</v>
      </c>
      <c r="R1342" s="4"/>
      <c r="S1342" s="4"/>
      <c r="T1342" s="4">
        <v>0</v>
      </c>
      <c r="U1342" s="4" t="s">
        <v>150</v>
      </c>
      <c r="V1342" s="4">
        <v>300340</v>
      </c>
      <c r="W1342" s="4" t="s">
        <v>446</v>
      </c>
      <c r="X1342" s="4">
        <v>300340</v>
      </c>
      <c r="Y1342" s="4" t="s">
        <v>446</v>
      </c>
      <c r="Z1342" s="4">
        <v>4</v>
      </c>
      <c r="AA1342" s="4" t="s">
        <v>301</v>
      </c>
      <c r="AB1342" s="4">
        <v>1</v>
      </c>
      <c r="AC1342" s="4" t="s">
        <v>301</v>
      </c>
      <c r="AD1342" s="36">
        <v>10</v>
      </c>
      <c r="AE1342" s="36" t="s">
        <v>171</v>
      </c>
      <c r="AF1342" s="4"/>
      <c r="AG1342" s="4"/>
      <c r="AH1342" s="4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</row>
    <row r="1343" spans="1:46" ht="15" customHeight="1" x14ac:dyDescent="0.35">
      <c r="A1343" s="4">
        <v>2022</v>
      </c>
      <c r="B1343" s="4" t="s">
        <v>147</v>
      </c>
      <c r="C1343" s="4" t="s">
        <v>148</v>
      </c>
      <c r="D1343" s="55">
        <v>44760</v>
      </c>
      <c r="E1343" s="4" t="s">
        <v>2727</v>
      </c>
      <c r="F1343" s="4" t="s">
        <v>36</v>
      </c>
      <c r="G1343" s="4" t="s">
        <v>37</v>
      </c>
      <c r="H1343" s="4" t="s">
        <v>38</v>
      </c>
      <c r="I1343" s="4" t="s">
        <v>2721</v>
      </c>
      <c r="J1343" s="4"/>
      <c r="K1343" s="55"/>
      <c r="L1343" s="4"/>
      <c r="M1343" s="4"/>
      <c r="N1343" s="55"/>
      <c r="O1343" s="4" t="s">
        <v>3471</v>
      </c>
      <c r="P1343" s="55">
        <v>44760</v>
      </c>
      <c r="Q1343" s="4" t="s">
        <v>3472</v>
      </c>
      <c r="R1343" s="4"/>
      <c r="S1343" s="4"/>
      <c r="T1343" s="4">
        <v>0</v>
      </c>
      <c r="U1343" s="4" t="s">
        <v>150</v>
      </c>
      <c r="V1343" s="4">
        <v>300622</v>
      </c>
      <c r="W1343" s="4" t="s">
        <v>3473</v>
      </c>
      <c r="X1343" s="4">
        <v>300622</v>
      </c>
      <c r="Y1343" s="4" t="s">
        <v>3473</v>
      </c>
      <c r="Z1343" s="4">
        <v>6</v>
      </c>
      <c r="AA1343" s="4" t="s">
        <v>413</v>
      </c>
      <c r="AB1343" s="4">
        <v>7</v>
      </c>
      <c r="AC1343" s="4" t="s">
        <v>3324</v>
      </c>
      <c r="AD1343" s="36">
        <v>3</v>
      </c>
      <c r="AE1343" s="36" t="s">
        <v>3324</v>
      </c>
      <c r="AF1343" s="4"/>
      <c r="AG1343" s="4"/>
      <c r="AH1343" s="4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</row>
    <row r="1344" spans="1:46" ht="15" customHeight="1" x14ac:dyDescent="0.35">
      <c r="A1344" s="4">
        <v>2023</v>
      </c>
      <c r="B1344" s="4" t="s">
        <v>147</v>
      </c>
      <c r="C1344" s="4" t="s">
        <v>148</v>
      </c>
      <c r="D1344" s="55">
        <v>44859</v>
      </c>
      <c r="E1344" s="4" t="s">
        <v>2947</v>
      </c>
      <c r="F1344" s="4" t="s">
        <v>36</v>
      </c>
      <c r="G1344" s="4" t="s">
        <v>37</v>
      </c>
      <c r="H1344" s="4" t="s">
        <v>38</v>
      </c>
      <c r="I1344" s="4" t="s">
        <v>748</v>
      </c>
      <c r="J1344" s="4"/>
      <c r="K1344" s="55"/>
      <c r="L1344" s="4" t="s">
        <v>860</v>
      </c>
      <c r="M1344" s="4"/>
      <c r="N1344" s="55"/>
      <c r="O1344" s="4" t="s">
        <v>3474</v>
      </c>
      <c r="P1344" s="55">
        <v>45027</v>
      </c>
      <c r="Q1344" s="4" t="s">
        <v>3475</v>
      </c>
      <c r="R1344" s="4"/>
      <c r="S1344" s="4"/>
      <c r="T1344" s="4">
        <v>0</v>
      </c>
      <c r="U1344" s="4" t="s">
        <v>150</v>
      </c>
      <c r="V1344" s="4">
        <v>301319</v>
      </c>
      <c r="W1344" s="4" t="s">
        <v>1503</v>
      </c>
      <c r="X1344" s="4">
        <v>301319</v>
      </c>
      <c r="Y1344" s="4" t="s">
        <v>1503</v>
      </c>
      <c r="Z1344" s="4">
        <v>15</v>
      </c>
      <c r="AA1344" s="4" t="s">
        <v>43</v>
      </c>
      <c r="AB1344" s="4">
        <v>5</v>
      </c>
      <c r="AC1344" s="4" t="s">
        <v>893</v>
      </c>
      <c r="AD1344" s="36">
        <v>9</v>
      </c>
      <c r="AE1344" s="36" t="s">
        <v>1504</v>
      </c>
      <c r="AF1344" s="4"/>
      <c r="AG1344" s="4"/>
      <c r="AH1344" s="4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</row>
    <row r="1345" spans="1:46" ht="15" customHeight="1" x14ac:dyDescent="0.35">
      <c r="A1345" s="4">
        <v>2022</v>
      </c>
      <c r="B1345" s="4" t="s">
        <v>147</v>
      </c>
      <c r="C1345" s="4" t="s">
        <v>148</v>
      </c>
      <c r="D1345" s="55">
        <v>44838</v>
      </c>
      <c r="E1345" s="4" t="s">
        <v>2947</v>
      </c>
      <c r="F1345" s="4" t="s">
        <v>36</v>
      </c>
      <c r="G1345" s="4" t="s">
        <v>37</v>
      </c>
      <c r="H1345" s="4" t="s">
        <v>38</v>
      </c>
      <c r="I1345" s="4" t="s">
        <v>2735</v>
      </c>
      <c r="J1345" s="4"/>
      <c r="K1345" s="55"/>
      <c r="L1345" s="4" t="s">
        <v>860</v>
      </c>
      <c r="M1345" s="4" t="s">
        <v>748</v>
      </c>
      <c r="N1345" s="55"/>
      <c r="O1345" s="4" t="s">
        <v>3476</v>
      </c>
      <c r="P1345" s="55">
        <v>44848</v>
      </c>
      <c r="Q1345" s="4" t="s">
        <v>3477</v>
      </c>
      <c r="R1345" s="4"/>
      <c r="S1345" s="4"/>
      <c r="T1345" s="4">
        <v>0</v>
      </c>
      <c r="U1345" s="4" t="s">
        <v>150</v>
      </c>
      <c r="V1345" s="4">
        <v>301314</v>
      </c>
      <c r="W1345" s="4" t="s">
        <v>3478</v>
      </c>
      <c r="X1345" s="4">
        <v>301314</v>
      </c>
      <c r="Y1345" s="4" t="s">
        <v>3478</v>
      </c>
      <c r="Z1345" s="4">
        <v>15</v>
      </c>
      <c r="AA1345" s="4" t="s">
        <v>43</v>
      </c>
      <c r="AB1345" s="4">
        <v>5</v>
      </c>
      <c r="AC1345" s="4" t="s">
        <v>893</v>
      </c>
      <c r="AD1345" s="36">
        <v>4</v>
      </c>
      <c r="AE1345" s="36" t="s">
        <v>3479</v>
      </c>
      <c r="AF1345" s="4"/>
      <c r="AG1345" s="4"/>
      <c r="AH1345" s="4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</row>
    <row r="1346" spans="1:46" ht="15" customHeight="1" x14ac:dyDescent="0.35">
      <c r="A1346" s="4">
        <v>2022</v>
      </c>
      <c r="B1346" s="4" t="s">
        <v>147</v>
      </c>
      <c r="C1346" s="4" t="s">
        <v>148</v>
      </c>
      <c r="D1346" s="55">
        <v>44756</v>
      </c>
      <c r="E1346" s="4" t="s">
        <v>2727</v>
      </c>
      <c r="F1346" s="4" t="s">
        <v>36</v>
      </c>
      <c r="G1346" s="4" t="s">
        <v>37</v>
      </c>
      <c r="H1346" s="4" t="s">
        <v>38</v>
      </c>
      <c r="I1346" s="4" t="s">
        <v>2721</v>
      </c>
      <c r="J1346" s="4"/>
      <c r="K1346" s="55"/>
      <c r="L1346" s="4"/>
      <c r="M1346" s="4"/>
      <c r="N1346" s="55"/>
      <c r="O1346" s="4" t="s">
        <v>3480</v>
      </c>
      <c r="P1346" s="55">
        <v>44810</v>
      </c>
      <c r="Q1346" s="4" t="s">
        <v>3481</v>
      </c>
      <c r="R1346" s="4"/>
      <c r="S1346" s="4"/>
      <c r="T1346" s="56">
        <v>0</v>
      </c>
      <c r="U1346" s="56" t="s">
        <v>150</v>
      </c>
      <c r="V1346" s="56">
        <v>300621</v>
      </c>
      <c r="W1346" s="56" t="s">
        <v>3482</v>
      </c>
      <c r="X1346" s="56">
        <v>300621</v>
      </c>
      <c r="Y1346" s="56" t="s">
        <v>3482</v>
      </c>
      <c r="Z1346" s="56">
        <v>6</v>
      </c>
      <c r="AA1346" s="56" t="s">
        <v>413</v>
      </c>
      <c r="AB1346" s="56">
        <v>7</v>
      </c>
      <c r="AC1346" s="56" t="s">
        <v>3324</v>
      </c>
      <c r="AD1346" s="37">
        <v>3</v>
      </c>
      <c r="AE1346" s="37" t="s">
        <v>3324</v>
      </c>
      <c r="AF1346" s="4"/>
      <c r="AG1346" s="4"/>
      <c r="AH1346" s="4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</row>
    <row r="1347" spans="1:46" ht="15" customHeight="1" x14ac:dyDescent="0.35">
      <c r="A1347" s="4">
        <v>2022</v>
      </c>
      <c r="B1347" s="4" t="s">
        <v>147</v>
      </c>
      <c r="C1347" s="4" t="s">
        <v>148</v>
      </c>
      <c r="D1347" s="55">
        <v>44727</v>
      </c>
      <c r="E1347" s="4" t="s">
        <v>2324</v>
      </c>
      <c r="F1347" s="4" t="s">
        <v>36</v>
      </c>
      <c r="G1347" s="4" t="s">
        <v>37</v>
      </c>
      <c r="H1347" s="4" t="s">
        <v>38</v>
      </c>
      <c r="I1347" s="4" t="s">
        <v>2721</v>
      </c>
      <c r="J1347" s="4"/>
      <c r="K1347" s="55"/>
      <c r="L1347" s="4"/>
      <c r="M1347" s="4"/>
      <c r="N1347" s="55"/>
      <c r="O1347" s="4" t="s">
        <v>3483</v>
      </c>
      <c r="P1347" s="55">
        <v>44775</v>
      </c>
      <c r="Q1347" s="4" t="s">
        <v>3484</v>
      </c>
      <c r="R1347" s="4"/>
      <c r="S1347" s="4"/>
      <c r="T1347" s="4">
        <v>0</v>
      </c>
      <c r="U1347" s="4" t="s">
        <v>150</v>
      </c>
      <c r="V1347" s="4">
        <v>300353</v>
      </c>
      <c r="W1347" s="4" t="s">
        <v>3485</v>
      </c>
      <c r="X1347" s="4">
        <v>300353</v>
      </c>
      <c r="Y1347" s="4" t="s">
        <v>3485</v>
      </c>
      <c r="Z1347" s="4">
        <v>4</v>
      </c>
      <c r="AA1347" s="4" t="s">
        <v>301</v>
      </c>
      <c r="AB1347" s="4">
        <v>1</v>
      </c>
      <c r="AC1347" s="4" t="s">
        <v>301</v>
      </c>
      <c r="AD1347" s="36">
        <v>23</v>
      </c>
      <c r="AE1347" s="36" t="s">
        <v>3486</v>
      </c>
      <c r="AF1347" s="4"/>
      <c r="AG1347" s="4"/>
      <c r="AH1347" s="4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</row>
    <row r="1348" spans="1:46" ht="15" customHeight="1" x14ac:dyDescent="0.35">
      <c r="A1348" s="4">
        <v>2022</v>
      </c>
      <c r="B1348" s="4" t="s">
        <v>147</v>
      </c>
      <c r="C1348" s="4" t="s">
        <v>207</v>
      </c>
      <c r="D1348" s="55">
        <v>44757</v>
      </c>
      <c r="E1348" s="4" t="s">
        <v>2443</v>
      </c>
      <c r="F1348" s="4" t="s">
        <v>36</v>
      </c>
      <c r="G1348" s="4" t="s">
        <v>921</v>
      </c>
      <c r="H1348" s="4" t="s">
        <v>38</v>
      </c>
      <c r="I1348" s="4" t="s">
        <v>2724</v>
      </c>
      <c r="J1348" s="4"/>
      <c r="K1348" s="55"/>
      <c r="L1348" s="4"/>
      <c r="M1348" s="4"/>
      <c r="N1348" s="55"/>
      <c r="O1348" s="4" t="s">
        <v>3487</v>
      </c>
      <c r="P1348" s="55">
        <v>44774</v>
      </c>
      <c r="Q1348" s="4" t="s">
        <v>3488</v>
      </c>
      <c r="R1348" s="4"/>
      <c r="S1348" s="4"/>
      <c r="T1348" s="4">
        <v>0</v>
      </c>
      <c r="U1348" s="4" t="s">
        <v>150</v>
      </c>
      <c r="V1348" s="4">
        <v>301778</v>
      </c>
      <c r="W1348" s="4" t="s">
        <v>209</v>
      </c>
      <c r="X1348" s="4">
        <v>301778</v>
      </c>
      <c r="Y1348" s="4" t="s">
        <v>209</v>
      </c>
      <c r="Z1348" s="4">
        <v>23</v>
      </c>
      <c r="AA1348" s="4" t="s">
        <v>113</v>
      </c>
      <c r="AB1348" s="4">
        <v>1</v>
      </c>
      <c r="AC1348" s="4" t="s">
        <v>113</v>
      </c>
      <c r="AD1348" s="36">
        <v>1</v>
      </c>
      <c r="AE1348" s="36" t="s">
        <v>113</v>
      </c>
      <c r="AF1348" s="4"/>
      <c r="AG1348" s="4"/>
      <c r="AH1348" s="4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</row>
    <row r="1349" spans="1:46" ht="15" customHeight="1" x14ac:dyDescent="0.35">
      <c r="A1349" s="4">
        <v>2023</v>
      </c>
      <c r="B1349" s="4" t="s">
        <v>34</v>
      </c>
      <c r="C1349" s="4" t="s">
        <v>244</v>
      </c>
      <c r="D1349" s="55">
        <v>44767</v>
      </c>
      <c r="E1349" s="4" t="s">
        <v>2324</v>
      </c>
      <c r="F1349" s="4" t="s">
        <v>36</v>
      </c>
      <c r="G1349" s="4" t="s">
        <v>921</v>
      </c>
      <c r="H1349" s="4" t="s">
        <v>38</v>
      </c>
      <c r="I1349" s="4" t="s">
        <v>2948</v>
      </c>
      <c r="J1349" s="4"/>
      <c r="K1349" s="55"/>
      <c r="L1349" s="4"/>
      <c r="M1349" s="4"/>
      <c r="N1349" s="55"/>
      <c r="O1349" s="4" t="s">
        <v>3489</v>
      </c>
      <c r="P1349" s="55">
        <v>45005</v>
      </c>
      <c r="Q1349" s="4" t="s">
        <v>3490</v>
      </c>
      <c r="R1349" s="4"/>
      <c r="S1349" s="4"/>
      <c r="T1349" s="4">
        <v>10</v>
      </c>
      <c r="U1349" s="4" t="s">
        <v>246</v>
      </c>
      <c r="V1349" s="4">
        <v>520</v>
      </c>
      <c r="W1349" s="4" t="s">
        <v>251</v>
      </c>
      <c r="X1349" s="4">
        <v>98</v>
      </c>
      <c r="Y1349" s="4" t="s">
        <v>252</v>
      </c>
      <c r="Z1349" s="4">
        <v>21</v>
      </c>
      <c r="AA1349" s="4" t="s">
        <v>104</v>
      </c>
      <c r="AB1349" s="4">
        <v>1</v>
      </c>
      <c r="AC1349" s="4" t="s">
        <v>104</v>
      </c>
      <c r="AD1349" s="36">
        <v>1</v>
      </c>
      <c r="AE1349" s="36" t="s">
        <v>104</v>
      </c>
      <c r="AF1349" s="4"/>
      <c r="AG1349" s="4"/>
      <c r="AH1349" s="4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</row>
    <row r="1350" spans="1:46" ht="15" customHeight="1" x14ac:dyDescent="0.35">
      <c r="A1350" s="4">
        <v>2023</v>
      </c>
      <c r="B1350" s="4" t="s">
        <v>147</v>
      </c>
      <c r="C1350" s="4" t="s">
        <v>148</v>
      </c>
      <c r="D1350" s="55">
        <v>44763</v>
      </c>
      <c r="E1350" s="4" t="s">
        <v>2947</v>
      </c>
      <c r="F1350" s="4" t="s">
        <v>36</v>
      </c>
      <c r="G1350" s="4" t="s">
        <v>37</v>
      </c>
      <c r="H1350" s="4" t="s">
        <v>38</v>
      </c>
      <c r="I1350" s="4" t="s">
        <v>3491</v>
      </c>
      <c r="J1350" s="4"/>
      <c r="K1350" s="55"/>
      <c r="L1350" s="4" t="s">
        <v>860</v>
      </c>
      <c r="M1350" s="4" t="s">
        <v>2983</v>
      </c>
      <c r="N1350" s="55"/>
      <c r="O1350" s="4" t="s">
        <v>3492</v>
      </c>
      <c r="P1350" s="55">
        <v>45153</v>
      </c>
      <c r="Q1350" s="4" t="s">
        <v>3493</v>
      </c>
      <c r="R1350" s="4"/>
      <c r="S1350" s="4"/>
      <c r="T1350" s="4">
        <v>0</v>
      </c>
      <c r="U1350" s="4" t="s">
        <v>150</v>
      </c>
      <c r="V1350" s="4">
        <v>301267</v>
      </c>
      <c r="W1350" s="4" t="s">
        <v>637</v>
      </c>
      <c r="X1350" s="4">
        <v>301267</v>
      </c>
      <c r="Y1350" s="4" t="s">
        <v>637</v>
      </c>
      <c r="Z1350" s="4">
        <v>15</v>
      </c>
      <c r="AA1350" s="4" t="s">
        <v>43</v>
      </c>
      <c r="AB1350" s="4">
        <v>1</v>
      </c>
      <c r="AC1350" s="4" t="s">
        <v>43</v>
      </c>
      <c r="AD1350" s="36">
        <v>18</v>
      </c>
      <c r="AE1350" s="36" t="s">
        <v>249</v>
      </c>
      <c r="AF1350" s="4"/>
      <c r="AG1350" s="4"/>
      <c r="AH1350" s="4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</row>
    <row r="1351" spans="1:46" ht="15" customHeight="1" x14ac:dyDescent="0.35">
      <c r="A1351" s="4">
        <v>2022</v>
      </c>
      <c r="B1351" s="4" t="s">
        <v>147</v>
      </c>
      <c r="C1351" s="4" t="s">
        <v>148</v>
      </c>
      <c r="D1351" s="55">
        <v>44744</v>
      </c>
      <c r="E1351" s="4" t="s">
        <v>2947</v>
      </c>
      <c r="F1351" s="4" t="s">
        <v>36</v>
      </c>
      <c r="G1351" s="4" t="s">
        <v>37</v>
      </c>
      <c r="H1351" s="4" t="s">
        <v>38</v>
      </c>
      <c r="I1351" s="4" t="s">
        <v>2721</v>
      </c>
      <c r="J1351" s="4"/>
      <c r="K1351" s="55"/>
      <c r="L1351" s="4" t="s">
        <v>860</v>
      </c>
      <c r="M1351" s="4" t="s">
        <v>3494</v>
      </c>
      <c r="N1351" s="55"/>
      <c r="O1351" s="4" t="s">
        <v>3495</v>
      </c>
      <c r="P1351" s="55">
        <v>44916</v>
      </c>
      <c r="Q1351" s="4" t="s">
        <v>3496</v>
      </c>
      <c r="R1351" s="4"/>
      <c r="S1351" s="4"/>
      <c r="T1351" s="4">
        <v>0</v>
      </c>
      <c r="U1351" s="4" t="s">
        <v>150</v>
      </c>
      <c r="V1351" s="4">
        <v>300944</v>
      </c>
      <c r="W1351" s="4" t="s">
        <v>3497</v>
      </c>
      <c r="X1351" s="4">
        <v>300944</v>
      </c>
      <c r="Y1351" s="4" t="s">
        <v>3497</v>
      </c>
      <c r="Z1351" s="4">
        <v>10</v>
      </c>
      <c r="AA1351" s="4" t="s">
        <v>256</v>
      </c>
      <c r="AB1351" s="4">
        <v>9</v>
      </c>
      <c r="AC1351" s="4" t="s">
        <v>1410</v>
      </c>
      <c r="AD1351" s="36">
        <v>4</v>
      </c>
      <c r="AE1351" s="36" t="s">
        <v>3498</v>
      </c>
      <c r="AF1351" s="4"/>
      <c r="AG1351" s="4"/>
      <c r="AH1351" s="4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</row>
    <row r="1352" spans="1:46" ht="15" customHeight="1" x14ac:dyDescent="0.35">
      <c r="A1352" s="4">
        <v>2022</v>
      </c>
      <c r="B1352" s="4" t="s">
        <v>34</v>
      </c>
      <c r="C1352" s="4" t="s">
        <v>34</v>
      </c>
      <c r="D1352" s="55">
        <v>44763</v>
      </c>
      <c r="E1352" s="4" t="s">
        <v>2443</v>
      </c>
      <c r="F1352" s="4" t="s">
        <v>36</v>
      </c>
      <c r="G1352" s="4" t="s">
        <v>921</v>
      </c>
      <c r="H1352" s="4" t="s">
        <v>38</v>
      </c>
      <c r="I1352" s="4" t="s">
        <v>2735</v>
      </c>
      <c r="J1352" s="4"/>
      <c r="K1352" s="55"/>
      <c r="L1352" s="4"/>
      <c r="M1352" s="4"/>
      <c r="N1352" s="55"/>
      <c r="O1352" s="4" t="s">
        <v>3499</v>
      </c>
      <c r="P1352" s="55">
        <v>44763</v>
      </c>
      <c r="Q1352" s="4" t="s">
        <v>3500</v>
      </c>
      <c r="R1352" s="4"/>
      <c r="S1352" s="4"/>
      <c r="T1352" s="4">
        <v>11</v>
      </c>
      <c r="U1352" s="4" t="s">
        <v>342</v>
      </c>
      <c r="V1352" s="4">
        <v>131</v>
      </c>
      <c r="W1352" s="4" t="s">
        <v>343</v>
      </c>
      <c r="X1352" s="4">
        <v>151</v>
      </c>
      <c r="Y1352" s="4" t="s">
        <v>343</v>
      </c>
      <c r="Z1352" s="4">
        <v>15</v>
      </c>
      <c r="AA1352" s="4" t="s">
        <v>43</v>
      </c>
      <c r="AB1352" s="56">
        <v>1</v>
      </c>
      <c r="AC1352" s="56" t="s">
        <v>43</v>
      </c>
      <c r="AD1352" s="36">
        <v>8</v>
      </c>
      <c r="AE1352" s="36" t="s">
        <v>344</v>
      </c>
      <c r="AF1352" s="4"/>
      <c r="AG1352" s="4"/>
      <c r="AH1352" s="4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</row>
    <row r="1353" spans="1:46" ht="15" customHeight="1" x14ac:dyDescent="0.35">
      <c r="A1353" s="4">
        <v>2022</v>
      </c>
      <c r="B1353" s="4" t="s">
        <v>859</v>
      </c>
      <c r="C1353" s="4" t="s">
        <v>859</v>
      </c>
      <c r="D1353" s="55">
        <v>44636</v>
      </c>
      <c r="E1353" s="4" t="s">
        <v>2324</v>
      </c>
      <c r="F1353" s="4" t="s">
        <v>36</v>
      </c>
      <c r="G1353" s="4" t="s">
        <v>37</v>
      </c>
      <c r="H1353" s="4" t="s">
        <v>38</v>
      </c>
      <c r="I1353" s="4" t="s">
        <v>2735</v>
      </c>
      <c r="J1353" s="4"/>
      <c r="K1353" s="55"/>
      <c r="L1353" s="4" t="s">
        <v>860</v>
      </c>
      <c r="M1353" s="4" t="s">
        <v>2712</v>
      </c>
      <c r="N1353" s="55"/>
      <c r="O1353" s="4" t="s">
        <v>3501</v>
      </c>
      <c r="P1353" s="55">
        <v>44777</v>
      </c>
      <c r="Q1353" s="4" t="s">
        <v>3502</v>
      </c>
      <c r="R1353" s="4"/>
      <c r="S1353" s="4"/>
      <c r="T1353" s="4">
        <v>0</v>
      </c>
      <c r="U1353" s="4" t="s">
        <v>150</v>
      </c>
      <c r="V1353" s="4">
        <v>500130</v>
      </c>
      <c r="W1353" s="4" t="s">
        <v>3503</v>
      </c>
      <c r="X1353" s="4">
        <v>500130</v>
      </c>
      <c r="Y1353" s="4" t="s">
        <v>3503</v>
      </c>
      <c r="Z1353" s="4">
        <v>5</v>
      </c>
      <c r="AA1353" s="4" t="s">
        <v>77</v>
      </c>
      <c r="AB1353" s="56">
        <v>1</v>
      </c>
      <c r="AC1353" s="56" t="s">
        <v>78</v>
      </c>
      <c r="AD1353" s="36">
        <v>1</v>
      </c>
      <c r="AE1353" s="36" t="s">
        <v>77</v>
      </c>
      <c r="AF1353" s="4"/>
      <c r="AG1353" s="4"/>
      <c r="AH1353" s="4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</row>
    <row r="1354" spans="1:46" ht="15" customHeight="1" x14ac:dyDescent="0.35">
      <c r="A1354" s="4">
        <v>2022</v>
      </c>
      <c r="B1354" s="4" t="s">
        <v>147</v>
      </c>
      <c r="C1354" s="4" t="s">
        <v>207</v>
      </c>
      <c r="D1354" s="55">
        <v>44746</v>
      </c>
      <c r="E1354" s="4" t="s">
        <v>2727</v>
      </c>
      <c r="F1354" s="4" t="s">
        <v>36</v>
      </c>
      <c r="G1354" s="4" t="s">
        <v>37</v>
      </c>
      <c r="H1354" s="4" t="s">
        <v>38</v>
      </c>
      <c r="I1354" s="4" t="s">
        <v>2721</v>
      </c>
      <c r="J1354" s="4"/>
      <c r="K1354" s="55"/>
      <c r="L1354" s="4"/>
      <c r="M1354" s="4"/>
      <c r="N1354" s="55"/>
      <c r="O1354" s="4" t="s">
        <v>3504</v>
      </c>
      <c r="P1354" s="55">
        <v>44777</v>
      </c>
      <c r="Q1354" s="4" t="s">
        <v>3505</v>
      </c>
      <c r="R1354" s="4"/>
      <c r="S1354" s="4"/>
      <c r="T1354" s="4">
        <v>0</v>
      </c>
      <c r="U1354" s="4" t="s">
        <v>150</v>
      </c>
      <c r="V1354" s="4">
        <v>300649</v>
      </c>
      <c r="W1354" s="4" t="s">
        <v>3506</v>
      </c>
      <c r="X1354" s="4">
        <v>300649</v>
      </c>
      <c r="Y1354" s="4" t="s">
        <v>3506</v>
      </c>
      <c r="Z1354" s="4">
        <v>6</v>
      </c>
      <c r="AA1354" s="4" t="s">
        <v>413</v>
      </c>
      <c r="AB1354" s="4">
        <v>11</v>
      </c>
      <c r="AC1354" s="4" t="s">
        <v>666</v>
      </c>
      <c r="AD1354" s="36">
        <v>1</v>
      </c>
      <c r="AE1354" s="36" t="s">
        <v>666</v>
      </c>
      <c r="AF1354" s="4"/>
      <c r="AG1354" s="4"/>
      <c r="AH1354" s="4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</row>
    <row r="1355" spans="1:46" ht="15" customHeight="1" x14ac:dyDescent="0.35">
      <c r="A1355" s="4">
        <v>2022</v>
      </c>
      <c r="B1355" s="4" t="s">
        <v>147</v>
      </c>
      <c r="C1355" s="4" t="s">
        <v>207</v>
      </c>
      <c r="D1355" s="55">
        <v>44701</v>
      </c>
      <c r="E1355" s="4" t="s">
        <v>2727</v>
      </c>
      <c r="F1355" s="4" t="s">
        <v>36</v>
      </c>
      <c r="G1355" s="4" t="s">
        <v>37</v>
      </c>
      <c r="H1355" s="4" t="s">
        <v>38</v>
      </c>
      <c r="I1355" s="4" t="s">
        <v>2724</v>
      </c>
      <c r="J1355" s="4"/>
      <c r="K1355" s="55"/>
      <c r="L1355" s="4"/>
      <c r="M1355" s="4"/>
      <c r="N1355" s="55"/>
      <c r="O1355" s="4" t="s">
        <v>3507</v>
      </c>
      <c r="P1355" s="55">
        <v>44781</v>
      </c>
      <c r="Q1355" s="4" t="s">
        <v>3508</v>
      </c>
      <c r="R1355" s="4"/>
      <c r="S1355" s="4"/>
      <c r="T1355" s="4">
        <v>0</v>
      </c>
      <c r="U1355" s="4" t="s">
        <v>150</v>
      </c>
      <c r="V1355" s="4">
        <v>301205</v>
      </c>
      <c r="W1355" s="4" t="s">
        <v>3509</v>
      </c>
      <c r="X1355" s="4">
        <v>301205</v>
      </c>
      <c r="Y1355" s="4" t="s">
        <v>3509</v>
      </c>
      <c r="Z1355" s="4">
        <v>13</v>
      </c>
      <c r="AA1355" s="4" t="s">
        <v>314</v>
      </c>
      <c r="AB1355" s="4">
        <v>11</v>
      </c>
      <c r="AC1355" s="4" t="s">
        <v>3510</v>
      </c>
      <c r="AD1355" s="36">
        <v>1</v>
      </c>
      <c r="AE1355" s="36" t="s">
        <v>3511</v>
      </c>
      <c r="AF1355" s="4"/>
      <c r="AG1355" s="4"/>
      <c r="AH1355" s="4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</row>
    <row r="1356" spans="1:46" ht="15" customHeight="1" x14ac:dyDescent="0.35">
      <c r="A1356" s="4">
        <v>2023</v>
      </c>
      <c r="B1356" s="4" t="s">
        <v>147</v>
      </c>
      <c r="C1356" s="4" t="s">
        <v>148</v>
      </c>
      <c r="D1356" s="55">
        <v>44781</v>
      </c>
      <c r="E1356" s="4" t="s">
        <v>2727</v>
      </c>
      <c r="F1356" s="4" t="s">
        <v>36</v>
      </c>
      <c r="G1356" s="4" t="s">
        <v>37</v>
      </c>
      <c r="H1356" s="4" t="s">
        <v>38</v>
      </c>
      <c r="I1356" s="4" t="s">
        <v>2755</v>
      </c>
      <c r="J1356" s="4"/>
      <c r="K1356" s="55"/>
      <c r="L1356" s="4"/>
      <c r="M1356" s="4"/>
      <c r="N1356" s="55"/>
      <c r="O1356" s="4" t="s">
        <v>3512</v>
      </c>
      <c r="P1356" s="55">
        <v>44985</v>
      </c>
      <c r="Q1356" s="4" t="s">
        <v>3513</v>
      </c>
      <c r="R1356" s="4"/>
      <c r="S1356" s="4"/>
      <c r="T1356" s="4">
        <v>0</v>
      </c>
      <c r="U1356" s="4" t="s">
        <v>150</v>
      </c>
      <c r="V1356" s="4">
        <v>301823</v>
      </c>
      <c r="W1356" s="4" t="s">
        <v>2064</v>
      </c>
      <c r="X1356" s="4">
        <v>301823</v>
      </c>
      <c r="Y1356" s="4" t="s">
        <v>2064</v>
      </c>
      <c r="Z1356" s="4">
        <v>25</v>
      </c>
      <c r="AA1356" s="4" t="s">
        <v>117</v>
      </c>
      <c r="AB1356" s="4">
        <v>2</v>
      </c>
      <c r="AC1356" s="4" t="s">
        <v>1367</v>
      </c>
      <c r="AD1356" s="36">
        <v>2</v>
      </c>
      <c r="AE1356" s="36" t="s">
        <v>2065</v>
      </c>
      <c r="AF1356" s="4"/>
      <c r="AG1356" s="4"/>
      <c r="AH1356" s="4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</row>
    <row r="1357" spans="1:46" ht="15" customHeight="1" x14ac:dyDescent="0.35">
      <c r="A1357" s="4">
        <v>2022</v>
      </c>
      <c r="B1357" s="4" t="s">
        <v>147</v>
      </c>
      <c r="C1357" s="4" t="s">
        <v>148</v>
      </c>
      <c r="D1357" s="55">
        <v>44782</v>
      </c>
      <c r="E1357" s="4" t="s">
        <v>2727</v>
      </c>
      <c r="F1357" s="4" t="s">
        <v>36</v>
      </c>
      <c r="G1357" s="4" t="s">
        <v>37</v>
      </c>
      <c r="H1357" s="4" t="s">
        <v>38</v>
      </c>
      <c r="I1357" s="4" t="s">
        <v>2721</v>
      </c>
      <c r="J1357" s="4"/>
      <c r="K1357" s="55"/>
      <c r="L1357" s="4"/>
      <c r="M1357" s="4" t="s">
        <v>3494</v>
      </c>
      <c r="N1357" s="55"/>
      <c r="O1357" s="4" t="s">
        <v>3514</v>
      </c>
      <c r="P1357" s="55">
        <v>44915</v>
      </c>
      <c r="Q1357" s="4" t="s">
        <v>3515</v>
      </c>
      <c r="R1357" s="4"/>
      <c r="S1357" s="4"/>
      <c r="T1357" s="56">
        <v>0</v>
      </c>
      <c r="U1357" s="56" t="s">
        <v>150</v>
      </c>
      <c r="V1357" s="56">
        <v>300940</v>
      </c>
      <c r="W1357" s="56" t="s">
        <v>3516</v>
      </c>
      <c r="X1357" s="56">
        <v>300940</v>
      </c>
      <c r="Y1357" s="56" t="s">
        <v>3516</v>
      </c>
      <c r="Z1357" s="56">
        <v>10</v>
      </c>
      <c r="AA1357" s="56" t="s">
        <v>256</v>
      </c>
      <c r="AB1357" s="56">
        <v>8</v>
      </c>
      <c r="AC1357" s="56" t="s">
        <v>3517</v>
      </c>
      <c r="AD1357" s="37">
        <v>4</v>
      </c>
      <c r="AE1357" s="37" t="s">
        <v>3518</v>
      </c>
      <c r="AF1357" s="4"/>
      <c r="AG1357" s="4"/>
      <c r="AH1357" s="4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</row>
    <row r="1358" spans="1:46" ht="15" customHeight="1" x14ac:dyDescent="0.35">
      <c r="A1358" s="4">
        <v>2023</v>
      </c>
      <c r="B1358" s="4" t="s">
        <v>147</v>
      </c>
      <c r="C1358" s="4" t="s">
        <v>148</v>
      </c>
      <c r="D1358" s="55">
        <v>44783</v>
      </c>
      <c r="E1358" s="4" t="s">
        <v>2947</v>
      </c>
      <c r="F1358" s="4" t="s">
        <v>36</v>
      </c>
      <c r="G1358" s="4" t="s">
        <v>37</v>
      </c>
      <c r="H1358" s="4" t="s">
        <v>38</v>
      </c>
      <c r="I1358" s="4" t="s">
        <v>748</v>
      </c>
      <c r="J1358" s="4"/>
      <c r="K1358" s="55"/>
      <c r="L1358" s="4" t="s">
        <v>860</v>
      </c>
      <c r="M1358" s="4" t="s">
        <v>3185</v>
      </c>
      <c r="N1358" s="55"/>
      <c r="O1358" s="4" t="s">
        <v>3519</v>
      </c>
      <c r="P1358" s="55">
        <v>45139</v>
      </c>
      <c r="Q1358" s="4" t="s">
        <v>3520</v>
      </c>
      <c r="R1358" s="4"/>
      <c r="S1358" s="4"/>
      <c r="T1358" s="4">
        <v>0</v>
      </c>
      <c r="U1358" s="4" t="s">
        <v>150</v>
      </c>
      <c r="V1358" s="4">
        <v>300089</v>
      </c>
      <c r="W1358" s="4" t="s">
        <v>438</v>
      </c>
      <c r="X1358" s="4">
        <v>300089</v>
      </c>
      <c r="Y1358" s="4" t="s">
        <v>438</v>
      </c>
      <c r="Z1358" s="4">
        <v>2</v>
      </c>
      <c r="AA1358" s="4" t="s">
        <v>72</v>
      </c>
      <c r="AB1358" s="4">
        <v>1</v>
      </c>
      <c r="AC1358" s="4" t="s">
        <v>73</v>
      </c>
      <c r="AD1358" s="36">
        <v>5</v>
      </c>
      <c r="AE1358" s="36" t="s">
        <v>439</v>
      </c>
      <c r="AF1358" s="4"/>
      <c r="AG1358" s="4"/>
      <c r="AH1358" s="4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</row>
    <row r="1359" spans="1:46" ht="15" customHeight="1" x14ac:dyDescent="0.35">
      <c r="A1359" s="4">
        <v>2022</v>
      </c>
      <c r="B1359" s="4" t="s">
        <v>147</v>
      </c>
      <c r="C1359" s="4" t="s">
        <v>207</v>
      </c>
      <c r="D1359" s="55">
        <v>44754</v>
      </c>
      <c r="E1359" s="4" t="s">
        <v>2727</v>
      </c>
      <c r="F1359" s="4" t="s">
        <v>36</v>
      </c>
      <c r="G1359" s="4" t="s">
        <v>37</v>
      </c>
      <c r="H1359" s="4" t="s">
        <v>38</v>
      </c>
      <c r="I1359" s="4" t="s">
        <v>2721</v>
      </c>
      <c r="J1359" s="4"/>
      <c r="K1359" s="55"/>
      <c r="L1359" s="4"/>
      <c r="M1359" s="4" t="s">
        <v>702</v>
      </c>
      <c r="N1359" s="55"/>
      <c r="O1359" s="4" t="s">
        <v>3521</v>
      </c>
      <c r="P1359" s="55">
        <v>44882</v>
      </c>
      <c r="Q1359" s="4" t="s">
        <v>3522</v>
      </c>
      <c r="R1359" s="4"/>
      <c r="S1359" s="4"/>
      <c r="T1359" s="4">
        <v>0</v>
      </c>
      <c r="U1359" s="4" t="s">
        <v>150</v>
      </c>
      <c r="V1359" s="4">
        <v>300724</v>
      </c>
      <c r="W1359" s="4" t="s">
        <v>704</v>
      </c>
      <c r="X1359" s="4">
        <v>300724</v>
      </c>
      <c r="Y1359" s="4" t="s">
        <v>704</v>
      </c>
      <c r="Z1359" s="4">
        <v>8</v>
      </c>
      <c r="AA1359" s="4" t="s">
        <v>191</v>
      </c>
      <c r="AB1359" s="4">
        <v>6</v>
      </c>
      <c r="AC1359" s="4" t="s">
        <v>705</v>
      </c>
      <c r="AD1359" s="36">
        <v>1</v>
      </c>
      <c r="AE1359" s="36" t="s">
        <v>706</v>
      </c>
      <c r="AF1359" s="4"/>
      <c r="AG1359" s="4"/>
      <c r="AH1359" s="4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</row>
    <row r="1360" spans="1:46" ht="15" customHeight="1" x14ac:dyDescent="0.35">
      <c r="A1360" s="4">
        <v>2022</v>
      </c>
      <c r="B1360" s="4" t="s">
        <v>147</v>
      </c>
      <c r="C1360" s="4" t="s">
        <v>207</v>
      </c>
      <c r="D1360" s="55">
        <v>44755</v>
      </c>
      <c r="E1360" s="4" t="s">
        <v>2675</v>
      </c>
      <c r="F1360" s="4" t="s">
        <v>36</v>
      </c>
      <c r="G1360" s="4" t="s">
        <v>921</v>
      </c>
      <c r="H1360" s="4" t="s">
        <v>38</v>
      </c>
      <c r="I1360" s="4" t="s">
        <v>2721</v>
      </c>
      <c r="J1360" s="4"/>
      <c r="K1360" s="55"/>
      <c r="L1360" s="4"/>
      <c r="M1360" s="4" t="s">
        <v>702</v>
      </c>
      <c r="N1360" s="55"/>
      <c r="O1360" s="4" t="s">
        <v>3523</v>
      </c>
      <c r="P1360" s="55">
        <v>44851</v>
      </c>
      <c r="Q1360" s="4" t="s">
        <v>3524</v>
      </c>
      <c r="R1360" s="4"/>
      <c r="S1360" s="4"/>
      <c r="T1360" s="4">
        <v>0</v>
      </c>
      <c r="U1360" s="4" t="s">
        <v>150</v>
      </c>
      <c r="V1360" s="4">
        <v>300708</v>
      </c>
      <c r="W1360" s="4" t="s">
        <v>2283</v>
      </c>
      <c r="X1360" s="4">
        <v>300708</v>
      </c>
      <c r="Y1360" s="4" t="s">
        <v>2283</v>
      </c>
      <c r="Z1360" s="4">
        <v>8</v>
      </c>
      <c r="AA1360" s="4" t="s">
        <v>191</v>
      </c>
      <c r="AB1360" s="4">
        <v>4</v>
      </c>
      <c r="AC1360" s="4" t="s">
        <v>2284</v>
      </c>
      <c r="AD1360" s="36">
        <v>1</v>
      </c>
      <c r="AE1360" s="36" t="s">
        <v>2284</v>
      </c>
      <c r="AF1360" s="4"/>
      <c r="AG1360" s="4"/>
      <c r="AH1360" s="4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</row>
    <row r="1361" spans="1:46" ht="15" customHeight="1" x14ac:dyDescent="0.35">
      <c r="A1361" s="4">
        <v>2023</v>
      </c>
      <c r="B1361" s="4" t="s">
        <v>147</v>
      </c>
      <c r="C1361" s="4" t="s">
        <v>148</v>
      </c>
      <c r="D1361" s="55">
        <v>44768</v>
      </c>
      <c r="E1361" s="4" t="s">
        <v>2947</v>
      </c>
      <c r="F1361" s="4" t="s">
        <v>36</v>
      </c>
      <c r="G1361" s="4" t="s">
        <v>37</v>
      </c>
      <c r="H1361" s="4" t="s">
        <v>38</v>
      </c>
      <c r="I1361" s="4" t="s">
        <v>2755</v>
      </c>
      <c r="J1361" s="4"/>
      <c r="K1361" s="55"/>
      <c r="L1361" s="4" t="s">
        <v>860</v>
      </c>
      <c r="M1361" s="4"/>
      <c r="N1361" s="55"/>
      <c r="O1361" s="4" t="s">
        <v>3525</v>
      </c>
      <c r="P1361" s="55">
        <v>45113</v>
      </c>
      <c r="Q1361" s="4" t="s">
        <v>3526</v>
      </c>
      <c r="R1361" s="4"/>
      <c r="S1361" s="4"/>
      <c r="T1361" s="4">
        <v>0</v>
      </c>
      <c r="U1361" s="4" t="s">
        <v>150</v>
      </c>
      <c r="V1361" s="4">
        <v>300703</v>
      </c>
      <c r="W1361" s="4" t="s">
        <v>201</v>
      </c>
      <c r="X1361" s="4">
        <v>300703</v>
      </c>
      <c r="Y1361" s="4" t="s">
        <v>201</v>
      </c>
      <c r="Z1361" s="4">
        <v>8</v>
      </c>
      <c r="AA1361" s="4" t="s">
        <v>191</v>
      </c>
      <c r="AB1361" s="4">
        <v>3</v>
      </c>
      <c r="AC1361" s="4" t="s">
        <v>202</v>
      </c>
      <c r="AD1361" s="36">
        <v>5</v>
      </c>
      <c r="AE1361" s="36" t="s">
        <v>203</v>
      </c>
      <c r="AF1361" s="4"/>
      <c r="AG1361" s="4"/>
      <c r="AH1361" s="4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</row>
    <row r="1362" spans="1:46" ht="15" customHeight="1" x14ac:dyDescent="0.35">
      <c r="A1362" s="4">
        <v>2022</v>
      </c>
      <c r="B1362" s="4" t="s">
        <v>34</v>
      </c>
      <c r="C1362" s="4" t="s">
        <v>244</v>
      </c>
      <c r="D1362" s="55">
        <v>44756</v>
      </c>
      <c r="E1362" s="4" t="s">
        <v>2727</v>
      </c>
      <c r="F1362" s="4" t="s">
        <v>36</v>
      </c>
      <c r="G1362" s="4" t="s">
        <v>37</v>
      </c>
      <c r="H1362" s="4" t="s">
        <v>38</v>
      </c>
      <c r="I1362" s="4" t="s">
        <v>2721</v>
      </c>
      <c r="J1362" s="4"/>
      <c r="K1362" s="55"/>
      <c r="L1362" s="4"/>
      <c r="M1362" s="4"/>
      <c r="N1362" s="55"/>
      <c r="O1362" s="4" t="s">
        <v>3527</v>
      </c>
      <c r="P1362" s="55">
        <v>44886</v>
      </c>
      <c r="Q1362" s="4" t="s">
        <v>3528</v>
      </c>
      <c r="R1362" s="4"/>
      <c r="S1362" s="4"/>
      <c r="T1362" s="4">
        <v>10</v>
      </c>
      <c r="U1362" s="4" t="s">
        <v>246</v>
      </c>
      <c r="V1362" s="4">
        <v>525</v>
      </c>
      <c r="W1362" s="4" t="s">
        <v>254</v>
      </c>
      <c r="X1362" s="4">
        <v>103</v>
      </c>
      <c r="Y1362" s="4" t="s">
        <v>255</v>
      </c>
      <c r="Z1362" s="4">
        <v>10</v>
      </c>
      <c r="AA1362" s="4" t="s">
        <v>256</v>
      </c>
      <c r="AB1362" s="56">
        <v>1</v>
      </c>
      <c r="AC1362" s="56" t="s">
        <v>256</v>
      </c>
      <c r="AD1362" s="36">
        <v>1</v>
      </c>
      <c r="AE1362" s="36" t="s">
        <v>256</v>
      </c>
      <c r="AF1362" s="4"/>
      <c r="AG1362" s="4"/>
      <c r="AH1362" s="4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</row>
    <row r="1363" spans="1:46" ht="15" customHeight="1" x14ac:dyDescent="0.35">
      <c r="A1363" s="4">
        <v>2022</v>
      </c>
      <c r="B1363" s="4" t="s">
        <v>147</v>
      </c>
      <c r="C1363" s="4" t="s">
        <v>148</v>
      </c>
      <c r="D1363" s="55">
        <v>44785</v>
      </c>
      <c r="E1363" s="4" t="s">
        <v>2727</v>
      </c>
      <c r="F1363" s="4" t="s">
        <v>36</v>
      </c>
      <c r="G1363" s="4" t="s">
        <v>37</v>
      </c>
      <c r="H1363" s="4" t="s">
        <v>38</v>
      </c>
      <c r="I1363" s="4" t="s">
        <v>2735</v>
      </c>
      <c r="J1363" s="4"/>
      <c r="K1363" s="55"/>
      <c r="L1363" s="4"/>
      <c r="M1363" s="4"/>
      <c r="N1363" s="55"/>
      <c r="O1363" s="4" t="s">
        <v>3529</v>
      </c>
      <c r="P1363" s="55">
        <v>44890</v>
      </c>
      <c r="Q1363" s="4" t="s">
        <v>3530</v>
      </c>
      <c r="R1363" s="4"/>
      <c r="S1363" s="4"/>
      <c r="T1363" s="4">
        <v>0</v>
      </c>
      <c r="U1363" s="4" t="s">
        <v>150</v>
      </c>
      <c r="V1363" s="4">
        <v>301244</v>
      </c>
      <c r="W1363" s="4" t="s">
        <v>3531</v>
      </c>
      <c r="X1363" s="4">
        <v>301244</v>
      </c>
      <c r="Y1363" s="4" t="s">
        <v>3531</v>
      </c>
      <c r="Z1363" s="4">
        <v>14</v>
      </c>
      <c r="AA1363" s="4" t="s">
        <v>731</v>
      </c>
      <c r="AB1363" s="4">
        <v>3</v>
      </c>
      <c r="AC1363" s="4" t="s">
        <v>731</v>
      </c>
      <c r="AD1363" s="36">
        <v>7</v>
      </c>
      <c r="AE1363" s="36" t="s">
        <v>3532</v>
      </c>
      <c r="AF1363" s="4"/>
      <c r="AG1363" s="4"/>
      <c r="AH1363" s="4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</row>
    <row r="1364" spans="1:46" ht="15" customHeight="1" x14ac:dyDescent="0.35">
      <c r="A1364" s="4">
        <v>2023</v>
      </c>
      <c r="B1364" s="4" t="s">
        <v>147</v>
      </c>
      <c r="C1364" s="4" t="s">
        <v>148</v>
      </c>
      <c r="D1364" s="55">
        <v>44783</v>
      </c>
      <c r="E1364" s="4" t="s">
        <v>2982</v>
      </c>
      <c r="F1364" s="4" t="s">
        <v>36</v>
      </c>
      <c r="G1364" s="4" t="s">
        <v>37</v>
      </c>
      <c r="H1364" s="4" t="s">
        <v>38</v>
      </c>
      <c r="I1364" s="4" t="s">
        <v>2948</v>
      </c>
      <c r="J1364" s="4"/>
      <c r="K1364" s="55"/>
      <c r="L1364" s="4"/>
      <c r="M1364" s="4" t="s">
        <v>3533</v>
      </c>
      <c r="N1364" s="55"/>
      <c r="O1364" s="4" t="s">
        <v>3534</v>
      </c>
      <c r="P1364" s="55">
        <v>45166</v>
      </c>
      <c r="Q1364" s="4" t="s">
        <v>3535</v>
      </c>
      <c r="R1364" s="4"/>
      <c r="S1364" s="4"/>
      <c r="T1364" s="4">
        <v>0</v>
      </c>
      <c r="U1364" s="4" t="s">
        <v>150</v>
      </c>
      <c r="V1364" s="4">
        <v>300359</v>
      </c>
      <c r="W1364" s="4" t="s">
        <v>3536</v>
      </c>
      <c r="X1364" s="4">
        <v>300359</v>
      </c>
      <c r="Y1364" s="4" t="s">
        <v>3536</v>
      </c>
      <c r="Z1364" s="4">
        <v>4</v>
      </c>
      <c r="AA1364" s="4" t="s">
        <v>301</v>
      </c>
      <c r="AB1364" s="4">
        <v>1</v>
      </c>
      <c r="AC1364" s="4" t="s">
        <v>301</v>
      </c>
      <c r="AD1364" s="36">
        <v>29</v>
      </c>
      <c r="AE1364" s="36" t="s">
        <v>3537</v>
      </c>
      <c r="AF1364" s="4"/>
      <c r="AG1364" s="4"/>
      <c r="AH1364" s="4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</row>
    <row r="1365" spans="1:46" ht="15" customHeight="1" x14ac:dyDescent="0.35">
      <c r="A1365" s="4">
        <v>2023</v>
      </c>
      <c r="B1365" s="4" t="s">
        <v>147</v>
      </c>
      <c r="C1365" s="4" t="s">
        <v>207</v>
      </c>
      <c r="D1365" s="55">
        <v>44782</v>
      </c>
      <c r="E1365" s="4" t="s">
        <v>2947</v>
      </c>
      <c r="F1365" s="4" t="s">
        <v>36</v>
      </c>
      <c r="G1365" s="4" t="s">
        <v>37</v>
      </c>
      <c r="H1365" s="4" t="s">
        <v>38</v>
      </c>
      <c r="I1365" s="4" t="s">
        <v>2755</v>
      </c>
      <c r="J1365" s="4"/>
      <c r="K1365" s="55"/>
      <c r="L1365" s="4"/>
      <c r="M1365" s="4" t="s">
        <v>3538</v>
      </c>
      <c r="N1365" s="55"/>
      <c r="O1365" s="4" t="s">
        <v>3539</v>
      </c>
      <c r="P1365" s="55">
        <v>45079</v>
      </c>
      <c r="Q1365" s="4" t="s">
        <v>3540</v>
      </c>
      <c r="R1365" s="4"/>
      <c r="S1365" s="4"/>
      <c r="T1365" s="4">
        <v>0</v>
      </c>
      <c r="U1365" s="4" t="s">
        <v>150</v>
      </c>
      <c r="V1365" s="4">
        <v>300662</v>
      </c>
      <c r="W1365" s="4" t="s">
        <v>3541</v>
      </c>
      <c r="X1365" s="4">
        <v>300662</v>
      </c>
      <c r="Y1365" s="4" t="s">
        <v>3541</v>
      </c>
      <c r="Z1365" s="4">
        <v>6</v>
      </c>
      <c r="AA1365" s="4" t="s">
        <v>413</v>
      </c>
      <c r="AB1365" s="56">
        <v>12</v>
      </c>
      <c r="AC1365" s="56" t="s">
        <v>3542</v>
      </c>
      <c r="AD1365" s="36">
        <v>1</v>
      </c>
      <c r="AE1365" s="36" t="s">
        <v>3542</v>
      </c>
      <c r="AF1365" s="4"/>
      <c r="AG1365" s="4"/>
      <c r="AH1365" s="4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</row>
    <row r="1366" spans="1:46" ht="15" customHeight="1" x14ac:dyDescent="0.35">
      <c r="A1366" s="4">
        <v>2022</v>
      </c>
      <c r="B1366" s="4" t="s">
        <v>147</v>
      </c>
      <c r="C1366" s="4" t="s">
        <v>148</v>
      </c>
      <c r="D1366" s="55">
        <v>44804</v>
      </c>
      <c r="E1366" s="4" t="s">
        <v>2727</v>
      </c>
      <c r="F1366" s="4" t="s">
        <v>36</v>
      </c>
      <c r="G1366" s="4" t="s">
        <v>37</v>
      </c>
      <c r="H1366" s="4" t="s">
        <v>38</v>
      </c>
      <c r="I1366" s="4" t="s">
        <v>2735</v>
      </c>
      <c r="J1366" s="4"/>
      <c r="K1366" s="55"/>
      <c r="L1366" s="4"/>
      <c r="M1366" s="4" t="s">
        <v>3385</v>
      </c>
      <c r="N1366" s="55"/>
      <c r="O1366" s="4" t="s">
        <v>3543</v>
      </c>
      <c r="P1366" s="55">
        <v>44901</v>
      </c>
      <c r="Q1366" s="4" t="s">
        <v>3544</v>
      </c>
      <c r="R1366" s="4"/>
      <c r="S1366" s="4"/>
      <c r="T1366" s="4">
        <v>0</v>
      </c>
      <c r="U1366" s="4" t="s">
        <v>150</v>
      </c>
      <c r="V1366" s="4">
        <v>301485</v>
      </c>
      <c r="W1366" s="4" t="s">
        <v>658</v>
      </c>
      <c r="X1366" s="4">
        <v>301485</v>
      </c>
      <c r="Y1366" s="4" t="s">
        <v>658</v>
      </c>
      <c r="Z1366" s="4">
        <v>18</v>
      </c>
      <c r="AA1366" s="4" t="s">
        <v>94</v>
      </c>
      <c r="AB1366" s="4">
        <v>1</v>
      </c>
      <c r="AC1366" s="4" t="s">
        <v>95</v>
      </c>
      <c r="AD1366" s="36">
        <v>5</v>
      </c>
      <c r="AE1366" s="36" t="s">
        <v>659</v>
      </c>
      <c r="AF1366" s="4"/>
      <c r="AG1366" s="4"/>
      <c r="AH1366" s="4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</row>
    <row r="1367" spans="1:46" ht="15" customHeight="1" x14ac:dyDescent="0.35">
      <c r="A1367" s="4">
        <v>2023</v>
      </c>
      <c r="B1367" s="4" t="s">
        <v>147</v>
      </c>
      <c r="C1367" s="4" t="s">
        <v>207</v>
      </c>
      <c r="D1367" s="55">
        <v>44797</v>
      </c>
      <c r="E1367" s="4" t="s">
        <v>2947</v>
      </c>
      <c r="F1367" s="4" t="s">
        <v>36</v>
      </c>
      <c r="G1367" s="4" t="s">
        <v>37</v>
      </c>
      <c r="H1367" s="4" t="s">
        <v>38</v>
      </c>
      <c r="I1367" s="4" t="s">
        <v>748</v>
      </c>
      <c r="J1367" s="4"/>
      <c r="K1367" s="55"/>
      <c r="L1367" s="4" t="s">
        <v>860</v>
      </c>
      <c r="M1367" s="4" t="s">
        <v>3538</v>
      </c>
      <c r="N1367" s="55"/>
      <c r="O1367" s="4" t="s">
        <v>3545</v>
      </c>
      <c r="P1367" s="55">
        <v>45037</v>
      </c>
      <c r="Q1367" s="4" t="s">
        <v>3546</v>
      </c>
      <c r="R1367" s="4"/>
      <c r="S1367" s="4"/>
      <c r="T1367" s="4">
        <v>0</v>
      </c>
      <c r="U1367" s="4" t="s">
        <v>150</v>
      </c>
      <c r="V1367" s="4">
        <v>300985</v>
      </c>
      <c r="W1367" s="4" t="s">
        <v>3547</v>
      </c>
      <c r="X1367" s="4">
        <v>300985</v>
      </c>
      <c r="Y1367" s="4" t="s">
        <v>3547</v>
      </c>
      <c r="Z1367" s="4">
        <v>11</v>
      </c>
      <c r="AA1367" s="4" t="s">
        <v>310</v>
      </c>
      <c r="AB1367" s="4">
        <v>3</v>
      </c>
      <c r="AC1367" s="4" t="s">
        <v>3548</v>
      </c>
      <c r="AD1367" s="36">
        <v>3</v>
      </c>
      <c r="AE1367" s="36" t="s">
        <v>3548</v>
      </c>
      <c r="AF1367" s="4"/>
      <c r="AG1367" s="4"/>
      <c r="AH1367" s="4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</row>
    <row r="1368" spans="1:46" ht="15" customHeight="1" x14ac:dyDescent="0.35">
      <c r="A1368" s="4">
        <v>2022</v>
      </c>
      <c r="B1368" s="4" t="s">
        <v>147</v>
      </c>
      <c r="C1368" s="4" t="s">
        <v>148</v>
      </c>
      <c r="D1368" s="55">
        <v>44825</v>
      </c>
      <c r="E1368" s="4" t="s">
        <v>2947</v>
      </c>
      <c r="F1368" s="4" t="s">
        <v>36</v>
      </c>
      <c r="G1368" s="4" t="s">
        <v>37</v>
      </c>
      <c r="H1368" s="4" t="s">
        <v>38</v>
      </c>
      <c r="I1368" s="4" t="s">
        <v>2735</v>
      </c>
      <c r="J1368" s="4"/>
      <c r="K1368" s="55"/>
      <c r="L1368" s="4" t="s">
        <v>860</v>
      </c>
      <c r="M1368" s="4" t="s">
        <v>3385</v>
      </c>
      <c r="N1368" s="55"/>
      <c r="O1368" s="4" t="s">
        <v>3549</v>
      </c>
      <c r="P1368" s="55">
        <v>44894</v>
      </c>
      <c r="Q1368" s="4" t="s">
        <v>3550</v>
      </c>
      <c r="R1368" s="4"/>
      <c r="S1368" s="4"/>
      <c r="T1368" s="4">
        <v>0</v>
      </c>
      <c r="U1368" s="4" t="s">
        <v>150</v>
      </c>
      <c r="V1368" s="4">
        <v>300875</v>
      </c>
      <c r="W1368" s="4" t="s">
        <v>3551</v>
      </c>
      <c r="X1368" s="4">
        <v>300875</v>
      </c>
      <c r="Y1368" s="4" t="s">
        <v>3551</v>
      </c>
      <c r="Z1368" s="4">
        <v>9</v>
      </c>
      <c r="AA1368" s="4" t="s">
        <v>417</v>
      </c>
      <c r="AB1368" s="4">
        <v>1</v>
      </c>
      <c r="AC1368" s="4" t="s">
        <v>417</v>
      </c>
      <c r="AD1368" s="36">
        <v>19</v>
      </c>
      <c r="AE1368" s="36" t="s">
        <v>3552</v>
      </c>
      <c r="AF1368" s="4"/>
      <c r="AG1368" s="4"/>
      <c r="AH1368" s="4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</row>
    <row r="1369" spans="1:46" ht="15" customHeight="1" x14ac:dyDescent="0.35">
      <c r="A1369" s="4">
        <v>2022</v>
      </c>
      <c r="B1369" s="4" t="s">
        <v>147</v>
      </c>
      <c r="C1369" s="4" t="s">
        <v>148</v>
      </c>
      <c r="D1369" s="55">
        <v>44795</v>
      </c>
      <c r="E1369" s="4" t="s">
        <v>2727</v>
      </c>
      <c r="F1369" s="4" t="s">
        <v>36</v>
      </c>
      <c r="G1369" s="4" t="s">
        <v>37</v>
      </c>
      <c r="H1369" s="4" t="s">
        <v>38</v>
      </c>
      <c r="I1369" s="4" t="s">
        <v>2721</v>
      </c>
      <c r="J1369" s="4"/>
      <c r="K1369" s="55"/>
      <c r="L1369" s="4"/>
      <c r="M1369" s="4" t="s">
        <v>3494</v>
      </c>
      <c r="N1369" s="55"/>
      <c r="O1369" s="4" t="s">
        <v>3553</v>
      </c>
      <c r="P1369" s="55">
        <v>44804</v>
      </c>
      <c r="Q1369" s="4" t="s">
        <v>3554</v>
      </c>
      <c r="R1369" s="4"/>
      <c r="S1369" s="4"/>
      <c r="T1369" s="4">
        <v>0</v>
      </c>
      <c r="U1369" s="4" t="s">
        <v>150</v>
      </c>
      <c r="V1369" s="4">
        <v>301196</v>
      </c>
      <c r="W1369" s="4" t="s">
        <v>3555</v>
      </c>
      <c r="X1369" s="4">
        <v>301196</v>
      </c>
      <c r="Y1369" s="4" t="s">
        <v>3555</v>
      </c>
      <c r="Z1369" s="4">
        <v>13</v>
      </c>
      <c r="AA1369" s="4" t="s">
        <v>314</v>
      </c>
      <c r="AB1369" s="4">
        <v>9</v>
      </c>
      <c r="AC1369" s="4" t="s">
        <v>3556</v>
      </c>
      <c r="AD1369" s="36">
        <v>8</v>
      </c>
      <c r="AE1369" s="36" t="s">
        <v>3557</v>
      </c>
      <c r="AF1369" s="4"/>
      <c r="AG1369" s="4"/>
      <c r="AH1369" s="4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</row>
    <row r="1370" spans="1:46" ht="15" customHeight="1" x14ac:dyDescent="0.35">
      <c r="A1370" s="4">
        <v>2022</v>
      </c>
      <c r="B1370" s="4" t="s">
        <v>147</v>
      </c>
      <c r="C1370" s="4" t="s">
        <v>148</v>
      </c>
      <c r="D1370" s="55">
        <v>44796</v>
      </c>
      <c r="E1370" s="4" t="s">
        <v>2947</v>
      </c>
      <c r="F1370" s="4" t="s">
        <v>36</v>
      </c>
      <c r="G1370" s="4" t="s">
        <v>37</v>
      </c>
      <c r="H1370" s="4" t="s">
        <v>38</v>
      </c>
      <c r="I1370" s="4" t="s">
        <v>2721</v>
      </c>
      <c r="J1370" s="4"/>
      <c r="K1370" s="55"/>
      <c r="L1370" s="4" t="s">
        <v>860</v>
      </c>
      <c r="M1370" s="4" t="s">
        <v>3494</v>
      </c>
      <c r="N1370" s="55"/>
      <c r="O1370" s="4" t="s">
        <v>3558</v>
      </c>
      <c r="P1370" s="55">
        <v>44868</v>
      </c>
      <c r="Q1370" s="4" t="s">
        <v>3559</v>
      </c>
      <c r="R1370" s="4"/>
      <c r="S1370" s="4"/>
      <c r="T1370" s="4">
        <v>0</v>
      </c>
      <c r="U1370" s="4" t="s">
        <v>150</v>
      </c>
      <c r="V1370" s="4">
        <v>300923</v>
      </c>
      <c r="W1370" s="4" t="s">
        <v>3560</v>
      </c>
      <c r="X1370" s="4">
        <v>300923</v>
      </c>
      <c r="Y1370" s="4" t="s">
        <v>3560</v>
      </c>
      <c r="Z1370" s="4">
        <v>10</v>
      </c>
      <c r="AA1370" s="4" t="s">
        <v>256</v>
      </c>
      <c r="AB1370" s="4">
        <v>5</v>
      </c>
      <c r="AC1370" s="4" t="s">
        <v>736</v>
      </c>
      <c r="AD1370" s="36">
        <v>8</v>
      </c>
      <c r="AE1370" s="36" t="s">
        <v>3561</v>
      </c>
      <c r="AF1370" s="4"/>
      <c r="AG1370" s="4"/>
      <c r="AH1370" s="4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</row>
    <row r="1371" spans="1:46" ht="15" customHeight="1" x14ac:dyDescent="0.35">
      <c r="A1371" s="4">
        <v>2022</v>
      </c>
      <c r="B1371" s="4" t="s">
        <v>147</v>
      </c>
      <c r="C1371" s="4" t="s">
        <v>207</v>
      </c>
      <c r="D1371" s="55">
        <v>44806</v>
      </c>
      <c r="E1371" s="4" t="s">
        <v>2727</v>
      </c>
      <c r="F1371" s="4" t="s">
        <v>36</v>
      </c>
      <c r="G1371" s="4" t="s">
        <v>37</v>
      </c>
      <c r="H1371" s="4" t="s">
        <v>38</v>
      </c>
      <c r="I1371" s="4" t="s">
        <v>2721</v>
      </c>
      <c r="J1371" s="4"/>
      <c r="K1371" s="55"/>
      <c r="L1371" s="4"/>
      <c r="M1371" s="4" t="s">
        <v>2734</v>
      </c>
      <c r="N1371" s="55"/>
      <c r="O1371" s="4" t="s">
        <v>3562</v>
      </c>
      <c r="P1371" s="55">
        <v>44886</v>
      </c>
      <c r="Q1371" s="4" t="s">
        <v>3563</v>
      </c>
      <c r="R1371" s="4"/>
      <c r="S1371" s="4"/>
      <c r="T1371" s="4">
        <v>0</v>
      </c>
      <c r="U1371" s="4" t="s">
        <v>150</v>
      </c>
      <c r="V1371" s="4">
        <v>301713</v>
      </c>
      <c r="W1371" s="4" t="s">
        <v>1455</v>
      </c>
      <c r="X1371" s="4">
        <v>301713</v>
      </c>
      <c r="Y1371" s="4" t="s">
        <v>1455</v>
      </c>
      <c r="Z1371" s="4">
        <v>22</v>
      </c>
      <c r="AA1371" s="4" t="s">
        <v>108</v>
      </c>
      <c r="AB1371" s="4">
        <v>3</v>
      </c>
      <c r="AC1371" s="4" t="s">
        <v>1456</v>
      </c>
      <c r="AD1371" s="36">
        <v>1</v>
      </c>
      <c r="AE1371" s="36" t="s">
        <v>1457</v>
      </c>
      <c r="AF1371" s="4"/>
      <c r="AG1371" s="4"/>
      <c r="AH1371" s="4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</row>
    <row r="1372" spans="1:46" ht="15" customHeight="1" x14ac:dyDescent="0.35">
      <c r="A1372" s="4">
        <v>2023</v>
      </c>
      <c r="B1372" s="4" t="s">
        <v>62</v>
      </c>
      <c r="C1372" s="4" t="s">
        <v>62</v>
      </c>
      <c r="D1372" s="55">
        <v>45005</v>
      </c>
      <c r="E1372" s="4" t="s">
        <v>2566</v>
      </c>
      <c r="F1372" s="4" t="s">
        <v>36</v>
      </c>
      <c r="G1372" s="4" t="s">
        <v>921</v>
      </c>
      <c r="H1372" s="4" t="s">
        <v>38</v>
      </c>
      <c r="I1372" s="4" t="s">
        <v>2728</v>
      </c>
      <c r="J1372" s="4"/>
      <c r="K1372" s="55"/>
      <c r="L1372" s="4"/>
      <c r="M1372" s="4"/>
      <c r="N1372" s="55"/>
      <c r="O1372" s="4" t="s">
        <v>3564</v>
      </c>
      <c r="P1372" s="55">
        <v>45005</v>
      </c>
      <c r="Q1372" s="4" t="s">
        <v>3565</v>
      </c>
      <c r="R1372" s="4"/>
      <c r="S1372" s="4"/>
      <c r="T1372" s="4">
        <v>99</v>
      </c>
      <c r="U1372" s="4" t="s">
        <v>64</v>
      </c>
      <c r="V1372" s="4">
        <v>464</v>
      </c>
      <c r="W1372" s="4" t="s">
        <v>556</v>
      </c>
      <c r="X1372" s="4">
        <v>1028</v>
      </c>
      <c r="Y1372" s="4" t="s">
        <v>557</v>
      </c>
      <c r="Z1372" s="4">
        <v>7</v>
      </c>
      <c r="AA1372" s="4" t="s">
        <v>329</v>
      </c>
      <c r="AB1372" s="4">
        <v>1</v>
      </c>
      <c r="AC1372" s="4" t="s">
        <v>330</v>
      </c>
      <c r="AD1372" s="36">
        <v>2</v>
      </c>
      <c r="AE1372" s="36" t="s">
        <v>428</v>
      </c>
      <c r="AF1372" s="4"/>
      <c r="AG1372" s="4"/>
      <c r="AH1372" s="4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</row>
    <row r="1373" spans="1:46" ht="15" customHeight="1" x14ac:dyDescent="0.35">
      <c r="A1373" s="4">
        <v>2023</v>
      </c>
      <c r="B1373" s="4" t="s">
        <v>147</v>
      </c>
      <c r="C1373" s="4" t="s">
        <v>207</v>
      </c>
      <c r="D1373" s="55">
        <v>44832</v>
      </c>
      <c r="E1373" s="4" t="s">
        <v>2947</v>
      </c>
      <c r="F1373" s="4" t="s">
        <v>36</v>
      </c>
      <c r="G1373" s="4" t="s">
        <v>37</v>
      </c>
      <c r="H1373" s="4" t="s">
        <v>38</v>
      </c>
      <c r="I1373" s="4" t="s">
        <v>748</v>
      </c>
      <c r="J1373" s="4"/>
      <c r="K1373" s="55"/>
      <c r="L1373" s="4" t="s">
        <v>860</v>
      </c>
      <c r="M1373" s="4" t="s">
        <v>3185</v>
      </c>
      <c r="N1373" s="55"/>
      <c r="O1373" s="4" t="s">
        <v>3566</v>
      </c>
      <c r="P1373" s="55">
        <v>45184</v>
      </c>
      <c r="Q1373" s="4" t="s">
        <v>3567</v>
      </c>
      <c r="R1373" s="4"/>
      <c r="S1373" s="4"/>
      <c r="T1373" s="4">
        <v>0</v>
      </c>
      <c r="U1373" s="4" t="s">
        <v>150</v>
      </c>
      <c r="V1373" s="4">
        <v>301304</v>
      </c>
      <c r="W1373" s="4" t="s">
        <v>3568</v>
      </c>
      <c r="X1373" s="4">
        <v>301304</v>
      </c>
      <c r="Y1373" s="4" t="s">
        <v>3568</v>
      </c>
      <c r="Z1373" s="4">
        <v>15</v>
      </c>
      <c r="AA1373" s="4" t="s">
        <v>43</v>
      </c>
      <c r="AB1373" s="56">
        <v>4</v>
      </c>
      <c r="AC1373" s="56" t="s">
        <v>3569</v>
      </c>
      <c r="AD1373" s="36">
        <v>1</v>
      </c>
      <c r="AE1373" s="36" t="s">
        <v>3569</v>
      </c>
      <c r="AF1373" s="4"/>
      <c r="AG1373" s="4"/>
      <c r="AH1373" s="4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</row>
    <row r="1374" spans="1:46" ht="15" customHeight="1" x14ac:dyDescent="0.35">
      <c r="A1374" s="4">
        <v>2023</v>
      </c>
      <c r="B1374" s="4" t="s">
        <v>34</v>
      </c>
      <c r="C1374" s="4" t="s">
        <v>244</v>
      </c>
      <c r="D1374" s="55">
        <v>44813</v>
      </c>
      <c r="E1374" s="4" t="s">
        <v>2956</v>
      </c>
      <c r="F1374" s="4" t="s">
        <v>36</v>
      </c>
      <c r="G1374" s="4" t="s">
        <v>37</v>
      </c>
      <c r="H1374" s="4" t="s">
        <v>38</v>
      </c>
      <c r="I1374" s="4" t="s">
        <v>2948</v>
      </c>
      <c r="J1374" s="4"/>
      <c r="K1374" s="55"/>
      <c r="L1374" s="4"/>
      <c r="M1374" s="4" t="s">
        <v>3570</v>
      </c>
      <c r="N1374" s="55"/>
      <c r="O1374" s="4" t="s">
        <v>3564</v>
      </c>
      <c r="P1374" s="55">
        <v>45001</v>
      </c>
      <c r="Q1374" s="4" t="s">
        <v>3571</v>
      </c>
      <c r="R1374" s="4"/>
      <c r="S1374" s="4"/>
      <c r="T1374" s="4">
        <v>10</v>
      </c>
      <c r="U1374" s="4" t="s">
        <v>246</v>
      </c>
      <c r="V1374" s="4">
        <v>558</v>
      </c>
      <c r="W1374" s="4" t="s">
        <v>493</v>
      </c>
      <c r="X1374" s="4">
        <v>1656</v>
      </c>
      <c r="Y1374" s="4" t="s">
        <v>494</v>
      </c>
      <c r="Z1374" s="4">
        <v>9</v>
      </c>
      <c r="AA1374" s="4" t="s">
        <v>417</v>
      </c>
      <c r="AB1374" s="4">
        <v>7</v>
      </c>
      <c r="AC1374" s="4" t="s">
        <v>495</v>
      </c>
      <c r="AD1374" s="36">
        <v>6</v>
      </c>
      <c r="AE1374" s="36" t="s">
        <v>496</v>
      </c>
      <c r="AF1374" s="4"/>
      <c r="AG1374" s="4"/>
      <c r="AH1374" s="4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</row>
    <row r="1375" spans="1:46" ht="15" customHeight="1" x14ac:dyDescent="0.35">
      <c r="A1375" s="4">
        <v>2022</v>
      </c>
      <c r="B1375" s="4" t="s">
        <v>147</v>
      </c>
      <c r="C1375" s="4" t="s">
        <v>148</v>
      </c>
      <c r="D1375" s="55">
        <v>44841</v>
      </c>
      <c r="E1375" s="4" t="s">
        <v>2947</v>
      </c>
      <c r="F1375" s="4" t="s">
        <v>36</v>
      </c>
      <c r="G1375" s="4" t="s">
        <v>37</v>
      </c>
      <c r="H1375" s="4" t="s">
        <v>38</v>
      </c>
      <c r="I1375" s="4" t="s">
        <v>748</v>
      </c>
      <c r="J1375" s="4"/>
      <c r="K1375" s="55"/>
      <c r="L1375" s="4" t="s">
        <v>860</v>
      </c>
      <c r="M1375" s="4"/>
      <c r="N1375" s="55"/>
      <c r="O1375" s="4" t="s">
        <v>3572</v>
      </c>
      <c r="P1375" s="55">
        <v>44926</v>
      </c>
      <c r="Q1375" s="4" t="s">
        <v>3573</v>
      </c>
      <c r="R1375" s="4"/>
      <c r="S1375" s="4"/>
      <c r="T1375" s="4">
        <v>0</v>
      </c>
      <c r="U1375" s="4" t="s">
        <v>150</v>
      </c>
      <c r="V1375" s="4">
        <v>300161</v>
      </c>
      <c r="W1375" s="4" t="s">
        <v>3574</v>
      </c>
      <c r="X1375" s="4">
        <v>300161</v>
      </c>
      <c r="Y1375" s="4" t="s">
        <v>3574</v>
      </c>
      <c r="Z1375" s="4">
        <v>2</v>
      </c>
      <c r="AA1375" s="4" t="s">
        <v>72</v>
      </c>
      <c r="AB1375" s="4">
        <v>10</v>
      </c>
      <c r="AC1375" s="4" t="s">
        <v>662</v>
      </c>
      <c r="AD1375" s="36">
        <v>12</v>
      </c>
      <c r="AE1375" s="36" t="s">
        <v>3575</v>
      </c>
      <c r="AF1375" s="4"/>
      <c r="AG1375" s="4"/>
      <c r="AH1375" s="4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</row>
    <row r="1376" spans="1:46" ht="15" customHeight="1" x14ac:dyDescent="0.35">
      <c r="A1376" s="4">
        <v>2022</v>
      </c>
      <c r="B1376" s="4" t="s">
        <v>147</v>
      </c>
      <c r="C1376" s="4" t="s">
        <v>207</v>
      </c>
      <c r="D1376" s="55">
        <v>44816</v>
      </c>
      <c r="E1376" s="4" t="s">
        <v>2947</v>
      </c>
      <c r="F1376" s="4" t="s">
        <v>36</v>
      </c>
      <c r="G1376" s="4" t="s">
        <v>37</v>
      </c>
      <c r="H1376" s="4" t="s">
        <v>38</v>
      </c>
      <c r="I1376" s="4" t="s">
        <v>2721</v>
      </c>
      <c r="J1376" s="4"/>
      <c r="K1376" s="55"/>
      <c r="L1376" s="4" t="s">
        <v>860</v>
      </c>
      <c r="M1376" s="4"/>
      <c r="N1376" s="55"/>
      <c r="O1376" s="4" t="s">
        <v>3576</v>
      </c>
      <c r="P1376" s="55">
        <v>44824</v>
      </c>
      <c r="Q1376" s="4" t="s">
        <v>3577</v>
      </c>
      <c r="R1376" s="4"/>
      <c r="S1376" s="4"/>
      <c r="T1376" s="4">
        <v>0</v>
      </c>
      <c r="U1376" s="4" t="s">
        <v>150</v>
      </c>
      <c r="V1376" s="4">
        <v>301796</v>
      </c>
      <c r="W1376" s="4" t="s">
        <v>3578</v>
      </c>
      <c r="X1376" s="4">
        <v>301796</v>
      </c>
      <c r="Y1376" s="4" t="s">
        <v>3578</v>
      </c>
      <c r="Z1376" s="4">
        <v>23</v>
      </c>
      <c r="AA1376" s="4" t="s">
        <v>113</v>
      </c>
      <c r="AB1376" s="4">
        <v>4</v>
      </c>
      <c r="AC1376" s="4" t="s">
        <v>1512</v>
      </c>
      <c r="AD1376" s="36">
        <v>1</v>
      </c>
      <c r="AE1376" s="36" t="s">
        <v>1512</v>
      </c>
      <c r="AF1376" s="4"/>
      <c r="AG1376" s="4"/>
      <c r="AH1376" s="4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</row>
    <row r="1377" spans="1:46" ht="15" customHeight="1" x14ac:dyDescent="0.35">
      <c r="A1377" s="4">
        <v>2022</v>
      </c>
      <c r="B1377" s="4" t="s">
        <v>147</v>
      </c>
      <c r="C1377" s="4" t="s">
        <v>148</v>
      </c>
      <c r="D1377" s="55">
        <v>44812</v>
      </c>
      <c r="E1377" s="4" t="s">
        <v>2947</v>
      </c>
      <c r="F1377" s="4" t="s">
        <v>36</v>
      </c>
      <c r="G1377" s="4" t="s">
        <v>37</v>
      </c>
      <c r="H1377" s="4" t="s">
        <v>38</v>
      </c>
      <c r="I1377" s="4" t="s">
        <v>2735</v>
      </c>
      <c r="J1377" s="4"/>
      <c r="K1377" s="55"/>
      <c r="L1377" s="4" t="s">
        <v>860</v>
      </c>
      <c r="M1377" s="4" t="s">
        <v>2988</v>
      </c>
      <c r="N1377" s="55"/>
      <c r="O1377" s="4" t="s">
        <v>3579</v>
      </c>
      <c r="P1377" s="55">
        <v>44910</v>
      </c>
      <c r="Q1377" s="4" t="s">
        <v>3580</v>
      </c>
      <c r="R1377" s="4"/>
      <c r="S1377" s="4"/>
      <c r="T1377" s="4">
        <v>0</v>
      </c>
      <c r="U1377" s="4" t="s">
        <v>150</v>
      </c>
      <c r="V1377" s="4">
        <v>300519</v>
      </c>
      <c r="W1377" s="4" t="s">
        <v>3581</v>
      </c>
      <c r="X1377" s="4">
        <v>300519</v>
      </c>
      <c r="Y1377" s="4" t="s">
        <v>3581</v>
      </c>
      <c r="Z1377" s="4">
        <v>5</v>
      </c>
      <c r="AA1377" s="4" t="s">
        <v>77</v>
      </c>
      <c r="AB1377" s="4">
        <v>9</v>
      </c>
      <c r="AC1377" s="4" t="s">
        <v>821</v>
      </c>
      <c r="AD1377" s="36">
        <v>2</v>
      </c>
      <c r="AE1377" s="36" t="s">
        <v>90</v>
      </c>
      <c r="AF1377" s="4"/>
      <c r="AG1377" s="4"/>
      <c r="AH1377" s="4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</row>
    <row r="1378" spans="1:46" ht="15" customHeight="1" x14ac:dyDescent="0.35">
      <c r="A1378" s="4">
        <v>2023</v>
      </c>
      <c r="B1378" s="4" t="s">
        <v>147</v>
      </c>
      <c r="C1378" s="4" t="s">
        <v>207</v>
      </c>
      <c r="D1378" s="55">
        <v>44799</v>
      </c>
      <c r="E1378" s="4" t="s">
        <v>2947</v>
      </c>
      <c r="F1378" s="4" t="s">
        <v>36</v>
      </c>
      <c r="G1378" s="4" t="s">
        <v>37</v>
      </c>
      <c r="H1378" s="4" t="s">
        <v>38</v>
      </c>
      <c r="I1378" s="4" t="s">
        <v>2755</v>
      </c>
      <c r="J1378" s="4"/>
      <c r="K1378" s="55"/>
      <c r="L1378" s="4" t="s">
        <v>860</v>
      </c>
      <c r="M1378" s="4"/>
      <c r="N1378" s="55"/>
      <c r="O1378" s="4" t="s">
        <v>3582</v>
      </c>
      <c r="P1378" s="55">
        <v>45043</v>
      </c>
      <c r="Q1378" s="4" t="s">
        <v>3583</v>
      </c>
      <c r="R1378" s="4"/>
      <c r="S1378" s="4"/>
      <c r="T1378" s="4">
        <v>0</v>
      </c>
      <c r="U1378" s="4" t="s">
        <v>150</v>
      </c>
      <c r="V1378" s="4">
        <v>300716</v>
      </c>
      <c r="W1378" s="4" t="s">
        <v>3584</v>
      </c>
      <c r="X1378" s="4">
        <v>300716</v>
      </c>
      <c r="Y1378" s="4" t="s">
        <v>3584</v>
      </c>
      <c r="Z1378" s="4">
        <v>8</v>
      </c>
      <c r="AA1378" s="4" t="s">
        <v>191</v>
      </c>
      <c r="AB1378" s="4">
        <v>5</v>
      </c>
      <c r="AC1378" s="4" t="s">
        <v>3585</v>
      </c>
      <c r="AD1378" s="36">
        <v>1</v>
      </c>
      <c r="AE1378" s="36" t="s">
        <v>3586</v>
      </c>
      <c r="AF1378" s="4"/>
      <c r="AG1378" s="4"/>
      <c r="AH1378" s="4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</row>
    <row r="1379" spans="1:46" ht="15" customHeight="1" x14ac:dyDescent="0.35">
      <c r="A1379" s="4">
        <v>2022</v>
      </c>
      <c r="B1379" s="4" t="s">
        <v>147</v>
      </c>
      <c r="C1379" s="4" t="s">
        <v>148</v>
      </c>
      <c r="D1379" s="55">
        <v>44838</v>
      </c>
      <c r="E1379" s="4" t="s">
        <v>3294</v>
      </c>
      <c r="F1379" s="4" t="s">
        <v>36</v>
      </c>
      <c r="G1379" s="4" t="s">
        <v>37</v>
      </c>
      <c r="H1379" s="4" t="s">
        <v>38</v>
      </c>
      <c r="I1379" s="4" t="s">
        <v>2735</v>
      </c>
      <c r="J1379" s="4"/>
      <c r="K1379" s="55"/>
      <c r="L1379" s="4"/>
      <c r="M1379" s="4" t="s">
        <v>3385</v>
      </c>
      <c r="N1379" s="55"/>
      <c r="O1379" s="4" t="s">
        <v>3587</v>
      </c>
      <c r="P1379" s="55">
        <v>44890</v>
      </c>
      <c r="Q1379" s="4" t="s">
        <v>3588</v>
      </c>
      <c r="R1379" s="4"/>
      <c r="S1379" s="4"/>
      <c r="T1379" s="4">
        <v>0</v>
      </c>
      <c r="U1379" s="4" t="s">
        <v>150</v>
      </c>
      <c r="V1379" s="4">
        <v>300679</v>
      </c>
      <c r="W1379" s="4" t="s">
        <v>603</v>
      </c>
      <c r="X1379" s="4">
        <v>300679</v>
      </c>
      <c r="Y1379" s="4" t="s">
        <v>603</v>
      </c>
      <c r="Z1379" s="4">
        <v>7</v>
      </c>
      <c r="AA1379" s="4" t="s">
        <v>329</v>
      </c>
      <c r="AB1379" s="4">
        <v>1</v>
      </c>
      <c r="AC1379" s="4" t="s">
        <v>330</v>
      </c>
      <c r="AD1379" s="36">
        <v>3</v>
      </c>
      <c r="AE1379" s="36" t="s">
        <v>604</v>
      </c>
      <c r="AF1379" s="4"/>
      <c r="AG1379" s="4"/>
      <c r="AH1379" s="4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</row>
    <row r="1380" spans="1:46" ht="15" customHeight="1" x14ac:dyDescent="0.35">
      <c r="A1380" s="4">
        <v>2023</v>
      </c>
      <c r="B1380" s="4" t="s">
        <v>147</v>
      </c>
      <c r="C1380" s="4" t="s">
        <v>148</v>
      </c>
      <c r="D1380" s="55">
        <v>45196</v>
      </c>
      <c r="E1380" s="4" t="s">
        <v>3198</v>
      </c>
      <c r="F1380" s="4" t="s">
        <v>36</v>
      </c>
      <c r="G1380" s="4" t="s">
        <v>37</v>
      </c>
      <c r="H1380" s="4" t="s">
        <v>38</v>
      </c>
      <c r="I1380" s="4" t="s">
        <v>2742</v>
      </c>
      <c r="J1380" s="4"/>
      <c r="K1380" s="55"/>
      <c r="L1380" s="4" t="s">
        <v>860</v>
      </c>
      <c r="M1380" s="4" t="s">
        <v>2983</v>
      </c>
      <c r="N1380" s="55"/>
      <c r="O1380" s="4" t="s">
        <v>3589</v>
      </c>
      <c r="P1380" s="55">
        <v>45271</v>
      </c>
      <c r="Q1380" s="4" t="s">
        <v>3590</v>
      </c>
      <c r="R1380" s="4"/>
      <c r="S1380" s="4"/>
      <c r="T1380" s="4">
        <v>0</v>
      </c>
      <c r="U1380" s="4" t="s">
        <v>150</v>
      </c>
      <c r="V1380" s="4">
        <v>301569</v>
      </c>
      <c r="W1380" s="4" t="s">
        <v>3591</v>
      </c>
      <c r="X1380" s="4">
        <v>301569</v>
      </c>
      <c r="Y1380" s="4" t="s">
        <v>3591</v>
      </c>
      <c r="Z1380" s="4">
        <v>20</v>
      </c>
      <c r="AA1380" s="4" t="s">
        <v>324</v>
      </c>
      <c r="AB1380" s="4">
        <v>5</v>
      </c>
      <c r="AC1380" s="4" t="s">
        <v>3216</v>
      </c>
      <c r="AD1380" s="36">
        <v>4</v>
      </c>
      <c r="AE1380" s="36" t="s">
        <v>3592</v>
      </c>
      <c r="AF1380" s="4"/>
      <c r="AG1380" s="4"/>
      <c r="AH1380" s="4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</row>
    <row r="1381" spans="1:46" ht="15" customHeight="1" x14ac:dyDescent="0.35">
      <c r="A1381" s="4">
        <v>2023</v>
      </c>
      <c r="B1381" s="4" t="s">
        <v>34</v>
      </c>
      <c r="C1381" s="4" t="s">
        <v>244</v>
      </c>
      <c r="D1381" s="55">
        <v>44938</v>
      </c>
      <c r="E1381" s="4" t="s">
        <v>2727</v>
      </c>
      <c r="F1381" s="4" t="s">
        <v>36</v>
      </c>
      <c r="G1381" s="4" t="s">
        <v>37</v>
      </c>
      <c r="H1381" s="4" t="s">
        <v>38</v>
      </c>
      <c r="I1381" s="4" t="s">
        <v>2948</v>
      </c>
      <c r="J1381" s="4"/>
      <c r="K1381" s="55"/>
      <c r="L1381" s="4"/>
      <c r="M1381" s="4"/>
      <c r="N1381" s="55"/>
      <c r="O1381" s="4" t="s">
        <v>3593</v>
      </c>
      <c r="P1381" s="55">
        <v>44944</v>
      </c>
      <c r="Q1381" s="4" t="s">
        <v>3594</v>
      </c>
      <c r="R1381" s="4"/>
      <c r="S1381" s="4"/>
      <c r="T1381" s="4">
        <v>10</v>
      </c>
      <c r="U1381" s="4" t="s">
        <v>246</v>
      </c>
      <c r="V1381" s="4">
        <v>537</v>
      </c>
      <c r="W1381" s="4" t="s">
        <v>991</v>
      </c>
      <c r="X1381" s="4">
        <v>115</v>
      </c>
      <c r="Y1381" s="4" t="s">
        <v>992</v>
      </c>
      <c r="Z1381" s="4">
        <v>9</v>
      </c>
      <c r="AA1381" s="4" t="s">
        <v>417</v>
      </c>
      <c r="AB1381" s="4">
        <v>1</v>
      </c>
      <c r="AC1381" s="4" t="s">
        <v>417</v>
      </c>
      <c r="AD1381" s="36">
        <v>1</v>
      </c>
      <c r="AE1381" s="36" t="s">
        <v>417</v>
      </c>
      <c r="AF1381" s="4"/>
      <c r="AG1381" s="4"/>
      <c r="AH1381" s="4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</row>
    <row r="1382" spans="1:46" ht="15" customHeight="1" x14ac:dyDescent="0.35">
      <c r="A1382" s="4">
        <v>2022</v>
      </c>
      <c r="B1382" s="4" t="s">
        <v>147</v>
      </c>
      <c r="C1382" s="4" t="s">
        <v>207</v>
      </c>
      <c r="D1382" s="55">
        <v>44855</v>
      </c>
      <c r="E1382" s="4" t="s">
        <v>2947</v>
      </c>
      <c r="F1382" s="4" t="s">
        <v>36</v>
      </c>
      <c r="G1382" s="4" t="s">
        <v>37</v>
      </c>
      <c r="H1382" s="4" t="s">
        <v>38</v>
      </c>
      <c r="I1382" s="4" t="s">
        <v>748</v>
      </c>
      <c r="J1382" s="4"/>
      <c r="K1382" s="55"/>
      <c r="L1382" s="4" t="s">
        <v>860</v>
      </c>
      <c r="M1382" s="4" t="s">
        <v>2735</v>
      </c>
      <c r="N1382" s="55"/>
      <c r="O1382" s="4" t="s">
        <v>3595</v>
      </c>
      <c r="P1382" s="55">
        <v>44917</v>
      </c>
      <c r="Q1382" s="4" t="s">
        <v>3596</v>
      </c>
      <c r="R1382" s="4"/>
      <c r="S1382" s="4"/>
      <c r="T1382" s="4">
        <v>0</v>
      </c>
      <c r="U1382" s="4" t="s">
        <v>150</v>
      </c>
      <c r="V1382" s="4">
        <v>300233</v>
      </c>
      <c r="W1382" s="4" t="s">
        <v>817</v>
      </c>
      <c r="X1382" s="4">
        <v>300233</v>
      </c>
      <c r="Y1382" s="4" t="s">
        <v>817</v>
      </c>
      <c r="Z1382" s="4">
        <v>2</v>
      </c>
      <c r="AA1382" s="4" t="s">
        <v>72</v>
      </c>
      <c r="AB1382" s="4">
        <v>19</v>
      </c>
      <c r="AC1382" s="4" t="s">
        <v>818</v>
      </c>
      <c r="AD1382" s="36">
        <v>1</v>
      </c>
      <c r="AE1382" s="36" t="s">
        <v>818</v>
      </c>
      <c r="AF1382" s="4"/>
      <c r="AG1382" s="4"/>
      <c r="AH1382" s="4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</row>
    <row r="1383" spans="1:46" ht="15" customHeight="1" x14ac:dyDescent="0.35">
      <c r="A1383" s="4">
        <v>2022</v>
      </c>
      <c r="B1383" s="4" t="s">
        <v>147</v>
      </c>
      <c r="C1383" s="4" t="s">
        <v>148</v>
      </c>
      <c r="D1383" s="55">
        <v>44824</v>
      </c>
      <c r="E1383" s="4" t="s">
        <v>2947</v>
      </c>
      <c r="F1383" s="4" t="s">
        <v>36</v>
      </c>
      <c r="G1383" s="4" t="s">
        <v>37</v>
      </c>
      <c r="H1383" s="4" t="s">
        <v>38</v>
      </c>
      <c r="I1383" s="4" t="s">
        <v>2721</v>
      </c>
      <c r="J1383" s="4"/>
      <c r="K1383" s="55"/>
      <c r="L1383" s="4" t="s">
        <v>860</v>
      </c>
      <c r="M1383" s="4" t="s">
        <v>3597</v>
      </c>
      <c r="N1383" s="55"/>
      <c r="O1383" s="4" t="s">
        <v>3598</v>
      </c>
      <c r="P1383" s="55">
        <v>44925</v>
      </c>
      <c r="Q1383" s="4" t="s">
        <v>3599</v>
      </c>
      <c r="R1383" s="4"/>
      <c r="S1383" s="4"/>
      <c r="T1383" s="4">
        <v>0</v>
      </c>
      <c r="U1383" s="4" t="s">
        <v>150</v>
      </c>
      <c r="V1383" s="4">
        <v>300924</v>
      </c>
      <c r="W1383" s="4" t="s">
        <v>1340</v>
      </c>
      <c r="X1383" s="4">
        <v>300924</v>
      </c>
      <c r="Y1383" s="4" t="s">
        <v>1340</v>
      </c>
      <c r="Z1383" s="4">
        <v>10</v>
      </c>
      <c r="AA1383" s="4" t="s">
        <v>256</v>
      </c>
      <c r="AB1383" s="4">
        <v>5</v>
      </c>
      <c r="AC1383" s="4" t="s">
        <v>736</v>
      </c>
      <c r="AD1383" s="36">
        <v>9</v>
      </c>
      <c r="AE1383" s="36" t="s">
        <v>1341</v>
      </c>
      <c r="AF1383" s="4"/>
      <c r="AG1383" s="4"/>
      <c r="AH1383" s="4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</row>
    <row r="1384" spans="1:46" ht="15" customHeight="1" x14ac:dyDescent="0.35">
      <c r="A1384" s="4">
        <v>2023</v>
      </c>
      <c r="B1384" s="4" t="s">
        <v>147</v>
      </c>
      <c r="C1384" s="4" t="s">
        <v>207</v>
      </c>
      <c r="D1384" s="55">
        <v>44846</v>
      </c>
      <c r="E1384" s="4" t="s">
        <v>2947</v>
      </c>
      <c r="F1384" s="4" t="s">
        <v>36</v>
      </c>
      <c r="G1384" s="4" t="s">
        <v>37</v>
      </c>
      <c r="H1384" s="4" t="s">
        <v>38</v>
      </c>
      <c r="I1384" s="4" t="s">
        <v>2712</v>
      </c>
      <c r="J1384" s="4"/>
      <c r="K1384" s="55"/>
      <c r="L1384" s="4"/>
      <c r="M1384" s="4"/>
      <c r="N1384" s="55"/>
      <c r="O1384" s="4" t="s">
        <v>3600</v>
      </c>
      <c r="P1384" s="55">
        <v>45138</v>
      </c>
      <c r="Q1384" s="4" t="s">
        <v>3601</v>
      </c>
      <c r="R1384" s="4"/>
      <c r="S1384" s="4"/>
      <c r="T1384" s="4">
        <v>0</v>
      </c>
      <c r="U1384" s="4" t="s">
        <v>150</v>
      </c>
      <c r="V1384" s="4">
        <v>300941</v>
      </c>
      <c r="W1384" s="4" t="s">
        <v>1409</v>
      </c>
      <c r="X1384" s="4">
        <v>300941</v>
      </c>
      <c r="Y1384" s="4" t="s">
        <v>1409</v>
      </c>
      <c r="Z1384" s="4">
        <v>10</v>
      </c>
      <c r="AA1384" s="4" t="s">
        <v>256</v>
      </c>
      <c r="AB1384" s="4">
        <v>9</v>
      </c>
      <c r="AC1384" s="4" t="s">
        <v>1410</v>
      </c>
      <c r="AD1384" s="36">
        <v>1</v>
      </c>
      <c r="AE1384" s="36" t="s">
        <v>1410</v>
      </c>
      <c r="AF1384" s="4"/>
      <c r="AG1384" s="4"/>
      <c r="AH1384" s="4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</row>
    <row r="1385" spans="1:46" ht="15" customHeight="1" x14ac:dyDescent="0.35">
      <c r="A1385" s="4">
        <v>2023</v>
      </c>
      <c r="B1385" s="4" t="s">
        <v>147</v>
      </c>
      <c r="C1385" s="4" t="s">
        <v>148</v>
      </c>
      <c r="D1385" s="55">
        <v>44846</v>
      </c>
      <c r="E1385" s="4" t="s">
        <v>2982</v>
      </c>
      <c r="F1385" s="4" t="s">
        <v>36</v>
      </c>
      <c r="G1385" s="4" t="s">
        <v>37</v>
      </c>
      <c r="H1385" s="4" t="s">
        <v>38</v>
      </c>
      <c r="I1385" s="4" t="s">
        <v>2712</v>
      </c>
      <c r="J1385" s="4"/>
      <c r="K1385" s="55"/>
      <c r="L1385" s="4" t="s">
        <v>860</v>
      </c>
      <c r="M1385" s="4" t="s">
        <v>2983</v>
      </c>
      <c r="N1385" s="55"/>
      <c r="O1385" s="4" t="s">
        <v>3602</v>
      </c>
      <c r="P1385" s="55">
        <v>45265</v>
      </c>
      <c r="Q1385" s="4" t="s">
        <v>3603</v>
      </c>
      <c r="R1385" s="4"/>
      <c r="S1385" s="4"/>
      <c r="T1385" s="4">
        <v>0</v>
      </c>
      <c r="U1385" s="4" t="s">
        <v>150</v>
      </c>
      <c r="V1385" s="4">
        <v>301838</v>
      </c>
      <c r="W1385" s="4" t="s">
        <v>1317</v>
      </c>
      <c r="X1385" s="4">
        <v>301838</v>
      </c>
      <c r="Y1385" s="4" t="s">
        <v>1317</v>
      </c>
      <c r="Z1385" s="4">
        <v>23</v>
      </c>
      <c r="AA1385" s="4" t="s">
        <v>113</v>
      </c>
      <c r="AB1385" s="4">
        <v>1</v>
      </c>
      <c r="AC1385" s="4" t="s">
        <v>113</v>
      </c>
      <c r="AD1385" s="36">
        <v>10</v>
      </c>
      <c r="AE1385" s="36" t="s">
        <v>1318</v>
      </c>
      <c r="AF1385" s="4"/>
      <c r="AG1385" s="4"/>
      <c r="AH1385" s="4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</row>
    <row r="1386" spans="1:46" ht="15" customHeight="1" x14ac:dyDescent="0.35">
      <c r="A1386" s="4">
        <v>2023</v>
      </c>
      <c r="B1386" s="4" t="s">
        <v>147</v>
      </c>
      <c r="C1386" s="4" t="s">
        <v>207</v>
      </c>
      <c r="D1386" s="55">
        <v>44840</v>
      </c>
      <c r="E1386" s="4" t="s">
        <v>2947</v>
      </c>
      <c r="F1386" s="4" t="s">
        <v>36</v>
      </c>
      <c r="G1386" s="4" t="s">
        <v>37</v>
      </c>
      <c r="H1386" s="4" t="s">
        <v>38</v>
      </c>
      <c r="I1386" s="4" t="s">
        <v>2948</v>
      </c>
      <c r="J1386" s="4"/>
      <c r="K1386" s="55"/>
      <c r="L1386" s="4" t="s">
        <v>860</v>
      </c>
      <c r="M1386" s="4"/>
      <c r="N1386" s="55"/>
      <c r="O1386" s="4" t="s">
        <v>3604</v>
      </c>
      <c r="P1386" s="55">
        <v>44952</v>
      </c>
      <c r="Q1386" s="4" t="s">
        <v>3605</v>
      </c>
      <c r="R1386" s="4"/>
      <c r="S1386" s="4"/>
      <c r="T1386" s="4">
        <v>0</v>
      </c>
      <c r="U1386" s="4" t="s">
        <v>150</v>
      </c>
      <c r="V1386" s="4">
        <v>301522</v>
      </c>
      <c r="W1386" s="4" t="s">
        <v>781</v>
      </c>
      <c r="X1386" s="4">
        <v>301522</v>
      </c>
      <c r="Y1386" s="4" t="s">
        <v>781</v>
      </c>
      <c r="Z1386" s="4">
        <v>19</v>
      </c>
      <c r="AA1386" s="4" t="s">
        <v>99</v>
      </c>
      <c r="AB1386" s="4">
        <v>3</v>
      </c>
      <c r="AC1386" s="4" t="s">
        <v>620</v>
      </c>
      <c r="AD1386" s="36">
        <v>1</v>
      </c>
      <c r="AE1386" s="36" t="s">
        <v>620</v>
      </c>
      <c r="AF1386" s="4"/>
      <c r="AG1386" s="4"/>
      <c r="AH1386" s="4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</row>
    <row r="1387" spans="1:46" ht="15" customHeight="1" x14ac:dyDescent="0.35">
      <c r="A1387" s="4">
        <v>2022</v>
      </c>
      <c r="B1387" s="4" t="s">
        <v>147</v>
      </c>
      <c r="C1387" s="4" t="s">
        <v>207</v>
      </c>
      <c r="D1387" s="55">
        <v>44834</v>
      </c>
      <c r="E1387" s="4" t="s">
        <v>2675</v>
      </c>
      <c r="F1387" s="4" t="s">
        <v>36</v>
      </c>
      <c r="G1387" s="4" t="s">
        <v>921</v>
      </c>
      <c r="H1387" s="4" t="s">
        <v>38</v>
      </c>
      <c r="I1387" s="4" t="s">
        <v>2721</v>
      </c>
      <c r="J1387" s="4"/>
      <c r="K1387" s="55"/>
      <c r="L1387" s="4"/>
      <c r="M1387" s="4"/>
      <c r="N1387" s="55"/>
      <c r="O1387" s="4" t="s">
        <v>3606</v>
      </c>
      <c r="P1387" s="55">
        <v>44860</v>
      </c>
      <c r="Q1387" s="4" t="s">
        <v>3607</v>
      </c>
      <c r="R1387" s="4"/>
      <c r="S1387" s="4"/>
      <c r="T1387" s="4">
        <v>0</v>
      </c>
      <c r="U1387" s="4" t="s">
        <v>150</v>
      </c>
      <c r="V1387" s="4">
        <v>300684</v>
      </c>
      <c r="W1387" s="4" t="s">
        <v>211</v>
      </c>
      <c r="X1387" s="4">
        <v>300684</v>
      </c>
      <c r="Y1387" s="4" t="s">
        <v>211</v>
      </c>
      <c r="Z1387" s="4">
        <v>8</v>
      </c>
      <c r="AA1387" s="4" t="s">
        <v>191</v>
      </c>
      <c r="AB1387" s="4">
        <v>1</v>
      </c>
      <c r="AC1387" s="4" t="s">
        <v>191</v>
      </c>
      <c r="AD1387" s="36">
        <v>1</v>
      </c>
      <c r="AE1387" s="36" t="s">
        <v>191</v>
      </c>
      <c r="AF1387" s="4"/>
      <c r="AG1387" s="4"/>
      <c r="AH1387" s="4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</row>
    <row r="1388" spans="1:46" ht="15" customHeight="1" x14ac:dyDescent="0.35">
      <c r="A1388" s="4">
        <v>2022</v>
      </c>
      <c r="B1388" s="4" t="s">
        <v>147</v>
      </c>
      <c r="C1388" s="4" t="s">
        <v>148</v>
      </c>
      <c r="D1388" s="55">
        <v>44853</v>
      </c>
      <c r="E1388" s="4" t="s">
        <v>2875</v>
      </c>
      <c r="F1388" s="4" t="s">
        <v>36</v>
      </c>
      <c r="G1388" s="4" t="s">
        <v>921</v>
      </c>
      <c r="H1388" s="4" t="s">
        <v>38</v>
      </c>
      <c r="I1388" s="4" t="s">
        <v>2721</v>
      </c>
      <c r="J1388" s="4"/>
      <c r="K1388" s="55"/>
      <c r="L1388" s="4"/>
      <c r="M1388" s="4" t="s">
        <v>2948</v>
      </c>
      <c r="N1388" s="55"/>
      <c r="O1388" s="4" t="s">
        <v>3608</v>
      </c>
      <c r="P1388" s="55">
        <v>44861</v>
      </c>
      <c r="Q1388" s="4" t="s">
        <v>3609</v>
      </c>
      <c r="R1388" s="4"/>
      <c r="S1388" s="4"/>
      <c r="T1388" s="4">
        <v>0</v>
      </c>
      <c r="U1388" s="4" t="s">
        <v>150</v>
      </c>
      <c r="V1388" s="4">
        <v>300308</v>
      </c>
      <c r="W1388" s="4" t="s">
        <v>2103</v>
      </c>
      <c r="X1388" s="4">
        <v>300308</v>
      </c>
      <c r="Y1388" s="4" t="s">
        <v>2103</v>
      </c>
      <c r="Z1388" s="4">
        <v>3</v>
      </c>
      <c r="AA1388" s="4" t="s">
        <v>152</v>
      </c>
      <c r="AB1388" s="4">
        <v>5</v>
      </c>
      <c r="AC1388" s="4" t="s">
        <v>1889</v>
      </c>
      <c r="AD1388" s="36">
        <v>6</v>
      </c>
      <c r="AE1388" s="36" t="s">
        <v>2104</v>
      </c>
      <c r="AF1388" s="4"/>
      <c r="AG1388" s="4"/>
      <c r="AH1388" s="4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</row>
    <row r="1389" spans="1:46" ht="15" customHeight="1" x14ac:dyDescent="0.35">
      <c r="A1389" s="4">
        <v>2023</v>
      </c>
      <c r="B1389" s="4" t="s">
        <v>147</v>
      </c>
      <c r="C1389" s="4" t="s">
        <v>148</v>
      </c>
      <c r="D1389" s="55">
        <v>44867</v>
      </c>
      <c r="E1389" s="4" t="s">
        <v>2727</v>
      </c>
      <c r="F1389" s="4" t="s">
        <v>36</v>
      </c>
      <c r="G1389" s="4" t="s">
        <v>37</v>
      </c>
      <c r="H1389" s="4" t="s">
        <v>38</v>
      </c>
      <c r="I1389" s="4" t="s">
        <v>2712</v>
      </c>
      <c r="J1389" s="4"/>
      <c r="K1389" s="55"/>
      <c r="L1389" s="4"/>
      <c r="M1389" s="4"/>
      <c r="N1389" s="55"/>
      <c r="O1389" s="4" t="s">
        <v>3610</v>
      </c>
      <c r="P1389" s="55">
        <v>45086</v>
      </c>
      <c r="Q1389" s="4" t="s">
        <v>3611</v>
      </c>
      <c r="R1389" s="4"/>
      <c r="S1389" s="4"/>
      <c r="T1389" s="4">
        <v>0</v>
      </c>
      <c r="U1389" s="4" t="s">
        <v>150</v>
      </c>
      <c r="V1389" s="4">
        <v>300942</v>
      </c>
      <c r="W1389" s="4" t="s">
        <v>2044</v>
      </c>
      <c r="X1389" s="4">
        <v>300942</v>
      </c>
      <c r="Y1389" s="4" t="s">
        <v>2044</v>
      </c>
      <c r="Z1389" s="4">
        <v>10</v>
      </c>
      <c r="AA1389" s="4" t="s">
        <v>256</v>
      </c>
      <c r="AB1389" s="4">
        <v>9</v>
      </c>
      <c r="AC1389" s="4" t="s">
        <v>1410</v>
      </c>
      <c r="AD1389" s="36">
        <v>2</v>
      </c>
      <c r="AE1389" s="36" t="s">
        <v>2045</v>
      </c>
      <c r="AF1389" s="4"/>
      <c r="AG1389" s="4"/>
      <c r="AH1389" s="4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</row>
    <row r="1390" spans="1:46" ht="15" customHeight="1" x14ac:dyDescent="0.35">
      <c r="A1390" s="4">
        <v>2023</v>
      </c>
      <c r="B1390" s="4" t="s">
        <v>34</v>
      </c>
      <c r="C1390" s="4" t="s">
        <v>34</v>
      </c>
      <c r="D1390" s="55">
        <v>44879</v>
      </c>
      <c r="E1390" s="4" t="s">
        <v>2956</v>
      </c>
      <c r="F1390" s="4" t="s">
        <v>36</v>
      </c>
      <c r="G1390" s="4" t="s">
        <v>37</v>
      </c>
      <c r="H1390" s="4" t="s">
        <v>38</v>
      </c>
      <c r="I1390" s="4" t="s">
        <v>2742</v>
      </c>
      <c r="J1390" s="4"/>
      <c r="K1390" s="55"/>
      <c r="L1390" s="4"/>
      <c r="M1390" s="4" t="s">
        <v>3127</v>
      </c>
      <c r="N1390" s="55"/>
      <c r="O1390" s="4" t="s">
        <v>3612</v>
      </c>
      <c r="P1390" s="55">
        <v>45009</v>
      </c>
      <c r="Q1390" s="4" t="s">
        <v>3613</v>
      </c>
      <c r="R1390" s="4"/>
      <c r="S1390" s="4"/>
      <c r="T1390" s="4">
        <v>1</v>
      </c>
      <c r="U1390" s="4" t="s">
        <v>40</v>
      </c>
      <c r="V1390" s="4">
        <v>20</v>
      </c>
      <c r="W1390" s="4" t="s">
        <v>961</v>
      </c>
      <c r="X1390" s="4">
        <v>1266</v>
      </c>
      <c r="Y1390" s="4" t="s">
        <v>961</v>
      </c>
      <c r="Z1390" s="4">
        <v>15</v>
      </c>
      <c r="AA1390" s="4" t="s">
        <v>43</v>
      </c>
      <c r="AB1390" s="4">
        <v>1</v>
      </c>
      <c r="AC1390" s="4" t="s">
        <v>43</v>
      </c>
      <c r="AD1390" s="36">
        <v>20</v>
      </c>
      <c r="AE1390" s="36" t="s">
        <v>403</v>
      </c>
      <c r="AF1390" s="4"/>
      <c r="AG1390" s="4"/>
      <c r="AH1390" s="4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</row>
    <row r="1391" spans="1:46" ht="15" customHeight="1" x14ac:dyDescent="0.35">
      <c r="A1391" s="4">
        <v>2022</v>
      </c>
      <c r="B1391" s="4" t="s">
        <v>34</v>
      </c>
      <c r="C1391" s="4" t="s">
        <v>34</v>
      </c>
      <c r="D1391" s="55">
        <v>44876</v>
      </c>
      <c r="E1391" s="4" t="s">
        <v>2947</v>
      </c>
      <c r="F1391" s="4" t="s">
        <v>36</v>
      </c>
      <c r="G1391" s="4" t="s">
        <v>37</v>
      </c>
      <c r="H1391" s="4" t="s">
        <v>38</v>
      </c>
      <c r="I1391" s="4" t="s">
        <v>2742</v>
      </c>
      <c r="J1391" s="4"/>
      <c r="K1391" s="55"/>
      <c r="L1391" s="4"/>
      <c r="M1391" s="4"/>
      <c r="N1391" s="55"/>
      <c r="O1391" s="4" t="s">
        <v>3614</v>
      </c>
      <c r="P1391" s="55">
        <v>44921</v>
      </c>
      <c r="Q1391" s="4" t="s">
        <v>3615</v>
      </c>
      <c r="R1391" s="4"/>
      <c r="S1391" s="4"/>
      <c r="T1391" s="4">
        <v>1</v>
      </c>
      <c r="U1391" s="4" t="s">
        <v>40</v>
      </c>
      <c r="V1391" s="4">
        <v>21</v>
      </c>
      <c r="W1391" s="4" t="s">
        <v>402</v>
      </c>
      <c r="X1391" s="4">
        <v>1267</v>
      </c>
      <c r="Y1391" s="4" t="s">
        <v>402</v>
      </c>
      <c r="Z1391" s="4">
        <v>15</v>
      </c>
      <c r="AA1391" s="4" t="s">
        <v>43</v>
      </c>
      <c r="AB1391" s="4">
        <v>1</v>
      </c>
      <c r="AC1391" s="4" t="s">
        <v>43</v>
      </c>
      <c r="AD1391" s="36">
        <v>20</v>
      </c>
      <c r="AE1391" s="36" t="s">
        <v>403</v>
      </c>
      <c r="AF1391" s="4"/>
      <c r="AG1391" s="4"/>
      <c r="AH1391" s="4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</row>
    <row r="1392" spans="1:46" ht="15" customHeight="1" x14ac:dyDescent="0.35">
      <c r="A1392" s="4">
        <v>2023</v>
      </c>
      <c r="B1392" s="4" t="s">
        <v>147</v>
      </c>
      <c r="C1392" s="4" t="s">
        <v>148</v>
      </c>
      <c r="D1392" s="55">
        <v>44880</v>
      </c>
      <c r="E1392" s="4" t="s">
        <v>2947</v>
      </c>
      <c r="F1392" s="4" t="s">
        <v>36</v>
      </c>
      <c r="G1392" s="4" t="s">
        <v>37</v>
      </c>
      <c r="H1392" s="4" t="s">
        <v>38</v>
      </c>
      <c r="I1392" s="4" t="s">
        <v>748</v>
      </c>
      <c r="J1392" s="4"/>
      <c r="K1392" s="55"/>
      <c r="L1392" s="4" t="s">
        <v>860</v>
      </c>
      <c r="M1392" s="4"/>
      <c r="N1392" s="55"/>
      <c r="O1392" s="4" t="s">
        <v>3616</v>
      </c>
      <c r="P1392" s="55">
        <v>45027</v>
      </c>
      <c r="Q1392" s="4" t="s">
        <v>3617</v>
      </c>
      <c r="R1392" s="4"/>
      <c r="S1392" s="4"/>
      <c r="T1392" s="4">
        <v>0</v>
      </c>
      <c r="U1392" s="4" t="s">
        <v>150</v>
      </c>
      <c r="V1392" s="4">
        <v>300167</v>
      </c>
      <c r="W1392" s="4" t="s">
        <v>3618</v>
      </c>
      <c r="X1392" s="4">
        <v>300167</v>
      </c>
      <c r="Y1392" s="4" t="s">
        <v>3618</v>
      </c>
      <c r="Z1392" s="4">
        <v>2</v>
      </c>
      <c r="AA1392" s="4" t="s">
        <v>72</v>
      </c>
      <c r="AB1392" s="4">
        <v>11</v>
      </c>
      <c r="AC1392" s="4" t="s">
        <v>1597</v>
      </c>
      <c r="AD1392" s="36">
        <v>2</v>
      </c>
      <c r="AE1392" s="36" t="s">
        <v>3619</v>
      </c>
      <c r="AF1392" s="4"/>
      <c r="AG1392" s="4"/>
      <c r="AH1392" s="4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</row>
    <row r="1393" spans="1:46" ht="15" customHeight="1" x14ac:dyDescent="0.35">
      <c r="A1393" s="4">
        <v>2022</v>
      </c>
      <c r="B1393" s="4" t="s">
        <v>147</v>
      </c>
      <c r="C1393" s="4" t="s">
        <v>148</v>
      </c>
      <c r="D1393" s="55">
        <v>44882</v>
      </c>
      <c r="E1393" s="4" t="s">
        <v>2727</v>
      </c>
      <c r="F1393" s="4" t="s">
        <v>36</v>
      </c>
      <c r="G1393" s="4" t="s">
        <v>37</v>
      </c>
      <c r="H1393" s="4" t="s">
        <v>38</v>
      </c>
      <c r="I1393" s="4" t="s">
        <v>2721</v>
      </c>
      <c r="J1393" s="4"/>
      <c r="K1393" s="55"/>
      <c r="L1393" s="4"/>
      <c r="M1393" s="4" t="s">
        <v>2734</v>
      </c>
      <c r="N1393" s="55"/>
      <c r="O1393" s="4" t="s">
        <v>3620</v>
      </c>
      <c r="P1393" s="55">
        <v>44912</v>
      </c>
      <c r="Q1393" s="4" t="s">
        <v>3621</v>
      </c>
      <c r="R1393" s="4"/>
      <c r="S1393" s="4"/>
      <c r="T1393" s="4">
        <v>0</v>
      </c>
      <c r="U1393" s="4" t="s">
        <v>150</v>
      </c>
      <c r="V1393" s="4">
        <v>301864</v>
      </c>
      <c r="W1393" s="4" t="s">
        <v>3622</v>
      </c>
      <c r="X1393" s="4">
        <v>301864</v>
      </c>
      <c r="Y1393" s="4" t="s">
        <v>3622</v>
      </c>
      <c r="Z1393" s="4">
        <v>25</v>
      </c>
      <c r="AA1393" s="4" t="s">
        <v>117</v>
      </c>
      <c r="AB1393" s="4">
        <v>3</v>
      </c>
      <c r="AC1393" s="4" t="s">
        <v>784</v>
      </c>
      <c r="AD1393" s="36">
        <v>4</v>
      </c>
      <c r="AE1393" s="36" t="s">
        <v>3623</v>
      </c>
      <c r="AF1393" s="4"/>
      <c r="AG1393" s="4"/>
      <c r="AH1393" s="4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</row>
    <row r="1394" spans="1:46" ht="15" customHeight="1" x14ac:dyDescent="0.35">
      <c r="A1394" s="4">
        <v>2022</v>
      </c>
      <c r="B1394" s="4" t="s">
        <v>34</v>
      </c>
      <c r="C1394" s="4" t="s">
        <v>34</v>
      </c>
      <c r="D1394" s="55">
        <v>44886</v>
      </c>
      <c r="E1394" s="4" t="s">
        <v>3294</v>
      </c>
      <c r="F1394" s="4" t="s">
        <v>36</v>
      </c>
      <c r="G1394" s="4" t="s">
        <v>37</v>
      </c>
      <c r="H1394" s="4" t="s">
        <v>38</v>
      </c>
      <c r="I1394" s="4" t="s">
        <v>2735</v>
      </c>
      <c r="J1394" s="4"/>
      <c r="K1394" s="55"/>
      <c r="L1394" s="4"/>
      <c r="M1394" s="4" t="s">
        <v>2948</v>
      </c>
      <c r="N1394" s="55"/>
      <c r="O1394" s="4" t="s">
        <v>3624</v>
      </c>
      <c r="P1394" s="55">
        <v>44910</v>
      </c>
      <c r="Q1394" s="4" t="s">
        <v>3625</v>
      </c>
      <c r="R1394" s="4"/>
      <c r="S1394" s="4"/>
      <c r="T1394" s="4">
        <v>9</v>
      </c>
      <c r="U1394" s="4" t="s">
        <v>46</v>
      </c>
      <c r="V1394" s="4">
        <v>95</v>
      </c>
      <c r="W1394" s="4" t="s">
        <v>378</v>
      </c>
      <c r="X1394" s="4">
        <v>55</v>
      </c>
      <c r="Y1394" s="4" t="s">
        <v>378</v>
      </c>
      <c r="Z1394" s="4">
        <v>15</v>
      </c>
      <c r="AA1394" s="4" t="s">
        <v>43</v>
      </c>
      <c r="AB1394" s="4">
        <v>1</v>
      </c>
      <c r="AC1394" s="4" t="s">
        <v>43</v>
      </c>
      <c r="AD1394" s="36">
        <v>1</v>
      </c>
      <c r="AE1394" s="36" t="s">
        <v>43</v>
      </c>
      <c r="AF1394" s="4"/>
      <c r="AG1394" s="4"/>
      <c r="AH1394" s="4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</row>
    <row r="1395" spans="1:46" ht="15" customHeight="1" x14ac:dyDescent="0.35">
      <c r="A1395" s="4">
        <v>2022</v>
      </c>
      <c r="B1395" s="4" t="s">
        <v>34</v>
      </c>
      <c r="C1395" s="4" t="s">
        <v>244</v>
      </c>
      <c r="D1395" s="55">
        <v>44893</v>
      </c>
      <c r="E1395" s="4" t="s">
        <v>2727</v>
      </c>
      <c r="F1395" s="4" t="s">
        <v>36</v>
      </c>
      <c r="G1395" s="4" t="s">
        <v>37</v>
      </c>
      <c r="H1395" s="4" t="s">
        <v>38</v>
      </c>
      <c r="I1395" s="4" t="s">
        <v>2721</v>
      </c>
      <c r="J1395" s="4"/>
      <c r="K1395" s="55"/>
      <c r="L1395" s="4"/>
      <c r="M1395" s="4"/>
      <c r="N1395" s="55"/>
      <c r="O1395" s="4" t="s">
        <v>3626</v>
      </c>
      <c r="P1395" s="55">
        <v>44923</v>
      </c>
      <c r="Q1395" s="4" t="s">
        <v>3627</v>
      </c>
      <c r="R1395" s="4"/>
      <c r="S1395" s="4"/>
      <c r="T1395" s="4">
        <v>10</v>
      </c>
      <c r="U1395" s="4" t="s">
        <v>246</v>
      </c>
      <c r="V1395" s="4">
        <v>542</v>
      </c>
      <c r="W1395" s="4" t="s">
        <v>1270</v>
      </c>
      <c r="X1395" s="4">
        <v>1200</v>
      </c>
      <c r="Y1395" s="4" t="s">
        <v>1271</v>
      </c>
      <c r="Z1395" s="4">
        <v>25</v>
      </c>
      <c r="AA1395" s="4" t="s">
        <v>117</v>
      </c>
      <c r="AB1395" s="4">
        <v>1</v>
      </c>
      <c r="AC1395" s="4" t="s">
        <v>118</v>
      </c>
      <c r="AD1395" s="36">
        <v>5</v>
      </c>
      <c r="AE1395" s="36" t="s">
        <v>1272</v>
      </c>
      <c r="AF1395" s="4"/>
      <c r="AG1395" s="4"/>
      <c r="AH1395" s="4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</row>
    <row r="1396" spans="1:46" ht="15" customHeight="1" x14ac:dyDescent="0.35">
      <c r="A1396" s="4">
        <v>2023</v>
      </c>
      <c r="B1396" s="4" t="s">
        <v>34</v>
      </c>
      <c r="C1396" s="4" t="s">
        <v>34</v>
      </c>
      <c r="D1396" s="55">
        <v>45048</v>
      </c>
      <c r="E1396" s="4" t="s">
        <v>2675</v>
      </c>
      <c r="F1396" s="4" t="s">
        <v>36</v>
      </c>
      <c r="G1396" s="4" t="s">
        <v>921</v>
      </c>
      <c r="H1396" s="4" t="s">
        <v>38</v>
      </c>
      <c r="I1396" s="4" t="s">
        <v>2742</v>
      </c>
      <c r="J1396" s="4"/>
      <c r="K1396" s="55"/>
      <c r="L1396" s="4"/>
      <c r="M1396" s="4" t="s">
        <v>3127</v>
      </c>
      <c r="N1396" s="55"/>
      <c r="O1396" s="4" t="s">
        <v>3628</v>
      </c>
      <c r="P1396" s="55">
        <v>45048</v>
      </c>
      <c r="Q1396" s="4" t="s">
        <v>3629</v>
      </c>
      <c r="R1396" s="4"/>
      <c r="S1396" s="4"/>
      <c r="T1396" s="4">
        <v>1</v>
      </c>
      <c r="U1396" s="4" t="s">
        <v>40</v>
      </c>
      <c r="V1396" s="4">
        <v>12</v>
      </c>
      <c r="W1396" s="4" t="s">
        <v>55</v>
      </c>
      <c r="X1396" s="4">
        <v>1064</v>
      </c>
      <c r="Y1396" s="4" t="s">
        <v>56</v>
      </c>
      <c r="Z1396" s="4">
        <v>15</v>
      </c>
      <c r="AA1396" s="4" t="s">
        <v>43</v>
      </c>
      <c r="AB1396" s="4">
        <v>1</v>
      </c>
      <c r="AC1396" s="4" t="s">
        <v>43</v>
      </c>
      <c r="AD1396" s="36">
        <v>1</v>
      </c>
      <c r="AE1396" s="36" t="s">
        <v>43</v>
      </c>
      <c r="AF1396" s="4"/>
      <c r="AG1396" s="4"/>
      <c r="AH1396" s="4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</row>
    <row r="1397" spans="1:46" ht="15" customHeight="1" x14ac:dyDescent="0.35">
      <c r="A1397" s="4">
        <v>2023</v>
      </c>
      <c r="B1397" s="4" t="s">
        <v>34</v>
      </c>
      <c r="C1397" s="4" t="s">
        <v>34</v>
      </c>
      <c r="D1397" s="55">
        <v>44852</v>
      </c>
      <c r="E1397" s="4" t="s">
        <v>2947</v>
      </c>
      <c r="F1397" s="4" t="s">
        <v>36</v>
      </c>
      <c r="G1397" s="4" t="s">
        <v>37</v>
      </c>
      <c r="H1397" s="4" t="s">
        <v>38</v>
      </c>
      <c r="I1397" s="4" t="s">
        <v>2742</v>
      </c>
      <c r="J1397" s="4"/>
      <c r="K1397" s="55"/>
      <c r="L1397" s="4"/>
      <c r="M1397" s="4"/>
      <c r="N1397" s="55"/>
      <c r="O1397" s="4" t="s">
        <v>3630</v>
      </c>
      <c r="P1397" s="55">
        <v>44972</v>
      </c>
      <c r="Q1397" s="4" t="s">
        <v>3631</v>
      </c>
      <c r="R1397" s="4"/>
      <c r="S1397" s="4"/>
      <c r="T1397" s="4">
        <v>1</v>
      </c>
      <c r="U1397" s="4" t="s">
        <v>40</v>
      </c>
      <c r="V1397" s="4">
        <v>19</v>
      </c>
      <c r="W1397" s="4" t="s">
        <v>855</v>
      </c>
      <c r="X1397" s="4">
        <v>1265</v>
      </c>
      <c r="Y1397" s="4" t="s">
        <v>855</v>
      </c>
      <c r="Z1397" s="4">
        <v>15</v>
      </c>
      <c r="AA1397" s="4" t="s">
        <v>43</v>
      </c>
      <c r="AB1397" s="4">
        <v>1</v>
      </c>
      <c r="AC1397" s="4" t="s">
        <v>43</v>
      </c>
      <c r="AD1397" s="36">
        <v>30</v>
      </c>
      <c r="AE1397" s="36" t="s">
        <v>130</v>
      </c>
      <c r="AF1397" s="4"/>
      <c r="AG1397" s="4"/>
      <c r="AH1397" s="4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</row>
    <row r="1398" spans="1:46" ht="15" customHeight="1" x14ac:dyDescent="0.35">
      <c r="A1398" s="4">
        <v>2023</v>
      </c>
      <c r="B1398" s="4" t="s">
        <v>147</v>
      </c>
      <c r="C1398" s="4" t="s">
        <v>207</v>
      </c>
      <c r="D1398" s="55">
        <v>45221</v>
      </c>
      <c r="E1398" s="4" t="s">
        <v>3198</v>
      </c>
      <c r="F1398" s="4" t="s">
        <v>36</v>
      </c>
      <c r="G1398" s="4" t="s">
        <v>37</v>
      </c>
      <c r="H1398" s="4" t="s">
        <v>38</v>
      </c>
      <c r="I1398" s="4" t="s">
        <v>2712</v>
      </c>
      <c r="J1398" s="4"/>
      <c r="K1398" s="55"/>
      <c r="L1398" s="4" t="s">
        <v>860</v>
      </c>
      <c r="M1398" s="4" t="s">
        <v>3632</v>
      </c>
      <c r="N1398" s="55"/>
      <c r="O1398" s="4" t="s">
        <v>3633</v>
      </c>
      <c r="P1398" s="55">
        <v>45253</v>
      </c>
      <c r="Q1398" s="4" t="s">
        <v>3634</v>
      </c>
      <c r="R1398" s="4"/>
      <c r="S1398" s="4"/>
      <c r="T1398" s="4">
        <v>0</v>
      </c>
      <c r="U1398" s="4" t="s">
        <v>150</v>
      </c>
      <c r="V1398" s="4">
        <v>300927</v>
      </c>
      <c r="W1398" s="4" t="s">
        <v>1996</v>
      </c>
      <c r="X1398" s="4">
        <v>300927</v>
      </c>
      <c r="Y1398" s="4" t="s">
        <v>1996</v>
      </c>
      <c r="Z1398" s="4">
        <v>10</v>
      </c>
      <c r="AA1398" s="4" t="s">
        <v>256</v>
      </c>
      <c r="AB1398" s="4">
        <v>6</v>
      </c>
      <c r="AC1398" s="4" t="s">
        <v>880</v>
      </c>
      <c r="AD1398" s="36">
        <v>1</v>
      </c>
      <c r="AE1398" s="36" t="s">
        <v>881</v>
      </c>
      <c r="AF1398" s="4"/>
      <c r="AG1398" s="4"/>
      <c r="AH1398" s="4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</row>
    <row r="1399" spans="1:46" ht="15" customHeight="1" x14ac:dyDescent="0.35">
      <c r="A1399" s="4">
        <v>2022</v>
      </c>
      <c r="B1399" s="4" t="s">
        <v>147</v>
      </c>
      <c r="C1399" s="4" t="s">
        <v>148</v>
      </c>
      <c r="D1399" s="55">
        <v>44875</v>
      </c>
      <c r="E1399" s="4" t="s">
        <v>2947</v>
      </c>
      <c r="F1399" s="4" t="s">
        <v>36</v>
      </c>
      <c r="G1399" s="4" t="s">
        <v>37</v>
      </c>
      <c r="H1399" s="4" t="s">
        <v>38</v>
      </c>
      <c r="I1399" s="4" t="s">
        <v>2735</v>
      </c>
      <c r="J1399" s="4"/>
      <c r="K1399" s="55"/>
      <c r="L1399" s="4" t="s">
        <v>860</v>
      </c>
      <c r="M1399" s="4" t="s">
        <v>2755</v>
      </c>
      <c r="N1399" s="55"/>
      <c r="O1399" s="4" t="s">
        <v>3635</v>
      </c>
      <c r="P1399" s="55">
        <v>44910</v>
      </c>
      <c r="Q1399" s="4" t="s">
        <v>3636</v>
      </c>
      <c r="R1399" s="4"/>
      <c r="S1399" s="4"/>
      <c r="T1399" s="4">
        <v>0</v>
      </c>
      <c r="U1399" s="4" t="s">
        <v>150</v>
      </c>
      <c r="V1399" s="4">
        <v>300517</v>
      </c>
      <c r="W1399" s="4" t="s">
        <v>3637</v>
      </c>
      <c r="X1399" s="4">
        <v>300517</v>
      </c>
      <c r="Y1399" s="4" t="s">
        <v>3637</v>
      </c>
      <c r="Z1399" s="4">
        <v>5</v>
      </c>
      <c r="AA1399" s="4" t="s">
        <v>77</v>
      </c>
      <c r="AB1399" s="4">
        <v>8</v>
      </c>
      <c r="AC1399" s="4" t="s">
        <v>787</v>
      </c>
      <c r="AD1399" s="36">
        <v>10</v>
      </c>
      <c r="AE1399" s="36" t="s">
        <v>3638</v>
      </c>
      <c r="AF1399" s="4"/>
      <c r="AG1399" s="4"/>
      <c r="AH1399" s="4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</row>
    <row r="1400" spans="1:46" ht="15" customHeight="1" x14ac:dyDescent="0.35">
      <c r="A1400" s="4">
        <v>2023</v>
      </c>
      <c r="B1400" s="4" t="s">
        <v>147</v>
      </c>
      <c r="C1400" s="4" t="s">
        <v>148</v>
      </c>
      <c r="D1400" s="55">
        <v>44925</v>
      </c>
      <c r="E1400" s="4" t="s">
        <v>2947</v>
      </c>
      <c r="F1400" s="4" t="s">
        <v>36</v>
      </c>
      <c r="G1400" s="4" t="s">
        <v>37</v>
      </c>
      <c r="H1400" s="4" t="s">
        <v>38</v>
      </c>
      <c r="I1400" s="4" t="s">
        <v>2721</v>
      </c>
      <c r="J1400" s="4"/>
      <c r="K1400" s="55"/>
      <c r="L1400" s="4"/>
      <c r="M1400" s="4" t="s">
        <v>2755</v>
      </c>
      <c r="N1400" s="55"/>
      <c r="O1400" s="4" t="s">
        <v>3639</v>
      </c>
      <c r="P1400" s="55">
        <v>44993</v>
      </c>
      <c r="Q1400" s="4" t="s">
        <v>3640</v>
      </c>
      <c r="R1400" s="4"/>
      <c r="S1400" s="4"/>
      <c r="T1400" s="4">
        <v>0</v>
      </c>
      <c r="U1400" s="4" t="s">
        <v>150</v>
      </c>
      <c r="V1400" s="4">
        <v>300568</v>
      </c>
      <c r="W1400" s="4" t="s">
        <v>3641</v>
      </c>
      <c r="X1400" s="4">
        <v>300568</v>
      </c>
      <c r="Y1400" s="4" t="s">
        <v>3641</v>
      </c>
      <c r="Z1400" s="4">
        <v>6</v>
      </c>
      <c r="AA1400" s="4" t="s">
        <v>413</v>
      </c>
      <c r="AB1400" s="4">
        <v>3</v>
      </c>
      <c r="AC1400" s="4" t="s">
        <v>3642</v>
      </c>
      <c r="AD1400" s="36">
        <v>3</v>
      </c>
      <c r="AE1400" s="36" t="s">
        <v>3643</v>
      </c>
      <c r="AF1400" s="4"/>
      <c r="AG1400" s="4"/>
      <c r="AH1400" s="4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</row>
    <row r="1401" spans="1:46" ht="15" customHeight="1" x14ac:dyDescent="0.35">
      <c r="A1401" s="4">
        <v>2022</v>
      </c>
      <c r="B1401" s="4" t="s">
        <v>147</v>
      </c>
      <c r="C1401" s="4" t="s">
        <v>148</v>
      </c>
      <c r="D1401" s="55">
        <v>44867</v>
      </c>
      <c r="E1401" s="4" t="s">
        <v>1290</v>
      </c>
      <c r="F1401" s="4" t="s">
        <v>36</v>
      </c>
      <c r="G1401" s="4" t="s">
        <v>921</v>
      </c>
      <c r="H1401" s="4" t="s">
        <v>38</v>
      </c>
      <c r="I1401" s="4" t="s">
        <v>2735</v>
      </c>
      <c r="J1401" s="4"/>
      <c r="K1401" s="55"/>
      <c r="L1401" s="4"/>
      <c r="M1401" s="4"/>
      <c r="N1401" s="55"/>
      <c r="O1401" s="4" t="s">
        <v>3644</v>
      </c>
      <c r="P1401" s="55">
        <v>44915</v>
      </c>
      <c r="Q1401" s="4" t="s">
        <v>3645</v>
      </c>
      <c r="R1401" s="4"/>
      <c r="S1401" s="4"/>
      <c r="T1401" s="4">
        <v>0</v>
      </c>
      <c r="U1401" s="4" t="s">
        <v>150</v>
      </c>
      <c r="V1401" s="4">
        <v>301228</v>
      </c>
      <c r="W1401" s="4" t="s">
        <v>2015</v>
      </c>
      <c r="X1401" s="4">
        <v>301228</v>
      </c>
      <c r="Y1401" s="4" t="s">
        <v>2015</v>
      </c>
      <c r="Z1401" s="4">
        <v>14</v>
      </c>
      <c r="AA1401" s="4" t="s">
        <v>731</v>
      </c>
      <c r="AB1401" s="4">
        <v>1</v>
      </c>
      <c r="AC1401" s="4" t="s">
        <v>1387</v>
      </c>
      <c r="AD1401" s="36">
        <v>17</v>
      </c>
      <c r="AE1401" s="36" t="s">
        <v>2016</v>
      </c>
      <c r="AF1401" s="4"/>
      <c r="AG1401" s="4"/>
      <c r="AH1401" s="4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</row>
    <row r="1402" spans="1:46" ht="15" customHeight="1" x14ac:dyDescent="0.35">
      <c r="A1402" s="4">
        <v>2022</v>
      </c>
      <c r="B1402" s="4" t="s">
        <v>147</v>
      </c>
      <c r="C1402" s="4" t="s">
        <v>148</v>
      </c>
      <c r="D1402" s="55">
        <v>44914</v>
      </c>
      <c r="E1402" s="4" t="s">
        <v>2947</v>
      </c>
      <c r="F1402" s="4" t="s">
        <v>36</v>
      </c>
      <c r="G1402" s="4" t="s">
        <v>37</v>
      </c>
      <c r="H1402" s="4" t="s">
        <v>38</v>
      </c>
      <c r="I1402" s="4" t="s">
        <v>748</v>
      </c>
      <c r="J1402" s="4"/>
      <c r="K1402" s="55"/>
      <c r="L1402" s="4" t="s">
        <v>860</v>
      </c>
      <c r="M1402" s="4"/>
      <c r="N1402" s="55"/>
      <c r="O1402" s="4" t="s">
        <v>3646</v>
      </c>
      <c r="P1402" s="55">
        <v>44926</v>
      </c>
      <c r="Q1402" s="4" t="s">
        <v>3647</v>
      </c>
      <c r="R1402" s="4"/>
      <c r="S1402" s="4"/>
      <c r="T1402" s="4">
        <v>0</v>
      </c>
      <c r="U1402" s="4" t="s">
        <v>150</v>
      </c>
      <c r="V1402" s="4">
        <v>300201</v>
      </c>
      <c r="W1402" s="4" t="s">
        <v>3648</v>
      </c>
      <c r="X1402" s="4">
        <v>300201</v>
      </c>
      <c r="Y1402" s="4" t="s">
        <v>3648</v>
      </c>
      <c r="Z1402" s="4">
        <v>2</v>
      </c>
      <c r="AA1402" s="4" t="s">
        <v>72</v>
      </c>
      <c r="AB1402" s="4">
        <v>15</v>
      </c>
      <c r="AC1402" s="4" t="s">
        <v>1918</v>
      </c>
      <c r="AD1402" s="36">
        <v>3</v>
      </c>
      <c r="AE1402" s="36" t="s">
        <v>3649</v>
      </c>
      <c r="AF1402" s="4"/>
      <c r="AG1402" s="4"/>
      <c r="AH1402" s="4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</row>
    <row r="1403" spans="1:46" ht="15" customHeight="1" x14ac:dyDescent="0.35">
      <c r="A1403" s="4">
        <v>2022</v>
      </c>
      <c r="B1403" s="4" t="s">
        <v>147</v>
      </c>
      <c r="C1403" s="4" t="s">
        <v>148</v>
      </c>
      <c r="D1403" s="55">
        <v>44888</v>
      </c>
      <c r="E1403" s="4" t="s">
        <v>2947</v>
      </c>
      <c r="F1403" s="4" t="s">
        <v>36</v>
      </c>
      <c r="G1403" s="4" t="s">
        <v>37</v>
      </c>
      <c r="H1403" s="4" t="s">
        <v>38</v>
      </c>
      <c r="I1403" s="4" t="s">
        <v>2755</v>
      </c>
      <c r="J1403" s="4"/>
      <c r="K1403" s="55"/>
      <c r="L1403" s="4" t="s">
        <v>860</v>
      </c>
      <c r="M1403" s="4" t="s">
        <v>2755</v>
      </c>
      <c r="N1403" s="55"/>
      <c r="O1403" s="4" t="s">
        <v>3650</v>
      </c>
      <c r="P1403" s="55">
        <v>44915</v>
      </c>
      <c r="Q1403" s="4" t="s">
        <v>3651</v>
      </c>
      <c r="R1403" s="4"/>
      <c r="S1403" s="4"/>
      <c r="T1403" s="4">
        <v>0</v>
      </c>
      <c r="U1403" s="4" t="s">
        <v>150</v>
      </c>
      <c r="V1403" s="4">
        <v>301235</v>
      </c>
      <c r="W1403" s="4" t="s">
        <v>3652</v>
      </c>
      <c r="X1403" s="4">
        <v>301235</v>
      </c>
      <c r="Y1403" s="4" t="s">
        <v>3652</v>
      </c>
      <c r="Z1403" s="4">
        <v>14</v>
      </c>
      <c r="AA1403" s="4" t="s">
        <v>731</v>
      </c>
      <c r="AB1403" s="4">
        <v>3</v>
      </c>
      <c r="AC1403" s="4" t="s">
        <v>732</v>
      </c>
      <c r="AD1403" s="36">
        <v>4</v>
      </c>
      <c r="AE1403" s="36" t="s">
        <v>3653</v>
      </c>
      <c r="AF1403" s="4"/>
      <c r="AG1403" s="4"/>
      <c r="AH1403" s="4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</row>
    <row r="1404" spans="1:46" ht="15" customHeight="1" x14ac:dyDescent="0.35">
      <c r="A1404" s="4">
        <v>2022</v>
      </c>
      <c r="B1404" s="4" t="s">
        <v>34</v>
      </c>
      <c r="C1404" s="4" t="s">
        <v>34</v>
      </c>
      <c r="D1404" s="55">
        <v>44914</v>
      </c>
      <c r="E1404" s="4" t="s">
        <v>3654</v>
      </c>
      <c r="F1404" s="4" t="s">
        <v>36</v>
      </c>
      <c r="G1404" s="4" t="s">
        <v>921</v>
      </c>
      <c r="H1404" s="4" t="s">
        <v>38</v>
      </c>
      <c r="I1404" s="4" t="s">
        <v>2721</v>
      </c>
      <c r="J1404" s="4"/>
      <c r="K1404" s="55"/>
      <c r="L1404" s="4"/>
      <c r="M1404" s="4"/>
      <c r="N1404" s="55"/>
      <c r="O1404" s="4" t="s">
        <v>3655</v>
      </c>
      <c r="P1404" s="55">
        <v>44922</v>
      </c>
      <c r="Q1404" s="4" t="s">
        <v>3656</v>
      </c>
      <c r="R1404" s="4"/>
      <c r="S1404" s="4"/>
      <c r="T1404" s="4">
        <v>35</v>
      </c>
      <c r="U1404" s="4" t="s">
        <v>367</v>
      </c>
      <c r="V1404" s="4">
        <v>35</v>
      </c>
      <c r="W1404" s="4" t="s">
        <v>368</v>
      </c>
      <c r="X1404" s="4">
        <v>1070</v>
      </c>
      <c r="Y1404" s="4" t="s">
        <v>369</v>
      </c>
      <c r="Z1404" s="4">
        <v>15</v>
      </c>
      <c r="AA1404" s="4" t="s">
        <v>43</v>
      </c>
      <c r="AB1404" s="4">
        <v>1</v>
      </c>
      <c r="AC1404" s="4" t="s">
        <v>43</v>
      </c>
      <c r="AD1404" s="36">
        <v>31</v>
      </c>
      <c r="AE1404" s="36" t="s">
        <v>49</v>
      </c>
      <c r="AF1404" s="4"/>
      <c r="AG1404" s="4"/>
      <c r="AH1404" s="4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</row>
    <row r="1405" spans="1:46" ht="15" customHeight="1" x14ac:dyDescent="0.35">
      <c r="A1405" s="4">
        <v>2023</v>
      </c>
      <c r="B1405" s="4" t="s">
        <v>62</v>
      </c>
      <c r="C1405" s="4" t="s">
        <v>62</v>
      </c>
      <c r="D1405" s="55">
        <v>45061</v>
      </c>
      <c r="E1405" s="4" t="s">
        <v>2811</v>
      </c>
      <c r="F1405" s="4" t="s">
        <v>36</v>
      </c>
      <c r="G1405" s="4" t="s">
        <v>921</v>
      </c>
      <c r="H1405" s="4" t="s">
        <v>38</v>
      </c>
      <c r="I1405" s="4" t="s">
        <v>2728</v>
      </c>
      <c r="J1405" s="4"/>
      <c r="K1405" s="55"/>
      <c r="L1405" s="4"/>
      <c r="M1405" s="4"/>
      <c r="N1405" s="55"/>
      <c r="O1405" s="4" t="s">
        <v>3657</v>
      </c>
      <c r="P1405" s="55">
        <v>45121</v>
      </c>
      <c r="Q1405" s="4" t="s">
        <v>3658</v>
      </c>
      <c r="R1405" s="4"/>
      <c r="S1405" s="4"/>
      <c r="T1405" s="4">
        <v>99</v>
      </c>
      <c r="U1405" s="4" t="s">
        <v>64</v>
      </c>
      <c r="V1405" s="4">
        <v>453</v>
      </c>
      <c r="W1405" s="4" t="s">
        <v>86</v>
      </c>
      <c r="X1405" s="4">
        <v>861</v>
      </c>
      <c r="Y1405" s="4" t="s">
        <v>87</v>
      </c>
      <c r="Z1405" s="4">
        <v>16</v>
      </c>
      <c r="AA1405" s="4" t="s">
        <v>88</v>
      </c>
      <c r="AB1405" s="4">
        <v>1</v>
      </c>
      <c r="AC1405" s="4" t="s">
        <v>89</v>
      </c>
      <c r="AD1405" s="36">
        <v>12</v>
      </c>
      <c r="AE1405" s="36" t="s">
        <v>90</v>
      </c>
      <c r="AF1405" s="4"/>
      <c r="AG1405" s="4"/>
      <c r="AH1405" s="4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</row>
    <row r="1406" spans="1:46" ht="15" customHeight="1" x14ac:dyDescent="0.35">
      <c r="A1406" s="4">
        <v>2022</v>
      </c>
      <c r="B1406" s="4" t="s">
        <v>34</v>
      </c>
      <c r="C1406" s="4" t="s">
        <v>34</v>
      </c>
      <c r="D1406" s="55">
        <v>44914</v>
      </c>
      <c r="E1406" s="4" t="s">
        <v>2727</v>
      </c>
      <c r="F1406" s="4" t="s">
        <v>36</v>
      </c>
      <c r="G1406" s="4" t="s">
        <v>37</v>
      </c>
      <c r="H1406" s="4" t="s">
        <v>38</v>
      </c>
      <c r="I1406" s="4" t="s">
        <v>2742</v>
      </c>
      <c r="J1406" s="4"/>
      <c r="K1406" s="55"/>
      <c r="L1406" s="4"/>
      <c r="M1406" s="4"/>
      <c r="N1406" s="55"/>
      <c r="O1406" s="4" t="s">
        <v>3659</v>
      </c>
      <c r="P1406" s="55">
        <v>44922</v>
      </c>
      <c r="Q1406" s="4" t="s">
        <v>3660</v>
      </c>
      <c r="R1406" s="4"/>
      <c r="S1406" s="4"/>
      <c r="T1406" s="4">
        <v>37</v>
      </c>
      <c r="U1406" s="4" t="s">
        <v>186</v>
      </c>
      <c r="V1406" s="4">
        <v>37</v>
      </c>
      <c r="W1406" s="4" t="s">
        <v>187</v>
      </c>
      <c r="X1406" s="4">
        <v>1082</v>
      </c>
      <c r="Y1406" s="4" t="s">
        <v>188</v>
      </c>
      <c r="Z1406" s="4">
        <v>15</v>
      </c>
      <c r="AA1406" s="4" t="s">
        <v>43</v>
      </c>
      <c r="AB1406" s="4">
        <v>1</v>
      </c>
      <c r="AC1406" s="4" t="s">
        <v>43</v>
      </c>
      <c r="AD1406" s="36">
        <v>31</v>
      </c>
      <c r="AE1406" s="36" t="s">
        <v>49</v>
      </c>
      <c r="AF1406" s="4"/>
      <c r="AG1406" s="4"/>
      <c r="AH1406" s="4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</row>
    <row r="1407" spans="1:46" ht="15" customHeight="1" x14ac:dyDescent="0.35">
      <c r="A1407" s="4">
        <v>2022</v>
      </c>
      <c r="B1407" s="4" t="s">
        <v>34</v>
      </c>
      <c r="C1407" s="4" t="s">
        <v>34</v>
      </c>
      <c r="D1407" s="55">
        <v>44914</v>
      </c>
      <c r="E1407" s="4" t="s">
        <v>2727</v>
      </c>
      <c r="F1407" s="4" t="s">
        <v>36</v>
      </c>
      <c r="G1407" s="4" t="s">
        <v>37</v>
      </c>
      <c r="H1407" s="4" t="s">
        <v>38</v>
      </c>
      <c r="I1407" s="4" t="s">
        <v>2742</v>
      </c>
      <c r="J1407" s="4"/>
      <c r="K1407" s="55"/>
      <c r="L1407" s="4"/>
      <c r="M1407" s="4"/>
      <c r="N1407" s="55"/>
      <c r="O1407" s="4" t="s">
        <v>3661</v>
      </c>
      <c r="P1407" s="55">
        <v>44924</v>
      </c>
      <c r="Q1407" s="4" t="s">
        <v>3662</v>
      </c>
      <c r="R1407" s="4"/>
      <c r="S1407" s="4"/>
      <c r="T1407" s="4">
        <v>1</v>
      </c>
      <c r="U1407" s="4" t="s">
        <v>40</v>
      </c>
      <c r="V1407" s="4">
        <v>23</v>
      </c>
      <c r="W1407" s="4" t="s">
        <v>41</v>
      </c>
      <c r="X1407" s="4">
        <v>1314</v>
      </c>
      <c r="Y1407" s="4" t="s">
        <v>42</v>
      </c>
      <c r="Z1407" s="4">
        <v>15</v>
      </c>
      <c r="AA1407" s="4" t="s">
        <v>43</v>
      </c>
      <c r="AB1407" s="4">
        <v>1</v>
      </c>
      <c r="AC1407" s="4" t="s">
        <v>43</v>
      </c>
      <c r="AD1407" s="36">
        <v>13</v>
      </c>
      <c r="AE1407" s="36" t="s">
        <v>44</v>
      </c>
      <c r="AF1407" s="4"/>
      <c r="AG1407" s="4"/>
      <c r="AH1407" s="4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</row>
    <row r="1408" spans="1:46" ht="15" customHeight="1" x14ac:dyDescent="0.35">
      <c r="A1408" s="4">
        <v>2023</v>
      </c>
      <c r="B1408" s="4" t="s">
        <v>34</v>
      </c>
      <c r="C1408" s="4" t="s">
        <v>34</v>
      </c>
      <c r="D1408" s="55">
        <v>44909</v>
      </c>
      <c r="E1408" s="4" t="s">
        <v>2727</v>
      </c>
      <c r="F1408" s="4" t="s">
        <v>36</v>
      </c>
      <c r="G1408" s="4" t="s">
        <v>37</v>
      </c>
      <c r="H1408" s="4" t="s">
        <v>38</v>
      </c>
      <c r="I1408" s="4" t="s">
        <v>2742</v>
      </c>
      <c r="J1408" s="4"/>
      <c r="K1408" s="55"/>
      <c r="L1408" s="4"/>
      <c r="M1408" s="4" t="s">
        <v>3127</v>
      </c>
      <c r="N1408" s="55"/>
      <c r="O1408" s="4" t="s">
        <v>3663</v>
      </c>
      <c r="P1408" s="55">
        <v>45043</v>
      </c>
      <c r="Q1408" s="4" t="s">
        <v>3664</v>
      </c>
      <c r="R1408" s="4"/>
      <c r="S1408" s="4"/>
      <c r="T1408" s="4">
        <v>37</v>
      </c>
      <c r="U1408" s="4" t="s">
        <v>186</v>
      </c>
      <c r="V1408" s="4">
        <v>207</v>
      </c>
      <c r="W1408" s="4" t="s">
        <v>483</v>
      </c>
      <c r="X1408" s="4">
        <v>1589</v>
      </c>
      <c r="Y1408" s="4" t="s">
        <v>484</v>
      </c>
      <c r="Z1408" s="4">
        <v>15</v>
      </c>
      <c r="AA1408" s="4" t="s">
        <v>43</v>
      </c>
      <c r="AB1408" s="4">
        <v>1</v>
      </c>
      <c r="AC1408" s="4" t="s">
        <v>43</v>
      </c>
      <c r="AD1408" s="36">
        <v>31</v>
      </c>
      <c r="AE1408" s="36" t="s">
        <v>49</v>
      </c>
      <c r="AF1408" s="4"/>
      <c r="AG1408" s="4"/>
      <c r="AH1408" s="4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</row>
    <row r="1409" spans="1:46" ht="15" customHeight="1" x14ac:dyDescent="0.35">
      <c r="A1409" s="4">
        <v>2023</v>
      </c>
      <c r="B1409" s="4" t="s">
        <v>34</v>
      </c>
      <c r="C1409" s="4" t="s">
        <v>34</v>
      </c>
      <c r="D1409" s="55">
        <v>44925</v>
      </c>
      <c r="E1409" s="4" t="s">
        <v>2443</v>
      </c>
      <c r="F1409" s="4" t="s">
        <v>36</v>
      </c>
      <c r="G1409" s="4" t="s">
        <v>1149</v>
      </c>
      <c r="H1409" s="4" t="s">
        <v>38</v>
      </c>
      <c r="I1409" s="4" t="s">
        <v>2721</v>
      </c>
      <c r="J1409" s="4"/>
      <c r="K1409" s="55"/>
      <c r="L1409" s="4"/>
      <c r="M1409" s="4" t="s">
        <v>2728</v>
      </c>
      <c r="N1409" s="55"/>
      <c r="O1409" s="4" t="s">
        <v>3665</v>
      </c>
      <c r="P1409" s="55">
        <v>44945</v>
      </c>
      <c r="Q1409" s="4" t="s">
        <v>3666</v>
      </c>
      <c r="R1409" s="4"/>
      <c r="S1409" s="4"/>
      <c r="T1409" s="4">
        <v>39</v>
      </c>
      <c r="U1409" s="4" t="s">
        <v>286</v>
      </c>
      <c r="V1409" s="4">
        <v>39</v>
      </c>
      <c r="W1409" s="4" t="s">
        <v>599</v>
      </c>
      <c r="X1409" s="4">
        <v>1087</v>
      </c>
      <c r="Y1409" s="4" t="s">
        <v>600</v>
      </c>
      <c r="Z1409" s="4">
        <v>15</v>
      </c>
      <c r="AA1409" s="4" t="s">
        <v>43</v>
      </c>
      <c r="AB1409" s="4">
        <v>1</v>
      </c>
      <c r="AC1409" s="4" t="s">
        <v>43</v>
      </c>
      <c r="AD1409" s="36">
        <v>1</v>
      </c>
      <c r="AE1409" s="36" t="s">
        <v>43</v>
      </c>
      <c r="AF1409" s="4"/>
      <c r="AG1409" s="4"/>
      <c r="AH1409" s="4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</row>
    <row r="1410" spans="1:46" ht="15" customHeight="1" x14ac:dyDescent="0.35">
      <c r="A1410" s="4">
        <v>2023</v>
      </c>
      <c r="B1410" s="4" t="s">
        <v>34</v>
      </c>
      <c r="C1410" s="4" t="s">
        <v>34</v>
      </c>
      <c r="D1410" s="55">
        <v>44896</v>
      </c>
      <c r="E1410" s="4" t="s">
        <v>2727</v>
      </c>
      <c r="F1410" s="4" t="s">
        <v>36</v>
      </c>
      <c r="G1410" s="4" t="s">
        <v>921</v>
      </c>
      <c r="H1410" s="4" t="s">
        <v>38</v>
      </c>
      <c r="I1410" s="4" t="s">
        <v>2721</v>
      </c>
      <c r="J1410" s="4"/>
      <c r="K1410" s="55"/>
      <c r="L1410" s="4"/>
      <c r="M1410" s="4" t="s">
        <v>2712</v>
      </c>
      <c r="N1410" s="55"/>
      <c r="O1410" s="4" t="s">
        <v>3667</v>
      </c>
      <c r="P1410" s="55">
        <v>45007</v>
      </c>
      <c r="Q1410" s="4" t="s">
        <v>3668</v>
      </c>
      <c r="R1410" s="4"/>
      <c r="S1410" s="4"/>
      <c r="T1410" s="4">
        <v>36</v>
      </c>
      <c r="U1410" s="4" t="s">
        <v>229</v>
      </c>
      <c r="V1410" s="4">
        <v>202</v>
      </c>
      <c r="W1410" s="4" t="s">
        <v>230</v>
      </c>
      <c r="X1410" s="4">
        <v>1346</v>
      </c>
      <c r="Y1410" s="4" t="s">
        <v>231</v>
      </c>
      <c r="Z1410" s="4">
        <v>15</v>
      </c>
      <c r="AA1410" s="4" t="s">
        <v>43</v>
      </c>
      <c r="AB1410" s="4">
        <v>1</v>
      </c>
      <c r="AC1410" s="4" t="s">
        <v>43</v>
      </c>
      <c r="AD1410" s="36">
        <v>13</v>
      </c>
      <c r="AE1410" s="36" t="s">
        <v>44</v>
      </c>
      <c r="AF1410" s="4"/>
      <c r="AG1410" s="4"/>
      <c r="AH1410" s="4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</row>
    <row r="1411" spans="1:46" ht="15" customHeight="1" x14ac:dyDescent="0.35">
      <c r="A1411" s="4">
        <v>2023</v>
      </c>
      <c r="B1411" s="4" t="s">
        <v>34</v>
      </c>
      <c r="C1411" s="4" t="s">
        <v>34</v>
      </c>
      <c r="D1411" s="55">
        <v>45042</v>
      </c>
      <c r="E1411" s="4" t="s">
        <v>2875</v>
      </c>
      <c r="F1411" s="4" t="s">
        <v>36</v>
      </c>
      <c r="G1411" s="4" t="s">
        <v>921</v>
      </c>
      <c r="H1411" s="4" t="s">
        <v>38</v>
      </c>
      <c r="I1411" s="4" t="s">
        <v>2712</v>
      </c>
      <c r="J1411" s="4"/>
      <c r="K1411" s="55"/>
      <c r="L1411" s="4"/>
      <c r="M1411" s="4"/>
      <c r="N1411" s="55"/>
      <c r="O1411" s="4" t="s">
        <v>3669</v>
      </c>
      <c r="P1411" s="55">
        <v>45042</v>
      </c>
      <c r="Q1411" s="4" t="s">
        <v>3670</v>
      </c>
      <c r="R1411" s="4"/>
      <c r="S1411" s="4"/>
      <c r="T1411" s="4">
        <v>26</v>
      </c>
      <c r="U1411" s="4" t="s">
        <v>51</v>
      </c>
      <c r="V1411" s="4">
        <v>6</v>
      </c>
      <c r="W1411" s="4" t="s">
        <v>574</v>
      </c>
      <c r="X1411" s="4">
        <v>9</v>
      </c>
      <c r="Y1411" s="4" t="s">
        <v>575</v>
      </c>
      <c r="Z1411" s="4">
        <v>15</v>
      </c>
      <c r="AA1411" s="4" t="s">
        <v>43</v>
      </c>
      <c r="AB1411" s="4">
        <v>1</v>
      </c>
      <c r="AC1411" s="4" t="s">
        <v>43</v>
      </c>
      <c r="AD1411" s="36">
        <v>31</v>
      </c>
      <c r="AE1411" s="36" t="s">
        <v>49</v>
      </c>
      <c r="AF1411" s="4"/>
      <c r="AG1411" s="4"/>
      <c r="AH1411" s="4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</row>
    <row r="1412" spans="1:46" ht="15" customHeight="1" x14ac:dyDescent="0.35">
      <c r="A1412" s="4">
        <v>2022</v>
      </c>
      <c r="B1412" s="4" t="s">
        <v>147</v>
      </c>
      <c r="C1412" s="4" t="s">
        <v>148</v>
      </c>
      <c r="D1412" s="55">
        <v>44888</v>
      </c>
      <c r="E1412" s="4" t="s">
        <v>2947</v>
      </c>
      <c r="F1412" s="4" t="s">
        <v>36</v>
      </c>
      <c r="G1412" s="4" t="s">
        <v>37</v>
      </c>
      <c r="H1412" s="4" t="s">
        <v>38</v>
      </c>
      <c r="I1412" s="4" t="s">
        <v>2721</v>
      </c>
      <c r="J1412" s="4"/>
      <c r="K1412" s="55"/>
      <c r="L1412" s="4" t="s">
        <v>860</v>
      </c>
      <c r="M1412" s="4" t="s">
        <v>2755</v>
      </c>
      <c r="N1412" s="55"/>
      <c r="O1412" s="4" t="s">
        <v>3671</v>
      </c>
      <c r="P1412" s="55">
        <v>44915</v>
      </c>
      <c r="Q1412" s="4" t="s">
        <v>3672</v>
      </c>
      <c r="R1412" s="4"/>
      <c r="S1412" s="4"/>
      <c r="T1412" s="4">
        <v>0</v>
      </c>
      <c r="U1412" s="4" t="s">
        <v>150</v>
      </c>
      <c r="V1412" s="4">
        <v>301827</v>
      </c>
      <c r="W1412" s="4" t="s">
        <v>2048</v>
      </c>
      <c r="X1412" s="4">
        <v>301827</v>
      </c>
      <c r="Y1412" s="4" t="s">
        <v>2048</v>
      </c>
      <c r="Z1412" s="4">
        <v>25</v>
      </c>
      <c r="AA1412" s="4" t="s">
        <v>117</v>
      </c>
      <c r="AB1412" s="4">
        <v>3</v>
      </c>
      <c r="AC1412" s="4" t="s">
        <v>784</v>
      </c>
      <c r="AD1412" s="36">
        <v>2</v>
      </c>
      <c r="AE1412" s="36" t="s">
        <v>2049</v>
      </c>
      <c r="AF1412" s="4"/>
      <c r="AG1412" s="4"/>
      <c r="AH1412" s="4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</row>
    <row r="1413" spans="1:46" ht="15" customHeight="1" x14ac:dyDescent="0.35">
      <c r="A1413" s="4">
        <v>2023</v>
      </c>
      <c r="B1413" s="4" t="s">
        <v>859</v>
      </c>
      <c r="C1413" s="4" t="s">
        <v>859</v>
      </c>
      <c r="D1413" s="55">
        <v>44861</v>
      </c>
      <c r="E1413" s="4" t="s">
        <v>2727</v>
      </c>
      <c r="F1413" s="4" t="s">
        <v>36</v>
      </c>
      <c r="G1413" s="4" t="s">
        <v>37</v>
      </c>
      <c r="H1413" s="4" t="s">
        <v>38</v>
      </c>
      <c r="I1413" s="4" t="s">
        <v>2712</v>
      </c>
      <c r="J1413" s="4"/>
      <c r="K1413" s="55"/>
      <c r="L1413" s="4" t="s">
        <v>860</v>
      </c>
      <c r="M1413" s="4" t="s">
        <v>2949</v>
      </c>
      <c r="N1413" s="55"/>
      <c r="O1413" s="4" t="s">
        <v>3673</v>
      </c>
      <c r="P1413" s="55">
        <v>44972</v>
      </c>
      <c r="Q1413" s="4" t="s">
        <v>3674</v>
      </c>
      <c r="R1413" s="4"/>
      <c r="S1413" s="4"/>
      <c r="T1413" s="4">
        <v>0</v>
      </c>
      <c r="U1413" s="4" t="s">
        <v>150</v>
      </c>
      <c r="V1413" s="4">
        <v>500160</v>
      </c>
      <c r="W1413" s="4" t="s">
        <v>3675</v>
      </c>
      <c r="X1413" s="4">
        <v>500160</v>
      </c>
      <c r="Y1413" s="4" t="s">
        <v>3675</v>
      </c>
      <c r="Z1413" s="4">
        <v>1</v>
      </c>
      <c r="AA1413" s="4" t="s">
        <v>67</v>
      </c>
      <c r="AB1413" s="56">
        <v>1</v>
      </c>
      <c r="AC1413" s="56" t="s">
        <v>68</v>
      </c>
      <c r="AD1413" s="36">
        <v>1</v>
      </c>
      <c r="AE1413" s="36" t="s">
        <v>68</v>
      </c>
      <c r="AF1413" s="4"/>
      <c r="AG1413" s="4"/>
      <c r="AH1413" s="4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</row>
    <row r="1414" spans="1:46" ht="15" customHeight="1" x14ac:dyDescent="0.35">
      <c r="A1414" s="4">
        <v>2023</v>
      </c>
      <c r="B1414" s="4" t="s">
        <v>147</v>
      </c>
      <c r="C1414" s="4" t="s">
        <v>148</v>
      </c>
      <c r="D1414" s="55">
        <v>44858</v>
      </c>
      <c r="E1414" s="4" t="s">
        <v>2947</v>
      </c>
      <c r="F1414" s="4" t="s">
        <v>36</v>
      </c>
      <c r="G1414" s="4" t="s">
        <v>37</v>
      </c>
      <c r="H1414" s="4" t="s">
        <v>38</v>
      </c>
      <c r="I1414" s="4" t="s">
        <v>2721</v>
      </c>
      <c r="J1414" s="4"/>
      <c r="K1414" s="55"/>
      <c r="L1414" s="4" t="s">
        <v>860</v>
      </c>
      <c r="M1414" s="4" t="s">
        <v>2755</v>
      </c>
      <c r="N1414" s="55"/>
      <c r="O1414" s="4" t="s">
        <v>3676</v>
      </c>
      <c r="P1414" s="55">
        <v>44952</v>
      </c>
      <c r="Q1414" s="4" t="s">
        <v>3677</v>
      </c>
      <c r="R1414" s="4"/>
      <c r="S1414" s="4"/>
      <c r="T1414" s="4">
        <v>0</v>
      </c>
      <c r="U1414" s="4" t="s">
        <v>150</v>
      </c>
      <c r="V1414" s="4">
        <v>301858</v>
      </c>
      <c r="W1414" s="4" t="s">
        <v>3678</v>
      </c>
      <c r="X1414" s="4">
        <v>301858</v>
      </c>
      <c r="Y1414" s="4" t="s">
        <v>3678</v>
      </c>
      <c r="Z1414" s="4">
        <v>8</v>
      </c>
      <c r="AA1414" s="4" t="s">
        <v>191</v>
      </c>
      <c r="AB1414" s="4">
        <v>9</v>
      </c>
      <c r="AC1414" s="4" t="s">
        <v>260</v>
      </c>
      <c r="AD1414" s="36">
        <v>12</v>
      </c>
      <c r="AE1414" s="36" t="s">
        <v>3679</v>
      </c>
      <c r="AF1414" s="4"/>
      <c r="AG1414" s="4"/>
      <c r="AH1414" s="4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</row>
    <row r="1415" spans="1:46" ht="15" customHeight="1" x14ac:dyDescent="0.35">
      <c r="A1415" s="4">
        <v>2022</v>
      </c>
      <c r="B1415" s="4" t="s">
        <v>147</v>
      </c>
      <c r="C1415" s="4" t="s">
        <v>148</v>
      </c>
      <c r="D1415" s="55">
        <v>44816</v>
      </c>
      <c r="E1415" s="4" t="s">
        <v>1290</v>
      </c>
      <c r="F1415" s="4" t="s">
        <v>36</v>
      </c>
      <c r="G1415" s="4" t="s">
        <v>921</v>
      </c>
      <c r="H1415" s="4" t="s">
        <v>38</v>
      </c>
      <c r="I1415" s="4" t="s">
        <v>2721</v>
      </c>
      <c r="J1415" s="4"/>
      <c r="K1415" s="55"/>
      <c r="L1415" s="4"/>
      <c r="M1415" s="4" t="s">
        <v>3680</v>
      </c>
      <c r="N1415" s="55"/>
      <c r="O1415" s="4" t="s">
        <v>3681</v>
      </c>
      <c r="P1415" s="55">
        <v>44700</v>
      </c>
      <c r="Q1415" s="4" t="s">
        <v>3682</v>
      </c>
      <c r="R1415" s="4"/>
      <c r="S1415" s="4"/>
      <c r="T1415" s="4">
        <v>0</v>
      </c>
      <c r="U1415" s="4" t="s">
        <v>150</v>
      </c>
      <c r="V1415" s="4">
        <v>300688</v>
      </c>
      <c r="W1415" s="4" t="s">
        <v>2060</v>
      </c>
      <c r="X1415" s="4">
        <v>300688</v>
      </c>
      <c r="Y1415" s="4" t="s">
        <v>2060</v>
      </c>
      <c r="Z1415" s="4">
        <v>8</v>
      </c>
      <c r="AA1415" s="4" t="s">
        <v>191</v>
      </c>
      <c r="AB1415" s="4">
        <v>1</v>
      </c>
      <c r="AC1415" s="4" t="s">
        <v>191</v>
      </c>
      <c r="AD1415" s="36">
        <v>5</v>
      </c>
      <c r="AE1415" s="36" t="s">
        <v>2061</v>
      </c>
      <c r="AF1415" s="4"/>
      <c r="AG1415" s="4"/>
      <c r="AH1415" s="4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</row>
    <row r="1416" spans="1:46" ht="15" customHeight="1" x14ac:dyDescent="0.35">
      <c r="A1416" s="4">
        <v>2022</v>
      </c>
      <c r="B1416" s="4" t="s">
        <v>147</v>
      </c>
      <c r="C1416" s="4" t="s">
        <v>148</v>
      </c>
      <c r="D1416" s="55">
        <v>44848</v>
      </c>
      <c r="E1416" s="4" t="s">
        <v>2947</v>
      </c>
      <c r="F1416" s="4" t="s">
        <v>36</v>
      </c>
      <c r="G1416" s="4" t="s">
        <v>37</v>
      </c>
      <c r="H1416" s="4" t="s">
        <v>38</v>
      </c>
      <c r="I1416" s="4" t="s">
        <v>2721</v>
      </c>
      <c r="J1416" s="4"/>
      <c r="K1416" s="57"/>
      <c r="L1416" s="4" t="s">
        <v>860</v>
      </c>
      <c r="M1416" s="4" t="s">
        <v>702</v>
      </c>
      <c r="N1416" s="55"/>
      <c r="O1416" s="4" t="s">
        <v>3683</v>
      </c>
      <c r="P1416" s="55">
        <v>44914</v>
      </c>
      <c r="Q1416" s="4" t="s">
        <v>3684</v>
      </c>
      <c r="R1416" s="4"/>
      <c r="S1416" s="4"/>
      <c r="T1416" s="4">
        <v>0</v>
      </c>
      <c r="U1416" s="4" t="s">
        <v>150</v>
      </c>
      <c r="V1416" s="4">
        <v>300726</v>
      </c>
      <c r="W1416" s="4" t="s">
        <v>3685</v>
      </c>
      <c r="X1416" s="4">
        <v>300726</v>
      </c>
      <c r="Y1416" s="4" t="s">
        <v>3685</v>
      </c>
      <c r="Z1416" s="4">
        <v>8</v>
      </c>
      <c r="AA1416" s="4" t="s">
        <v>191</v>
      </c>
      <c r="AB1416" s="4">
        <v>6</v>
      </c>
      <c r="AC1416" s="4" t="s">
        <v>705</v>
      </c>
      <c r="AD1416" s="36">
        <v>3</v>
      </c>
      <c r="AE1416" s="36" t="s">
        <v>3686</v>
      </c>
      <c r="AF1416" s="4"/>
      <c r="AG1416" s="4"/>
      <c r="AH1416" s="4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</row>
    <row r="1417" spans="1:46" ht="15" customHeight="1" x14ac:dyDescent="0.35">
      <c r="A1417" s="4">
        <v>2023</v>
      </c>
      <c r="B1417" s="4" t="s">
        <v>147</v>
      </c>
      <c r="C1417" s="4" t="s">
        <v>148</v>
      </c>
      <c r="D1417" s="55">
        <v>44911</v>
      </c>
      <c r="E1417" s="4" t="s">
        <v>2947</v>
      </c>
      <c r="F1417" s="4" t="s">
        <v>36</v>
      </c>
      <c r="G1417" s="4" t="s">
        <v>37</v>
      </c>
      <c r="H1417" s="4" t="s">
        <v>38</v>
      </c>
      <c r="I1417" s="4" t="s">
        <v>2755</v>
      </c>
      <c r="J1417" s="4"/>
      <c r="K1417" s="55"/>
      <c r="L1417" s="4" t="s">
        <v>860</v>
      </c>
      <c r="M1417" s="4"/>
      <c r="N1417" s="55"/>
      <c r="O1417" s="4" t="s">
        <v>3687</v>
      </c>
      <c r="P1417" s="55">
        <v>45118</v>
      </c>
      <c r="Q1417" s="4" t="s">
        <v>3688</v>
      </c>
      <c r="R1417" s="4"/>
      <c r="S1417" s="4"/>
      <c r="T1417" s="4">
        <v>0</v>
      </c>
      <c r="U1417" s="4" t="s">
        <v>150</v>
      </c>
      <c r="V1417" s="4">
        <v>300749</v>
      </c>
      <c r="W1417" s="4" t="s">
        <v>613</v>
      </c>
      <c r="X1417" s="4">
        <v>300749</v>
      </c>
      <c r="Y1417" s="4" t="s">
        <v>613</v>
      </c>
      <c r="Z1417" s="4">
        <v>8</v>
      </c>
      <c r="AA1417" s="4" t="s">
        <v>191</v>
      </c>
      <c r="AB1417" s="4">
        <v>1</v>
      </c>
      <c r="AC1417" s="4" t="s">
        <v>260</v>
      </c>
      <c r="AD1417" s="36">
        <v>6</v>
      </c>
      <c r="AE1417" s="36" t="s">
        <v>614</v>
      </c>
      <c r="AF1417" s="4"/>
      <c r="AG1417" s="4"/>
      <c r="AH1417" s="4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</row>
    <row r="1418" spans="1:46" ht="15" customHeight="1" x14ac:dyDescent="0.35">
      <c r="A1418" s="4">
        <v>2023</v>
      </c>
      <c r="B1418" s="4" t="s">
        <v>147</v>
      </c>
      <c r="C1418" s="4" t="s">
        <v>148</v>
      </c>
      <c r="D1418" s="55">
        <v>44908</v>
      </c>
      <c r="E1418" s="4" t="s">
        <v>2947</v>
      </c>
      <c r="F1418" s="4" t="s">
        <v>36</v>
      </c>
      <c r="G1418" s="4" t="s">
        <v>37</v>
      </c>
      <c r="H1418" s="4" t="s">
        <v>38</v>
      </c>
      <c r="I1418" s="4" t="s">
        <v>2755</v>
      </c>
      <c r="J1418" s="4"/>
      <c r="K1418" s="55"/>
      <c r="L1418" s="4" t="s">
        <v>860</v>
      </c>
      <c r="M1418" s="4"/>
      <c r="N1418" s="55"/>
      <c r="O1418" s="4" t="s">
        <v>3689</v>
      </c>
      <c r="P1418" s="55">
        <v>45118</v>
      </c>
      <c r="Q1418" s="4" t="s">
        <v>3690</v>
      </c>
      <c r="R1418" s="4"/>
      <c r="S1418" s="4"/>
      <c r="T1418" s="4">
        <v>0</v>
      </c>
      <c r="U1418" s="4" t="s">
        <v>150</v>
      </c>
      <c r="V1418" s="4">
        <v>300754</v>
      </c>
      <c r="W1418" s="4" t="s">
        <v>623</v>
      </c>
      <c r="X1418" s="4">
        <v>300754</v>
      </c>
      <c r="Y1418" s="4" t="s">
        <v>623</v>
      </c>
      <c r="Z1418" s="4">
        <v>8</v>
      </c>
      <c r="AA1418" s="4" t="s">
        <v>191</v>
      </c>
      <c r="AB1418" s="4">
        <v>9</v>
      </c>
      <c r="AC1418" s="4" t="s">
        <v>260</v>
      </c>
      <c r="AD1418" s="36">
        <v>7</v>
      </c>
      <c r="AE1418" s="36" t="s">
        <v>624</v>
      </c>
      <c r="AF1418" s="4"/>
      <c r="AG1418" s="4"/>
      <c r="AH1418" s="4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</row>
    <row r="1419" spans="1:46" ht="15" customHeight="1" x14ac:dyDescent="0.35">
      <c r="A1419" s="4">
        <v>2023</v>
      </c>
      <c r="B1419" s="4" t="s">
        <v>34</v>
      </c>
      <c r="C1419" s="4" t="s">
        <v>244</v>
      </c>
      <c r="D1419" s="55">
        <v>44909</v>
      </c>
      <c r="E1419" s="4" t="s">
        <v>2947</v>
      </c>
      <c r="F1419" s="4" t="s">
        <v>36</v>
      </c>
      <c r="G1419" s="4" t="s">
        <v>37</v>
      </c>
      <c r="H1419" s="4" t="s">
        <v>38</v>
      </c>
      <c r="I1419" s="4" t="s">
        <v>2948</v>
      </c>
      <c r="J1419" s="4"/>
      <c r="K1419" s="55"/>
      <c r="L1419" s="4" t="s">
        <v>860</v>
      </c>
      <c r="M1419" s="4" t="s">
        <v>3538</v>
      </c>
      <c r="N1419" s="55"/>
      <c r="O1419" s="4" t="s">
        <v>3691</v>
      </c>
      <c r="P1419" s="55">
        <v>45048</v>
      </c>
      <c r="Q1419" s="4" t="s">
        <v>3692</v>
      </c>
      <c r="R1419" s="4"/>
      <c r="S1419" s="4"/>
      <c r="T1419" s="4">
        <v>10</v>
      </c>
      <c r="U1419" s="4" t="s">
        <v>246</v>
      </c>
      <c r="V1419" s="4">
        <v>534</v>
      </c>
      <c r="W1419" s="4" t="s">
        <v>408</v>
      </c>
      <c r="X1419" s="4">
        <v>112</v>
      </c>
      <c r="Y1419" s="4" t="s">
        <v>409</v>
      </c>
      <c r="Z1419" s="4">
        <v>25</v>
      </c>
      <c r="AA1419" s="4" t="s">
        <v>117</v>
      </c>
      <c r="AB1419" s="4">
        <v>1</v>
      </c>
      <c r="AC1419" s="4" t="s">
        <v>118</v>
      </c>
      <c r="AD1419" s="36">
        <v>1</v>
      </c>
      <c r="AE1419" s="36" t="s">
        <v>119</v>
      </c>
      <c r="AF1419" s="4"/>
      <c r="AG1419" s="4"/>
      <c r="AH1419" s="4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</row>
    <row r="1420" spans="1:46" ht="15" customHeight="1" x14ac:dyDescent="0.35">
      <c r="A1420" s="4">
        <v>2023</v>
      </c>
      <c r="B1420" s="4" t="s">
        <v>147</v>
      </c>
      <c r="C1420" s="4" t="s">
        <v>207</v>
      </c>
      <c r="D1420" s="55">
        <v>45037</v>
      </c>
      <c r="E1420" s="4" t="s">
        <v>2947</v>
      </c>
      <c r="F1420" s="4" t="s">
        <v>36</v>
      </c>
      <c r="G1420" s="4" t="s">
        <v>37</v>
      </c>
      <c r="H1420" s="4" t="s">
        <v>38</v>
      </c>
      <c r="I1420" s="4" t="s">
        <v>2728</v>
      </c>
      <c r="J1420" s="4"/>
      <c r="K1420" s="55"/>
      <c r="L1420" s="4" t="s">
        <v>860</v>
      </c>
      <c r="M1420" s="4" t="s">
        <v>3538</v>
      </c>
      <c r="N1420" s="55"/>
      <c r="O1420" s="4" t="s">
        <v>3693</v>
      </c>
      <c r="P1420" s="55">
        <v>45070</v>
      </c>
      <c r="Q1420" s="4" t="s">
        <v>3694</v>
      </c>
      <c r="R1420" s="4"/>
      <c r="S1420" s="4"/>
      <c r="T1420" s="4">
        <v>0</v>
      </c>
      <c r="U1420" s="4" t="s">
        <v>150</v>
      </c>
      <c r="V1420" s="4">
        <v>300454</v>
      </c>
      <c r="W1420" s="4" t="s">
        <v>1379</v>
      </c>
      <c r="X1420" s="4">
        <v>300454</v>
      </c>
      <c r="Y1420" s="4" t="s">
        <v>1379</v>
      </c>
      <c r="Z1420" s="4">
        <v>5</v>
      </c>
      <c r="AA1420" s="4" t="s">
        <v>77</v>
      </c>
      <c r="AB1420" s="4">
        <v>2</v>
      </c>
      <c r="AC1420" s="4" t="s">
        <v>1380</v>
      </c>
      <c r="AD1420" s="36">
        <v>1</v>
      </c>
      <c r="AE1420" s="36" t="s">
        <v>1380</v>
      </c>
      <c r="AF1420" s="4"/>
      <c r="AG1420" s="4"/>
      <c r="AH1420" s="4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</row>
    <row r="1421" spans="1:46" ht="15" customHeight="1" x14ac:dyDescent="0.35">
      <c r="A1421" s="4">
        <v>2023</v>
      </c>
      <c r="B1421" s="4" t="s">
        <v>147</v>
      </c>
      <c r="C1421" s="4" t="s">
        <v>207</v>
      </c>
      <c r="D1421" s="55">
        <v>45198</v>
      </c>
      <c r="E1421" s="4" t="s">
        <v>2956</v>
      </c>
      <c r="F1421" s="4" t="s">
        <v>36</v>
      </c>
      <c r="G1421" s="4" t="s">
        <v>37</v>
      </c>
      <c r="H1421" s="4" t="s">
        <v>38</v>
      </c>
      <c r="I1421" s="4" t="s">
        <v>2728</v>
      </c>
      <c r="J1421" s="4"/>
      <c r="K1421" s="55"/>
      <c r="L1421" s="4" t="s">
        <v>860</v>
      </c>
      <c r="M1421" s="4" t="s">
        <v>2983</v>
      </c>
      <c r="N1421" s="55"/>
      <c r="O1421" s="4" t="s">
        <v>3695</v>
      </c>
      <c r="P1421" s="55">
        <v>45198</v>
      </c>
      <c r="Q1421" s="4" t="s">
        <v>3696</v>
      </c>
      <c r="R1421" s="4"/>
      <c r="S1421" s="4"/>
      <c r="T1421" s="4">
        <v>0</v>
      </c>
      <c r="U1421" s="4" t="s">
        <v>150</v>
      </c>
      <c r="V1421" s="4">
        <v>300440</v>
      </c>
      <c r="W1421" s="4" t="s">
        <v>1394</v>
      </c>
      <c r="X1421" s="4">
        <v>300440</v>
      </c>
      <c r="Y1421" s="4" t="s">
        <v>1394</v>
      </c>
      <c r="Z1421" s="4">
        <v>5</v>
      </c>
      <c r="AA1421" s="4" t="s">
        <v>77</v>
      </c>
      <c r="AB1421" s="4">
        <v>1</v>
      </c>
      <c r="AC1421" s="4" t="s">
        <v>78</v>
      </c>
      <c r="AD1421" s="36">
        <v>1</v>
      </c>
      <c r="AE1421" s="36" t="s">
        <v>77</v>
      </c>
      <c r="AF1421" s="4"/>
      <c r="AG1421" s="4"/>
      <c r="AH1421" s="4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</row>
    <row r="1422" spans="1:46" ht="15" customHeight="1" x14ac:dyDescent="0.35">
      <c r="A1422" s="4">
        <v>2023</v>
      </c>
      <c r="B1422" s="4" t="s">
        <v>34</v>
      </c>
      <c r="C1422" s="4" t="s">
        <v>34</v>
      </c>
      <c r="D1422" s="55">
        <v>44636</v>
      </c>
      <c r="E1422" s="4" t="s">
        <v>2956</v>
      </c>
      <c r="F1422" s="4" t="s">
        <v>36</v>
      </c>
      <c r="G1422" s="4" t="s">
        <v>37</v>
      </c>
      <c r="H1422" s="4" t="s">
        <v>38</v>
      </c>
      <c r="I1422" s="4" t="s">
        <v>2755</v>
      </c>
      <c r="J1422" s="4"/>
      <c r="K1422" s="55"/>
      <c r="L1422" s="4"/>
      <c r="M1422" s="4"/>
      <c r="N1422" s="55"/>
      <c r="O1422" s="4" t="s">
        <v>3697</v>
      </c>
      <c r="P1422" s="55">
        <v>45005</v>
      </c>
      <c r="Q1422" s="4" t="s">
        <v>3698</v>
      </c>
      <c r="R1422" s="4"/>
      <c r="S1422" s="4"/>
      <c r="T1422" s="4">
        <v>5</v>
      </c>
      <c r="U1422" s="4" t="s">
        <v>121</v>
      </c>
      <c r="V1422" s="4">
        <v>51</v>
      </c>
      <c r="W1422" s="4" t="s">
        <v>213</v>
      </c>
      <c r="X1422" s="4">
        <v>1311</v>
      </c>
      <c r="Y1422" s="4" t="s">
        <v>214</v>
      </c>
      <c r="Z1422" s="4">
        <v>15</v>
      </c>
      <c r="AA1422" s="4" t="s">
        <v>43</v>
      </c>
      <c r="AB1422" s="4">
        <v>1</v>
      </c>
      <c r="AC1422" s="4" t="s">
        <v>43</v>
      </c>
      <c r="AD1422" s="36">
        <v>13</v>
      </c>
      <c r="AE1422" s="36" t="s">
        <v>44</v>
      </c>
      <c r="AF1422" s="4"/>
      <c r="AG1422" s="4"/>
      <c r="AH1422" s="4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</row>
    <row r="1423" spans="1:46" ht="15" customHeight="1" x14ac:dyDescent="0.35">
      <c r="A1423" s="4">
        <v>2023</v>
      </c>
      <c r="B1423" s="4" t="s">
        <v>34</v>
      </c>
      <c r="C1423" s="4" t="s">
        <v>34</v>
      </c>
      <c r="D1423" s="55">
        <v>44924</v>
      </c>
      <c r="E1423" s="4" t="s">
        <v>2875</v>
      </c>
      <c r="F1423" s="4" t="s">
        <v>36</v>
      </c>
      <c r="G1423" s="4" t="s">
        <v>921</v>
      </c>
      <c r="H1423" s="4" t="s">
        <v>38</v>
      </c>
      <c r="I1423" s="4" t="s">
        <v>748</v>
      </c>
      <c r="J1423" s="4"/>
      <c r="K1423" s="55"/>
      <c r="L1423" s="4"/>
      <c r="M1423" s="4" t="s">
        <v>3699</v>
      </c>
      <c r="N1423" s="55"/>
      <c r="O1423" s="4" t="s">
        <v>3700</v>
      </c>
      <c r="P1423" s="55">
        <v>44945</v>
      </c>
      <c r="Q1423" s="4" t="s">
        <v>3701</v>
      </c>
      <c r="R1423" s="4"/>
      <c r="S1423" s="4"/>
      <c r="T1423" s="4">
        <v>8</v>
      </c>
      <c r="U1423" s="4" t="s">
        <v>173</v>
      </c>
      <c r="V1423" s="4">
        <v>8</v>
      </c>
      <c r="W1423" s="4" t="s">
        <v>174</v>
      </c>
      <c r="X1423" s="4">
        <v>45</v>
      </c>
      <c r="Y1423" s="4" t="s">
        <v>175</v>
      </c>
      <c r="Z1423" s="4">
        <v>15</v>
      </c>
      <c r="AA1423" s="4" t="s">
        <v>43</v>
      </c>
      <c r="AB1423" s="4">
        <v>1</v>
      </c>
      <c r="AC1423" s="4" t="s">
        <v>43</v>
      </c>
      <c r="AD1423" s="36">
        <v>1</v>
      </c>
      <c r="AE1423" s="36" t="s">
        <v>43</v>
      </c>
      <c r="AF1423" s="4"/>
      <c r="AG1423" s="4"/>
      <c r="AH1423" s="4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</row>
    <row r="1424" spans="1:46" ht="15" customHeight="1" x14ac:dyDescent="0.35">
      <c r="A1424" s="4">
        <v>2022</v>
      </c>
      <c r="B1424" s="4" t="s">
        <v>147</v>
      </c>
      <c r="C1424" s="4" t="s">
        <v>207</v>
      </c>
      <c r="D1424" s="55">
        <v>44876</v>
      </c>
      <c r="E1424" s="4" t="s">
        <v>2947</v>
      </c>
      <c r="F1424" s="4" t="s">
        <v>36</v>
      </c>
      <c r="G1424" s="4" t="s">
        <v>37</v>
      </c>
      <c r="H1424" s="4" t="s">
        <v>38</v>
      </c>
      <c r="I1424" s="4" t="s">
        <v>2735</v>
      </c>
      <c r="J1424" s="4"/>
      <c r="K1424" s="55"/>
      <c r="L1424" s="4"/>
      <c r="M1424" s="4"/>
      <c r="N1424" s="55"/>
      <c r="O1424" s="4" t="s">
        <v>3702</v>
      </c>
      <c r="P1424" s="55">
        <v>44924</v>
      </c>
      <c r="Q1424" s="4" t="s">
        <v>3703</v>
      </c>
      <c r="R1424" s="4"/>
      <c r="S1424" s="4"/>
      <c r="T1424" s="4">
        <v>0</v>
      </c>
      <c r="U1424" s="4" t="s">
        <v>150</v>
      </c>
      <c r="V1424" s="4">
        <v>301238</v>
      </c>
      <c r="W1424" s="4" t="s">
        <v>1401</v>
      </c>
      <c r="X1424" s="4">
        <v>301238</v>
      </c>
      <c r="Y1424" s="4" t="s">
        <v>1401</v>
      </c>
      <c r="Z1424" s="4">
        <v>14</v>
      </c>
      <c r="AA1424" s="4" t="s">
        <v>731</v>
      </c>
      <c r="AB1424" s="4">
        <v>3</v>
      </c>
      <c r="AC1424" s="4" t="s">
        <v>731</v>
      </c>
      <c r="AD1424" s="36">
        <v>1</v>
      </c>
      <c r="AE1424" s="36" t="s">
        <v>731</v>
      </c>
      <c r="AF1424" s="4"/>
      <c r="AG1424" s="4"/>
      <c r="AH1424" s="4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</row>
    <row r="1425" spans="1:46" ht="15" customHeight="1" x14ac:dyDescent="0.35">
      <c r="A1425" s="4">
        <v>2023</v>
      </c>
      <c r="B1425" s="4" t="s">
        <v>147</v>
      </c>
      <c r="C1425" s="4" t="s">
        <v>148</v>
      </c>
      <c r="D1425" s="55">
        <v>44936</v>
      </c>
      <c r="E1425" s="4" t="s">
        <v>2947</v>
      </c>
      <c r="F1425" s="4" t="s">
        <v>36</v>
      </c>
      <c r="G1425" s="4" t="s">
        <v>37</v>
      </c>
      <c r="H1425" s="4" t="s">
        <v>38</v>
      </c>
      <c r="I1425" s="4" t="s">
        <v>2755</v>
      </c>
      <c r="J1425" s="4"/>
      <c r="K1425" s="55"/>
      <c r="L1425" s="4" t="s">
        <v>860</v>
      </c>
      <c r="M1425" s="4"/>
      <c r="N1425" s="55"/>
      <c r="O1425" s="4" t="s">
        <v>3704</v>
      </c>
      <c r="P1425" s="55">
        <v>45125</v>
      </c>
      <c r="Q1425" s="4" t="s">
        <v>3705</v>
      </c>
      <c r="R1425" s="4"/>
      <c r="S1425" s="4"/>
      <c r="T1425" s="4">
        <v>0</v>
      </c>
      <c r="U1425" s="4" t="s">
        <v>150</v>
      </c>
      <c r="V1425" s="4">
        <v>301867</v>
      </c>
      <c r="W1425" s="4" t="s">
        <v>3706</v>
      </c>
      <c r="X1425" s="4">
        <v>301867</v>
      </c>
      <c r="Y1425" s="4" t="s">
        <v>3706</v>
      </c>
      <c r="Z1425" s="4">
        <v>8</v>
      </c>
      <c r="AA1425" s="4" t="s">
        <v>191</v>
      </c>
      <c r="AB1425" s="56">
        <v>9</v>
      </c>
      <c r="AC1425" s="56" t="s">
        <v>260</v>
      </c>
      <c r="AD1425" s="36">
        <v>13</v>
      </c>
      <c r="AE1425" s="36" t="s">
        <v>3707</v>
      </c>
      <c r="AF1425" s="4"/>
      <c r="AG1425" s="4"/>
      <c r="AH1425" s="4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</row>
    <row r="1426" spans="1:46" ht="15" customHeight="1" x14ac:dyDescent="0.35">
      <c r="A1426" s="4">
        <v>2025</v>
      </c>
      <c r="B1426" s="4" t="s">
        <v>147</v>
      </c>
      <c r="C1426" s="4" t="s">
        <v>148</v>
      </c>
      <c r="D1426" s="55">
        <v>45982</v>
      </c>
      <c r="E1426" s="4" t="s">
        <v>3708</v>
      </c>
      <c r="F1426" s="4" t="s">
        <v>3709</v>
      </c>
      <c r="G1426" s="4" t="s">
        <v>37</v>
      </c>
      <c r="H1426" s="4" t="s">
        <v>38</v>
      </c>
      <c r="I1426" s="4" t="s">
        <v>2755</v>
      </c>
      <c r="J1426" s="4">
        <v>3</v>
      </c>
      <c r="K1426" s="55">
        <v>46010</v>
      </c>
      <c r="L1426" s="4" t="s">
        <v>860</v>
      </c>
      <c r="M1426" s="4" t="s">
        <v>3026</v>
      </c>
      <c r="N1426" s="55" t="s">
        <v>3710</v>
      </c>
      <c r="O1426" s="4" t="s">
        <v>3711</v>
      </c>
      <c r="P1426" s="55">
        <v>46010</v>
      </c>
      <c r="Q1426" s="4" t="s">
        <v>3712</v>
      </c>
      <c r="R1426" s="4"/>
      <c r="S1426" s="4"/>
      <c r="T1426" s="4">
        <v>0</v>
      </c>
      <c r="U1426" s="4" t="s">
        <v>150</v>
      </c>
      <c r="V1426" s="4">
        <v>301867</v>
      </c>
      <c r="W1426" s="4" t="s">
        <v>3706</v>
      </c>
      <c r="X1426" s="4">
        <v>301867</v>
      </c>
      <c r="Y1426" s="4" t="s">
        <v>3706</v>
      </c>
      <c r="Z1426" s="4">
        <v>8</v>
      </c>
      <c r="AA1426" s="4" t="s">
        <v>191</v>
      </c>
      <c r="AB1426" s="4">
        <v>9</v>
      </c>
      <c r="AC1426" s="4" t="s">
        <v>260</v>
      </c>
      <c r="AD1426" s="36">
        <v>13</v>
      </c>
      <c r="AE1426" s="36" t="s">
        <v>3707</v>
      </c>
      <c r="AF1426" s="4"/>
      <c r="AG1426" s="4"/>
      <c r="AH1426" s="4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</row>
    <row r="1427" spans="1:46" ht="15" customHeight="1" x14ac:dyDescent="0.35">
      <c r="A1427" s="4">
        <v>2023</v>
      </c>
      <c r="B1427" s="4" t="s">
        <v>859</v>
      </c>
      <c r="C1427" s="4" t="s">
        <v>859</v>
      </c>
      <c r="D1427" s="55">
        <v>45043</v>
      </c>
      <c r="E1427" s="4" t="s">
        <v>2727</v>
      </c>
      <c r="F1427" s="4" t="s">
        <v>36</v>
      </c>
      <c r="G1427" s="4" t="s">
        <v>37</v>
      </c>
      <c r="H1427" s="4" t="s">
        <v>38</v>
      </c>
      <c r="I1427" s="4" t="s">
        <v>2728</v>
      </c>
      <c r="J1427" s="4"/>
      <c r="K1427" s="55"/>
      <c r="L1427" s="4" t="s">
        <v>860</v>
      </c>
      <c r="M1427" s="4" t="s">
        <v>3538</v>
      </c>
      <c r="N1427" s="55"/>
      <c r="O1427" s="4" t="s">
        <v>3713</v>
      </c>
      <c r="P1427" s="55">
        <v>45050</v>
      </c>
      <c r="Q1427" s="4" t="s">
        <v>3714</v>
      </c>
      <c r="R1427" s="4"/>
      <c r="S1427" s="4"/>
      <c r="T1427" s="4">
        <v>0</v>
      </c>
      <c r="U1427" s="4" t="s">
        <v>150</v>
      </c>
      <c r="V1427" s="4">
        <v>500134</v>
      </c>
      <c r="W1427" s="4" t="s">
        <v>862</v>
      </c>
      <c r="X1427" s="4">
        <v>500134</v>
      </c>
      <c r="Y1427" s="4" t="s">
        <v>862</v>
      </c>
      <c r="Z1427" s="4">
        <v>12</v>
      </c>
      <c r="AA1427" s="4" t="s">
        <v>83</v>
      </c>
      <c r="AB1427" s="4">
        <v>1</v>
      </c>
      <c r="AC1427" s="4" t="s">
        <v>84</v>
      </c>
      <c r="AD1427" s="36">
        <v>1</v>
      </c>
      <c r="AE1427" s="36" t="s">
        <v>84</v>
      </c>
      <c r="AF1427" s="4"/>
      <c r="AG1427" s="4"/>
      <c r="AH1427" s="4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</row>
    <row r="1428" spans="1:46" ht="15" customHeight="1" x14ac:dyDescent="0.35">
      <c r="A1428" s="4">
        <v>2023</v>
      </c>
      <c r="B1428" s="4" t="s">
        <v>62</v>
      </c>
      <c r="C1428" s="4" t="s">
        <v>62</v>
      </c>
      <c r="D1428" s="55">
        <v>44966</v>
      </c>
      <c r="E1428" s="4" t="s">
        <v>2675</v>
      </c>
      <c r="F1428" s="4" t="s">
        <v>36</v>
      </c>
      <c r="G1428" s="4" t="s">
        <v>921</v>
      </c>
      <c r="H1428" s="4" t="s">
        <v>38</v>
      </c>
      <c r="I1428" s="4" t="s">
        <v>2755</v>
      </c>
      <c r="J1428" s="4"/>
      <c r="K1428" s="57"/>
      <c r="L1428" s="4"/>
      <c r="M1428" s="4"/>
      <c r="N1428" s="55"/>
      <c r="O1428" s="4" t="s">
        <v>3715</v>
      </c>
      <c r="P1428" s="55">
        <v>44980</v>
      </c>
      <c r="Q1428" s="4" t="s">
        <v>3716</v>
      </c>
      <c r="R1428" s="4"/>
      <c r="S1428" s="4"/>
      <c r="T1428" s="4">
        <v>99</v>
      </c>
      <c r="U1428" s="4" t="s">
        <v>64</v>
      </c>
      <c r="V1428" s="4">
        <v>459</v>
      </c>
      <c r="W1428" s="4" t="s">
        <v>106</v>
      </c>
      <c r="X1428" s="4">
        <v>921</v>
      </c>
      <c r="Y1428" s="4" t="s">
        <v>107</v>
      </c>
      <c r="Z1428" s="4">
        <v>22</v>
      </c>
      <c r="AA1428" s="4" t="s">
        <v>108</v>
      </c>
      <c r="AB1428" s="4">
        <v>1</v>
      </c>
      <c r="AC1428" s="4" t="s">
        <v>109</v>
      </c>
      <c r="AD1428" s="36">
        <v>1</v>
      </c>
      <c r="AE1428" s="36" t="s">
        <v>109</v>
      </c>
      <c r="AF1428" s="4"/>
      <c r="AG1428" s="4"/>
      <c r="AH1428" s="4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</row>
    <row r="1429" spans="1:46" ht="15" customHeight="1" x14ac:dyDescent="0.35">
      <c r="A1429" s="4">
        <v>2023</v>
      </c>
      <c r="B1429" s="4" t="s">
        <v>147</v>
      </c>
      <c r="C1429" s="4" t="s">
        <v>148</v>
      </c>
      <c r="D1429" s="55">
        <v>44981</v>
      </c>
      <c r="E1429" s="4" t="s">
        <v>2947</v>
      </c>
      <c r="F1429" s="4" t="s">
        <v>36</v>
      </c>
      <c r="G1429" s="4" t="s">
        <v>37</v>
      </c>
      <c r="H1429" s="4" t="s">
        <v>38</v>
      </c>
      <c r="I1429" s="4" t="s">
        <v>2728</v>
      </c>
      <c r="J1429" s="4"/>
      <c r="K1429" s="55"/>
      <c r="L1429" s="4" t="s">
        <v>860</v>
      </c>
      <c r="M1429" s="4" t="s">
        <v>3717</v>
      </c>
      <c r="N1429" s="55"/>
      <c r="O1429" s="4" t="s">
        <v>3718</v>
      </c>
      <c r="P1429" s="55">
        <v>45009</v>
      </c>
      <c r="Q1429" s="4" t="s">
        <v>3719</v>
      </c>
      <c r="R1429" s="4"/>
      <c r="S1429" s="4"/>
      <c r="T1429" s="4">
        <v>0</v>
      </c>
      <c r="U1429" s="4" t="s">
        <v>150</v>
      </c>
      <c r="V1429" s="4">
        <v>301882</v>
      </c>
      <c r="W1429" s="4" t="s">
        <v>3720</v>
      </c>
      <c r="X1429" s="4">
        <v>301882</v>
      </c>
      <c r="Y1429" s="4" t="s">
        <v>3720</v>
      </c>
      <c r="Z1429" s="4">
        <v>5</v>
      </c>
      <c r="AA1429" s="4" t="s">
        <v>77</v>
      </c>
      <c r="AB1429" s="4">
        <v>5</v>
      </c>
      <c r="AC1429" s="4" t="s">
        <v>773</v>
      </c>
      <c r="AD1429" s="36">
        <v>11</v>
      </c>
      <c r="AE1429" s="36" t="s">
        <v>3721</v>
      </c>
      <c r="AF1429" s="4"/>
      <c r="AG1429" s="4"/>
      <c r="AH1429" s="4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</row>
    <row r="1430" spans="1:46" ht="15" customHeight="1" x14ac:dyDescent="0.35">
      <c r="A1430" s="4">
        <v>2023</v>
      </c>
      <c r="B1430" s="4" t="s">
        <v>34</v>
      </c>
      <c r="C1430" s="4" t="s">
        <v>34</v>
      </c>
      <c r="D1430" s="55">
        <v>44980</v>
      </c>
      <c r="E1430" s="4" t="s">
        <v>2675</v>
      </c>
      <c r="F1430" s="4" t="s">
        <v>36</v>
      </c>
      <c r="G1430" s="4" t="s">
        <v>1149</v>
      </c>
      <c r="H1430" s="4" t="s">
        <v>38</v>
      </c>
      <c r="I1430" s="4" t="s">
        <v>2728</v>
      </c>
      <c r="J1430" s="4"/>
      <c r="K1430" s="55"/>
      <c r="L1430" s="4"/>
      <c r="M1430" s="4" t="s">
        <v>3722</v>
      </c>
      <c r="N1430" s="55"/>
      <c r="O1430" s="4" t="s">
        <v>3723</v>
      </c>
      <c r="P1430" s="55">
        <v>45035</v>
      </c>
      <c r="Q1430" s="4" t="s">
        <v>3724</v>
      </c>
      <c r="R1430" s="4"/>
      <c r="S1430" s="4"/>
      <c r="T1430" s="4">
        <v>6</v>
      </c>
      <c r="U1430" s="4" t="s">
        <v>138</v>
      </c>
      <c r="V1430" s="4">
        <v>6</v>
      </c>
      <c r="W1430" s="4" t="s">
        <v>169</v>
      </c>
      <c r="X1430" s="4">
        <v>15</v>
      </c>
      <c r="Y1430" s="4" t="s">
        <v>170</v>
      </c>
      <c r="Z1430" s="4">
        <v>15</v>
      </c>
      <c r="AA1430" s="4" t="s">
        <v>43</v>
      </c>
      <c r="AB1430" s="4">
        <v>1</v>
      </c>
      <c r="AC1430" s="4" t="s">
        <v>43</v>
      </c>
      <c r="AD1430" s="36">
        <v>22</v>
      </c>
      <c r="AE1430" s="36" t="s">
        <v>171</v>
      </c>
      <c r="AF1430" s="4"/>
      <c r="AG1430" s="4"/>
      <c r="AH1430" s="4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</row>
    <row r="1431" spans="1:46" ht="15" customHeight="1" x14ac:dyDescent="0.35">
      <c r="A1431" s="4">
        <v>2023</v>
      </c>
      <c r="B1431" s="4" t="s">
        <v>147</v>
      </c>
      <c r="C1431" s="4" t="s">
        <v>207</v>
      </c>
      <c r="D1431" s="55">
        <v>44960</v>
      </c>
      <c r="E1431" s="4" t="s">
        <v>2566</v>
      </c>
      <c r="F1431" s="4" t="s">
        <v>36</v>
      </c>
      <c r="G1431" s="4" t="s">
        <v>921</v>
      </c>
      <c r="H1431" s="4" t="s">
        <v>38</v>
      </c>
      <c r="I1431" s="4" t="s">
        <v>2755</v>
      </c>
      <c r="J1431" s="4"/>
      <c r="K1431" s="55"/>
      <c r="L1431" s="4"/>
      <c r="M1431" s="4" t="s">
        <v>3538</v>
      </c>
      <c r="N1431" s="55"/>
      <c r="O1431" s="4" t="s">
        <v>3725</v>
      </c>
      <c r="P1431" s="55">
        <v>45029</v>
      </c>
      <c r="Q1431" s="4" t="s">
        <v>3726</v>
      </c>
      <c r="R1431" s="4"/>
      <c r="S1431" s="4"/>
      <c r="T1431" s="4">
        <v>0</v>
      </c>
      <c r="U1431" s="4" t="s">
        <v>150</v>
      </c>
      <c r="V1431" s="4">
        <v>300623</v>
      </c>
      <c r="W1431" s="4" t="s">
        <v>759</v>
      </c>
      <c r="X1431" s="4">
        <v>300623</v>
      </c>
      <c r="Y1431" s="4" t="s">
        <v>759</v>
      </c>
      <c r="Z1431" s="4">
        <v>6</v>
      </c>
      <c r="AA1431" s="4" t="s">
        <v>413</v>
      </c>
      <c r="AB1431" s="4">
        <v>8</v>
      </c>
      <c r="AC1431" s="4" t="s">
        <v>760</v>
      </c>
      <c r="AD1431" s="36">
        <v>1</v>
      </c>
      <c r="AE1431" s="36" t="s">
        <v>760</v>
      </c>
      <c r="AF1431" s="4"/>
      <c r="AG1431" s="4"/>
      <c r="AH1431" s="4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</row>
    <row r="1432" spans="1:46" ht="15" customHeight="1" x14ac:dyDescent="0.35">
      <c r="A1432" s="4">
        <v>2023</v>
      </c>
      <c r="B1432" s="4" t="s">
        <v>147</v>
      </c>
      <c r="C1432" s="4" t="s">
        <v>207</v>
      </c>
      <c r="D1432" s="55">
        <v>44973</v>
      </c>
      <c r="E1432" s="4" t="s">
        <v>3727</v>
      </c>
      <c r="F1432" s="4" t="s">
        <v>36</v>
      </c>
      <c r="G1432" s="4" t="s">
        <v>921</v>
      </c>
      <c r="H1432" s="4" t="s">
        <v>38</v>
      </c>
      <c r="I1432" s="4" t="s">
        <v>2755</v>
      </c>
      <c r="J1432" s="4"/>
      <c r="K1432" s="55"/>
      <c r="L1432" s="4"/>
      <c r="M1432" s="4" t="s">
        <v>3728</v>
      </c>
      <c r="N1432" s="55"/>
      <c r="O1432" s="4" t="s">
        <v>3729</v>
      </c>
      <c r="P1432" s="55">
        <v>44987</v>
      </c>
      <c r="Q1432" s="4" t="s">
        <v>3730</v>
      </c>
      <c r="R1432" s="4"/>
      <c r="S1432" s="4"/>
      <c r="T1432" s="4">
        <v>0</v>
      </c>
      <c r="U1432" s="4" t="s">
        <v>150</v>
      </c>
      <c r="V1432" s="4">
        <v>301759</v>
      </c>
      <c r="W1432" s="4" t="s">
        <v>473</v>
      </c>
      <c r="X1432" s="4">
        <v>301759</v>
      </c>
      <c r="Y1432" s="4" t="s">
        <v>473</v>
      </c>
      <c r="Z1432" s="4">
        <v>22</v>
      </c>
      <c r="AA1432" s="4" t="s">
        <v>108</v>
      </c>
      <c r="AB1432" s="4">
        <v>9</v>
      </c>
      <c r="AC1432" s="4" t="s">
        <v>108</v>
      </c>
      <c r="AD1432" s="36">
        <v>1</v>
      </c>
      <c r="AE1432" s="36" t="s">
        <v>474</v>
      </c>
      <c r="AF1432" s="4"/>
      <c r="AG1432" s="4"/>
      <c r="AH1432" s="4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</row>
    <row r="1433" spans="1:46" ht="15" customHeight="1" x14ac:dyDescent="0.35">
      <c r="A1433" s="4">
        <v>2023</v>
      </c>
      <c r="B1433" s="4" t="s">
        <v>147</v>
      </c>
      <c r="C1433" s="4" t="s">
        <v>207</v>
      </c>
      <c r="D1433" s="55">
        <v>44977</v>
      </c>
      <c r="E1433" s="4" t="s">
        <v>2324</v>
      </c>
      <c r="F1433" s="4" t="s">
        <v>36</v>
      </c>
      <c r="G1433" s="4" t="s">
        <v>921</v>
      </c>
      <c r="H1433" s="4" t="s">
        <v>38</v>
      </c>
      <c r="I1433" s="4" t="s">
        <v>748</v>
      </c>
      <c r="J1433" s="4"/>
      <c r="K1433" s="55"/>
      <c r="L1433" s="4"/>
      <c r="M1433" s="4" t="s">
        <v>3717</v>
      </c>
      <c r="N1433" s="55"/>
      <c r="O1433" s="4" t="s">
        <v>3731</v>
      </c>
      <c r="P1433" s="55">
        <v>45008</v>
      </c>
      <c r="Q1433" s="4" t="s">
        <v>3732</v>
      </c>
      <c r="R1433" s="4"/>
      <c r="S1433" s="4"/>
      <c r="T1433" s="4">
        <v>0</v>
      </c>
      <c r="U1433" s="4" t="s">
        <v>150</v>
      </c>
      <c r="V1433" s="4">
        <v>301294</v>
      </c>
      <c r="W1433" s="4" t="s">
        <v>762</v>
      </c>
      <c r="X1433" s="4">
        <v>301294</v>
      </c>
      <c r="Y1433" s="4" t="s">
        <v>762</v>
      </c>
      <c r="Z1433" s="4">
        <v>15</v>
      </c>
      <c r="AA1433" s="4" t="s">
        <v>43</v>
      </c>
      <c r="AB1433" s="4">
        <v>2</v>
      </c>
      <c r="AC1433" s="4" t="s">
        <v>509</v>
      </c>
      <c r="AD1433" s="36">
        <v>1</v>
      </c>
      <c r="AE1433" s="36" t="s">
        <v>509</v>
      </c>
      <c r="AF1433" s="4"/>
      <c r="AG1433" s="4"/>
      <c r="AH1433" s="4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</row>
    <row r="1434" spans="1:46" ht="15" customHeight="1" x14ac:dyDescent="0.35">
      <c r="A1434" s="4">
        <v>2023</v>
      </c>
      <c r="B1434" s="4" t="s">
        <v>147</v>
      </c>
      <c r="C1434" s="4" t="s">
        <v>207</v>
      </c>
      <c r="D1434" s="55">
        <v>44978</v>
      </c>
      <c r="E1434" s="4" t="s">
        <v>2947</v>
      </c>
      <c r="F1434" s="4" t="s">
        <v>36</v>
      </c>
      <c r="G1434" s="4" t="s">
        <v>37</v>
      </c>
      <c r="H1434" s="4" t="s">
        <v>38</v>
      </c>
      <c r="I1434" s="4" t="s">
        <v>2728</v>
      </c>
      <c r="J1434" s="4"/>
      <c r="K1434" s="55"/>
      <c r="L1434" s="4" t="s">
        <v>860</v>
      </c>
      <c r="M1434" s="4" t="s">
        <v>3733</v>
      </c>
      <c r="N1434" s="55"/>
      <c r="O1434" s="4" t="s">
        <v>3734</v>
      </c>
      <c r="P1434" s="55">
        <v>45007</v>
      </c>
      <c r="Q1434" s="4" t="s">
        <v>3735</v>
      </c>
      <c r="R1434" s="4"/>
      <c r="S1434" s="4"/>
      <c r="T1434" s="4">
        <v>0</v>
      </c>
      <c r="U1434" s="4" t="s">
        <v>150</v>
      </c>
      <c r="V1434" s="4">
        <v>301098</v>
      </c>
      <c r="W1434" s="4" t="s">
        <v>1460</v>
      </c>
      <c r="X1434" s="4">
        <v>301098</v>
      </c>
      <c r="Y1434" s="4" t="s">
        <v>1460</v>
      </c>
      <c r="Z1434" s="4">
        <v>12</v>
      </c>
      <c r="AA1434" s="4" t="s">
        <v>83</v>
      </c>
      <c r="AB1434" s="4">
        <v>7</v>
      </c>
      <c r="AC1434" s="4" t="s">
        <v>491</v>
      </c>
      <c r="AD1434" s="36">
        <v>1</v>
      </c>
      <c r="AE1434" s="36" t="s">
        <v>491</v>
      </c>
      <c r="AF1434" s="4"/>
      <c r="AG1434" s="4"/>
      <c r="AH1434" s="4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</row>
    <row r="1435" spans="1:46" ht="15" customHeight="1" x14ac:dyDescent="0.35">
      <c r="A1435" s="4">
        <v>2023</v>
      </c>
      <c r="B1435" s="4" t="s">
        <v>147</v>
      </c>
      <c r="C1435" s="4" t="s">
        <v>148</v>
      </c>
      <c r="D1435" s="55">
        <v>44979</v>
      </c>
      <c r="E1435" s="4" t="s">
        <v>2947</v>
      </c>
      <c r="F1435" s="4" t="s">
        <v>36</v>
      </c>
      <c r="G1435" s="4" t="s">
        <v>37</v>
      </c>
      <c r="H1435" s="4" t="s">
        <v>38</v>
      </c>
      <c r="I1435" s="4" t="s">
        <v>748</v>
      </c>
      <c r="J1435" s="4"/>
      <c r="K1435" s="55"/>
      <c r="L1435" s="4" t="s">
        <v>860</v>
      </c>
      <c r="M1435" s="4" t="s">
        <v>3185</v>
      </c>
      <c r="N1435" s="55"/>
      <c r="O1435" s="4" t="s">
        <v>3736</v>
      </c>
      <c r="P1435" s="55">
        <v>45027</v>
      </c>
      <c r="Q1435" s="4" t="s">
        <v>3737</v>
      </c>
      <c r="R1435" s="4"/>
      <c r="S1435" s="4"/>
      <c r="T1435" s="4">
        <v>0</v>
      </c>
      <c r="U1435" s="4" t="s">
        <v>150</v>
      </c>
      <c r="V1435" s="4">
        <v>300999</v>
      </c>
      <c r="W1435" s="4" t="s">
        <v>1336</v>
      </c>
      <c r="X1435" s="4">
        <v>300999</v>
      </c>
      <c r="Y1435" s="4" t="s">
        <v>1336</v>
      </c>
      <c r="Z1435" s="4">
        <v>11</v>
      </c>
      <c r="AA1435" s="4" t="s">
        <v>310</v>
      </c>
      <c r="AB1435" s="4">
        <v>5</v>
      </c>
      <c r="AC1435" s="4" t="s">
        <v>791</v>
      </c>
      <c r="AD1435" s="36">
        <v>5</v>
      </c>
      <c r="AE1435" s="36" t="s">
        <v>1337</v>
      </c>
      <c r="AF1435" s="4"/>
      <c r="AG1435" s="4"/>
      <c r="AH1435" s="4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</row>
    <row r="1436" spans="1:46" ht="15" customHeight="1" x14ac:dyDescent="0.35">
      <c r="A1436" s="4">
        <v>2023</v>
      </c>
      <c r="B1436" s="4" t="s">
        <v>147</v>
      </c>
      <c r="C1436" s="4" t="s">
        <v>207</v>
      </c>
      <c r="D1436" s="55">
        <v>44973</v>
      </c>
      <c r="E1436" s="4" t="s">
        <v>2566</v>
      </c>
      <c r="F1436" s="4" t="s">
        <v>36</v>
      </c>
      <c r="G1436" s="4" t="s">
        <v>921</v>
      </c>
      <c r="H1436" s="4" t="s">
        <v>38</v>
      </c>
      <c r="I1436" s="4" t="s">
        <v>2755</v>
      </c>
      <c r="J1436" s="4"/>
      <c r="K1436" s="55"/>
      <c r="L1436" s="4"/>
      <c r="M1436" s="4" t="s">
        <v>3021</v>
      </c>
      <c r="N1436" s="55"/>
      <c r="O1436" s="4" t="s">
        <v>3738</v>
      </c>
      <c r="P1436" s="55">
        <v>45008</v>
      </c>
      <c r="Q1436" s="4" t="s">
        <v>3739</v>
      </c>
      <c r="R1436" s="4"/>
      <c r="S1436" s="4"/>
      <c r="T1436" s="4">
        <v>0</v>
      </c>
      <c r="U1436" s="4" t="s">
        <v>150</v>
      </c>
      <c r="V1436" s="4">
        <v>301822</v>
      </c>
      <c r="W1436" s="4" t="s">
        <v>1366</v>
      </c>
      <c r="X1436" s="4">
        <v>301822</v>
      </c>
      <c r="Y1436" s="4" t="s">
        <v>1366</v>
      </c>
      <c r="Z1436" s="4">
        <v>25</v>
      </c>
      <c r="AA1436" s="4" t="s">
        <v>117</v>
      </c>
      <c r="AB1436" s="4">
        <v>2</v>
      </c>
      <c r="AC1436" s="4" t="s">
        <v>1367</v>
      </c>
      <c r="AD1436" s="36">
        <v>1</v>
      </c>
      <c r="AE1436" s="36" t="s">
        <v>1368</v>
      </c>
      <c r="AF1436" s="4"/>
      <c r="AG1436" s="4"/>
      <c r="AH1436" s="4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</row>
    <row r="1437" spans="1:46" ht="15" customHeight="1" x14ac:dyDescent="0.35">
      <c r="A1437" s="4">
        <v>2023</v>
      </c>
      <c r="B1437" s="4" t="s">
        <v>62</v>
      </c>
      <c r="C1437" s="4" t="s">
        <v>62</v>
      </c>
      <c r="D1437" s="55">
        <v>44979</v>
      </c>
      <c r="E1437" s="4" t="s">
        <v>2566</v>
      </c>
      <c r="F1437" s="4" t="s">
        <v>36</v>
      </c>
      <c r="G1437" s="4" t="s">
        <v>921</v>
      </c>
      <c r="H1437" s="4" t="s">
        <v>38</v>
      </c>
      <c r="I1437" s="4" t="s">
        <v>2755</v>
      </c>
      <c r="J1437" s="4"/>
      <c r="K1437" s="55"/>
      <c r="L1437" s="4"/>
      <c r="M1437" s="4" t="s">
        <v>3722</v>
      </c>
      <c r="N1437" s="55"/>
      <c r="O1437" s="4" t="s">
        <v>3740</v>
      </c>
      <c r="P1437" s="55">
        <v>44987</v>
      </c>
      <c r="Q1437" s="4" t="s">
        <v>3741</v>
      </c>
      <c r="R1437" s="4"/>
      <c r="S1437" s="4"/>
      <c r="T1437" s="4">
        <v>99</v>
      </c>
      <c r="U1437" s="4" t="s">
        <v>64</v>
      </c>
      <c r="V1437" s="4">
        <v>462</v>
      </c>
      <c r="W1437" s="4" t="s">
        <v>115</v>
      </c>
      <c r="X1437" s="4">
        <v>942</v>
      </c>
      <c r="Y1437" s="4" t="s">
        <v>116</v>
      </c>
      <c r="Z1437" s="4">
        <v>25</v>
      </c>
      <c r="AA1437" s="4" t="s">
        <v>117</v>
      </c>
      <c r="AB1437" s="4">
        <v>1</v>
      </c>
      <c r="AC1437" s="4" t="s">
        <v>118</v>
      </c>
      <c r="AD1437" s="36">
        <v>1</v>
      </c>
      <c r="AE1437" s="36" t="s">
        <v>119</v>
      </c>
      <c r="AF1437" s="4"/>
      <c r="AG1437" s="4"/>
      <c r="AH1437" s="4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</row>
    <row r="1438" spans="1:46" ht="15" customHeight="1" x14ac:dyDescent="0.35">
      <c r="A1438" s="4">
        <v>2023</v>
      </c>
      <c r="B1438" s="4" t="s">
        <v>62</v>
      </c>
      <c r="C1438" s="4" t="s">
        <v>62</v>
      </c>
      <c r="D1438" s="55">
        <v>45086</v>
      </c>
      <c r="E1438" s="4" t="s">
        <v>2675</v>
      </c>
      <c r="F1438" s="4" t="s">
        <v>36</v>
      </c>
      <c r="G1438" s="4" t="s">
        <v>921</v>
      </c>
      <c r="H1438" s="4" t="s">
        <v>38</v>
      </c>
      <c r="I1438" s="4" t="s">
        <v>2728</v>
      </c>
      <c r="J1438" s="4"/>
      <c r="K1438" s="55"/>
      <c r="L1438" s="4"/>
      <c r="M1438" s="4"/>
      <c r="N1438" s="55"/>
      <c r="O1438" s="4" t="s">
        <v>3742</v>
      </c>
      <c r="P1438" s="55">
        <v>45086</v>
      </c>
      <c r="Q1438" s="4" t="s">
        <v>3743</v>
      </c>
      <c r="R1438" s="4"/>
      <c r="S1438" s="4"/>
      <c r="T1438" s="4">
        <v>99</v>
      </c>
      <c r="U1438" s="4" t="s">
        <v>64</v>
      </c>
      <c r="V1438" s="4">
        <v>450</v>
      </c>
      <c r="W1438" s="4" t="s">
        <v>81</v>
      </c>
      <c r="X1438" s="4">
        <v>818</v>
      </c>
      <c r="Y1438" s="4" t="s">
        <v>82</v>
      </c>
      <c r="Z1438" s="4">
        <v>12</v>
      </c>
      <c r="AA1438" s="4" t="s">
        <v>83</v>
      </c>
      <c r="AB1438" s="56">
        <v>1</v>
      </c>
      <c r="AC1438" s="56" t="s">
        <v>84</v>
      </c>
      <c r="AD1438" s="36">
        <v>1</v>
      </c>
      <c r="AE1438" s="36" t="s">
        <v>84</v>
      </c>
      <c r="AF1438" s="4"/>
      <c r="AG1438" s="4"/>
      <c r="AH1438" s="4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</row>
    <row r="1439" spans="1:46" ht="15" customHeight="1" x14ac:dyDescent="0.35">
      <c r="A1439" s="4">
        <v>2023</v>
      </c>
      <c r="B1439" s="4" t="s">
        <v>34</v>
      </c>
      <c r="C1439" s="4" t="s">
        <v>34</v>
      </c>
      <c r="D1439" s="55">
        <v>44981</v>
      </c>
      <c r="E1439" s="4" t="s">
        <v>2566</v>
      </c>
      <c r="F1439" s="4" t="s">
        <v>36</v>
      </c>
      <c r="G1439" s="4" t="s">
        <v>921</v>
      </c>
      <c r="H1439" s="4" t="s">
        <v>38</v>
      </c>
      <c r="I1439" s="4" t="s">
        <v>748</v>
      </c>
      <c r="J1439" s="4"/>
      <c r="K1439" s="55"/>
      <c r="L1439" s="4"/>
      <c r="M1439" s="4" t="s">
        <v>3728</v>
      </c>
      <c r="N1439" s="55"/>
      <c r="O1439" s="4" t="s">
        <v>3744</v>
      </c>
      <c r="P1439" s="55">
        <v>44991</v>
      </c>
      <c r="Q1439" s="4" t="s">
        <v>3745</v>
      </c>
      <c r="R1439" s="4"/>
      <c r="S1439" s="4"/>
      <c r="T1439" s="4">
        <v>8</v>
      </c>
      <c r="U1439" s="4" t="s">
        <v>173</v>
      </c>
      <c r="V1439" s="4">
        <v>80</v>
      </c>
      <c r="W1439" s="4" t="s">
        <v>546</v>
      </c>
      <c r="X1439" s="4">
        <v>1089</v>
      </c>
      <c r="Y1439" s="4" t="s">
        <v>546</v>
      </c>
      <c r="Z1439" s="4">
        <v>15</v>
      </c>
      <c r="AA1439" s="4" t="s">
        <v>43</v>
      </c>
      <c r="AB1439" s="4">
        <v>1</v>
      </c>
      <c r="AC1439" s="4" t="s">
        <v>43</v>
      </c>
      <c r="AD1439" s="36">
        <v>22</v>
      </c>
      <c r="AE1439" s="36" t="s">
        <v>171</v>
      </c>
      <c r="AF1439" s="4"/>
      <c r="AG1439" s="4"/>
      <c r="AH1439" s="4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</row>
    <row r="1440" spans="1:46" ht="15" customHeight="1" x14ac:dyDescent="0.35">
      <c r="A1440" s="4">
        <v>2023</v>
      </c>
      <c r="B1440" s="4" t="s">
        <v>34</v>
      </c>
      <c r="C1440" s="4" t="s">
        <v>244</v>
      </c>
      <c r="D1440" s="55">
        <v>45056</v>
      </c>
      <c r="E1440" s="4" t="s">
        <v>2947</v>
      </c>
      <c r="F1440" s="4" t="s">
        <v>36</v>
      </c>
      <c r="G1440" s="4" t="s">
        <v>37</v>
      </c>
      <c r="H1440" s="4" t="s">
        <v>38</v>
      </c>
      <c r="I1440" s="4" t="s">
        <v>2948</v>
      </c>
      <c r="J1440" s="4"/>
      <c r="K1440" s="55"/>
      <c r="L1440" s="4" t="s">
        <v>860</v>
      </c>
      <c r="M1440" s="4" t="s">
        <v>3021</v>
      </c>
      <c r="N1440" s="55"/>
      <c r="O1440" s="4" t="s">
        <v>3746</v>
      </c>
      <c r="P1440" s="55">
        <v>45058</v>
      </c>
      <c r="Q1440" s="4" t="s">
        <v>3747</v>
      </c>
      <c r="R1440" s="4"/>
      <c r="S1440" s="4"/>
      <c r="T1440" s="4">
        <v>10</v>
      </c>
      <c r="U1440" s="4" t="s">
        <v>246</v>
      </c>
      <c r="V1440" s="4">
        <v>533</v>
      </c>
      <c r="W1440" s="4" t="s">
        <v>526</v>
      </c>
      <c r="X1440" s="4">
        <v>111</v>
      </c>
      <c r="Y1440" s="4" t="s">
        <v>527</v>
      </c>
      <c r="Z1440" s="4">
        <v>22</v>
      </c>
      <c r="AA1440" s="4" t="s">
        <v>108</v>
      </c>
      <c r="AB1440" s="4">
        <v>9</v>
      </c>
      <c r="AC1440" s="4" t="s">
        <v>108</v>
      </c>
      <c r="AD1440" s="36">
        <v>1</v>
      </c>
      <c r="AE1440" s="36" t="s">
        <v>474</v>
      </c>
      <c r="AF1440" s="4"/>
      <c r="AG1440" s="4"/>
      <c r="AH1440" s="4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</row>
    <row r="1441" spans="1:46" ht="15" customHeight="1" x14ac:dyDescent="0.35">
      <c r="A1441" s="4">
        <v>2023</v>
      </c>
      <c r="B1441" s="4" t="s">
        <v>62</v>
      </c>
      <c r="C1441" s="4" t="s">
        <v>62</v>
      </c>
      <c r="D1441" s="55">
        <v>44985</v>
      </c>
      <c r="E1441" s="4" t="s">
        <v>2675</v>
      </c>
      <c r="F1441" s="4" t="s">
        <v>36</v>
      </c>
      <c r="G1441" s="4" t="s">
        <v>921</v>
      </c>
      <c r="H1441" s="4" t="s">
        <v>38</v>
      </c>
      <c r="I1441" s="4" t="s">
        <v>748</v>
      </c>
      <c r="J1441" s="4"/>
      <c r="K1441" s="55"/>
      <c r="L1441" s="4"/>
      <c r="M1441" s="4" t="s">
        <v>3717</v>
      </c>
      <c r="N1441" s="55"/>
      <c r="O1441" s="4" t="s">
        <v>3748</v>
      </c>
      <c r="P1441" s="55">
        <v>45008</v>
      </c>
      <c r="Q1441" s="4" t="s">
        <v>3749</v>
      </c>
      <c r="R1441" s="4"/>
      <c r="S1441" s="4"/>
      <c r="T1441" s="4">
        <v>99</v>
      </c>
      <c r="U1441" s="4" t="s">
        <v>64</v>
      </c>
      <c r="V1441" s="4">
        <v>441</v>
      </c>
      <c r="W1441" s="4" t="s">
        <v>70</v>
      </c>
      <c r="X1441" s="4">
        <v>726</v>
      </c>
      <c r="Y1441" s="4" t="s">
        <v>71</v>
      </c>
      <c r="Z1441" s="4">
        <v>2</v>
      </c>
      <c r="AA1441" s="4" t="s">
        <v>72</v>
      </c>
      <c r="AB1441" s="4">
        <v>1</v>
      </c>
      <c r="AC1441" s="4" t="s">
        <v>73</v>
      </c>
      <c r="AD1441" s="36">
        <v>1</v>
      </c>
      <c r="AE1441" s="36" t="s">
        <v>73</v>
      </c>
      <c r="AF1441" s="4"/>
      <c r="AG1441" s="4"/>
      <c r="AH1441" s="4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</row>
    <row r="1442" spans="1:46" ht="15" customHeight="1" x14ac:dyDescent="0.35">
      <c r="A1442" s="4">
        <v>2023</v>
      </c>
      <c r="B1442" s="4" t="s">
        <v>147</v>
      </c>
      <c r="C1442" s="4" t="s">
        <v>207</v>
      </c>
      <c r="D1442" s="55">
        <v>44984</v>
      </c>
      <c r="E1442" s="4" t="s">
        <v>2982</v>
      </c>
      <c r="F1442" s="4" t="s">
        <v>36</v>
      </c>
      <c r="G1442" s="4" t="s">
        <v>37</v>
      </c>
      <c r="H1442" s="4" t="s">
        <v>38</v>
      </c>
      <c r="I1442" s="4" t="s">
        <v>2755</v>
      </c>
      <c r="J1442" s="4"/>
      <c r="K1442" s="55"/>
      <c r="L1442" s="4" t="s">
        <v>860</v>
      </c>
      <c r="M1442" s="4" t="s">
        <v>2983</v>
      </c>
      <c r="N1442" s="55"/>
      <c r="O1442" s="4" t="s">
        <v>3750</v>
      </c>
      <c r="P1442" s="55">
        <v>45236</v>
      </c>
      <c r="Q1442" s="4" t="s">
        <v>3751</v>
      </c>
      <c r="R1442" s="4"/>
      <c r="S1442" s="4"/>
      <c r="T1442" s="4">
        <v>0</v>
      </c>
      <c r="U1442" s="4" t="s">
        <v>150</v>
      </c>
      <c r="V1442" s="4">
        <v>300635</v>
      </c>
      <c r="W1442" s="4" t="s">
        <v>1860</v>
      </c>
      <c r="X1442" s="4">
        <v>300635</v>
      </c>
      <c r="Y1442" s="4" t="s">
        <v>1860</v>
      </c>
      <c r="Z1442" s="4">
        <v>6</v>
      </c>
      <c r="AA1442" s="4" t="s">
        <v>413</v>
      </c>
      <c r="AB1442" s="4">
        <v>9</v>
      </c>
      <c r="AC1442" s="4" t="s">
        <v>1861</v>
      </c>
      <c r="AD1442" s="36">
        <v>1</v>
      </c>
      <c r="AE1442" s="36" t="s">
        <v>1861</v>
      </c>
      <c r="AF1442" s="4"/>
      <c r="AG1442" s="4"/>
      <c r="AH1442" s="4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</row>
    <row r="1443" spans="1:46" ht="15" customHeight="1" x14ac:dyDescent="0.35">
      <c r="A1443" s="4">
        <v>2023</v>
      </c>
      <c r="B1443" s="4" t="s">
        <v>34</v>
      </c>
      <c r="C1443" s="4" t="s">
        <v>244</v>
      </c>
      <c r="D1443" s="55">
        <v>44984</v>
      </c>
      <c r="E1443" s="4" t="s">
        <v>2324</v>
      </c>
      <c r="F1443" s="4" t="s">
        <v>36</v>
      </c>
      <c r="G1443" s="4" t="s">
        <v>921</v>
      </c>
      <c r="H1443" s="4" t="s">
        <v>38</v>
      </c>
      <c r="I1443" s="4" t="s">
        <v>2948</v>
      </c>
      <c r="J1443" s="4"/>
      <c r="K1443" s="55"/>
      <c r="L1443" s="4"/>
      <c r="M1443" s="4" t="s">
        <v>3752</v>
      </c>
      <c r="N1443" s="55"/>
      <c r="O1443" s="4" t="s">
        <v>3753</v>
      </c>
      <c r="P1443" s="55">
        <v>45005</v>
      </c>
      <c r="Q1443" s="4" t="s">
        <v>3754</v>
      </c>
      <c r="R1443" s="4"/>
      <c r="S1443" s="4"/>
      <c r="T1443" s="4">
        <v>10</v>
      </c>
      <c r="U1443" s="4" t="s">
        <v>246</v>
      </c>
      <c r="V1443" s="4">
        <v>559</v>
      </c>
      <c r="W1443" s="4" t="s">
        <v>3339</v>
      </c>
      <c r="X1443" s="4">
        <v>1692</v>
      </c>
      <c r="Y1443" s="4" t="s">
        <v>3339</v>
      </c>
      <c r="Z1443" s="4">
        <v>13</v>
      </c>
      <c r="AA1443" s="4" t="s">
        <v>314</v>
      </c>
      <c r="AB1443" s="4">
        <v>9</v>
      </c>
      <c r="AC1443" s="4" t="s">
        <v>808</v>
      </c>
      <c r="AD1443" s="36">
        <v>1</v>
      </c>
      <c r="AE1443" s="36" t="s">
        <v>809</v>
      </c>
      <c r="AF1443" s="4"/>
      <c r="AG1443" s="4"/>
      <c r="AH1443" s="4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</row>
    <row r="1444" spans="1:46" ht="15" customHeight="1" x14ac:dyDescent="0.35">
      <c r="A1444" s="4">
        <v>2023</v>
      </c>
      <c r="B1444" s="4" t="s">
        <v>147</v>
      </c>
      <c r="C1444" s="4" t="s">
        <v>207</v>
      </c>
      <c r="D1444" s="55">
        <v>44985</v>
      </c>
      <c r="E1444" s="4" t="s">
        <v>2324</v>
      </c>
      <c r="F1444" s="4" t="s">
        <v>36</v>
      </c>
      <c r="G1444" s="4" t="s">
        <v>921</v>
      </c>
      <c r="H1444" s="4" t="s">
        <v>38</v>
      </c>
      <c r="I1444" s="4" t="s">
        <v>2721</v>
      </c>
      <c r="J1444" s="4"/>
      <c r="K1444" s="55"/>
      <c r="L1444" s="4"/>
      <c r="M1444" s="4" t="s">
        <v>2755</v>
      </c>
      <c r="N1444" s="55"/>
      <c r="O1444" s="4" t="s">
        <v>3755</v>
      </c>
      <c r="P1444" s="55">
        <v>45009</v>
      </c>
      <c r="Q1444" s="4" t="s">
        <v>3756</v>
      </c>
      <c r="R1444" s="4"/>
      <c r="S1444" s="4"/>
      <c r="T1444" s="4">
        <v>0</v>
      </c>
      <c r="U1444" s="4" t="s">
        <v>150</v>
      </c>
      <c r="V1444" s="4">
        <v>300597</v>
      </c>
      <c r="W1444" s="4" t="s">
        <v>3002</v>
      </c>
      <c r="X1444" s="4">
        <v>300597</v>
      </c>
      <c r="Y1444" s="4" t="s">
        <v>3002</v>
      </c>
      <c r="Z1444" s="4">
        <v>6</v>
      </c>
      <c r="AA1444" s="4" t="s">
        <v>413</v>
      </c>
      <c r="AB1444" s="4">
        <v>5</v>
      </c>
      <c r="AC1444" s="4" t="s">
        <v>3003</v>
      </c>
      <c r="AD1444" s="36">
        <v>1</v>
      </c>
      <c r="AE1444" s="36" t="s">
        <v>3003</v>
      </c>
      <c r="AF1444" s="4"/>
      <c r="AG1444" s="4"/>
      <c r="AH1444" s="4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</row>
    <row r="1445" spans="1:46" ht="15" customHeight="1" x14ac:dyDescent="0.35">
      <c r="A1445" s="4">
        <v>2023</v>
      </c>
      <c r="B1445" s="4" t="s">
        <v>62</v>
      </c>
      <c r="C1445" s="4" t="s">
        <v>62</v>
      </c>
      <c r="D1445" s="55">
        <v>44986</v>
      </c>
      <c r="E1445" s="4" t="s">
        <v>2324</v>
      </c>
      <c r="F1445" s="4" t="s">
        <v>36</v>
      </c>
      <c r="G1445" s="4" t="s">
        <v>921</v>
      </c>
      <c r="H1445" s="4" t="s">
        <v>38</v>
      </c>
      <c r="I1445" s="4" t="s">
        <v>2721</v>
      </c>
      <c r="J1445" s="4"/>
      <c r="K1445" s="55"/>
      <c r="L1445" s="4"/>
      <c r="M1445" s="4" t="s">
        <v>2755</v>
      </c>
      <c r="N1445" s="55"/>
      <c r="O1445" s="4" t="s">
        <v>3757</v>
      </c>
      <c r="P1445" s="55">
        <v>44993</v>
      </c>
      <c r="Q1445" s="4" t="s">
        <v>3758</v>
      </c>
      <c r="R1445" s="4"/>
      <c r="S1445" s="4"/>
      <c r="T1445" s="4">
        <v>99</v>
      </c>
      <c r="U1445" s="4" t="s">
        <v>64</v>
      </c>
      <c r="V1445" s="4">
        <v>446</v>
      </c>
      <c r="W1445" s="4" t="s">
        <v>559</v>
      </c>
      <c r="X1445" s="4">
        <v>789</v>
      </c>
      <c r="Y1445" s="4" t="s">
        <v>560</v>
      </c>
      <c r="Z1445" s="4">
        <v>8</v>
      </c>
      <c r="AA1445" s="4" t="s">
        <v>191</v>
      </c>
      <c r="AB1445" s="4">
        <v>1</v>
      </c>
      <c r="AC1445" s="4" t="s">
        <v>191</v>
      </c>
      <c r="AD1445" s="36">
        <v>8</v>
      </c>
      <c r="AE1445" s="36" t="s">
        <v>561</v>
      </c>
      <c r="AF1445" s="4"/>
      <c r="AG1445" s="4"/>
      <c r="AH1445" s="4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</row>
    <row r="1446" spans="1:46" ht="15" customHeight="1" x14ac:dyDescent="0.35">
      <c r="A1446" s="4">
        <v>2023</v>
      </c>
      <c r="B1446" s="4" t="s">
        <v>147</v>
      </c>
      <c r="C1446" s="4" t="s">
        <v>207</v>
      </c>
      <c r="D1446" s="55">
        <v>44984</v>
      </c>
      <c r="E1446" s="4" t="s">
        <v>2875</v>
      </c>
      <c r="F1446" s="4" t="s">
        <v>36</v>
      </c>
      <c r="G1446" s="4" t="s">
        <v>921</v>
      </c>
      <c r="H1446" s="4" t="s">
        <v>38</v>
      </c>
      <c r="I1446" s="4" t="s">
        <v>2721</v>
      </c>
      <c r="J1446" s="4"/>
      <c r="K1446" s="55"/>
      <c r="L1446" s="4"/>
      <c r="M1446" s="4"/>
      <c r="N1446" s="55"/>
      <c r="O1446" s="4" t="s">
        <v>3759</v>
      </c>
      <c r="P1446" s="55">
        <v>44987</v>
      </c>
      <c r="Q1446" s="4" t="s">
        <v>3760</v>
      </c>
      <c r="R1446" s="4"/>
      <c r="S1446" s="4"/>
      <c r="T1446" s="4">
        <v>0</v>
      </c>
      <c r="U1446" s="4" t="s">
        <v>150</v>
      </c>
      <c r="V1446" s="4">
        <v>301250</v>
      </c>
      <c r="W1446" s="4" t="s">
        <v>2482</v>
      </c>
      <c r="X1446" s="4">
        <v>301250</v>
      </c>
      <c r="Y1446" s="4" t="s">
        <v>1431</v>
      </c>
      <c r="Z1446" s="4">
        <v>15</v>
      </c>
      <c r="AA1446" s="4" t="s">
        <v>43</v>
      </c>
      <c r="AB1446" s="4">
        <v>1</v>
      </c>
      <c r="AC1446" s="4" t="s">
        <v>43</v>
      </c>
      <c r="AD1446" s="36">
        <v>1</v>
      </c>
      <c r="AE1446" s="36" t="s">
        <v>43</v>
      </c>
      <c r="AF1446" s="4"/>
      <c r="AG1446" s="4"/>
      <c r="AH1446" s="4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</row>
    <row r="1447" spans="1:46" ht="15" customHeight="1" x14ac:dyDescent="0.35">
      <c r="A1447" s="4">
        <v>2019</v>
      </c>
      <c r="B1447" s="4" t="s">
        <v>147</v>
      </c>
      <c r="C1447" s="4" t="s">
        <v>207</v>
      </c>
      <c r="D1447" s="55">
        <v>43782</v>
      </c>
      <c r="E1447" s="4" t="s">
        <v>944</v>
      </c>
      <c r="F1447" s="4" t="s">
        <v>36</v>
      </c>
      <c r="G1447" s="4" t="s">
        <v>37</v>
      </c>
      <c r="H1447" s="4" t="s">
        <v>38</v>
      </c>
      <c r="I1447" s="4"/>
      <c r="J1447" s="4"/>
      <c r="K1447" s="55"/>
      <c r="L1447" s="4"/>
      <c r="M1447" s="4"/>
      <c r="N1447" s="55"/>
      <c r="O1447" s="4" t="s">
        <v>3761</v>
      </c>
      <c r="P1447" s="55">
        <v>43782</v>
      </c>
      <c r="Q1447" s="4" t="s">
        <v>3762</v>
      </c>
      <c r="R1447" s="4"/>
      <c r="S1447" s="4"/>
      <c r="T1447" s="4">
        <v>0</v>
      </c>
      <c r="U1447" s="4" t="s">
        <v>150</v>
      </c>
      <c r="V1447" s="4">
        <v>301250</v>
      </c>
      <c r="W1447" s="4" t="s">
        <v>2482</v>
      </c>
      <c r="X1447" s="4">
        <v>301250</v>
      </c>
      <c r="Y1447" s="4" t="s">
        <v>1431</v>
      </c>
      <c r="Z1447" s="4">
        <v>15</v>
      </c>
      <c r="AA1447" s="4" t="s">
        <v>43</v>
      </c>
      <c r="AB1447" s="4">
        <v>1</v>
      </c>
      <c r="AC1447" s="4" t="s">
        <v>43</v>
      </c>
      <c r="AD1447" s="36">
        <v>1</v>
      </c>
      <c r="AE1447" s="36" t="s">
        <v>43</v>
      </c>
      <c r="AF1447" s="4"/>
      <c r="AG1447" s="4"/>
      <c r="AH1447" s="4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</row>
    <row r="1448" spans="1:46" ht="15" customHeight="1" x14ac:dyDescent="0.35">
      <c r="A1448" s="4">
        <v>2023</v>
      </c>
      <c r="B1448" s="4" t="s">
        <v>147</v>
      </c>
      <c r="C1448" s="4" t="s">
        <v>207</v>
      </c>
      <c r="D1448" s="55">
        <v>44988</v>
      </c>
      <c r="E1448" s="4" t="s">
        <v>2875</v>
      </c>
      <c r="F1448" s="4" t="s">
        <v>36</v>
      </c>
      <c r="G1448" s="4" t="s">
        <v>921</v>
      </c>
      <c r="H1448" s="4" t="s">
        <v>38</v>
      </c>
      <c r="I1448" s="4" t="s">
        <v>2755</v>
      </c>
      <c r="J1448" s="4"/>
      <c r="K1448" s="55"/>
      <c r="L1448" s="4"/>
      <c r="M1448" s="4"/>
      <c r="N1448" s="55"/>
      <c r="O1448" s="4" t="s">
        <v>3763</v>
      </c>
      <c r="P1448" s="55">
        <v>45036</v>
      </c>
      <c r="Q1448" s="4" t="s">
        <v>3764</v>
      </c>
      <c r="R1448" s="4"/>
      <c r="S1448" s="4"/>
      <c r="T1448" s="4">
        <v>0</v>
      </c>
      <c r="U1448" s="4" t="s">
        <v>150</v>
      </c>
      <c r="V1448" s="4">
        <v>300732</v>
      </c>
      <c r="W1448" s="4" t="s">
        <v>2076</v>
      </c>
      <c r="X1448" s="4">
        <v>300732</v>
      </c>
      <c r="Y1448" s="4" t="s">
        <v>2076</v>
      </c>
      <c r="Z1448" s="4">
        <v>8</v>
      </c>
      <c r="AA1448" s="4" t="s">
        <v>191</v>
      </c>
      <c r="AB1448" s="4">
        <v>7</v>
      </c>
      <c r="AC1448" s="4" t="s">
        <v>2077</v>
      </c>
      <c r="AD1448" s="36">
        <v>1</v>
      </c>
      <c r="AE1448" s="36" t="s">
        <v>2078</v>
      </c>
      <c r="AF1448" s="4"/>
      <c r="AG1448" s="4"/>
      <c r="AH1448" s="4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</row>
    <row r="1449" spans="1:46" ht="15" customHeight="1" x14ac:dyDescent="0.35">
      <c r="A1449" s="4">
        <v>2023</v>
      </c>
      <c r="B1449" s="4" t="s">
        <v>147</v>
      </c>
      <c r="C1449" s="4" t="s">
        <v>207</v>
      </c>
      <c r="D1449" s="55">
        <v>44993</v>
      </c>
      <c r="E1449" s="4" t="s">
        <v>2727</v>
      </c>
      <c r="F1449" s="4" t="s">
        <v>36</v>
      </c>
      <c r="G1449" s="4" t="s">
        <v>921</v>
      </c>
      <c r="H1449" s="4" t="s">
        <v>38</v>
      </c>
      <c r="I1449" s="4" t="s">
        <v>2755</v>
      </c>
      <c r="J1449" s="4"/>
      <c r="K1449" s="55"/>
      <c r="L1449" s="4"/>
      <c r="M1449" s="4" t="s">
        <v>3765</v>
      </c>
      <c r="N1449" s="55"/>
      <c r="O1449" s="4" t="s">
        <v>3766</v>
      </c>
      <c r="P1449" s="55">
        <v>45029</v>
      </c>
      <c r="Q1449" s="4" t="s">
        <v>3767</v>
      </c>
      <c r="R1449" s="4"/>
      <c r="S1449" s="4"/>
      <c r="T1449" s="4">
        <v>0</v>
      </c>
      <c r="U1449" s="4" t="s">
        <v>150</v>
      </c>
      <c r="V1449" s="4">
        <v>300605</v>
      </c>
      <c r="W1449" s="4" t="s">
        <v>3297</v>
      </c>
      <c r="X1449" s="4">
        <v>300605</v>
      </c>
      <c r="Y1449" s="4" t="s">
        <v>3297</v>
      </c>
      <c r="Z1449" s="4">
        <v>6</v>
      </c>
      <c r="AA1449" s="4" t="s">
        <v>413</v>
      </c>
      <c r="AB1449" s="4">
        <v>6</v>
      </c>
      <c r="AC1449" s="4" t="s">
        <v>2999</v>
      </c>
      <c r="AD1449" s="36">
        <v>1</v>
      </c>
      <c r="AE1449" s="36" t="s">
        <v>2999</v>
      </c>
      <c r="AF1449" s="4"/>
      <c r="AG1449" s="4"/>
      <c r="AH1449" s="4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</row>
    <row r="1450" spans="1:46" ht="15" customHeight="1" x14ac:dyDescent="0.35">
      <c r="A1450" s="4">
        <v>2023</v>
      </c>
      <c r="B1450" s="4" t="s">
        <v>62</v>
      </c>
      <c r="C1450" s="4" t="s">
        <v>62</v>
      </c>
      <c r="D1450" s="55">
        <v>44973</v>
      </c>
      <c r="E1450" s="4" t="s">
        <v>2675</v>
      </c>
      <c r="F1450" s="4" t="s">
        <v>36</v>
      </c>
      <c r="G1450" s="4" t="s">
        <v>921</v>
      </c>
      <c r="H1450" s="4" t="s">
        <v>38</v>
      </c>
      <c r="I1450" s="4" t="s">
        <v>2948</v>
      </c>
      <c r="J1450" s="4"/>
      <c r="K1450" s="55"/>
      <c r="L1450" s="4"/>
      <c r="M1450" s="4" t="s">
        <v>3768</v>
      </c>
      <c r="N1450" s="55"/>
      <c r="O1450" s="4" t="s">
        <v>3769</v>
      </c>
      <c r="P1450" s="55">
        <v>45002</v>
      </c>
      <c r="Q1450" s="4" t="s">
        <v>3770</v>
      </c>
      <c r="R1450" s="4"/>
      <c r="S1450" s="4"/>
      <c r="T1450" s="4">
        <v>99</v>
      </c>
      <c r="U1450" s="4" t="s">
        <v>64</v>
      </c>
      <c r="V1450" s="4">
        <v>458</v>
      </c>
      <c r="W1450" s="4" t="s">
        <v>102</v>
      </c>
      <c r="X1450" s="4">
        <v>902</v>
      </c>
      <c r="Y1450" s="4" t="s">
        <v>103</v>
      </c>
      <c r="Z1450" s="4">
        <v>21</v>
      </c>
      <c r="AA1450" s="4" t="s">
        <v>104</v>
      </c>
      <c r="AB1450" s="4">
        <v>1</v>
      </c>
      <c r="AC1450" s="4" t="s">
        <v>104</v>
      </c>
      <c r="AD1450" s="36">
        <v>1</v>
      </c>
      <c r="AE1450" s="36" t="s">
        <v>104</v>
      </c>
      <c r="AF1450" s="4"/>
      <c r="AG1450" s="4"/>
      <c r="AH1450" s="4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</row>
    <row r="1451" spans="1:46" ht="15" customHeight="1" x14ac:dyDescent="0.35">
      <c r="A1451" s="4">
        <v>2023</v>
      </c>
      <c r="B1451" s="4" t="s">
        <v>147</v>
      </c>
      <c r="C1451" s="4" t="s">
        <v>148</v>
      </c>
      <c r="D1451" s="55">
        <v>44980</v>
      </c>
      <c r="E1451" s="4" t="s">
        <v>3727</v>
      </c>
      <c r="F1451" s="4" t="s">
        <v>36</v>
      </c>
      <c r="G1451" s="4" t="s">
        <v>921</v>
      </c>
      <c r="H1451" s="4" t="s">
        <v>38</v>
      </c>
      <c r="I1451" s="4" t="s">
        <v>2721</v>
      </c>
      <c r="J1451" s="4"/>
      <c r="K1451" s="55"/>
      <c r="L1451" s="4"/>
      <c r="M1451" s="4"/>
      <c r="N1451" s="55"/>
      <c r="O1451" s="4" t="s">
        <v>3771</v>
      </c>
      <c r="P1451" s="55">
        <v>45069</v>
      </c>
      <c r="Q1451" s="4" t="s">
        <v>3772</v>
      </c>
      <c r="R1451" s="4"/>
      <c r="S1451" s="4"/>
      <c r="T1451" s="4">
        <v>0</v>
      </c>
      <c r="U1451" s="4" t="s">
        <v>150</v>
      </c>
      <c r="V1451" s="4">
        <v>301266</v>
      </c>
      <c r="W1451" s="4" t="s">
        <v>634</v>
      </c>
      <c r="X1451" s="4">
        <v>301266</v>
      </c>
      <c r="Y1451" s="4" t="s">
        <v>634</v>
      </c>
      <c r="Z1451" s="4">
        <v>15</v>
      </c>
      <c r="AA1451" s="4" t="s">
        <v>43</v>
      </c>
      <c r="AB1451" s="4">
        <v>1</v>
      </c>
      <c r="AC1451" s="4" t="s">
        <v>43</v>
      </c>
      <c r="AD1451" s="36">
        <v>17</v>
      </c>
      <c r="AE1451" s="36" t="s">
        <v>635</v>
      </c>
      <c r="AF1451" s="4"/>
      <c r="AG1451" s="4"/>
      <c r="AH1451" s="4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</row>
    <row r="1452" spans="1:46" ht="15" customHeight="1" x14ac:dyDescent="0.35">
      <c r="A1452" s="4">
        <v>2023</v>
      </c>
      <c r="B1452" s="4" t="s">
        <v>147</v>
      </c>
      <c r="C1452" s="4" t="s">
        <v>148</v>
      </c>
      <c r="D1452" s="55">
        <v>44992</v>
      </c>
      <c r="E1452" s="4" t="s">
        <v>3727</v>
      </c>
      <c r="F1452" s="4" t="s">
        <v>36</v>
      </c>
      <c r="G1452" s="4" t="s">
        <v>921</v>
      </c>
      <c r="H1452" s="4" t="s">
        <v>38</v>
      </c>
      <c r="I1452" s="4" t="s">
        <v>2721</v>
      </c>
      <c r="J1452" s="4"/>
      <c r="K1452" s="55"/>
      <c r="L1452" s="4"/>
      <c r="M1452" s="4"/>
      <c r="N1452" s="55"/>
      <c r="O1452" s="4" t="s">
        <v>3773</v>
      </c>
      <c r="P1452" s="55">
        <v>45036</v>
      </c>
      <c r="Q1452" s="4" t="s">
        <v>3774</v>
      </c>
      <c r="R1452" s="4"/>
      <c r="S1452" s="4"/>
      <c r="T1452" s="4">
        <v>0</v>
      </c>
      <c r="U1452" s="4" t="s">
        <v>150</v>
      </c>
      <c r="V1452" s="4">
        <v>301284</v>
      </c>
      <c r="W1452" s="4" t="s">
        <v>470</v>
      </c>
      <c r="X1452" s="4">
        <v>301284</v>
      </c>
      <c r="Y1452" s="4" t="s">
        <v>470</v>
      </c>
      <c r="Z1452" s="4">
        <v>15</v>
      </c>
      <c r="AA1452" s="4" t="s">
        <v>43</v>
      </c>
      <c r="AB1452" s="4">
        <v>1</v>
      </c>
      <c r="AC1452" s="4" t="s">
        <v>43</v>
      </c>
      <c r="AD1452" s="36">
        <v>35</v>
      </c>
      <c r="AE1452" s="36" t="s">
        <v>471</v>
      </c>
      <c r="AF1452" s="4"/>
      <c r="AG1452" s="4"/>
      <c r="AH1452" s="4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</row>
    <row r="1453" spans="1:46" ht="15" customHeight="1" x14ac:dyDescent="0.35">
      <c r="A1453" s="4">
        <v>2023</v>
      </c>
      <c r="B1453" s="4" t="s">
        <v>34</v>
      </c>
      <c r="C1453" s="4" t="s">
        <v>34</v>
      </c>
      <c r="D1453" s="55">
        <v>44994</v>
      </c>
      <c r="E1453" s="4" t="s">
        <v>2727</v>
      </c>
      <c r="F1453" s="4" t="s">
        <v>36</v>
      </c>
      <c r="G1453" s="4" t="s">
        <v>37</v>
      </c>
      <c r="H1453" s="4" t="s">
        <v>38</v>
      </c>
      <c r="I1453" s="4" t="s">
        <v>2721</v>
      </c>
      <c r="J1453" s="4"/>
      <c r="K1453" s="55"/>
      <c r="L1453" s="4"/>
      <c r="M1453" s="4"/>
      <c r="N1453" s="55"/>
      <c r="O1453" s="4" t="s">
        <v>3775</v>
      </c>
      <c r="P1453" s="55">
        <v>45021</v>
      </c>
      <c r="Q1453" s="4" t="s">
        <v>3776</v>
      </c>
      <c r="R1453" s="4"/>
      <c r="S1453" s="4"/>
      <c r="T1453" s="4">
        <v>35</v>
      </c>
      <c r="U1453" s="4" t="s">
        <v>367</v>
      </c>
      <c r="V1453" s="4">
        <v>180</v>
      </c>
      <c r="W1453" s="4" t="s">
        <v>3777</v>
      </c>
      <c r="X1453" s="4">
        <v>162</v>
      </c>
      <c r="Y1453" s="4" t="s">
        <v>3777</v>
      </c>
      <c r="Z1453" s="4">
        <v>15</v>
      </c>
      <c r="AA1453" s="4" t="s">
        <v>43</v>
      </c>
      <c r="AB1453" s="4">
        <v>1</v>
      </c>
      <c r="AC1453" s="4" t="s">
        <v>43</v>
      </c>
      <c r="AD1453" s="36">
        <v>4</v>
      </c>
      <c r="AE1453" s="36" t="s">
        <v>425</v>
      </c>
      <c r="AF1453" s="4"/>
      <c r="AG1453" s="4"/>
      <c r="AH1453" s="4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</row>
    <row r="1454" spans="1:46" ht="15" customHeight="1" x14ac:dyDescent="0.35">
      <c r="A1454" s="4">
        <v>2023</v>
      </c>
      <c r="B1454" s="4" t="s">
        <v>34</v>
      </c>
      <c r="C1454" s="4" t="s">
        <v>34</v>
      </c>
      <c r="D1454" s="55">
        <v>44993</v>
      </c>
      <c r="E1454" s="4" t="s">
        <v>2675</v>
      </c>
      <c r="F1454" s="4" t="s">
        <v>36</v>
      </c>
      <c r="G1454" s="4" t="s">
        <v>921</v>
      </c>
      <c r="H1454" s="4" t="s">
        <v>38</v>
      </c>
      <c r="I1454" s="4" t="s">
        <v>2948</v>
      </c>
      <c r="J1454" s="4"/>
      <c r="K1454" s="55"/>
      <c r="L1454" s="4"/>
      <c r="M1454" s="4" t="s">
        <v>3752</v>
      </c>
      <c r="N1454" s="55"/>
      <c r="O1454" s="4" t="s">
        <v>3778</v>
      </c>
      <c r="P1454" s="55">
        <v>44998</v>
      </c>
      <c r="Q1454" s="4" t="s">
        <v>3779</v>
      </c>
      <c r="R1454" s="4"/>
      <c r="S1454" s="4"/>
      <c r="T1454" s="4">
        <v>13</v>
      </c>
      <c r="U1454" s="4" t="s">
        <v>132</v>
      </c>
      <c r="V1454" s="4">
        <v>160</v>
      </c>
      <c r="W1454" s="4" t="s">
        <v>1015</v>
      </c>
      <c r="X1454" s="4">
        <v>157</v>
      </c>
      <c r="Y1454" s="4" t="s">
        <v>1016</v>
      </c>
      <c r="Z1454" s="4">
        <v>15</v>
      </c>
      <c r="AA1454" s="4" t="s">
        <v>43</v>
      </c>
      <c r="AB1454" s="4">
        <v>1</v>
      </c>
      <c r="AC1454" s="4" t="s">
        <v>43</v>
      </c>
      <c r="AD1454" s="36">
        <v>13</v>
      </c>
      <c r="AE1454" s="36" t="s">
        <v>44</v>
      </c>
      <c r="AF1454" s="4"/>
      <c r="AG1454" s="4"/>
      <c r="AH1454" s="4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</row>
    <row r="1455" spans="1:46" ht="15" customHeight="1" x14ac:dyDescent="0.35">
      <c r="A1455" s="4">
        <v>2023</v>
      </c>
      <c r="B1455" s="4" t="s">
        <v>34</v>
      </c>
      <c r="C1455" s="4" t="s">
        <v>244</v>
      </c>
      <c r="D1455" s="55">
        <v>44993</v>
      </c>
      <c r="E1455" s="4" t="s">
        <v>2875</v>
      </c>
      <c r="F1455" s="4" t="s">
        <v>36</v>
      </c>
      <c r="G1455" s="4" t="s">
        <v>921</v>
      </c>
      <c r="H1455" s="4" t="s">
        <v>38</v>
      </c>
      <c r="I1455" s="4" t="s">
        <v>2948</v>
      </c>
      <c r="J1455" s="4"/>
      <c r="K1455" s="55"/>
      <c r="L1455" s="4"/>
      <c r="M1455" s="4" t="s">
        <v>3752</v>
      </c>
      <c r="N1455" s="55"/>
      <c r="O1455" s="4" t="s">
        <v>3780</v>
      </c>
      <c r="P1455" s="55">
        <v>44998</v>
      </c>
      <c r="Q1455" s="4" t="s">
        <v>3781</v>
      </c>
      <c r="R1455" s="4"/>
      <c r="S1455" s="4"/>
      <c r="T1455" s="4">
        <v>10</v>
      </c>
      <c r="U1455" s="4" t="s">
        <v>246</v>
      </c>
      <c r="V1455" s="4">
        <v>529</v>
      </c>
      <c r="W1455" s="4" t="s">
        <v>498</v>
      </c>
      <c r="X1455" s="4">
        <v>107</v>
      </c>
      <c r="Y1455" s="4" t="s">
        <v>499</v>
      </c>
      <c r="Z1455" s="4">
        <v>7</v>
      </c>
      <c r="AA1455" s="4" t="s">
        <v>329</v>
      </c>
      <c r="AB1455" s="4">
        <v>1</v>
      </c>
      <c r="AC1455" s="4" t="s">
        <v>330</v>
      </c>
      <c r="AD1455" s="36">
        <v>1</v>
      </c>
      <c r="AE1455" s="36" t="s">
        <v>331</v>
      </c>
      <c r="AF1455" s="4"/>
      <c r="AG1455" s="4"/>
      <c r="AH1455" s="4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</row>
    <row r="1456" spans="1:46" ht="15" customHeight="1" x14ac:dyDescent="0.35">
      <c r="A1456" s="4">
        <v>2023</v>
      </c>
      <c r="B1456" s="4" t="s">
        <v>34</v>
      </c>
      <c r="C1456" s="4" t="s">
        <v>244</v>
      </c>
      <c r="D1456" s="55">
        <v>44995</v>
      </c>
      <c r="E1456" s="4" t="s">
        <v>2566</v>
      </c>
      <c r="F1456" s="4" t="s">
        <v>36</v>
      </c>
      <c r="G1456" s="4" t="s">
        <v>921</v>
      </c>
      <c r="H1456" s="4" t="s">
        <v>38</v>
      </c>
      <c r="I1456" s="4" t="s">
        <v>2948</v>
      </c>
      <c r="J1456" s="4"/>
      <c r="K1456" s="55"/>
      <c r="L1456" s="4"/>
      <c r="M1456" s="4" t="s">
        <v>3752</v>
      </c>
      <c r="N1456" s="55"/>
      <c r="O1456" s="4" t="s">
        <v>3782</v>
      </c>
      <c r="P1456" s="55">
        <v>45000</v>
      </c>
      <c r="Q1456" s="4" t="s">
        <v>3783</v>
      </c>
      <c r="R1456" s="4"/>
      <c r="S1456" s="4"/>
      <c r="T1456" s="4">
        <v>10</v>
      </c>
      <c r="U1456" s="4" t="s">
        <v>246</v>
      </c>
      <c r="V1456" s="4">
        <v>536</v>
      </c>
      <c r="W1456" s="4" t="s">
        <v>905</v>
      </c>
      <c r="X1456" s="4">
        <v>114</v>
      </c>
      <c r="Y1456" s="4" t="s">
        <v>906</v>
      </c>
      <c r="Z1456" s="4">
        <v>2</v>
      </c>
      <c r="AA1456" s="4" t="s">
        <v>72</v>
      </c>
      <c r="AB1456" s="4">
        <v>18</v>
      </c>
      <c r="AC1456" s="4" t="s">
        <v>907</v>
      </c>
      <c r="AD1456" s="36">
        <v>1</v>
      </c>
      <c r="AE1456" s="36" t="s">
        <v>908</v>
      </c>
      <c r="AF1456" s="4"/>
      <c r="AG1456" s="4"/>
      <c r="AH1456" s="4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</row>
    <row r="1457" spans="1:46" ht="15" customHeight="1" x14ac:dyDescent="0.35">
      <c r="A1457" s="4">
        <v>2023</v>
      </c>
      <c r="B1457" s="4" t="s">
        <v>34</v>
      </c>
      <c r="C1457" s="4" t="s">
        <v>244</v>
      </c>
      <c r="D1457" s="55">
        <v>44630</v>
      </c>
      <c r="E1457" s="4" t="s">
        <v>3654</v>
      </c>
      <c r="F1457" s="4" t="s">
        <v>36</v>
      </c>
      <c r="G1457" s="4" t="s">
        <v>921</v>
      </c>
      <c r="H1457" s="4" t="s">
        <v>38</v>
      </c>
      <c r="I1457" s="4" t="s">
        <v>2948</v>
      </c>
      <c r="J1457" s="4"/>
      <c r="K1457" s="55"/>
      <c r="L1457" s="4"/>
      <c r="M1457" s="4" t="s">
        <v>3784</v>
      </c>
      <c r="N1457" s="55"/>
      <c r="O1457" s="4" t="s">
        <v>3785</v>
      </c>
      <c r="P1457" s="55">
        <v>45005</v>
      </c>
      <c r="Q1457" s="4" t="s">
        <v>3786</v>
      </c>
      <c r="R1457" s="4"/>
      <c r="S1457" s="4"/>
      <c r="T1457" s="4">
        <v>10</v>
      </c>
      <c r="U1457" s="4" t="s">
        <v>246</v>
      </c>
      <c r="V1457" s="4">
        <v>530</v>
      </c>
      <c r="W1457" s="4" t="s">
        <v>532</v>
      </c>
      <c r="X1457" s="4">
        <v>108</v>
      </c>
      <c r="Y1457" s="4" t="s">
        <v>533</v>
      </c>
      <c r="Z1457" s="4">
        <v>15</v>
      </c>
      <c r="AA1457" s="4" t="s">
        <v>43</v>
      </c>
      <c r="AB1457" s="4">
        <v>8</v>
      </c>
      <c r="AC1457" s="4" t="s">
        <v>421</v>
      </c>
      <c r="AD1457" s="36">
        <v>1</v>
      </c>
      <c r="AE1457" s="36" t="s">
        <v>422</v>
      </c>
      <c r="AF1457" s="4"/>
      <c r="AG1457" s="4"/>
      <c r="AH1457" s="4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</row>
    <row r="1458" spans="1:46" ht="15" customHeight="1" x14ac:dyDescent="0.35">
      <c r="A1458" s="4">
        <v>2023</v>
      </c>
      <c r="B1458" s="4" t="s">
        <v>34</v>
      </c>
      <c r="C1458" s="4" t="s">
        <v>244</v>
      </c>
      <c r="D1458" s="55">
        <v>44630</v>
      </c>
      <c r="E1458" s="4" t="s">
        <v>2875</v>
      </c>
      <c r="F1458" s="4" t="s">
        <v>36</v>
      </c>
      <c r="G1458" s="4" t="s">
        <v>921</v>
      </c>
      <c r="H1458" s="4" t="s">
        <v>38</v>
      </c>
      <c r="I1458" s="4" t="s">
        <v>2948</v>
      </c>
      <c r="J1458" s="4"/>
      <c r="K1458" s="55"/>
      <c r="L1458" s="4"/>
      <c r="M1458" s="4" t="s">
        <v>3021</v>
      </c>
      <c r="N1458" s="55"/>
      <c r="O1458" s="4" t="s">
        <v>3787</v>
      </c>
      <c r="P1458" s="55">
        <v>45008</v>
      </c>
      <c r="Q1458" s="4" t="s">
        <v>3788</v>
      </c>
      <c r="R1458" s="4"/>
      <c r="S1458" s="4"/>
      <c r="T1458" s="4">
        <v>10</v>
      </c>
      <c r="U1458" s="4" t="s">
        <v>246</v>
      </c>
      <c r="V1458" s="4">
        <v>535</v>
      </c>
      <c r="W1458" s="4" t="s">
        <v>1293</v>
      </c>
      <c r="X1458" s="4">
        <v>113</v>
      </c>
      <c r="Y1458" s="4" t="s">
        <v>1294</v>
      </c>
      <c r="Z1458" s="4">
        <v>24</v>
      </c>
      <c r="AA1458" s="4" t="s">
        <v>569</v>
      </c>
      <c r="AB1458" s="4">
        <v>1</v>
      </c>
      <c r="AC1458" s="4" t="s">
        <v>569</v>
      </c>
      <c r="AD1458" s="36">
        <v>1</v>
      </c>
      <c r="AE1458" s="36" t="s">
        <v>569</v>
      </c>
      <c r="AF1458" s="4"/>
      <c r="AG1458" s="4"/>
      <c r="AH1458" s="4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</row>
    <row r="1459" spans="1:46" ht="15" customHeight="1" x14ac:dyDescent="0.35">
      <c r="A1459" s="4">
        <v>2023</v>
      </c>
      <c r="B1459" s="4" t="s">
        <v>34</v>
      </c>
      <c r="C1459" s="4" t="s">
        <v>244</v>
      </c>
      <c r="D1459" s="55">
        <v>44995</v>
      </c>
      <c r="E1459" s="4" t="s">
        <v>3727</v>
      </c>
      <c r="F1459" s="4" t="s">
        <v>36</v>
      </c>
      <c r="G1459" s="4" t="s">
        <v>921</v>
      </c>
      <c r="H1459" s="4" t="s">
        <v>38</v>
      </c>
      <c r="I1459" s="4" t="s">
        <v>2948</v>
      </c>
      <c r="J1459" s="4"/>
      <c r="K1459" s="55"/>
      <c r="L1459" s="4"/>
      <c r="M1459" s="4" t="s">
        <v>3752</v>
      </c>
      <c r="N1459" s="55"/>
      <c r="O1459" s="4" t="s">
        <v>3789</v>
      </c>
      <c r="P1459" s="55">
        <v>45000</v>
      </c>
      <c r="Q1459" s="4" t="s">
        <v>3790</v>
      </c>
      <c r="R1459" s="4"/>
      <c r="S1459" s="4"/>
      <c r="T1459" s="4">
        <v>10</v>
      </c>
      <c r="U1459" s="4" t="s">
        <v>246</v>
      </c>
      <c r="V1459" s="4">
        <v>539</v>
      </c>
      <c r="W1459" s="4" t="s">
        <v>535</v>
      </c>
      <c r="X1459" s="4">
        <v>1092</v>
      </c>
      <c r="Y1459" s="4" t="s">
        <v>536</v>
      </c>
      <c r="Z1459" s="4">
        <v>3</v>
      </c>
      <c r="AA1459" s="4" t="s">
        <v>152</v>
      </c>
      <c r="AB1459" s="4">
        <v>1</v>
      </c>
      <c r="AC1459" s="4" t="s">
        <v>153</v>
      </c>
      <c r="AD1459" s="36">
        <v>1</v>
      </c>
      <c r="AE1459" s="36" t="s">
        <v>153</v>
      </c>
      <c r="AF1459" s="4"/>
      <c r="AG1459" s="4"/>
      <c r="AH1459" s="4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</row>
    <row r="1460" spans="1:46" ht="15" customHeight="1" x14ac:dyDescent="0.35">
      <c r="A1460" s="4">
        <v>2023</v>
      </c>
      <c r="B1460" s="4" t="s">
        <v>147</v>
      </c>
      <c r="C1460" s="4" t="s">
        <v>148</v>
      </c>
      <c r="D1460" s="55">
        <v>44991</v>
      </c>
      <c r="E1460" s="4" t="s">
        <v>2947</v>
      </c>
      <c r="F1460" s="4" t="s">
        <v>36</v>
      </c>
      <c r="G1460" s="4" t="s">
        <v>37</v>
      </c>
      <c r="H1460" s="4" t="s">
        <v>38</v>
      </c>
      <c r="I1460" s="4" t="s">
        <v>2712</v>
      </c>
      <c r="J1460" s="4"/>
      <c r="K1460" s="55"/>
      <c r="L1460" s="4" t="s">
        <v>860</v>
      </c>
      <c r="M1460" s="4" t="s">
        <v>3538</v>
      </c>
      <c r="N1460" s="55"/>
      <c r="O1460" s="4" t="s">
        <v>3791</v>
      </c>
      <c r="P1460" s="55">
        <v>45037</v>
      </c>
      <c r="Q1460" s="4" t="s">
        <v>3792</v>
      </c>
      <c r="R1460" s="4"/>
      <c r="S1460" s="4"/>
      <c r="T1460" s="4">
        <v>0</v>
      </c>
      <c r="U1460" s="4" t="s">
        <v>150</v>
      </c>
      <c r="V1460" s="4">
        <v>300945</v>
      </c>
      <c r="W1460" s="4" t="s">
        <v>2635</v>
      </c>
      <c r="X1460" s="4">
        <v>300945</v>
      </c>
      <c r="Y1460" s="4" t="s">
        <v>2635</v>
      </c>
      <c r="Z1460" s="4">
        <v>10</v>
      </c>
      <c r="AA1460" s="4" t="s">
        <v>256</v>
      </c>
      <c r="AB1460" s="4">
        <v>9</v>
      </c>
      <c r="AC1460" s="4" t="s">
        <v>1410</v>
      </c>
      <c r="AD1460" s="36">
        <v>5</v>
      </c>
      <c r="AE1460" s="36" t="s">
        <v>2636</v>
      </c>
      <c r="AF1460" s="4"/>
      <c r="AG1460" s="4"/>
      <c r="AH1460" s="4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</row>
    <row r="1461" spans="1:46" ht="15" customHeight="1" x14ac:dyDescent="0.35">
      <c r="A1461" s="4">
        <v>2023</v>
      </c>
      <c r="B1461" s="4" t="s">
        <v>34</v>
      </c>
      <c r="C1461" s="4" t="s">
        <v>34</v>
      </c>
      <c r="D1461" s="55">
        <v>44995</v>
      </c>
      <c r="E1461" s="4" t="s">
        <v>2675</v>
      </c>
      <c r="F1461" s="4" t="s">
        <v>36</v>
      </c>
      <c r="G1461" s="4" t="s">
        <v>921</v>
      </c>
      <c r="H1461" s="4" t="s">
        <v>38</v>
      </c>
      <c r="I1461" s="4" t="s">
        <v>2728</v>
      </c>
      <c r="J1461" s="4"/>
      <c r="K1461" s="55"/>
      <c r="L1461" s="4"/>
      <c r="M1461" s="4" t="s">
        <v>3784</v>
      </c>
      <c r="N1461" s="55" t="s">
        <v>3793</v>
      </c>
      <c r="O1461" s="4" t="s">
        <v>3794</v>
      </c>
      <c r="P1461" s="55">
        <v>44995</v>
      </c>
      <c r="Q1461" s="4" t="s">
        <v>3795</v>
      </c>
      <c r="R1461" s="4"/>
      <c r="S1461" s="4"/>
      <c r="T1461" s="4">
        <v>6</v>
      </c>
      <c r="U1461" s="4" t="s">
        <v>138</v>
      </c>
      <c r="V1461" s="4">
        <v>68</v>
      </c>
      <c r="W1461" s="4" t="s">
        <v>2585</v>
      </c>
      <c r="X1461" s="4">
        <v>1729</v>
      </c>
      <c r="Y1461" s="4" t="s">
        <v>2585</v>
      </c>
      <c r="Z1461" s="4">
        <v>15</v>
      </c>
      <c r="AA1461" s="4" t="s">
        <v>43</v>
      </c>
      <c r="AB1461" s="4">
        <v>1</v>
      </c>
      <c r="AC1461" s="4" t="s">
        <v>43</v>
      </c>
      <c r="AD1461" s="36">
        <v>22</v>
      </c>
      <c r="AE1461" s="36" t="s">
        <v>171</v>
      </c>
      <c r="AF1461" s="4"/>
      <c r="AG1461" s="4"/>
      <c r="AH1461" s="4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</row>
    <row r="1462" spans="1:46" ht="15" customHeight="1" x14ac:dyDescent="0.35">
      <c r="A1462" s="4">
        <v>2023</v>
      </c>
      <c r="B1462" s="4" t="s">
        <v>147</v>
      </c>
      <c r="C1462" s="4" t="s">
        <v>148</v>
      </c>
      <c r="D1462" s="55">
        <v>45002</v>
      </c>
      <c r="E1462" s="4" t="s">
        <v>2675</v>
      </c>
      <c r="F1462" s="4" t="s">
        <v>36</v>
      </c>
      <c r="G1462" s="4" t="s">
        <v>921</v>
      </c>
      <c r="H1462" s="4" t="s">
        <v>38</v>
      </c>
      <c r="I1462" s="4" t="s">
        <v>748</v>
      </c>
      <c r="J1462" s="4"/>
      <c r="K1462" s="55"/>
      <c r="L1462" s="4"/>
      <c r="M1462" s="4" t="s">
        <v>3127</v>
      </c>
      <c r="N1462" s="55"/>
      <c r="O1462" s="4" t="s">
        <v>3796</v>
      </c>
      <c r="P1462" s="55">
        <v>45058</v>
      </c>
      <c r="Q1462" s="4" t="s">
        <v>3797</v>
      </c>
      <c r="R1462" s="4"/>
      <c r="S1462" s="4"/>
      <c r="T1462" s="4">
        <v>0</v>
      </c>
      <c r="U1462" s="4" t="s">
        <v>150</v>
      </c>
      <c r="V1462" s="4">
        <v>301352</v>
      </c>
      <c r="W1462" s="4" t="s">
        <v>2232</v>
      </c>
      <c r="X1462" s="4">
        <v>301352</v>
      </c>
      <c r="Y1462" s="4" t="s">
        <v>2232</v>
      </c>
      <c r="Z1462" s="4">
        <v>15</v>
      </c>
      <c r="AA1462" s="4" t="s">
        <v>43</v>
      </c>
      <c r="AB1462" s="4">
        <v>7</v>
      </c>
      <c r="AC1462" s="4" t="s">
        <v>2233</v>
      </c>
      <c r="AD1462" s="36">
        <v>14</v>
      </c>
      <c r="AE1462" s="36" t="s">
        <v>2234</v>
      </c>
      <c r="AF1462" s="4"/>
      <c r="AG1462" s="4"/>
      <c r="AH1462" s="4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</row>
    <row r="1463" spans="1:46" ht="15" customHeight="1" x14ac:dyDescent="0.35">
      <c r="A1463" s="4">
        <v>2023</v>
      </c>
      <c r="B1463" s="4" t="s">
        <v>34</v>
      </c>
      <c r="C1463" s="4" t="s">
        <v>244</v>
      </c>
      <c r="D1463" s="55">
        <v>44998</v>
      </c>
      <c r="E1463" s="4" t="s">
        <v>2675</v>
      </c>
      <c r="F1463" s="4" t="s">
        <v>36</v>
      </c>
      <c r="G1463" s="4" t="s">
        <v>921</v>
      </c>
      <c r="H1463" s="4" t="s">
        <v>38</v>
      </c>
      <c r="I1463" s="4" t="s">
        <v>2948</v>
      </c>
      <c r="J1463" s="4"/>
      <c r="K1463" s="55"/>
      <c r="L1463" s="4"/>
      <c r="M1463" s="4" t="s">
        <v>3784</v>
      </c>
      <c r="N1463" s="55"/>
      <c r="O1463" s="4" t="s">
        <v>3798</v>
      </c>
      <c r="P1463" s="55">
        <v>45005</v>
      </c>
      <c r="Q1463" s="4" t="s">
        <v>3799</v>
      </c>
      <c r="R1463" s="4"/>
      <c r="S1463" s="4"/>
      <c r="T1463" s="56">
        <v>10</v>
      </c>
      <c r="U1463" s="56" t="s">
        <v>246</v>
      </c>
      <c r="V1463" s="4">
        <v>538</v>
      </c>
      <c r="W1463" s="56" t="s">
        <v>504</v>
      </c>
      <c r="X1463" s="4">
        <v>1030</v>
      </c>
      <c r="Y1463" s="4" t="s">
        <v>505</v>
      </c>
      <c r="Z1463" s="4">
        <v>17</v>
      </c>
      <c r="AA1463" s="4" t="s">
        <v>319</v>
      </c>
      <c r="AB1463" s="4">
        <v>1</v>
      </c>
      <c r="AC1463" s="4" t="s">
        <v>320</v>
      </c>
      <c r="AD1463" s="36">
        <v>1</v>
      </c>
      <c r="AE1463" s="36" t="s">
        <v>320</v>
      </c>
      <c r="AF1463" s="4"/>
      <c r="AG1463" s="4"/>
      <c r="AH1463" s="4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</row>
    <row r="1464" spans="1:46" ht="15" customHeight="1" x14ac:dyDescent="0.35">
      <c r="A1464" s="4">
        <v>2023</v>
      </c>
      <c r="B1464" s="4" t="s">
        <v>34</v>
      </c>
      <c r="C1464" s="4" t="s">
        <v>244</v>
      </c>
      <c r="D1464" s="55">
        <v>44998</v>
      </c>
      <c r="E1464" s="4" t="s">
        <v>2675</v>
      </c>
      <c r="F1464" s="4" t="s">
        <v>36</v>
      </c>
      <c r="G1464" s="4" t="s">
        <v>921</v>
      </c>
      <c r="H1464" s="4" t="s">
        <v>38</v>
      </c>
      <c r="I1464" s="4" t="s">
        <v>2948</v>
      </c>
      <c r="J1464" s="4"/>
      <c r="K1464" s="55"/>
      <c r="L1464" s="4"/>
      <c r="M1464" s="4" t="s">
        <v>3784</v>
      </c>
      <c r="N1464" s="55"/>
      <c r="O1464" s="4" t="s">
        <v>3800</v>
      </c>
      <c r="P1464" s="55">
        <v>45006</v>
      </c>
      <c r="Q1464" s="4" t="s">
        <v>3801</v>
      </c>
      <c r="R1464" s="4"/>
      <c r="S1464" s="4"/>
      <c r="T1464" s="4">
        <v>10</v>
      </c>
      <c r="U1464" s="4" t="s">
        <v>246</v>
      </c>
      <c r="V1464" s="4">
        <v>528</v>
      </c>
      <c r="W1464" s="4" t="s">
        <v>247</v>
      </c>
      <c r="X1464" s="4">
        <v>106</v>
      </c>
      <c r="Y1464" s="4" t="s">
        <v>248</v>
      </c>
      <c r="Z1464" s="4">
        <v>15</v>
      </c>
      <c r="AA1464" s="4" t="s">
        <v>43</v>
      </c>
      <c r="AB1464" s="4">
        <v>1</v>
      </c>
      <c r="AC1464" s="4" t="s">
        <v>43</v>
      </c>
      <c r="AD1464" s="36">
        <v>18</v>
      </c>
      <c r="AE1464" s="36" t="s">
        <v>249</v>
      </c>
      <c r="AF1464" s="4"/>
      <c r="AG1464" s="4"/>
      <c r="AH1464" s="4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</row>
    <row r="1465" spans="1:46" ht="15" customHeight="1" x14ac:dyDescent="0.35">
      <c r="A1465" s="4">
        <v>2023</v>
      </c>
      <c r="B1465" s="4" t="s">
        <v>147</v>
      </c>
      <c r="C1465" s="4" t="s">
        <v>207</v>
      </c>
      <c r="D1465" s="55">
        <v>45005</v>
      </c>
      <c r="E1465" s="4" t="s">
        <v>2675</v>
      </c>
      <c r="F1465" s="4" t="s">
        <v>36</v>
      </c>
      <c r="G1465" s="4" t="s">
        <v>921</v>
      </c>
      <c r="H1465" s="4" t="s">
        <v>38</v>
      </c>
      <c r="I1465" s="4" t="s">
        <v>748</v>
      </c>
      <c r="J1465" s="4"/>
      <c r="K1465" s="55"/>
      <c r="L1465" s="4"/>
      <c r="M1465" s="4"/>
      <c r="N1465" s="55"/>
      <c r="O1465" s="4" t="s">
        <v>3802</v>
      </c>
      <c r="P1465" s="55">
        <v>45124</v>
      </c>
      <c r="Q1465" s="4" t="s">
        <v>3803</v>
      </c>
      <c r="R1465" s="4"/>
      <c r="S1465" s="4"/>
      <c r="T1465" s="56">
        <v>0</v>
      </c>
      <c r="U1465" s="56" t="s">
        <v>150</v>
      </c>
      <c r="V1465" s="56">
        <v>301371</v>
      </c>
      <c r="W1465" s="56" t="s">
        <v>747</v>
      </c>
      <c r="X1465" s="56">
        <v>301371</v>
      </c>
      <c r="Y1465" s="56" t="s">
        <v>747</v>
      </c>
      <c r="Z1465" s="56">
        <v>15</v>
      </c>
      <c r="AA1465" s="56" t="s">
        <v>43</v>
      </c>
      <c r="AB1465" s="56">
        <v>8</v>
      </c>
      <c r="AC1465" s="56" t="s">
        <v>421</v>
      </c>
      <c r="AD1465" s="37">
        <v>1</v>
      </c>
      <c r="AE1465" s="37" t="s">
        <v>422</v>
      </c>
      <c r="AF1465" s="4"/>
      <c r="AG1465" s="4"/>
      <c r="AH1465" s="4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</row>
    <row r="1466" spans="1:46" ht="15" customHeight="1" x14ac:dyDescent="0.35">
      <c r="A1466" s="4">
        <v>2023</v>
      </c>
      <c r="B1466" s="4" t="s">
        <v>147</v>
      </c>
      <c r="C1466" s="4" t="s">
        <v>148</v>
      </c>
      <c r="D1466" s="55">
        <v>45000</v>
      </c>
      <c r="E1466" s="4" t="s">
        <v>2947</v>
      </c>
      <c r="F1466" s="4" t="s">
        <v>36</v>
      </c>
      <c r="G1466" s="4" t="s">
        <v>37</v>
      </c>
      <c r="H1466" s="4" t="s">
        <v>38</v>
      </c>
      <c r="I1466" s="4" t="s">
        <v>2755</v>
      </c>
      <c r="J1466" s="4"/>
      <c r="K1466" s="55"/>
      <c r="L1466" s="4" t="s">
        <v>860</v>
      </c>
      <c r="M1466" s="4" t="s">
        <v>3538</v>
      </c>
      <c r="N1466" s="55"/>
      <c r="O1466" s="4" t="s">
        <v>3804</v>
      </c>
      <c r="P1466" s="55">
        <v>45056</v>
      </c>
      <c r="Q1466" s="4" t="s">
        <v>3805</v>
      </c>
      <c r="R1466" s="4"/>
      <c r="S1466" s="4"/>
      <c r="T1466" s="4">
        <v>0</v>
      </c>
      <c r="U1466" s="4" t="s">
        <v>150</v>
      </c>
      <c r="V1466" s="4">
        <v>301828</v>
      </c>
      <c r="W1466" s="4" t="s">
        <v>3806</v>
      </c>
      <c r="X1466" s="4">
        <v>301828</v>
      </c>
      <c r="Y1466" s="4" t="s">
        <v>3806</v>
      </c>
      <c r="Z1466" s="4">
        <v>25</v>
      </c>
      <c r="AA1466" s="4" t="s">
        <v>117</v>
      </c>
      <c r="AB1466" s="4">
        <v>3</v>
      </c>
      <c r="AC1466" s="4" t="s">
        <v>784</v>
      </c>
      <c r="AD1466" s="36">
        <v>3</v>
      </c>
      <c r="AE1466" s="36" t="s">
        <v>3807</v>
      </c>
      <c r="AF1466" s="4"/>
      <c r="AG1466" s="4"/>
      <c r="AH1466" s="4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</row>
    <row r="1467" spans="1:46" ht="15" customHeight="1" x14ac:dyDescent="0.35">
      <c r="A1467" s="4">
        <v>2023</v>
      </c>
      <c r="B1467" s="4" t="s">
        <v>34</v>
      </c>
      <c r="C1467" s="4" t="s">
        <v>34</v>
      </c>
      <c r="D1467" s="55">
        <v>44999</v>
      </c>
      <c r="E1467" s="4" t="s">
        <v>2324</v>
      </c>
      <c r="F1467" s="4" t="s">
        <v>36</v>
      </c>
      <c r="G1467" s="4" t="s">
        <v>921</v>
      </c>
      <c r="H1467" s="4" t="s">
        <v>38</v>
      </c>
      <c r="I1467" s="4" t="s">
        <v>2742</v>
      </c>
      <c r="J1467" s="4"/>
      <c r="K1467" s="55"/>
      <c r="L1467" s="4"/>
      <c r="M1467" s="4" t="s">
        <v>3127</v>
      </c>
      <c r="N1467" s="55"/>
      <c r="O1467" s="4" t="s">
        <v>3808</v>
      </c>
      <c r="P1467" s="55">
        <v>45009</v>
      </c>
      <c r="Q1467" s="4" t="s">
        <v>3809</v>
      </c>
      <c r="R1467" s="4"/>
      <c r="S1467" s="4"/>
      <c r="T1467" s="4">
        <v>1</v>
      </c>
      <c r="U1467" s="4" t="s">
        <v>40</v>
      </c>
      <c r="V1467" s="4">
        <v>183</v>
      </c>
      <c r="W1467" s="4" t="s">
        <v>128</v>
      </c>
      <c r="X1467" s="4">
        <v>163</v>
      </c>
      <c r="Y1467" s="4" t="s">
        <v>129</v>
      </c>
      <c r="Z1467" s="4">
        <v>15</v>
      </c>
      <c r="AA1467" s="4" t="s">
        <v>43</v>
      </c>
      <c r="AB1467" s="4">
        <v>1</v>
      </c>
      <c r="AC1467" s="4" t="s">
        <v>43</v>
      </c>
      <c r="AD1467" s="36">
        <v>30</v>
      </c>
      <c r="AE1467" s="36" t="s">
        <v>130</v>
      </c>
      <c r="AF1467" s="4"/>
      <c r="AG1467" s="4"/>
      <c r="AH1467" s="4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</row>
    <row r="1468" spans="1:46" ht="15" customHeight="1" x14ac:dyDescent="0.35">
      <c r="A1468" s="4">
        <v>2023</v>
      </c>
      <c r="B1468" s="4" t="s">
        <v>147</v>
      </c>
      <c r="C1468" s="4" t="s">
        <v>148</v>
      </c>
      <c r="D1468" s="55">
        <v>44995</v>
      </c>
      <c r="E1468" s="4" t="s">
        <v>3727</v>
      </c>
      <c r="F1468" s="4" t="s">
        <v>36</v>
      </c>
      <c r="G1468" s="4" t="s">
        <v>921</v>
      </c>
      <c r="H1468" s="4" t="s">
        <v>38</v>
      </c>
      <c r="I1468" s="4" t="s">
        <v>2721</v>
      </c>
      <c r="J1468" s="4"/>
      <c r="K1468" s="55"/>
      <c r="L1468" s="4"/>
      <c r="M1468" s="4"/>
      <c r="N1468" s="55"/>
      <c r="O1468" s="4" t="s">
        <v>3810</v>
      </c>
      <c r="P1468" s="55">
        <v>45041</v>
      </c>
      <c r="Q1468" s="4" t="s">
        <v>3811</v>
      </c>
      <c r="R1468" s="4"/>
      <c r="S1468" s="4"/>
      <c r="T1468" s="4">
        <v>0</v>
      </c>
      <c r="U1468" s="4" t="s">
        <v>150</v>
      </c>
      <c r="V1468" s="4">
        <v>301254</v>
      </c>
      <c r="W1468" s="4" t="s">
        <v>430</v>
      </c>
      <c r="X1468" s="4">
        <v>301254</v>
      </c>
      <c r="Y1468" s="4" t="s">
        <v>430</v>
      </c>
      <c r="Z1468" s="4">
        <v>15</v>
      </c>
      <c r="AA1468" s="4" t="s">
        <v>43</v>
      </c>
      <c r="AB1468" s="4">
        <v>1</v>
      </c>
      <c r="AC1468" s="4" t="s">
        <v>43</v>
      </c>
      <c r="AD1468" s="36">
        <v>5</v>
      </c>
      <c r="AE1468" s="36" t="s">
        <v>243</v>
      </c>
      <c r="AF1468" s="4"/>
      <c r="AG1468" s="4"/>
      <c r="AH1468" s="4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</row>
    <row r="1469" spans="1:46" ht="15" customHeight="1" x14ac:dyDescent="0.35">
      <c r="A1469" s="4">
        <v>2023</v>
      </c>
      <c r="B1469" s="4" t="s">
        <v>147</v>
      </c>
      <c r="C1469" s="4" t="s">
        <v>148</v>
      </c>
      <c r="D1469" s="55">
        <v>45006</v>
      </c>
      <c r="E1469" s="4" t="s">
        <v>2566</v>
      </c>
      <c r="F1469" s="4" t="s">
        <v>36</v>
      </c>
      <c r="G1469" s="4" t="s">
        <v>921</v>
      </c>
      <c r="H1469" s="4" t="s">
        <v>38</v>
      </c>
      <c r="I1469" s="4" t="s">
        <v>748</v>
      </c>
      <c r="J1469" s="4"/>
      <c r="K1469" s="55"/>
      <c r="L1469" s="4"/>
      <c r="M1469" s="4" t="s">
        <v>3127</v>
      </c>
      <c r="N1469" s="55"/>
      <c r="O1469" s="4" t="s">
        <v>3812</v>
      </c>
      <c r="P1469" s="55">
        <v>45027</v>
      </c>
      <c r="Q1469" s="4" t="s">
        <v>3813</v>
      </c>
      <c r="R1469" s="4"/>
      <c r="S1469" s="4"/>
      <c r="T1469" s="4">
        <v>0</v>
      </c>
      <c r="U1469" s="4" t="s">
        <v>150</v>
      </c>
      <c r="V1469" s="4">
        <v>301486</v>
      </c>
      <c r="W1469" s="4" t="s">
        <v>676</v>
      </c>
      <c r="X1469" s="4">
        <v>301486</v>
      </c>
      <c r="Y1469" s="4" t="s">
        <v>676</v>
      </c>
      <c r="Z1469" s="4">
        <v>18</v>
      </c>
      <c r="AA1469" s="4" t="s">
        <v>94</v>
      </c>
      <c r="AB1469" s="4">
        <v>1</v>
      </c>
      <c r="AC1469" s="4" t="s">
        <v>95</v>
      </c>
      <c r="AD1469" s="36">
        <v>6</v>
      </c>
      <c r="AE1469" s="36" t="s">
        <v>677</v>
      </c>
      <c r="AF1469" s="4"/>
      <c r="AG1469" s="4"/>
      <c r="AH1469" s="4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</row>
    <row r="1470" spans="1:46" ht="15" customHeight="1" x14ac:dyDescent="0.35">
      <c r="A1470" s="4">
        <v>2023</v>
      </c>
      <c r="B1470" s="4" t="s">
        <v>147</v>
      </c>
      <c r="C1470" s="4" t="s">
        <v>207</v>
      </c>
      <c r="D1470" s="55">
        <v>45006</v>
      </c>
      <c r="E1470" s="4" t="s">
        <v>2875</v>
      </c>
      <c r="F1470" s="4" t="s">
        <v>36</v>
      </c>
      <c r="G1470" s="4" t="s">
        <v>921</v>
      </c>
      <c r="H1470" s="4" t="s">
        <v>38</v>
      </c>
      <c r="I1470" s="4" t="s">
        <v>748</v>
      </c>
      <c r="J1470" s="4"/>
      <c r="K1470" s="55"/>
      <c r="L1470" s="4"/>
      <c r="M1470" s="4" t="s">
        <v>3127</v>
      </c>
      <c r="N1470" s="55"/>
      <c r="O1470" s="4" t="s">
        <v>3814</v>
      </c>
      <c r="P1470" s="55">
        <v>45058</v>
      </c>
      <c r="Q1470" s="4" t="s">
        <v>3815</v>
      </c>
      <c r="R1470" s="4"/>
      <c r="S1470" s="4"/>
      <c r="T1470" s="4">
        <v>0</v>
      </c>
      <c r="U1470" s="4" t="s">
        <v>150</v>
      </c>
      <c r="V1470" s="4">
        <v>300166</v>
      </c>
      <c r="W1470" s="4" t="s">
        <v>1596</v>
      </c>
      <c r="X1470" s="4">
        <v>300166</v>
      </c>
      <c r="Y1470" s="4" t="s">
        <v>1596</v>
      </c>
      <c r="Z1470" s="4">
        <v>2</v>
      </c>
      <c r="AA1470" s="4" t="s">
        <v>72</v>
      </c>
      <c r="AB1470" s="4">
        <v>11</v>
      </c>
      <c r="AC1470" s="4" t="s">
        <v>1597</v>
      </c>
      <c r="AD1470" s="36">
        <v>1</v>
      </c>
      <c r="AE1470" s="36" t="s">
        <v>1597</v>
      </c>
      <c r="AF1470" s="4"/>
      <c r="AG1470" s="4"/>
      <c r="AH1470" s="4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</row>
    <row r="1471" spans="1:46" ht="15" customHeight="1" x14ac:dyDescent="0.35">
      <c r="A1471" s="4">
        <v>2023</v>
      </c>
      <c r="B1471" s="4" t="s">
        <v>34</v>
      </c>
      <c r="C1471" s="4" t="s">
        <v>34</v>
      </c>
      <c r="D1471" s="55">
        <v>44979</v>
      </c>
      <c r="E1471" s="4" t="s">
        <v>2566</v>
      </c>
      <c r="F1471" s="4" t="s">
        <v>36</v>
      </c>
      <c r="G1471" s="4" t="s">
        <v>921</v>
      </c>
      <c r="H1471" s="4" t="s">
        <v>38</v>
      </c>
      <c r="I1471" s="4" t="s">
        <v>2735</v>
      </c>
      <c r="J1471" s="4"/>
      <c r="K1471" s="55"/>
      <c r="L1471" s="4"/>
      <c r="M1471" s="4"/>
      <c r="N1471" s="55"/>
      <c r="O1471" s="4" t="s">
        <v>3816</v>
      </c>
      <c r="P1471" s="55">
        <v>45006</v>
      </c>
      <c r="Q1471" s="4" t="s">
        <v>3817</v>
      </c>
      <c r="R1471" s="4"/>
      <c r="S1471" s="4"/>
      <c r="T1471" s="4">
        <v>11</v>
      </c>
      <c r="U1471" s="4" t="s">
        <v>342</v>
      </c>
      <c r="V1471" s="4">
        <v>11</v>
      </c>
      <c r="W1471" s="4" t="s">
        <v>364</v>
      </c>
      <c r="X1471" s="4">
        <v>117</v>
      </c>
      <c r="Y1471" s="4" t="s">
        <v>365</v>
      </c>
      <c r="Z1471" s="4">
        <v>15</v>
      </c>
      <c r="AA1471" s="4" t="s">
        <v>43</v>
      </c>
      <c r="AB1471" s="4">
        <v>1</v>
      </c>
      <c r="AC1471" s="4" t="s">
        <v>43</v>
      </c>
      <c r="AD1471" s="36">
        <v>13</v>
      </c>
      <c r="AE1471" s="36" t="s">
        <v>44</v>
      </c>
      <c r="AF1471" s="4"/>
      <c r="AG1471" s="4"/>
      <c r="AH1471" s="4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</row>
    <row r="1472" spans="1:46" ht="15" customHeight="1" x14ac:dyDescent="0.35">
      <c r="A1472" s="4">
        <v>2023</v>
      </c>
      <c r="B1472" s="4" t="s">
        <v>62</v>
      </c>
      <c r="C1472" s="4" t="s">
        <v>62</v>
      </c>
      <c r="D1472" s="55">
        <v>45006</v>
      </c>
      <c r="E1472" s="4" t="s">
        <v>3727</v>
      </c>
      <c r="F1472" s="4" t="s">
        <v>36</v>
      </c>
      <c r="G1472" s="4" t="s">
        <v>921</v>
      </c>
      <c r="H1472" s="4" t="s">
        <v>38</v>
      </c>
      <c r="I1472" s="4" t="s">
        <v>748</v>
      </c>
      <c r="J1472" s="4"/>
      <c r="K1472" s="55"/>
      <c r="L1472" s="4"/>
      <c r="M1472" s="4" t="s">
        <v>3538</v>
      </c>
      <c r="N1472" s="55"/>
      <c r="O1472" s="4" t="s">
        <v>3818</v>
      </c>
      <c r="P1472" s="55">
        <v>45036</v>
      </c>
      <c r="Q1472" s="4" t="s">
        <v>3819</v>
      </c>
      <c r="R1472" s="4"/>
      <c r="S1472" s="4"/>
      <c r="T1472" s="4">
        <v>99</v>
      </c>
      <c r="U1472" s="4" t="s">
        <v>64</v>
      </c>
      <c r="V1472" s="4">
        <v>455</v>
      </c>
      <c r="W1472" s="4" t="s">
        <v>92</v>
      </c>
      <c r="X1472" s="4">
        <v>880</v>
      </c>
      <c r="Y1472" s="4" t="s">
        <v>93</v>
      </c>
      <c r="Z1472" s="4">
        <v>18</v>
      </c>
      <c r="AA1472" s="4" t="s">
        <v>94</v>
      </c>
      <c r="AB1472" s="4">
        <v>1</v>
      </c>
      <c r="AC1472" s="4" t="s">
        <v>95</v>
      </c>
      <c r="AD1472" s="36">
        <v>1</v>
      </c>
      <c r="AE1472" s="36" t="s">
        <v>94</v>
      </c>
      <c r="AF1472" s="4"/>
      <c r="AG1472" s="4"/>
      <c r="AH1472" s="4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</row>
    <row r="1473" spans="1:46" ht="15" customHeight="1" x14ac:dyDescent="0.35">
      <c r="A1473" s="4">
        <v>2023</v>
      </c>
      <c r="B1473" s="4" t="s">
        <v>147</v>
      </c>
      <c r="C1473" s="4" t="s">
        <v>207</v>
      </c>
      <c r="D1473" s="55">
        <v>44981</v>
      </c>
      <c r="E1473" s="4" t="s">
        <v>2875</v>
      </c>
      <c r="F1473" s="4" t="s">
        <v>36</v>
      </c>
      <c r="G1473" s="4" t="s">
        <v>921</v>
      </c>
      <c r="H1473" s="4" t="s">
        <v>38</v>
      </c>
      <c r="I1473" s="4" t="s">
        <v>2742</v>
      </c>
      <c r="J1473" s="4"/>
      <c r="K1473" s="55"/>
      <c r="L1473" s="4"/>
      <c r="M1473" s="4" t="s">
        <v>3127</v>
      </c>
      <c r="N1473" s="55"/>
      <c r="O1473" s="4" t="s">
        <v>3820</v>
      </c>
      <c r="P1473" s="55">
        <v>45009</v>
      </c>
      <c r="Q1473" s="4" t="s">
        <v>3821</v>
      </c>
      <c r="R1473" s="4"/>
      <c r="S1473" s="4"/>
      <c r="T1473" s="4">
        <v>0</v>
      </c>
      <c r="U1473" s="4" t="s">
        <v>150</v>
      </c>
      <c r="V1473" s="4">
        <v>301556</v>
      </c>
      <c r="W1473" s="4" t="s">
        <v>1569</v>
      </c>
      <c r="X1473" s="4">
        <v>301556</v>
      </c>
      <c r="Y1473" s="4" t="s">
        <v>1569</v>
      </c>
      <c r="Z1473" s="4">
        <v>20</v>
      </c>
      <c r="AA1473" s="4" t="s">
        <v>324</v>
      </c>
      <c r="AB1473" s="4">
        <v>4</v>
      </c>
      <c r="AC1473" s="4" t="s">
        <v>1570</v>
      </c>
      <c r="AD1473" s="36">
        <v>1</v>
      </c>
      <c r="AE1473" s="36" t="s">
        <v>1571</v>
      </c>
      <c r="AF1473" s="4"/>
      <c r="AG1473" s="4"/>
      <c r="AH1473" s="4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</row>
    <row r="1474" spans="1:46" ht="15" customHeight="1" x14ac:dyDescent="0.35">
      <c r="A1474" s="4">
        <v>2023</v>
      </c>
      <c r="B1474" s="4" t="s">
        <v>34</v>
      </c>
      <c r="C1474" s="4" t="s">
        <v>244</v>
      </c>
      <c r="D1474" s="55">
        <v>45000</v>
      </c>
      <c r="E1474" s="4" t="s">
        <v>2875</v>
      </c>
      <c r="F1474" s="4" t="s">
        <v>36</v>
      </c>
      <c r="G1474" s="4" t="s">
        <v>921</v>
      </c>
      <c r="H1474" s="4" t="s">
        <v>38</v>
      </c>
      <c r="I1474" s="4" t="s">
        <v>2948</v>
      </c>
      <c r="J1474" s="4"/>
      <c r="K1474" s="55"/>
      <c r="L1474" s="4"/>
      <c r="M1474" s="4" t="s">
        <v>3822</v>
      </c>
      <c r="N1474" s="55"/>
      <c r="O1474" s="4" t="s">
        <v>3823</v>
      </c>
      <c r="P1474" s="55">
        <v>45007</v>
      </c>
      <c r="Q1474" s="4" t="s">
        <v>3824</v>
      </c>
      <c r="R1474" s="4"/>
      <c r="S1474" s="4"/>
      <c r="T1474" s="4">
        <v>10</v>
      </c>
      <c r="U1474" s="4" t="s">
        <v>246</v>
      </c>
      <c r="V1474" s="4">
        <v>519</v>
      </c>
      <c r="W1474" s="4" t="s">
        <v>516</v>
      </c>
      <c r="X1474" s="4">
        <v>97</v>
      </c>
      <c r="Y1474" s="4" t="s">
        <v>517</v>
      </c>
      <c r="Z1474" s="4">
        <v>16</v>
      </c>
      <c r="AA1474" s="4" t="s">
        <v>88</v>
      </c>
      <c r="AB1474" s="4">
        <v>1</v>
      </c>
      <c r="AC1474" s="4" t="s">
        <v>89</v>
      </c>
      <c r="AD1474" s="36">
        <v>1</v>
      </c>
      <c r="AE1474" s="36" t="s">
        <v>123</v>
      </c>
      <c r="AF1474" s="4"/>
      <c r="AG1474" s="4"/>
      <c r="AH1474" s="4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</row>
    <row r="1475" spans="1:46" ht="15" customHeight="1" x14ac:dyDescent="0.35">
      <c r="A1475" s="4">
        <v>2023</v>
      </c>
      <c r="B1475" s="4" t="s">
        <v>62</v>
      </c>
      <c r="C1475" s="4" t="s">
        <v>62</v>
      </c>
      <c r="D1475" s="55">
        <v>44987</v>
      </c>
      <c r="E1475" s="4" t="s">
        <v>2675</v>
      </c>
      <c r="F1475" s="4" t="s">
        <v>36</v>
      </c>
      <c r="G1475" s="4" t="s">
        <v>921</v>
      </c>
      <c r="H1475" s="4" t="s">
        <v>38</v>
      </c>
      <c r="I1475" s="4" t="s">
        <v>2742</v>
      </c>
      <c r="J1475" s="4"/>
      <c r="K1475" s="55"/>
      <c r="L1475" s="4"/>
      <c r="M1475" s="4" t="s">
        <v>3127</v>
      </c>
      <c r="N1475" s="55"/>
      <c r="O1475" s="4" t="s">
        <v>3825</v>
      </c>
      <c r="P1475" s="55">
        <v>45041</v>
      </c>
      <c r="Q1475" s="4" t="s">
        <v>3826</v>
      </c>
      <c r="R1475" s="4"/>
      <c r="S1475" s="4"/>
      <c r="T1475" s="4">
        <v>99</v>
      </c>
      <c r="U1475" s="4" t="s">
        <v>64</v>
      </c>
      <c r="V1475" s="4">
        <v>457</v>
      </c>
      <c r="W1475" s="4" t="s">
        <v>322</v>
      </c>
      <c r="X1475" s="4">
        <v>892</v>
      </c>
      <c r="Y1475" s="4" t="s">
        <v>323</v>
      </c>
      <c r="Z1475" s="4">
        <v>20</v>
      </c>
      <c r="AA1475" s="4" t="s">
        <v>324</v>
      </c>
      <c r="AB1475" s="4">
        <v>1</v>
      </c>
      <c r="AC1475" s="4" t="s">
        <v>324</v>
      </c>
      <c r="AD1475" s="36">
        <v>1</v>
      </c>
      <c r="AE1475" s="36" t="s">
        <v>324</v>
      </c>
      <c r="AF1475" s="4"/>
      <c r="AG1475" s="4"/>
      <c r="AH1475" s="4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</row>
    <row r="1476" spans="1:46" ht="15" customHeight="1" x14ac:dyDescent="0.35">
      <c r="A1476" s="4">
        <v>2023</v>
      </c>
      <c r="B1476" s="4" t="s">
        <v>62</v>
      </c>
      <c r="C1476" s="4" t="s">
        <v>62</v>
      </c>
      <c r="D1476" s="55">
        <v>45016</v>
      </c>
      <c r="E1476" s="4" t="s">
        <v>2875</v>
      </c>
      <c r="F1476" s="4" t="s">
        <v>36</v>
      </c>
      <c r="G1476" s="4" t="s">
        <v>921</v>
      </c>
      <c r="H1476" s="4" t="s">
        <v>38</v>
      </c>
      <c r="I1476" s="4" t="s">
        <v>2742</v>
      </c>
      <c r="J1476" s="4"/>
      <c r="K1476" s="55"/>
      <c r="L1476" s="4"/>
      <c r="M1476" s="4" t="s">
        <v>3021</v>
      </c>
      <c r="N1476" s="55"/>
      <c r="O1476" s="4" t="s">
        <v>3827</v>
      </c>
      <c r="P1476" s="55">
        <v>45048</v>
      </c>
      <c r="Q1476" s="4" t="s">
        <v>3828</v>
      </c>
      <c r="R1476" s="4"/>
      <c r="S1476" s="4"/>
      <c r="T1476" s="4">
        <v>99</v>
      </c>
      <c r="U1476" s="4" t="s">
        <v>64</v>
      </c>
      <c r="V1476" s="4">
        <v>451</v>
      </c>
      <c r="W1476" s="4" t="s">
        <v>312</v>
      </c>
      <c r="X1476" s="4">
        <v>831</v>
      </c>
      <c r="Y1476" s="4" t="s">
        <v>313</v>
      </c>
      <c r="Z1476" s="4">
        <v>13</v>
      </c>
      <c r="AA1476" s="4" t="s">
        <v>314</v>
      </c>
      <c r="AB1476" s="4">
        <v>1</v>
      </c>
      <c r="AC1476" s="4" t="s">
        <v>315</v>
      </c>
      <c r="AD1476" s="36">
        <v>1</v>
      </c>
      <c r="AE1476" s="36" t="s">
        <v>315</v>
      </c>
      <c r="AF1476" s="4"/>
      <c r="AG1476" s="4"/>
      <c r="AH1476" s="4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</row>
    <row r="1477" spans="1:46" ht="15" customHeight="1" x14ac:dyDescent="0.35">
      <c r="A1477" s="4">
        <v>2023</v>
      </c>
      <c r="B1477" s="4" t="s">
        <v>62</v>
      </c>
      <c r="C1477" s="4" t="s">
        <v>62</v>
      </c>
      <c r="D1477" s="55">
        <v>45006</v>
      </c>
      <c r="E1477" s="4" t="s">
        <v>2566</v>
      </c>
      <c r="F1477" s="4" t="s">
        <v>36</v>
      </c>
      <c r="G1477" s="4" t="s">
        <v>921</v>
      </c>
      <c r="H1477" s="4" t="s">
        <v>38</v>
      </c>
      <c r="I1477" s="4" t="s">
        <v>2742</v>
      </c>
      <c r="J1477" s="56"/>
      <c r="K1477" s="57"/>
      <c r="L1477" s="4"/>
      <c r="M1477" s="4"/>
      <c r="N1477" s="55"/>
      <c r="O1477" s="4" t="s">
        <v>3829</v>
      </c>
      <c r="P1477" s="55">
        <v>45043</v>
      </c>
      <c r="Q1477" s="4" t="s">
        <v>3830</v>
      </c>
      <c r="R1477" s="4"/>
      <c r="S1477" s="4"/>
      <c r="T1477" s="4">
        <v>99</v>
      </c>
      <c r="U1477" s="4" t="s">
        <v>64</v>
      </c>
      <c r="V1477" s="4">
        <v>461</v>
      </c>
      <c r="W1477" s="4" t="s">
        <v>567</v>
      </c>
      <c r="X1477" s="4">
        <v>936</v>
      </c>
      <c r="Y1477" s="4" t="s">
        <v>568</v>
      </c>
      <c r="Z1477" s="4">
        <v>24</v>
      </c>
      <c r="AA1477" s="4" t="s">
        <v>569</v>
      </c>
      <c r="AB1477" s="4">
        <v>1</v>
      </c>
      <c r="AC1477" s="4" t="s">
        <v>569</v>
      </c>
      <c r="AD1477" s="36">
        <v>1</v>
      </c>
      <c r="AE1477" s="36" t="s">
        <v>569</v>
      </c>
      <c r="AF1477" s="4"/>
      <c r="AG1477" s="4"/>
      <c r="AH1477" s="4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</row>
    <row r="1478" spans="1:46" ht="15" customHeight="1" x14ac:dyDescent="0.35">
      <c r="A1478" s="4">
        <v>2023</v>
      </c>
      <c r="B1478" s="4" t="s">
        <v>34</v>
      </c>
      <c r="C1478" s="4" t="s">
        <v>34</v>
      </c>
      <c r="D1478" s="55">
        <v>45002</v>
      </c>
      <c r="E1478" s="4" t="s">
        <v>3654</v>
      </c>
      <c r="F1478" s="4" t="s">
        <v>36</v>
      </c>
      <c r="G1478" s="4" t="s">
        <v>921</v>
      </c>
      <c r="H1478" s="4" t="s">
        <v>38</v>
      </c>
      <c r="I1478" s="4" t="s">
        <v>2742</v>
      </c>
      <c r="J1478" s="4"/>
      <c r="K1478" s="55"/>
      <c r="L1478" s="4"/>
      <c r="M1478" s="4" t="s">
        <v>3127</v>
      </c>
      <c r="N1478" s="55"/>
      <c r="O1478" s="4" t="s">
        <v>3831</v>
      </c>
      <c r="P1478" s="55">
        <v>45036</v>
      </c>
      <c r="Q1478" s="4" t="s">
        <v>3832</v>
      </c>
      <c r="R1478" s="4"/>
      <c r="S1478" s="4"/>
      <c r="T1478" s="56">
        <v>1</v>
      </c>
      <c r="U1478" s="56" t="s">
        <v>40</v>
      </c>
      <c r="V1478" s="56">
        <v>2</v>
      </c>
      <c r="W1478" s="56" t="s">
        <v>336</v>
      </c>
      <c r="X1478" s="56">
        <v>5</v>
      </c>
      <c r="Y1478" s="56" t="s">
        <v>337</v>
      </c>
      <c r="Z1478" s="56">
        <v>15</v>
      </c>
      <c r="AA1478" s="56" t="s">
        <v>43</v>
      </c>
      <c r="AB1478" s="56">
        <v>1</v>
      </c>
      <c r="AC1478" s="56" t="s">
        <v>43</v>
      </c>
      <c r="AD1478" s="37">
        <v>13</v>
      </c>
      <c r="AE1478" s="37" t="s">
        <v>44</v>
      </c>
      <c r="AF1478" s="4"/>
      <c r="AG1478" s="4"/>
      <c r="AH1478" s="4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</row>
    <row r="1479" spans="1:46" ht="15" customHeight="1" x14ac:dyDescent="0.35">
      <c r="A1479" s="4">
        <v>2023</v>
      </c>
      <c r="B1479" s="4" t="s">
        <v>147</v>
      </c>
      <c r="C1479" s="4" t="s">
        <v>148</v>
      </c>
      <c r="D1479" s="55">
        <v>45145</v>
      </c>
      <c r="E1479" s="4" t="s">
        <v>3198</v>
      </c>
      <c r="F1479" s="4" t="s">
        <v>36</v>
      </c>
      <c r="G1479" s="4" t="s">
        <v>37</v>
      </c>
      <c r="H1479" s="4" t="s">
        <v>38</v>
      </c>
      <c r="I1479" s="4" t="s">
        <v>2742</v>
      </c>
      <c r="J1479" s="4"/>
      <c r="K1479" s="55"/>
      <c r="L1479" s="4" t="s">
        <v>860</v>
      </c>
      <c r="M1479" s="4" t="s">
        <v>3632</v>
      </c>
      <c r="N1479" s="55"/>
      <c r="O1479" s="4" t="s">
        <v>3833</v>
      </c>
      <c r="P1479" s="55">
        <v>45279</v>
      </c>
      <c r="Q1479" s="4" t="s">
        <v>3834</v>
      </c>
      <c r="R1479" s="4"/>
      <c r="S1479" s="4"/>
      <c r="T1479" s="4">
        <v>0</v>
      </c>
      <c r="U1479" s="4" t="s">
        <v>150</v>
      </c>
      <c r="V1479" s="4">
        <v>301531</v>
      </c>
      <c r="W1479" s="4" t="s">
        <v>1528</v>
      </c>
      <c r="X1479" s="4">
        <v>301531</v>
      </c>
      <c r="Y1479" s="4" t="s">
        <v>1528</v>
      </c>
      <c r="Z1479" s="4">
        <v>20</v>
      </c>
      <c r="AA1479" s="4" t="s">
        <v>324</v>
      </c>
      <c r="AB1479" s="4">
        <v>1</v>
      </c>
      <c r="AC1479" s="4" t="s">
        <v>324</v>
      </c>
      <c r="AD1479" s="36">
        <v>5</v>
      </c>
      <c r="AE1479" s="36" t="s">
        <v>1529</v>
      </c>
      <c r="AF1479" s="4"/>
      <c r="AG1479" s="4"/>
      <c r="AH1479" s="4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</row>
    <row r="1480" spans="1:46" ht="15" customHeight="1" x14ac:dyDescent="0.35">
      <c r="A1480" s="4">
        <v>2023</v>
      </c>
      <c r="B1480" s="4" t="s">
        <v>147</v>
      </c>
      <c r="C1480" s="4" t="s">
        <v>207</v>
      </c>
      <c r="D1480" s="55">
        <v>44991</v>
      </c>
      <c r="E1480" s="4" t="s">
        <v>2675</v>
      </c>
      <c r="F1480" s="4" t="s">
        <v>36</v>
      </c>
      <c r="G1480" s="4" t="s">
        <v>921</v>
      </c>
      <c r="H1480" s="4" t="s">
        <v>38</v>
      </c>
      <c r="I1480" s="4" t="s">
        <v>2742</v>
      </c>
      <c r="J1480" s="4"/>
      <c r="K1480" s="55"/>
      <c r="L1480" s="4"/>
      <c r="M1480" s="4" t="s">
        <v>3127</v>
      </c>
      <c r="N1480" s="55"/>
      <c r="O1480" s="4" t="s">
        <v>3835</v>
      </c>
      <c r="P1480" s="55">
        <v>45027</v>
      </c>
      <c r="Q1480" s="4" t="s">
        <v>3836</v>
      </c>
      <c r="R1480" s="4"/>
      <c r="S1480" s="4"/>
      <c r="T1480" s="4">
        <v>0</v>
      </c>
      <c r="U1480" s="4" t="s">
        <v>150</v>
      </c>
      <c r="V1480" s="4">
        <v>301529</v>
      </c>
      <c r="W1480" s="4" t="s">
        <v>793</v>
      </c>
      <c r="X1480" s="4">
        <v>301529</v>
      </c>
      <c r="Y1480" s="4" t="s">
        <v>793</v>
      </c>
      <c r="Z1480" s="4">
        <v>20</v>
      </c>
      <c r="AA1480" s="4" t="s">
        <v>324</v>
      </c>
      <c r="AB1480" s="4">
        <v>1</v>
      </c>
      <c r="AC1480" s="4" t="s">
        <v>324</v>
      </c>
      <c r="AD1480" s="36">
        <v>1</v>
      </c>
      <c r="AE1480" s="36" t="s">
        <v>324</v>
      </c>
      <c r="AF1480" s="4"/>
      <c r="AG1480" s="4"/>
      <c r="AH1480" s="4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</row>
    <row r="1481" spans="1:46" ht="15" customHeight="1" x14ac:dyDescent="0.35">
      <c r="A1481" s="4">
        <v>2023</v>
      </c>
      <c r="B1481" s="4" t="s">
        <v>147</v>
      </c>
      <c r="C1481" s="4" t="s">
        <v>207</v>
      </c>
      <c r="D1481" s="55">
        <v>44979</v>
      </c>
      <c r="E1481" s="4" t="s">
        <v>3198</v>
      </c>
      <c r="F1481" s="4" t="s">
        <v>36</v>
      </c>
      <c r="G1481" s="4" t="s">
        <v>37</v>
      </c>
      <c r="H1481" s="4" t="s">
        <v>38</v>
      </c>
      <c r="I1481" s="4" t="s">
        <v>2742</v>
      </c>
      <c r="J1481" s="4"/>
      <c r="K1481" s="55"/>
      <c r="L1481" s="4" t="s">
        <v>860</v>
      </c>
      <c r="M1481" s="4" t="s">
        <v>2983</v>
      </c>
      <c r="N1481" s="55"/>
      <c r="O1481" s="4" t="s">
        <v>3837</v>
      </c>
      <c r="P1481" s="55">
        <v>45250</v>
      </c>
      <c r="Q1481" s="4" t="s">
        <v>3838</v>
      </c>
      <c r="R1481" s="4"/>
      <c r="S1481" s="4"/>
      <c r="T1481" s="4">
        <v>0</v>
      </c>
      <c r="U1481" s="4" t="s">
        <v>150</v>
      </c>
      <c r="V1481" s="4">
        <v>301127</v>
      </c>
      <c r="W1481" s="4" t="s">
        <v>476</v>
      </c>
      <c r="X1481" s="4">
        <v>301127</v>
      </c>
      <c r="Y1481" s="4" t="s">
        <v>476</v>
      </c>
      <c r="Z1481" s="4">
        <v>13</v>
      </c>
      <c r="AA1481" s="4" t="s">
        <v>314</v>
      </c>
      <c r="AB1481" s="4">
        <v>1</v>
      </c>
      <c r="AC1481" s="4" t="s">
        <v>315</v>
      </c>
      <c r="AD1481" s="36">
        <v>1</v>
      </c>
      <c r="AE1481" s="36" t="s">
        <v>315</v>
      </c>
      <c r="AF1481" s="4"/>
      <c r="AG1481" s="4"/>
      <c r="AH1481" s="4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</row>
    <row r="1482" spans="1:46" ht="15" customHeight="1" x14ac:dyDescent="0.35">
      <c r="A1482" s="4">
        <v>2023</v>
      </c>
      <c r="B1482" s="4" t="s">
        <v>147</v>
      </c>
      <c r="C1482" s="4" t="s">
        <v>207</v>
      </c>
      <c r="D1482" s="55">
        <v>44994</v>
      </c>
      <c r="E1482" s="4" t="s">
        <v>2947</v>
      </c>
      <c r="F1482" s="4" t="s">
        <v>36</v>
      </c>
      <c r="G1482" s="4" t="s">
        <v>37</v>
      </c>
      <c r="H1482" s="4" t="s">
        <v>38</v>
      </c>
      <c r="I1482" s="4" t="s">
        <v>2742</v>
      </c>
      <c r="J1482" s="4"/>
      <c r="K1482" s="55"/>
      <c r="L1482" s="4" t="s">
        <v>860</v>
      </c>
      <c r="M1482" s="4" t="s">
        <v>2983</v>
      </c>
      <c r="N1482" s="55"/>
      <c r="O1482" s="4" t="s">
        <v>3839</v>
      </c>
      <c r="P1482" s="55">
        <v>45229</v>
      </c>
      <c r="Q1482" s="4" t="s">
        <v>3840</v>
      </c>
      <c r="R1482" s="4"/>
      <c r="S1482" s="4"/>
      <c r="T1482" s="4">
        <v>0</v>
      </c>
      <c r="U1482" s="4" t="s">
        <v>150</v>
      </c>
      <c r="V1482" s="4">
        <v>301148</v>
      </c>
      <c r="W1482" s="4" t="s">
        <v>3841</v>
      </c>
      <c r="X1482" s="4">
        <v>301148</v>
      </c>
      <c r="Y1482" s="4" t="s">
        <v>3841</v>
      </c>
      <c r="Z1482" s="4">
        <v>13</v>
      </c>
      <c r="AA1482" s="4" t="s">
        <v>314</v>
      </c>
      <c r="AB1482" s="4">
        <v>3</v>
      </c>
      <c r="AC1482" s="4" t="s">
        <v>3842</v>
      </c>
      <c r="AD1482" s="36">
        <v>1</v>
      </c>
      <c r="AE1482" s="36" t="s">
        <v>3842</v>
      </c>
      <c r="AF1482" s="4"/>
      <c r="AG1482" s="4"/>
      <c r="AH1482" s="4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</row>
    <row r="1483" spans="1:46" ht="15" customHeight="1" x14ac:dyDescent="0.35">
      <c r="A1483" s="4">
        <v>2023</v>
      </c>
      <c r="B1483" s="4" t="s">
        <v>34</v>
      </c>
      <c r="C1483" s="4" t="s">
        <v>34</v>
      </c>
      <c r="D1483" s="55">
        <v>44993</v>
      </c>
      <c r="E1483" s="4" t="s">
        <v>2324</v>
      </c>
      <c r="F1483" s="4" t="s">
        <v>36</v>
      </c>
      <c r="G1483" s="4" t="s">
        <v>921</v>
      </c>
      <c r="H1483" s="4" t="s">
        <v>38</v>
      </c>
      <c r="I1483" s="4" t="s">
        <v>2742</v>
      </c>
      <c r="J1483" s="4"/>
      <c r="K1483" s="55"/>
      <c r="L1483" s="4"/>
      <c r="M1483" s="4" t="s">
        <v>3843</v>
      </c>
      <c r="N1483" s="55"/>
      <c r="O1483" s="4" t="s">
        <v>3844</v>
      </c>
      <c r="P1483" s="55">
        <v>45099</v>
      </c>
      <c r="Q1483" s="4" t="s">
        <v>3845</v>
      </c>
      <c r="R1483" s="4"/>
      <c r="S1483" s="4"/>
      <c r="T1483" s="4">
        <v>37</v>
      </c>
      <c r="U1483" s="4" t="s">
        <v>186</v>
      </c>
      <c r="V1483" s="4">
        <v>205</v>
      </c>
      <c r="W1483" s="4" t="s">
        <v>392</v>
      </c>
      <c r="X1483" s="4">
        <v>179</v>
      </c>
      <c r="Y1483" s="4" t="s">
        <v>392</v>
      </c>
      <c r="Z1483" s="4">
        <v>15</v>
      </c>
      <c r="AA1483" s="4" t="s">
        <v>43</v>
      </c>
      <c r="AB1483" s="4">
        <v>1</v>
      </c>
      <c r="AC1483" s="4" t="s">
        <v>43</v>
      </c>
      <c r="AD1483" s="36">
        <v>30</v>
      </c>
      <c r="AE1483" s="36" t="s">
        <v>130</v>
      </c>
      <c r="AF1483" s="4"/>
      <c r="AG1483" s="4"/>
      <c r="AH1483" s="4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</row>
    <row r="1484" spans="1:46" ht="15" customHeight="1" x14ac:dyDescent="0.35">
      <c r="A1484" s="4">
        <v>2023</v>
      </c>
      <c r="B1484" s="4" t="s">
        <v>147</v>
      </c>
      <c r="C1484" s="4" t="s">
        <v>207</v>
      </c>
      <c r="D1484" s="55">
        <v>45008</v>
      </c>
      <c r="E1484" s="4" t="s">
        <v>2875</v>
      </c>
      <c r="F1484" s="4" t="s">
        <v>36</v>
      </c>
      <c r="G1484" s="4" t="s">
        <v>921</v>
      </c>
      <c r="H1484" s="4" t="s">
        <v>38</v>
      </c>
      <c r="I1484" s="4" t="s">
        <v>2755</v>
      </c>
      <c r="J1484" s="4"/>
      <c r="K1484" s="55"/>
      <c r="L1484" s="4"/>
      <c r="M1484" s="4" t="s">
        <v>3021</v>
      </c>
      <c r="N1484" s="55"/>
      <c r="O1484" s="4" t="s">
        <v>3846</v>
      </c>
      <c r="P1484" s="55">
        <v>45036</v>
      </c>
      <c r="Q1484" s="4" t="s">
        <v>3847</v>
      </c>
      <c r="R1484" s="4"/>
      <c r="S1484" s="4"/>
      <c r="T1484" s="4">
        <v>0</v>
      </c>
      <c r="U1484" s="4" t="s">
        <v>150</v>
      </c>
      <c r="V1484" s="4">
        <v>301701</v>
      </c>
      <c r="W1484" s="4" t="s">
        <v>2126</v>
      </c>
      <c r="X1484" s="4">
        <v>301701</v>
      </c>
      <c r="Y1484" s="4" t="s">
        <v>2126</v>
      </c>
      <c r="Z1484" s="4">
        <v>22</v>
      </c>
      <c r="AA1484" s="4" t="s">
        <v>108</v>
      </c>
      <c r="AB1484" s="4">
        <v>1</v>
      </c>
      <c r="AC1484" s="4" t="s">
        <v>109</v>
      </c>
      <c r="AD1484" s="36">
        <v>1</v>
      </c>
      <c r="AE1484" s="36" t="s">
        <v>109</v>
      </c>
      <c r="AF1484" s="4"/>
      <c r="AG1484" s="4"/>
      <c r="AH1484" s="4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</row>
    <row r="1485" spans="1:46" ht="15" customHeight="1" x14ac:dyDescent="0.35">
      <c r="A1485" s="4">
        <v>2023</v>
      </c>
      <c r="B1485" s="4" t="s">
        <v>34</v>
      </c>
      <c r="C1485" s="4" t="s">
        <v>244</v>
      </c>
      <c r="D1485" s="55">
        <v>45001</v>
      </c>
      <c r="E1485" s="4" t="s">
        <v>2675</v>
      </c>
      <c r="F1485" s="4" t="s">
        <v>36</v>
      </c>
      <c r="G1485" s="4" t="s">
        <v>921</v>
      </c>
      <c r="H1485" s="4" t="s">
        <v>38</v>
      </c>
      <c r="I1485" s="4" t="s">
        <v>2948</v>
      </c>
      <c r="J1485" s="4"/>
      <c r="K1485" s="55"/>
      <c r="L1485" s="4"/>
      <c r="M1485" s="4" t="s">
        <v>3021</v>
      </c>
      <c r="N1485" s="55"/>
      <c r="O1485" s="4" t="s">
        <v>3848</v>
      </c>
      <c r="P1485" s="55">
        <v>45008</v>
      </c>
      <c r="Q1485" s="4" t="s">
        <v>3849</v>
      </c>
      <c r="R1485" s="4"/>
      <c r="S1485" s="4"/>
      <c r="T1485" s="4">
        <v>10</v>
      </c>
      <c r="U1485" s="4" t="s">
        <v>246</v>
      </c>
      <c r="V1485" s="4">
        <v>517</v>
      </c>
      <c r="W1485" s="4" t="s">
        <v>529</v>
      </c>
      <c r="X1485" s="4">
        <v>95</v>
      </c>
      <c r="Y1485" s="4" t="s">
        <v>530</v>
      </c>
      <c r="Z1485" s="4">
        <v>12</v>
      </c>
      <c r="AA1485" s="4" t="s">
        <v>83</v>
      </c>
      <c r="AB1485" s="4">
        <v>1</v>
      </c>
      <c r="AC1485" s="4" t="s">
        <v>84</v>
      </c>
      <c r="AD1485" s="36">
        <v>1</v>
      </c>
      <c r="AE1485" s="36" t="s">
        <v>84</v>
      </c>
      <c r="AF1485" s="4"/>
      <c r="AG1485" s="4"/>
      <c r="AH1485" s="4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</row>
    <row r="1486" spans="1:46" ht="15" customHeight="1" x14ac:dyDescent="0.35">
      <c r="A1486" s="4">
        <v>2023</v>
      </c>
      <c r="B1486" s="4" t="s">
        <v>34</v>
      </c>
      <c r="C1486" s="4" t="s">
        <v>289</v>
      </c>
      <c r="D1486" s="55">
        <v>44979</v>
      </c>
      <c r="E1486" s="4" t="s">
        <v>3850</v>
      </c>
      <c r="F1486" s="4" t="s">
        <v>36</v>
      </c>
      <c r="G1486" s="4" t="s">
        <v>921</v>
      </c>
      <c r="H1486" s="4" t="s">
        <v>38</v>
      </c>
      <c r="I1486" s="4" t="s">
        <v>2735</v>
      </c>
      <c r="J1486" s="4"/>
      <c r="K1486" s="55"/>
      <c r="L1486" s="4" t="s">
        <v>860</v>
      </c>
      <c r="M1486" s="4"/>
      <c r="N1486" s="55"/>
      <c r="O1486" s="4" t="s">
        <v>3851</v>
      </c>
      <c r="P1486" s="55">
        <v>45008</v>
      </c>
      <c r="Q1486" s="4" t="s">
        <v>3852</v>
      </c>
      <c r="R1486" s="4"/>
      <c r="S1486" s="4"/>
      <c r="T1486" s="4">
        <v>32</v>
      </c>
      <c r="U1486" s="4" t="s">
        <v>380</v>
      </c>
      <c r="V1486" s="4">
        <v>32</v>
      </c>
      <c r="W1486" s="4" t="s">
        <v>380</v>
      </c>
      <c r="X1486" s="4">
        <v>479</v>
      </c>
      <c r="Y1486" s="4" t="s">
        <v>380</v>
      </c>
      <c r="Z1486" s="4">
        <v>15</v>
      </c>
      <c r="AA1486" s="4" t="s">
        <v>43</v>
      </c>
      <c r="AB1486" s="4">
        <v>1</v>
      </c>
      <c r="AC1486" s="4" t="s">
        <v>43</v>
      </c>
      <c r="AD1486" s="36">
        <v>1</v>
      </c>
      <c r="AE1486" s="36" t="s">
        <v>43</v>
      </c>
      <c r="AF1486" s="4"/>
      <c r="AG1486" s="4"/>
      <c r="AH1486" s="4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</row>
    <row r="1487" spans="1:46" ht="15" customHeight="1" x14ac:dyDescent="0.35">
      <c r="A1487" s="4">
        <v>2023</v>
      </c>
      <c r="B1487" s="4" t="s">
        <v>147</v>
      </c>
      <c r="C1487" s="4" t="s">
        <v>207</v>
      </c>
      <c r="D1487" s="55">
        <v>45008</v>
      </c>
      <c r="E1487" s="4" t="s">
        <v>2675</v>
      </c>
      <c r="F1487" s="4" t="s">
        <v>36</v>
      </c>
      <c r="G1487" s="4" t="s">
        <v>921</v>
      </c>
      <c r="H1487" s="4" t="s">
        <v>38</v>
      </c>
      <c r="I1487" s="4" t="s">
        <v>748</v>
      </c>
      <c r="J1487" s="4"/>
      <c r="K1487" s="55"/>
      <c r="L1487" s="4"/>
      <c r="M1487" s="4" t="s">
        <v>3127</v>
      </c>
      <c r="N1487" s="55"/>
      <c r="O1487" s="4" t="s">
        <v>3853</v>
      </c>
      <c r="P1487" s="55">
        <v>45058</v>
      </c>
      <c r="Q1487" s="4" t="s">
        <v>3854</v>
      </c>
      <c r="R1487" s="4"/>
      <c r="S1487" s="4"/>
      <c r="T1487" s="4">
        <v>0</v>
      </c>
      <c r="U1487" s="4" t="s">
        <v>150</v>
      </c>
      <c r="V1487" s="4">
        <v>301339</v>
      </c>
      <c r="W1487" s="4" t="s">
        <v>2386</v>
      </c>
      <c r="X1487" s="4">
        <v>301339</v>
      </c>
      <c r="Y1487" s="4" t="s">
        <v>2386</v>
      </c>
      <c r="Z1487" s="4">
        <v>15</v>
      </c>
      <c r="AA1487" s="4" t="s">
        <v>43</v>
      </c>
      <c r="AB1487" s="4">
        <v>7</v>
      </c>
      <c r="AC1487" s="4" t="s">
        <v>2233</v>
      </c>
      <c r="AD1487" s="36">
        <v>1</v>
      </c>
      <c r="AE1487" s="36" t="s">
        <v>2387</v>
      </c>
      <c r="AF1487" s="4"/>
      <c r="AG1487" s="4"/>
      <c r="AH1487" s="4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</row>
    <row r="1488" spans="1:46" ht="15" customHeight="1" x14ac:dyDescent="0.35">
      <c r="A1488" s="4">
        <v>2023</v>
      </c>
      <c r="B1488" s="4" t="s">
        <v>34</v>
      </c>
      <c r="C1488" s="4" t="s">
        <v>244</v>
      </c>
      <c r="D1488" s="55">
        <v>44995</v>
      </c>
      <c r="E1488" s="4" t="s">
        <v>2875</v>
      </c>
      <c r="F1488" s="4" t="s">
        <v>36</v>
      </c>
      <c r="G1488" s="4" t="s">
        <v>921</v>
      </c>
      <c r="H1488" s="4" t="s">
        <v>38</v>
      </c>
      <c r="I1488" s="4" t="s">
        <v>2948</v>
      </c>
      <c r="J1488" s="4"/>
      <c r="K1488" s="55"/>
      <c r="L1488" s="4"/>
      <c r="M1488" s="4"/>
      <c r="N1488" s="55"/>
      <c r="O1488" s="4" t="s">
        <v>3855</v>
      </c>
      <c r="P1488" s="55">
        <v>45009</v>
      </c>
      <c r="Q1488" s="4" t="s">
        <v>3856</v>
      </c>
      <c r="R1488" s="4"/>
      <c r="S1488" s="4"/>
      <c r="T1488" s="4">
        <v>10</v>
      </c>
      <c r="U1488" s="4" t="s">
        <v>246</v>
      </c>
      <c r="V1488" s="4">
        <v>548</v>
      </c>
      <c r="W1488" s="4" t="s">
        <v>1232</v>
      </c>
      <c r="X1488" s="4">
        <v>1373</v>
      </c>
      <c r="Y1488" s="4" t="s">
        <v>1233</v>
      </c>
      <c r="Z1488" s="4">
        <v>20</v>
      </c>
      <c r="AA1488" s="4" t="s">
        <v>324</v>
      </c>
      <c r="AB1488" s="4">
        <v>6</v>
      </c>
      <c r="AC1488" s="4" t="s">
        <v>825</v>
      </c>
      <c r="AD1488" s="36">
        <v>1</v>
      </c>
      <c r="AE1488" s="36" t="s">
        <v>825</v>
      </c>
      <c r="AF1488" s="4"/>
      <c r="AG1488" s="4"/>
      <c r="AH1488" s="4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</row>
    <row r="1489" spans="1:46" ht="15" customHeight="1" x14ac:dyDescent="0.35">
      <c r="A1489" s="4">
        <v>2023</v>
      </c>
      <c r="B1489" s="4" t="s">
        <v>62</v>
      </c>
      <c r="C1489" s="4" t="s">
        <v>62</v>
      </c>
      <c r="D1489" s="55">
        <v>45008</v>
      </c>
      <c r="E1489" s="4" t="s">
        <v>3727</v>
      </c>
      <c r="F1489" s="4" t="s">
        <v>36</v>
      </c>
      <c r="G1489" s="4" t="s">
        <v>921</v>
      </c>
      <c r="H1489" s="4" t="s">
        <v>38</v>
      </c>
      <c r="I1489" s="4" t="s">
        <v>748</v>
      </c>
      <c r="J1489" s="4"/>
      <c r="K1489" s="55"/>
      <c r="L1489" s="4"/>
      <c r="M1489" s="4" t="s">
        <v>3127</v>
      </c>
      <c r="N1489" s="55"/>
      <c r="O1489" s="4" t="s">
        <v>3857</v>
      </c>
      <c r="P1489" s="55">
        <v>45043</v>
      </c>
      <c r="Q1489" s="4" t="s">
        <v>3858</v>
      </c>
      <c r="R1489" s="4"/>
      <c r="S1489" s="4"/>
      <c r="T1489" s="4">
        <v>99</v>
      </c>
      <c r="U1489" s="4" t="s">
        <v>64</v>
      </c>
      <c r="V1489" s="4">
        <v>449</v>
      </c>
      <c r="W1489" s="4" t="s">
        <v>308</v>
      </c>
      <c r="X1489" s="4">
        <v>813</v>
      </c>
      <c r="Y1489" s="4" t="s">
        <v>309</v>
      </c>
      <c r="Z1489" s="4">
        <v>11</v>
      </c>
      <c r="AA1489" s="4" t="s">
        <v>310</v>
      </c>
      <c r="AB1489" s="4">
        <v>1</v>
      </c>
      <c r="AC1489" s="4" t="s">
        <v>310</v>
      </c>
      <c r="AD1489" s="36">
        <v>1</v>
      </c>
      <c r="AE1489" s="36" t="s">
        <v>310</v>
      </c>
      <c r="AF1489" s="4"/>
      <c r="AG1489" s="4"/>
      <c r="AH1489" s="4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</row>
    <row r="1490" spans="1:46" ht="15" customHeight="1" x14ac:dyDescent="0.35">
      <c r="A1490" s="4">
        <v>2023</v>
      </c>
      <c r="B1490" s="4" t="s">
        <v>147</v>
      </c>
      <c r="C1490" s="4" t="s">
        <v>148</v>
      </c>
      <c r="D1490" s="55">
        <v>45007</v>
      </c>
      <c r="E1490" s="4" t="s">
        <v>2947</v>
      </c>
      <c r="F1490" s="4" t="s">
        <v>36</v>
      </c>
      <c r="G1490" s="4" t="s">
        <v>37</v>
      </c>
      <c r="H1490" s="4" t="s">
        <v>38</v>
      </c>
      <c r="I1490" s="4" t="s">
        <v>748</v>
      </c>
      <c r="J1490" s="4"/>
      <c r="K1490" s="55"/>
      <c r="L1490" s="4"/>
      <c r="M1490" s="4" t="s">
        <v>3127</v>
      </c>
      <c r="N1490" s="55"/>
      <c r="O1490" s="4" t="s">
        <v>3859</v>
      </c>
      <c r="P1490" s="55">
        <v>45086</v>
      </c>
      <c r="Q1490" s="4" t="s">
        <v>3860</v>
      </c>
      <c r="R1490" s="4"/>
      <c r="S1490" s="4"/>
      <c r="T1490" s="4">
        <v>0</v>
      </c>
      <c r="U1490" s="4" t="s">
        <v>150</v>
      </c>
      <c r="V1490" s="4">
        <v>301330</v>
      </c>
      <c r="W1490" s="4" t="s">
        <v>3861</v>
      </c>
      <c r="X1490" s="4">
        <v>301330</v>
      </c>
      <c r="Y1490" s="4" t="s">
        <v>3861</v>
      </c>
      <c r="Z1490" s="4">
        <v>15</v>
      </c>
      <c r="AA1490" s="4" t="s">
        <v>43</v>
      </c>
      <c r="AB1490" s="4">
        <v>6</v>
      </c>
      <c r="AC1490" s="4" t="s">
        <v>1398</v>
      </c>
      <c r="AD1490" s="36">
        <v>4</v>
      </c>
      <c r="AE1490" s="36" t="s">
        <v>3862</v>
      </c>
      <c r="AF1490" s="4"/>
      <c r="AG1490" s="4"/>
      <c r="AH1490" s="4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</row>
    <row r="1491" spans="1:46" ht="15" customHeight="1" x14ac:dyDescent="0.35">
      <c r="A1491" s="4">
        <v>2023</v>
      </c>
      <c r="B1491" s="4" t="s">
        <v>62</v>
      </c>
      <c r="C1491" s="4" t="s">
        <v>62</v>
      </c>
      <c r="D1491" s="55">
        <v>45009</v>
      </c>
      <c r="E1491" s="4" t="s">
        <v>2875</v>
      </c>
      <c r="F1491" s="4" t="s">
        <v>36</v>
      </c>
      <c r="G1491" s="4" t="s">
        <v>921</v>
      </c>
      <c r="H1491" s="4" t="s">
        <v>38</v>
      </c>
      <c r="I1491" s="4" t="s">
        <v>2948</v>
      </c>
      <c r="J1491" s="4"/>
      <c r="K1491" s="57"/>
      <c r="L1491" s="4"/>
      <c r="M1491" s="4"/>
      <c r="N1491" s="55"/>
      <c r="O1491" s="4" t="s">
        <v>3863</v>
      </c>
      <c r="P1491" s="57">
        <v>45015</v>
      </c>
      <c r="Q1491" s="4" t="s">
        <v>3864</v>
      </c>
      <c r="R1491" s="56"/>
      <c r="S1491" s="4"/>
      <c r="T1491" s="4">
        <v>99</v>
      </c>
      <c r="U1491" s="4" t="s">
        <v>64</v>
      </c>
      <c r="V1491" s="4">
        <v>443</v>
      </c>
      <c r="W1491" s="4" t="s">
        <v>299</v>
      </c>
      <c r="X1491" s="4">
        <v>757</v>
      </c>
      <c r="Y1491" s="4" t="s">
        <v>300</v>
      </c>
      <c r="Z1491" s="4">
        <v>4</v>
      </c>
      <c r="AA1491" s="4" t="s">
        <v>301</v>
      </c>
      <c r="AB1491" s="4">
        <v>1</v>
      </c>
      <c r="AC1491" s="4" t="s">
        <v>301</v>
      </c>
      <c r="AD1491" s="36">
        <v>1</v>
      </c>
      <c r="AE1491" s="36" t="s">
        <v>301</v>
      </c>
      <c r="AF1491" s="4"/>
      <c r="AG1491" s="4"/>
      <c r="AH1491" s="4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</row>
    <row r="1492" spans="1:46" ht="15" customHeight="1" x14ac:dyDescent="0.35">
      <c r="A1492" s="4">
        <v>2023</v>
      </c>
      <c r="B1492" s="4" t="s">
        <v>147</v>
      </c>
      <c r="C1492" s="4" t="s">
        <v>148</v>
      </c>
      <c r="D1492" s="55">
        <v>44999</v>
      </c>
      <c r="E1492" s="4" t="s">
        <v>2875</v>
      </c>
      <c r="F1492" s="4" t="s">
        <v>36</v>
      </c>
      <c r="G1492" s="4" t="s">
        <v>921</v>
      </c>
      <c r="H1492" s="4" t="s">
        <v>38</v>
      </c>
      <c r="I1492" s="4" t="s">
        <v>2721</v>
      </c>
      <c r="J1492" s="4"/>
      <c r="K1492" s="55"/>
      <c r="L1492" s="4"/>
      <c r="M1492" s="4"/>
      <c r="N1492" s="55"/>
      <c r="O1492" s="4" t="s">
        <v>3865</v>
      </c>
      <c r="P1492" s="55">
        <v>45037</v>
      </c>
      <c r="Q1492" s="4" t="s">
        <v>3866</v>
      </c>
      <c r="R1492" s="4"/>
      <c r="S1492" s="4"/>
      <c r="T1492" s="4">
        <v>0</v>
      </c>
      <c r="U1492" s="4" t="s">
        <v>150</v>
      </c>
      <c r="V1492" s="4">
        <v>301280</v>
      </c>
      <c r="W1492" s="4" t="s">
        <v>465</v>
      </c>
      <c r="X1492" s="4">
        <v>301280</v>
      </c>
      <c r="Y1492" s="4" t="s">
        <v>465</v>
      </c>
      <c r="Z1492" s="4">
        <v>15</v>
      </c>
      <c r="AA1492" s="4" t="s">
        <v>43</v>
      </c>
      <c r="AB1492" s="4">
        <v>1</v>
      </c>
      <c r="AC1492" s="4" t="s">
        <v>43</v>
      </c>
      <c r="AD1492" s="36">
        <v>31</v>
      </c>
      <c r="AE1492" s="36" t="s">
        <v>49</v>
      </c>
      <c r="AF1492" s="4"/>
      <c r="AG1492" s="4"/>
      <c r="AH1492" s="4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</row>
    <row r="1493" spans="1:46" ht="15" customHeight="1" x14ac:dyDescent="0.35">
      <c r="A1493" s="4">
        <v>2023</v>
      </c>
      <c r="B1493" s="4" t="s">
        <v>147</v>
      </c>
      <c r="C1493" s="4" t="s">
        <v>148</v>
      </c>
      <c r="D1493" s="55">
        <v>45012</v>
      </c>
      <c r="E1493" s="4" t="s">
        <v>3654</v>
      </c>
      <c r="F1493" s="4" t="s">
        <v>36</v>
      </c>
      <c r="G1493" s="4" t="s">
        <v>921</v>
      </c>
      <c r="H1493" s="4" t="s">
        <v>38</v>
      </c>
      <c r="I1493" s="4" t="s">
        <v>2721</v>
      </c>
      <c r="J1493" s="4"/>
      <c r="K1493" s="55"/>
      <c r="L1493" s="4"/>
      <c r="M1493" s="4"/>
      <c r="N1493" s="55"/>
      <c r="O1493" s="4" t="s">
        <v>3867</v>
      </c>
      <c r="P1493" s="55">
        <v>45062</v>
      </c>
      <c r="Q1493" s="4" t="s">
        <v>3868</v>
      </c>
      <c r="R1493" s="4"/>
      <c r="S1493" s="4"/>
      <c r="T1493" s="4">
        <v>0</v>
      </c>
      <c r="U1493" s="4" t="s">
        <v>150</v>
      </c>
      <c r="V1493" s="4">
        <v>301255</v>
      </c>
      <c r="W1493" s="4" t="s">
        <v>432</v>
      </c>
      <c r="X1493" s="4">
        <v>301255</v>
      </c>
      <c r="Y1493" s="4" t="s">
        <v>432</v>
      </c>
      <c r="Z1493" s="4">
        <v>15</v>
      </c>
      <c r="AA1493" s="4" t="s">
        <v>43</v>
      </c>
      <c r="AB1493" s="4">
        <v>1</v>
      </c>
      <c r="AC1493" s="4" t="s">
        <v>43</v>
      </c>
      <c r="AD1493" s="36">
        <v>6</v>
      </c>
      <c r="AE1493" s="36" t="s">
        <v>433</v>
      </c>
      <c r="AF1493" s="4"/>
      <c r="AG1493" s="4"/>
      <c r="AH1493" s="4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</row>
    <row r="1494" spans="1:46" ht="15" customHeight="1" x14ac:dyDescent="0.35">
      <c r="A1494" s="4">
        <v>2023</v>
      </c>
      <c r="B1494" s="4" t="s">
        <v>34</v>
      </c>
      <c r="C1494" s="4" t="s">
        <v>34</v>
      </c>
      <c r="D1494" s="55">
        <v>45009</v>
      </c>
      <c r="E1494" s="4" t="s">
        <v>2675</v>
      </c>
      <c r="F1494" s="4" t="s">
        <v>36</v>
      </c>
      <c r="G1494" s="4" t="s">
        <v>921</v>
      </c>
      <c r="H1494" s="4" t="s">
        <v>38</v>
      </c>
      <c r="I1494" s="4"/>
      <c r="J1494" s="4"/>
      <c r="K1494" s="55"/>
      <c r="L1494" s="4"/>
      <c r="M1494" s="4" t="s">
        <v>3538</v>
      </c>
      <c r="N1494" s="55"/>
      <c r="O1494" s="4" t="s">
        <v>3869</v>
      </c>
      <c r="P1494" s="55">
        <v>45037</v>
      </c>
      <c r="Q1494" s="4" t="s">
        <v>3870</v>
      </c>
      <c r="R1494" s="4"/>
      <c r="S1494" s="4"/>
      <c r="T1494" s="4">
        <v>40</v>
      </c>
      <c r="U1494" s="4" t="s">
        <v>1279</v>
      </c>
      <c r="V1494" s="4">
        <v>40</v>
      </c>
      <c r="W1494" s="4" t="s">
        <v>1280</v>
      </c>
      <c r="X1494" s="4">
        <v>1424</v>
      </c>
      <c r="Y1494" s="4" t="s">
        <v>1281</v>
      </c>
      <c r="Z1494" s="4">
        <v>15</v>
      </c>
      <c r="AA1494" s="4" t="s">
        <v>43</v>
      </c>
      <c r="AB1494" s="4">
        <v>1</v>
      </c>
      <c r="AC1494" s="4" t="s">
        <v>43</v>
      </c>
      <c r="AD1494" s="36">
        <v>31</v>
      </c>
      <c r="AE1494" s="36" t="s">
        <v>49</v>
      </c>
      <c r="AF1494" s="4"/>
      <c r="AG1494" s="4"/>
      <c r="AH1494" s="4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</row>
    <row r="1495" spans="1:46" ht="15" customHeight="1" x14ac:dyDescent="0.35">
      <c r="A1495" s="4">
        <v>2023</v>
      </c>
      <c r="B1495" s="4" t="s">
        <v>147</v>
      </c>
      <c r="C1495" s="4" t="s">
        <v>148</v>
      </c>
      <c r="D1495" s="55">
        <v>44998</v>
      </c>
      <c r="E1495" s="4" t="s">
        <v>2675</v>
      </c>
      <c r="F1495" s="4" t="s">
        <v>36</v>
      </c>
      <c r="G1495" s="4" t="s">
        <v>921</v>
      </c>
      <c r="H1495" s="4" t="s">
        <v>38</v>
      </c>
      <c r="I1495" s="4" t="s">
        <v>2721</v>
      </c>
      <c r="J1495" s="4"/>
      <c r="K1495" s="55"/>
      <c r="L1495" s="4"/>
      <c r="M1495" s="4"/>
      <c r="N1495" s="55"/>
      <c r="O1495" s="4" t="s">
        <v>3871</v>
      </c>
      <c r="P1495" s="55">
        <v>45049</v>
      </c>
      <c r="Q1495" s="4" t="s">
        <v>3872</v>
      </c>
      <c r="R1495" s="4"/>
      <c r="S1495" s="4"/>
      <c r="T1495" s="4">
        <v>0</v>
      </c>
      <c r="U1495" s="4" t="s">
        <v>150</v>
      </c>
      <c r="V1495" s="4">
        <v>301265</v>
      </c>
      <c r="W1495" s="4" t="s">
        <v>443</v>
      </c>
      <c r="X1495" s="4">
        <v>301265</v>
      </c>
      <c r="Y1495" s="4" t="s">
        <v>443</v>
      </c>
      <c r="Z1495" s="4">
        <v>15</v>
      </c>
      <c r="AA1495" s="4" t="s">
        <v>43</v>
      </c>
      <c r="AB1495" s="4">
        <v>1</v>
      </c>
      <c r="AC1495" s="4" t="s">
        <v>43</v>
      </c>
      <c r="AD1495" s="36">
        <v>16</v>
      </c>
      <c r="AE1495" s="36" t="s">
        <v>444</v>
      </c>
      <c r="AF1495" s="4"/>
      <c r="AG1495" s="4"/>
      <c r="AH1495" s="4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</row>
    <row r="1496" spans="1:46" ht="15" customHeight="1" x14ac:dyDescent="0.35">
      <c r="A1496" s="4">
        <v>2023</v>
      </c>
      <c r="B1496" s="4" t="s">
        <v>62</v>
      </c>
      <c r="C1496" s="4" t="s">
        <v>62</v>
      </c>
      <c r="D1496" s="55">
        <v>44999</v>
      </c>
      <c r="E1496" s="4" t="s">
        <v>2875</v>
      </c>
      <c r="F1496" s="4" t="s">
        <v>36</v>
      </c>
      <c r="G1496" s="4" t="s">
        <v>921</v>
      </c>
      <c r="H1496" s="4" t="s">
        <v>38</v>
      </c>
      <c r="I1496" s="4" t="s">
        <v>2948</v>
      </c>
      <c r="J1496" s="4"/>
      <c r="K1496" s="55"/>
      <c r="L1496" s="4"/>
      <c r="M1496" s="4"/>
      <c r="N1496" s="55"/>
      <c r="O1496" s="4" t="s">
        <v>3873</v>
      </c>
      <c r="P1496" s="55">
        <v>45016</v>
      </c>
      <c r="Q1496" s="4" t="s">
        <v>3874</v>
      </c>
      <c r="R1496" s="4"/>
      <c r="S1496" s="4"/>
      <c r="T1496" s="4">
        <v>99</v>
      </c>
      <c r="U1496" s="4" t="s">
        <v>64</v>
      </c>
      <c r="V1496" s="4">
        <v>456</v>
      </c>
      <c r="W1496" s="4" t="s">
        <v>97</v>
      </c>
      <c r="X1496" s="4">
        <v>885</v>
      </c>
      <c r="Y1496" s="4" t="s">
        <v>98</v>
      </c>
      <c r="Z1496" s="4">
        <v>19</v>
      </c>
      <c r="AA1496" s="4" t="s">
        <v>99</v>
      </c>
      <c r="AB1496" s="4">
        <v>1</v>
      </c>
      <c r="AC1496" s="4" t="s">
        <v>99</v>
      </c>
      <c r="AD1496" s="36">
        <v>13</v>
      </c>
      <c r="AE1496" s="36" t="s">
        <v>100</v>
      </c>
      <c r="AF1496" s="4"/>
      <c r="AG1496" s="4"/>
      <c r="AH1496" s="4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</row>
    <row r="1497" spans="1:46" ht="15" customHeight="1" x14ac:dyDescent="0.35">
      <c r="A1497" s="4">
        <v>2023</v>
      </c>
      <c r="B1497" s="4" t="s">
        <v>147</v>
      </c>
      <c r="C1497" s="4" t="s">
        <v>148</v>
      </c>
      <c r="D1497" s="55">
        <v>45001</v>
      </c>
      <c r="E1497" s="4" t="s">
        <v>3727</v>
      </c>
      <c r="F1497" s="4" t="s">
        <v>36</v>
      </c>
      <c r="G1497" s="4" t="s">
        <v>921</v>
      </c>
      <c r="H1497" s="4" t="s">
        <v>38</v>
      </c>
      <c r="I1497" s="4" t="s">
        <v>2721</v>
      </c>
      <c r="J1497" s="4"/>
      <c r="K1497" s="55"/>
      <c r="L1497" s="4"/>
      <c r="M1497" s="4"/>
      <c r="N1497" s="55"/>
      <c r="O1497" s="4" t="s">
        <v>3875</v>
      </c>
      <c r="P1497" s="55">
        <v>45042</v>
      </c>
      <c r="Q1497" s="4" t="s">
        <v>3876</v>
      </c>
      <c r="R1497" s="4"/>
      <c r="S1497" s="4"/>
      <c r="T1497" s="4">
        <v>0</v>
      </c>
      <c r="U1497" s="4" t="s">
        <v>150</v>
      </c>
      <c r="V1497" s="4">
        <v>301273</v>
      </c>
      <c r="W1497" s="4" t="s">
        <v>454</v>
      </c>
      <c r="X1497" s="4">
        <v>301273</v>
      </c>
      <c r="Y1497" s="4" t="s">
        <v>454</v>
      </c>
      <c r="Z1497" s="4">
        <v>15</v>
      </c>
      <c r="AA1497" s="4" t="s">
        <v>43</v>
      </c>
      <c r="AB1497" s="4">
        <v>1</v>
      </c>
      <c r="AC1497" s="4" t="s">
        <v>43</v>
      </c>
      <c r="AD1497" s="36">
        <v>24</v>
      </c>
      <c r="AE1497" s="36" t="s">
        <v>455</v>
      </c>
      <c r="AF1497" s="4"/>
      <c r="AG1497" s="4"/>
      <c r="AH1497" s="4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</row>
    <row r="1498" spans="1:46" ht="15" customHeight="1" x14ac:dyDescent="0.35">
      <c r="A1498" s="4">
        <v>2023</v>
      </c>
      <c r="B1498" s="4" t="s">
        <v>34</v>
      </c>
      <c r="C1498" s="4" t="s">
        <v>244</v>
      </c>
      <c r="D1498" s="55">
        <v>45012</v>
      </c>
      <c r="E1498" s="4" t="s">
        <v>2875</v>
      </c>
      <c r="F1498" s="4" t="s">
        <v>36</v>
      </c>
      <c r="G1498" s="4" t="s">
        <v>921</v>
      </c>
      <c r="H1498" s="4" t="s">
        <v>38</v>
      </c>
      <c r="I1498" s="4" t="s">
        <v>2948</v>
      </c>
      <c r="J1498" s="4"/>
      <c r="K1498" s="55"/>
      <c r="L1498" s="4"/>
      <c r="M1498" s="4" t="s">
        <v>3784</v>
      </c>
      <c r="N1498" s="55"/>
      <c r="O1498" s="4" t="s">
        <v>3877</v>
      </c>
      <c r="P1498" s="55">
        <v>45014</v>
      </c>
      <c r="Q1498" s="4" t="s">
        <v>3878</v>
      </c>
      <c r="R1498" s="4"/>
      <c r="S1498" s="4"/>
      <c r="T1498" s="4">
        <v>10</v>
      </c>
      <c r="U1498" s="4" t="s">
        <v>246</v>
      </c>
      <c r="V1498" s="4">
        <v>554</v>
      </c>
      <c r="W1498" s="4" t="s">
        <v>1893</v>
      </c>
      <c r="X1498" s="4">
        <v>1530</v>
      </c>
      <c r="Y1498" s="4" t="s">
        <v>1894</v>
      </c>
      <c r="Z1498" s="4">
        <v>5</v>
      </c>
      <c r="AA1498" s="4" t="s">
        <v>77</v>
      </c>
      <c r="AB1498" s="4">
        <v>4</v>
      </c>
      <c r="AC1498" s="4" t="s">
        <v>770</v>
      </c>
      <c r="AD1498" s="36">
        <v>1</v>
      </c>
      <c r="AE1498" s="36" t="s">
        <v>770</v>
      </c>
      <c r="AF1498" s="4"/>
      <c r="AG1498" s="4"/>
      <c r="AH1498" s="4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</row>
    <row r="1499" spans="1:46" ht="15" customHeight="1" x14ac:dyDescent="0.35">
      <c r="A1499" s="4">
        <v>2023</v>
      </c>
      <c r="B1499" s="4" t="s">
        <v>147</v>
      </c>
      <c r="C1499" s="4" t="s">
        <v>148</v>
      </c>
      <c r="D1499" s="55">
        <v>45001</v>
      </c>
      <c r="E1499" s="4" t="s">
        <v>2875</v>
      </c>
      <c r="F1499" s="4" t="s">
        <v>36</v>
      </c>
      <c r="G1499" s="4" t="s">
        <v>921</v>
      </c>
      <c r="H1499" s="4" t="s">
        <v>38</v>
      </c>
      <c r="I1499" s="4" t="s">
        <v>2721</v>
      </c>
      <c r="J1499" s="4"/>
      <c r="K1499" s="55"/>
      <c r="L1499" s="4"/>
      <c r="M1499" s="4"/>
      <c r="N1499" s="55"/>
      <c r="O1499" s="4" t="s">
        <v>3879</v>
      </c>
      <c r="P1499" s="55">
        <v>45043</v>
      </c>
      <c r="Q1499" s="4" t="s">
        <v>3880</v>
      </c>
      <c r="R1499" s="4"/>
      <c r="S1499" s="4"/>
      <c r="T1499" s="4">
        <v>0</v>
      </c>
      <c r="U1499" s="4" t="s">
        <v>150</v>
      </c>
      <c r="V1499" s="4">
        <v>301291</v>
      </c>
      <c r="W1499" s="4" t="s">
        <v>684</v>
      </c>
      <c r="X1499" s="4">
        <v>301291</v>
      </c>
      <c r="Y1499" s="4" t="s">
        <v>684</v>
      </c>
      <c r="Z1499" s="4">
        <v>15</v>
      </c>
      <c r="AA1499" s="4" t="s">
        <v>43</v>
      </c>
      <c r="AB1499" s="56">
        <v>1</v>
      </c>
      <c r="AC1499" s="56" t="s">
        <v>43</v>
      </c>
      <c r="AD1499" s="36">
        <v>42</v>
      </c>
      <c r="AE1499" s="36" t="s">
        <v>685</v>
      </c>
      <c r="AF1499" s="4"/>
      <c r="AG1499" s="4"/>
      <c r="AH1499" s="4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</row>
    <row r="1500" spans="1:46" ht="15" customHeight="1" x14ac:dyDescent="0.35">
      <c r="A1500" s="4">
        <v>2023</v>
      </c>
      <c r="B1500" s="4" t="s">
        <v>34</v>
      </c>
      <c r="C1500" s="4" t="s">
        <v>244</v>
      </c>
      <c r="D1500" s="55">
        <v>45019</v>
      </c>
      <c r="E1500" s="4" t="s">
        <v>2947</v>
      </c>
      <c r="F1500" s="4" t="s">
        <v>36</v>
      </c>
      <c r="G1500" s="4" t="s">
        <v>37</v>
      </c>
      <c r="H1500" s="4" t="s">
        <v>38</v>
      </c>
      <c r="I1500" s="4" t="s">
        <v>2948</v>
      </c>
      <c r="J1500" s="4"/>
      <c r="K1500" s="55"/>
      <c r="L1500" s="4" t="s">
        <v>860</v>
      </c>
      <c r="M1500" s="4"/>
      <c r="N1500" s="55"/>
      <c r="O1500" s="4" t="s">
        <v>3881</v>
      </c>
      <c r="P1500" s="55">
        <v>45114</v>
      </c>
      <c r="Q1500" s="4" t="s">
        <v>3882</v>
      </c>
      <c r="R1500" s="4"/>
      <c r="S1500" s="4"/>
      <c r="T1500" s="4">
        <v>10</v>
      </c>
      <c r="U1500" s="4" t="s">
        <v>246</v>
      </c>
      <c r="V1500" s="4">
        <v>522</v>
      </c>
      <c r="W1500" s="4" t="s">
        <v>3883</v>
      </c>
      <c r="X1500" s="4">
        <v>100</v>
      </c>
      <c r="Y1500" s="4" t="s">
        <v>3884</v>
      </c>
      <c r="Z1500" s="4">
        <v>6</v>
      </c>
      <c r="AA1500" s="4" t="s">
        <v>413</v>
      </c>
      <c r="AB1500" s="4">
        <v>1</v>
      </c>
      <c r="AC1500" s="4" t="s">
        <v>413</v>
      </c>
      <c r="AD1500" s="36">
        <v>1</v>
      </c>
      <c r="AE1500" s="36" t="s">
        <v>413</v>
      </c>
      <c r="AF1500" s="4"/>
      <c r="AG1500" s="4"/>
      <c r="AH1500" s="4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</row>
    <row r="1501" spans="1:46" ht="15" customHeight="1" x14ac:dyDescent="0.35">
      <c r="A1501" s="4">
        <v>2023</v>
      </c>
      <c r="B1501" s="4" t="s">
        <v>147</v>
      </c>
      <c r="C1501" s="4" t="s">
        <v>148</v>
      </c>
      <c r="D1501" s="55">
        <v>45043</v>
      </c>
      <c r="E1501" s="4" t="s">
        <v>2727</v>
      </c>
      <c r="F1501" s="4" t="s">
        <v>36</v>
      </c>
      <c r="G1501" s="4" t="s">
        <v>921</v>
      </c>
      <c r="H1501" s="4" t="s">
        <v>38</v>
      </c>
      <c r="I1501" s="4" t="s">
        <v>2728</v>
      </c>
      <c r="J1501" s="4"/>
      <c r="K1501" s="55"/>
      <c r="L1501" s="4" t="s">
        <v>860</v>
      </c>
      <c r="M1501" s="4" t="s">
        <v>2949</v>
      </c>
      <c r="N1501" s="55"/>
      <c r="O1501" s="4" t="s">
        <v>3885</v>
      </c>
      <c r="P1501" s="55">
        <v>45043</v>
      </c>
      <c r="Q1501" s="4" t="s">
        <v>3886</v>
      </c>
      <c r="R1501" s="4"/>
      <c r="S1501" s="4"/>
      <c r="T1501" s="56">
        <v>0</v>
      </c>
      <c r="U1501" s="56" t="s">
        <v>150</v>
      </c>
      <c r="V1501" s="4">
        <v>300679</v>
      </c>
      <c r="W1501" s="56" t="s">
        <v>603</v>
      </c>
      <c r="X1501" s="4">
        <v>300679</v>
      </c>
      <c r="Y1501" s="56" t="s">
        <v>603</v>
      </c>
      <c r="Z1501" s="56">
        <v>7</v>
      </c>
      <c r="AA1501" s="56" t="s">
        <v>329</v>
      </c>
      <c r="AB1501" s="56">
        <v>1</v>
      </c>
      <c r="AC1501" s="56" t="s">
        <v>330</v>
      </c>
      <c r="AD1501" s="37">
        <v>3</v>
      </c>
      <c r="AE1501" s="37" t="s">
        <v>604</v>
      </c>
      <c r="AF1501" s="4"/>
      <c r="AG1501" s="4"/>
      <c r="AH1501" s="4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</row>
    <row r="1502" spans="1:46" ht="15" customHeight="1" x14ac:dyDescent="0.35">
      <c r="A1502" s="4">
        <v>2023</v>
      </c>
      <c r="B1502" s="4" t="s">
        <v>34</v>
      </c>
      <c r="C1502" s="4" t="s">
        <v>34</v>
      </c>
      <c r="D1502" s="55">
        <v>45015</v>
      </c>
      <c r="E1502" s="4" t="s">
        <v>2875</v>
      </c>
      <c r="F1502" s="4" t="s">
        <v>36</v>
      </c>
      <c r="G1502" s="4" t="s">
        <v>921</v>
      </c>
      <c r="H1502" s="4" t="s">
        <v>38</v>
      </c>
      <c r="I1502" s="4" t="s">
        <v>2728</v>
      </c>
      <c r="J1502" s="4"/>
      <c r="K1502" s="55"/>
      <c r="L1502" s="4"/>
      <c r="M1502" s="4"/>
      <c r="N1502" s="55"/>
      <c r="O1502" s="4" t="s">
        <v>3887</v>
      </c>
      <c r="P1502" s="55">
        <v>45020</v>
      </c>
      <c r="Q1502" s="4" t="s">
        <v>3888</v>
      </c>
      <c r="R1502" s="4"/>
      <c r="S1502" s="4"/>
      <c r="T1502" s="4">
        <v>38</v>
      </c>
      <c r="U1502" s="4" t="s">
        <v>59</v>
      </c>
      <c r="V1502" s="4">
        <v>240</v>
      </c>
      <c r="W1502" s="4" t="s">
        <v>327</v>
      </c>
      <c r="X1502" s="4">
        <v>193</v>
      </c>
      <c r="Y1502" s="4" t="s">
        <v>328</v>
      </c>
      <c r="Z1502" s="4">
        <v>7</v>
      </c>
      <c r="AA1502" s="4" t="s">
        <v>329</v>
      </c>
      <c r="AB1502" s="4">
        <v>1</v>
      </c>
      <c r="AC1502" s="4" t="s">
        <v>330</v>
      </c>
      <c r="AD1502" s="36">
        <v>1</v>
      </c>
      <c r="AE1502" s="36" t="s">
        <v>331</v>
      </c>
      <c r="AF1502" s="4"/>
      <c r="AG1502" s="4"/>
      <c r="AH1502" s="4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</row>
    <row r="1503" spans="1:46" ht="15" customHeight="1" x14ac:dyDescent="0.35">
      <c r="A1503" s="4">
        <v>2023</v>
      </c>
      <c r="B1503" s="4" t="s">
        <v>147</v>
      </c>
      <c r="C1503" s="4" t="s">
        <v>207</v>
      </c>
      <c r="D1503" s="55">
        <v>45013</v>
      </c>
      <c r="E1503" s="4" t="s">
        <v>2675</v>
      </c>
      <c r="F1503" s="4" t="s">
        <v>36</v>
      </c>
      <c r="G1503" s="4" t="s">
        <v>921</v>
      </c>
      <c r="H1503" s="4" t="s">
        <v>38</v>
      </c>
      <c r="I1503" s="4" t="s">
        <v>2728</v>
      </c>
      <c r="J1503" s="4"/>
      <c r="K1503" s="55"/>
      <c r="L1503" s="4"/>
      <c r="M1503" s="4" t="s">
        <v>3538</v>
      </c>
      <c r="N1503" s="55"/>
      <c r="O1503" s="4" t="s">
        <v>3889</v>
      </c>
      <c r="P1503" s="55">
        <v>45043</v>
      </c>
      <c r="Q1503" s="4" t="s">
        <v>3890</v>
      </c>
      <c r="R1503" s="4"/>
      <c r="S1503" s="4"/>
      <c r="T1503" s="56">
        <v>0</v>
      </c>
      <c r="U1503" s="56" t="s">
        <v>150</v>
      </c>
      <c r="V1503" s="4">
        <v>300464</v>
      </c>
      <c r="W1503" s="56" t="s">
        <v>769</v>
      </c>
      <c r="X1503" s="4">
        <v>300464</v>
      </c>
      <c r="Y1503" s="56" t="s">
        <v>769</v>
      </c>
      <c r="Z1503" s="56">
        <v>5</v>
      </c>
      <c r="AA1503" s="56" t="s">
        <v>77</v>
      </c>
      <c r="AB1503" s="56">
        <v>4</v>
      </c>
      <c r="AC1503" s="56" t="s">
        <v>770</v>
      </c>
      <c r="AD1503" s="37">
        <v>1</v>
      </c>
      <c r="AE1503" s="37" t="s">
        <v>770</v>
      </c>
      <c r="AF1503" s="4"/>
      <c r="AG1503" s="4"/>
      <c r="AH1503" s="4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</row>
    <row r="1504" spans="1:46" ht="15" customHeight="1" x14ac:dyDescent="0.35">
      <c r="A1504" s="4">
        <v>2023</v>
      </c>
      <c r="B1504" s="4" t="s">
        <v>34</v>
      </c>
      <c r="C1504" s="4" t="s">
        <v>34</v>
      </c>
      <c r="D1504" s="55">
        <v>45033</v>
      </c>
      <c r="E1504" s="4" t="s">
        <v>3891</v>
      </c>
      <c r="F1504" s="4" t="s">
        <v>36</v>
      </c>
      <c r="G1504" s="4" t="s">
        <v>921</v>
      </c>
      <c r="H1504" s="4" t="s">
        <v>38</v>
      </c>
      <c r="I1504" s="4" t="s">
        <v>2728</v>
      </c>
      <c r="J1504" s="4"/>
      <c r="K1504" s="55"/>
      <c r="L1504" s="4"/>
      <c r="M1504" s="4" t="s">
        <v>3538</v>
      </c>
      <c r="N1504" s="55"/>
      <c r="O1504" s="4" t="s">
        <v>3892</v>
      </c>
      <c r="P1504" s="55">
        <v>45034</v>
      </c>
      <c r="Q1504" s="4" t="s">
        <v>3893</v>
      </c>
      <c r="R1504" s="4"/>
      <c r="S1504" s="4"/>
      <c r="T1504" s="4">
        <v>12</v>
      </c>
      <c r="U1504" s="4" t="s">
        <v>177</v>
      </c>
      <c r="V1504" s="4">
        <v>12</v>
      </c>
      <c r="W1504" s="4" t="s">
        <v>178</v>
      </c>
      <c r="X1504" s="4">
        <v>154</v>
      </c>
      <c r="Y1504" s="4" t="s">
        <v>179</v>
      </c>
      <c r="Z1504" s="4">
        <v>15</v>
      </c>
      <c r="AA1504" s="4" t="s">
        <v>43</v>
      </c>
      <c r="AB1504" s="4">
        <v>1</v>
      </c>
      <c r="AC1504" s="4" t="s">
        <v>43</v>
      </c>
      <c r="AD1504" s="36">
        <v>13</v>
      </c>
      <c r="AE1504" s="36" t="s">
        <v>44</v>
      </c>
      <c r="AF1504" s="4"/>
      <c r="AG1504" s="4"/>
      <c r="AH1504" s="4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</row>
    <row r="1505" spans="1:46" ht="15" customHeight="1" x14ac:dyDescent="0.35">
      <c r="A1505" s="4">
        <v>2023</v>
      </c>
      <c r="B1505" s="4" t="s">
        <v>34</v>
      </c>
      <c r="C1505" s="4" t="s">
        <v>34</v>
      </c>
      <c r="D1505" s="55">
        <v>45033</v>
      </c>
      <c r="E1505" s="4" t="s">
        <v>3891</v>
      </c>
      <c r="F1505" s="4" t="s">
        <v>36</v>
      </c>
      <c r="G1505" s="4" t="s">
        <v>1149</v>
      </c>
      <c r="H1505" s="4" t="s">
        <v>38</v>
      </c>
      <c r="I1505" s="4" t="s">
        <v>2728</v>
      </c>
      <c r="J1505" s="4"/>
      <c r="K1505" s="55"/>
      <c r="L1505" s="4" t="s">
        <v>860</v>
      </c>
      <c r="M1505" s="4" t="s">
        <v>2949</v>
      </c>
      <c r="N1505" s="55"/>
      <c r="O1505" s="4" t="s">
        <v>3894</v>
      </c>
      <c r="P1505" s="55">
        <v>45232</v>
      </c>
      <c r="Q1505" s="4" t="s">
        <v>3895</v>
      </c>
      <c r="R1505" s="4"/>
      <c r="S1505" s="4"/>
      <c r="T1505" s="4">
        <v>12</v>
      </c>
      <c r="U1505" s="4" t="s">
        <v>177</v>
      </c>
      <c r="V1505" s="4">
        <v>12</v>
      </c>
      <c r="W1505" s="4" t="s">
        <v>178</v>
      </c>
      <c r="X1505" s="4">
        <v>154</v>
      </c>
      <c r="Y1505" s="4" t="s">
        <v>179</v>
      </c>
      <c r="Z1505" s="4">
        <v>15</v>
      </c>
      <c r="AA1505" s="4" t="s">
        <v>43</v>
      </c>
      <c r="AB1505" s="4">
        <v>1</v>
      </c>
      <c r="AC1505" s="4" t="s">
        <v>43</v>
      </c>
      <c r="AD1505" s="36">
        <v>13</v>
      </c>
      <c r="AE1505" s="36" t="s">
        <v>44</v>
      </c>
      <c r="AF1505" s="4"/>
      <c r="AG1505" s="4"/>
      <c r="AH1505" s="4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</row>
    <row r="1506" spans="1:46" ht="15" customHeight="1" x14ac:dyDescent="0.35">
      <c r="A1506" s="4">
        <v>2023</v>
      </c>
      <c r="B1506" s="4" t="s">
        <v>147</v>
      </c>
      <c r="C1506" s="4" t="s">
        <v>148</v>
      </c>
      <c r="D1506" s="55">
        <v>45020</v>
      </c>
      <c r="E1506" s="4" t="s">
        <v>2875</v>
      </c>
      <c r="F1506" s="4" t="s">
        <v>36</v>
      </c>
      <c r="G1506" s="4" t="s">
        <v>921</v>
      </c>
      <c r="H1506" s="4" t="s">
        <v>38</v>
      </c>
      <c r="I1506" s="4" t="s">
        <v>2728</v>
      </c>
      <c r="J1506" s="4"/>
      <c r="K1506" s="55"/>
      <c r="L1506" s="4"/>
      <c r="M1506" s="4"/>
      <c r="N1506" s="55"/>
      <c r="O1506" s="4" t="s">
        <v>3896</v>
      </c>
      <c r="P1506" s="55">
        <v>45085</v>
      </c>
      <c r="Q1506" s="4" t="s">
        <v>3897</v>
      </c>
      <c r="R1506" s="4"/>
      <c r="S1506" s="4"/>
      <c r="T1506" s="4">
        <v>0</v>
      </c>
      <c r="U1506" s="4" t="s">
        <v>150</v>
      </c>
      <c r="V1506" s="4">
        <v>301852</v>
      </c>
      <c r="W1506" s="4" t="s">
        <v>1580</v>
      </c>
      <c r="X1506" s="4">
        <v>301852</v>
      </c>
      <c r="Y1506" s="4" t="s">
        <v>1580</v>
      </c>
      <c r="Z1506" s="4">
        <v>5</v>
      </c>
      <c r="AA1506" s="4" t="s">
        <v>77</v>
      </c>
      <c r="AB1506" s="4">
        <v>1</v>
      </c>
      <c r="AC1506" s="4" t="s">
        <v>78</v>
      </c>
      <c r="AD1506" s="36">
        <v>16</v>
      </c>
      <c r="AE1506" s="36" t="s">
        <v>1581</v>
      </c>
      <c r="AF1506" s="4"/>
      <c r="AG1506" s="4"/>
      <c r="AH1506" s="4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</row>
    <row r="1507" spans="1:46" ht="15" customHeight="1" x14ac:dyDescent="0.35">
      <c r="A1507" s="4">
        <v>2023</v>
      </c>
      <c r="B1507" s="4" t="s">
        <v>147</v>
      </c>
      <c r="C1507" s="4" t="s">
        <v>207</v>
      </c>
      <c r="D1507" s="55">
        <v>45015</v>
      </c>
      <c r="E1507" s="4" t="s">
        <v>2566</v>
      </c>
      <c r="F1507" s="4" t="s">
        <v>36</v>
      </c>
      <c r="G1507" s="4" t="s">
        <v>921</v>
      </c>
      <c r="H1507" s="4" t="s">
        <v>38</v>
      </c>
      <c r="I1507" s="4" t="s">
        <v>2728</v>
      </c>
      <c r="J1507" s="4"/>
      <c r="K1507" s="55"/>
      <c r="L1507" s="4"/>
      <c r="M1507" s="4" t="s">
        <v>3538</v>
      </c>
      <c r="N1507" s="55"/>
      <c r="O1507" s="4" t="s">
        <v>3898</v>
      </c>
      <c r="P1507" s="55">
        <v>45036</v>
      </c>
      <c r="Q1507" s="4" t="s">
        <v>3899</v>
      </c>
      <c r="R1507" s="4"/>
      <c r="S1507" s="4"/>
      <c r="T1507" s="56">
        <v>0</v>
      </c>
      <c r="U1507" s="56" t="s">
        <v>150</v>
      </c>
      <c r="V1507" s="4">
        <v>301046</v>
      </c>
      <c r="W1507" s="56" t="s">
        <v>764</v>
      </c>
      <c r="X1507" s="4">
        <v>301046</v>
      </c>
      <c r="Y1507" s="4" t="s">
        <v>764</v>
      </c>
      <c r="Z1507" s="4">
        <v>12</v>
      </c>
      <c r="AA1507" s="4" t="s">
        <v>83</v>
      </c>
      <c r="AB1507" s="4">
        <v>3</v>
      </c>
      <c r="AC1507" s="4" t="s">
        <v>765</v>
      </c>
      <c r="AD1507" s="36">
        <v>1</v>
      </c>
      <c r="AE1507" s="36" t="s">
        <v>765</v>
      </c>
      <c r="AF1507" s="4"/>
      <c r="AG1507" s="4"/>
      <c r="AH1507" s="4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</row>
    <row r="1508" spans="1:46" ht="15" customHeight="1" x14ac:dyDescent="0.35">
      <c r="A1508" s="4">
        <v>2023</v>
      </c>
      <c r="B1508" s="4" t="s">
        <v>147</v>
      </c>
      <c r="C1508" s="4" t="s">
        <v>148</v>
      </c>
      <c r="D1508" s="55">
        <v>45015</v>
      </c>
      <c r="E1508" s="4" t="s">
        <v>2982</v>
      </c>
      <c r="F1508" s="4" t="s">
        <v>36</v>
      </c>
      <c r="G1508" s="4" t="s">
        <v>37</v>
      </c>
      <c r="H1508" s="4" t="s">
        <v>38</v>
      </c>
      <c r="I1508" s="4" t="s">
        <v>748</v>
      </c>
      <c r="J1508" s="4"/>
      <c r="K1508" s="55"/>
      <c r="L1508" s="4" t="s">
        <v>860</v>
      </c>
      <c r="M1508" s="4" t="s">
        <v>2983</v>
      </c>
      <c r="N1508" s="55"/>
      <c r="O1508" s="4" t="s">
        <v>3900</v>
      </c>
      <c r="P1508" s="55">
        <v>45107</v>
      </c>
      <c r="Q1508" s="4" t="s">
        <v>3901</v>
      </c>
      <c r="R1508" s="4"/>
      <c r="S1508" s="4"/>
      <c r="T1508" s="56">
        <v>0</v>
      </c>
      <c r="U1508" s="56" t="s">
        <v>150</v>
      </c>
      <c r="V1508" s="4">
        <v>301354</v>
      </c>
      <c r="W1508" s="56" t="s">
        <v>2372</v>
      </c>
      <c r="X1508" s="4">
        <v>301354</v>
      </c>
      <c r="Y1508" s="4" t="s">
        <v>2372</v>
      </c>
      <c r="Z1508" s="4">
        <v>15</v>
      </c>
      <c r="AA1508" s="4" t="s">
        <v>43</v>
      </c>
      <c r="AB1508" s="4">
        <v>7</v>
      </c>
      <c r="AC1508" s="4" t="s">
        <v>2233</v>
      </c>
      <c r="AD1508" s="36">
        <v>16</v>
      </c>
      <c r="AE1508" s="36" t="s">
        <v>2373</v>
      </c>
      <c r="AF1508" s="4"/>
      <c r="AG1508" s="4"/>
      <c r="AH1508" s="4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</row>
    <row r="1509" spans="1:46" ht="15" customHeight="1" x14ac:dyDescent="0.35">
      <c r="A1509" s="4">
        <v>2023</v>
      </c>
      <c r="B1509" s="4" t="s">
        <v>147</v>
      </c>
      <c r="C1509" s="4" t="s">
        <v>148</v>
      </c>
      <c r="D1509" s="55">
        <v>45015</v>
      </c>
      <c r="E1509" s="4" t="s">
        <v>2675</v>
      </c>
      <c r="F1509" s="4" t="s">
        <v>36</v>
      </c>
      <c r="G1509" s="4" t="s">
        <v>921</v>
      </c>
      <c r="H1509" s="4" t="s">
        <v>38</v>
      </c>
      <c r="I1509" s="4" t="s">
        <v>2721</v>
      </c>
      <c r="J1509" s="4"/>
      <c r="K1509" s="55"/>
      <c r="L1509" s="4"/>
      <c r="M1509" s="4"/>
      <c r="N1509" s="55"/>
      <c r="O1509" s="4" t="s">
        <v>3902</v>
      </c>
      <c r="P1509" s="55">
        <v>45037</v>
      </c>
      <c r="Q1509" s="4" t="s">
        <v>3903</v>
      </c>
      <c r="R1509" s="4"/>
      <c r="S1509" s="4"/>
      <c r="T1509" s="4">
        <v>0</v>
      </c>
      <c r="U1509" s="4" t="s">
        <v>150</v>
      </c>
      <c r="V1509" s="4">
        <v>301262</v>
      </c>
      <c r="W1509" s="4" t="s">
        <v>1031</v>
      </c>
      <c r="X1509" s="4">
        <v>301262</v>
      </c>
      <c r="Y1509" s="4" t="s">
        <v>1031</v>
      </c>
      <c r="Z1509" s="4">
        <v>15</v>
      </c>
      <c r="AA1509" s="4" t="s">
        <v>43</v>
      </c>
      <c r="AB1509" s="4">
        <v>1</v>
      </c>
      <c r="AC1509" s="4" t="s">
        <v>43</v>
      </c>
      <c r="AD1509" s="36">
        <v>13</v>
      </c>
      <c r="AE1509" s="36" t="s">
        <v>44</v>
      </c>
      <c r="AF1509" s="4"/>
      <c r="AG1509" s="4"/>
      <c r="AH1509" s="4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</row>
    <row r="1510" spans="1:46" ht="15" customHeight="1" x14ac:dyDescent="0.35">
      <c r="A1510" s="4">
        <v>2023</v>
      </c>
      <c r="B1510" s="4" t="s">
        <v>62</v>
      </c>
      <c r="C1510" s="4" t="s">
        <v>62</v>
      </c>
      <c r="D1510" s="55">
        <v>45008</v>
      </c>
      <c r="E1510" s="4" t="s">
        <v>2566</v>
      </c>
      <c r="F1510" s="4" t="s">
        <v>36</v>
      </c>
      <c r="G1510" s="4" t="s">
        <v>921</v>
      </c>
      <c r="H1510" s="4" t="s">
        <v>38</v>
      </c>
      <c r="I1510" s="4" t="s">
        <v>2721</v>
      </c>
      <c r="J1510" s="4"/>
      <c r="K1510" s="55"/>
      <c r="L1510" s="4"/>
      <c r="M1510" s="4"/>
      <c r="N1510" s="55"/>
      <c r="O1510" s="4" t="s">
        <v>3904</v>
      </c>
      <c r="P1510" s="55">
        <v>45029</v>
      </c>
      <c r="Q1510" s="4" t="s">
        <v>3905</v>
      </c>
      <c r="R1510" s="4"/>
      <c r="S1510" s="4"/>
      <c r="T1510" s="4">
        <v>99</v>
      </c>
      <c r="U1510" s="4" t="s">
        <v>64</v>
      </c>
      <c r="V1510" s="4">
        <v>465</v>
      </c>
      <c r="W1510" s="4" t="s">
        <v>1431</v>
      </c>
      <c r="X1510" s="4">
        <v>1128</v>
      </c>
      <c r="Y1510" s="4" t="s">
        <v>1432</v>
      </c>
      <c r="Z1510" s="4">
        <v>15</v>
      </c>
      <c r="AA1510" s="4" t="s">
        <v>43</v>
      </c>
      <c r="AB1510" s="4">
        <v>1</v>
      </c>
      <c r="AC1510" s="4" t="s">
        <v>43</v>
      </c>
      <c r="AD1510" s="36">
        <v>1</v>
      </c>
      <c r="AE1510" s="36" t="s">
        <v>43</v>
      </c>
      <c r="AF1510" s="4"/>
      <c r="AG1510" s="4"/>
      <c r="AH1510" s="4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</row>
    <row r="1511" spans="1:46" ht="15" customHeight="1" x14ac:dyDescent="0.35">
      <c r="A1511" s="4">
        <v>2023</v>
      </c>
      <c r="B1511" s="4" t="s">
        <v>147</v>
      </c>
      <c r="C1511" s="4" t="s">
        <v>148</v>
      </c>
      <c r="D1511" s="55">
        <v>45019</v>
      </c>
      <c r="E1511" s="4" t="s">
        <v>2947</v>
      </c>
      <c r="F1511" s="4" t="s">
        <v>36</v>
      </c>
      <c r="G1511" s="4" t="s">
        <v>37</v>
      </c>
      <c r="H1511" s="4" t="s">
        <v>38</v>
      </c>
      <c r="I1511" s="4" t="s">
        <v>2755</v>
      </c>
      <c r="J1511" s="4"/>
      <c r="K1511" s="55"/>
      <c r="L1511" s="4" t="s">
        <v>860</v>
      </c>
      <c r="M1511" s="4" t="s">
        <v>3538</v>
      </c>
      <c r="N1511" s="55"/>
      <c r="O1511" s="4" t="s">
        <v>3906</v>
      </c>
      <c r="P1511" s="55">
        <v>45034</v>
      </c>
      <c r="Q1511" s="4" t="s">
        <v>3907</v>
      </c>
      <c r="R1511" s="4"/>
      <c r="S1511" s="4"/>
      <c r="T1511" s="4">
        <v>0</v>
      </c>
      <c r="U1511" s="4" t="s">
        <v>150</v>
      </c>
      <c r="V1511" s="4">
        <v>301753</v>
      </c>
      <c r="W1511" s="4" t="s">
        <v>2582</v>
      </c>
      <c r="X1511" s="4">
        <v>301753</v>
      </c>
      <c r="Y1511" s="4" t="s">
        <v>2582</v>
      </c>
      <c r="Z1511" s="4">
        <v>22</v>
      </c>
      <c r="AA1511" s="4" t="s">
        <v>108</v>
      </c>
      <c r="AB1511" s="4">
        <v>8</v>
      </c>
      <c r="AC1511" s="4" t="s">
        <v>804</v>
      </c>
      <c r="AD1511" s="36">
        <v>4</v>
      </c>
      <c r="AE1511" s="36" t="s">
        <v>2583</v>
      </c>
      <c r="AF1511" s="4"/>
      <c r="AG1511" s="4"/>
      <c r="AH1511" s="4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</row>
    <row r="1512" spans="1:46" ht="15" customHeight="1" x14ac:dyDescent="0.35">
      <c r="A1512" s="4">
        <v>2023</v>
      </c>
      <c r="B1512" s="4" t="s">
        <v>147</v>
      </c>
      <c r="C1512" s="4" t="s">
        <v>148</v>
      </c>
      <c r="D1512" s="55">
        <v>45019</v>
      </c>
      <c r="E1512" s="4" t="s">
        <v>2947</v>
      </c>
      <c r="F1512" s="4" t="s">
        <v>36</v>
      </c>
      <c r="G1512" s="4" t="s">
        <v>37</v>
      </c>
      <c r="H1512" s="4" t="s">
        <v>38</v>
      </c>
      <c r="I1512" s="4" t="s">
        <v>2755</v>
      </c>
      <c r="J1512" s="4"/>
      <c r="K1512" s="55"/>
      <c r="L1512" s="4" t="s">
        <v>860</v>
      </c>
      <c r="M1512" s="4"/>
      <c r="N1512" s="55"/>
      <c r="O1512" s="4" t="s">
        <v>3908</v>
      </c>
      <c r="P1512" s="55">
        <v>45093</v>
      </c>
      <c r="Q1512" s="4" t="s">
        <v>3909</v>
      </c>
      <c r="R1512" s="4"/>
      <c r="S1512" s="4"/>
      <c r="T1512" s="4">
        <v>0</v>
      </c>
      <c r="U1512" s="4" t="s">
        <v>150</v>
      </c>
      <c r="V1512" s="4">
        <v>300563</v>
      </c>
      <c r="W1512" s="4" t="s">
        <v>3910</v>
      </c>
      <c r="X1512" s="4">
        <v>300563</v>
      </c>
      <c r="Y1512" s="4" t="s">
        <v>3910</v>
      </c>
      <c r="Z1512" s="4">
        <v>6</v>
      </c>
      <c r="AA1512" s="4" t="s">
        <v>413</v>
      </c>
      <c r="AB1512" s="4">
        <v>2</v>
      </c>
      <c r="AC1512" s="4" t="s">
        <v>3034</v>
      </c>
      <c r="AD1512" s="36">
        <v>2</v>
      </c>
      <c r="AE1512" s="36" t="s">
        <v>3911</v>
      </c>
      <c r="AF1512" s="4"/>
      <c r="AG1512" s="4"/>
      <c r="AH1512" s="4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</row>
    <row r="1513" spans="1:46" ht="15" customHeight="1" x14ac:dyDescent="0.35">
      <c r="A1513" s="4">
        <v>2023</v>
      </c>
      <c r="B1513" s="4" t="s">
        <v>34</v>
      </c>
      <c r="C1513" s="4" t="s">
        <v>34</v>
      </c>
      <c r="D1513" s="55">
        <v>45020</v>
      </c>
      <c r="E1513" s="4" t="s">
        <v>2811</v>
      </c>
      <c r="F1513" s="4" t="s">
        <v>36</v>
      </c>
      <c r="G1513" s="4" t="s">
        <v>1149</v>
      </c>
      <c r="H1513" s="4" t="s">
        <v>38</v>
      </c>
      <c r="I1513" s="4" t="s">
        <v>2948</v>
      </c>
      <c r="J1513" s="4"/>
      <c r="K1513" s="55"/>
      <c r="L1513" s="4" t="s">
        <v>860</v>
      </c>
      <c r="M1513" s="4" t="s">
        <v>3912</v>
      </c>
      <c r="N1513" s="55"/>
      <c r="O1513" s="4" t="s">
        <v>3913</v>
      </c>
      <c r="P1513" s="55">
        <v>45021</v>
      </c>
      <c r="Q1513" s="4" t="s">
        <v>3914</v>
      </c>
      <c r="R1513" s="4"/>
      <c r="S1513" s="4"/>
      <c r="T1513" s="56">
        <v>13</v>
      </c>
      <c r="U1513" s="56" t="s">
        <v>132</v>
      </c>
      <c r="V1513" s="56">
        <v>13</v>
      </c>
      <c r="W1513" s="56" t="s">
        <v>156</v>
      </c>
      <c r="X1513" s="56">
        <v>155</v>
      </c>
      <c r="Y1513" s="56" t="s">
        <v>157</v>
      </c>
      <c r="Z1513" s="56">
        <v>15</v>
      </c>
      <c r="AA1513" s="56" t="s">
        <v>43</v>
      </c>
      <c r="AB1513" s="56">
        <v>1</v>
      </c>
      <c r="AC1513" s="56" t="s">
        <v>43</v>
      </c>
      <c r="AD1513" s="37">
        <v>13</v>
      </c>
      <c r="AE1513" s="37" t="s">
        <v>44</v>
      </c>
      <c r="AF1513" s="4"/>
      <c r="AG1513" s="4"/>
      <c r="AH1513" s="4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</row>
    <row r="1514" spans="1:46" ht="15" customHeight="1" x14ac:dyDescent="0.35">
      <c r="A1514" s="4">
        <v>2023</v>
      </c>
      <c r="B1514" s="4" t="s">
        <v>147</v>
      </c>
      <c r="C1514" s="4" t="s">
        <v>148</v>
      </c>
      <c r="D1514" s="55">
        <v>45013</v>
      </c>
      <c r="E1514" s="4" t="s">
        <v>2566</v>
      </c>
      <c r="F1514" s="4" t="s">
        <v>36</v>
      </c>
      <c r="G1514" s="4" t="s">
        <v>921</v>
      </c>
      <c r="H1514" s="4" t="s">
        <v>38</v>
      </c>
      <c r="I1514" s="4" t="s">
        <v>2721</v>
      </c>
      <c r="J1514" s="4"/>
      <c r="K1514" s="55"/>
      <c r="L1514" s="4"/>
      <c r="M1514" s="4"/>
      <c r="N1514" s="55"/>
      <c r="O1514" s="4" t="s">
        <v>3915</v>
      </c>
      <c r="P1514" s="55">
        <v>45043</v>
      </c>
      <c r="Q1514" s="4" t="s">
        <v>3916</v>
      </c>
      <c r="R1514" s="4"/>
      <c r="S1514" s="4"/>
      <c r="T1514" s="4">
        <v>0</v>
      </c>
      <c r="U1514" s="4" t="s">
        <v>150</v>
      </c>
      <c r="V1514" s="4">
        <v>301277</v>
      </c>
      <c r="W1514" s="4" t="s">
        <v>652</v>
      </c>
      <c r="X1514" s="4">
        <v>301277</v>
      </c>
      <c r="Y1514" s="4" t="s">
        <v>652</v>
      </c>
      <c r="Z1514" s="4">
        <v>15</v>
      </c>
      <c r="AA1514" s="4" t="s">
        <v>43</v>
      </c>
      <c r="AB1514" s="4">
        <v>1</v>
      </c>
      <c r="AC1514" s="4" t="s">
        <v>43</v>
      </c>
      <c r="AD1514" s="36">
        <v>28</v>
      </c>
      <c r="AE1514" s="36" t="s">
        <v>653</v>
      </c>
      <c r="AF1514" s="4"/>
      <c r="AG1514" s="4"/>
      <c r="AH1514" s="4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</row>
    <row r="1515" spans="1:46" ht="15" customHeight="1" x14ac:dyDescent="0.35">
      <c r="A1515" s="4">
        <v>2023</v>
      </c>
      <c r="B1515" s="4" t="s">
        <v>62</v>
      </c>
      <c r="C1515" s="4" t="s">
        <v>62</v>
      </c>
      <c r="D1515" s="55">
        <v>45020</v>
      </c>
      <c r="E1515" s="4" t="s">
        <v>2675</v>
      </c>
      <c r="F1515" s="4" t="s">
        <v>36</v>
      </c>
      <c r="G1515" s="4" t="s">
        <v>921</v>
      </c>
      <c r="H1515" s="4" t="s">
        <v>38</v>
      </c>
      <c r="I1515" s="4" t="s">
        <v>2721</v>
      </c>
      <c r="J1515" s="4"/>
      <c r="K1515" s="55"/>
      <c r="L1515" s="4"/>
      <c r="M1515" s="4" t="s">
        <v>2965</v>
      </c>
      <c r="N1515" s="55"/>
      <c r="O1515" s="4" t="s">
        <v>3917</v>
      </c>
      <c r="P1515" s="55">
        <v>45028</v>
      </c>
      <c r="Q1515" s="4" t="s">
        <v>3918</v>
      </c>
      <c r="R1515" s="4"/>
      <c r="S1515" s="4"/>
      <c r="T1515" s="4">
        <v>99</v>
      </c>
      <c r="U1515" s="4" t="s">
        <v>64</v>
      </c>
      <c r="V1515" s="4">
        <v>454</v>
      </c>
      <c r="W1515" s="4" t="s">
        <v>317</v>
      </c>
      <c r="X1515" s="4">
        <v>875</v>
      </c>
      <c r="Y1515" s="4" t="s">
        <v>318</v>
      </c>
      <c r="Z1515" s="4">
        <v>17</v>
      </c>
      <c r="AA1515" s="4" t="s">
        <v>319</v>
      </c>
      <c r="AB1515" s="4">
        <v>1</v>
      </c>
      <c r="AC1515" s="4" t="s">
        <v>320</v>
      </c>
      <c r="AD1515" s="36">
        <v>1</v>
      </c>
      <c r="AE1515" s="36" t="s">
        <v>320</v>
      </c>
      <c r="AF1515" s="4"/>
      <c r="AG1515" s="4"/>
      <c r="AH1515" s="4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</row>
    <row r="1516" spans="1:46" ht="15" customHeight="1" x14ac:dyDescent="0.35">
      <c r="A1516" s="4">
        <v>2023</v>
      </c>
      <c r="B1516" s="4" t="s">
        <v>62</v>
      </c>
      <c r="C1516" s="4" t="s">
        <v>62</v>
      </c>
      <c r="D1516" s="55">
        <v>45020</v>
      </c>
      <c r="E1516" s="4" t="s">
        <v>2956</v>
      </c>
      <c r="F1516" s="4" t="s">
        <v>36</v>
      </c>
      <c r="G1516" s="4" t="s">
        <v>37</v>
      </c>
      <c r="H1516" s="4" t="s">
        <v>38</v>
      </c>
      <c r="I1516" s="4" t="s">
        <v>2755</v>
      </c>
      <c r="J1516" s="4"/>
      <c r="K1516" s="55"/>
      <c r="L1516" s="4" t="s">
        <v>860</v>
      </c>
      <c r="M1516" s="4"/>
      <c r="N1516" s="55"/>
      <c r="O1516" s="4" t="s">
        <v>3919</v>
      </c>
      <c r="P1516" s="55">
        <v>45121</v>
      </c>
      <c r="Q1516" s="4" t="s">
        <v>3920</v>
      </c>
      <c r="R1516" s="4"/>
      <c r="S1516" s="4"/>
      <c r="T1516" s="4">
        <v>99</v>
      </c>
      <c r="U1516" s="4" t="s">
        <v>64</v>
      </c>
      <c r="V1516" s="4">
        <v>462</v>
      </c>
      <c r="W1516" s="4" t="s">
        <v>115</v>
      </c>
      <c r="X1516" s="4">
        <v>942</v>
      </c>
      <c r="Y1516" s="4" t="s">
        <v>116</v>
      </c>
      <c r="Z1516" s="4">
        <v>25</v>
      </c>
      <c r="AA1516" s="4" t="s">
        <v>117</v>
      </c>
      <c r="AB1516" s="4">
        <v>1</v>
      </c>
      <c r="AC1516" s="4" t="s">
        <v>118</v>
      </c>
      <c r="AD1516" s="36">
        <v>1</v>
      </c>
      <c r="AE1516" s="36" t="s">
        <v>119</v>
      </c>
      <c r="AF1516" s="4"/>
      <c r="AG1516" s="4"/>
      <c r="AH1516" s="4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</row>
    <row r="1517" spans="1:46" ht="15" customHeight="1" x14ac:dyDescent="0.35">
      <c r="A1517" s="4">
        <v>2023</v>
      </c>
      <c r="B1517" s="4" t="s">
        <v>34</v>
      </c>
      <c r="C1517" s="4" t="s">
        <v>34</v>
      </c>
      <c r="D1517" s="55">
        <v>45020</v>
      </c>
      <c r="E1517" s="4" t="s">
        <v>2566</v>
      </c>
      <c r="F1517" s="4" t="s">
        <v>36</v>
      </c>
      <c r="G1517" s="4" t="s">
        <v>921</v>
      </c>
      <c r="H1517" s="4" t="s">
        <v>38</v>
      </c>
      <c r="I1517" s="4" t="s">
        <v>2742</v>
      </c>
      <c r="J1517" s="4"/>
      <c r="K1517" s="55"/>
      <c r="L1517" s="4"/>
      <c r="M1517" s="4" t="s">
        <v>3717</v>
      </c>
      <c r="N1517" s="55"/>
      <c r="O1517" s="4" t="s">
        <v>3921</v>
      </c>
      <c r="P1517" s="55">
        <v>45027</v>
      </c>
      <c r="Q1517" s="4" t="s">
        <v>3922</v>
      </c>
      <c r="R1517" s="4"/>
      <c r="S1517" s="4"/>
      <c r="T1517" s="4">
        <v>1</v>
      </c>
      <c r="U1517" s="4" t="s">
        <v>40</v>
      </c>
      <c r="V1517" s="4">
        <v>22</v>
      </c>
      <c r="W1517" s="4" t="s">
        <v>852</v>
      </c>
      <c r="X1517" s="4">
        <v>1268</v>
      </c>
      <c r="Y1517" s="4" t="s">
        <v>852</v>
      </c>
      <c r="Z1517" s="4">
        <v>15</v>
      </c>
      <c r="AA1517" s="4" t="s">
        <v>43</v>
      </c>
      <c r="AB1517" s="4">
        <v>1</v>
      </c>
      <c r="AC1517" s="4" t="s">
        <v>43</v>
      </c>
      <c r="AD1517" s="36">
        <v>41</v>
      </c>
      <c r="AE1517" s="36" t="s">
        <v>579</v>
      </c>
      <c r="AF1517" s="4"/>
      <c r="AG1517" s="4"/>
      <c r="AH1517" s="4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</row>
    <row r="1518" spans="1:46" ht="15" customHeight="1" x14ac:dyDescent="0.35">
      <c r="A1518" s="4">
        <v>2023</v>
      </c>
      <c r="B1518" s="4" t="s">
        <v>34</v>
      </c>
      <c r="C1518" s="4" t="s">
        <v>34</v>
      </c>
      <c r="D1518" s="55">
        <v>44992</v>
      </c>
      <c r="E1518" s="4" t="s">
        <v>2324</v>
      </c>
      <c r="F1518" s="4" t="s">
        <v>36</v>
      </c>
      <c r="G1518" s="4" t="s">
        <v>921</v>
      </c>
      <c r="H1518" s="4" t="s">
        <v>38</v>
      </c>
      <c r="I1518" s="4" t="s">
        <v>3923</v>
      </c>
      <c r="J1518" s="4"/>
      <c r="K1518" s="55"/>
      <c r="L1518" s="4"/>
      <c r="M1518" s="4" t="s">
        <v>3924</v>
      </c>
      <c r="N1518" s="55"/>
      <c r="O1518" s="4" t="s">
        <v>3925</v>
      </c>
      <c r="P1518" s="55">
        <v>45021</v>
      </c>
      <c r="Q1518" s="4" t="s">
        <v>3926</v>
      </c>
      <c r="R1518" s="4"/>
      <c r="S1518" s="4"/>
      <c r="T1518" s="4">
        <v>16</v>
      </c>
      <c r="U1518" s="4" t="s">
        <v>142</v>
      </c>
      <c r="V1518" s="4">
        <v>221</v>
      </c>
      <c r="W1518" s="4" t="s">
        <v>333</v>
      </c>
      <c r="X1518" s="4">
        <v>189</v>
      </c>
      <c r="Y1518" s="4" t="s">
        <v>333</v>
      </c>
      <c r="Z1518" s="4">
        <v>15</v>
      </c>
      <c r="AA1518" s="4" t="s">
        <v>43</v>
      </c>
      <c r="AB1518" s="4">
        <v>1</v>
      </c>
      <c r="AC1518" s="4" t="s">
        <v>43</v>
      </c>
      <c r="AD1518" s="36">
        <v>1</v>
      </c>
      <c r="AE1518" s="36" t="s">
        <v>43</v>
      </c>
      <c r="AF1518" s="4"/>
      <c r="AG1518" s="4"/>
      <c r="AH1518" s="4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</row>
    <row r="1519" spans="1:46" ht="15" customHeight="1" x14ac:dyDescent="0.35">
      <c r="A1519" s="4">
        <v>2023</v>
      </c>
      <c r="B1519" s="4" t="s">
        <v>147</v>
      </c>
      <c r="C1519" s="4" t="s">
        <v>207</v>
      </c>
      <c r="D1519" s="55">
        <v>45016</v>
      </c>
      <c r="E1519" s="4" t="s">
        <v>2566</v>
      </c>
      <c r="F1519" s="4" t="s">
        <v>36</v>
      </c>
      <c r="G1519" s="4" t="s">
        <v>921</v>
      </c>
      <c r="H1519" s="4" t="s">
        <v>38</v>
      </c>
      <c r="I1519" s="4" t="s">
        <v>2742</v>
      </c>
      <c r="J1519" s="4"/>
      <c r="K1519" s="55"/>
      <c r="L1519" s="4"/>
      <c r="M1519" s="4" t="s">
        <v>3717</v>
      </c>
      <c r="N1519" s="55"/>
      <c r="O1519" s="4" t="s">
        <v>3927</v>
      </c>
      <c r="P1519" s="55">
        <v>45058</v>
      </c>
      <c r="Q1519" s="4" t="s">
        <v>3928</v>
      </c>
      <c r="R1519" s="4"/>
      <c r="S1519" s="4"/>
      <c r="T1519" s="4">
        <v>0</v>
      </c>
      <c r="U1519" s="4" t="s">
        <v>150</v>
      </c>
      <c r="V1519" s="4">
        <v>301573</v>
      </c>
      <c r="W1519" s="4" t="s">
        <v>824</v>
      </c>
      <c r="X1519" s="4">
        <v>301573</v>
      </c>
      <c r="Y1519" s="4" t="s">
        <v>824</v>
      </c>
      <c r="Z1519" s="4">
        <v>20</v>
      </c>
      <c r="AA1519" s="4" t="s">
        <v>324</v>
      </c>
      <c r="AB1519" s="56">
        <v>6</v>
      </c>
      <c r="AC1519" s="56" t="s">
        <v>825</v>
      </c>
      <c r="AD1519" s="36">
        <v>1</v>
      </c>
      <c r="AE1519" s="36" t="s">
        <v>825</v>
      </c>
      <c r="AF1519" s="4"/>
      <c r="AG1519" s="4"/>
      <c r="AH1519" s="4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</row>
    <row r="1520" spans="1:46" ht="15" customHeight="1" x14ac:dyDescent="0.35">
      <c r="A1520" s="4">
        <v>2023</v>
      </c>
      <c r="B1520" s="4" t="s">
        <v>62</v>
      </c>
      <c r="C1520" s="4" t="s">
        <v>62</v>
      </c>
      <c r="D1520" s="55">
        <v>45019</v>
      </c>
      <c r="E1520" s="4" t="s">
        <v>2875</v>
      </c>
      <c r="F1520" s="4" t="s">
        <v>36</v>
      </c>
      <c r="G1520" s="4" t="s">
        <v>921</v>
      </c>
      <c r="H1520" s="4" t="s">
        <v>38</v>
      </c>
      <c r="I1520" s="4" t="s">
        <v>2742</v>
      </c>
      <c r="J1520" s="4"/>
      <c r="K1520" s="55"/>
      <c r="L1520" s="4"/>
      <c r="M1520" s="4" t="s">
        <v>3538</v>
      </c>
      <c r="N1520" s="55"/>
      <c r="O1520" s="4" t="s">
        <v>3929</v>
      </c>
      <c r="P1520" s="55">
        <v>45078</v>
      </c>
      <c r="Q1520" s="4" t="s">
        <v>3930</v>
      </c>
      <c r="R1520" s="4"/>
      <c r="S1520" s="4"/>
      <c r="T1520" s="4">
        <v>99</v>
      </c>
      <c r="U1520" s="4" t="s">
        <v>64</v>
      </c>
      <c r="V1520" s="4">
        <v>447</v>
      </c>
      <c r="W1520" s="4" t="s">
        <v>415</v>
      </c>
      <c r="X1520" s="4">
        <v>799</v>
      </c>
      <c r="Y1520" s="4" t="s">
        <v>416</v>
      </c>
      <c r="Z1520" s="4">
        <v>9</v>
      </c>
      <c r="AA1520" s="4" t="s">
        <v>417</v>
      </c>
      <c r="AB1520" s="56">
        <v>1</v>
      </c>
      <c r="AC1520" s="56" t="s">
        <v>417</v>
      </c>
      <c r="AD1520" s="36">
        <v>1</v>
      </c>
      <c r="AE1520" s="36" t="s">
        <v>417</v>
      </c>
      <c r="AF1520" s="4"/>
      <c r="AG1520" s="4"/>
      <c r="AH1520" s="4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</row>
    <row r="1521" spans="1:46" ht="15" customHeight="1" x14ac:dyDescent="0.35">
      <c r="A1521" s="4">
        <v>2023</v>
      </c>
      <c r="B1521" s="4" t="s">
        <v>147</v>
      </c>
      <c r="C1521" s="4" t="s">
        <v>207</v>
      </c>
      <c r="D1521" s="55">
        <v>45026</v>
      </c>
      <c r="E1521" s="4" t="s">
        <v>2566</v>
      </c>
      <c r="F1521" s="4" t="s">
        <v>36</v>
      </c>
      <c r="G1521" s="4" t="s">
        <v>921</v>
      </c>
      <c r="H1521" s="4" t="s">
        <v>38</v>
      </c>
      <c r="I1521" s="4" t="s">
        <v>2755</v>
      </c>
      <c r="J1521" s="4"/>
      <c r="K1521" s="55"/>
      <c r="L1521" s="4"/>
      <c r="M1521" s="4" t="s">
        <v>3538</v>
      </c>
      <c r="N1521" s="55"/>
      <c r="O1521" s="4" t="s">
        <v>3931</v>
      </c>
      <c r="P1521" s="55">
        <v>45037</v>
      </c>
      <c r="Q1521" s="4" t="s">
        <v>3932</v>
      </c>
      <c r="R1521" s="4"/>
      <c r="S1521" s="4"/>
      <c r="T1521" s="4">
        <v>0</v>
      </c>
      <c r="U1521" s="4" t="s">
        <v>150</v>
      </c>
      <c r="V1521" s="4">
        <v>301826</v>
      </c>
      <c r="W1521" s="4" t="s">
        <v>783</v>
      </c>
      <c r="X1521" s="4">
        <v>301826</v>
      </c>
      <c r="Y1521" s="4" t="s">
        <v>783</v>
      </c>
      <c r="Z1521" s="4">
        <v>25</v>
      </c>
      <c r="AA1521" s="4" t="s">
        <v>117</v>
      </c>
      <c r="AB1521" s="4">
        <v>3</v>
      </c>
      <c r="AC1521" s="4" t="s">
        <v>784</v>
      </c>
      <c r="AD1521" s="36">
        <v>1</v>
      </c>
      <c r="AE1521" s="36" t="s">
        <v>784</v>
      </c>
      <c r="AF1521" s="4"/>
      <c r="AG1521" s="4"/>
      <c r="AH1521" s="4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</row>
    <row r="1522" spans="1:46" ht="15" customHeight="1" x14ac:dyDescent="0.35">
      <c r="A1522" s="4">
        <v>2023</v>
      </c>
      <c r="B1522" s="4" t="s">
        <v>34</v>
      </c>
      <c r="C1522" s="4" t="s">
        <v>244</v>
      </c>
      <c r="D1522" s="55">
        <v>45021</v>
      </c>
      <c r="E1522" s="4" t="s">
        <v>1910</v>
      </c>
      <c r="F1522" s="4" t="s">
        <v>36</v>
      </c>
      <c r="G1522" s="4" t="s">
        <v>921</v>
      </c>
      <c r="H1522" s="4" t="s">
        <v>38</v>
      </c>
      <c r="I1522" s="4" t="s">
        <v>2948</v>
      </c>
      <c r="J1522" s="4"/>
      <c r="K1522" s="55"/>
      <c r="L1522" s="4"/>
      <c r="M1522" s="4" t="s">
        <v>3538</v>
      </c>
      <c r="N1522" s="55"/>
      <c r="O1522" s="4" t="s">
        <v>3933</v>
      </c>
      <c r="P1522" s="55">
        <v>45027</v>
      </c>
      <c r="Q1522" s="4" t="s">
        <v>3934</v>
      </c>
      <c r="R1522" s="4"/>
      <c r="S1522" s="4"/>
      <c r="T1522" s="4">
        <v>10</v>
      </c>
      <c r="U1522" s="4" t="s">
        <v>246</v>
      </c>
      <c r="V1522" s="4">
        <v>511</v>
      </c>
      <c r="W1522" s="4" t="s">
        <v>405</v>
      </c>
      <c r="X1522" s="4">
        <v>89</v>
      </c>
      <c r="Y1522" s="4" t="s">
        <v>406</v>
      </c>
      <c r="Z1522" s="4">
        <v>8</v>
      </c>
      <c r="AA1522" s="4" t="s">
        <v>191</v>
      </c>
      <c r="AB1522" s="4">
        <v>1</v>
      </c>
      <c r="AC1522" s="4" t="s">
        <v>191</v>
      </c>
      <c r="AD1522" s="36">
        <v>1</v>
      </c>
      <c r="AE1522" s="36" t="s">
        <v>191</v>
      </c>
      <c r="AF1522" s="4"/>
      <c r="AG1522" s="4"/>
      <c r="AH1522" s="4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</row>
    <row r="1523" spans="1:46" ht="15" customHeight="1" x14ac:dyDescent="0.35">
      <c r="A1523" s="4">
        <v>2023</v>
      </c>
      <c r="B1523" s="4" t="s">
        <v>34</v>
      </c>
      <c r="C1523" s="4" t="s">
        <v>34</v>
      </c>
      <c r="D1523" s="55">
        <v>45028</v>
      </c>
      <c r="E1523" s="4" t="s">
        <v>3935</v>
      </c>
      <c r="F1523" s="4" t="s">
        <v>36</v>
      </c>
      <c r="G1523" s="4" t="s">
        <v>37</v>
      </c>
      <c r="H1523" s="4" t="s">
        <v>38</v>
      </c>
      <c r="I1523" s="4" t="s">
        <v>3923</v>
      </c>
      <c r="J1523" s="4"/>
      <c r="K1523" s="55"/>
      <c r="L1523" s="4"/>
      <c r="M1523" s="4" t="s">
        <v>3538</v>
      </c>
      <c r="N1523" s="55"/>
      <c r="O1523" s="4" t="s">
        <v>3936</v>
      </c>
      <c r="P1523" s="55">
        <v>45029</v>
      </c>
      <c r="Q1523" s="4" t="s">
        <v>3937</v>
      </c>
      <c r="R1523" s="4"/>
      <c r="S1523" s="4"/>
      <c r="T1523" s="4">
        <v>3</v>
      </c>
      <c r="U1523" s="4" t="s">
        <v>159</v>
      </c>
      <c r="V1523" s="4">
        <v>113</v>
      </c>
      <c r="W1523" s="4" t="s">
        <v>277</v>
      </c>
      <c r="X1523" s="4">
        <v>85</v>
      </c>
      <c r="Y1523" s="4" t="s">
        <v>277</v>
      </c>
      <c r="Z1523" s="4">
        <v>15</v>
      </c>
      <c r="AA1523" s="4" t="s">
        <v>43</v>
      </c>
      <c r="AB1523" s="4">
        <v>1</v>
      </c>
      <c r="AC1523" s="4" t="s">
        <v>43</v>
      </c>
      <c r="AD1523" s="36">
        <v>1</v>
      </c>
      <c r="AE1523" s="36" t="s">
        <v>43</v>
      </c>
      <c r="AF1523" s="4"/>
      <c r="AG1523" s="4"/>
      <c r="AH1523" s="4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</row>
    <row r="1524" spans="1:46" ht="15" customHeight="1" x14ac:dyDescent="0.35">
      <c r="A1524" s="4">
        <v>2023</v>
      </c>
      <c r="B1524" s="4" t="s">
        <v>34</v>
      </c>
      <c r="C1524" s="4" t="s">
        <v>34</v>
      </c>
      <c r="D1524" s="55">
        <v>45029</v>
      </c>
      <c r="E1524" s="4" t="s">
        <v>2566</v>
      </c>
      <c r="F1524" s="4" t="s">
        <v>36</v>
      </c>
      <c r="G1524" s="4" t="s">
        <v>921</v>
      </c>
      <c r="H1524" s="4" t="s">
        <v>38</v>
      </c>
      <c r="I1524" s="4" t="s">
        <v>2721</v>
      </c>
      <c r="J1524" s="4"/>
      <c r="K1524" s="55"/>
      <c r="L1524" s="4"/>
      <c r="M1524" s="4"/>
      <c r="N1524" s="55"/>
      <c r="O1524" s="4" t="s">
        <v>3938</v>
      </c>
      <c r="P1524" s="55">
        <v>45037</v>
      </c>
      <c r="Q1524" s="4" t="s">
        <v>3939</v>
      </c>
      <c r="R1524" s="4"/>
      <c r="S1524" s="4"/>
      <c r="T1524" s="4">
        <v>39</v>
      </c>
      <c r="U1524" s="4" t="s">
        <v>286</v>
      </c>
      <c r="V1524" s="4">
        <v>39</v>
      </c>
      <c r="W1524" s="4" t="s">
        <v>599</v>
      </c>
      <c r="X1524" s="4">
        <v>1087</v>
      </c>
      <c r="Y1524" s="4" t="s">
        <v>600</v>
      </c>
      <c r="Z1524" s="4">
        <v>15</v>
      </c>
      <c r="AA1524" s="4" t="s">
        <v>43</v>
      </c>
      <c r="AB1524" s="4">
        <v>1</v>
      </c>
      <c r="AC1524" s="4" t="s">
        <v>43</v>
      </c>
      <c r="AD1524" s="36">
        <v>1</v>
      </c>
      <c r="AE1524" s="36" t="s">
        <v>43</v>
      </c>
      <c r="AF1524" s="4"/>
      <c r="AG1524" s="4"/>
      <c r="AH1524" s="4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</row>
    <row r="1525" spans="1:46" ht="15" customHeight="1" x14ac:dyDescent="0.35">
      <c r="A1525" s="4">
        <v>2023</v>
      </c>
      <c r="B1525" s="4" t="s">
        <v>147</v>
      </c>
      <c r="C1525" s="4" t="s">
        <v>207</v>
      </c>
      <c r="D1525" s="55">
        <v>45030</v>
      </c>
      <c r="E1525" s="4" t="s">
        <v>2566</v>
      </c>
      <c r="F1525" s="4" t="s">
        <v>36</v>
      </c>
      <c r="G1525" s="4" t="s">
        <v>921</v>
      </c>
      <c r="H1525" s="4" t="s">
        <v>38</v>
      </c>
      <c r="I1525" s="4" t="s">
        <v>748</v>
      </c>
      <c r="J1525" s="4"/>
      <c r="K1525" s="55"/>
      <c r="L1525" s="4"/>
      <c r="M1525" s="4"/>
      <c r="N1525" s="55"/>
      <c r="O1525" s="4" t="s">
        <v>3940</v>
      </c>
      <c r="P1525" s="55">
        <v>45112</v>
      </c>
      <c r="Q1525" s="4" t="s">
        <v>3941</v>
      </c>
      <c r="R1525" s="4"/>
      <c r="S1525" s="4"/>
      <c r="T1525" s="4">
        <v>0</v>
      </c>
      <c r="U1525" s="4" t="s">
        <v>150</v>
      </c>
      <c r="V1525" s="4">
        <v>301327</v>
      </c>
      <c r="W1525" s="4" t="s">
        <v>1397</v>
      </c>
      <c r="X1525" s="4">
        <v>301327</v>
      </c>
      <c r="Y1525" s="4" t="s">
        <v>1397</v>
      </c>
      <c r="Z1525" s="4">
        <v>15</v>
      </c>
      <c r="AA1525" s="4" t="s">
        <v>43</v>
      </c>
      <c r="AB1525" s="4">
        <v>6</v>
      </c>
      <c r="AC1525" s="4" t="s">
        <v>1398</v>
      </c>
      <c r="AD1525" s="36">
        <v>1</v>
      </c>
      <c r="AE1525" s="36" t="s">
        <v>1398</v>
      </c>
      <c r="AF1525" s="4"/>
      <c r="AG1525" s="4"/>
      <c r="AH1525" s="4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</row>
    <row r="1526" spans="1:46" ht="15" customHeight="1" x14ac:dyDescent="0.35">
      <c r="A1526" s="4">
        <v>2023</v>
      </c>
      <c r="B1526" s="4" t="s">
        <v>147</v>
      </c>
      <c r="C1526" s="4" t="s">
        <v>148</v>
      </c>
      <c r="D1526" s="55">
        <v>45030</v>
      </c>
      <c r="E1526" s="4" t="s">
        <v>3727</v>
      </c>
      <c r="F1526" s="4" t="s">
        <v>36</v>
      </c>
      <c r="G1526" s="4" t="s">
        <v>921</v>
      </c>
      <c r="H1526" s="4" t="s">
        <v>38</v>
      </c>
      <c r="I1526" s="4" t="s">
        <v>2721</v>
      </c>
      <c r="J1526" s="4"/>
      <c r="K1526" s="55"/>
      <c r="L1526" s="4"/>
      <c r="M1526" s="4"/>
      <c r="N1526" s="55"/>
      <c r="O1526" s="4" t="s">
        <v>3942</v>
      </c>
      <c r="P1526" s="55">
        <v>45050</v>
      </c>
      <c r="Q1526" s="4" t="s">
        <v>3943</v>
      </c>
      <c r="R1526" s="4"/>
      <c r="S1526" s="4"/>
      <c r="T1526" s="4">
        <v>0</v>
      </c>
      <c r="U1526" s="4" t="s">
        <v>150</v>
      </c>
      <c r="V1526" s="4">
        <v>301285</v>
      </c>
      <c r="W1526" s="4" t="s">
        <v>665</v>
      </c>
      <c r="X1526" s="4">
        <v>301285</v>
      </c>
      <c r="Y1526" s="4" t="s">
        <v>665</v>
      </c>
      <c r="Z1526" s="4">
        <v>15</v>
      </c>
      <c r="AA1526" s="4" t="s">
        <v>43</v>
      </c>
      <c r="AB1526" s="4">
        <v>1</v>
      </c>
      <c r="AC1526" s="4" t="s">
        <v>43</v>
      </c>
      <c r="AD1526" s="36">
        <v>36</v>
      </c>
      <c r="AE1526" s="36" t="s">
        <v>666</v>
      </c>
      <c r="AF1526" s="4"/>
      <c r="AG1526" s="4"/>
      <c r="AH1526" s="4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</row>
    <row r="1527" spans="1:46" ht="15" customHeight="1" x14ac:dyDescent="0.35">
      <c r="A1527" s="4">
        <v>2023</v>
      </c>
      <c r="B1527" s="4" t="s">
        <v>147</v>
      </c>
      <c r="C1527" s="4" t="s">
        <v>148</v>
      </c>
      <c r="D1527" s="55">
        <v>45030</v>
      </c>
      <c r="E1527" s="4" t="s">
        <v>2947</v>
      </c>
      <c r="F1527" s="4" t="s">
        <v>36</v>
      </c>
      <c r="G1527" s="4" t="s">
        <v>37</v>
      </c>
      <c r="H1527" s="4" t="s">
        <v>38</v>
      </c>
      <c r="I1527" s="4" t="s">
        <v>2755</v>
      </c>
      <c r="J1527" s="4"/>
      <c r="K1527" s="55"/>
      <c r="L1527" s="4" t="s">
        <v>860</v>
      </c>
      <c r="M1527" s="4"/>
      <c r="N1527" s="55"/>
      <c r="O1527" s="4" t="s">
        <v>3944</v>
      </c>
      <c r="P1527" s="55">
        <v>45111</v>
      </c>
      <c r="Q1527" s="4" t="s">
        <v>3945</v>
      </c>
      <c r="R1527" s="4"/>
      <c r="S1527" s="4"/>
      <c r="T1527" s="4">
        <v>0</v>
      </c>
      <c r="U1527" s="4" t="s">
        <v>150</v>
      </c>
      <c r="V1527" s="4">
        <v>300707</v>
      </c>
      <c r="W1527" s="4" t="s">
        <v>3946</v>
      </c>
      <c r="X1527" s="4">
        <v>300707</v>
      </c>
      <c r="Y1527" s="4" t="s">
        <v>3946</v>
      </c>
      <c r="Z1527" s="4">
        <v>8</v>
      </c>
      <c r="AA1527" s="4" t="s">
        <v>191</v>
      </c>
      <c r="AB1527" s="4">
        <v>3</v>
      </c>
      <c r="AC1527" s="4" t="s">
        <v>202</v>
      </c>
      <c r="AD1527" s="36">
        <v>9</v>
      </c>
      <c r="AE1527" s="36" t="s">
        <v>3947</v>
      </c>
      <c r="AF1527" s="4"/>
      <c r="AG1527" s="4"/>
      <c r="AH1527" s="4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</row>
    <row r="1528" spans="1:46" ht="15" customHeight="1" x14ac:dyDescent="0.35">
      <c r="A1528" s="4">
        <v>2023</v>
      </c>
      <c r="B1528" s="4" t="s">
        <v>34</v>
      </c>
      <c r="C1528" s="4" t="s">
        <v>34</v>
      </c>
      <c r="D1528" s="55">
        <v>45033</v>
      </c>
      <c r="E1528" s="4" t="s">
        <v>2566</v>
      </c>
      <c r="F1528" s="4" t="s">
        <v>36</v>
      </c>
      <c r="G1528" s="4" t="s">
        <v>1149</v>
      </c>
      <c r="H1528" s="4" t="s">
        <v>38</v>
      </c>
      <c r="I1528" s="4" t="s">
        <v>748</v>
      </c>
      <c r="J1528" s="4"/>
      <c r="K1528" s="55"/>
      <c r="L1528" s="4"/>
      <c r="M1528" s="4" t="s">
        <v>3538</v>
      </c>
      <c r="N1528" s="55"/>
      <c r="O1528" s="4" t="s">
        <v>3948</v>
      </c>
      <c r="P1528" s="55">
        <v>45036</v>
      </c>
      <c r="Q1528" s="4" t="s">
        <v>3949</v>
      </c>
      <c r="R1528" s="4"/>
      <c r="S1528" s="4"/>
      <c r="T1528" s="4">
        <v>8</v>
      </c>
      <c r="U1528" s="4" t="s">
        <v>173</v>
      </c>
      <c r="V1528" s="4">
        <v>80</v>
      </c>
      <c r="W1528" s="4" t="s">
        <v>546</v>
      </c>
      <c r="X1528" s="4">
        <v>1089</v>
      </c>
      <c r="Y1528" s="4" t="s">
        <v>546</v>
      </c>
      <c r="Z1528" s="4">
        <v>15</v>
      </c>
      <c r="AA1528" s="4" t="s">
        <v>43</v>
      </c>
      <c r="AB1528" s="4">
        <v>1</v>
      </c>
      <c r="AC1528" s="4" t="s">
        <v>43</v>
      </c>
      <c r="AD1528" s="36">
        <v>22</v>
      </c>
      <c r="AE1528" s="36" t="s">
        <v>171</v>
      </c>
      <c r="AF1528" s="4"/>
      <c r="AG1528" s="4"/>
      <c r="AH1528" s="4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</row>
    <row r="1529" spans="1:46" ht="15" customHeight="1" x14ac:dyDescent="0.35">
      <c r="A1529" s="4">
        <v>2023</v>
      </c>
      <c r="B1529" s="4" t="s">
        <v>34</v>
      </c>
      <c r="C1529" s="4" t="s">
        <v>244</v>
      </c>
      <c r="D1529" s="55">
        <v>45030</v>
      </c>
      <c r="E1529" s="4" t="s">
        <v>2324</v>
      </c>
      <c r="F1529" s="4" t="s">
        <v>36</v>
      </c>
      <c r="G1529" s="4" t="s">
        <v>921</v>
      </c>
      <c r="H1529" s="4" t="s">
        <v>38</v>
      </c>
      <c r="I1529" s="4" t="s">
        <v>2948</v>
      </c>
      <c r="J1529" s="4"/>
      <c r="K1529" s="55"/>
      <c r="L1529" s="4"/>
      <c r="M1529" s="4" t="s">
        <v>3538</v>
      </c>
      <c r="N1529" s="55"/>
      <c r="O1529" s="4" t="s">
        <v>3950</v>
      </c>
      <c r="P1529" s="55">
        <v>45034</v>
      </c>
      <c r="Q1529" s="4" t="s">
        <v>3951</v>
      </c>
      <c r="R1529" s="4"/>
      <c r="S1529" s="4"/>
      <c r="T1529" s="4">
        <v>10</v>
      </c>
      <c r="U1529" s="4" t="s">
        <v>246</v>
      </c>
      <c r="V1529" s="4">
        <v>561</v>
      </c>
      <c r="W1529" s="4" t="s">
        <v>1222</v>
      </c>
      <c r="X1529" s="4">
        <v>1706</v>
      </c>
      <c r="Y1529" s="4" t="s">
        <v>1223</v>
      </c>
      <c r="Z1529" s="4">
        <v>15</v>
      </c>
      <c r="AA1529" s="4" t="s">
        <v>43</v>
      </c>
      <c r="AB1529" s="4">
        <v>1</v>
      </c>
      <c r="AC1529" s="4" t="s">
        <v>43</v>
      </c>
      <c r="AD1529" s="36">
        <v>1</v>
      </c>
      <c r="AE1529" s="36" t="s">
        <v>43</v>
      </c>
      <c r="AF1529" s="4"/>
      <c r="AG1529" s="4"/>
      <c r="AH1529" s="4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</row>
    <row r="1530" spans="1:46" ht="15" customHeight="1" x14ac:dyDescent="0.35">
      <c r="A1530" s="4">
        <v>2023</v>
      </c>
      <c r="B1530" s="4" t="s">
        <v>147</v>
      </c>
      <c r="C1530" s="4" t="s">
        <v>148</v>
      </c>
      <c r="D1530" s="55">
        <v>45034</v>
      </c>
      <c r="E1530" s="4" t="s">
        <v>2956</v>
      </c>
      <c r="F1530" s="4" t="s">
        <v>36</v>
      </c>
      <c r="G1530" s="4" t="s">
        <v>37</v>
      </c>
      <c r="H1530" s="4" t="s">
        <v>38</v>
      </c>
      <c r="I1530" s="4" t="s">
        <v>748</v>
      </c>
      <c r="J1530" s="4"/>
      <c r="K1530" s="55"/>
      <c r="L1530" s="4" t="s">
        <v>860</v>
      </c>
      <c r="M1530" s="4" t="s">
        <v>3127</v>
      </c>
      <c r="N1530" s="55"/>
      <c r="O1530" s="4" t="s">
        <v>3952</v>
      </c>
      <c r="P1530" s="55">
        <v>45082</v>
      </c>
      <c r="Q1530" s="4" t="s">
        <v>3953</v>
      </c>
      <c r="R1530" s="4"/>
      <c r="S1530" s="4"/>
      <c r="T1530" s="4">
        <v>0</v>
      </c>
      <c r="U1530" s="4" t="s">
        <v>150</v>
      </c>
      <c r="V1530" s="4">
        <v>301901</v>
      </c>
      <c r="W1530" s="4" t="s">
        <v>2372</v>
      </c>
      <c r="X1530" s="4">
        <v>301901</v>
      </c>
      <c r="Y1530" s="4" t="s">
        <v>2372</v>
      </c>
      <c r="Z1530" s="4">
        <v>18</v>
      </c>
      <c r="AA1530" s="4" t="s">
        <v>94</v>
      </c>
      <c r="AB1530" s="4">
        <v>1</v>
      </c>
      <c r="AC1530" s="4" t="s">
        <v>95</v>
      </c>
      <c r="AD1530" s="36">
        <v>7</v>
      </c>
      <c r="AE1530" s="36" t="s">
        <v>2373</v>
      </c>
      <c r="AF1530" s="4"/>
      <c r="AG1530" s="4"/>
      <c r="AH1530" s="4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</row>
    <row r="1531" spans="1:46" ht="15" customHeight="1" x14ac:dyDescent="0.35">
      <c r="A1531" s="4">
        <v>2023</v>
      </c>
      <c r="B1531" s="4" t="s">
        <v>147</v>
      </c>
      <c r="C1531" s="4" t="s">
        <v>148</v>
      </c>
      <c r="D1531" s="55">
        <v>45034</v>
      </c>
      <c r="E1531" s="4" t="s">
        <v>2566</v>
      </c>
      <c r="F1531" s="4" t="s">
        <v>36</v>
      </c>
      <c r="G1531" s="4" t="s">
        <v>921</v>
      </c>
      <c r="H1531" s="4" t="s">
        <v>38</v>
      </c>
      <c r="I1531" s="4" t="s">
        <v>2721</v>
      </c>
      <c r="J1531" s="4"/>
      <c r="K1531" s="55"/>
      <c r="L1531" s="4"/>
      <c r="M1531" s="4"/>
      <c r="N1531" s="55"/>
      <c r="O1531" s="4" t="s">
        <v>3954</v>
      </c>
      <c r="P1531" s="55">
        <v>45044</v>
      </c>
      <c r="Q1531" s="4" t="s">
        <v>3955</v>
      </c>
      <c r="R1531" s="4"/>
      <c r="S1531" s="4"/>
      <c r="T1531" s="4">
        <v>0</v>
      </c>
      <c r="U1531" s="4" t="s">
        <v>150</v>
      </c>
      <c r="V1531" s="4">
        <v>301281</v>
      </c>
      <c r="W1531" s="4" t="s">
        <v>1344</v>
      </c>
      <c r="X1531" s="4">
        <v>301281</v>
      </c>
      <c r="Y1531" s="4" t="s">
        <v>1344</v>
      </c>
      <c r="Z1531" s="4">
        <v>15</v>
      </c>
      <c r="AA1531" s="4" t="s">
        <v>43</v>
      </c>
      <c r="AB1531" s="4">
        <v>1</v>
      </c>
      <c r="AC1531" s="4" t="s">
        <v>43</v>
      </c>
      <c r="AD1531" s="36">
        <v>32</v>
      </c>
      <c r="AE1531" s="36" t="s">
        <v>1345</v>
      </c>
      <c r="AF1531" s="4"/>
      <c r="AG1531" s="4"/>
      <c r="AH1531" s="4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</row>
    <row r="1532" spans="1:46" ht="15" customHeight="1" x14ac:dyDescent="0.35">
      <c r="A1532" s="4">
        <v>2023</v>
      </c>
      <c r="B1532" s="4" t="s">
        <v>147</v>
      </c>
      <c r="C1532" s="4" t="s">
        <v>148</v>
      </c>
      <c r="D1532" s="55">
        <v>45033</v>
      </c>
      <c r="E1532" s="4" t="s">
        <v>2675</v>
      </c>
      <c r="F1532" s="4" t="s">
        <v>36</v>
      </c>
      <c r="G1532" s="4" t="s">
        <v>921</v>
      </c>
      <c r="H1532" s="4" t="s">
        <v>38</v>
      </c>
      <c r="I1532" s="4" t="s">
        <v>2721</v>
      </c>
      <c r="J1532" s="4"/>
      <c r="K1532" s="55"/>
      <c r="L1532" s="4"/>
      <c r="M1532" s="4"/>
      <c r="N1532" s="55"/>
      <c r="O1532" s="4" t="s">
        <v>3956</v>
      </c>
      <c r="P1532" s="55">
        <v>45042</v>
      </c>
      <c r="Q1532" s="4" t="s">
        <v>3957</v>
      </c>
      <c r="R1532" s="4"/>
      <c r="S1532" s="4"/>
      <c r="T1532" s="4">
        <v>0</v>
      </c>
      <c r="U1532" s="4" t="s">
        <v>150</v>
      </c>
      <c r="V1532" s="4">
        <v>301252</v>
      </c>
      <c r="W1532" s="4" t="s">
        <v>2576</v>
      </c>
      <c r="X1532" s="4">
        <v>301252</v>
      </c>
      <c r="Y1532" s="4" t="s">
        <v>2576</v>
      </c>
      <c r="Z1532" s="4">
        <v>15</v>
      </c>
      <c r="AA1532" s="4" t="s">
        <v>43</v>
      </c>
      <c r="AB1532" s="56">
        <v>1</v>
      </c>
      <c r="AC1532" s="56" t="s">
        <v>43</v>
      </c>
      <c r="AD1532" s="36">
        <v>3</v>
      </c>
      <c r="AE1532" s="36" t="s">
        <v>2577</v>
      </c>
      <c r="AF1532" s="4"/>
      <c r="AG1532" s="4"/>
      <c r="AH1532" s="4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</row>
    <row r="1533" spans="1:46" ht="15" customHeight="1" x14ac:dyDescent="0.35">
      <c r="A1533" s="4">
        <v>2023</v>
      </c>
      <c r="B1533" s="4" t="s">
        <v>147</v>
      </c>
      <c r="C1533" s="4" t="s">
        <v>148</v>
      </c>
      <c r="D1533" s="55">
        <v>45030</v>
      </c>
      <c r="E1533" s="4" t="s">
        <v>3727</v>
      </c>
      <c r="F1533" s="4" t="s">
        <v>36</v>
      </c>
      <c r="G1533" s="4" t="s">
        <v>921</v>
      </c>
      <c r="H1533" s="4" t="s">
        <v>38</v>
      </c>
      <c r="I1533" s="4" t="s">
        <v>2721</v>
      </c>
      <c r="J1533" s="4"/>
      <c r="K1533" s="57"/>
      <c r="L1533" s="4"/>
      <c r="M1533" s="4" t="s">
        <v>3958</v>
      </c>
      <c r="N1533" s="55"/>
      <c r="O1533" s="4" t="s">
        <v>3959</v>
      </c>
      <c r="P1533" s="57">
        <v>45042</v>
      </c>
      <c r="Q1533" s="4" t="s">
        <v>3960</v>
      </c>
      <c r="R1533" s="56"/>
      <c r="S1533" s="4"/>
      <c r="T1533" s="56">
        <v>0</v>
      </c>
      <c r="U1533" s="56" t="s">
        <v>150</v>
      </c>
      <c r="V1533" s="56">
        <v>301253</v>
      </c>
      <c r="W1533" s="56" t="s">
        <v>424</v>
      </c>
      <c r="X1533" s="56">
        <v>301253</v>
      </c>
      <c r="Y1533" s="56" t="s">
        <v>424</v>
      </c>
      <c r="Z1533" s="56">
        <v>15</v>
      </c>
      <c r="AA1533" s="56" t="s">
        <v>43</v>
      </c>
      <c r="AB1533" s="56">
        <v>1</v>
      </c>
      <c r="AC1533" s="56" t="s">
        <v>43</v>
      </c>
      <c r="AD1533" s="37">
        <v>4</v>
      </c>
      <c r="AE1533" s="37" t="s">
        <v>425</v>
      </c>
      <c r="AF1533" s="4"/>
      <c r="AG1533" s="4"/>
      <c r="AH1533" s="4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</row>
    <row r="1534" spans="1:46" ht="15" customHeight="1" x14ac:dyDescent="0.35">
      <c r="A1534" s="4">
        <v>2023</v>
      </c>
      <c r="B1534" s="4" t="s">
        <v>34</v>
      </c>
      <c r="C1534" s="4" t="s">
        <v>34</v>
      </c>
      <c r="D1534" s="55">
        <v>45034</v>
      </c>
      <c r="E1534" s="4" t="s">
        <v>3727</v>
      </c>
      <c r="F1534" s="4" t="s">
        <v>36</v>
      </c>
      <c r="G1534" s="4" t="s">
        <v>921</v>
      </c>
      <c r="H1534" s="4" t="s">
        <v>38</v>
      </c>
      <c r="I1534" s="4" t="s">
        <v>2742</v>
      </c>
      <c r="J1534" s="4"/>
      <c r="K1534" s="57"/>
      <c r="L1534" s="4"/>
      <c r="M1534" s="4" t="s">
        <v>3127</v>
      </c>
      <c r="N1534" s="55"/>
      <c r="O1534" s="4" t="s">
        <v>3961</v>
      </c>
      <c r="P1534" s="57">
        <v>45035</v>
      </c>
      <c r="Q1534" s="4" t="s">
        <v>3962</v>
      </c>
      <c r="R1534" s="56"/>
      <c r="S1534" s="4"/>
      <c r="T1534" s="56">
        <v>1</v>
      </c>
      <c r="U1534" s="56" t="s">
        <v>40</v>
      </c>
      <c r="V1534" s="56">
        <v>1</v>
      </c>
      <c r="W1534" s="56" t="s">
        <v>219</v>
      </c>
      <c r="X1534" s="56">
        <v>3</v>
      </c>
      <c r="Y1534" s="56" t="s">
        <v>220</v>
      </c>
      <c r="Z1534" s="56">
        <v>15</v>
      </c>
      <c r="AA1534" s="56" t="s">
        <v>43</v>
      </c>
      <c r="AB1534" s="56">
        <v>1</v>
      </c>
      <c r="AC1534" s="56" t="s">
        <v>43</v>
      </c>
      <c r="AD1534" s="37">
        <v>1</v>
      </c>
      <c r="AE1534" s="37" t="s">
        <v>43</v>
      </c>
      <c r="AF1534" s="4"/>
      <c r="AG1534" s="4"/>
      <c r="AH1534" s="4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</row>
    <row r="1535" spans="1:46" ht="15" customHeight="1" x14ac:dyDescent="0.35">
      <c r="A1535" s="4">
        <v>2023</v>
      </c>
      <c r="B1535" s="4" t="s">
        <v>147</v>
      </c>
      <c r="C1535" s="4" t="s">
        <v>148</v>
      </c>
      <c r="D1535" s="55">
        <v>45030</v>
      </c>
      <c r="E1535" s="4" t="s">
        <v>2982</v>
      </c>
      <c r="F1535" s="4" t="s">
        <v>36</v>
      </c>
      <c r="G1535" s="4" t="s">
        <v>37</v>
      </c>
      <c r="H1535" s="4" t="s">
        <v>38</v>
      </c>
      <c r="I1535" s="4" t="s">
        <v>748</v>
      </c>
      <c r="J1535" s="4"/>
      <c r="K1535" s="55"/>
      <c r="L1535" s="4" t="s">
        <v>860</v>
      </c>
      <c r="M1535" s="4" t="s">
        <v>3127</v>
      </c>
      <c r="N1535" s="55"/>
      <c r="O1535" s="4" t="s">
        <v>3963</v>
      </c>
      <c r="P1535" s="55">
        <v>45075</v>
      </c>
      <c r="Q1535" s="4" t="s">
        <v>3964</v>
      </c>
      <c r="R1535" s="4"/>
      <c r="S1535" s="4"/>
      <c r="T1535" s="4">
        <v>0</v>
      </c>
      <c r="U1535" s="4" t="s">
        <v>150</v>
      </c>
      <c r="V1535" s="4">
        <v>301295</v>
      </c>
      <c r="W1535" s="4" t="s">
        <v>3965</v>
      </c>
      <c r="X1535" s="4">
        <v>301295</v>
      </c>
      <c r="Y1535" s="4" t="s">
        <v>3965</v>
      </c>
      <c r="Z1535" s="4">
        <v>15</v>
      </c>
      <c r="AA1535" s="4" t="s">
        <v>43</v>
      </c>
      <c r="AB1535" s="4">
        <v>2</v>
      </c>
      <c r="AC1535" s="4" t="s">
        <v>509</v>
      </c>
      <c r="AD1535" s="36">
        <v>2</v>
      </c>
      <c r="AE1535" s="36" t="s">
        <v>3966</v>
      </c>
      <c r="AF1535" s="4"/>
      <c r="AG1535" s="4"/>
      <c r="AH1535" s="4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</row>
    <row r="1536" spans="1:46" ht="15" customHeight="1" x14ac:dyDescent="0.35">
      <c r="A1536" s="4">
        <v>2023</v>
      </c>
      <c r="B1536" s="4" t="s">
        <v>147</v>
      </c>
      <c r="C1536" s="4" t="s">
        <v>148</v>
      </c>
      <c r="D1536" s="55">
        <v>45034</v>
      </c>
      <c r="E1536" s="4" t="s">
        <v>2982</v>
      </c>
      <c r="F1536" s="4" t="s">
        <v>36</v>
      </c>
      <c r="G1536" s="4" t="s">
        <v>37</v>
      </c>
      <c r="H1536" s="4" t="s">
        <v>38</v>
      </c>
      <c r="I1536" s="4" t="s">
        <v>748</v>
      </c>
      <c r="J1536" s="4"/>
      <c r="K1536" s="55"/>
      <c r="L1536" s="4" t="s">
        <v>860</v>
      </c>
      <c r="M1536" s="4" t="s">
        <v>3127</v>
      </c>
      <c r="N1536" s="55"/>
      <c r="O1536" s="4" t="s">
        <v>3967</v>
      </c>
      <c r="P1536" s="55">
        <v>45075</v>
      </c>
      <c r="Q1536" s="4" t="s">
        <v>3968</v>
      </c>
      <c r="R1536" s="4"/>
      <c r="S1536" s="4"/>
      <c r="T1536" s="4">
        <v>0</v>
      </c>
      <c r="U1536" s="4" t="s">
        <v>150</v>
      </c>
      <c r="V1536" s="4">
        <v>300232</v>
      </c>
      <c r="W1536" s="4" t="s">
        <v>3969</v>
      </c>
      <c r="X1536" s="4">
        <v>300232</v>
      </c>
      <c r="Y1536" s="4" t="s">
        <v>3969</v>
      </c>
      <c r="Z1536" s="4">
        <v>2</v>
      </c>
      <c r="AA1536" s="4" t="s">
        <v>72</v>
      </c>
      <c r="AB1536" s="4">
        <v>18</v>
      </c>
      <c r="AC1536" s="4" t="s">
        <v>907</v>
      </c>
      <c r="AD1536" s="36">
        <v>9</v>
      </c>
      <c r="AE1536" s="36" t="s">
        <v>3970</v>
      </c>
      <c r="AF1536" s="4"/>
      <c r="AG1536" s="4"/>
      <c r="AH1536" s="4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</row>
    <row r="1537" spans="1:46" ht="15" customHeight="1" x14ac:dyDescent="0.35">
      <c r="A1537" s="4">
        <v>2023</v>
      </c>
      <c r="B1537" s="4" t="s">
        <v>147</v>
      </c>
      <c r="C1537" s="4" t="s">
        <v>207</v>
      </c>
      <c r="D1537" s="55">
        <v>45034</v>
      </c>
      <c r="E1537" s="4" t="s">
        <v>2947</v>
      </c>
      <c r="F1537" s="4" t="s">
        <v>36</v>
      </c>
      <c r="G1537" s="4" t="s">
        <v>37</v>
      </c>
      <c r="H1537" s="4" t="s">
        <v>38</v>
      </c>
      <c r="I1537" s="4" t="s">
        <v>748</v>
      </c>
      <c r="J1537" s="4"/>
      <c r="K1537" s="55"/>
      <c r="L1537" s="4" t="s">
        <v>860</v>
      </c>
      <c r="M1537" s="4" t="s">
        <v>2983</v>
      </c>
      <c r="N1537" s="55"/>
      <c r="O1537" s="4" t="s">
        <v>3971</v>
      </c>
      <c r="P1537" s="55">
        <v>45103</v>
      </c>
      <c r="Q1537" s="4" t="s">
        <v>3972</v>
      </c>
      <c r="R1537" s="4"/>
      <c r="S1537" s="4"/>
      <c r="T1537" s="56">
        <v>0</v>
      </c>
      <c r="U1537" s="56" t="s">
        <v>150</v>
      </c>
      <c r="V1537" s="56">
        <v>300136</v>
      </c>
      <c r="W1537" s="56" t="s">
        <v>3973</v>
      </c>
      <c r="X1537" s="56">
        <v>300136</v>
      </c>
      <c r="Y1537" s="56" t="s">
        <v>3973</v>
      </c>
      <c r="Z1537" s="56">
        <v>2</v>
      </c>
      <c r="AA1537" s="56" t="s">
        <v>72</v>
      </c>
      <c r="AB1537" s="56">
        <v>7</v>
      </c>
      <c r="AC1537" s="56" t="s">
        <v>3974</v>
      </c>
      <c r="AD1537" s="37">
        <v>1</v>
      </c>
      <c r="AE1537" s="37" t="s">
        <v>1349</v>
      </c>
      <c r="AF1537" s="4"/>
      <c r="AG1537" s="4"/>
      <c r="AH1537" s="4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</row>
    <row r="1538" spans="1:46" ht="15" customHeight="1" x14ac:dyDescent="0.35">
      <c r="A1538" s="4">
        <v>2023</v>
      </c>
      <c r="B1538" s="4" t="s">
        <v>62</v>
      </c>
      <c r="C1538" s="4" t="s">
        <v>62</v>
      </c>
      <c r="D1538" s="55">
        <v>45034</v>
      </c>
      <c r="E1538" s="4" t="s">
        <v>2947</v>
      </c>
      <c r="F1538" s="4" t="s">
        <v>36</v>
      </c>
      <c r="G1538" s="4" t="s">
        <v>37</v>
      </c>
      <c r="H1538" s="4" t="s">
        <v>38</v>
      </c>
      <c r="I1538" s="4" t="s">
        <v>2755</v>
      </c>
      <c r="J1538" s="4"/>
      <c r="K1538" s="55"/>
      <c r="L1538" s="4" t="s">
        <v>860</v>
      </c>
      <c r="M1538" s="4" t="s">
        <v>3021</v>
      </c>
      <c r="N1538" s="55"/>
      <c r="O1538" s="4" t="s">
        <v>3975</v>
      </c>
      <c r="P1538" s="55">
        <v>45084</v>
      </c>
      <c r="Q1538" s="4" t="s">
        <v>3976</v>
      </c>
      <c r="R1538" s="4"/>
      <c r="S1538" s="4"/>
      <c r="T1538" s="56">
        <v>99</v>
      </c>
      <c r="U1538" s="56" t="s">
        <v>64</v>
      </c>
      <c r="V1538" s="56">
        <v>445</v>
      </c>
      <c r="W1538" s="56" t="s">
        <v>411</v>
      </c>
      <c r="X1538" s="56">
        <v>775</v>
      </c>
      <c r="Y1538" s="56" t="s">
        <v>412</v>
      </c>
      <c r="Z1538" s="56">
        <v>6</v>
      </c>
      <c r="AA1538" s="56" t="s">
        <v>413</v>
      </c>
      <c r="AB1538" s="56">
        <v>1</v>
      </c>
      <c r="AC1538" s="56" t="s">
        <v>413</v>
      </c>
      <c r="AD1538" s="37">
        <v>1</v>
      </c>
      <c r="AE1538" s="37" t="s">
        <v>413</v>
      </c>
      <c r="AF1538" s="4"/>
      <c r="AG1538" s="4"/>
      <c r="AH1538" s="4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</row>
    <row r="1539" spans="1:46" ht="15" customHeight="1" x14ac:dyDescent="0.35">
      <c r="A1539" s="4">
        <v>2023</v>
      </c>
      <c r="B1539" s="4" t="s">
        <v>62</v>
      </c>
      <c r="C1539" s="4" t="s">
        <v>62</v>
      </c>
      <c r="D1539" s="55">
        <v>45019</v>
      </c>
      <c r="E1539" s="4" t="s">
        <v>2324</v>
      </c>
      <c r="F1539" s="4" t="s">
        <v>36</v>
      </c>
      <c r="G1539" s="4" t="s">
        <v>1149</v>
      </c>
      <c r="H1539" s="4" t="s">
        <v>38</v>
      </c>
      <c r="I1539" s="4" t="s">
        <v>2712</v>
      </c>
      <c r="J1539" s="4"/>
      <c r="K1539" s="55"/>
      <c r="L1539" s="4"/>
      <c r="M1539" s="4" t="s">
        <v>3021</v>
      </c>
      <c r="N1539" s="55"/>
      <c r="O1539" s="4" t="s">
        <v>3977</v>
      </c>
      <c r="P1539" s="55">
        <v>45035</v>
      </c>
      <c r="Q1539" s="4" t="s">
        <v>3978</v>
      </c>
      <c r="R1539" s="4"/>
      <c r="S1539" s="4"/>
      <c r="T1539" s="4">
        <v>99</v>
      </c>
      <c r="U1539" s="4" t="s">
        <v>64</v>
      </c>
      <c r="V1539" s="4">
        <v>448</v>
      </c>
      <c r="W1539" s="4" t="s">
        <v>304</v>
      </c>
      <c r="X1539" s="4">
        <v>804</v>
      </c>
      <c r="Y1539" s="4" t="s">
        <v>305</v>
      </c>
      <c r="Z1539" s="4">
        <v>10</v>
      </c>
      <c r="AA1539" s="4" t="s">
        <v>256</v>
      </c>
      <c r="AB1539" s="56">
        <v>1</v>
      </c>
      <c r="AC1539" s="56" t="s">
        <v>256</v>
      </c>
      <c r="AD1539" s="36">
        <v>2</v>
      </c>
      <c r="AE1539" s="36" t="s">
        <v>306</v>
      </c>
      <c r="AF1539" s="4"/>
      <c r="AG1539" s="4"/>
      <c r="AH1539" s="4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</row>
    <row r="1540" spans="1:46" ht="15" customHeight="1" x14ac:dyDescent="0.35">
      <c r="A1540" s="4">
        <v>2023</v>
      </c>
      <c r="B1540" s="4" t="s">
        <v>34</v>
      </c>
      <c r="C1540" s="4" t="s">
        <v>244</v>
      </c>
      <c r="D1540" s="55">
        <v>45029</v>
      </c>
      <c r="E1540" s="4" t="s">
        <v>2875</v>
      </c>
      <c r="F1540" s="4" t="s">
        <v>36</v>
      </c>
      <c r="G1540" s="4" t="s">
        <v>921</v>
      </c>
      <c r="H1540" s="4" t="s">
        <v>38</v>
      </c>
      <c r="I1540" s="4" t="s">
        <v>2948</v>
      </c>
      <c r="J1540" s="4"/>
      <c r="K1540" s="55"/>
      <c r="L1540" s="4"/>
      <c r="M1540" s="4" t="s">
        <v>3021</v>
      </c>
      <c r="N1540" s="55"/>
      <c r="O1540" s="4" t="s">
        <v>3979</v>
      </c>
      <c r="P1540" s="55">
        <v>45035</v>
      </c>
      <c r="Q1540" s="4" t="s">
        <v>3980</v>
      </c>
      <c r="R1540" s="4"/>
      <c r="S1540" s="4"/>
      <c r="T1540" s="4">
        <v>10</v>
      </c>
      <c r="U1540" s="4" t="s">
        <v>246</v>
      </c>
      <c r="V1540" s="4">
        <v>562</v>
      </c>
      <c r="W1540" s="4" t="s">
        <v>1263</v>
      </c>
      <c r="X1540" s="4">
        <v>1707</v>
      </c>
      <c r="Y1540" s="4" t="s">
        <v>1263</v>
      </c>
      <c r="Z1540" s="4">
        <v>10</v>
      </c>
      <c r="AA1540" s="4" t="s">
        <v>256</v>
      </c>
      <c r="AB1540" s="4">
        <v>1</v>
      </c>
      <c r="AC1540" s="4" t="s">
        <v>256</v>
      </c>
      <c r="AD1540" s="36">
        <v>1</v>
      </c>
      <c r="AE1540" s="36" t="s">
        <v>256</v>
      </c>
      <c r="AF1540" s="4"/>
      <c r="AG1540" s="4"/>
      <c r="AH1540" s="4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</row>
    <row r="1541" spans="1:46" ht="15" customHeight="1" x14ac:dyDescent="0.35">
      <c r="A1541" s="4">
        <v>2023</v>
      </c>
      <c r="B1541" s="4" t="s">
        <v>34</v>
      </c>
      <c r="C1541" s="4" t="s">
        <v>34</v>
      </c>
      <c r="D1541" s="55">
        <v>44985</v>
      </c>
      <c r="E1541" s="4" t="s">
        <v>2675</v>
      </c>
      <c r="F1541" s="4" t="s">
        <v>36</v>
      </c>
      <c r="G1541" s="4" t="s">
        <v>921</v>
      </c>
      <c r="H1541" s="4" t="s">
        <v>38</v>
      </c>
      <c r="I1541" s="4" t="s">
        <v>2712</v>
      </c>
      <c r="J1541" s="4"/>
      <c r="K1541" s="55"/>
      <c r="L1541" s="4"/>
      <c r="M1541" s="4" t="s">
        <v>3021</v>
      </c>
      <c r="N1541" s="55"/>
      <c r="O1541" s="4" t="s">
        <v>3981</v>
      </c>
      <c r="P1541" s="55">
        <v>45037</v>
      </c>
      <c r="Q1541" s="4" t="s">
        <v>3982</v>
      </c>
      <c r="R1541" s="4"/>
      <c r="S1541" s="4"/>
      <c r="T1541" s="4">
        <v>26</v>
      </c>
      <c r="U1541" s="4" t="s">
        <v>51</v>
      </c>
      <c r="V1541" s="4">
        <v>335</v>
      </c>
      <c r="W1541" s="4" t="s">
        <v>544</v>
      </c>
      <c r="X1541" s="4">
        <v>1545</v>
      </c>
      <c r="Y1541" s="4" t="s">
        <v>544</v>
      </c>
      <c r="Z1541" s="4">
        <v>15</v>
      </c>
      <c r="AA1541" s="4" t="s">
        <v>43</v>
      </c>
      <c r="AB1541" s="4">
        <v>1</v>
      </c>
      <c r="AC1541" s="4" t="s">
        <v>43</v>
      </c>
      <c r="AD1541" s="36">
        <v>1</v>
      </c>
      <c r="AE1541" s="36" t="s">
        <v>43</v>
      </c>
      <c r="AF1541" s="4"/>
      <c r="AG1541" s="4"/>
      <c r="AH1541" s="4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</row>
    <row r="1542" spans="1:46" ht="15" customHeight="1" x14ac:dyDescent="0.35">
      <c r="A1542" s="4">
        <v>2023</v>
      </c>
      <c r="B1542" s="4" t="s">
        <v>34</v>
      </c>
      <c r="C1542" s="4" t="s">
        <v>34</v>
      </c>
      <c r="D1542" s="55">
        <v>45035</v>
      </c>
      <c r="E1542" s="4" t="s">
        <v>2875</v>
      </c>
      <c r="F1542" s="4" t="s">
        <v>36</v>
      </c>
      <c r="G1542" s="4" t="s">
        <v>921</v>
      </c>
      <c r="H1542" s="4" t="s">
        <v>38</v>
      </c>
      <c r="I1542" s="4" t="s">
        <v>2728</v>
      </c>
      <c r="J1542" s="4"/>
      <c r="K1542" s="55"/>
      <c r="L1542" s="4"/>
      <c r="M1542" s="4"/>
      <c r="N1542" s="55"/>
      <c r="O1542" s="4" t="s">
        <v>3983</v>
      </c>
      <c r="P1542" s="55">
        <v>45037</v>
      </c>
      <c r="Q1542" s="4" t="s">
        <v>3984</v>
      </c>
      <c r="R1542" s="4"/>
      <c r="S1542" s="4"/>
      <c r="T1542" s="4">
        <v>38</v>
      </c>
      <c r="U1542" s="4" t="s">
        <v>59</v>
      </c>
      <c r="V1542" s="4">
        <v>38</v>
      </c>
      <c r="W1542" s="4" t="s">
        <v>184</v>
      </c>
      <c r="X1542" s="4">
        <v>1086</v>
      </c>
      <c r="Y1542" s="4" t="s">
        <v>184</v>
      </c>
      <c r="Z1542" s="4">
        <v>15</v>
      </c>
      <c r="AA1542" s="4" t="s">
        <v>43</v>
      </c>
      <c r="AB1542" s="4">
        <v>1</v>
      </c>
      <c r="AC1542" s="4" t="s">
        <v>43</v>
      </c>
      <c r="AD1542" s="36">
        <v>31</v>
      </c>
      <c r="AE1542" s="36" t="s">
        <v>49</v>
      </c>
      <c r="AF1542" s="4"/>
      <c r="AG1542" s="4"/>
      <c r="AH1542" s="4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</row>
    <row r="1543" spans="1:46" ht="15" customHeight="1" x14ac:dyDescent="0.35">
      <c r="A1543" s="4">
        <v>2023</v>
      </c>
      <c r="B1543" s="4" t="s">
        <v>34</v>
      </c>
      <c r="C1543" s="4" t="s">
        <v>34</v>
      </c>
      <c r="D1543" s="55">
        <v>45035</v>
      </c>
      <c r="E1543" s="4" t="s">
        <v>2566</v>
      </c>
      <c r="F1543" s="4" t="s">
        <v>36</v>
      </c>
      <c r="G1543" s="4" t="s">
        <v>921</v>
      </c>
      <c r="H1543" s="4" t="s">
        <v>38</v>
      </c>
      <c r="I1543" s="4" t="s">
        <v>2728</v>
      </c>
      <c r="J1543" s="4"/>
      <c r="K1543" s="55"/>
      <c r="L1543" s="4"/>
      <c r="M1543" s="4" t="s">
        <v>3021</v>
      </c>
      <c r="N1543" s="55"/>
      <c r="O1543" s="4" t="s">
        <v>3985</v>
      </c>
      <c r="P1543" s="55">
        <v>45036</v>
      </c>
      <c r="Q1543" s="4" t="s">
        <v>3986</v>
      </c>
      <c r="R1543" s="4"/>
      <c r="S1543" s="4"/>
      <c r="T1543" s="56">
        <v>6</v>
      </c>
      <c r="U1543" s="56" t="s">
        <v>138</v>
      </c>
      <c r="V1543" s="56">
        <v>61</v>
      </c>
      <c r="W1543" s="56" t="s">
        <v>139</v>
      </c>
      <c r="X1543" s="56">
        <v>17</v>
      </c>
      <c r="Y1543" s="56" t="s">
        <v>140</v>
      </c>
      <c r="Z1543" s="56">
        <v>15</v>
      </c>
      <c r="AA1543" s="56" t="s">
        <v>43</v>
      </c>
      <c r="AB1543" s="56">
        <v>1</v>
      </c>
      <c r="AC1543" s="56" t="s">
        <v>43</v>
      </c>
      <c r="AD1543" s="37">
        <v>1</v>
      </c>
      <c r="AE1543" s="37" t="s">
        <v>43</v>
      </c>
      <c r="AF1543" s="4"/>
      <c r="AG1543" s="4"/>
      <c r="AH1543" s="4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</row>
    <row r="1544" spans="1:46" ht="15" customHeight="1" x14ac:dyDescent="0.35">
      <c r="A1544" s="4">
        <v>2023</v>
      </c>
      <c r="B1544" s="4" t="s">
        <v>34</v>
      </c>
      <c r="C1544" s="4" t="s">
        <v>34</v>
      </c>
      <c r="D1544" s="55">
        <v>45036</v>
      </c>
      <c r="E1544" s="4" t="s">
        <v>2566</v>
      </c>
      <c r="F1544" s="4" t="s">
        <v>36</v>
      </c>
      <c r="G1544" s="4" t="s">
        <v>921</v>
      </c>
      <c r="H1544" s="4" t="s">
        <v>38</v>
      </c>
      <c r="I1544" s="4" t="s">
        <v>2728</v>
      </c>
      <c r="J1544" s="4"/>
      <c r="K1544" s="55"/>
      <c r="L1544" s="4"/>
      <c r="M1544" s="4" t="s">
        <v>3021</v>
      </c>
      <c r="N1544" s="55"/>
      <c r="O1544" s="4" t="s">
        <v>3987</v>
      </c>
      <c r="P1544" s="55">
        <v>45036</v>
      </c>
      <c r="Q1544" s="4" t="s">
        <v>3988</v>
      </c>
      <c r="R1544" s="4"/>
      <c r="S1544" s="4"/>
      <c r="T1544" s="56">
        <v>38</v>
      </c>
      <c r="U1544" s="56" t="s">
        <v>59</v>
      </c>
      <c r="V1544" s="56">
        <v>244</v>
      </c>
      <c r="W1544" s="56" t="s">
        <v>1197</v>
      </c>
      <c r="X1544" s="56">
        <v>1632</v>
      </c>
      <c r="Y1544" s="56" t="s">
        <v>1198</v>
      </c>
      <c r="Z1544" s="56">
        <v>15</v>
      </c>
      <c r="AA1544" s="56" t="s">
        <v>43</v>
      </c>
      <c r="AB1544" s="56">
        <v>1</v>
      </c>
      <c r="AC1544" s="56" t="s">
        <v>43</v>
      </c>
      <c r="AD1544" s="37">
        <v>31</v>
      </c>
      <c r="AE1544" s="37" t="s">
        <v>49</v>
      </c>
      <c r="AF1544" s="4"/>
      <c r="AG1544" s="4"/>
      <c r="AH1544" s="4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</row>
    <row r="1545" spans="1:46" ht="15" customHeight="1" x14ac:dyDescent="0.35">
      <c r="A1545" s="4">
        <v>2023</v>
      </c>
      <c r="B1545" s="4" t="s">
        <v>34</v>
      </c>
      <c r="C1545" s="4" t="s">
        <v>34</v>
      </c>
      <c r="D1545" s="55">
        <v>45036</v>
      </c>
      <c r="E1545" s="4" t="s">
        <v>2566</v>
      </c>
      <c r="F1545" s="4" t="s">
        <v>36</v>
      </c>
      <c r="G1545" s="4" t="s">
        <v>921</v>
      </c>
      <c r="H1545" s="4" t="s">
        <v>38</v>
      </c>
      <c r="I1545" s="4" t="s">
        <v>2728</v>
      </c>
      <c r="J1545" s="4"/>
      <c r="K1545" s="55"/>
      <c r="L1545" s="4"/>
      <c r="M1545" s="4" t="s">
        <v>3021</v>
      </c>
      <c r="N1545" s="55"/>
      <c r="O1545" s="4" t="s">
        <v>3989</v>
      </c>
      <c r="P1545" s="55">
        <v>45036</v>
      </c>
      <c r="Q1545" s="4" t="s">
        <v>3990</v>
      </c>
      <c r="R1545" s="4"/>
      <c r="S1545" s="4"/>
      <c r="T1545" s="4">
        <v>6</v>
      </c>
      <c r="U1545" s="4" t="s">
        <v>138</v>
      </c>
      <c r="V1545" s="4">
        <v>67</v>
      </c>
      <c r="W1545" s="4" t="s">
        <v>871</v>
      </c>
      <c r="X1545" s="4">
        <v>24</v>
      </c>
      <c r="Y1545" s="4" t="s">
        <v>872</v>
      </c>
      <c r="Z1545" s="4">
        <v>15</v>
      </c>
      <c r="AA1545" s="4" t="s">
        <v>43</v>
      </c>
      <c r="AB1545" s="4">
        <v>1</v>
      </c>
      <c r="AC1545" s="4" t="s">
        <v>43</v>
      </c>
      <c r="AD1545" s="36">
        <v>40</v>
      </c>
      <c r="AE1545" s="36" t="s">
        <v>672</v>
      </c>
      <c r="AF1545" s="4"/>
      <c r="AG1545" s="4"/>
      <c r="AH1545" s="4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</row>
    <row r="1546" spans="1:46" ht="15" customHeight="1" x14ac:dyDescent="0.35">
      <c r="A1546" s="4">
        <v>2023</v>
      </c>
      <c r="B1546" s="4" t="s">
        <v>34</v>
      </c>
      <c r="C1546" s="4" t="s">
        <v>34</v>
      </c>
      <c r="D1546" s="55">
        <v>45036</v>
      </c>
      <c r="E1546" s="4" t="s">
        <v>2875</v>
      </c>
      <c r="F1546" s="4" t="s">
        <v>36</v>
      </c>
      <c r="G1546" s="4" t="s">
        <v>921</v>
      </c>
      <c r="H1546" s="4" t="s">
        <v>38</v>
      </c>
      <c r="I1546" s="4" t="s">
        <v>3923</v>
      </c>
      <c r="J1546" s="4"/>
      <c r="K1546" s="55"/>
      <c r="L1546" s="4"/>
      <c r="M1546" s="4" t="s">
        <v>3021</v>
      </c>
      <c r="N1546" s="55"/>
      <c r="O1546" s="4" t="s">
        <v>3991</v>
      </c>
      <c r="P1546" s="55">
        <v>45037</v>
      </c>
      <c r="Q1546" s="4" t="s">
        <v>3992</v>
      </c>
      <c r="R1546" s="4"/>
      <c r="S1546" s="4"/>
      <c r="T1546" s="4">
        <v>16</v>
      </c>
      <c r="U1546" s="4" t="s">
        <v>142</v>
      </c>
      <c r="V1546" s="4">
        <v>220</v>
      </c>
      <c r="W1546" s="4" t="s">
        <v>143</v>
      </c>
      <c r="X1546" s="4">
        <v>188</v>
      </c>
      <c r="Y1546" s="4" t="s">
        <v>143</v>
      </c>
      <c r="Z1546" s="4">
        <v>15</v>
      </c>
      <c r="AA1546" s="4" t="s">
        <v>43</v>
      </c>
      <c r="AB1546" s="4">
        <v>1</v>
      </c>
      <c r="AC1546" s="4" t="s">
        <v>43</v>
      </c>
      <c r="AD1546" s="36">
        <v>1</v>
      </c>
      <c r="AE1546" s="36" t="s">
        <v>43</v>
      </c>
      <c r="AF1546" s="4"/>
      <c r="AG1546" s="4"/>
      <c r="AH1546" s="4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</row>
    <row r="1547" spans="1:46" ht="15" customHeight="1" x14ac:dyDescent="0.35">
      <c r="A1547" s="4">
        <v>2023</v>
      </c>
      <c r="B1547" s="4" t="s">
        <v>147</v>
      </c>
      <c r="C1547" s="4" t="s">
        <v>207</v>
      </c>
      <c r="D1547" s="55">
        <v>45037</v>
      </c>
      <c r="E1547" s="4" t="s">
        <v>2675</v>
      </c>
      <c r="F1547" s="4" t="s">
        <v>36</v>
      </c>
      <c r="G1547" s="4" t="s">
        <v>921</v>
      </c>
      <c r="H1547" s="4" t="s">
        <v>38</v>
      </c>
      <c r="I1547" s="4" t="s">
        <v>2728</v>
      </c>
      <c r="J1547" s="4"/>
      <c r="K1547" s="55"/>
      <c r="L1547" s="4"/>
      <c r="M1547" s="4" t="s">
        <v>3021</v>
      </c>
      <c r="N1547" s="55"/>
      <c r="O1547" s="4" t="s">
        <v>3993</v>
      </c>
      <c r="P1547" s="55">
        <v>45037</v>
      </c>
      <c r="Q1547" s="4" t="s">
        <v>3994</v>
      </c>
      <c r="R1547" s="4"/>
      <c r="S1547" s="4"/>
      <c r="T1547" s="4">
        <v>0</v>
      </c>
      <c r="U1547" s="4" t="s">
        <v>150</v>
      </c>
      <c r="V1547" s="4">
        <v>301090</v>
      </c>
      <c r="W1547" s="4" t="s">
        <v>814</v>
      </c>
      <c r="X1547" s="4">
        <v>301090</v>
      </c>
      <c r="Y1547" s="4" t="s">
        <v>814</v>
      </c>
      <c r="Z1547" s="4">
        <v>12</v>
      </c>
      <c r="AA1547" s="4" t="s">
        <v>83</v>
      </c>
      <c r="AB1547" s="4">
        <v>6</v>
      </c>
      <c r="AC1547" s="4" t="s">
        <v>815</v>
      </c>
      <c r="AD1547" s="36">
        <v>1</v>
      </c>
      <c r="AE1547" s="36" t="s">
        <v>815</v>
      </c>
      <c r="AF1547" s="4"/>
      <c r="AG1547" s="4"/>
      <c r="AH1547" s="4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</row>
    <row r="1548" spans="1:46" ht="15" customHeight="1" x14ac:dyDescent="0.35">
      <c r="A1548" s="4">
        <v>2023</v>
      </c>
      <c r="B1548" s="4" t="s">
        <v>147</v>
      </c>
      <c r="C1548" s="4" t="s">
        <v>148</v>
      </c>
      <c r="D1548" s="55">
        <v>45034</v>
      </c>
      <c r="E1548" s="4" t="s">
        <v>2675</v>
      </c>
      <c r="F1548" s="4" t="s">
        <v>36</v>
      </c>
      <c r="G1548" s="4" t="s">
        <v>921</v>
      </c>
      <c r="H1548" s="4" t="s">
        <v>38</v>
      </c>
      <c r="I1548" s="4" t="s">
        <v>2948</v>
      </c>
      <c r="J1548" s="4"/>
      <c r="K1548" s="55"/>
      <c r="L1548" s="4"/>
      <c r="M1548" s="4" t="s">
        <v>3021</v>
      </c>
      <c r="N1548" s="55"/>
      <c r="O1548" s="4" t="s">
        <v>3995</v>
      </c>
      <c r="P1548" s="55">
        <v>45041</v>
      </c>
      <c r="Q1548" s="4" t="s">
        <v>3996</v>
      </c>
      <c r="R1548" s="4"/>
      <c r="S1548" s="4"/>
      <c r="T1548" s="4">
        <v>0</v>
      </c>
      <c r="U1548" s="4" t="s">
        <v>150</v>
      </c>
      <c r="V1548" s="4">
        <v>300333</v>
      </c>
      <c r="W1548" s="4" t="s">
        <v>2197</v>
      </c>
      <c r="X1548" s="4">
        <v>300333</v>
      </c>
      <c r="Y1548" s="4" t="s">
        <v>2197</v>
      </c>
      <c r="Z1548" s="4">
        <v>4</v>
      </c>
      <c r="AA1548" s="4" t="s">
        <v>301</v>
      </c>
      <c r="AB1548" s="4">
        <v>1</v>
      </c>
      <c r="AC1548" s="4" t="s">
        <v>301</v>
      </c>
      <c r="AD1548" s="36">
        <v>3</v>
      </c>
      <c r="AE1548" s="36" t="s">
        <v>2198</v>
      </c>
      <c r="AF1548" s="4"/>
      <c r="AG1548" s="4"/>
      <c r="AH1548" s="4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</row>
    <row r="1549" spans="1:46" ht="15" customHeight="1" x14ac:dyDescent="0.35">
      <c r="A1549" s="4">
        <v>2023</v>
      </c>
      <c r="B1549" s="4" t="s">
        <v>34</v>
      </c>
      <c r="C1549" s="4" t="s">
        <v>34</v>
      </c>
      <c r="D1549" s="55">
        <v>45037</v>
      </c>
      <c r="E1549" s="4" t="s">
        <v>2566</v>
      </c>
      <c r="F1549" s="4" t="s">
        <v>36</v>
      </c>
      <c r="G1549" s="4" t="s">
        <v>921</v>
      </c>
      <c r="H1549" s="4" t="s">
        <v>38</v>
      </c>
      <c r="I1549" s="4" t="s">
        <v>2948</v>
      </c>
      <c r="J1549" s="4"/>
      <c r="K1549" s="55"/>
      <c r="L1549" s="4"/>
      <c r="M1549" s="4" t="s">
        <v>3021</v>
      </c>
      <c r="N1549" s="55"/>
      <c r="O1549" s="4" t="s">
        <v>3997</v>
      </c>
      <c r="P1549" s="55">
        <v>45040</v>
      </c>
      <c r="Q1549" s="4" t="s">
        <v>3998</v>
      </c>
      <c r="R1549" s="4"/>
      <c r="S1549" s="4"/>
      <c r="T1549" s="4">
        <v>9</v>
      </c>
      <c r="U1549" s="4" t="s">
        <v>46</v>
      </c>
      <c r="V1549" s="4">
        <v>59</v>
      </c>
      <c r="W1549" s="4" t="s">
        <v>481</v>
      </c>
      <c r="X1549" s="4">
        <v>1275</v>
      </c>
      <c r="Y1549" s="4" t="s">
        <v>481</v>
      </c>
      <c r="Z1549" s="4">
        <v>15</v>
      </c>
      <c r="AA1549" s="4" t="s">
        <v>43</v>
      </c>
      <c r="AB1549" s="56">
        <v>1</v>
      </c>
      <c r="AC1549" s="56" t="s">
        <v>43</v>
      </c>
      <c r="AD1549" s="36">
        <v>13</v>
      </c>
      <c r="AE1549" s="36" t="s">
        <v>44</v>
      </c>
      <c r="AF1549" s="4"/>
      <c r="AG1549" s="4"/>
      <c r="AH1549" s="4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</row>
    <row r="1550" spans="1:46" ht="15" customHeight="1" x14ac:dyDescent="0.35">
      <c r="A1550" s="4">
        <v>2023</v>
      </c>
      <c r="B1550" s="4" t="s">
        <v>62</v>
      </c>
      <c r="C1550" s="4" t="s">
        <v>62</v>
      </c>
      <c r="D1550" s="55">
        <v>45021</v>
      </c>
      <c r="E1550" s="4" t="s">
        <v>2875</v>
      </c>
      <c r="F1550" s="4" t="s">
        <v>36</v>
      </c>
      <c r="G1550" s="4" t="s">
        <v>921</v>
      </c>
      <c r="H1550" s="4" t="s">
        <v>38</v>
      </c>
      <c r="I1550" s="4" t="s">
        <v>2712</v>
      </c>
      <c r="J1550" s="4"/>
      <c r="K1550" s="55"/>
      <c r="L1550" s="4"/>
      <c r="M1550" s="4" t="s">
        <v>3021</v>
      </c>
      <c r="N1550" s="55"/>
      <c r="O1550" s="4" t="s">
        <v>3999</v>
      </c>
      <c r="P1550" s="55">
        <v>45041</v>
      </c>
      <c r="Q1550" s="4" t="s">
        <v>4000</v>
      </c>
      <c r="R1550" s="4"/>
      <c r="S1550" s="4"/>
      <c r="T1550" s="56">
        <v>99</v>
      </c>
      <c r="U1550" s="56" t="s">
        <v>64</v>
      </c>
      <c r="V1550" s="56">
        <v>460</v>
      </c>
      <c r="W1550" s="56" t="s">
        <v>111</v>
      </c>
      <c r="X1550" s="56">
        <v>931</v>
      </c>
      <c r="Y1550" s="56" t="s">
        <v>112</v>
      </c>
      <c r="Z1550" s="56">
        <v>23</v>
      </c>
      <c r="AA1550" s="56" t="s">
        <v>113</v>
      </c>
      <c r="AB1550" s="56">
        <v>1</v>
      </c>
      <c r="AC1550" s="56" t="s">
        <v>113</v>
      </c>
      <c r="AD1550" s="37">
        <v>1</v>
      </c>
      <c r="AE1550" s="37" t="s">
        <v>113</v>
      </c>
      <c r="AF1550" s="4"/>
      <c r="AG1550" s="4"/>
      <c r="AH1550" s="4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</row>
    <row r="1551" spans="1:46" ht="15" customHeight="1" x14ac:dyDescent="0.35">
      <c r="A1551" s="4">
        <v>2023</v>
      </c>
      <c r="B1551" s="4" t="s">
        <v>34</v>
      </c>
      <c r="C1551" s="4" t="s">
        <v>34</v>
      </c>
      <c r="D1551" s="55">
        <v>45040</v>
      </c>
      <c r="E1551" s="4" t="s">
        <v>2875</v>
      </c>
      <c r="F1551" s="4" t="s">
        <v>36</v>
      </c>
      <c r="G1551" s="4" t="s">
        <v>921</v>
      </c>
      <c r="H1551" s="4" t="s">
        <v>38</v>
      </c>
      <c r="I1551" s="4"/>
      <c r="J1551" s="4"/>
      <c r="K1551" s="55"/>
      <c r="L1551" s="4" t="s">
        <v>860</v>
      </c>
      <c r="M1551" s="4" t="s">
        <v>2949</v>
      </c>
      <c r="N1551" s="55"/>
      <c r="O1551" s="4" t="s">
        <v>4001</v>
      </c>
      <c r="P1551" s="55">
        <v>45040</v>
      </c>
      <c r="Q1551" s="4" t="s">
        <v>4002</v>
      </c>
      <c r="R1551" s="4"/>
      <c r="S1551" s="4"/>
      <c r="T1551" s="4">
        <v>26</v>
      </c>
      <c r="U1551" s="4" t="s">
        <v>51</v>
      </c>
      <c r="V1551" s="4">
        <v>26</v>
      </c>
      <c r="W1551" s="4" t="s">
        <v>356</v>
      </c>
      <c r="X1551" s="4">
        <v>468</v>
      </c>
      <c r="Y1551" s="4" t="s">
        <v>357</v>
      </c>
      <c r="Z1551" s="4">
        <v>15</v>
      </c>
      <c r="AA1551" s="4" t="s">
        <v>43</v>
      </c>
      <c r="AB1551" s="56">
        <v>1</v>
      </c>
      <c r="AC1551" s="56" t="s">
        <v>43</v>
      </c>
      <c r="AD1551" s="36">
        <v>30</v>
      </c>
      <c r="AE1551" s="36" t="s">
        <v>130</v>
      </c>
      <c r="AF1551" s="4"/>
      <c r="AG1551" s="4"/>
      <c r="AH1551" s="4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</row>
    <row r="1552" spans="1:46" ht="15" customHeight="1" x14ac:dyDescent="0.35">
      <c r="A1552" s="4">
        <v>2023</v>
      </c>
      <c r="B1552" s="4" t="s">
        <v>34</v>
      </c>
      <c r="C1552" s="4" t="s">
        <v>34</v>
      </c>
      <c r="D1552" s="55">
        <v>45040</v>
      </c>
      <c r="E1552" s="4" t="s">
        <v>4003</v>
      </c>
      <c r="F1552" s="4" t="s">
        <v>36</v>
      </c>
      <c r="G1552" s="4" t="s">
        <v>921</v>
      </c>
      <c r="H1552" s="4" t="s">
        <v>38</v>
      </c>
      <c r="I1552" s="4" t="s">
        <v>2728</v>
      </c>
      <c r="J1552" s="4"/>
      <c r="K1552" s="55"/>
      <c r="L1552" s="4"/>
      <c r="M1552" s="4" t="s">
        <v>3021</v>
      </c>
      <c r="N1552" s="55"/>
      <c r="O1552" s="4" t="s">
        <v>4004</v>
      </c>
      <c r="P1552" s="55">
        <v>45040</v>
      </c>
      <c r="Q1552" s="4" t="s">
        <v>4005</v>
      </c>
      <c r="R1552" s="4"/>
      <c r="S1552" s="4"/>
      <c r="T1552" s="4">
        <v>12</v>
      </c>
      <c r="U1552" s="4" t="s">
        <v>177</v>
      </c>
      <c r="V1552" s="4">
        <v>121</v>
      </c>
      <c r="W1552" s="4" t="s">
        <v>238</v>
      </c>
      <c r="X1552" s="4">
        <v>1510</v>
      </c>
      <c r="Y1552" s="4" t="s">
        <v>239</v>
      </c>
      <c r="Z1552" s="4">
        <v>15</v>
      </c>
      <c r="AA1552" s="4" t="s">
        <v>43</v>
      </c>
      <c r="AB1552" s="56">
        <v>1</v>
      </c>
      <c r="AC1552" s="56" t="s">
        <v>43</v>
      </c>
      <c r="AD1552" s="36">
        <v>13</v>
      </c>
      <c r="AE1552" s="36" t="s">
        <v>44</v>
      </c>
      <c r="AF1552" s="4"/>
      <c r="AG1552" s="4"/>
      <c r="AH1552" s="4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</row>
    <row r="1553" spans="1:46" ht="15" customHeight="1" x14ac:dyDescent="0.35">
      <c r="A1553" s="4">
        <v>2023</v>
      </c>
      <c r="B1553" s="4" t="s">
        <v>34</v>
      </c>
      <c r="C1553" s="4" t="s">
        <v>34</v>
      </c>
      <c r="D1553" s="55">
        <v>45038</v>
      </c>
      <c r="E1553" s="4" t="s">
        <v>3727</v>
      </c>
      <c r="F1553" s="4" t="s">
        <v>36</v>
      </c>
      <c r="G1553" s="4" t="s">
        <v>921</v>
      </c>
      <c r="H1553" s="4" t="s">
        <v>38</v>
      </c>
      <c r="I1553" s="4" t="s">
        <v>2948</v>
      </c>
      <c r="J1553" s="4"/>
      <c r="K1553" s="55"/>
      <c r="L1553" s="4"/>
      <c r="M1553" s="4" t="s">
        <v>3021</v>
      </c>
      <c r="N1553" s="55"/>
      <c r="O1553" s="4" t="s">
        <v>4006</v>
      </c>
      <c r="P1553" s="55">
        <v>45041</v>
      </c>
      <c r="Q1553" s="4" t="s">
        <v>4007</v>
      </c>
      <c r="R1553" s="4"/>
      <c r="S1553" s="4"/>
      <c r="T1553" s="4">
        <v>9</v>
      </c>
      <c r="U1553" s="4" t="s">
        <v>46</v>
      </c>
      <c r="V1553" s="4">
        <v>57</v>
      </c>
      <c r="W1553" s="4" t="s">
        <v>398</v>
      </c>
      <c r="X1553" s="4">
        <v>1273</v>
      </c>
      <c r="Y1553" s="4" t="s">
        <v>398</v>
      </c>
      <c r="Z1553" s="4">
        <v>15</v>
      </c>
      <c r="AA1553" s="4" t="s">
        <v>43</v>
      </c>
      <c r="AB1553" s="56">
        <v>1</v>
      </c>
      <c r="AC1553" s="56" t="s">
        <v>43</v>
      </c>
      <c r="AD1553" s="36">
        <v>1</v>
      </c>
      <c r="AE1553" s="36" t="s">
        <v>43</v>
      </c>
      <c r="AF1553" s="4"/>
      <c r="AG1553" s="4"/>
      <c r="AH1553" s="4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</row>
    <row r="1554" spans="1:46" ht="15" customHeight="1" x14ac:dyDescent="0.35">
      <c r="A1554" s="4">
        <v>2023</v>
      </c>
      <c r="B1554" s="4" t="s">
        <v>62</v>
      </c>
      <c r="C1554" s="4" t="s">
        <v>62</v>
      </c>
      <c r="D1554" s="55">
        <v>45035</v>
      </c>
      <c r="E1554" s="4" t="s">
        <v>2982</v>
      </c>
      <c r="F1554" s="4" t="s">
        <v>36</v>
      </c>
      <c r="G1554" s="4" t="s">
        <v>37</v>
      </c>
      <c r="H1554" s="4" t="s">
        <v>38</v>
      </c>
      <c r="I1554" s="4" t="s">
        <v>2755</v>
      </c>
      <c r="J1554" s="4"/>
      <c r="K1554" s="55"/>
      <c r="L1554" s="4" t="s">
        <v>860</v>
      </c>
      <c r="M1554" s="4"/>
      <c r="N1554" s="55"/>
      <c r="O1554" s="4" t="s">
        <v>4008</v>
      </c>
      <c r="P1554" s="55">
        <v>45111</v>
      </c>
      <c r="Q1554" s="4" t="s">
        <v>4009</v>
      </c>
      <c r="R1554" s="4"/>
      <c r="S1554" s="4"/>
      <c r="T1554" s="4">
        <v>99</v>
      </c>
      <c r="U1554" s="4" t="s">
        <v>64</v>
      </c>
      <c r="V1554" s="4">
        <v>446</v>
      </c>
      <c r="W1554" s="4" t="s">
        <v>559</v>
      </c>
      <c r="X1554" s="4">
        <v>789</v>
      </c>
      <c r="Y1554" s="4" t="s">
        <v>560</v>
      </c>
      <c r="Z1554" s="4">
        <v>8</v>
      </c>
      <c r="AA1554" s="4" t="s">
        <v>191</v>
      </c>
      <c r="AB1554" s="4">
        <v>1</v>
      </c>
      <c r="AC1554" s="4" t="s">
        <v>191</v>
      </c>
      <c r="AD1554" s="36">
        <v>8</v>
      </c>
      <c r="AE1554" s="36" t="s">
        <v>561</v>
      </c>
      <c r="AF1554" s="4"/>
      <c r="AG1554" s="4"/>
      <c r="AH1554" s="4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</row>
    <row r="1555" spans="1:46" ht="15" customHeight="1" x14ac:dyDescent="0.35">
      <c r="A1555" s="4">
        <v>2023</v>
      </c>
      <c r="B1555" s="4" t="s">
        <v>34</v>
      </c>
      <c r="C1555" s="4" t="s">
        <v>34</v>
      </c>
      <c r="D1555" s="55">
        <v>45034</v>
      </c>
      <c r="E1555" s="4" t="s">
        <v>2875</v>
      </c>
      <c r="F1555" s="4" t="s">
        <v>36</v>
      </c>
      <c r="G1555" s="4" t="s">
        <v>921</v>
      </c>
      <c r="H1555" s="4" t="s">
        <v>38</v>
      </c>
      <c r="I1555" s="4" t="s">
        <v>2948</v>
      </c>
      <c r="J1555" s="4"/>
      <c r="K1555" s="55"/>
      <c r="L1555" s="4"/>
      <c r="M1555" s="4" t="s">
        <v>3021</v>
      </c>
      <c r="N1555" s="55"/>
      <c r="O1555" s="4" t="s">
        <v>4010</v>
      </c>
      <c r="P1555" s="55">
        <v>45041</v>
      </c>
      <c r="Q1555" s="4" t="s">
        <v>4011</v>
      </c>
      <c r="R1555" s="4"/>
      <c r="S1555" s="4"/>
      <c r="T1555" s="56">
        <v>13</v>
      </c>
      <c r="U1555" s="56" t="s">
        <v>132</v>
      </c>
      <c r="V1555" s="4">
        <v>163</v>
      </c>
      <c r="W1555" s="56" t="s">
        <v>133</v>
      </c>
      <c r="X1555" s="4">
        <v>160</v>
      </c>
      <c r="Y1555" s="56" t="s">
        <v>133</v>
      </c>
      <c r="Z1555" s="56">
        <v>15</v>
      </c>
      <c r="AA1555" s="56" t="s">
        <v>43</v>
      </c>
      <c r="AB1555" s="56">
        <v>1</v>
      </c>
      <c r="AC1555" s="56" t="s">
        <v>43</v>
      </c>
      <c r="AD1555" s="37">
        <v>14</v>
      </c>
      <c r="AE1555" s="37" t="s">
        <v>126</v>
      </c>
      <c r="AF1555" s="4"/>
      <c r="AG1555" s="4"/>
      <c r="AH1555" s="4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</row>
    <row r="1556" spans="1:46" ht="15" customHeight="1" x14ac:dyDescent="0.35">
      <c r="A1556" s="4">
        <v>2023</v>
      </c>
      <c r="B1556" s="4" t="s">
        <v>34</v>
      </c>
      <c r="C1556" s="4" t="s">
        <v>34</v>
      </c>
      <c r="D1556" s="55">
        <v>45010</v>
      </c>
      <c r="E1556" s="4" t="s">
        <v>3654</v>
      </c>
      <c r="F1556" s="4" t="s">
        <v>36</v>
      </c>
      <c r="G1556" s="4" t="s">
        <v>921</v>
      </c>
      <c r="H1556" s="4" t="s">
        <v>38</v>
      </c>
      <c r="I1556" s="4" t="s">
        <v>2948</v>
      </c>
      <c r="J1556" s="4"/>
      <c r="K1556" s="55"/>
      <c r="L1556" s="4"/>
      <c r="M1556" s="4" t="s">
        <v>3021</v>
      </c>
      <c r="N1556" s="55"/>
      <c r="O1556" s="4" t="s">
        <v>4012</v>
      </c>
      <c r="P1556" s="55">
        <v>45041</v>
      </c>
      <c r="Q1556" s="4" t="s">
        <v>4013</v>
      </c>
      <c r="R1556" s="4"/>
      <c r="S1556" s="4"/>
      <c r="T1556" s="56">
        <v>9</v>
      </c>
      <c r="U1556" s="56" t="s">
        <v>46</v>
      </c>
      <c r="V1556" s="4">
        <v>9</v>
      </c>
      <c r="W1556" s="56" t="s">
        <v>163</v>
      </c>
      <c r="X1556" s="4">
        <v>46</v>
      </c>
      <c r="Y1556" s="56" t="s">
        <v>164</v>
      </c>
      <c r="Z1556" s="56">
        <v>15</v>
      </c>
      <c r="AA1556" s="56" t="s">
        <v>43</v>
      </c>
      <c r="AB1556" s="56">
        <v>1</v>
      </c>
      <c r="AC1556" s="56" t="s">
        <v>43</v>
      </c>
      <c r="AD1556" s="37">
        <v>1</v>
      </c>
      <c r="AE1556" s="37" t="s">
        <v>43</v>
      </c>
      <c r="AF1556" s="4"/>
      <c r="AG1556" s="4"/>
      <c r="AH1556" s="4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</row>
    <row r="1557" spans="1:46" ht="15" customHeight="1" x14ac:dyDescent="0.35">
      <c r="A1557" s="4">
        <v>2023</v>
      </c>
      <c r="B1557" s="4" t="s">
        <v>34</v>
      </c>
      <c r="C1557" s="4" t="s">
        <v>34</v>
      </c>
      <c r="D1557" s="55">
        <v>45040</v>
      </c>
      <c r="E1557" s="4" t="s">
        <v>3654</v>
      </c>
      <c r="F1557" s="4" t="s">
        <v>36</v>
      </c>
      <c r="G1557" s="4" t="s">
        <v>921</v>
      </c>
      <c r="H1557" s="4" t="s">
        <v>38</v>
      </c>
      <c r="I1557" s="4" t="s">
        <v>2742</v>
      </c>
      <c r="J1557" s="4"/>
      <c r="K1557" s="55"/>
      <c r="L1557" s="4"/>
      <c r="M1557" s="4" t="s">
        <v>4014</v>
      </c>
      <c r="N1557" s="55"/>
      <c r="O1557" s="4" t="s">
        <v>4015</v>
      </c>
      <c r="P1557" s="55">
        <v>45042</v>
      </c>
      <c r="Q1557" s="4" t="s">
        <v>4016</v>
      </c>
      <c r="R1557" s="4"/>
      <c r="S1557" s="4"/>
      <c r="T1557" s="56">
        <v>1</v>
      </c>
      <c r="U1557" s="56" t="s">
        <v>40</v>
      </c>
      <c r="V1557" s="4">
        <v>114</v>
      </c>
      <c r="W1557" s="56" t="s">
        <v>283</v>
      </c>
      <c r="X1557" s="4">
        <v>86</v>
      </c>
      <c r="Y1557" s="56" t="s">
        <v>284</v>
      </c>
      <c r="Z1557" s="56">
        <v>15</v>
      </c>
      <c r="AA1557" s="56" t="s">
        <v>43</v>
      </c>
      <c r="AB1557" s="56">
        <v>1</v>
      </c>
      <c r="AC1557" s="56" t="s">
        <v>43</v>
      </c>
      <c r="AD1557" s="37">
        <v>30</v>
      </c>
      <c r="AE1557" s="37" t="s">
        <v>130</v>
      </c>
      <c r="AF1557" s="4"/>
      <c r="AG1557" s="4"/>
      <c r="AH1557" s="4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</row>
    <row r="1558" spans="1:46" ht="15" customHeight="1" x14ac:dyDescent="0.35">
      <c r="A1558" s="4">
        <v>2023</v>
      </c>
      <c r="B1558" s="4" t="s">
        <v>34</v>
      </c>
      <c r="C1558" s="4" t="s">
        <v>244</v>
      </c>
      <c r="D1558" s="55">
        <v>45037</v>
      </c>
      <c r="E1558" s="4" t="s">
        <v>2675</v>
      </c>
      <c r="F1558" s="4" t="s">
        <v>36</v>
      </c>
      <c r="G1558" s="4" t="s">
        <v>921</v>
      </c>
      <c r="H1558" s="4" t="s">
        <v>38</v>
      </c>
      <c r="I1558" s="4" t="s">
        <v>2948</v>
      </c>
      <c r="J1558" s="4"/>
      <c r="K1558" s="55"/>
      <c r="L1558" s="4"/>
      <c r="M1558" s="4" t="s">
        <v>3021</v>
      </c>
      <c r="N1558" s="55"/>
      <c r="O1558" s="4" t="s">
        <v>4017</v>
      </c>
      <c r="P1558" s="55">
        <v>45041</v>
      </c>
      <c r="Q1558" s="4" t="s">
        <v>4018</v>
      </c>
      <c r="R1558" s="4"/>
      <c r="S1558" s="4"/>
      <c r="T1558" s="56">
        <v>10</v>
      </c>
      <c r="U1558" s="56" t="s">
        <v>246</v>
      </c>
      <c r="V1558" s="4">
        <v>516</v>
      </c>
      <c r="W1558" s="56" t="s">
        <v>918</v>
      </c>
      <c r="X1558" s="4">
        <v>94</v>
      </c>
      <c r="Y1558" s="56" t="s">
        <v>919</v>
      </c>
      <c r="Z1558" s="56">
        <v>5</v>
      </c>
      <c r="AA1558" s="56" t="s">
        <v>77</v>
      </c>
      <c r="AB1558" s="56">
        <v>1</v>
      </c>
      <c r="AC1558" s="56" t="s">
        <v>78</v>
      </c>
      <c r="AD1558" s="37">
        <v>1</v>
      </c>
      <c r="AE1558" s="37" t="s">
        <v>77</v>
      </c>
      <c r="AF1558" s="4"/>
      <c r="AG1558" s="4"/>
      <c r="AH1558" s="4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</row>
    <row r="1559" spans="1:46" ht="15" customHeight="1" x14ac:dyDescent="0.35">
      <c r="A1559" s="4">
        <v>2023</v>
      </c>
      <c r="B1559" s="4" t="s">
        <v>34</v>
      </c>
      <c r="C1559" s="4" t="s">
        <v>244</v>
      </c>
      <c r="D1559" s="55">
        <v>45041</v>
      </c>
      <c r="E1559" s="4" t="s">
        <v>2566</v>
      </c>
      <c r="F1559" s="4" t="s">
        <v>36</v>
      </c>
      <c r="G1559" s="4" t="s">
        <v>921</v>
      </c>
      <c r="H1559" s="4" t="s">
        <v>38</v>
      </c>
      <c r="I1559" s="4" t="s">
        <v>2948</v>
      </c>
      <c r="J1559" s="4"/>
      <c r="K1559" s="55"/>
      <c r="L1559" s="4"/>
      <c r="M1559" s="4" t="s">
        <v>3021</v>
      </c>
      <c r="N1559" s="55"/>
      <c r="O1559" s="4" t="s">
        <v>4019</v>
      </c>
      <c r="P1559" s="55">
        <v>45041</v>
      </c>
      <c r="Q1559" s="4" t="s">
        <v>4020</v>
      </c>
      <c r="R1559" s="4"/>
      <c r="S1559" s="4"/>
      <c r="T1559" s="56">
        <v>10</v>
      </c>
      <c r="U1559" s="56" t="s">
        <v>246</v>
      </c>
      <c r="V1559" s="4">
        <v>527</v>
      </c>
      <c r="W1559" s="56" t="s">
        <v>888</v>
      </c>
      <c r="X1559" s="4">
        <v>105</v>
      </c>
      <c r="Y1559" s="56" t="s">
        <v>889</v>
      </c>
      <c r="Z1559" s="56">
        <v>19</v>
      </c>
      <c r="AA1559" s="56" t="s">
        <v>99</v>
      </c>
      <c r="AB1559" s="56">
        <v>1</v>
      </c>
      <c r="AC1559" s="56" t="s">
        <v>99</v>
      </c>
      <c r="AD1559" s="37">
        <v>13</v>
      </c>
      <c r="AE1559" s="37" t="s">
        <v>100</v>
      </c>
      <c r="AF1559" s="4"/>
      <c r="AG1559" s="4"/>
      <c r="AH1559" s="4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</row>
    <row r="1560" spans="1:46" ht="15" customHeight="1" x14ac:dyDescent="0.35">
      <c r="A1560" s="4">
        <v>2023</v>
      </c>
      <c r="B1560" s="4" t="s">
        <v>147</v>
      </c>
      <c r="C1560" s="4" t="s">
        <v>148</v>
      </c>
      <c r="D1560" s="55">
        <v>45042</v>
      </c>
      <c r="E1560" s="4" t="s">
        <v>2566</v>
      </c>
      <c r="F1560" s="4" t="s">
        <v>36</v>
      </c>
      <c r="G1560" s="4" t="s">
        <v>921</v>
      </c>
      <c r="H1560" s="4" t="s">
        <v>38</v>
      </c>
      <c r="I1560" s="4" t="s">
        <v>2728</v>
      </c>
      <c r="J1560" s="4"/>
      <c r="K1560" s="55"/>
      <c r="L1560" s="4"/>
      <c r="M1560" s="4" t="s">
        <v>3021</v>
      </c>
      <c r="N1560" s="55"/>
      <c r="O1560" s="4" t="s">
        <v>4021</v>
      </c>
      <c r="P1560" s="55">
        <v>45043</v>
      </c>
      <c r="Q1560" s="4" t="s">
        <v>4022</v>
      </c>
      <c r="R1560" s="4"/>
      <c r="S1560" s="4"/>
      <c r="T1560" s="4">
        <v>0</v>
      </c>
      <c r="U1560" s="4" t="s">
        <v>150</v>
      </c>
      <c r="V1560" s="4">
        <v>300681</v>
      </c>
      <c r="W1560" s="4" t="s">
        <v>631</v>
      </c>
      <c r="X1560" s="4">
        <v>300681</v>
      </c>
      <c r="Y1560" s="4" t="s">
        <v>631</v>
      </c>
      <c r="Z1560" s="4">
        <v>7</v>
      </c>
      <c r="AA1560" s="4" t="s">
        <v>329</v>
      </c>
      <c r="AB1560" s="4">
        <v>1</v>
      </c>
      <c r="AC1560" s="4" t="s">
        <v>330</v>
      </c>
      <c r="AD1560" s="36">
        <v>5</v>
      </c>
      <c r="AE1560" s="36" t="s">
        <v>632</v>
      </c>
      <c r="AF1560" s="4"/>
      <c r="AG1560" s="4"/>
      <c r="AH1560" s="4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</row>
    <row r="1561" spans="1:46" ht="15" customHeight="1" x14ac:dyDescent="0.35">
      <c r="A1561" s="4">
        <v>2023</v>
      </c>
      <c r="B1561" s="4" t="s">
        <v>147</v>
      </c>
      <c r="C1561" s="4" t="s">
        <v>148</v>
      </c>
      <c r="D1561" s="55">
        <v>45042</v>
      </c>
      <c r="E1561" s="4" t="s">
        <v>2566</v>
      </c>
      <c r="F1561" s="4" t="s">
        <v>36</v>
      </c>
      <c r="G1561" s="4" t="s">
        <v>921</v>
      </c>
      <c r="H1561" s="4" t="s">
        <v>38</v>
      </c>
      <c r="I1561" s="4" t="s">
        <v>2728</v>
      </c>
      <c r="J1561" s="4"/>
      <c r="K1561" s="55"/>
      <c r="L1561" s="4"/>
      <c r="M1561" s="4" t="s">
        <v>3021</v>
      </c>
      <c r="N1561" s="55"/>
      <c r="O1561" s="4" t="s">
        <v>4023</v>
      </c>
      <c r="P1561" s="55">
        <v>45043</v>
      </c>
      <c r="Q1561" s="4" t="s">
        <v>4024</v>
      </c>
      <c r="R1561" s="4"/>
      <c r="S1561" s="4"/>
      <c r="T1561" s="4">
        <v>0</v>
      </c>
      <c r="U1561" s="4" t="s">
        <v>150</v>
      </c>
      <c r="V1561" s="4">
        <v>300682</v>
      </c>
      <c r="W1561" s="4" t="s">
        <v>679</v>
      </c>
      <c r="X1561" s="4">
        <v>300682</v>
      </c>
      <c r="Y1561" s="4" t="s">
        <v>679</v>
      </c>
      <c r="Z1561" s="4">
        <v>7</v>
      </c>
      <c r="AA1561" s="4" t="s">
        <v>329</v>
      </c>
      <c r="AB1561" s="4">
        <v>1</v>
      </c>
      <c r="AC1561" s="4" t="s">
        <v>330</v>
      </c>
      <c r="AD1561" s="36">
        <v>6</v>
      </c>
      <c r="AE1561" s="36" t="s">
        <v>384</v>
      </c>
      <c r="AF1561" s="4"/>
      <c r="AG1561" s="4"/>
      <c r="AH1561" s="4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</row>
    <row r="1562" spans="1:46" ht="15" customHeight="1" x14ac:dyDescent="0.35">
      <c r="A1562" s="4">
        <v>2023</v>
      </c>
      <c r="B1562" s="4" t="s">
        <v>147</v>
      </c>
      <c r="C1562" s="4" t="s">
        <v>207</v>
      </c>
      <c r="D1562" s="55">
        <v>45042</v>
      </c>
      <c r="E1562" s="4" t="s">
        <v>3727</v>
      </c>
      <c r="F1562" s="4" t="s">
        <v>36</v>
      </c>
      <c r="G1562" s="4" t="s">
        <v>921</v>
      </c>
      <c r="H1562" s="4" t="s">
        <v>38</v>
      </c>
      <c r="I1562" s="4" t="s">
        <v>2728</v>
      </c>
      <c r="J1562" s="4"/>
      <c r="K1562" s="55"/>
      <c r="L1562" s="4"/>
      <c r="M1562" s="4" t="s">
        <v>3021</v>
      </c>
      <c r="N1562" s="55"/>
      <c r="O1562" s="4" t="s">
        <v>4025</v>
      </c>
      <c r="P1562" s="55">
        <v>45042</v>
      </c>
      <c r="Q1562" s="4" t="s">
        <v>4026</v>
      </c>
      <c r="R1562" s="4"/>
      <c r="S1562" s="4"/>
      <c r="T1562" s="4">
        <v>0</v>
      </c>
      <c r="U1562" s="4" t="s">
        <v>150</v>
      </c>
      <c r="V1562" s="4">
        <v>300677</v>
      </c>
      <c r="W1562" s="4" t="s">
        <v>478</v>
      </c>
      <c r="X1562" s="4">
        <v>300677</v>
      </c>
      <c r="Y1562" s="4" t="s">
        <v>478</v>
      </c>
      <c r="Z1562" s="4">
        <v>7</v>
      </c>
      <c r="AA1562" s="4" t="s">
        <v>329</v>
      </c>
      <c r="AB1562" s="4">
        <v>1</v>
      </c>
      <c r="AC1562" s="4" t="s">
        <v>330</v>
      </c>
      <c r="AD1562" s="36">
        <v>1</v>
      </c>
      <c r="AE1562" s="36" t="s">
        <v>331</v>
      </c>
      <c r="AF1562" s="4"/>
      <c r="AG1562" s="4"/>
      <c r="AH1562" s="4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</row>
    <row r="1563" spans="1:46" ht="15" customHeight="1" x14ac:dyDescent="0.35">
      <c r="A1563" s="4">
        <v>2023</v>
      </c>
      <c r="B1563" s="4" t="s">
        <v>34</v>
      </c>
      <c r="C1563" s="4" t="s">
        <v>34</v>
      </c>
      <c r="D1563" s="55">
        <v>45041</v>
      </c>
      <c r="E1563" s="4" t="s">
        <v>2875</v>
      </c>
      <c r="F1563" s="4" t="s">
        <v>36</v>
      </c>
      <c r="G1563" s="4" t="s">
        <v>921</v>
      </c>
      <c r="H1563" s="4" t="s">
        <v>38</v>
      </c>
      <c r="I1563" s="4" t="s">
        <v>3923</v>
      </c>
      <c r="J1563" s="4"/>
      <c r="K1563" s="55"/>
      <c r="L1563" s="4"/>
      <c r="M1563" s="4" t="s">
        <v>3021</v>
      </c>
      <c r="N1563" s="55"/>
      <c r="O1563" s="4" t="s">
        <v>4027</v>
      </c>
      <c r="P1563" s="55">
        <v>45041</v>
      </c>
      <c r="Q1563" s="4" t="s">
        <v>4028</v>
      </c>
      <c r="R1563" s="4"/>
      <c r="S1563" s="4"/>
      <c r="T1563" s="4">
        <v>16</v>
      </c>
      <c r="U1563" s="4" t="s">
        <v>142</v>
      </c>
      <c r="V1563" s="4">
        <v>16</v>
      </c>
      <c r="W1563" s="4" t="s">
        <v>166</v>
      </c>
      <c r="X1563" s="4">
        <v>185</v>
      </c>
      <c r="Y1563" s="4" t="s">
        <v>167</v>
      </c>
      <c r="Z1563" s="4">
        <v>15</v>
      </c>
      <c r="AA1563" s="4" t="s">
        <v>43</v>
      </c>
      <c r="AB1563" s="4">
        <v>1</v>
      </c>
      <c r="AC1563" s="4" t="s">
        <v>43</v>
      </c>
      <c r="AD1563" s="36">
        <v>30</v>
      </c>
      <c r="AE1563" s="36" t="s">
        <v>130</v>
      </c>
      <c r="AF1563" s="4"/>
      <c r="AG1563" s="4"/>
      <c r="AH1563" s="4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</row>
    <row r="1564" spans="1:46" ht="15" customHeight="1" x14ac:dyDescent="0.35">
      <c r="A1564" s="4">
        <v>2023</v>
      </c>
      <c r="B1564" s="4" t="s">
        <v>34</v>
      </c>
      <c r="C1564" s="4" t="s">
        <v>34</v>
      </c>
      <c r="D1564" s="55">
        <v>45041</v>
      </c>
      <c r="E1564" s="4" t="s">
        <v>2727</v>
      </c>
      <c r="F1564" s="4" t="s">
        <v>36</v>
      </c>
      <c r="G1564" s="4" t="s">
        <v>37</v>
      </c>
      <c r="H1564" s="4" t="s">
        <v>38</v>
      </c>
      <c r="I1564" s="4" t="s">
        <v>2948</v>
      </c>
      <c r="J1564" s="4"/>
      <c r="K1564" s="55"/>
      <c r="L1564" s="4"/>
      <c r="M1564" s="4" t="s">
        <v>3021</v>
      </c>
      <c r="N1564" s="55"/>
      <c r="O1564" s="4" t="s">
        <v>4029</v>
      </c>
      <c r="P1564" s="55">
        <v>45042</v>
      </c>
      <c r="Q1564" s="4" t="s">
        <v>4030</v>
      </c>
      <c r="R1564" s="4"/>
      <c r="S1564" s="4"/>
      <c r="T1564" s="4">
        <v>9</v>
      </c>
      <c r="U1564" s="4" t="s">
        <v>46</v>
      </c>
      <c r="V1564" s="4">
        <v>95</v>
      </c>
      <c r="W1564" s="4" t="s">
        <v>378</v>
      </c>
      <c r="X1564" s="4">
        <v>55</v>
      </c>
      <c r="Y1564" s="4" t="s">
        <v>378</v>
      </c>
      <c r="Z1564" s="4">
        <v>15</v>
      </c>
      <c r="AA1564" s="4" t="s">
        <v>43</v>
      </c>
      <c r="AB1564" s="4">
        <v>1</v>
      </c>
      <c r="AC1564" s="4" t="s">
        <v>43</v>
      </c>
      <c r="AD1564" s="36">
        <v>1</v>
      </c>
      <c r="AE1564" s="36" t="s">
        <v>43</v>
      </c>
      <c r="AF1564" s="4"/>
      <c r="AG1564" s="4"/>
      <c r="AH1564" s="4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</row>
    <row r="1565" spans="1:46" ht="15" customHeight="1" x14ac:dyDescent="0.35">
      <c r="A1565" s="4">
        <v>2023</v>
      </c>
      <c r="B1565" s="4" t="s">
        <v>34</v>
      </c>
      <c r="C1565" s="4" t="s">
        <v>34</v>
      </c>
      <c r="D1565" s="55">
        <v>45041</v>
      </c>
      <c r="E1565" s="4" t="s">
        <v>2566</v>
      </c>
      <c r="F1565" s="4" t="s">
        <v>36</v>
      </c>
      <c r="G1565" s="4" t="s">
        <v>921</v>
      </c>
      <c r="H1565" s="4" t="s">
        <v>38</v>
      </c>
      <c r="I1565" s="4" t="s">
        <v>2948</v>
      </c>
      <c r="J1565" s="4"/>
      <c r="K1565" s="55"/>
      <c r="L1565" s="4"/>
      <c r="M1565" s="4" t="s">
        <v>3127</v>
      </c>
      <c r="N1565" s="55"/>
      <c r="O1565" s="4" t="s">
        <v>4031</v>
      </c>
      <c r="P1565" s="55">
        <v>45043</v>
      </c>
      <c r="Q1565" s="4" t="s">
        <v>4032</v>
      </c>
      <c r="R1565" s="4"/>
      <c r="S1565" s="4"/>
      <c r="T1565" s="4">
        <v>9</v>
      </c>
      <c r="U1565" s="4" t="s">
        <v>46</v>
      </c>
      <c r="V1565" s="4">
        <v>96</v>
      </c>
      <c r="W1565" s="4" t="s">
        <v>47</v>
      </c>
      <c r="X1565" s="4">
        <v>1650</v>
      </c>
      <c r="Y1565" s="4" t="s">
        <v>48</v>
      </c>
      <c r="Z1565" s="4">
        <v>15</v>
      </c>
      <c r="AA1565" s="4" t="s">
        <v>43</v>
      </c>
      <c r="AB1565" s="4">
        <v>1</v>
      </c>
      <c r="AC1565" s="4" t="s">
        <v>43</v>
      </c>
      <c r="AD1565" s="36">
        <v>31</v>
      </c>
      <c r="AE1565" s="36" t="s">
        <v>49</v>
      </c>
      <c r="AF1565" s="4"/>
      <c r="AG1565" s="4"/>
      <c r="AH1565" s="4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</row>
    <row r="1566" spans="1:46" ht="15" customHeight="1" x14ac:dyDescent="0.35">
      <c r="A1566" s="4">
        <v>2023</v>
      </c>
      <c r="B1566" s="4" t="s">
        <v>147</v>
      </c>
      <c r="C1566" s="4" t="s">
        <v>148</v>
      </c>
      <c r="D1566" s="55">
        <v>45041</v>
      </c>
      <c r="E1566" s="4" t="s">
        <v>2727</v>
      </c>
      <c r="F1566" s="4" t="s">
        <v>36</v>
      </c>
      <c r="G1566" s="4" t="s">
        <v>37</v>
      </c>
      <c r="H1566" s="4" t="s">
        <v>38</v>
      </c>
      <c r="I1566" s="4" t="s">
        <v>2755</v>
      </c>
      <c r="J1566" s="4"/>
      <c r="K1566" s="55"/>
      <c r="L1566" s="4"/>
      <c r="M1566" s="4"/>
      <c r="N1566" s="55"/>
      <c r="O1566" s="4" t="s">
        <v>4033</v>
      </c>
      <c r="P1566" s="55">
        <v>45110</v>
      </c>
      <c r="Q1566" s="4" t="s">
        <v>4034</v>
      </c>
      <c r="R1566" s="4"/>
      <c r="S1566" s="4"/>
      <c r="T1566" s="4">
        <v>0</v>
      </c>
      <c r="U1566" s="4" t="s">
        <v>150</v>
      </c>
      <c r="V1566" s="4">
        <v>301844</v>
      </c>
      <c r="W1566" s="4" t="s">
        <v>4035</v>
      </c>
      <c r="X1566" s="4">
        <v>301844</v>
      </c>
      <c r="Y1566" s="4" t="s">
        <v>4035</v>
      </c>
      <c r="Z1566" s="4">
        <v>25</v>
      </c>
      <c r="AA1566" s="4" t="s">
        <v>117</v>
      </c>
      <c r="AB1566" s="4">
        <v>1</v>
      </c>
      <c r="AC1566" s="4" t="s">
        <v>118</v>
      </c>
      <c r="AD1566" s="36">
        <v>7</v>
      </c>
      <c r="AE1566" s="36" t="s">
        <v>4036</v>
      </c>
      <c r="AF1566" s="4"/>
      <c r="AG1566" s="4"/>
      <c r="AH1566" s="4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</row>
    <row r="1567" spans="1:46" ht="15" customHeight="1" x14ac:dyDescent="0.35">
      <c r="A1567" s="4">
        <v>2023</v>
      </c>
      <c r="B1567" s="4" t="s">
        <v>147</v>
      </c>
      <c r="C1567" s="4" t="s">
        <v>207</v>
      </c>
      <c r="D1567" s="55">
        <v>45042</v>
      </c>
      <c r="E1567" s="4" t="s">
        <v>2324</v>
      </c>
      <c r="F1567" s="4" t="s">
        <v>36</v>
      </c>
      <c r="G1567" s="4" t="s">
        <v>921</v>
      </c>
      <c r="H1567" s="4" t="s">
        <v>38</v>
      </c>
      <c r="I1567" s="4" t="s">
        <v>2755</v>
      </c>
      <c r="J1567" s="4"/>
      <c r="K1567" s="55"/>
      <c r="L1567" s="4"/>
      <c r="M1567" s="4"/>
      <c r="N1567" s="55"/>
      <c r="O1567" s="4" t="s">
        <v>4037</v>
      </c>
      <c r="P1567" s="55">
        <v>45093</v>
      </c>
      <c r="Q1567" s="4" t="s">
        <v>4038</v>
      </c>
      <c r="R1567" s="4"/>
      <c r="S1567" s="4"/>
      <c r="T1567" s="4">
        <v>0</v>
      </c>
      <c r="U1567" s="4" t="s">
        <v>150</v>
      </c>
      <c r="V1567" s="4">
        <v>300773</v>
      </c>
      <c r="W1567" s="4" t="s">
        <v>2383</v>
      </c>
      <c r="X1567" s="4">
        <v>300773</v>
      </c>
      <c r="Y1567" s="4" t="s">
        <v>2383</v>
      </c>
      <c r="Z1567" s="4">
        <v>8</v>
      </c>
      <c r="AA1567" s="4" t="s">
        <v>191</v>
      </c>
      <c r="AB1567" s="4">
        <v>12</v>
      </c>
      <c r="AC1567" s="4" t="s">
        <v>2359</v>
      </c>
      <c r="AD1567" s="36">
        <v>1</v>
      </c>
      <c r="AE1567" s="36" t="s">
        <v>2384</v>
      </c>
      <c r="AF1567" s="4"/>
      <c r="AG1567" s="4"/>
      <c r="AH1567" s="4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</row>
    <row r="1568" spans="1:46" ht="15" customHeight="1" x14ac:dyDescent="0.35">
      <c r="A1568" s="4">
        <v>2023</v>
      </c>
      <c r="B1568" s="4" t="s">
        <v>147</v>
      </c>
      <c r="C1568" s="4" t="s">
        <v>207</v>
      </c>
      <c r="D1568" s="55">
        <v>45042</v>
      </c>
      <c r="E1568" s="4" t="s">
        <v>2875</v>
      </c>
      <c r="F1568" s="4" t="s">
        <v>36</v>
      </c>
      <c r="G1568" s="4" t="s">
        <v>921</v>
      </c>
      <c r="H1568" s="4" t="s">
        <v>38</v>
      </c>
      <c r="I1568" s="4" t="s">
        <v>2755</v>
      </c>
      <c r="J1568" s="4"/>
      <c r="K1568" s="55"/>
      <c r="L1568" s="4"/>
      <c r="M1568" s="4" t="s">
        <v>3021</v>
      </c>
      <c r="N1568" s="55"/>
      <c r="O1568" s="4" t="s">
        <v>4039</v>
      </c>
      <c r="P1568" s="55">
        <v>45056</v>
      </c>
      <c r="Q1568" s="4" t="s">
        <v>4040</v>
      </c>
      <c r="R1568" s="4"/>
      <c r="S1568" s="4"/>
      <c r="T1568" s="4">
        <v>0</v>
      </c>
      <c r="U1568" s="4" t="s">
        <v>150</v>
      </c>
      <c r="V1568" s="4">
        <v>301773</v>
      </c>
      <c r="W1568" s="4" t="s">
        <v>1864</v>
      </c>
      <c r="X1568" s="4">
        <v>301773</v>
      </c>
      <c r="Y1568" s="4" t="s">
        <v>1864</v>
      </c>
      <c r="Z1568" s="4">
        <v>22</v>
      </c>
      <c r="AA1568" s="4" t="s">
        <v>108</v>
      </c>
      <c r="AB1568" s="4">
        <v>10</v>
      </c>
      <c r="AC1568" s="4" t="s">
        <v>1313</v>
      </c>
      <c r="AD1568" s="36">
        <v>1</v>
      </c>
      <c r="AE1568" s="36" t="s">
        <v>1313</v>
      </c>
      <c r="AF1568" s="4"/>
      <c r="AG1568" s="4"/>
      <c r="AH1568" s="4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</row>
    <row r="1569" spans="1:46" ht="15" customHeight="1" x14ac:dyDescent="0.35">
      <c r="A1569" s="4">
        <v>2023</v>
      </c>
      <c r="B1569" s="4" t="s">
        <v>34</v>
      </c>
      <c r="C1569" s="4" t="s">
        <v>34</v>
      </c>
      <c r="D1569" s="55">
        <v>45043</v>
      </c>
      <c r="E1569" s="4" t="s">
        <v>2566</v>
      </c>
      <c r="F1569" s="4" t="s">
        <v>36</v>
      </c>
      <c r="G1569" s="4" t="s">
        <v>921</v>
      </c>
      <c r="H1569" s="4" t="s">
        <v>38</v>
      </c>
      <c r="I1569" s="4" t="s">
        <v>2728</v>
      </c>
      <c r="J1569" s="4"/>
      <c r="K1569" s="55"/>
      <c r="L1569" s="4"/>
      <c r="M1569" s="4" t="s">
        <v>3021</v>
      </c>
      <c r="N1569" s="55"/>
      <c r="O1569" s="4" t="s">
        <v>4041</v>
      </c>
      <c r="P1569" s="55">
        <v>45043</v>
      </c>
      <c r="Q1569" s="4" t="s">
        <v>4042</v>
      </c>
      <c r="R1569" s="4"/>
      <c r="S1569" s="4"/>
      <c r="T1569" s="4">
        <v>38</v>
      </c>
      <c r="U1569" s="4" t="s">
        <v>59</v>
      </c>
      <c r="V1569" s="4">
        <v>59</v>
      </c>
      <c r="W1569" s="4" t="s">
        <v>60</v>
      </c>
      <c r="X1569" s="4">
        <v>192</v>
      </c>
      <c r="Y1569" s="4" t="s">
        <v>61</v>
      </c>
      <c r="Z1569" s="4">
        <v>15</v>
      </c>
      <c r="AA1569" s="4" t="s">
        <v>43</v>
      </c>
      <c r="AB1569" s="4">
        <v>1</v>
      </c>
      <c r="AC1569" s="4" t="s">
        <v>43</v>
      </c>
      <c r="AD1569" s="36">
        <v>1</v>
      </c>
      <c r="AE1569" s="36" t="s">
        <v>43</v>
      </c>
      <c r="AF1569" s="4"/>
      <c r="AG1569" s="4"/>
      <c r="AH1569" s="4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</row>
    <row r="1570" spans="1:46" ht="15" customHeight="1" x14ac:dyDescent="0.35">
      <c r="A1570" s="4">
        <v>2023</v>
      </c>
      <c r="B1570" s="4" t="s">
        <v>34</v>
      </c>
      <c r="C1570" s="4" t="s">
        <v>34</v>
      </c>
      <c r="D1570" s="55">
        <v>45043</v>
      </c>
      <c r="E1570" s="4" t="s">
        <v>3654</v>
      </c>
      <c r="F1570" s="4" t="s">
        <v>36</v>
      </c>
      <c r="G1570" s="4" t="s">
        <v>921</v>
      </c>
      <c r="H1570" s="4" t="s">
        <v>38</v>
      </c>
      <c r="I1570" s="4" t="s">
        <v>2948</v>
      </c>
      <c r="J1570" s="4"/>
      <c r="K1570" s="55"/>
      <c r="L1570" s="4"/>
      <c r="M1570" s="4" t="s">
        <v>3127</v>
      </c>
      <c r="N1570" s="55"/>
      <c r="O1570" s="4" t="s">
        <v>4043</v>
      </c>
      <c r="P1570" s="55">
        <v>45043</v>
      </c>
      <c r="Q1570" s="4" t="s">
        <v>4044</v>
      </c>
      <c r="R1570" s="4"/>
      <c r="S1570" s="4"/>
      <c r="T1570" s="4">
        <v>9</v>
      </c>
      <c r="U1570" s="4" t="s">
        <v>46</v>
      </c>
      <c r="V1570" s="4">
        <v>58</v>
      </c>
      <c r="W1570" s="4" t="s">
        <v>233</v>
      </c>
      <c r="X1570" s="4">
        <v>1274</v>
      </c>
      <c r="Y1570" s="4" t="s">
        <v>234</v>
      </c>
      <c r="Z1570" s="4">
        <v>15</v>
      </c>
      <c r="AA1570" s="4" t="s">
        <v>43</v>
      </c>
      <c r="AB1570" s="4">
        <v>1</v>
      </c>
      <c r="AC1570" s="4" t="s">
        <v>43</v>
      </c>
      <c r="AD1570" s="36">
        <v>22</v>
      </c>
      <c r="AE1570" s="36" t="s">
        <v>171</v>
      </c>
      <c r="AF1570" s="4"/>
      <c r="AG1570" s="4"/>
      <c r="AH1570" s="4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</row>
    <row r="1571" spans="1:46" ht="15" customHeight="1" x14ac:dyDescent="0.35">
      <c r="A1571" s="4">
        <v>2023</v>
      </c>
      <c r="B1571" s="4" t="s">
        <v>34</v>
      </c>
      <c r="C1571" s="4" t="s">
        <v>34</v>
      </c>
      <c r="D1571" s="55">
        <v>45042</v>
      </c>
      <c r="E1571" s="4" t="s">
        <v>2875</v>
      </c>
      <c r="F1571" s="4" t="s">
        <v>36</v>
      </c>
      <c r="G1571" s="4" t="s">
        <v>921</v>
      </c>
      <c r="H1571" s="4" t="s">
        <v>38</v>
      </c>
      <c r="I1571" s="4" t="s">
        <v>2948</v>
      </c>
      <c r="J1571" s="4"/>
      <c r="K1571" s="55"/>
      <c r="L1571" s="4"/>
      <c r="M1571" s="4" t="s">
        <v>3127</v>
      </c>
      <c r="N1571" s="55"/>
      <c r="O1571" s="4" t="s">
        <v>4045</v>
      </c>
      <c r="P1571" s="55">
        <v>45043</v>
      </c>
      <c r="Q1571" s="4" t="s">
        <v>4046</v>
      </c>
      <c r="R1571" s="4"/>
      <c r="S1571" s="4"/>
      <c r="T1571" s="4">
        <v>9</v>
      </c>
      <c r="U1571" s="4" t="s">
        <v>46</v>
      </c>
      <c r="V1571" s="4">
        <v>55</v>
      </c>
      <c r="W1571" s="4" t="s">
        <v>269</v>
      </c>
      <c r="X1571" s="4">
        <v>1231</v>
      </c>
      <c r="Y1571" s="4" t="s">
        <v>270</v>
      </c>
      <c r="Z1571" s="4">
        <v>15</v>
      </c>
      <c r="AA1571" s="4" t="s">
        <v>43</v>
      </c>
      <c r="AB1571" s="4">
        <v>1</v>
      </c>
      <c r="AC1571" s="4" t="s">
        <v>43</v>
      </c>
      <c r="AD1571" s="36">
        <v>31</v>
      </c>
      <c r="AE1571" s="36" t="s">
        <v>49</v>
      </c>
      <c r="AF1571" s="4"/>
      <c r="AG1571" s="4"/>
      <c r="AH1571" s="4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</row>
    <row r="1572" spans="1:46" ht="15" customHeight="1" x14ac:dyDescent="0.35">
      <c r="A1572" s="4">
        <v>2023</v>
      </c>
      <c r="B1572" s="4" t="s">
        <v>147</v>
      </c>
      <c r="C1572" s="4" t="s">
        <v>148</v>
      </c>
      <c r="D1572" s="55">
        <v>45029</v>
      </c>
      <c r="E1572" s="4" t="s">
        <v>3727</v>
      </c>
      <c r="F1572" s="4" t="s">
        <v>36</v>
      </c>
      <c r="G1572" s="4" t="s">
        <v>921</v>
      </c>
      <c r="H1572" s="4" t="s">
        <v>38</v>
      </c>
      <c r="I1572" s="4" t="s">
        <v>2721</v>
      </c>
      <c r="J1572" s="4"/>
      <c r="K1572" s="55"/>
      <c r="L1572" s="4"/>
      <c r="M1572" s="4"/>
      <c r="N1572" s="55"/>
      <c r="O1572" s="4" t="s">
        <v>4047</v>
      </c>
      <c r="P1572" s="55">
        <v>45043</v>
      </c>
      <c r="Q1572" s="4" t="s">
        <v>4048</v>
      </c>
      <c r="R1572" s="4"/>
      <c r="S1572" s="4"/>
      <c r="T1572" s="4">
        <v>0</v>
      </c>
      <c r="U1572" s="4" t="s">
        <v>150</v>
      </c>
      <c r="V1572" s="4">
        <v>301271</v>
      </c>
      <c r="W1572" s="4" t="s">
        <v>446</v>
      </c>
      <c r="X1572" s="4">
        <v>301271</v>
      </c>
      <c r="Y1572" s="4" t="s">
        <v>446</v>
      </c>
      <c r="Z1572" s="4">
        <v>15</v>
      </c>
      <c r="AA1572" s="4" t="s">
        <v>43</v>
      </c>
      <c r="AB1572" s="4">
        <v>1</v>
      </c>
      <c r="AC1572" s="4" t="s">
        <v>43</v>
      </c>
      <c r="AD1572" s="36">
        <v>22</v>
      </c>
      <c r="AE1572" s="36" t="s">
        <v>171</v>
      </c>
      <c r="AF1572" s="4"/>
      <c r="AG1572" s="4"/>
      <c r="AH1572" s="4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</row>
    <row r="1573" spans="1:46" ht="15" customHeight="1" x14ac:dyDescent="0.35">
      <c r="A1573" s="4">
        <v>2023</v>
      </c>
      <c r="B1573" s="4" t="s">
        <v>147</v>
      </c>
      <c r="C1573" s="4" t="s">
        <v>148</v>
      </c>
      <c r="D1573" s="55">
        <v>45042</v>
      </c>
      <c r="E1573" s="4" t="s">
        <v>2875</v>
      </c>
      <c r="F1573" s="4" t="s">
        <v>36</v>
      </c>
      <c r="G1573" s="4" t="s">
        <v>921</v>
      </c>
      <c r="H1573" s="4" t="s">
        <v>38</v>
      </c>
      <c r="I1573" s="4" t="s">
        <v>2721</v>
      </c>
      <c r="J1573" s="4"/>
      <c r="K1573" s="55"/>
      <c r="L1573" s="4"/>
      <c r="M1573" s="4"/>
      <c r="N1573" s="55"/>
      <c r="O1573" s="4" t="s">
        <v>4049</v>
      </c>
      <c r="P1573" s="55">
        <v>45050</v>
      </c>
      <c r="Q1573" s="4" t="s">
        <v>4050</v>
      </c>
      <c r="R1573" s="4"/>
      <c r="S1573" s="4"/>
      <c r="T1573" s="4">
        <v>0</v>
      </c>
      <c r="U1573" s="4" t="s">
        <v>150</v>
      </c>
      <c r="V1573" s="4">
        <v>301257</v>
      </c>
      <c r="W1573" s="4" t="s">
        <v>2157</v>
      </c>
      <c r="X1573" s="4">
        <v>301257</v>
      </c>
      <c r="Y1573" s="4" t="s">
        <v>2157</v>
      </c>
      <c r="Z1573" s="4">
        <v>15</v>
      </c>
      <c r="AA1573" s="4" t="s">
        <v>43</v>
      </c>
      <c r="AB1573" s="4">
        <v>1</v>
      </c>
      <c r="AC1573" s="4" t="s">
        <v>43</v>
      </c>
      <c r="AD1573" s="36">
        <v>8</v>
      </c>
      <c r="AE1573" s="36" t="s">
        <v>344</v>
      </c>
      <c r="AF1573" s="4"/>
      <c r="AG1573" s="4"/>
      <c r="AH1573" s="4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</row>
    <row r="1574" spans="1:46" ht="15" customHeight="1" x14ac:dyDescent="0.35">
      <c r="A1574" s="4">
        <v>2023</v>
      </c>
      <c r="B1574" s="4" t="s">
        <v>147</v>
      </c>
      <c r="C1574" s="4" t="s">
        <v>148</v>
      </c>
      <c r="D1574" s="55">
        <v>45033</v>
      </c>
      <c r="E1574" s="4" t="s">
        <v>2566</v>
      </c>
      <c r="F1574" s="4" t="s">
        <v>36</v>
      </c>
      <c r="G1574" s="4" t="s">
        <v>921</v>
      </c>
      <c r="H1574" s="4" t="s">
        <v>38</v>
      </c>
      <c r="I1574" s="4" t="s">
        <v>2721</v>
      </c>
      <c r="J1574" s="4"/>
      <c r="K1574" s="55"/>
      <c r="L1574" s="4"/>
      <c r="M1574" s="4"/>
      <c r="N1574" s="55"/>
      <c r="O1574" s="4" t="s">
        <v>4051</v>
      </c>
      <c r="P1574" s="55">
        <v>45051</v>
      </c>
      <c r="Q1574" s="4" t="s">
        <v>4052</v>
      </c>
      <c r="R1574" s="4"/>
      <c r="S1574" s="4"/>
      <c r="T1574" s="4">
        <v>0</v>
      </c>
      <c r="U1574" s="4" t="s">
        <v>150</v>
      </c>
      <c r="V1574" s="4">
        <v>301260</v>
      </c>
      <c r="W1574" s="4" t="s">
        <v>928</v>
      </c>
      <c r="X1574" s="4">
        <v>301260</v>
      </c>
      <c r="Y1574" s="4" t="s">
        <v>928</v>
      </c>
      <c r="Z1574" s="4">
        <v>15</v>
      </c>
      <c r="AA1574" s="4" t="s">
        <v>43</v>
      </c>
      <c r="AB1574" s="4">
        <v>1</v>
      </c>
      <c r="AC1574" s="4" t="s">
        <v>43</v>
      </c>
      <c r="AD1574" s="36">
        <v>11</v>
      </c>
      <c r="AE1574" s="36" t="s">
        <v>929</v>
      </c>
      <c r="AF1574" s="4"/>
      <c r="AG1574" s="4"/>
      <c r="AH1574" s="4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</row>
    <row r="1575" spans="1:46" ht="15" customHeight="1" x14ac:dyDescent="0.35">
      <c r="A1575" s="4">
        <v>2023</v>
      </c>
      <c r="B1575" s="4" t="s">
        <v>147</v>
      </c>
      <c r="C1575" s="4" t="s">
        <v>148</v>
      </c>
      <c r="D1575" s="55">
        <v>45042</v>
      </c>
      <c r="E1575" s="4" t="s">
        <v>2566</v>
      </c>
      <c r="F1575" s="4" t="s">
        <v>36</v>
      </c>
      <c r="G1575" s="4" t="s">
        <v>921</v>
      </c>
      <c r="H1575" s="4" t="s">
        <v>38</v>
      </c>
      <c r="I1575" s="4" t="s">
        <v>2721</v>
      </c>
      <c r="J1575" s="4"/>
      <c r="K1575" s="55"/>
      <c r="L1575" s="4"/>
      <c r="M1575" s="4"/>
      <c r="N1575" s="55"/>
      <c r="O1575" s="4" t="s">
        <v>4053</v>
      </c>
      <c r="P1575" s="55">
        <v>45061</v>
      </c>
      <c r="Q1575" s="4" t="s">
        <v>4054</v>
      </c>
      <c r="R1575" s="4"/>
      <c r="S1575" s="4"/>
      <c r="T1575" s="56">
        <v>0</v>
      </c>
      <c r="U1575" s="56" t="s">
        <v>150</v>
      </c>
      <c r="V1575" s="56">
        <v>301268</v>
      </c>
      <c r="W1575" s="56" t="s">
        <v>1328</v>
      </c>
      <c r="X1575" s="56">
        <v>301268</v>
      </c>
      <c r="Y1575" s="56" t="s">
        <v>1328</v>
      </c>
      <c r="Z1575" s="56">
        <v>15</v>
      </c>
      <c r="AA1575" s="56" t="s">
        <v>43</v>
      </c>
      <c r="AB1575" s="56">
        <v>1</v>
      </c>
      <c r="AC1575" s="56" t="s">
        <v>43</v>
      </c>
      <c r="AD1575" s="37">
        <v>19</v>
      </c>
      <c r="AE1575" s="37" t="s">
        <v>1329</v>
      </c>
      <c r="AF1575" s="4"/>
      <c r="AG1575" s="4"/>
      <c r="AH1575" s="4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</row>
    <row r="1576" spans="1:46" ht="15" customHeight="1" x14ac:dyDescent="0.35">
      <c r="A1576" s="4">
        <v>2023</v>
      </c>
      <c r="B1576" s="4" t="s">
        <v>147</v>
      </c>
      <c r="C1576" s="4" t="s">
        <v>148</v>
      </c>
      <c r="D1576" s="55">
        <v>45041</v>
      </c>
      <c r="E1576" s="4" t="s">
        <v>2566</v>
      </c>
      <c r="F1576" s="4" t="s">
        <v>36</v>
      </c>
      <c r="G1576" s="4" t="s">
        <v>921</v>
      </c>
      <c r="H1576" s="4" t="s">
        <v>38</v>
      </c>
      <c r="I1576" s="4" t="s">
        <v>2721</v>
      </c>
      <c r="J1576" s="4"/>
      <c r="K1576" s="55"/>
      <c r="L1576" s="4"/>
      <c r="M1576" s="4"/>
      <c r="N1576" s="55"/>
      <c r="O1576" s="4" t="s">
        <v>4055</v>
      </c>
      <c r="P1576" s="55">
        <v>45058</v>
      </c>
      <c r="Q1576" s="4" t="s">
        <v>4056</v>
      </c>
      <c r="R1576" s="4"/>
      <c r="S1576" s="4"/>
      <c r="T1576" s="56">
        <v>0</v>
      </c>
      <c r="U1576" s="56" t="s">
        <v>150</v>
      </c>
      <c r="V1576" s="56">
        <v>301258</v>
      </c>
      <c r="W1576" s="56" t="s">
        <v>610</v>
      </c>
      <c r="X1576" s="56">
        <v>301258</v>
      </c>
      <c r="Y1576" s="56" t="s">
        <v>610</v>
      </c>
      <c r="Z1576" s="56">
        <v>15</v>
      </c>
      <c r="AA1576" s="56" t="s">
        <v>43</v>
      </c>
      <c r="AB1576" s="56">
        <v>1</v>
      </c>
      <c r="AC1576" s="56" t="s">
        <v>43</v>
      </c>
      <c r="AD1576" s="37">
        <v>9</v>
      </c>
      <c r="AE1576" s="37" t="s">
        <v>611</v>
      </c>
      <c r="AF1576" s="4"/>
      <c r="AG1576" s="4"/>
      <c r="AH1576" s="4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</row>
    <row r="1577" spans="1:46" ht="15" customHeight="1" x14ac:dyDescent="0.35">
      <c r="A1577" s="4">
        <v>2023</v>
      </c>
      <c r="B1577" s="4" t="s">
        <v>147</v>
      </c>
      <c r="C1577" s="4" t="s">
        <v>148</v>
      </c>
      <c r="D1577" s="55">
        <v>45036</v>
      </c>
      <c r="E1577" s="4" t="s">
        <v>2875</v>
      </c>
      <c r="F1577" s="4" t="s">
        <v>36</v>
      </c>
      <c r="G1577" s="4" t="s">
        <v>921</v>
      </c>
      <c r="H1577" s="4" t="s">
        <v>38</v>
      </c>
      <c r="I1577" s="4" t="s">
        <v>2721</v>
      </c>
      <c r="J1577" s="4"/>
      <c r="K1577" s="55"/>
      <c r="L1577" s="4"/>
      <c r="M1577" s="4"/>
      <c r="N1577" s="55"/>
      <c r="O1577" s="4" t="s">
        <v>4057</v>
      </c>
      <c r="P1577" s="55">
        <v>45048</v>
      </c>
      <c r="Q1577" s="4" t="s">
        <v>4058</v>
      </c>
      <c r="R1577" s="4"/>
      <c r="S1577" s="4"/>
      <c r="T1577" s="4">
        <v>0</v>
      </c>
      <c r="U1577" s="4" t="s">
        <v>150</v>
      </c>
      <c r="V1577" s="4">
        <v>301292</v>
      </c>
      <c r="W1577" s="4" t="s">
        <v>1602</v>
      </c>
      <c r="X1577" s="4">
        <v>301292</v>
      </c>
      <c r="Y1577" s="4" t="s">
        <v>1602</v>
      </c>
      <c r="Z1577" s="4">
        <v>15</v>
      </c>
      <c r="AA1577" s="4" t="s">
        <v>43</v>
      </c>
      <c r="AB1577" s="4">
        <v>1</v>
      </c>
      <c r="AC1577" s="4" t="s">
        <v>43</v>
      </c>
      <c r="AD1577" s="36">
        <v>43</v>
      </c>
      <c r="AE1577" s="36" t="s">
        <v>1603</v>
      </c>
      <c r="AF1577" s="4"/>
      <c r="AG1577" s="4"/>
      <c r="AH1577" s="4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</row>
    <row r="1578" spans="1:46" ht="15" customHeight="1" x14ac:dyDescent="0.35">
      <c r="A1578" s="4">
        <v>2023</v>
      </c>
      <c r="B1578" s="4" t="s">
        <v>147</v>
      </c>
      <c r="C1578" s="4" t="s">
        <v>148</v>
      </c>
      <c r="D1578" s="55">
        <v>45043</v>
      </c>
      <c r="E1578" s="4" t="s">
        <v>3727</v>
      </c>
      <c r="F1578" s="4" t="s">
        <v>36</v>
      </c>
      <c r="G1578" s="4" t="s">
        <v>921</v>
      </c>
      <c r="H1578" s="4" t="s">
        <v>38</v>
      </c>
      <c r="I1578" s="4" t="s">
        <v>2721</v>
      </c>
      <c r="J1578" s="4"/>
      <c r="K1578" s="55"/>
      <c r="L1578" s="4"/>
      <c r="M1578" s="4"/>
      <c r="N1578" s="55"/>
      <c r="O1578" s="4" t="s">
        <v>4059</v>
      </c>
      <c r="P1578" s="55">
        <v>45057</v>
      </c>
      <c r="Q1578" s="4" t="s">
        <v>4060</v>
      </c>
      <c r="R1578" s="4"/>
      <c r="S1578" s="4"/>
      <c r="T1578" s="4">
        <v>0</v>
      </c>
      <c r="U1578" s="4" t="s">
        <v>150</v>
      </c>
      <c r="V1578" s="4">
        <v>301290</v>
      </c>
      <c r="W1578" s="4" t="s">
        <v>674</v>
      </c>
      <c r="X1578" s="4">
        <v>301290</v>
      </c>
      <c r="Y1578" s="4" t="s">
        <v>674</v>
      </c>
      <c r="Z1578" s="4">
        <v>15</v>
      </c>
      <c r="AA1578" s="4" t="s">
        <v>43</v>
      </c>
      <c r="AB1578" s="4">
        <v>1</v>
      </c>
      <c r="AC1578" s="4" t="s">
        <v>43</v>
      </c>
      <c r="AD1578" s="36">
        <v>41</v>
      </c>
      <c r="AE1578" s="36" t="s">
        <v>579</v>
      </c>
      <c r="AF1578" s="4"/>
      <c r="AG1578" s="4"/>
      <c r="AH1578" s="4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</row>
    <row r="1579" spans="1:46" ht="15" customHeight="1" x14ac:dyDescent="0.35">
      <c r="A1579" s="4">
        <v>2023</v>
      </c>
      <c r="B1579" s="4" t="s">
        <v>147</v>
      </c>
      <c r="C1579" s="4" t="s">
        <v>148</v>
      </c>
      <c r="D1579" s="55">
        <v>45043</v>
      </c>
      <c r="E1579" s="4" t="s">
        <v>2875</v>
      </c>
      <c r="F1579" s="4" t="s">
        <v>36</v>
      </c>
      <c r="G1579" s="4" t="s">
        <v>921</v>
      </c>
      <c r="H1579" s="4" t="s">
        <v>38</v>
      </c>
      <c r="I1579" s="4" t="s">
        <v>2721</v>
      </c>
      <c r="J1579" s="4"/>
      <c r="K1579" s="55"/>
      <c r="L1579" s="4"/>
      <c r="M1579" s="4"/>
      <c r="N1579" s="55"/>
      <c r="O1579" s="4" t="s">
        <v>4061</v>
      </c>
      <c r="P1579" s="55">
        <v>45058</v>
      </c>
      <c r="Q1579" s="4" t="s">
        <v>4062</v>
      </c>
      <c r="R1579" s="4"/>
      <c r="S1579" s="4"/>
      <c r="T1579" s="4">
        <v>0</v>
      </c>
      <c r="U1579" s="4" t="s">
        <v>150</v>
      </c>
      <c r="V1579" s="4">
        <v>301279</v>
      </c>
      <c r="W1579" s="4" t="s">
        <v>463</v>
      </c>
      <c r="X1579" s="4">
        <v>301279</v>
      </c>
      <c r="Y1579" s="4" t="s">
        <v>463</v>
      </c>
      <c r="Z1579" s="4">
        <v>15</v>
      </c>
      <c r="AA1579" s="4" t="s">
        <v>43</v>
      </c>
      <c r="AB1579" s="4">
        <v>1</v>
      </c>
      <c r="AC1579" s="4" t="s">
        <v>43</v>
      </c>
      <c r="AD1579" s="36">
        <v>30</v>
      </c>
      <c r="AE1579" s="36" t="s">
        <v>130</v>
      </c>
      <c r="AF1579" s="4"/>
      <c r="AG1579" s="4"/>
      <c r="AH1579" s="4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</row>
    <row r="1580" spans="1:46" ht="15" customHeight="1" x14ac:dyDescent="0.35">
      <c r="A1580" s="4">
        <v>2023</v>
      </c>
      <c r="B1580" s="4" t="s">
        <v>147</v>
      </c>
      <c r="C1580" s="4" t="s">
        <v>148</v>
      </c>
      <c r="D1580" s="55">
        <v>45042</v>
      </c>
      <c r="E1580" s="4" t="s">
        <v>2566</v>
      </c>
      <c r="F1580" s="4" t="s">
        <v>36</v>
      </c>
      <c r="G1580" s="4" t="s">
        <v>921</v>
      </c>
      <c r="H1580" s="4" t="s">
        <v>38</v>
      </c>
      <c r="I1580" s="4" t="s">
        <v>2721</v>
      </c>
      <c r="J1580" s="4"/>
      <c r="K1580" s="55"/>
      <c r="L1580" s="4"/>
      <c r="M1580" s="4"/>
      <c r="N1580" s="55"/>
      <c r="O1580" s="4" t="s">
        <v>4063</v>
      </c>
      <c r="P1580" s="55">
        <v>45049</v>
      </c>
      <c r="Q1580" s="4" t="s">
        <v>4064</v>
      </c>
      <c r="R1580" s="4"/>
      <c r="S1580" s="4"/>
      <c r="T1580" s="4">
        <v>0</v>
      </c>
      <c r="U1580" s="4" t="s">
        <v>150</v>
      </c>
      <c r="V1580" s="4">
        <v>301272</v>
      </c>
      <c r="W1580" s="4" t="s">
        <v>1469</v>
      </c>
      <c r="X1580" s="4">
        <v>301272</v>
      </c>
      <c r="Y1580" s="4" t="s">
        <v>1469</v>
      </c>
      <c r="Z1580" s="4">
        <v>15</v>
      </c>
      <c r="AA1580" s="4" t="s">
        <v>43</v>
      </c>
      <c r="AB1580" s="4">
        <v>1</v>
      </c>
      <c r="AC1580" s="4" t="s">
        <v>43</v>
      </c>
      <c r="AD1580" s="36">
        <v>23</v>
      </c>
      <c r="AE1580" s="36" t="s">
        <v>1470</v>
      </c>
      <c r="AF1580" s="4"/>
      <c r="AG1580" s="4"/>
      <c r="AH1580" s="4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</row>
    <row r="1581" spans="1:46" ht="15" customHeight="1" x14ac:dyDescent="0.35">
      <c r="A1581" s="4">
        <v>2023</v>
      </c>
      <c r="B1581" s="4" t="s">
        <v>147</v>
      </c>
      <c r="C1581" s="4" t="s">
        <v>148</v>
      </c>
      <c r="D1581" s="55">
        <v>45042</v>
      </c>
      <c r="E1581" s="4" t="s">
        <v>3727</v>
      </c>
      <c r="F1581" s="4" t="s">
        <v>36</v>
      </c>
      <c r="G1581" s="4" t="s">
        <v>921</v>
      </c>
      <c r="H1581" s="4" t="s">
        <v>38</v>
      </c>
      <c r="I1581" s="4" t="s">
        <v>2721</v>
      </c>
      <c r="J1581" s="4"/>
      <c r="K1581" s="55"/>
      <c r="L1581" s="4"/>
      <c r="M1581" s="4"/>
      <c r="N1581" s="55"/>
      <c r="O1581" s="4" t="s">
        <v>4065</v>
      </c>
      <c r="P1581" s="55">
        <v>45055</v>
      </c>
      <c r="Q1581" s="4" t="s">
        <v>4066</v>
      </c>
      <c r="R1581" s="4"/>
      <c r="S1581" s="4"/>
      <c r="T1581" s="4">
        <v>0</v>
      </c>
      <c r="U1581" s="4" t="s">
        <v>150</v>
      </c>
      <c r="V1581" s="4">
        <v>301264</v>
      </c>
      <c r="W1581" s="4" t="s">
        <v>441</v>
      </c>
      <c r="X1581" s="4">
        <v>301264</v>
      </c>
      <c r="Y1581" s="4" t="s">
        <v>441</v>
      </c>
      <c r="Z1581" s="4">
        <v>15</v>
      </c>
      <c r="AA1581" s="4" t="s">
        <v>43</v>
      </c>
      <c r="AB1581" s="4">
        <v>1</v>
      </c>
      <c r="AC1581" s="4" t="s">
        <v>43</v>
      </c>
      <c r="AD1581" s="36">
        <v>15</v>
      </c>
      <c r="AE1581" s="36" t="s">
        <v>340</v>
      </c>
      <c r="AF1581" s="4"/>
      <c r="AG1581" s="4"/>
      <c r="AH1581" s="4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</row>
    <row r="1582" spans="1:46" ht="15" customHeight="1" x14ac:dyDescent="0.35">
      <c r="A1582" s="4">
        <v>2023</v>
      </c>
      <c r="B1582" s="4" t="s">
        <v>147</v>
      </c>
      <c r="C1582" s="4" t="s">
        <v>207</v>
      </c>
      <c r="D1582" s="55">
        <v>45045</v>
      </c>
      <c r="E1582" s="4" t="s">
        <v>2324</v>
      </c>
      <c r="F1582" s="4" t="s">
        <v>36</v>
      </c>
      <c r="G1582" s="4" t="s">
        <v>921</v>
      </c>
      <c r="H1582" s="4" t="s">
        <v>38</v>
      </c>
      <c r="I1582" s="4" t="s">
        <v>2755</v>
      </c>
      <c r="J1582" s="4"/>
      <c r="K1582" s="55"/>
      <c r="L1582" s="4"/>
      <c r="M1582" s="4"/>
      <c r="N1582" s="55"/>
      <c r="O1582" s="4" t="s">
        <v>4067</v>
      </c>
      <c r="P1582" s="55">
        <v>45086</v>
      </c>
      <c r="Q1582" s="4" t="s">
        <v>4068</v>
      </c>
      <c r="R1582" s="4"/>
      <c r="S1582" s="4"/>
      <c r="T1582" s="4">
        <v>0</v>
      </c>
      <c r="U1582" s="4" t="s">
        <v>150</v>
      </c>
      <c r="V1582" s="4">
        <v>300785</v>
      </c>
      <c r="W1582" s="4" t="s">
        <v>830</v>
      </c>
      <c r="X1582" s="4">
        <v>300785</v>
      </c>
      <c r="Y1582" s="4" t="s">
        <v>830</v>
      </c>
      <c r="Z1582" s="4">
        <v>8</v>
      </c>
      <c r="AA1582" s="4" t="s">
        <v>191</v>
      </c>
      <c r="AB1582" s="56">
        <v>13</v>
      </c>
      <c r="AC1582" s="56" t="s">
        <v>192</v>
      </c>
      <c r="AD1582" s="36">
        <v>1</v>
      </c>
      <c r="AE1582" s="36" t="s">
        <v>192</v>
      </c>
      <c r="AF1582" s="4"/>
      <c r="AG1582" s="4"/>
      <c r="AH1582" s="4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</row>
    <row r="1583" spans="1:46" ht="15" customHeight="1" x14ac:dyDescent="0.35">
      <c r="A1583" s="4">
        <v>2023</v>
      </c>
      <c r="B1583" s="4" t="s">
        <v>34</v>
      </c>
      <c r="C1583" s="4" t="s">
        <v>244</v>
      </c>
      <c r="D1583" s="55">
        <v>45043</v>
      </c>
      <c r="E1583" s="4" t="s">
        <v>2324</v>
      </c>
      <c r="F1583" s="4" t="s">
        <v>36</v>
      </c>
      <c r="G1583" s="4" t="s">
        <v>921</v>
      </c>
      <c r="H1583" s="4" t="s">
        <v>38</v>
      </c>
      <c r="I1583" s="4" t="s">
        <v>2948</v>
      </c>
      <c r="J1583" s="4"/>
      <c r="K1583" s="55"/>
      <c r="L1583" s="4"/>
      <c r="M1583" s="4" t="s">
        <v>3538</v>
      </c>
      <c r="N1583" s="55"/>
      <c r="O1583" s="4" t="s">
        <v>4069</v>
      </c>
      <c r="P1583" s="55">
        <v>45048</v>
      </c>
      <c r="Q1583" s="4" t="s">
        <v>4070</v>
      </c>
      <c r="R1583" s="4"/>
      <c r="S1583" s="4"/>
      <c r="T1583" s="4">
        <v>10</v>
      </c>
      <c r="U1583" s="4" t="s">
        <v>246</v>
      </c>
      <c r="V1583" s="4">
        <v>513</v>
      </c>
      <c r="W1583" s="4" t="s">
        <v>522</v>
      </c>
      <c r="X1583" s="4">
        <v>91</v>
      </c>
      <c r="Y1583" s="4" t="s">
        <v>523</v>
      </c>
      <c r="Z1583" s="4">
        <v>4</v>
      </c>
      <c r="AA1583" s="4" t="s">
        <v>301</v>
      </c>
      <c r="AB1583" s="56">
        <v>1</v>
      </c>
      <c r="AC1583" s="56" t="s">
        <v>301</v>
      </c>
      <c r="AD1583" s="36">
        <v>1</v>
      </c>
      <c r="AE1583" s="36" t="s">
        <v>301</v>
      </c>
      <c r="AF1583" s="4"/>
      <c r="AG1583" s="4"/>
      <c r="AH1583" s="4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</row>
    <row r="1584" spans="1:46" ht="15" customHeight="1" x14ac:dyDescent="0.35">
      <c r="A1584" s="4">
        <v>2023</v>
      </c>
      <c r="B1584" s="4" t="s">
        <v>34</v>
      </c>
      <c r="C1584" s="4" t="s">
        <v>244</v>
      </c>
      <c r="D1584" s="55">
        <v>45043</v>
      </c>
      <c r="E1584" s="4" t="s">
        <v>2875</v>
      </c>
      <c r="F1584" s="4" t="s">
        <v>36</v>
      </c>
      <c r="G1584" s="4" t="s">
        <v>921</v>
      </c>
      <c r="H1584" s="4" t="s">
        <v>38</v>
      </c>
      <c r="I1584" s="4" t="s">
        <v>2948</v>
      </c>
      <c r="J1584" s="4"/>
      <c r="K1584" s="55"/>
      <c r="L1584" s="4"/>
      <c r="M1584" s="4" t="s">
        <v>3538</v>
      </c>
      <c r="N1584" s="55"/>
      <c r="O1584" s="4" t="s">
        <v>4071</v>
      </c>
      <c r="P1584" s="55">
        <v>45048</v>
      </c>
      <c r="Q1584" s="4" t="s">
        <v>4072</v>
      </c>
      <c r="R1584" s="4"/>
      <c r="S1584" s="4"/>
      <c r="T1584" s="4">
        <v>10</v>
      </c>
      <c r="U1584" s="4" t="s">
        <v>246</v>
      </c>
      <c r="V1584" s="4">
        <v>514</v>
      </c>
      <c r="W1584" s="4" t="s">
        <v>897</v>
      </c>
      <c r="X1584" s="4">
        <v>92</v>
      </c>
      <c r="Y1584" s="4" t="s">
        <v>898</v>
      </c>
      <c r="Z1584" s="4">
        <v>15</v>
      </c>
      <c r="AA1584" s="4" t="s">
        <v>43</v>
      </c>
      <c r="AB1584" s="4">
        <v>1</v>
      </c>
      <c r="AC1584" s="4" t="s">
        <v>43</v>
      </c>
      <c r="AD1584" s="36">
        <v>1</v>
      </c>
      <c r="AE1584" s="36" t="s">
        <v>43</v>
      </c>
      <c r="AF1584" s="4"/>
      <c r="AG1584" s="4"/>
      <c r="AH1584" s="4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</row>
    <row r="1585" spans="1:46" ht="15" customHeight="1" x14ac:dyDescent="0.35">
      <c r="A1585" s="4">
        <v>2023</v>
      </c>
      <c r="B1585" s="4" t="s">
        <v>147</v>
      </c>
      <c r="C1585" s="4" t="s">
        <v>148</v>
      </c>
      <c r="D1585" s="55">
        <v>45048</v>
      </c>
      <c r="E1585" s="4" t="s">
        <v>2566</v>
      </c>
      <c r="F1585" s="4" t="s">
        <v>36</v>
      </c>
      <c r="G1585" s="4" t="s">
        <v>921</v>
      </c>
      <c r="H1585" s="4" t="s">
        <v>38</v>
      </c>
      <c r="I1585" s="4" t="s">
        <v>2721</v>
      </c>
      <c r="J1585" s="4"/>
      <c r="K1585" s="55"/>
      <c r="L1585" s="4"/>
      <c r="M1585" s="4"/>
      <c r="N1585" s="55"/>
      <c r="O1585" s="4" t="s">
        <v>4073</v>
      </c>
      <c r="P1585" s="55">
        <v>45061</v>
      </c>
      <c r="Q1585" s="4" t="s">
        <v>4074</v>
      </c>
      <c r="R1585" s="4"/>
      <c r="S1585" s="4"/>
      <c r="T1585" s="4">
        <v>0</v>
      </c>
      <c r="U1585" s="4" t="s">
        <v>150</v>
      </c>
      <c r="V1585" s="4">
        <v>301283</v>
      </c>
      <c r="W1585" s="4" t="s">
        <v>1348</v>
      </c>
      <c r="X1585" s="4">
        <v>301283</v>
      </c>
      <c r="Y1585" s="4" t="s">
        <v>1348</v>
      </c>
      <c r="Z1585" s="4">
        <v>15</v>
      </c>
      <c r="AA1585" s="4" t="s">
        <v>43</v>
      </c>
      <c r="AB1585" s="4">
        <v>1</v>
      </c>
      <c r="AC1585" s="4" t="s">
        <v>43</v>
      </c>
      <c r="AD1585" s="36">
        <v>34</v>
      </c>
      <c r="AE1585" s="36" t="s">
        <v>1349</v>
      </c>
      <c r="AF1585" s="4"/>
      <c r="AG1585" s="4"/>
      <c r="AH1585" s="4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</row>
    <row r="1586" spans="1:46" ht="15" customHeight="1" x14ac:dyDescent="0.35">
      <c r="A1586" s="4">
        <v>2023</v>
      </c>
      <c r="B1586" s="4" t="s">
        <v>34</v>
      </c>
      <c r="C1586" s="4" t="s">
        <v>289</v>
      </c>
      <c r="D1586" s="55">
        <v>44956</v>
      </c>
      <c r="E1586" s="4" t="s">
        <v>2947</v>
      </c>
      <c r="F1586" s="4" t="s">
        <v>36</v>
      </c>
      <c r="G1586" s="4" t="s">
        <v>37</v>
      </c>
      <c r="H1586" s="4" t="s">
        <v>38</v>
      </c>
      <c r="I1586" s="4" t="s">
        <v>2735</v>
      </c>
      <c r="J1586" s="4"/>
      <c r="K1586" s="55"/>
      <c r="L1586" s="4"/>
      <c r="M1586" s="4"/>
      <c r="N1586" s="55"/>
      <c r="O1586" s="4" t="s">
        <v>4075</v>
      </c>
      <c r="P1586" s="55">
        <v>45029</v>
      </c>
      <c r="Q1586" s="4" t="s">
        <v>4076</v>
      </c>
      <c r="R1586" s="4"/>
      <c r="S1586" s="4"/>
      <c r="T1586" s="4">
        <v>24</v>
      </c>
      <c r="U1586" s="4" t="s">
        <v>876</v>
      </c>
      <c r="V1586" s="4">
        <v>24</v>
      </c>
      <c r="W1586" s="4" t="s">
        <v>876</v>
      </c>
      <c r="X1586" s="4">
        <v>201</v>
      </c>
      <c r="Y1586" s="4" t="s">
        <v>876</v>
      </c>
      <c r="Z1586" s="4">
        <v>15</v>
      </c>
      <c r="AA1586" s="4" t="s">
        <v>43</v>
      </c>
      <c r="AB1586" s="4">
        <v>1</v>
      </c>
      <c r="AC1586" s="4" t="s">
        <v>43</v>
      </c>
      <c r="AD1586" s="36">
        <v>1</v>
      </c>
      <c r="AE1586" s="36" t="s">
        <v>43</v>
      </c>
      <c r="AF1586" s="4"/>
      <c r="AG1586" s="4"/>
      <c r="AH1586" s="4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</row>
    <row r="1587" spans="1:46" ht="15" customHeight="1" x14ac:dyDescent="0.35">
      <c r="A1587" s="4">
        <v>2023</v>
      </c>
      <c r="B1587" s="4" t="s">
        <v>34</v>
      </c>
      <c r="C1587" s="4" t="s">
        <v>289</v>
      </c>
      <c r="D1587" s="55">
        <v>44963</v>
      </c>
      <c r="E1587" s="4" t="s">
        <v>2675</v>
      </c>
      <c r="F1587" s="4" t="s">
        <v>36</v>
      </c>
      <c r="G1587" s="4" t="s">
        <v>921</v>
      </c>
      <c r="H1587" s="4" t="s">
        <v>38</v>
      </c>
      <c r="I1587" s="4" t="s">
        <v>2735</v>
      </c>
      <c r="J1587" s="4"/>
      <c r="K1587" s="55"/>
      <c r="L1587" s="4"/>
      <c r="M1587" s="4"/>
      <c r="N1587" s="55"/>
      <c r="O1587" s="4" t="s">
        <v>4077</v>
      </c>
      <c r="P1587" s="55">
        <v>45029</v>
      </c>
      <c r="Q1587" s="4" t="s">
        <v>4078</v>
      </c>
      <c r="R1587" s="4"/>
      <c r="S1587" s="4"/>
      <c r="T1587" s="4">
        <v>27</v>
      </c>
      <c r="U1587" s="4" t="s">
        <v>554</v>
      </c>
      <c r="V1587" s="4">
        <v>27</v>
      </c>
      <c r="W1587" s="4" t="s">
        <v>554</v>
      </c>
      <c r="X1587" s="4">
        <v>1295</v>
      </c>
      <c r="Y1587" s="4" t="s">
        <v>554</v>
      </c>
      <c r="Z1587" s="4">
        <v>15</v>
      </c>
      <c r="AA1587" s="4" t="s">
        <v>43</v>
      </c>
      <c r="AB1587" s="4">
        <v>1</v>
      </c>
      <c r="AC1587" s="4" t="s">
        <v>43</v>
      </c>
      <c r="AD1587" s="36">
        <v>1</v>
      </c>
      <c r="AE1587" s="36" t="s">
        <v>43</v>
      </c>
      <c r="AF1587" s="4"/>
      <c r="AG1587" s="4"/>
      <c r="AH1587" s="4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</row>
    <row r="1588" spans="1:46" ht="15" customHeight="1" x14ac:dyDescent="0.35">
      <c r="A1588" s="4">
        <v>2023</v>
      </c>
      <c r="B1588" s="4" t="s">
        <v>34</v>
      </c>
      <c r="C1588" s="4" t="s">
        <v>34</v>
      </c>
      <c r="D1588" s="55">
        <v>45027</v>
      </c>
      <c r="E1588" s="4" t="s">
        <v>2566</v>
      </c>
      <c r="F1588" s="4" t="s">
        <v>36</v>
      </c>
      <c r="G1588" s="4" t="s">
        <v>921</v>
      </c>
      <c r="H1588" s="4" t="s">
        <v>38</v>
      </c>
      <c r="I1588" s="4" t="s">
        <v>2735</v>
      </c>
      <c r="J1588" s="4"/>
      <c r="K1588" s="55"/>
      <c r="L1588" s="4"/>
      <c r="M1588" s="4"/>
      <c r="N1588" s="55"/>
      <c r="O1588" s="4" t="s">
        <v>4079</v>
      </c>
      <c r="P1588" s="55">
        <v>45030</v>
      </c>
      <c r="Q1588" s="4" t="s">
        <v>4080</v>
      </c>
      <c r="R1588" s="4"/>
      <c r="S1588" s="4"/>
      <c r="T1588" s="4">
        <v>11</v>
      </c>
      <c r="U1588" s="4" t="s">
        <v>342</v>
      </c>
      <c r="V1588" s="4">
        <v>131</v>
      </c>
      <c r="W1588" s="4" t="s">
        <v>343</v>
      </c>
      <c r="X1588" s="4">
        <v>151</v>
      </c>
      <c r="Y1588" s="4" t="s">
        <v>343</v>
      </c>
      <c r="Z1588" s="4">
        <v>15</v>
      </c>
      <c r="AA1588" s="4" t="s">
        <v>43</v>
      </c>
      <c r="AB1588" s="4">
        <v>1</v>
      </c>
      <c r="AC1588" s="4" t="s">
        <v>43</v>
      </c>
      <c r="AD1588" s="36">
        <v>8</v>
      </c>
      <c r="AE1588" s="36" t="s">
        <v>344</v>
      </c>
      <c r="AF1588" s="4"/>
      <c r="AG1588" s="4"/>
      <c r="AH1588" s="4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</row>
    <row r="1589" spans="1:46" ht="15" customHeight="1" x14ac:dyDescent="0.35">
      <c r="A1589" s="4">
        <v>2023</v>
      </c>
      <c r="B1589" s="4" t="s">
        <v>34</v>
      </c>
      <c r="C1589" s="4" t="s">
        <v>289</v>
      </c>
      <c r="D1589" s="55">
        <v>44988</v>
      </c>
      <c r="E1589" s="4" t="s">
        <v>2675</v>
      </c>
      <c r="F1589" s="4" t="s">
        <v>36</v>
      </c>
      <c r="G1589" s="4" t="s">
        <v>921</v>
      </c>
      <c r="H1589" s="4" t="s">
        <v>38</v>
      </c>
      <c r="I1589" s="4" t="s">
        <v>2735</v>
      </c>
      <c r="J1589" s="4"/>
      <c r="K1589" s="55"/>
      <c r="L1589" s="4"/>
      <c r="M1589" s="4"/>
      <c r="N1589" s="55"/>
      <c r="O1589" s="4" t="s">
        <v>4081</v>
      </c>
      <c r="P1589" s="55">
        <v>45036</v>
      </c>
      <c r="Q1589" s="4" t="s">
        <v>4082</v>
      </c>
      <c r="R1589" s="4"/>
      <c r="S1589" s="4"/>
      <c r="T1589" s="4">
        <v>21</v>
      </c>
      <c r="U1589" s="4" t="s">
        <v>352</v>
      </c>
      <c r="V1589" s="4">
        <v>21</v>
      </c>
      <c r="W1589" s="4" t="s">
        <v>352</v>
      </c>
      <c r="X1589" s="4">
        <v>198</v>
      </c>
      <c r="Y1589" s="4" t="s">
        <v>353</v>
      </c>
      <c r="Z1589" s="4">
        <v>15</v>
      </c>
      <c r="AA1589" s="4" t="s">
        <v>43</v>
      </c>
      <c r="AB1589" s="4">
        <v>1</v>
      </c>
      <c r="AC1589" s="4" t="s">
        <v>43</v>
      </c>
      <c r="AD1589" s="36">
        <v>31</v>
      </c>
      <c r="AE1589" s="36" t="s">
        <v>49</v>
      </c>
      <c r="AF1589" s="4"/>
      <c r="AG1589" s="4"/>
      <c r="AH1589" s="4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</row>
    <row r="1590" spans="1:46" ht="15" customHeight="1" x14ac:dyDescent="0.35">
      <c r="A1590" s="4">
        <v>2023</v>
      </c>
      <c r="B1590" s="4" t="s">
        <v>34</v>
      </c>
      <c r="C1590" s="4" t="s">
        <v>34</v>
      </c>
      <c r="D1590" s="55">
        <v>45029</v>
      </c>
      <c r="E1590" s="4" t="s">
        <v>2324</v>
      </c>
      <c r="F1590" s="4" t="s">
        <v>36</v>
      </c>
      <c r="G1590" s="4" t="s">
        <v>921</v>
      </c>
      <c r="H1590" s="4" t="s">
        <v>38</v>
      </c>
      <c r="I1590" s="4" t="s">
        <v>2735</v>
      </c>
      <c r="J1590" s="4"/>
      <c r="K1590" s="55"/>
      <c r="L1590" s="4"/>
      <c r="M1590" s="4"/>
      <c r="N1590" s="55"/>
      <c r="O1590" s="4" t="s">
        <v>4083</v>
      </c>
      <c r="P1590" s="55">
        <v>45043</v>
      </c>
      <c r="Q1590" s="4" t="s">
        <v>4084</v>
      </c>
      <c r="R1590" s="4"/>
      <c r="S1590" s="4"/>
      <c r="T1590" s="4">
        <v>11</v>
      </c>
      <c r="U1590" s="4" t="s">
        <v>342</v>
      </c>
      <c r="V1590" s="4">
        <v>136</v>
      </c>
      <c r="W1590" s="4" t="s">
        <v>577</v>
      </c>
      <c r="X1590" s="4">
        <v>1235</v>
      </c>
      <c r="Y1590" s="4" t="s">
        <v>578</v>
      </c>
      <c r="Z1590" s="4">
        <v>15</v>
      </c>
      <c r="AA1590" s="4" t="s">
        <v>43</v>
      </c>
      <c r="AB1590" s="4">
        <v>1</v>
      </c>
      <c r="AC1590" s="4" t="s">
        <v>43</v>
      </c>
      <c r="AD1590" s="36">
        <v>41</v>
      </c>
      <c r="AE1590" s="36" t="s">
        <v>579</v>
      </c>
      <c r="AF1590" s="4"/>
      <c r="AG1590" s="4"/>
      <c r="AH1590" s="4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</row>
    <row r="1591" spans="1:46" ht="15" customHeight="1" x14ac:dyDescent="0.35">
      <c r="A1591" s="4">
        <v>2023</v>
      </c>
      <c r="B1591" s="4" t="s">
        <v>34</v>
      </c>
      <c r="C1591" s="4" t="s">
        <v>34</v>
      </c>
      <c r="D1591" s="55">
        <v>45042</v>
      </c>
      <c r="E1591" s="4" t="s">
        <v>2875</v>
      </c>
      <c r="F1591" s="4" t="s">
        <v>36</v>
      </c>
      <c r="G1591" s="4" t="s">
        <v>921</v>
      </c>
      <c r="H1591" s="4" t="s">
        <v>38</v>
      </c>
      <c r="I1591" s="4" t="s">
        <v>2735</v>
      </c>
      <c r="J1591" s="4"/>
      <c r="K1591" s="55"/>
      <c r="L1591" s="4"/>
      <c r="M1591" s="4"/>
      <c r="N1591" s="55"/>
      <c r="O1591" s="4" t="s">
        <v>4085</v>
      </c>
      <c r="P1591" s="55">
        <v>45043</v>
      </c>
      <c r="Q1591" s="4" t="s">
        <v>4086</v>
      </c>
      <c r="R1591" s="4"/>
      <c r="S1591" s="4"/>
      <c r="T1591" s="4">
        <v>11</v>
      </c>
      <c r="U1591" s="4" t="s">
        <v>342</v>
      </c>
      <c r="V1591" s="4">
        <v>135</v>
      </c>
      <c r="W1591" s="4" t="s">
        <v>390</v>
      </c>
      <c r="X1591" s="4">
        <v>1091</v>
      </c>
      <c r="Y1591" s="4" t="s">
        <v>390</v>
      </c>
      <c r="Z1591" s="4">
        <v>15</v>
      </c>
      <c r="AA1591" s="4" t="s">
        <v>43</v>
      </c>
      <c r="AB1591" s="4">
        <v>1</v>
      </c>
      <c r="AC1591" s="4" t="s">
        <v>43</v>
      </c>
      <c r="AD1591" s="36">
        <v>15</v>
      </c>
      <c r="AE1591" s="36" t="s">
        <v>340</v>
      </c>
      <c r="AF1591" s="4"/>
      <c r="AG1591" s="4"/>
      <c r="AH1591" s="4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</row>
    <row r="1592" spans="1:46" ht="15" customHeight="1" x14ac:dyDescent="0.35">
      <c r="A1592" s="4">
        <v>2023</v>
      </c>
      <c r="B1592" s="4" t="s">
        <v>147</v>
      </c>
      <c r="C1592" s="4" t="s">
        <v>148</v>
      </c>
      <c r="D1592" s="55">
        <v>45042</v>
      </c>
      <c r="E1592" s="4" t="s">
        <v>2875</v>
      </c>
      <c r="F1592" s="4" t="s">
        <v>36</v>
      </c>
      <c r="G1592" s="4" t="s">
        <v>921</v>
      </c>
      <c r="H1592" s="4" t="s">
        <v>38</v>
      </c>
      <c r="I1592" s="4" t="s">
        <v>2735</v>
      </c>
      <c r="J1592" s="4"/>
      <c r="K1592" s="55"/>
      <c r="L1592" s="4"/>
      <c r="M1592" s="4"/>
      <c r="N1592" s="55"/>
      <c r="O1592" s="4" t="s">
        <v>4087</v>
      </c>
      <c r="P1592" s="55">
        <v>45043</v>
      </c>
      <c r="Q1592" s="4" t="s">
        <v>4088</v>
      </c>
      <c r="R1592" s="4"/>
      <c r="S1592" s="4"/>
      <c r="T1592" s="4">
        <v>0</v>
      </c>
      <c r="U1592" s="4" t="s">
        <v>150</v>
      </c>
      <c r="V1592" s="4">
        <v>301216</v>
      </c>
      <c r="W1592" s="4" t="s">
        <v>2011</v>
      </c>
      <c r="X1592" s="4">
        <v>301216</v>
      </c>
      <c r="Y1592" s="4" t="s">
        <v>2011</v>
      </c>
      <c r="Z1592" s="4">
        <v>14</v>
      </c>
      <c r="AA1592" s="4" t="s">
        <v>731</v>
      </c>
      <c r="AB1592" s="4">
        <v>1</v>
      </c>
      <c r="AC1592" s="4" t="s">
        <v>1387</v>
      </c>
      <c r="AD1592" s="36">
        <v>5</v>
      </c>
      <c r="AE1592" s="36" t="s">
        <v>2012</v>
      </c>
      <c r="AF1592" s="4"/>
      <c r="AG1592" s="4"/>
      <c r="AH1592" s="4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</row>
    <row r="1593" spans="1:46" ht="15" customHeight="1" x14ac:dyDescent="0.35">
      <c r="A1593" s="4">
        <v>2023</v>
      </c>
      <c r="B1593" s="4" t="s">
        <v>34</v>
      </c>
      <c r="C1593" s="4" t="s">
        <v>34</v>
      </c>
      <c r="D1593" s="55">
        <v>45020</v>
      </c>
      <c r="E1593" s="4" t="s">
        <v>2675</v>
      </c>
      <c r="F1593" s="4" t="s">
        <v>36</v>
      </c>
      <c r="G1593" s="4" t="s">
        <v>921</v>
      </c>
      <c r="H1593" s="4" t="s">
        <v>38</v>
      </c>
      <c r="I1593" s="4" t="s">
        <v>2721</v>
      </c>
      <c r="J1593" s="4"/>
      <c r="K1593" s="55"/>
      <c r="L1593" s="4"/>
      <c r="M1593" s="4"/>
      <c r="N1593" s="55"/>
      <c r="O1593" s="4" t="s">
        <v>4089</v>
      </c>
      <c r="P1593" s="55">
        <v>45042</v>
      </c>
      <c r="Q1593" s="4" t="s">
        <v>4090</v>
      </c>
      <c r="R1593" s="4"/>
      <c r="S1593" s="4"/>
      <c r="T1593" s="4">
        <v>26</v>
      </c>
      <c r="U1593" s="4" t="s">
        <v>51</v>
      </c>
      <c r="V1593" s="4">
        <v>332</v>
      </c>
      <c r="W1593" s="4" t="s">
        <v>572</v>
      </c>
      <c r="X1593" s="4">
        <v>475</v>
      </c>
      <c r="Y1593" s="4" t="s">
        <v>572</v>
      </c>
      <c r="Z1593" s="4">
        <v>15</v>
      </c>
      <c r="AA1593" s="4" t="s">
        <v>43</v>
      </c>
      <c r="AB1593" s="4">
        <v>1</v>
      </c>
      <c r="AC1593" s="4" t="s">
        <v>43</v>
      </c>
      <c r="AD1593" s="36">
        <v>31</v>
      </c>
      <c r="AE1593" s="36" t="s">
        <v>49</v>
      </c>
      <c r="AF1593" s="4"/>
      <c r="AG1593" s="4"/>
      <c r="AH1593" s="4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</row>
    <row r="1594" spans="1:46" ht="15" customHeight="1" x14ac:dyDescent="0.35">
      <c r="A1594" s="4">
        <v>2023</v>
      </c>
      <c r="B1594" s="4" t="s">
        <v>147</v>
      </c>
      <c r="C1594" s="4" t="s">
        <v>148</v>
      </c>
      <c r="D1594" s="55">
        <v>45035</v>
      </c>
      <c r="E1594" s="4" t="s">
        <v>2566</v>
      </c>
      <c r="F1594" s="4" t="s">
        <v>36</v>
      </c>
      <c r="G1594" s="4" t="s">
        <v>921</v>
      </c>
      <c r="H1594" s="4" t="s">
        <v>38</v>
      </c>
      <c r="I1594" s="4" t="s">
        <v>2721</v>
      </c>
      <c r="J1594" s="4"/>
      <c r="K1594" s="55"/>
      <c r="L1594" s="4"/>
      <c r="M1594" s="4"/>
      <c r="N1594" s="55"/>
      <c r="O1594" s="4" t="s">
        <v>4091</v>
      </c>
      <c r="P1594" s="55">
        <v>45042</v>
      </c>
      <c r="Q1594" s="4" t="s">
        <v>4092</v>
      </c>
      <c r="R1594" s="4"/>
      <c r="S1594" s="4"/>
      <c r="T1594" s="4">
        <v>0</v>
      </c>
      <c r="U1594" s="4" t="s">
        <v>150</v>
      </c>
      <c r="V1594" s="4">
        <v>301289</v>
      </c>
      <c r="W1594" s="4" t="s">
        <v>671</v>
      </c>
      <c r="X1594" s="4">
        <v>301289</v>
      </c>
      <c r="Y1594" s="4" t="s">
        <v>671</v>
      </c>
      <c r="Z1594" s="4">
        <v>15</v>
      </c>
      <c r="AA1594" s="4" t="s">
        <v>43</v>
      </c>
      <c r="AB1594" s="56">
        <v>1</v>
      </c>
      <c r="AC1594" s="56" t="s">
        <v>43</v>
      </c>
      <c r="AD1594" s="36">
        <v>40</v>
      </c>
      <c r="AE1594" s="36" t="s">
        <v>672</v>
      </c>
      <c r="AF1594" s="4"/>
      <c r="AG1594" s="4"/>
      <c r="AH1594" s="4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</row>
    <row r="1595" spans="1:46" ht="15" customHeight="1" x14ac:dyDescent="0.35">
      <c r="A1595" s="4">
        <v>2023</v>
      </c>
      <c r="B1595" s="4" t="s">
        <v>147</v>
      </c>
      <c r="C1595" s="4" t="s">
        <v>207</v>
      </c>
      <c r="D1595" s="55">
        <v>45050</v>
      </c>
      <c r="E1595" s="4" t="s">
        <v>2566</v>
      </c>
      <c r="F1595" s="4" t="s">
        <v>36</v>
      </c>
      <c r="G1595" s="4" t="s">
        <v>921</v>
      </c>
      <c r="H1595" s="4" t="s">
        <v>38</v>
      </c>
      <c r="I1595" s="4" t="s">
        <v>2712</v>
      </c>
      <c r="J1595" s="4"/>
      <c r="K1595" s="55"/>
      <c r="L1595" s="4" t="s">
        <v>860</v>
      </c>
      <c r="M1595" s="4" t="s">
        <v>2949</v>
      </c>
      <c r="N1595" s="55"/>
      <c r="O1595" s="4" t="s">
        <v>4093</v>
      </c>
      <c r="P1595" s="55">
        <v>45050</v>
      </c>
      <c r="Q1595" s="4" t="s">
        <v>4094</v>
      </c>
      <c r="R1595" s="4"/>
      <c r="S1595" s="4"/>
      <c r="T1595" s="4">
        <v>0</v>
      </c>
      <c r="U1595" s="4" t="s">
        <v>150</v>
      </c>
      <c r="V1595" s="4">
        <v>300001</v>
      </c>
      <c r="W1595" s="4" t="s">
        <v>718</v>
      </c>
      <c r="X1595" s="4">
        <v>300001</v>
      </c>
      <c r="Y1595" s="4" t="s">
        <v>718</v>
      </c>
      <c r="Z1595" s="4">
        <v>1</v>
      </c>
      <c r="AA1595" s="4" t="s">
        <v>67</v>
      </c>
      <c r="AB1595" s="56">
        <v>1</v>
      </c>
      <c r="AC1595" s="56" t="s">
        <v>68</v>
      </c>
      <c r="AD1595" s="36">
        <v>1</v>
      </c>
      <c r="AE1595" s="36" t="s">
        <v>68</v>
      </c>
      <c r="AF1595" s="4"/>
      <c r="AG1595" s="4"/>
      <c r="AH1595" s="4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</row>
    <row r="1596" spans="1:46" ht="15" customHeight="1" x14ac:dyDescent="0.35">
      <c r="A1596" s="4">
        <v>2023</v>
      </c>
      <c r="B1596" s="4" t="s">
        <v>147</v>
      </c>
      <c r="C1596" s="4" t="s">
        <v>207</v>
      </c>
      <c r="D1596" s="55">
        <v>45043</v>
      </c>
      <c r="E1596" s="4" t="s">
        <v>2566</v>
      </c>
      <c r="F1596" s="4" t="s">
        <v>36</v>
      </c>
      <c r="G1596" s="4" t="s">
        <v>921</v>
      </c>
      <c r="H1596" s="4" t="s">
        <v>38</v>
      </c>
      <c r="I1596" s="4" t="s">
        <v>2712</v>
      </c>
      <c r="J1596" s="4"/>
      <c r="K1596" s="55"/>
      <c r="L1596" s="4"/>
      <c r="M1596" s="4" t="s">
        <v>3021</v>
      </c>
      <c r="N1596" s="55"/>
      <c r="O1596" s="4" t="s">
        <v>4095</v>
      </c>
      <c r="P1596" s="55">
        <v>45050</v>
      </c>
      <c r="Q1596" s="4" t="s">
        <v>4096</v>
      </c>
      <c r="R1596" s="4"/>
      <c r="S1596" s="4"/>
      <c r="T1596" s="4">
        <v>0</v>
      </c>
      <c r="U1596" s="4" t="s">
        <v>150</v>
      </c>
      <c r="V1596" s="4">
        <v>301778</v>
      </c>
      <c r="W1596" s="4" t="s">
        <v>209</v>
      </c>
      <c r="X1596" s="4">
        <v>301778</v>
      </c>
      <c r="Y1596" s="4" t="s">
        <v>209</v>
      </c>
      <c r="Z1596" s="4">
        <v>23</v>
      </c>
      <c r="AA1596" s="4" t="s">
        <v>113</v>
      </c>
      <c r="AB1596" s="4">
        <v>1</v>
      </c>
      <c r="AC1596" s="4" t="s">
        <v>113</v>
      </c>
      <c r="AD1596" s="36">
        <v>1</v>
      </c>
      <c r="AE1596" s="36" t="s">
        <v>113</v>
      </c>
      <c r="AF1596" s="4"/>
      <c r="AG1596" s="4"/>
      <c r="AH1596" s="4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</row>
    <row r="1597" spans="1:46" ht="15" customHeight="1" x14ac:dyDescent="0.35">
      <c r="A1597" s="4">
        <v>2023</v>
      </c>
      <c r="B1597" s="4" t="s">
        <v>147</v>
      </c>
      <c r="C1597" s="4" t="s">
        <v>148</v>
      </c>
      <c r="D1597" s="55">
        <v>45194</v>
      </c>
      <c r="E1597" s="4" t="s">
        <v>2947</v>
      </c>
      <c r="F1597" s="4" t="s">
        <v>36</v>
      </c>
      <c r="G1597" s="4" t="s">
        <v>37</v>
      </c>
      <c r="H1597" s="4" t="s">
        <v>38</v>
      </c>
      <c r="I1597" s="4" t="s">
        <v>2728</v>
      </c>
      <c r="J1597" s="4"/>
      <c r="K1597" s="55"/>
      <c r="L1597" s="4" t="s">
        <v>860</v>
      </c>
      <c r="M1597" s="4" t="s">
        <v>2983</v>
      </c>
      <c r="N1597" s="55"/>
      <c r="O1597" s="4" t="s">
        <v>4097</v>
      </c>
      <c r="P1597" s="55">
        <v>45194</v>
      </c>
      <c r="Q1597" s="4" t="s">
        <v>4098</v>
      </c>
      <c r="R1597" s="4"/>
      <c r="S1597" s="4"/>
      <c r="T1597" s="4">
        <v>0</v>
      </c>
      <c r="U1597" s="4" t="s">
        <v>150</v>
      </c>
      <c r="V1597" s="4">
        <v>301435</v>
      </c>
      <c r="W1597" s="4" t="s">
        <v>1495</v>
      </c>
      <c r="X1597" s="4">
        <v>301435</v>
      </c>
      <c r="Y1597" s="4" t="s">
        <v>1495</v>
      </c>
      <c r="Z1597" s="4">
        <v>16</v>
      </c>
      <c r="AA1597" s="4" t="s">
        <v>88</v>
      </c>
      <c r="AB1597" s="4">
        <v>2</v>
      </c>
      <c r="AC1597" s="4" t="s">
        <v>885</v>
      </c>
      <c r="AD1597" s="36">
        <v>2</v>
      </c>
      <c r="AE1597" s="36" t="s">
        <v>1496</v>
      </c>
      <c r="AF1597" s="4"/>
      <c r="AG1597" s="4"/>
      <c r="AH1597" s="4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</row>
    <row r="1598" spans="1:46" ht="15" customHeight="1" x14ac:dyDescent="0.35">
      <c r="A1598" s="4">
        <v>2023</v>
      </c>
      <c r="B1598" s="4" t="s">
        <v>147</v>
      </c>
      <c r="C1598" s="4" t="s">
        <v>148</v>
      </c>
      <c r="D1598" s="55">
        <v>45250</v>
      </c>
      <c r="E1598" s="4" t="s">
        <v>2956</v>
      </c>
      <c r="F1598" s="4" t="s">
        <v>36</v>
      </c>
      <c r="G1598" s="4" t="s">
        <v>37</v>
      </c>
      <c r="H1598" s="4" t="s">
        <v>38</v>
      </c>
      <c r="I1598" s="4" t="s">
        <v>2728</v>
      </c>
      <c r="J1598" s="4"/>
      <c r="K1598" s="55"/>
      <c r="L1598" s="4" t="s">
        <v>860</v>
      </c>
      <c r="M1598" s="4" t="s">
        <v>2983</v>
      </c>
      <c r="N1598" s="55"/>
      <c r="O1598" s="4" t="s">
        <v>4099</v>
      </c>
      <c r="P1598" s="55">
        <v>45250</v>
      </c>
      <c r="Q1598" s="4" t="s">
        <v>4100</v>
      </c>
      <c r="R1598" s="4"/>
      <c r="S1598" s="4"/>
      <c r="T1598" s="4">
        <v>0</v>
      </c>
      <c r="U1598" s="4" t="s">
        <v>150</v>
      </c>
      <c r="V1598" s="4">
        <v>301429</v>
      </c>
      <c r="W1598" s="4" t="s">
        <v>4101</v>
      </c>
      <c r="X1598" s="4">
        <v>301429</v>
      </c>
      <c r="Y1598" s="4" t="s">
        <v>4101</v>
      </c>
      <c r="Z1598" s="4">
        <v>16</v>
      </c>
      <c r="AA1598" s="4" t="s">
        <v>88</v>
      </c>
      <c r="AB1598" s="4">
        <v>1</v>
      </c>
      <c r="AC1598" s="4" t="s">
        <v>89</v>
      </c>
      <c r="AD1598" s="36">
        <v>8</v>
      </c>
      <c r="AE1598" s="36" t="s">
        <v>4102</v>
      </c>
      <c r="AF1598" s="4"/>
      <c r="AG1598" s="4"/>
      <c r="AH1598" s="4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</row>
    <row r="1599" spans="1:46" ht="15" customHeight="1" x14ac:dyDescent="0.35">
      <c r="A1599" s="4">
        <v>2023</v>
      </c>
      <c r="B1599" s="4" t="s">
        <v>147</v>
      </c>
      <c r="C1599" s="4" t="s">
        <v>148</v>
      </c>
      <c r="D1599" s="55">
        <v>45054</v>
      </c>
      <c r="E1599" s="4" t="s">
        <v>3727</v>
      </c>
      <c r="F1599" s="4" t="s">
        <v>36</v>
      </c>
      <c r="G1599" s="4" t="s">
        <v>921</v>
      </c>
      <c r="H1599" s="4" t="s">
        <v>38</v>
      </c>
      <c r="I1599" s="4" t="s">
        <v>2728</v>
      </c>
      <c r="J1599" s="4"/>
      <c r="K1599" s="55"/>
      <c r="L1599" s="4"/>
      <c r="M1599" s="4" t="s">
        <v>3021</v>
      </c>
      <c r="N1599" s="55"/>
      <c r="O1599" s="4" t="s">
        <v>4103</v>
      </c>
      <c r="P1599" s="55">
        <v>45054</v>
      </c>
      <c r="Q1599" s="4" t="s">
        <v>4104</v>
      </c>
      <c r="R1599" s="4"/>
      <c r="S1599" s="4"/>
      <c r="T1599" s="4">
        <v>0</v>
      </c>
      <c r="U1599" s="4" t="s">
        <v>150</v>
      </c>
      <c r="V1599" s="4">
        <v>300678</v>
      </c>
      <c r="W1599" s="4" t="s">
        <v>427</v>
      </c>
      <c r="X1599" s="4">
        <v>300678</v>
      </c>
      <c r="Y1599" s="4" t="s">
        <v>427</v>
      </c>
      <c r="Z1599" s="4">
        <v>7</v>
      </c>
      <c r="AA1599" s="4" t="s">
        <v>329</v>
      </c>
      <c r="AB1599" s="4">
        <v>1</v>
      </c>
      <c r="AC1599" s="4" t="s">
        <v>330</v>
      </c>
      <c r="AD1599" s="36">
        <v>2</v>
      </c>
      <c r="AE1599" s="36" t="s">
        <v>428</v>
      </c>
      <c r="AF1599" s="4"/>
      <c r="AG1599" s="4"/>
      <c r="AH1599" s="4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</row>
    <row r="1600" spans="1:46" ht="15" customHeight="1" x14ac:dyDescent="0.35">
      <c r="A1600" s="4">
        <v>2023</v>
      </c>
      <c r="B1600" s="4" t="s">
        <v>34</v>
      </c>
      <c r="C1600" s="4" t="s">
        <v>34</v>
      </c>
      <c r="D1600" s="55">
        <v>45054</v>
      </c>
      <c r="E1600" s="4" t="s">
        <v>2675</v>
      </c>
      <c r="F1600" s="4" t="s">
        <v>36</v>
      </c>
      <c r="G1600" s="4" t="s">
        <v>921</v>
      </c>
      <c r="H1600" s="4" t="s">
        <v>38</v>
      </c>
      <c r="I1600" s="4" t="s">
        <v>2728</v>
      </c>
      <c r="J1600" s="4"/>
      <c r="K1600" s="55"/>
      <c r="L1600" s="4"/>
      <c r="M1600" s="4" t="s">
        <v>3021</v>
      </c>
      <c r="N1600" s="55"/>
      <c r="O1600" s="4" t="s">
        <v>4105</v>
      </c>
      <c r="P1600" s="55">
        <v>45054</v>
      </c>
      <c r="Q1600" s="4" t="s">
        <v>4106</v>
      </c>
      <c r="R1600" s="4"/>
      <c r="S1600" s="4"/>
      <c r="T1600" s="4">
        <v>38</v>
      </c>
      <c r="U1600" s="4" t="s">
        <v>59</v>
      </c>
      <c r="V1600" s="4">
        <v>243</v>
      </c>
      <c r="W1600" s="4" t="s">
        <v>382</v>
      </c>
      <c r="X1600" s="4">
        <v>1588</v>
      </c>
      <c r="Y1600" s="4" t="s">
        <v>383</v>
      </c>
      <c r="Z1600" s="4">
        <v>7</v>
      </c>
      <c r="AA1600" s="4" t="s">
        <v>329</v>
      </c>
      <c r="AB1600" s="4">
        <v>1</v>
      </c>
      <c r="AC1600" s="4" t="s">
        <v>330</v>
      </c>
      <c r="AD1600" s="36">
        <v>6</v>
      </c>
      <c r="AE1600" s="36" t="s">
        <v>384</v>
      </c>
      <c r="AF1600" s="4"/>
      <c r="AG1600" s="4"/>
      <c r="AH1600" s="4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</row>
    <row r="1601" spans="1:46" ht="15" customHeight="1" x14ac:dyDescent="0.35">
      <c r="A1601" s="4">
        <v>2023</v>
      </c>
      <c r="B1601" s="4" t="s">
        <v>147</v>
      </c>
      <c r="C1601" s="4" t="s">
        <v>207</v>
      </c>
      <c r="D1601" s="55">
        <v>45054</v>
      </c>
      <c r="E1601" s="4" t="s">
        <v>2675</v>
      </c>
      <c r="F1601" s="4" t="s">
        <v>36</v>
      </c>
      <c r="G1601" s="4" t="s">
        <v>921</v>
      </c>
      <c r="H1601" s="4" t="s">
        <v>38</v>
      </c>
      <c r="I1601" s="4" t="s">
        <v>748</v>
      </c>
      <c r="J1601" s="4"/>
      <c r="K1601" s="55"/>
      <c r="L1601" s="4" t="s">
        <v>860</v>
      </c>
      <c r="M1601" s="4" t="s">
        <v>3185</v>
      </c>
      <c r="N1601" s="55"/>
      <c r="O1601" s="4" t="s">
        <v>4107</v>
      </c>
      <c r="P1601" s="55">
        <v>45152</v>
      </c>
      <c r="Q1601" s="4" t="s">
        <v>4108</v>
      </c>
      <c r="R1601" s="4"/>
      <c r="S1601" s="4"/>
      <c r="T1601" s="4">
        <v>0</v>
      </c>
      <c r="U1601" s="4" t="s">
        <v>150</v>
      </c>
      <c r="V1601" s="4">
        <v>301498</v>
      </c>
      <c r="W1601" s="4" t="s">
        <v>756</v>
      </c>
      <c r="X1601" s="4">
        <v>301498</v>
      </c>
      <c r="Y1601" s="4" t="s">
        <v>756</v>
      </c>
      <c r="Z1601" s="4">
        <v>18</v>
      </c>
      <c r="AA1601" s="4" t="s">
        <v>94</v>
      </c>
      <c r="AB1601" s="4">
        <v>3</v>
      </c>
      <c r="AC1601" s="4" t="s">
        <v>757</v>
      </c>
      <c r="AD1601" s="36">
        <v>1</v>
      </c>
      <c r="AE1601" s="36" t="s">
        <v>757</v>
      </c>
      <c r="AF1601" s="4"/>
      <c r="AG1601" s="4"/>
      <c r="AH1601" s="4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</row>
    <row r="1602" spans="1:46" ht="15" customHeight="1" x14ac:dyDescent="0.35">
      <c r="A1602" s="4">
        <v>2023</v>
      </c>
      <c r="B1602" s="4" t="s">
        <v>147</v>
      </c>
      <c r="C1602" s="4" t="s">
        <v>207</v>
      </c>
      <c r="D1602" s="55">
        <v>45156</v>
      </c>
      <c r="E1602" s="4" t="s">
        <v>2982</v>
      </c>
      <c r="F1602" s="4" t="s">
        <v>36</v>
      </c>
      <c r="G1602" s="4" t="s">
        <v>37</v>
      </c>
      <c r="H1602" s="4" t="s">
        <v>38</v>
      </c>
      <c r="I1602" s="4" t="s">
        <v>2728</v>
      </c>
      <c r="J1602" s="56"/>
      <c r="K1602" s="57"/>
      <c r="L1602" s="4" t="s">
        <v>860</v>
      </c>
      <c r="M1602" s="4" t="s">
        <v>2983</v>
      </c>
      <c r="N1602" s="55"/>
      <c r="O1602" s="4" t="s">
        <v>4109</v>
      </c>
      <c r="P1602" s="55">
        <v>45275</v>
      </c>
      <c r="Q1602" s="4" t="s">
        <v>4110</v>
      </c>
      <c r="R1602" s="4"/>
      <c r="S1602" s="4"/>
      <c r="T1602" s="56">
        <v>0</v>
      </c>
      <c r="U1602" s="56" t="s">
        <v>150</v>
      </c>
      <c r="V1602" s="56">
        <v>300460</v>
      </c>
      <c r="W1602" s="56" t="s">
        <v>739</v>
      </c>
      <c r="X1602" s="56">
        <v>300460</v>
      </c>
      <c r="Y1602" s="56" t="s">
        <v>739</v>
      </c>
      <c r="Z1602" s="56">
        <v>5</v>
      </c>
      <c r="AA1602" s="56" t="s">
        <v>77</v>
      </c>
      <c r="AB1602" s="56">
        <v>3</v>
      </c>
      <c r="AC1602" s="56" t="s">
        <v>740</v>
      </c>
      <c r="AD1602" s="37">
        <v>1</v>
      </c>
      <c r="AE1602" s="37" t="s">
        <v>741</v>
      </c>
      <c r="AF1602" s="4"/>
      <c r="AG1602" s="4"/>
      <c r="AH1602" s="4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</row>
    <row r="1603" spans="1:46" ht="15" customHeight="1" x14ac:dyDescent="0.35">
      <c r="A1603" s="4">
        <v>2023</v>
      </c>
      <c r="B1603" s="4" t="s">
        <v>147</v>
      </c>
      <c r="C1603" s="4" t="s">
        <v>148</v>
      </c>
      <c r="D1603" s="55">
        <v>45054</v>
      </c>
      <c r="E1603" s="4" t="s">
        <v>3850</v>
      </c>
      <c r="F1603" s="4" t="s">
        <v>36</v>
      </c>
      <c r="G1603" s="4" t="s">
        <v>921</v>
      </c>
      <c r="H1603" s="4" t="s">
        <v>38</v>
      </c>
      <c r="I1603" s="4" t="s">
        <v>748</v>
      </c>
      <c r="J1603" s="4"/>
      <c r="K1603" s="55"/>
      <c r="L1603" s="4"/>
      <c r="M1603" s="4"/>
      <c r="N1603" s="55"/>
      <c r="O1603" s="4" t="s">
        <v>4111</v>
      </c>
      <c r="P1603" s="55">
        <v>45086</v>
      </c>
      <c r="Q1603" s="4" t="s">
        <v>4112</v>
      </c>
      <c r="R1603" s="4"/>
      <c r="S1603" s="4"/>
      <c r="T1603" s="56">
        <v>0</v>
      </c>
      <c r="U1603" s="56" t="s">
        <v>150</v>
      </c>
      <c r="V1603" s="56">
        <v>301375</v>
      </c>
      <c r="W1603" s="56" t="s">
        <v>1966</v>
      </c>
      <c r="X1603" s="56">
        <v>301375</v>
      </c>
      <c r="Y1603" s="56" t="s">
        <v>1966</v>
      </c>
      <c r="Z1603" s="56">
        <v>15</v>
      </c>
      <c r="AA1603" s="56" t="s">
        <v>43</v>
      </c>
      <c r="AB1603" s="56">
        <v>8</v>
      </c>
      <c r="AC1603" s="56" t="s">
        <v>421</v>
      </c>
      <c r="AD1603" s="37">
        <v>5</v>
      </c>
      <c r="AE1603" s="37" t="s">
        <v>1967</v>
      </c>
      <c r="AF1603" s="4"/>
      <c r="AG1603" s="4"/>
      <c r="AH1603" s="4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</row>
    <row r="1604" spans="1:46" ht="15" customHeight="1" x14ac:dyDescent="0.35">
      <c r="A1604" s="4">
        <v>2023</v>
      </c>
      <c r="B1604" s="4" t="s">
        <v>147</v>
      </c>
      <c r="C1604" s="4" t="s">
        <v>207</v>
      </c>
      <c r="D1604" s="55">
        <v>45054</v>
      </c>
      <c r="E1604" s="4" t="s">
        <v>2982</v>
      </c>
      <c r="F1604" s="4" t="s">
        <v>36</v>
      </c>
      <c r="G1604" s="4" t="s">
        <v>37</v>
      </c>
      <c r="H1604" s="4" t="s">
        <v>38</v>
      </c>
      <c r="I1604" s="4" t="s">
        <v>2728</v>
      </c>
      <c r="J1604" s="4"/>
      <c r="K1604" s="55"/>
      <c r="L1604" s="4" t="s">
        <v>860</v>
      </c>
      <c r="M1604" s="4" t="s">
        <v>2983</v>
      </c>
      <c r="N1604" s="55"/>
      <c r="O1604" s="4" t="s">
        <v>4113</v>
      </c>
      <c r="P1604" s="55">
        <v>45222</v>
      </c>
      <c r="Q1604" s="4" t="s">
        <v>4114</v>
      </c>
      <c r="R1604" s="4"/>
      <c r="S1604" s="4"/>
      <c r="T1604" s="4">
        <v>0</v>
      </c>
      <c r="U1604" s="4" t="s">
        <v>150</v>
      </c>
      <c r="V1604" s="4">
        <v>300471</v>
      </c>
      <c r="W1604" s="4" t="s">
        <v>772</v>
      </c>
      <c r="X1604" s="4">
        <v>300471</v>
      </c>
      <c r="Y1604" s="4" t="s">
        <v>772</v>
      </c>
      <c r="Z1604" s="4">
        <v>5</v>
      </c>
      <c r="AA1604" s="4" t="s">
        <v>77</v>
      </c>
      <c r="AB1604" s="4">
        <v>5</v>
      </c>
      <c r="AC1604" s="4" t="s">
        <v>773</v>
      </c>
      <c r="AD1604" s="36">
        <v>1</v>
      </c>
      <c r="AE1604" s="36" t="s">
        <v>666</v>
      </c>
      <c r="AF1604" s="4"/>
      <c r="AG1604" s="4"/>
      <c r="AH1604" s="4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</row>
    <row r="1605" spans="1:46" ht="15" customHeight="1" x14ac:dyDescent="0.35">
      <c r="A1605" s="4">
        <v>2023</v>
      </c>
      <c r="B1605" s="4" t="s">
        <v>147</v>
      </c>
      <c r="C1605" s="4" t="s">
        <v>148</v>
      </c>
      <c r="D1605" s="55">
        <v>45055</v>
      </c>
      <c r="E1605" s="4" t="s">
        <v>2982</v>
      </c>
      <c r="F1605" s="4" t="s">
        <v>36</v>
      </c>
      <c r="G1605" s="4" t="s">
        <v>37</v>
      </c>
      <c r="H1605" s="4" t="s">
        <v>38</v>
      </c>
      <c r="I1605" s="4" t="s">
        <v>748</v>
      </c>
      <c r="J1605" s="4"/>
      <c r="K1605" s="55"/>
      <c r="L1605" s="4" t="s">
        <v>860</v>
      </c>
      <c r="M1605" s="4" t="s">
        <v>2983</v>
      </c>
      <c r="N1605" s="55"/>
      <c r="O1605" s="4" t="s">
        <v>4115</v>
      </c>
      <c r="P1605" s="55">
        <v>45103</v>
      </c>
      <c r="Q1605" s="4" t="s">
        <v>4116</v>
      </c>
      <c r="R1605" s="4"/>
      <c r="S1605" s="4"/>
      <c r="T1605" s="4">
        <v>0</v>
      </c>
      <c r="U1605" s="4" t="s">
        <v>150</v>
      </c>
      <c r="V1605" s="4">
        <v>300090</v>
      </c>
      <c r="W1605" s="4" t="s">
        <v>2052</v>
      </c>
      <c r="X1605" s="4">
        <v>300090</v>
      </c>
      <c r="Y1605" s="4" t="s">
        <v>2052</v>
      </c>
      <c r="Z1605" s="4">
        <v>2</v>
      </c>
      <c r="AA1605" s="4" t="s">
        <v>72</v>
      </c>
      <c r="AB1605" s="4">
        <v>1</v>
      </c>
      <c r="AC1605" s="4" t="s">
        <v>73</v>
      </c>
      <c r="AD1605" s="36">
        <v>6</v>
      </c>
      <c r="AE1605" s="36" t="s">
        <v>2053</v>
      </c>
      <c r="AF1605" s="4"/>
      <c r="AG1605" s="4"/>
      <c r="AH1605" s="4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</row>
    <row r="1606" spans="1:46" ht="15" customHeight="1" x14ac:dyDescent="0.35">
      <c r="A1606" s="4">
        <v>2023</v>
      </c>
      <c r="B1606" s="4" t="s">
        <v>147</v>
      </c>
      <c r="C1606" s="4" t="s">
        <v>148</v>
      </c>
      <c r="D1606" s="55">
        <v>45055</v>
      </c>
      <c r="E1606" s="4" t="s">
        <v>2947</v>
      </c>
      <c r="F1606" s="4" t="s">
        <v>36</v>
      </c>
      <c r="G1606" s="4" t="s">
        <v>37</v>
      </c>
      <c r="H1606" s="4" t="s">
        <v>38</v>
      </c>
      <c r="I1606" s="4" t="s">
        <v>2728</v>
      </c>
      <c r="J1606" s="4"/>
      <c r="K1606" s="55"/>
      <c r="L1606" s="4" t="s">
        <v>860</v>
      </c>
      <c r="M1606" s="4" t="s">
        <v>3021</v>
      </c>
      <c r="N1606" s="55"/>
      <c r="O1606" s="4" t="s">
        <v>4117</v>
      </c>
      <c r="P1606" s="55">
        <v>45055</v>
      </c>
      <c r="Q1606" s="4" t="s">
        <v>4118</v>
      </c>
      <c r="R1606" s="4"/>
      <c r="S1606" s="4"/>
      <c r="T1606" s="4">
        <v>0</v>
      </c>
      <c r="U1606" s="4" t="s">
        <v>150</v>
      </c>
      <c r="V1606" s="4">
        <v>300929</v>
      </c>
      <c r="W1606" s="4" t="s">
        <v>4119</v>
      </c>
      <c r="X1606" s="4">
        <v>300929</v>
      </c>
      <c r="Y1606" s="4" t="s">
        <v>4119</v>
      </c>
      <c r="Z1606" s="4">
        <v>10</v>
      </c>
      <c r="AA1606" s="4" t="s">
        <v>256</v>
      </c>
      <c r="AB1606" s="4">
        <v>6</v>
      </c>
      <c r="AC1606" s="4" t="s">
        <v>880</v>
      </c>
      <c r="AD1606" s="36">
        <v>3</v>
      </c>
      <c r="AE1606" s="36" t="s">
        <v>4120</v>
      </c>
      <c r="AF1606" s="4"/>
      <c r="AG1606" s="4"/>
      <c r="AH1606" s="4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</row>
    <row r="1607" spans="1:46" ht="15" customHeight="1" x14ac:dyDescent="0.35">
      <c r="A1607" s="4">
        <v>2023</v>
      </c>
      <c r="B1607" s="4" t="s">
        <v>147</v>
      </c>
      <c r="C1607" s="4" t="s">
        <v>148</v>
      </c>
      <c r="D1607" s="55">
        <v>45048</v>
      </c>
      <c r="E1607" s="4" t="s">
        <v>2875</v>
      </c>
      <c r="F1607" s="4" t="s">
        <v>36</v>
      </c>
      <c r="G1607" s="4" t="s">
        <v>921</v>
      </c>
      <c r="H1607" s="4" t="s">
        <v>38</v>
      </c>
      <c r="I1607" s="4" t="s">
        <v>2948</v>
      </c>
      <c r="J1607" s="4"/>
      <c r="K1607" s="55"/>
      <c r="L1607" s="4"/>
      <c r="M1607" s="4"/>
      <c r="N1607" s="55"/>
      <c r="O1607" s="4" t="s">
        <v>4121</v>
      </c>
      <c r="P1607" s="55">
        <v>45058</v>
      </c>
      <c r="Q1607" s="4" t="s">
        <v>4122</v>
      </c>
      <c r="R1607" s="4"/>
      <c r="S1607" s="4"/>
      <c r="T1607" s="4">
        <v>0</v>
      </c>
      <c r="U1607" s="4" t="s">
        <v>150</v>
      </c>
      <c r="V1607" s="4">
        <v>300334</v>
      </c>
      <c r="W1607" s="4" t="s">
        <v>2619</v>
      </c>
      <c r="X1607" s="4">
        <v>300334</v>
      </c>
      <c r="Y1607" s="4" t="s">
        <v>2619</v>
      </c>
      <c r="Z1607" s="4">
        <v>4</v>
      </c>
      <c r="AA1607" s="4" t="s">
        <v>301</v>
      </c>
      <c r="AB1607" s="4">
        <v>1</v>
      </c>
      <c r="AC1607" s="4" t="s">
        <v>301</v>
      </c>
      <c r="AD1607" s="36">
        <v>4</v>
      </c>
      <c r="AE1607" s="36" t="s">
        <v>2620</v>
      </c>
      <c r="AF1607" s="4"/>
      <c r="AG1607" s="4"/>
      <c r="AH1607" s="4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</row>
    <row r="1608" spans="1:46" ht="15" customHeight="1" x14ac:dyDescent="0.35">
      <c r="A1608" s="4">
        <v>2023</v>
      </c>
      <c r="B1608" s="4" t="s">
        <v>147</v>
      </c>
      <c r="C1608" s="4" t="s">
        <v>207</v>
      </c>
      <c r="D1608" s="55">
        <v>45055</v>
      </c>
      <c r="E1608" s="4" t="s">
        <v>2875</v>
      </c>
      <c r="F1608" s="4" t="s">
        <v>36</v>
      </c>
      <c r="G1608" s="4" t="s">
        <v>921</v>
      </c>
      <c r="H1608" s="4" t="s">
        <v>38</v>
      </c>
      <c r="I1608" s="4" t="s">
        <v>2712</v>
      </c>
      <c r="J1608" s="4"/>
      <c r="K1608" s="55"/>
      <c r="L1608" s="4"/>
      <c r="M1608" s="4" t="s">
        <v>3021</v>
      </c>
      <c r="N1608" s="55"/>
      <c r="O1608" s="4" t="s">
        <v>2377</v>
      </c>
      <c r="P1608" s="55">
        <v>45056</v>
      </c>
      <c r="Q1608" s="4" t="s">
        <v>2962</v>
      </c>
      <c r="R1608" s="4"/>
      <c r="S1608" s="4"/>
      <c r="T1608" s="4">
        <v>0</v>
      </c>
      <c r="U1608" s="4" t="s">
        <v>150</v>
      </c>
      <c r="V1608" s="4">
        <v>300078</v>
      </c>
      <c r="W1608" s="4" t="s">
        <v>1999</v>
      </c>
      <c r="X1608" s="4">
        <v>300078</v>
      </c>
      <c r="Y1608" s="4" t="s">
        <v>1999</v>
      </c>
      <c r="Z1608" s="4">
        <v>1</v>
      </c>
      <c r="AA1608" s="4" t="s">
        <v>67</v>
      </c>
      <c r="AB1608" s="4">
        <v>7</v>
      </c>
      <c r="AC1608" s="4" t="s">
        <v>2000</v>
      </c>
      <c r="AD1608" s="36">
        <v>1</v>
      </c>
      <c r="AE1608" s="36" t="s">
        <v>2001</v>
      </c>
      <c r="AF1608" s="4"/>
      <c r="AG1608" s="4"/>
      <c r="AH1608" s="4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</row>
    <row r="1609" spans="1:46" ht="15" customHeight="1" x14ac:dyDescent="0.35">
      <c r="A1609" s="4">
        <v>2023</v>
      </c>
      <c r="B1609" s="4" t="s">
        <v>147</v>
      </c>
      <c r="C1609" s="4" t="s">
        <v>207</v>
      </c>
      <c r="D1609" s="55">
        <v>45055</v>
      </c>
      <c r="E1609" s="4" t="s">
        <v>2675</v>
      </c>
      <c r="F1609" s="4" t="s">
        <v>36</v>
      </c>
      <c r="G1609" s="4" t="s">
        <v>921</v>
      </c>
      <c r="H1609" s="4" t="s">
        <v>38</v>
      </c>
      <c r="I1609" s="4" t="s">
        <v>2712</v>
      </c>
      <c r="J1609" s="4"/>
      <c r="K1609" s="55"/>
      <c r="L1609" s="4"/>
      <c r="M1609" s="4" t="s">
        <v>3021</v>
      </c>
      <c r="N1609" s="55"/>
      <c r="O1609" s="4" t="s">
        <v>4123</v>
      </c>
      <c r="P1609" s="55">
        <v>45056</v>
      </c>
      <c r="Q1609" s="4" t="s">
        <v>4124</v>
      </c>
      <c r="R1609" s="4"/>
      <c r="S1609" s="4"/>
      <c r="T1609" s="4">
        <v>0</v>
      </c>
      <c r="U1609" s="4" t="s">
        <v>150</v>
      </c>
      <c r="V1609" s="4">
        <v>300040</v>
      </c>
      <c r="W1609" s="4" t="s">
        <v>723</v>
      </c>
      <c r="X1609" s="4">
        <v>300040</v>
      </c>
      <c r="Y1609" s="4" t="s">
        <v>723</v>
      </c>
      <c r="Z1609" s="4">
        <v>1</v>
      </c>
      <c r="AA1609" s="4" t="s">
        <v>67</v>
      </c>
      <c r="AB1609" s="4">
        <v>4</v>
      </c>
      <c r="AC1609" s="4" t="s">
        <v>724</v>
      </c>
      <c r="AD1609" s="36">
        <v>1</v>
      </c>
      <c r="AE1609" s="36" t="s">
        <v>725</v>
      </c>
      <c r="AF1609" s="4"/>
      <c r="AG1609" s="4"/>
      <c r="AH1609" s="4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</row>
    <row r="1610" spans="1:46" ht="15" customHeight="1" x14ac:dyDescent="0.35">
      <c r="A1610" s="4">
        <v>2023</v>
      </c>
      <c r="B1610" s="4" t="s">
        <v>147</v>
      </c>
      <c r="C1610" s="4" t="s">
        <v>207</v>
      </c>
      <c r="D1610" s="55">
        <v>45112</v>
      </c>
      <c r="E1610" s="4" t="s">
        <v>2675</v>
      </c>
      <c r="F1610" s="4" t="s">
        <v>36</v>
      </c>
      <c r="G1610" s="4" t="s">
        <v>921</v>
      </c>
      <c r="H1610" s="4" t="s">
        <v>38</v>
      </c>
      <c r="I1610" s="4" t="s">
        <v>2728</v>
      </c>
      <c r="J1610" s="4"/>
      <c r="K1610" s="55"/>
      <c r="L1610" s="4"/>
      <c r="M1610" s="4"/>
      <c r="N1610" s="55"/>
      <c r="O1610" s="4" t="s">
        <v>4125</v>
      </c>
      <c r="P1610" s="55">
        <v>45121</v>
      </c>
      <c r="Q1610" s="4" t="s">
        <v>4126</v>
      </c>
      <c r="R1610" s="4"/>
      <c r="S1610" s="4"/>
      <c r="T1610" s="4">
        <v>0</v>
      </c>
      <c r="U1610" s="4" t="s">
        <v>150</v>
      </c>
      <c r="V1610" s="4">
        <v>301422</v>
      </c>
      <c r="W1610" s="4" t="s">
        <v>2579</v>
      </c>
      <c r="X1610" s="4">
        <v>301422</v>
      </c>
      <c r="Y1610" s="4" t="s">
        <v>2579</v>
      </c>
      <c r="Z1610" s="4">
        <v>16</v>
      </c>
      <c r="AA1610" s="4" t="s">
        <v>88</v>
      </c>
      <c r="AB1610" s="4">
        <v>1</v>
      </c>
      <c r="AC1610" s="4" t="s">
        <v>89</v>
      </c>
      <c r="AD1610" s="36">
        <v>1</v>
      </c>
      <c r="AE1610" s="36" t="s">
        <v>123</v>
      </c>
      <c r="AF1610" s="4"/>
      <c r="AG1610" s="4"/>
      <c r="AH1610" s="4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</row>
    <row r="1611" spans="1:46" ht="15" customHeight="1" x14ac:dyDescent="0.35">
      <c r="A1611" s="4">
        <v>2023</v>
      </c>
      <c r="B1611" s="4" t="s">
        <v>34</v>
      </c>
      <c r="C1611" s="4" t="s">
        <v>34</v>
      </c>
      <c r="D1611" s="55">
        <v>45044</v>
      </c>
      <c r="E1611" s="4" t="s">
        <v>2324</v>
      </c>
      <c r="F1611" s="4" t="s">
        <v>36</v>
      </c>
      <c r="G1611" s="4" t="s">
        <v>921</v>
      </c>
      <c r="H1611" s="4" t="s">
        <v>38</v>
      </c>
      <c r="I1611" s="4" t="s">
        <v>2721</v>
      </c>
      <c r="J1611" s="4"/>
      <c r="K1611" s="55"/>
      <c r="L1611" s="4"/>
      <c r="M1611" s="4"/>
      <c r="N1611" s="55"/>
      <c r="O1611" s="4" t="s">
        <v>4127</v>
      </c>
      <c r="P1611" s="55">
        <v>45056</v>
      </c>
      <c r="Q1611" s="4" t="s">
        <v>4128</v>
      </c>
      <c r="R1611" s="4"/>
      <c r="S1611" s="4"/>
      <c r="T1611" s="4">
        <v>35</v>
      </c>
      <c r="U1611" s="4" t="s">
        <v>367</v>
      </c>
      <c r="V1611" s="4">
        <v>8</v>
      </c>
      <c r="W1611" s="4" t="s">
        <v>2402</v>
      </c>
      <c r="X1611" s="4">
        <v>11</v>
      </c>
      <c r="Y1611" s="4" t="s">
        <v>2402</v>
      </c>
      <c r="Z1611" s="4">
        <v>15</v>
      </c>
      <c r="AA1611" s="4" t="s">
        <v>43</v>
      </c>
      <c r="AB1611" s="4">
        <v>1</v>
      </c>
      <c r="AC1611" s="4" t="s">
        <v>43</v>
      </c>
      <c r="AD1611" s="36">
        <v>31</v>
      </c>
      <c r="AE1611" s="36" t="s">
        <v>49</v>
      </c>
      <c r="AF1611" s="4"/>
      <c r="AG1611" s="4"/>
      <c r="AH1611" s="4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</row>
    <row r="1612" spans="1:46" ht="15" customHeight="1" x14ac:dyDescent="0.35">
      <c r="A1612" s="4">
        <v>2023</v>
      </c>
      <c r="B1612" s="4" t="s">
        <v>147</v>
      </c>
      <c r="C1612" s="4" t="s">
        <v>148</v>
      </c>
      <c r="D1612" s="55">
        <v>45048</v>
      </c>
      <c r="E1612" s="4" t="s">
        <v>2324</v>
      </c>
      <c r="F1612" s="4" t="s">
        <v>36</v>
      </c>
      <c r="G1612" s="4" t="s">
        <v>921</v>
      </c>
      <c r="H1612" s="4" t="s">
        <v>38</v>
      </c>
      <c r="I1612" s="4" t="s">
        <v>2721</v>
      </c>
      <c r="J1612" s="4"/>
      <c r="K1612" s="55"/>
      <c r="L1612" s="4"/>
      <c r="M1612" s="4"/>
      <c r="N1612" s="55"/>
      <c r="O1612" s="4" t="s">
        <v>4129</v>
      </c>
      <c r="P1612" s="55">
        <v>45055</v>
      </c>
      <c r="Q1612" s="4" t="s">
        <v>4130</v>
      </c>
      <c r="R1612" s="4"/>
      <c r="S1612" s="4"/>
      <c r="T1612" s="4">
        <v>0</v>
      </c>
      <c r="U1612" s="4" t="s">
        <v>150</v>
      </c>
      <c r="V1612" s="4">
        <v>301259</v>
      </c>
      <c r="W1612" s="4" t="s">
        <v>435</v>
      </c>
      <c r="X1612" s="4">
        <v>301259</v>
      </c>
      <c r="Y1612" s="4" t="s">
        <v>435</v>
      </c>
      <c r="Z1612" s="4">
        <v>15</v>
      </c>
      <c r="AA1612" s="4" t="s">
        <v>43</v>
      </c>
      <c r="AB1612" s="4">
        <v>1</v>
      </c>
      <c r="AC1612" s="4" t="s">
        <v>43</v>
      </c>
      <c r="AD1612" s="36">
        <v>10</v>
      </c>
      <c r="AE1612" s="36" t="s">
        <v>436</v>
      </c>
      <c r="AF1612" s="4"/>
      <c r="AG1612" s="4"/>
      <c r="AH1612" s="4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</row>
    <row r="1613" spans="1:46" ht="15" customHeight="1" x14ac:dyDescent="0.35">
      <c r="A1613" s="4">
        <v>2023</v>
      </c>
      <c r="B1613" s="4" t="s">
        <v>147</v>
      </c>
      <c r="C1613" s="4" t="s">
        <v>148</v>
      </c>
      <c r="D1613" s="55">
        <v>45036</v>
      </c>
      <c r="E1613" s="4" t="s">
        <v>2982</v>
      </c>
      <c r="F1613" s="4" t="s">
        <v>36</v>
      </c>
      <c r="G1613" s="4" t="s">
        <v>37</v>
      </c>
      <c r="H1613" s="4" t="s">
        <v>38</v>
      </c>
      <c r="I1613" s="4" t="s">
        <v>2742</v>
      </c>
      <c r="J1613" s="4"/>
      <c r="K1613" s="55"/>
      <c r="L1613" s="4"/>
      <c r="M1613" s="4"/>
      <c r="N1613" s="55"/>
      <c r="O1613" s="4" t="s">
        <v>4131</v>
      </c>
      <c r="P1613" s="55">
        <v>45114</v>
      </c>
      <c r="Q1613" s="4" t="s">
        <v>4132</v>
      </c>
      <c r="R1613" s="4"/>
      <c r="S1613" s="4"/>
      <c r="T1613" s="4">
        <v>0</v>
      </c>
      <c r="U1613" s="4" t="s">
        <v>150</v>
      </c>
      <c r="V1613" s="4">
        <v>301210</v>
      </c>
      <c r="W1613" s="4" t="s">
        <v>4133</v>
      </c>
      <c r="X1613" s="4">
        <v>301210</v>
      </c>
      <c r="Y1613" s="4" t="s">
        <v>4133</v>
      </c>
      <c r="Z1613" s="4">
        <v>13</v>
      </c>
      <c r="AA1613" s="4" t="s">
        <v>314</v>
      </c>
      <c r="AB1613" s="4">
        <v>12</v>
      </c>
      <c r="AC1613" s="4" t="s">
        <v>837</v>
      </c>
      <c r="AD1613" s="36">
        <v>2</v>
      </c>
      <c r="AE1613" s="36" t="s">
        <v>4134</v>
      </c>
      <c r="AF1613" s="4"/>
      <c r="AG1613" s="4"/>
      <c r="AH1613" s="4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</row>
    <row r="1614" spans="1:46" ht="15" customHeight="1" x14ac:dyDescent="0.35">
      <c r="A1614" s="4">
        <v>2023</v>
      </c>
      <c r="B1614" s="4" t="s">
        <v>147</v>
      </c>
      <c r="C1614" s="4" t="s">
        <v>148</v>
      </c>
      <c r="D1614" s="55">
        <v>45056</v>
      </c>
      <c r="E1614" s="4" t="s">
        <v>2947</v>
      </c>
      <c r="F1614" s="4" t="s">
        <v>36</v>
      </c>
      <c r="G1614" s="4" t="s">
        <v>37</v>
      </c>
      <c r="H1614" s="4" t="s">
        <v>38</v>
      </c>
      <c r="I1614" s="4" t="s">
        <v>2755</v>
      </c>
      <c r="J1614" s="4"/>
      <c r="K1614" s="55"/>
      <c r="L1614" s="4" t="s">
        <v>860</v>
      </c>
      <c r="M1614" s="4"/>
      <c r="N1614" s="55"/>
      <c r="O1614" s="4" t="s">
        <v>4135</v>
      </c>
      <c r="P1614" s="55">
        <v>45125</v>
      </c>
      <c r="Q1614" s="4" t="s">
        <v>4136</v>
      </c>
      <c r="R1614" s="4"/>
      <c r="S1614" s="4"/>
      <c r="T1614" s="4">
        <v>0</v>
      </c>
      <c r="U1614" s="4" t="s">
        <v>150</v>
      </c>
      <c r="V1614" s="4">
        <v>300638</v>
      </c>
      <c r="W1614" s="4" t="s">
        <v>4137</v>
      </c>
      <c r="X1614" s="4">
        <v>300638</v>
      </c>
      <c r="Y1614" s="4" t="s">
        <v>4137</v>
      </c>
      <c r="Z1614" s="4">
        <v>6</v>
      </c>
      <c r="AA1614" s="4" t="s">
        <v>413</v>
      </c>
      <c r="AB1614" s="4">
        <v>9</v>
      </c>
      <c r="AC1614" s="4" t="s">
        <v>1861</v>
      </c>
      <c r="AD1614" s="36">
        <v>4</v>
      </c>
      <c r="AE1614" s="36" t="s">
        <v>4138</v>
      </c>
      <c r="AF1614" s="4"/>
      <c r="AG1614" s="4"/>
      <c r="AH1614" s="4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</row>
    <row r="1615" spans="1:46" ht="15" customHeight="1" x14ac:dyDescent="0.35">
      <c r="A1615" s="4">
        <v>2023</v>
      </c>
      <c r="B1615" s="4" t="s">
        <v>34</v>
      </c>
      <c r="C1615" s="4" t="s">
        <v>244</v>
      </c>
      <c r="D1615" s="55">
        <v>45055</v>
      </c>
      <c r="E1615" s="4" t="s">
        <v>2875</v>
      </c>
      <c r="F1615" s="4" t="s">
        <v>36</v>
      </c>
      <c r="G1615" s="4" t="s">
        <v>921</v>
      </c>
      <c r="H1615" s="4" t="s">
        <v>38</v>
      </c>
      <c r="I1615" s="4" t="s">
        <v>2948</v>
      </c>
      <c r="J1615" s="4"/>
      <c r="K1615" s="55"/>
      <c r="L1615" s="4"/>
      <c r="M1615" s="4" t="s">
        <v>3021</v>
      </c>
      <c r="N1615" s="55"/>
      <c r="O1615" s="4" t="s">
        <v>4139</v>
      </c>
      <c r="P1615" s="55">
        <v>45057</v>
      </c>
      <c r="Q1615" s="4" t="s">
        <v>4140</v>
      </c>
      <c r="R1615" s="4"/>
      <c r="S1615" s="4"/>
      <c r="T1615" s="4">
        <v>10</v>
      </c>
      <c r="U1615" s="4" t="s">
        <v>246</v>
      </c>
      <c r="V1615" s="4">
        <v>524</v>
      </c>
      <c r="W1615" s="4" t="s">
        <v>910</v>
      </c>
      <c r="X1615" s="4">
        <v>102</v>
      </c>
      <c r="Y1615" s="4" t="s">
        <v>911</v>
      </c>
      <c r="Z1615" s="4">
        <v>15</v>
      </c>
      <c r="AA1615" s="4" t="s">
        <v>43</v>
      </c>
      <c r="AB1615" s="4">
        <v>1</v>
      </c>
      <c r="AC1615" s="4" t="s">
        <v>43</v>
      </c>
      <c r="AD1615" s="36">
        <v>1</v>
      </c>
      <c r="AE1615" s="36" t="s">
        <v>43</v>
      </c>
      <c r="AF1615" s="4"/>
      <c r="AG1615" s="4"/>
      <c r="AH1615" s="4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</row>
    <row r="1616" spans="1:46" ht="15" customHeight="1" x14ac:dyDescent="0.35">
      <c r="A1616" s="4">
        <v>2023</v>
      </c>
      <c r="B1616" s="4" t="s">
        <v>147</v>
      </c>
      <c r="C1616" s="4" t="s">
        <v>148</v>
      </c>
      <c r="D1616" s="55">
        <v>45062</v>
      </c>
      <c r="E1616" s="4" t="s">
        <v>2566</v>
      </c>
      <c r="F1616" s="4" t="s">
        <v>36</v>
      </c>
      <c r="G1616" s="4" t="s">
        <v>921</v>
      </c>
      <c r="H1616" s="4" t="s">
        <v>38</v>
      </c>
      <c r="I1616" s="4" t="s">
        <v>2728</v>
      </c>
      <c r="J1616" s="4"/>
      <c r="K1616" s="55"/>
      <c r="L1616" s="4"/>
      <c r="M1616" s="4" t="s">
        <v>3768</v>
      </c>
      <c r="N1616" s="55"/>
      <c r="O1616" s="4" t="s">
        <v>4141</v>
      </c>
      <c r="P1616" s="55">
        <v>45075</v>
      </c>
      <c r="Q1616" s="4" t="s">
        <v>4142</v>
      </c>
      <c r="R1616" s="4"/>
      <c r="S1616" s="4"/>
      <c r="T1616" s="56">
        <v>0</v>
      </c>
      <c r="U1616" s="56" t="s">
        <v>150</v>
      </c>
      <c r="V1616" s="56">
        <v>301853</v>
      </c>
      <c r="W1616" s="56" t="s">
        <v>642</v>
      </c>
      <c r="X1616" s="56">
        <v>301853</v>
      </c>
      <c r="Y1616" s="56" t="s">
        <v>642</v>
      </c>
      <c r="Z1616" s="56">
        <v>7</v>
      </c>
      <c r="AA1616" s="56" t="s">
        <v>329</v>
      </c>
      <c r="AB1616" s="56">
        <v>1</v>
      </c>
      <c r="AC1616" s="56" t="s">
        <v>330</v>
      </c>
      <c r="AD1616" s="37">
        <v>7</v>
      </c>
      <c r="AE1616" s="37" t="s">
        <v>643</v>
      </c>
      <c r="AF1616" s="4"/>
      <c r="AG1616" s="4"/>
      <c r="AH1616" s="4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</row>
    <row r="1617" spans="1:46" ht="15" customHeight="1" x14ac:dyDescent="0.35">
      <c r="A1617" s="4">
        <v>2023</v>
      </c>
      <c r="B1617" s="4" t="s">
        <v>62</v>
      </c>
      <c r="C1617" s="4" t="s">
        <v>62</v>
      </c>
      <c r="D1617" s="55">
        <v>45036</v>
      </c>
      <c r="E1617" s="4" t="s">
        <v>2324</v>
      </c>
      <c r="F1617" s="4" t="s">
        <v>36</v>
      </c>
      <c r="G1617" s="4" t="s">
        <v>921</v>
      </c>
      <c r="H1617" s="4" t="s">
        <v>38</v>
      </c>
      <c r="I1617" s="4" t="s">
        <v>2712</v>
      </c>
      <c r="J1617" s="4"/>
      <c r="K1617" s="55"/>
      <c r="L1617" s="4"/>
      <c r="M1617" s="4" t="s">
        <v>3021</v>
      </c>
      <c r="N1617" s="55"/>
      <c r="O1617" s="4" t="s">
        <v>4143</v>
      </c>
      <c r="P1617" s="55">
        <v>45061</v>
      </c>
      <c r="Q1617" s="4" t="s">
        <v>4144</v>
      </c>
      <c r="R1617" s="4"/>
      <c r="S1617" s="4"/>
      <c r="T1617" s="56">
        <v>99</v>
      </c>
      <c r="U1617" s="56" t="s">
        <v>64</v>
      </c>
      <c r="V1617" s="56">
        <v>440</v>
      </c>
      <c r="W1617" s="56" t="s">
        <v>65</v>
      </c>
      <c r="X1617" s="56">
        <v>721</v>
      </c>
      <c r="Y1617" s="56" t="s">
        <v>66</v>
      </c>
      <c r="Z1617" s="56">
        <v>1</v>
      </c>
      <c r="AA1617" s="56" t="s">
        <v>67</v>
      </c>
      <c r="AB1617" s="56">
        <v>1</v>
      </c>
      <c r="AC1617" s="56" t="s">
        <v>68</v>
      </c>
      <c r="AD1617" s="37">
        <v>1</v>
      </c>
      <c r="AE1617" s="37" t="s">
        <v>68</v>
      </c>
      <c r="AF1617" s="4"/>
      <c r="AG1617" s="4"/>
      <c r="AH1617" s="4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</row>
    <row r="1618" spans="1:46" ht="15" customHeight="1" x14ac:dyDescent="0.35">
      <c r="A1618" s="4">
        <v>2023</v>
      </c>
      <c r="B1618" s="4" t="s">
        <v>147</v>
      </c>
      <c r="C1618" s="4" t="s">
        <v>207</v>
      </c>
      <c r="D1618" s="55">
        <v>45219</v>
      </c>
      <c r="E1618" s="4" t="s">
        <v>3850</v>
      </c>
      <c r="F1618" s="4" t="s">
        <v>36</v>
      </c>
      <c r="G1618" s="4" t="s">
        <v>921</v>
      </c>
      <c r="H1618" s="4" t="s">
        <v>38</v>
      </c>
      <c r="I1618" s="4" t="s">
        <v>2728</v>
      </c>
      <c r="J1618" s="4"/>
      <c r="K1618" s="55"/>
      <c r="L1618" s="4" t="s">
        <v>860</v>
      </c>
      <c r="M1618" s="4" t="s">
        <v>2983</v>
      </c>
      <c r="N1618" s="55"/>
      <c r="O1618" s="4" t="s">
        <v>4145</v>
      </c>
      <c r="P1618" s="55">
        <v>45222</v>
      </c>
      <c r="Q1618" s="4" t="s">
        <v>4146</v>
      </c>
      <c r="R1618" s="4"/>
      <c r="S1618" s="4"/>
      <c r="T1618" s="56">
        <v>0</v>
      </c>
      <c r="U1618" s="56" t="s">
        <v>150</v>
      </c>
      <c r="V1618" s="56">
        <v>300500</v>
      </c>
      <c r="W1618" s="56" t="s">
        <v>1404</v>
      </c>
      <c r="X1618" s="56">
        <v>300500</v>
      </c>
      <c r="Y1618" s="56" t="s">
        <v>1404</v>
      </c>
      <c r="Z1618" s="56">
        <v>5</v>
      </c>
      <c r="AA1618" s="56" t="s">
        <v>77</v>
      </c>
      <c r="AB1618" s="56">
        <v>7</v>
      </c>
      <c r="AC1618" s="56" t="s">
        <v>1405</v>
      </c>
      <c r="AD1618" s="37">
        <v>1</v>
      </c>
      <c r="AE1618" s="37" t="s">
        <v>1406</v>
      </c>
      <c r="AF1618" s="4"/>
      <c r="AG1618" s="4"/>
      <c r="AH1618" s="4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</row>
    <row r="1619" spans="1:46" ht="15" customHeight="1" x14ac:dyDescent="0.35">
      <c r="A1619" s="4">
        <v>2023</v>
      </c>
      <c r="B1619" s="4" t="s">
        <v>147</v>
      </c>
      <c r="C1619" s="4" t="s">
        <v>148</v>
      </c>
      <c r="D1619" s="55">
        <v>45058</v>
      </c>
      <c r="E1619" s="4" t="s">
        <v>2727</v>
      </c>
      <c r="F1619" s="4" t="s">
        <v>36</v>
      </c>
      <c r="G1619" s="4" t="s">
        <v>921</v>
      </c>
      <c r="H1619" s="4" t="s">
        <v>38</v>
      </c>
      <c r="I1619" s="4" t="s">
        <v>748</v>
      </c>
      <c r="J1619" s="4"/>
      <c r="K1619" s="55"/>
      <c r="L1619" s="4"/>
      <c r="M1619" s="4"/>
      <c r="N1619" s="55"/>
      <c r="O1619" s="4" t="s">
        <v>4147</v>
      </c>
      <c r="P1619" s="55">
        <v>45112</v>
      </c>
      <c r="Q1619" s="4" t="s">
        <v>4148</v>
      </c>
      <c r="R1619" s="4"/>
      <c r="S1619" s="4"/>
      <c r="T1619" s="4">
        <v>0</v>
      </c>
      <c r="U1619" s="4" t="s">
        <v>150</v>
      </c>
      <c r="V1619" s="4">
        <v>300965</v>
      </c>
      <c r="W1619" s="4" t="s">
        <v>3447</v>
      </c>
      <c r="X1619" s="4">
        <v>300965</v>
      </c>
      <c r="Y1619" s="4" t="s">
        <v>3447</v>
      </c>
      <c r="Z1619" s="4">
        <v>11</v>
      </c>
      <c r="AA1619" s="4" t="s">
        <v>310</v>
      </c>
      <c r="AB1619" s="4">
        <v>1</v>
      </c>
      <c r="AC1619" s="4" t="s">
        <v>310</v>
      </c>
      <c r="AD1619" s="36">
        <v>6</v>
      </c>
      <c r="AE1619" s="36" t="s">
        <v>3448</v>
      </c>
      <c r="AF1619" s="4"/>
      <c r="AG1619" s="4"/>
      <c r="AH1619" s="4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</row>
    <row r="1620" spans="1:46" ht="15" customHeight="1" x14ac:dyDescent="0.35">
      <c r="A1620" s="4">
        <v>2023</v>
      </c>
      <c r="B1620" s="4" t="s">
        <v>147</v>
      </c>
      <c r="C1620" s="4" t="s">
        <v>148</v>
      </c>
      <c r="D1620" s="55">
        <v>45250</v>
      </c>
      <c r="E1620" s="4" t="s">
        <v>3198</v>
      </c>
      <c r="F1620" s="4" t="s">
        <v>36</v>
      </c>
      <c r="G1620" s="4" t="s">
        <v>37</v>
      </c>
      <c r="H1620" s="4" t="s">
        <v>38</v>
      </c>
      <c r="I1620" s="4" t="s">
        <v>2728</v>
      </c>
      <c r="J1620" s="4"/>
      <c r="K1620" s="55"/>
      <c r="L1620" s="4" t="s">
        <v>860</v>
      </c>
      <c r="M1620" s="4" t="s">
        <v>2983</v>
      </c>
      <c r="N1620" s="55"/>
      <c r="O1620" s="4" t="s">
        <v>4149</v>
      </c>
      <c r="P1620" s="55">
        <v>45250</v>
      </c>
      <c r="Q1620" s="4" t="s">
        <v>4150</v>
      </c>
      <c r="R1620" s="4"/>
      <c r="S1620" s="4"/>
      <c r="T1620" s="4">
        <v>0</v>
      </c>
      <c r="U1620" s="4" t="s">
        <v>150</v>
      </c>
      <c r="V1620" s="4">
        <v>300516</v>
      </c>
      <c r="W1620" s="4" t="s">
        <v>4151</v>
      </c>
      <c r="X1620" s="4">
        <v>300516</v>
      </c>
      <c r="Y1620" s="4" t="s">
        <v>4151</v>
      </c>
      <c r="Z1620" s="4">
        <v>5</v>
      </c>
      <c r="AA1620" s="4" t="s">
        <v>77</v>
      </c>
      <c r="AB1620" s="4">
        <v>8</v>
      </c>
      <c r="AC1620" s="4" t="s">
        <v>787</v>
      </c>
      <c r="AD1620" s="36">
        <v>9</v>
      </c>
      <c r="AE1620" s="36" t="s">
        <v>4152</v>
      </c>
      <c r="AF1620" s="4"/>
      <c r="AG1620" s="4"/>
      <c r="AH1620" s="4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</row>
    <row r="1621" spans="1:46" ht="15" customHeight="1" x14ac:dyDescent="0.35">
      <c r="A1621" s="4">
        <v>2023</v>
      </c>
      <c r="B1621" s="4" t="s">
        <v>62</v>
      </c>
      <c r="C1621" s="4" t="s">
        <v>62</v>
      </c>
      <c r="D1621" s="55">
        <v>45049</v>
      </c>
      <c r="E1621" s="4" t="s">
        <v>2675</v>
      </c>
      <c r="F1621" s="4" t="s">
        <v>36</v>
      </c>
      <c r="G1621" s="4" t="s">
        <v>921</v>
      </c>
      <c r="H1621" s="4" t="s">
        <v>38</v>
      </c>
      <c r="I1621" s="4" t="s">
        <v>2712</v>
      </c>
      <c r="J1621" s="4"/>
      <c r="K1621" s="55"/>
      <c r="L1621" s="4"/>
      <c r="M1621" s="4" t="s">
        <v>3021</v>
      </c>
      <c r="N1621" s="55"/>
      <c r="O1621" s="4" t="s">
        <v>4153</v>
      </c>
      <c r="P1621" s="55">
        <v>45065</v>
      </c>
      <c r="Q1621" s="4" t="s">
        <v>4154</v>
      </c>
      <c r="R1621" s="4"/>
      <c r="S1621" s="4"/>
      <c r="T1621" s="4">
        <v>99</v>
      </c>
      <c r="U1621" s="4" t="s">
        <v>64</v>
      </c>
      <c r="V1621" s="4">
        <v>442</v>
      </c>
      <c r="W1621" s="4" t="s">
        <v>296</v>
      </c>
      <c r="X1621" s="4">
        <v>747</v>
      </c>
      <c r="Y1621" s="4" t="s">
        <v>297</v>
      </c>
      <c r="Z1621" s="4">
        <v>3</v>
      </c>
      <c r="AA1621" s="4" t="s">
        <v>152</v>
      </c>
      <c r="AB1621" s="4">
        <v>1</v>
      </c>
      <c r="AC1621" s="4" t="s">
        <v>153</v>
      </c>
      <c r="AD1621" s="36">
        <v>1</v>
      </c>
      <c r="AE1621" s="36" t="s">
        <v>153</v>
      </c>
      <c r="AF1621" s="4"/>
      <c r="AG1621" s="4"/>
      <c r="AH1621" s="4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</row>
    <row r="1622" spans="1:46" ht="15" customHeight="1" x14ac:dyDescent="0.35">
      <c r="A1622" s="4">
        <v>2023</v>
      </c>
      <c r="B1622" s="4" t="s">
        <v>147</v>
      </c>
      <c r="C1622" s="4" t="s">
        <v>148</v>
      </c>
      <c r="D1622" s="55">
        <v>45057</v>
      </c>
      <c r="E1622" s="4" t="s">
        <v>2947</v>
      </c>
      <c r="F1622" s="4" t="s">
        <v>36</v>
      </c>
      <c r="G1622" s="4" t="s">
        <v>37</v>
      </c>
      <c r="H1622" s="4" t="s">
        <v>38</v>
      </c>
      <c r="I1622" s="4" t="s">
        <v>2755</v>
      </c>
      <c r="J1622" s="4"/>
      <c r="K1622" s="55"/>
      <c r="L1622" s="4" t="s">
        <v>860</v>
      </c>
      <c r="M1622" s="4"/>
      <c r="N1622" s="55"/>
      <c r="O1622" s="4" t="s">
        <v>4155</v>
      </c>
      <c r="P1622" s="55">
        <v>45090</v>
      </c>
      <c r="Q1622" s="4" t="s">
        <v>4156</v>
      </c>
      <c r="R1622" s="4"/>
      <c r="S1622" s="4"/>
      <c r="T1622" s="56">
        <v>0</v>
      </c>
      <c r="U1622" s="56" t="s">
        <v>150</v>
      </c>
      <c r="V1622" s="4">
        <v>301865</v>
      </c>
      <c r="W1622" s="56" t="s">
        <v>4157</v>
      </c>
      <c r="X1622" s="4">
        <v>301865</v>
      </c>
      <c r="Y1622" s="56" t="s">
        <v>4157</v>
      </c>
      <c r="Z1622" s="56">
        <v>25</v>
      </c>
      <c r="AA1622" s="56" t="s">
        <v>117</v>
      </c>
      <c r="AB1622" s="56">
        <v>3</v>
      </c>
      <c r="AC1622" s="56" t="s">
        <v>784</v>
      </c>
      <c r="AD1622" s="37">
        <v>5</v>
      </c>
      <c r="AE1622" s="37" t="s">
        <v>4158</v>
      </c>
      <c r="AF1622" s="4"/>
      <c r="AG1622" s="4"/>
      <c r="AH1622" s="4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</row>
    <row r="1623" spans="1:46" ht="15" customHeight="1" x14ac:dyDescent="0.35">
      <c r="A1623" s="4">
        <v>2023</v>
      </c>
      <c r="B1623" s="4" t="s">
        <v>147</v>
      </c>
      <c r="C1623" s="4" t="s">
        <v>148</v>
      </c>
      <c r="D1623" s="55">
        <v>45062</v>
      </c>
      <c r="E1623" s="4" t="s">
        <v>2675</v>
      </c>
      <c r="F1623" s="4" t="s">
        <v>36</v>
      </c>
      <c r="G1623" s="4" t="s">
        <v>921</v>
      </c>
      <c r="H1623" s="4" t="s">
        <v>38</v>
      </c>
      <c r="I1623" s="4" t="s">
        <v>2721</v>
      </c>
      <c r="J1623" s="4"/>
      <c r="K1623" s="55"/>
      <c r="L1623" s="4"/>
      <c r="M1623" s="4"/>
      <c r="N1623" s="55"/>
      <c r="O1623" s="4" t="s">
        <v>4159</v>
      </c>
      <c r="P1623" s="55">
        <v>45065</v>
      </c>
      <c r="Q1623" s="4" t="s">
        <v>4160</v>
      </c>
      <c r="R1623" s="4"/>
      <c r="S1623" s="4"/>
      <c r="T1623" s="56">
        <v>0</v>
      </c>
      <c r="U1623" s="56" t="s">
        <v>150</v>
      </c>
      <c r="V1623" s="4">
        <v>301251</v>
      </c>
      <c r="W1623" s="56" t="s">
        <v>2347</v>
      </c>
      <c r="X1623" s="4">
        <v>301251</v>
      </c>
      <c r="Y1623" s="56" t="s">
        <v>2347</v>
      </c>
      <c r="Z1623" s="56">
        <v>15</v>
      </c>
      <c r="AA1623" s="56" t="s">
        <v>43</v>
      </c>
      <c r="AB1623" s="56">
        <v>1</v>
      </c>
      <c r="AC1623" s="56" t="s">
        <v>43</v>
      </c>
      <c r="AD1623" s="37">
        <v>2</v>
      </c>
      <c r="AE1623" s="37" t="s">
        <v>2348</v>
      </c>
      <c r="AF1623" s="4"/>
      <c r="AG1623" s="4"/>
      <c r="AH1623" s="4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</row>
    <row r="1624" spans="1:46" ht="15" customHeight="1" x14ac:dyDescent="0.35">
      <c r="A1624" s="4">
        <v>2023</v>
      </c>
      <c r="B1624" s="4" t="s">
        <v>147</v>
      </c>
      <c r="C1624" s="4" t="s">
        <v>148</v>
      </c>
      <c r="D1624" s="55">
        <v>45077</v>
      </c>
      <c r="E1624" s="4" t="s">
        <v>2875</v>
      </c>
      <c r="F1624" s="4" t="s">
        <v>36</v>
      </c>
      <c r="G1624" s="4" t="s">
        <v>921</v>
      </c>
      <c r="H1624" s="4" t="s">
        <v>38</v>
      </c>
      <c r="I1624" s="4" t="s">
        <v>2721</v>
      </c>
      <c r="J1624" s="4"/>
      <c r="K1624" s="55"/>
      <c r="L1624" s="4"/>
      <c r="M1624" s="4"/>
      <c r="N1624" s="55"/>
      <c r="O1624" s="4" t="s">
        <v>4161</v>
      </c>
      <c r="P1624" s="55">
        <v>45077</v>
      </c>
      <c r="Q1624" s="4" t="s">
        <v>4162</v>
      </c>
      <c r="R1624" s="4"/>
      <c r="S1624" s="4"/>
      <c r="T1624" s="4">
        <v>0</v>
      </c>
      <c r="U1624" s="4" t="s">
        <v>150</v>
      </c>
      <c r="V1624" s="4">
        <v>301286</v>
      </c>
      <c r="W1624" s="4" t="s">
        <v>981</v>
      </c>
      <c r="X1624" s="4">
        <v>301286</v>
      </c>
      <c r="Y1624" s="4" t="s">
        <v>981</v>
      </c>
      <c r="Z1624" s="4">
        <v>15</v>
      </c>
      <c r="AA1624" s="4" t="s">
        <v>43</v>
      </c>
      <c r="AB1624" s="4">
        <v>1</v>
      </c>
      <c r="AC1624" s="4" t="s">
        <v>43</v>
      </c>
      <c r="AD1624" s="36">
        <v>37</v>
      </c>
      <c r="AE1624" s="36" t="s">
        <v>982</v>
      </c>
      <c r="AF1624" s="4"/>
      <c r="AG1624" s="4"/>
      <c r="AH1624" s="4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</row>
    <row r="1625" spans="1:46" ht="15" customHeight="1" x14ac:dyDescent="0.35">
      <c r="A1625" s="4">
        <v>2023</v>
      </c>
      <c r="B1625" s="4" t="s">
        <v>147</v>
      </c>
      <c r="C1625" s="4" t="s">
        <v>207</v>
      </c>
      <c r="D1625" s="55">
        <v>45068</v>
      </c>
      <c r="E1625" s="4" t="s">
        <v>2982</v>
      </c>
      <c r="F1625" s="4" t="s">
        <v>36</v>
      </c>
      <c r="G1625" s="4" t="s">
        <v>37</v>
      </c>
      <c r="H1625" s="4" t="s">
        <v>38</v>
      </c>
      <c r="I1625" s="4" t="s">
        <v>748</v>
      </c>
      <c r="J1625" s="4"/>
      <c r="K1625" s="55"/>
      <c r="L1625" s="4" t="s">
        <v>860</v>
      </c>
      <c r="M1625" s="4" t="s">
        <v>3185</v>
      </c>
      <c r="N1625" s="55"/>
      <c r="O1625" s="4" t="s">
        <v>4163</v>
      </c>
      <c r="P1625" s="55">
        <v>45159</v>
      </c>
      <c r="Q1625" s="4" t="s">
        <v>4164</v>
      </c>
      <c r="R1625" s="4"/>
      <c r="S1625" s="4"/>
      <c r="T1625" s="4">
        <v>0</v>
      </c>
      <c r="U1625" s="4" t="s">
        <v>150</v>
      </c>
      <c r="V1625" s="4">
        <v>300085</v>
      </c>
      <c r="W1625" s="4" t="s">
        <v>1562</v>
      </c>
      <c r="X1625" s="4">
        <v>300085</v>
      </c>
      <c r="Y1625" s="4" t="s">
        <v>1562</v>
      </c>
      <c r="Z1625" s="4">
        <v>2</v>
      </c>
      <c r="AA1625" s="4" t="s">
        <v>72</v>
      </c>
      <c r="AB1625" s="4">
        <v>1</v>
      </c>
      <c r="AC1625" s="4" t="s">
        <v>73</v>
      </c>
      <c r="AD1625" s="36">
        <v>1</v>
      </c>
      <c r="AE1625" s="36" t="s">
        <v>73</v>
      </c>
      <c r="AF1625" s="4"/>
      <c r="AG1625" s="4"/>
      <c r="AH1625" s="4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</row>
    <row r="1626" spans="1:46" ht="15" customHeight="1" x14ac:dyDescent="0.35">
      <c r="A1626" s="4">
        <v>2023</v>
      </c>
      <c r="B1626" s="4" t="s">
        <v>147</v>
      </c>
      <c r="C1626" s="4" t="s">
        <v>148</v>
      </c>
      <c r="D1626" s="55">
        <v>45068</v>
      </c>
      <c r="E1626" s="4" t="s">
        <v>2875</v>
      </c>
      <c r="F1626" s="4" t="s">
        <v>36</v>
      </c>
      <c r="G1626" s="4" t="s">
        <v>921</v>
      </c>
      <c r="H1626" s="4" t="s">
        <v>38</v>
      </c>
      <c r="I1626" s="4" t="s">
        <v>2721</v>
      </c>
      <c r="J1626" s="4"/>
      <c r="K1626" s="55"/>
      <c r="L1626" s="4"/>
      <c r="M1626" s="4"/>
      <c r="N1626" s="55"/>
      <c r="O1626" s="4" t="s">
        <v>4165</v>
      </c>
      <c r="P1626" s="55">
        <v>45075</v>
      </c>
      <c r="Q1626" s="4" t="s">
        <v>4166</v>
      </c>
      <c r="R1626" s="4"/>
      <c r="S1626" s="4"/>
      <c r="T1626" s="4">
        <v>0</v>
      </c>
      <c r="U1626" s="4" t="s">
        <v>150</v>
      </c>
      <c r="V1626" s="4">
        <v>301274</v>
      </c>
      <c r="W1626" s="4" t="s">
        <v>974</v>
      </c>
      <c r="X1626" s="4">
        <v>301274</v>
      </c>
      <c r="Y1626" s="4" t="s">
        <v>974</v>
      </c>
      <c r="Z1626" s="4">
        <v>15</v>
      </c>
      <c r="AA1626" s="4" t="s">
        <v>43</v>
      </c>
      <c r="AB1626" s="4">
        <v>1</v>
      </c>
      <c r="AC1626" s="4" t="s">
        <v>43</v>
      </c>
      <c r="AD1626" s="36">
        <v>25</v>
      </c>
      <c r="AE1626" s="36" t="s">
        <v>144</v>
      </c>
      <c r="AF1626" s="4"/>
      <c r="AG1626" s="4"/>
      <c r="AH1626" s="4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</row>
    <row r="1627" spans="1:46" ht="15" customHeight="1" x14ac:dyDescent="0.35">
      <c r="A1627" s="4">
        <v>2023</v>
      </c>
      <c r="B1627" s="4" t="s">
        <v>147</v>
      </c>
      <c r="C1627" s="4" t="s">
        <v>148</v>
      </c>
      <c r="D1627" s="55">
        <v>45070</v>
      </c>
      <c r="E1627" s="4" t="s">
        <v>2982</v>
      </c>
      <c r="F1627" s="4" t="s">
        <v>36</v>
      </c>
      <c r="G1627" s="4" t="s">
        <v>37</v>
      </c>
      <c r="H1627" s="4" t="s">
        <v>38</v>
      </c>
      <c r="I1627" s="4" t="s">
        <v>748</v>
      </c>
      <c r="J1627" s="4"/>
      <c r="K1627" s="55"/>
      <c r="L1627" s="4" t="s">
        <v>860</v>
      </c>
      <c r="M1627" s="4"/>
      <c r="N1627" s="55"/>
      <c r="O1627" s="4" t="s">
        <v>4167</v>
      </c>
      <c r="P1627" s="55">
        <v>45131</v>
      </c>
      <c r="Q1627" s="4" t="s">
        <v>4168</v>
      </c>
      <c r="R1627" s="4"/>
      <c r="S1627" s="4"/>
      <c r="T1627" s="4">
        <v>0</v>
      </c>
      <c r="U1627" s="4" t="s">
        <v>150</v>
      </c>
      <c r="V1627" s="4">
        <v>301407</v>
      </c>
      <c r="W1627" s="4" t="s">
        <v>4169</v>
      </c>
      <c r="X1627" s="4">
        <v>301407</v>
      </c>
      <c r="Y1627" s="4" t="s">
        <v>4169</v>
      </c>
      <c r="Z1627" s="4">
        <v>15</v>
      </c>
      <c r="AA1627" s="4" t="s">
        <v>43</v>
      </c>
      <c r="AB1627" s="4">
        <v>10</v>
      </c>
      <c r="AC1627" s="4" t="s">
        <v>3379</v>
      </c>
      <c r="AD1627" s="36">
        <v>19</v>
      </c>
      <c r="AE1627" s="36" t="s">
        <v>4170</v>
      </c>
      <c r="AF1627" s="4"/>
      <c r="AG1627" s="4"/>
      <c r="AH1627" s="4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</row>
    <row r="1628" spans="1:46" ht="15" customHeight="1" x14ac:dyDescent="0.35">
      <c r="A1628" s="4">
        <v>2023</v>
      </c>
      <c r="B1628" s="4" t="s">
        <v>147</v>
      </c>
      <c r="C1628" s="4" t="s">
        <v>148</v>
      </c>
      <c r="D1628" s="55">
        <v>45069</v>
      </c>
      <c r="E1628" s="4" t="s">
        <v>2324</v>
      </c>
      <c r="F1628" s="4" t="s">
        <v>36</v>
      </c>
      <c r="G1628" s="4" t="s">
        <v>921</v>
      </c>
      <c r="H1628" s="4" t="s">
        <v>38</v>
      </c>
      <c r="I1628" s="4" t="s">
        <v>2721</v>
      </c>
      <c r="J1628" s="4"/>
      <c r="K1628" s="55"/>
      <c r="L1628" s="4"/>
      <c r="M1628" s="4"/>
      <c r="N1628" s="55"/>
      <c r="O1628" s="4" t="s">
        <v>4171</v>
      </c>
      <c r="P1628" s="55">
        <v>45072</v>
      </c>
      <c r="Q1628" s="4" t="s">
        <v>4172</v>
      </c>
      <c r="R1628" s="4"/>
      <c r="S1628" s="4"/>
      <c r="T1628" s="4">
        <v>0</v>
      </c>
      <c r="U1628" s="4" t="s">
        <v>150</v>
      </c>
      <c r="V1628" s="4">
        <v>301287</v>
      </c>
      <c r="W1628" s="4" t="s">
        <v>3086</v>
      </c>
      <c r="X1628" s="4">
        <v>301287</v>
      </c>
      <c r="Y1628" s="4" t="s">
        <v>3086</v>
      </c>
      <c r="Z1628" s="4">
        <v>15</v>
      </c>
      <c r="AA1628" s="4" t="s">
        <v>43</v>
      </c>
      <c r="AB1628" s="4">
        <v>1</v>
      </c>
      <c r="AC1628" s="4" t="s">
        <v>43</v>
      </c>
      <c r="AD1628" s="36">
        <v>38</v>
      </c>
      <c r="AE1628" s="36" t="s">
        <v>3087</v>
      </c>
      <c r="AF1628" s="4"/>
      <c r="AG1628" s="4"/>
      <c r="AH1628" s="4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</row>
    <row r="1629" spans="1:46" ht="15" customHeight="1" x14ac:dyDescent="0.35">
      <c r="A1629" s="4">
        <v>2023</v>
      </c>
      <c r="B1629" s="4" t="s">
        <v>147</v>
      </c>
      <c r="C1629" s="4" t="s">
        <v>148</v>
      </c>
      <c r="D1629" s="55">
        <v>45071</v>
      </c>
      <c r="E1629" s="4" t="s">
        <v>3198</v>
      </c>
      <c r="F1629" s="4" t="s">
        <v>36</v>
      </c>
      <c r="G1629" s="4" t="s">
        <v>37</v>
      </c>
      <c r="H1629" s="4" t="s">
        <v>38</v>
      </c>
      <c r="I1629" s="4" t="s">
        <v>2755</v>
      </c>
      <c r="J1629" s="4"/>
      <c r="K1629" s="55"/>
      <c r="L1629" s="4" t="s">
        <v>860</v>
      </c>
      <c r="M1629" s="4" t="s">
        <v>2983</v>
      </c>
      <c r="N1629" s="55"/>
      <c r="O1629" s="4" t="s">
        <v>4173</v>
      </c>
      <c r="P1629" s="55">
        <v>45184</v>
      </c>
      <c r="Q1629" s="4" t="s">
        <v>4174</v>
      </c>
      <c r="R1629" s="4"/>
      <c r="S1629" s="4"/>
      <c r="T1629" s="4">
        <v>0</v>
      </c>
      <c r="U1629" s="4" t="s">
        <v>150</v>
      </c>
      <c r="V1629" s="4">
        <v>301775</v>
      </c>
      <c r="W1629" s="4" t="s">
        <v>1312</v>
      </c>
      <c r="X1629" s="4">
        <v>301775</v>
      </c>
      <c r="Y1629" s="4" t="s">
        <v>1312</v>
      </c>
      <c r="Z1629" s="4">
        <v>22</v>
      </c>
      <c r="AA1629" s="4" t="s">
        <v>108</v>
      </c>
      <c r="AB1629" s="4">
        <v>10</v>
      </c>
      <c r="AC1629" s="4" t="s">
        <v>1313</v>
      </c>
      <c r="AD1629" s="36">
        <v>3</v>
      </c>
      <c r="AE1629" s="36" t="s">
        <v>1314</v>
      </c>
      <c r="AF1629" s="4"/>
      <c r="AG1629" s="4"/>
      <c r="AH1629" s="4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</row>
    <row r="1630" spans="1:46" ht="15" customHeight="1" x14ac:dyDescent="0.35">
      <c r="A1630" s="4">
        <v>2023</v>
      </c>
      <c r="B1630" s="4" t="s">
        <v>147</v>
      </c>
      <c r="C1630" s="4" t="s">
        <v>148</v>
      </c>
      <c r="D1630" s="55">
        <v>45222</v>
      </c>
      <c r="E1630" s="4" t="s">
        <v>3850</v>
      </c>
      <c r="F1630" s="4" t="s">
        <v>36</v>
      </c>
      <c r="G1630" s="4" t="s">
        <v>921</v>
      </c>
      <c r="H1630" s="4" t="s">
        <v>38</v>
      </c>
      <c r="I1630" s="4" t="s">
        <v>2728</v>
      </c>
      <c r="J1630" s="4"/>
      <c r="K1630" s="55"/>
      <c r="L1630" s="4" t="s">
        <v>860</v>
      </c>
      <c r="M1630" s="4" t="s">
        <v>2983</v>
      </c>
      <c r="N1630" s="55"/>
      <c r="O1630" s="4" t="s">
        <v>4175</v>
      </c>
      <c r="P1630" s="55">
        <v>45222</v>
      </c>
      <c r="Q1630" s="4" t="s">
        <v>4176</v>
      </c>
      <c r="R1630" s="4"/>
      <c r="S1630" s="4"/>
      <c r="T1630" s="4">
        <v>0</v>
      </c>
      <c r="U1630" s="4" t="s">
        <v>150</v>
      </c>
      <c r="V1630" s="4">
        <v>301433</v>
      </c>
      <c r="W1630" s="4" t="s">
        <v>1549</v>
      </c>
      <c r="X1630" s="4">
        <v>301433</v>
      </c>
      <c r="Y1630" s="4" t="s">
        <v>1549</v>
      </c>
      <c r="Z1630" s="4">
        <v>16</v>
      </c>
      <c r="AA1630" s="4" t="s">
        <v>88</v>
      </c>
      <c r="AB1630" s="4">
        <v>1</v>
      </c>
      <c r="AC1630" s="4" t="s">
        <v>89</v>
      </c>
      <c r="AD1630" s="36">
        <v>13</v>
      </c>
      <c r="AE1630" s="36" t="s">
        <v>1550</v>
      </c>
      <c r="AF1630" s="4"/>
      <c r="AG1630" s="4"/>
      <c r="AH1630" s="4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</row>
    <row r="1631" spans="1:46" ht="15" customHeight="1" x14ac:dyDescent="0.35">
      <c r="A1631" s="4">
        <v>2023</v>
      </c>
      <c r="B1631" s="4" t="s">
        <v>147</v>
      </c>
      <c r="C1631" s="4" t="s">
        <v>148</v>
      </c>
      <c r="D1631" s="55">
        <v>45072</v>
      </c>
      <c r="E1631" s="4" t="s">
        <v>3198</v>
      </c>
      <c r="F1631" s="4" t="s">
        <v>36</v>
      </c>
      <c r="G1631" s="4" t="s">
        <v>37</v>
      </c>
      <c r="H1631" s="4" t="s">
        <v>38</v>
      </c>
      <c r="I1631" s="4" t="s">
        <v>2755</v>
      </c>
      <c r="J1631" s="4"/>
      <c r="K1631" s="55"/>
      <c r="L1631" s="4" t="s">
        <v>860</v>
      </c>
      <c r="M1631" s="4" t="s">
        <v>2983</v>
      </c>
      <c r="N1631" s="55"/>
      <c r="O1631" s="4" t="s">
        <v>4177</v>
      </c>
      <c r="P1631" s="55">
        <v>45273</v>
      </c>
      <c r="Q1631" s="4" t="s">
        <v>4178</v>
      </c>
      <c r="R1631" s="4"/>
      <c r="S1631" s="4"/>
      <c r="T1631" s="4">
        <v>0</v>
      </c>
      <c r="U1631" s="4" t="s">
        <v>150</v>
      </c>
      <c r="V1631" s="4">
        <v>300641</v>
      </c>
      <c r="W1631" s="4" t="s">
        <v>4179</v>
      </c>
      <c r="X1631" s="4">
        <v>300641</v>
      </c>
      <c r="Y1631" s="4" t="s">
        <v>4179</v>
      </c>
      <c r="Z1631" s="4">
        <v>6</v>
      </c>
      <c r="AA1631" s="4" t="s">
        <v>413</v>
      </c>
      <c r="AB1631" s="4">
        <v>9</v>
      </c>
      <c r="AC1631" s="4" t="s">
        <v>1861</v>
      </c>
      <c r="AD1631" s="36">
        <v>7</v>
      </c>
      <c r="AE1631" s="36" t="s">
        <v>4180</v>
      </c>
      <c r="AF1631" s="4"/>
      <c r="AG1631" s="4"/>
      <c r="AH1631" s="4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</row>
    <row r="1632" spans="1:46" ht="15" customHeight="1" x14ac:dyDescent="0.35">
      <c r="A1632" s="4">
        <v>2023</v>
      </c>
      <c r="B1632" s="4" t="s">
        <v>34</v>
      </c>
      <c r="C1632" s="4" t="s">
        <v>289</v>
      </c>
      <c r="D1632" s="55">
        <v>45037</v>
      </c>
      <c r="E1632" s="4" t="s">
        <v>3935</v>
      </c>
      <c r="F1632" s="4" t="s">
        <v>36</v>
      </c>
      <c r="G1632" s="4" t="s">
        <v>37</v>
      </c>
      <c r="H1632" s="4" t="s">
        <v>38</v>
      </c>
      <c r="I1632" s="4" t="s">
        <v>2735</v>
      </c>
      <c r="J1632" s="4"/>
      <c r="K1632" s="55"/>
      <c r="L1632" s="4" t="s">
        <v>860</v>
      </c>
      <c r="M1632" s="4"/>
      <c r="N1632" s="55"/>
      <c r="O1632" s="4" t="s">
        <v>4181</v>
      </c>
      <c r="P1632" s="55">
        <v>45075</v>
      </c>
      <c r="Q1632" s="4" t="s">
        <v>4182</v>
      </c>
      <c r="R1632" s="4"/>
      <c r="S1632" s="4"/>
      <c r="T1632" s="4">
        <v>22</v>
      </c>
      <c r="U1632" s="4" t="s">
        <v>375</v>
      </c>
      <c r="V1632" s="4">
        <v>22</v>
      </c>
      <c r="W1632" s="4" t="s">
        <v>375</v>
      </c>
      <c r="X1632" s="4">
        <v>200</v>
      </c>
      <c r="Y1632" s="4" t="s">
        <v>376</v>
      </c>
      <c r="Z1632" s="4">
        <v>15</v>
      </c>
      <c r="AA1632" s="4" t="s">
        <v>43</v>
      </c>
      <c r="AB1632" s="4">
        <v>1</v>
      </c>
      <c r="AC1632" s="4" t="s">
        <v>43</v>
      </c>
      <c r="AD1632" s="36">
        <v>1</v>
      </c>
      <c r="AE1632" s="36" t="s">
        <v>43</v>
      </c>
      <c r="AF1632" s="4"/>
      <c r="AG1632" s="4"/>
      <c r="AH1632" s="4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</row>
    <row r="1633" spans="1:46" ht="15" customHeight="1" x14ac:dyDescent="0.35">
      <c r="A1633" s="4">
        <v>2023</v>
      </c>
      <c r="B1633" s="4" t="s">
        <v>147</v>
      </c>
      <c r="C1633" s="4" t="s">
        <v>148</v>
      </c>
      <c r="D1633" s="55">
        <v>45071</v>
      </c>
      <c r="E1633" s="4" t="s">
        <v>2675</v>
      </c>
      <c r="F1633" s="4" t="s">
        <v>36</v>
      </c>
      <c r="G1633" s="4" t="s">
        <v>921</v>
      </c>
      <c r="H1633" s="4" t="s">
        <v>38</v>
      </c>
      <c r="I1633" s="4" t="s">
        <v>3491</v>
      </c>
      <c r="J1633" s="4"/>
      <c r="K1633" s="55"/>
      <c r="L1633" s="4"/>
      <c r="M1633" s="4"/>
      <c r="N1633" s="55"/>
      <c r="O1633" s="4" t="s">
        <v>4183</v>
      </c>
      <c r="P1633" s="55">
        <v>45127</v>
      </c>
      <c r="Q1633" s="4" t="s">
        <v>4184</v>
      </c>
      <c r="R1633" s="4"/>
      <c r="S1633" s="4"/>
      <c r="T1633" s="56">
        <v>0</v>
      </c>
      <c r="U1633" s="56" t="s">
        <v>150</v>
      </c>
      <c r="V1633" s="4">
        <v>301275</v>
      </c>
      <c r="W1633" s="56" t="s">
        <v>460</v>
      </c>
      <c r="X1633" s="4">
        <v>301275</v>
      </c>
      <c r="Y1633" s="56" t="s">
        <v>460</v>
      </c>
      <c r="Z1633" s="56">
        <v>15</v>
      </c>
      <c r="AA1633" s="56" t="s">
        <v>43</v>
      </c>
      <c r="AB1633" s="56">
        <v>1</v>
      </c>
      <c r="AC1633" s="56" t="s">
        <v>43</v>
      </c>
      <c r="AD1633" s="37">
        <v>26</v>
      </c>
      <c r="AE1633" s="37" t="s">
        <v>461</v>
      </c>
      <c r="AF1633" s="4"/>
      <c r="AG1633" s="4"/>
      <c r="AH1633" s="4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</row>
    <row r="1634" spans="1:46" ht="15" customHeight="1" x14ac:dyDescent="0.35">
      <c r="A1634" s="4">
        <v>2023</v>
      </c>
      <c r="B1634" s="4" t="s">
        <v>34</v>
      </c>
      <c r="C1634" s="4" t="s">
        <v>289</v>
      </c>
      <c r="D1634" s="55">
        <v>45072</v>
      </c>
      <c r="E1634" s="4" t="s">
        <v>2875</v>
      </c>
      <c r="F1634" s="4" t="s">
        <v>36</v>
      </c>
      <c r="G1634" s="4" t="s">
        <v>921</v>
      </c>
      <c r="H1634" s="4" t="s">
        <v>38</v>
      </c>
      <c r="I1634" s="4" t="s">
        <v>2735</v>
      </c>
      <c r="J1634" s="4"/>
      <c r="K1634" s="55"/>
      <c r="L1634" s="4"/>
      <c r="M1634" s="4"/>
      <c r="N1634" s="55"/>
      <c r="O1634" s="4" t="s">
        <v>4185</v>
      </c>
      <c r="P1634" s="55">
        <v>45076</v>
      </c>
      <c r="Q1634" s="4" t="s">
        <v>4186</v>
      </c>
      <c r="R1634" s="4"/>
      <c r="S1634" s="4"/>
      <c r="T1634" s="4">
        <v>20</v>
      </c>
      <c r="U1634" s="4" t="s">
        <v>291</v>
      </c>
      <c r="V1634" s="4">
        <v>20</v>
      </c>
      <c r="W1634" s="4" t="s">
        <v>291</v>
      </c>
      <c r="X1634" s="4">
        <v>197</v>
      </c>
      <c r="Y1634" s="4" t="s">
        <v>291</v>
      </c>
      <c r="Z1634" s="4">
        <v>15</v>
      </c>
      <c r="AA1634" s="4" t="s">
        <v>43</v>
      </c>
      <c r="AB1634" s="4">
        <v>1</v>
      </c>
      <c r="AC1634" s="4" t="s">
        <v>43</v>
      </c>
      <c r="AD1634" s="36">
        <v>1</v>
      </c>
      <c r="AE1634" s="36" t="s">
        <v>43</v>
      </c>
      <c r="AF1634" s="4"/>
      <c r="AG1634" s="4"/>
      <c r="AH1634" s="4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</row>
    <row r="1635" spans="1:46" ht="15" customHeight="1" x14ac:dyDescent="0.35">
      <c r="A1635" s="4">
        <v>2023</v>
      </c>
      <c r="B1635" s="4" t="s">
        <v>34</v>
      </c>
      <c r="C1635" s="4" t="s">
        <v>289</v>
      </c>
      <c r="D1635" s="55">
        <v>45014</v>
      </c>
      <c r="E1635" s="4" t="s">
        <v>2675</v>
      </c>
      <c r="F1635" s="4" t="s">
        <v>36</v>
      </c>
      <c r="G1635" s="4" t="s">
        <v>921</v>
      </c>
      <c r="H1635" s="4" t="s">
        <v>38</v>
      </c>
      <c r="I1635" s="4" t="s">
        <v>2735</v>
      </c>
      <c r="J1635" s="4"/>
      <c r="K1635" s="55"/>
      <c r="L1635" s="4"/>
      <c r="M1635" s="4"/>
      <c r="N1635" s="55"/>
      <c r="O1635" s="4" t="s">
        <v>4187</v>
      </c>
      <c r="P1635" s="55">
        <v>45077</v>
      </c>
      <c r="Q1635" s="4" t="s">
        <v>4188</v>
      </c>
      <c r="R1635" s="4"/>
      <c r="S1635" s="4"/>
      <c r="T1635" s="4">
        <v>33</v>
      </c>
      <c r="U1635" s="4" t="s">
        <v>858</v>
      </c>
      <c r="V1635" s="4">
        <v>33</v>
      </c>
      <c r="W1635" s="4" t="s">
        <v>858</v>
      </c>
      <c r="X1635" s="4">
        <v>480</v>
      </c>
      <c r="Y1635" s="4" t="s">
        <v>858</v>
      </c>
      <c r="Z1635" s="4">
        <v>15</v>
      </c>
      <c r="AA1635" s="4" t="s">
        <v>43</v>
      </c>
      <c r="AB1635" s="4">
        <v>1</v>
      </c>
      <c r="AC1635" s="4" t="s">
        <v>43</v>
      </c>
      <c r="AD1635" s="36">
        <v>1</v>
      </c>
      <c r="AE1635" s="36" t="s">
        <v>43</v>
      </c>
      <c r="AF1635" s="4"/>
      <c r="AG1635" s="4"/>
      <c r="AH1635" s="4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</row>
    <row r="1636" spans="1:46" ht="15" customHeight="1" x14ac:dyDescent="0.35">
      <c r="A1636" s="4">
        <v>2023</v>
      </c>
      <c r="B1636" s="4" t="s">
        <v>147</v>
      </c>
      <c r="C1636" s="4" t="s">
        <v>207</v>
      </c>
      <c r="D1636" s="55">
        <v>45076</v>
      </c>
      <c r="E1636" s="4" t="s">
        <v>2811</v>
      </c>
      <c r="F1636" s="4" t="s">
        <v>36</v>
      </c>
      <c r="G1636" s="4" t="s">
        <v>921</v>
      </c>
      <c r="H1636" s="4" t="s">
        <v>38</v>
      </c>
      <c r="I1636" s="4" t="s">
        <v>2742</v>
      </c>
      <c r="J1636" s="4"/>
      <c r="K1636" s="55"/>
      <c r="L1636" s="4" t="s">
        <v>860</v>
      </c>
      <c r="M1636" s="4" t="s">
        <v>2983</v>
      </c>
      <c r="N1636" s="55"/>
      <c r="O1636" s="4" t="s">
        <v>4189</v>
      </c>
      <c r="P1636" s="55">
        <v>45173</v>
      </c>
      <c r="Q1636" s="4" t="s">
        <v>4190</v>
      </c>
      <c r="R1636" s="4"/>
      <c r="S1636" s="4"/>
      <c r="T1636" s="4">
        <v>0</v>
      </c>
      <c r="U1636" s="4" t="s">
        <v>150</v>
      </c>
      <c r="V1636" s="4">
        <v>301189</v>
      </c>
      <c r="W1636" s="4" t="s">
        <v>807</v>
      </c>
      <c r="X1636" s="4">
        <v>301189</v>
      </c>
      <c r="Y1636" s="4" t="s">
        <v>807</v>
      </c>
      <c r="Z1636" s="4">
        <v>13</v>
      </c>
      <c r="AA1636" s="4" t="s">
        <v>314</v>
      </c>
      <c r="AB1636" s="4">
        <v>9</v>
      </c>
      <c r="AC1636" s="4" t="s">
        <v>808</v>
      </c>
      <c r="AD1636" s="36">
        <v>1</v>
      </c>
      <c r="AE1636" s="36" t="s">
        <v>809</v>
      </c>
      <c r="AF1636" s="4"/>
      <c r="AG1636" s="4"/>
      <c r="AH1636" s="4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</row>
    <row r="1637" spans="1:46" ht="15" customHeight="1" x14ac:dyDescent="0.35">
      <c r="A1637" s="4">
        <v>2023</v>
      </c>
      <c r="B1637" s="4" t="s">
        <v>147</v>
      </c>
      <c r="C1637" s="4" t="s">
        <v>148</v>
      </c>
      <c r="D1637" s="55">
        <v>45078</v>
      </c>
      <c r="E1637" s="4" t="s">
        <v>3198</v>
      </c>
      <c r="F1637" s="4" t="s">
        <v>36</v>
      </c>
      <c r="G1637" s="4" t="s">
        <v>37</v>
      </c>
      <c r="H1637" s="4" t="s">
        <v>38</v>
      </c>
      <c r="I1637" s="4" t="s">
        <v>2755</v>
      </c>
      <c r="J1637" s="4"/>
      <c r="K1637" s="55"/>
      <c r="L1637" s="4" t="s">
        <v>860</v>
      </c>
      <c r="M1637" s="4" t="s">
        <v>2983</v>
      </c>
      <c r="N1637" s="55"/>
      <c r="O1637" s="4" t="s">
        <v>4191</v>
      </c>
      <c r="P1637" s="55">
        <v>45166</v>
      </c>
      <c r="Q1637" s="4" t="s">
        <v>4192</v>
      </c>
      <c r="R1637" s="4"/>
      <c r="S1637" s="4"/>
      <c r="T1637" s="4">
        <v>0</v>
      </c>
      <c r="U1637" s="4" t="s">
        <v>150</v>
      </c>
      <c r="V1637" s="4">
        <v>300733</v>
      </c>
      <c r="W1637" s="4" t="s">
        <v>4193</v>
      </c>
      <c r="X1637" s="4">
        <v>300733</v>
      </c>
      <c r="Y1637" s="4" t="s">
        <v>4193</v>
      </c>
      <c r="Z1637" s="4">
        <v>8</v>
      </c>
      <c r="AA1637" s="4" t="s">
        <v>191</v>
      </c>
      <c r="AB1637" s="4">
        <v>7</v>
      </c>
      <c r="AC1637" s="4" t="s">
        <v>2077</v>
      </c>
      <c r="AD1637" s="36">
        <v>2</v>
      </c>
      <c r="AE1637" s="36" t="s">
        <v>4194</v>
      </c>
      <c r="AF1637" s="4"/>
      <c r="AG1637" s="4"/>
      <c r="AH1637" s="4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</row>
    <row r="1638" spans="1:46" ht="15" customHeight="1" x14ac:dyDescent="0.35">
      <c r="A1638" s="4">
        <v>2023</v>
      </c>
      <c r="B1638" s="4" t="s">
        <v>147</v>
      </c>
      <c r="C1638" s="4" t="s">
        <v>148</v>
      </c>
      <c r="D1638" s="55">
        <v>45083</v>
      </c>
      <c r="E1638" s="4" t="s">
        <v>3198</v>
      </c>
      <c r="F1638" s="4" t="s">
        <v>36</v>
      </c>
      <c r="G1638" s="4" t="s">
        <v>37</v>
      </c>
      <c r="H1638" s="4" t="s">
        <v>38</v>
      </c>
      <c r="I1638" s="4" t="s">
        <v>2755</v>
      </c>
      <c r="J1638" s="4"/>
      <c r="K1638" s="55"/>
      <c r="L1638" s="4" t="s">
        <v>860</v>
      </c>
      <c r="M1638" s="4"/>
      <c r="N1638" s="55"/>
      <c r="O1638" s="4" t="s">
        <v>4195</v>
      </c>
      <c r="P1638" s="55">
        <v>45133</v>
      </c>
      <c r="Q1638" s="4" t="s">
        <v>4196</v>
      </c>
      <c r="R1638" s="4"/>
      <c r="S1638" s="4"/>
      <c r="T1638" s="56">
        <v>0</v>
      </c>
      <c r="U1638" s="56" t="s">
        <v>150</v>
      </c>
      <c r="V1638" s="56">
        <v>301895</v>
      </c>
      <c r="W1638" s="56" t="s">
        <v>4197</v>
      </c>
      <c r="X1638" s="56">
        <v>301895</v>
      </c>
      <c r="Y1638" s="56" t="s">
        <v>4197</v>
      </c>
      <c r="Z1638" s="56">
        <v>8</v>
      </c>
      <c r="AA1638" s="56" t="s">
        <v>191</v>
      </c>
      <c r="AB1638" s="56">
        <v>9</v>
      </c>
      <c r="AC1638" s="56" t="s">
        <v>260</v>
      </c>
      <c r="AD1638" s="37">
        <v>17</v>
      </c>
      <c r="AE1638" s="37" t="s">
        <v>4198</v>
      </c>
      <c r="AF1638" s="4"/>
      <c r="AG1638" s="4"/>
      <c r="AH1638" s="4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</row>
    <row r="1639" spans="1:46" ht="15" customHeight="1" x14ac:dyDescent="0.35">
      <c r="A1639" s="4">
        <v>2023</v>
      </c>
      <c r="B1639" s="4" t="s">
        <v>147</v>
      </c>
      <c r="C1639" s="4" t="s">
        <v>148</v>
      </c>
      <c r="D1639" s="55">
        <v>45083</v>
      </c>
      <c r="E1639" s="4" t="s">
        <v>2982</v>
      </c>
      <c r="F1639" s="4" t="s">
        <v>36</v>
      </c>
      <c r="G1639" s="4" t="s">
        <v>37</v>
      </c>
      <c r="H1639" s="4" t="s">
        <v>38</v>
      </c>
      <c r="I1639" s="4" t="s">
        <v>2755</v>
      </c>
      <c r="J1639" s="4"/>
      <c r="K1639" s="55"/>
      <c r="L1639" s="4" t="s">
        <v>860</v>
      </c>
      <c r="M1639" s="4"/>
      <c r="N1639" s="55"/>
      <c r="O1639" s="4" t="s">
        <v>4199</v>
      </c>
      <c r="P1639" s="55">
        <v>45124</v>
      </c>
      <c r="Q1639" s="4" t="s">
        <v>4200</v>
      </c>
      <c r="R1639" s="4"/>
      <c r="S1639" s="4"/>
      <c r="T1639" s="56">
        <v>0</v>
      </c>
      <c r="U1639" s="56" t="s">
        <v>150</v>
      </c>
      <c r="V1639" s="56">
        <v>300610</v>
      </c>
      <c r="W1639" s="56" t="s">
        <v>4201</v>
      </c>
      <c r="X1639" s="56">
        <v>300610</v>
      </c>
      <c r="Y1639" s="56" t="s">
        <v>4201</v>
      </c>
      <c r="Z1639" s="56">
        <v>6</v>
      </c>
      <c r="AA1639" s="56" t="s">
        <v>413</v>
      </c>
      <c r="AB1639" s="56">
        <v>6</v>
      </c>
      <c r="AC1639" s="56" t="s">
        <v>2999</v>
      </c>
      <c r="AD1639" s="37">
        <v>6</v>
      </c>
      <c r="AE1639" s="37" t="s">
        <v>4202</v>
      </c>
      <c r="AF1639" s="4"/>
      <c r="AG1639" s="4"/>
      <c r="AH1639" s="4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</row>
    <row r="1640" spans="1:46" ht="15" customHeight="1" x14ac:dyDescent="0.35">
      <c r="A1640" s="4">
        <v>2023</v>
      </c>
      <c r="B1640" s="4" t="s">
        <v>147</v>
      </c>
      <c r="C1640" s="4" t="s">
        <v>148</v>
      </c>
      <c r="D1640" s="55">
        <v>45084</v>
      </c>
      <c r="E1640" s="4" t="s">
        <v>3198</v>
      </c>
      <c r="F1640" s="4" t="s">
        <v>36</v>
      </c>
      <c r="G1640" s="4" t="s">
        <v>37</v>
      </c>
      <c r="H1640" s="4" t="s">
        <v>38</v>
      </c>
      <c r="I1640" s="4" t="s">
        <v>2755</v>
      </c>
      <c r="J1640" s="4"/>
      <c r="K1640" s="55"/>
      <c r="L1640" s="4" t="s">
        <v>860</v>
      </c>
      <c r="M1640" s="4"/>
      <c r="N1640" s="55"/>
      <c r="O1640" s="4" t="s">
        <v>4203</v>
      </c>
      <c r="P1640" s="55">
        <v>45124</v>
      </c>
      <c r="Q1640" s="4" t="s">
        <v>4204</v>
      </c>
      <c r="R1640" s="4"/>
      <c r="S1640" s="4"/>
      <c r="T1640" s="4">
        <v>0</v>
      </c>
      <c r="U1640" s="4" t="s">
        <v>150</v>
      </c>
      <c r="V1640" s="4">
        <v>300618</v>
      </c>
      <c r="W1640" s="4" t="s">
        <v>4205</v>
      </c>
      <c r="X1640" s="4">
        <v>300618</v>
      </c>
      <c r="Y1640" s="4" t="s">
        <v>4205</v>
      </c>
      <c r="Z1640" s="4">
        <v>6</v>
      </c>
      <c r="AA1640" s="4" t="s">
        <v>413</v>
      </c>
      <c r="AB1640" s="4">
        <v>6</v>
      </c>
      <c r="AC1640" s="4" t="s">
        <v>2999</v>
      </c>
      <c r="AD1640" s="36">
        <v>14</v>
      </c>
      <c r="AE1640" s="36" t="s">
        <v>4206</v>
      </c>
      <c r="AF1640" s="4"/>
      <c r="AG1640" s="4"/>
      <c r="AH1640" s="4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</row>
    <row r="1641" spans="1:46" ht="15" customHeight="1" x14ac:dyDescent="0.35">
      <c r="A1641" s="4">
        <v>2023</v>
      </c>
      <c r="B1641" s="4" t="s">
        <v>147</v>
      </c>
      <c r="C1641" s="4" t="s">
        <v>207</v>
      </c>
      <c r="D1641" s="55">
        <v>45085</v>
      </c>
      <c r="E1641" s="4" t="s">
        <v>2982</v>
      </c>
      <c r="F1641" s="4" t="s">
        <v>36</v>
      </c>
      <c r="G1641" s="4" t="s">
        <v>37</v>
      </c>
      <c r="H1641" s="4" t="s">
        <v>38</v>
      </c>
      <c r="I1641" s="4" t="s">
        <v>2728</v>
      </c>
      <c r="J1641" s="4"/>
      <c r="K1641" s="55"/>
      <c r="L1641" s="4" t="s">
        <v>860</v>
      </c>
      <c r="M1641" s="4" t="s">
        <v>2983</v>
      </c>
      <c r="N1641" s="55"/>
      <c r="O1641" s="4" t="s">
        <v>4207</v>
      </c>
      <c r="P1641" s="55">
        <v>45275</v>
      </c>
      <c r="Q1641" s="4" t="s">
        <v>4208</v>
      </c>
      <c r="R1641" s="4"/>
      <c r="S1641" s="4"/>
      <c r="T1641" s="4">
        <v>0</v>
      </c>
      <c r="U1641" s="4" t="s">
        <v>150</v>
      </c>
      <c r="V1641" s="4">
        <v>300541</v>
      </c>
      <c r="W1641" s="4" t="s">
        <v>2665</v>
      </c>
      <c r="X1641" s="4">
        <v>300541</v>
      </c>
      <c r="Y1641" s="4" t="s">
        <v>2665</v>
      </c>
      <c r="Z1641" s="4">
        <v>5</v>
      </c>
      <c r="AA1641" s="4" t="s">
        <v>77</v>
      </c>
      <c r="AB1641" s="4">
        <v>11</v>
      </c>
      <c r="AC1641" s="4" t="s">
        <v>2666</v>
      </c>
      <c r="AD1641" s="36">
        <v>1</v>
      </c>
      <c r="AE1641" s="36" t="s">
        <v>2667</v>
      </c>
      <c r="AF1641" s="4"/>
      <c r="AG1641" s="4"/>
      <c r="AH1641" s="4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</row>
    <row r="1642" spans="1:46" ht="15" customHeight="1" x14ac:dyDescent="0.35">
      <c r="A1642" s="4">
        <v>2023</v>
      </c>
      <c r="B1642" s="4" t="s">
        <v>147</v>
      </c>
      <c r="C1642" s="4" t="s">
        <v>148</v>
      </c>
      <c r="D1642" s="55">
        <v>45085</v>
      </c>
      <c r="E1642" s="4" t="s">
        <v>2982</v>
      </c>
      <c r="F1642" s="4" t="s">
        <v>36</v>
      </c>
      <c r="G1642" s="4" t="s">
        <v>37</v>
      </c>
      <c r="H1642" s="4" t="s">
        <v>38</v>
      </c>
      <c r="I1642" s="4" t="s">
        <v>2728</v>
      </c>
      <c r="J1642" s="4"/>
      <c r="K1642" s="55"/>
      <c r="L1642" s="4" t="s">
        <v>860</v>
      </c>
      <c r="M1642" s="4" t="s">
        <v>2983</v>
      </c>
      <c r="N1642" s="55"/>
      <c r="O1642" s="4" t="s">
        <v>4209</v>
      </c>
      <c r="P1642" s="55">
        <v>45274</v>
      </c>
      <c r="Q1642" s="4" t="s">
        <v>4210</v>
      </c>
      <c r="R1642" s="4"/>
      <c r="S1642" s="4"/>
      <c r="T1642" s="4">
        <v>0</v>
      </c>
      <c r="U1642" s="4" t="s">
        <v>150</v>
      </c>
      <c r="V1642" s="4">
        <v>300468</v>
      </c>
      <c r="W1642" s="4" t="s">
        <v>1541</v>
      </c>
      <c r="X1642" s="4">
        <v>300468</v>
      </c>
      <c r="Y1642" s="4" t="s">
        <v>1541</v>
      </c>
      <c r="Z1642" s="4">
        <v>5</v>
      </c>
      <c r="AA1642" s="4" t="s">
        <v>77</v>
      </c>
      <c r="AB1642" s="4">
        <v>4</v>
      </c>
      <c r="AC1642" s="4" t="s">
        <v>770</v>
      </c>
      <c r="AD1642" s="36">
        <v>5</v>
      </c>
      <c r="AE1642" s="36" t="s">
        <v>1542</v>
      </c>
      <c r="AF1642" s="4"/>
      <c r="AG1642" s="4"/>
      <c r="AH1642" s="4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</row>
    <row r="1643" spans="1:46" ht="15" customHeight="1" x14ac:dyDescent="0.35">
      <c r="A1643" s="4">
        <v>2023</v>
      </c>
      <c r="B1643" s="4" t="s">
        <v>34</v>
      </c>
      <c r="C1643" s="4" t="s">
        <v>289</v>
      </c>
      <c r="D1643" s="55">
        <v>45076</v>
      </c>
      <c r="E1643" s="4" t="s">
        <v>2324</v>
      </c>
      <c r="F1643" s="4" t="s">
        <v>36</v>
      </c>
      <c r="G1643" s="4" t="s">
        <v>921</v>
      </c>
      <c r="H1643" s="4" t="s">
        <v>38</v>
      </c>
      <c r="I1643" s="4" t="s">
        <v>2735</v>
      </c>
      <c r="J1643" s="4"/>
      <c r="K1643" s="55"/>
      <c r="L1643" s="4"/>
      <c r="M1643" s="4"/>
      <c r="N1643" s="55"/>
      <c r="O1643" s="4" t="s">
        <v>4211</v>
      </c>
      <c r="P1643" s="55">
        <v>45082</v>
      </c>
      <c r="Q1643" s="4" t="s">
        <v>4212</v>
      </c>
      <c r="R1643" s="4"/>
      <c r="S1643" s="4"/>
      <c r="T1643" s="4">
        <v>19</v>
      </c>
      <c r="U1643" s="4" t="s">
        <v>550</v>
      </c>
      <c r="V1643" s="4">
        <v>19</v>
      </c>
      <c r="W1643" s="4" t="s">
        <v>550</v>
      </c>
      <c r="X1643" s="4">
        <v>196</v>
      </c>
      <c r="Y1643" s="4" t="s">
        <v>550</v>
      </c>
      <c r="Z1643" s="4">
        <v>15</v>
      </c>
      <c r="AA1643" s="4" t="s">
        <v>43</v>
      </c>
      <c r="AB1643" s="4">
        <v>1</v>
      </c>
      <c r="AC1643" s="4" t="s">
        <v>43</v>
      </c>
      <c r="AD1643" s="36">
        <v>13</v>
      </c>
      <c r="AE1643" s="36" t="s">
        <v>44</v>
      </c>
      <c r="AF1643" s="4"/>
      <c r="AG1643" s="4"/>
      <c r="AH1643" s="4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</row>
    <row r="1644" spans="1:46" ht="15" customHeight="1" x14ac:dyDescent="0.35">
      <c r="A1644" s="4">
        <v>2023</v>
      </c>
      <c r="B1644" s="4" t="s">
        <v>34</v>
      </c>
      <c r="C1644" s="4" t="s">
        <v>289</v>
      </c>
      <c r="D1644" s="55">
        <v>45086</v>
      </c>
      <c r="E1644" s="4" t="s">
        <v>2875</v>
      </c>
      <c r="F1644" s="4" t="s">
        <v>36</v>
      </c>
      <c r="G1644" s="4" t="s">
        <v>921</v>
      </c>
      <c r="H1644" s="4" t="s">
        <v>38</v>
      </c>
      <c r="I1644" s="4" t="s">
        <v>2735</v>
      </c>
      <c r="J1644" s="4"/>
      <c r="K1644" s="55"/>
      <c r="L1644" s="4"/>
      <c r="M1644" s="4"/>
      <c r="N1644" s="55"/>
      <c r="O1644" s="4" t="s">
        <v>4213</v>
      </c>
      <c r="P1644" s="55">
        <v>45090</v>
      </c>
      <c r="Q1644" s="4" t="s">
        <v>4214</v>
      </c>
      <c r="R1644" s="4"/>
      <c r="S1644" s="4"/>
      <c r="T1644" s="4">
        <v>4</v>
      </c>
      <c r="U1644" s="4" t="s">
        <v>387</v>
      </c>
      <c r="V1644" s="4">
        <v>40</v>
      </c>
      <c r="W1644" s="4" t="s">
        <v>541</v>
      </c>
      <c r="X1644" s="4">
        <v>14</v>
      </c>
      <c r="Y1644" s="4" t="s">
        <v>541</v>
      </c>
      <c r="Z1644" s="4">
        <v>15</v>
      </c>
      <c r="AA1644" s="4" t="s">
        <v>43</v>
      </c>
      <c r="AB1644" s="4">
        <v>1</v>
      </c>
      <c r="AC1644" s="4" t="s">
        <v>43</v>
      </c>
      <c r="AD1644" s="36">
        <v>1</v>
      </c>
      <c r="AE1644" s="36" t="s">
        <v>43</v>
      </c>
      <c r="AF1644" s="4"/>
      <c r="AG1644" s="4"/>
      <c r="AH1644" s="4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</row>
    <row r="1645" spans="1:46" ht="15" customHeight="1" x14ac:dyDescent="0.35">
      <c r="A1645" s="4">
        <v>2023</v>
      </c>
      <c r="B1645" s="4" t="s">
        <v>147</v>
      </c>
      <c r="C1645" s="4" t="s">
        <v>148</v>
      </c>
      <c r="D1645" s="55">
        <v>45176</v>
      </c>
      <c r="E1645" s="4" t="s">
        <v>2982</v>
      </c>
      <c r="F1645" s="4" t="s">
        <v>36</v>
      </c>
      <c r="G1645" s="4" t="s">
        <v>37</v>
      </c>
      <c r="H1645" s="4" t="s">
        <v>38</v>
      </c>
      <c r="I1645" s="4" t="s">
        <v>2742</v>
      </c>
      <c r="J1645" s="4"/>
      <c r="K1645" s="55"/>
      <c r="L1645" s="4" t="s">
        <v>860</v>
      </c>
      <c r="M1645" s="4" t="s">
        <v>2983</v>
      </c>
      <c r="N1645" s="55"/>
      <c r="O1645" s="4" t="s">
        <v>4215</v>
      </c>
      <c r="P1645" s="55">
        <v>45274</v>
      </c>
      <c r="Q1645" s="4" t="s">
        <v>4216</v>
      </c>
      <c r="R1645" s="4"/>
      <c r="S1645" s="4"/>
      <c r="T1645" s="4">
        <v>0</v>
      </c>
      <c r="U1645" s="4" t="s">
        <v>150</v>
      </c>
      <c r="V1645" s="4">
        <v>300874</v>
      </c>
      <c r="W1645" s="4" t="s">
        <v>616</v>
      </c>
      <c r="X1645" s="4">
        <v>300874</v>
      </c>
      <c r="Y1645" s="4" t="s">
        <v>616</v>
      </c>
      <c r="Z1645" s="4">
        <v>9</v>
      </c>
      <c r="AA1645" s="4" t="s">
        <v>417</v>
      </c>
      <c r="AB1645" s="4">
        <v>7</v>
      </c>
      <c r="AC1645" s="4" t="s">
        <v>495</v>
      </c>
      <c r="AD1645" s="36">
        <v>7</v>
      </c>
      <c r="AE1645" s="36" t="s">
        <v>617</v>
      </c>
      <c r="AF1645" s="4"/>
      <c r="AG1645" s="4"/>
      <c r="AH1645" s="4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</row>
    <row r="1646" spans="1:46" ht="15" customHeight="1" x14ac:dyDescent="0.35">
      <c r="A1646" s="4">
        <v>2023</v>
      </c>
      <c r="B1646" s="4" t="s">
        <v>147</v>
      </c>
      <c r="C1646" s="4" t="s">
        <v>148</v>
      </c>
      <c r="D1646" s="55">
        <v>45091</v>
      </c>
      <c r="E1646" s="4" t="s">
        <v>3198</v>
      </c>
      <c r="F1646" s="4" t="s">
        <v>36</v>
      </c>
      <c r="G1646" s="4" t="s">
        <v>37</v>
      </c>
      <c r="H1646" s="4" t="s">
        <v>38</v>
      </c>
      <c r="I1646" s="4" t="s">
        <v>2755</v>
      </c>
      <c r="J1646" s="4"/>
      <c r="K1646" s="55"/>
      <c r="L1646" s="4" t="s">
        <v>860</v>
      </c>
      <c r="M1646" s="4"/>
      <c r="N1646" s="55"/>
      <c r="O1646" s="4" t="s">
        <v>4217</v>
      </c>
      <c r="P1646" s="55">
        <v>45131</v>
      </c>
      <c r="Q1646" s="4" t="s">
        <v>4218</v>
      </c>
      <c r="R1646" s="4"/>
      <c r="S1646" s="4"/>
      <c r="T1646" s="4">
        <v>0</v>
      </c>
      <c r="U1646" s="4" t="s">
        <v>150</v>
      </c>
      <c r="V1646" s="4">
        <v>300753</v>
      </c>
      <c r="W1646" s="4" t="s">
        <v>4219</v>
      </c>
      <c r="X1646" s="4">
        <v>300753</v>
      </c>
      <c r="Y1646" s="4" t="s">
        <v>4219</v>
      </c>
      <c r="Z1646" s="4">
        <v>8</v>
      </c>
      <c r="AA1646" s="4" t="s">
        <v>191</v>
      </c>
      <c r="AB1646" s="4">
        <v>9</v>
      </c>
      <c r="AC1646" s="4" t="s">
        <v>260</v>
      </c>
      <c r="AD1646" s="36">
        <v>6</v>
      </c>
      <c r="AE1646" s="36" t="s">
        <v>4220</v>
      </c>
      <c r="AF1646" s="4"/>
      <c r="AG1646" s="4"/>
      <c r="AH1646" s="4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</row>
    <row r="1647" spans="1:46" ht="15" customHeight="1" x14ac:dyDescent="0.35">
      <c r="A1647" s="4">
        <v>2023</v>
      </c>
      <c r="B1647" s="4" t="s">
        <v>34</v>
      </c>
      <c r="C1647" s="4" t="s">
        <v>34</v>
      </c>
      <c r="D1647" s="55">
        <v>45093</v>
      </c>
      <c r="E1647" s="4" t="s">
        <v>2956</v>
      </c>
      <c r="F1647" s="4" t="s">
        <v>36</v>
      </c>
      <c r="G1647" s="4" t="s">
        <v>1149</v>
      </c>
      <c r="H1647" s="4" t="s">
        <v>38</v>
      </c>
      <c r="I1647" s="4" t="s">
        <v>2755</v>
      </c>
      <c r="J1647" s="4"/>
      <c r="K1647" s="55"/>
      <c r="L1647" s="4" t="s">
        <v>860</v>
      </c>
      <c r="M1647" s="4" t="s">
        <v>2949</v>
      </c>
      <c r="N1647" s="55"/>
      <c r="O1647" s="4" t="s">
        <v>4221</v>
      </c>
      <c r="P1647" s="55">
        <v>45104</v>
      </c>
      <c r="Q1647" s="4" t="s">
        <v>4222</v>
      </c>
      <c r="R1647" s="4"/>
      <c r="S1647" s="4"/>
      <c r="T1647" s="4">
        <v>5</v>
      </c>
      <c r="U1647" s="4" t="s">
        <v>121</v>
      </c>
      <c r="V1647" s="4">
        <v>51</v>
      </c>
      <c r="W1647" s="4" t="s">
        <v>213</v>
      </c>
      <c r="X1647" s="4">
        <v>1311</v>
      </c>
      <c r="Y1647" s="4" t="s">
        <v>214</v>
      </c>
      <c r="Z1647" s="4">
        <v>15</v>
      </c>
      <c r="AA1647" s="4" t="s">
        <v>43</v>
      </c>
      <c r="AB1647" s="4">
        <v>1</v>
      </c>
      <c r="AC1647" s="4" t="s">
        <v>43</v>
      </c>
      <c r="AD1647" s="36">
        <v>13</v>
      </c>
      <c r="AE1647" s="36" t="s">
        <v>44</v>
      </c>
      <c r="AF1647" s="4"/>
      <c r="AG1647" s="4"/>
      <c r="AH1647" s="4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</row>
    <row r="1648" spans="1:46" ht="15" customHeight="1" x14ac:dyDescent="0.35">
      <c r="A1648" s="4">
        <v>2023</v>
      </c>
      <c r="B1648" s="4" t="s">
        <v>147</v>
      </c>
      <c r="C1648" s="4" t="s">
        <v>207</v>
      </c>
      <c r="D1648" s="55">
        <v>45096</v>
      </c>
      <c r="E1648" s="4" t="s">
        <v>3198</v>
      </c>
      <c r="F1648" s="4" t="s">
        <v>36</v>
      </c>
      <c r="G1648" s="4" t="s">
        <v>37</v>
      </c>
      <c r="H1648" s="4" t="s">
        <v>38</v>
      </c>
      <c r="I1648" s="4" t="s">
        <v>2755</v>
      </c>
      <c r="J1648" s="4"/>
      <c r="K1648" s="55"/>
      <c r="L1648" s="4" t="s">
        <v>860</v>
      </c>
      <c r="M1648" s="4" t="s">
        <v>2983</v>
      </c>
      <c r="N1648" s="55"/>
      <c r="O1648" s="4" t="s">
        <v>4223</v>
      </c>
      <c r="P1648" s="55">
        <v>45229</v>
      </c>
      <c r="Q1648" s="4" t="s">
        <v>4224</v>
      </c>
      <c r="R1648" s="4"/>
      <c r="S1648" s="4"/>
      <c r="T1648" s="4">
        <v>0</v>
      </c>
      <c r="U1648" s="4" t="s">
        <v>150</v>
      </c>
      <c r="V1648" s="4">
        <v>300748</v>
      </c>
      <c r="W1648" s="4" t="s">
        <v>767</v>
      </c>
      <c r="X1648" s="4">
        <v>300748</v>
      </c>
      <c r="Y1648" s="4" t="s">
        <v>767</v>
      </c>
      <c r="Z1648" s="4">
        <v>8</v>
      </c>
      <c r="AA1648" s="4" t="s">
        <v>191</v>
      </c>
      <c r="AB1648" s="4">
        <v>9</v>
      </c>
      <c r="AC1648" s="4" t="s">
        <v>260</v>
      </c>
      <c r="AD1648" s="36">
        <v>1</v>
      </c>
      <c r="AE1648" s="36" t="s">
        <v>261</v>
      </c>
      <c r="AF1648" s="4"/>
      <c r="AG1648" s="4"/>
      <c r="AH1648" s="4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</row>
    <row r="1649" spans="1:46" ht="15" customHeight="1" x14ac:dyDescent="0.35">
      <c r="A1649" s="4">
        <v>2023</v>
      </c>
      <c r="B1649" s="4" t="s">
        <v>147</v>
      </c>
      <c r="C1649" s="4" t="s">
        <v>148</v>
      </c>
      <c r="D1649" s="55">
        <v>45097</v>
      </c>
      <c r="E1649" s="4" t="s">
        <v>2947</v>
      </c>
      <c r="F1649" s="4" t="s">
        <v>36</v>
      </c>
      <c r="G1649" s="4" t="s">
        <v>37</v>
      </c>
      <c r="H1649" s="4" t="s">
        <v>38</v>
      </c>
      <c r="I1649" s="4" t="s">
        <v>2948</v>
      </c>
      <c r="J1649" s="4"/>
      <c r="K1649" s="55"/>
      <c r="L1649" s="4" t="s">
        <v>860</v>
      </c>
      <c r="M1649" s="4" t="s">
        <v>2983</v>
      </c>
      <c r="N1649" s="55"/>
      <c r="O1649" s="4" t="s">
        <v>4225</v>
      </c>
      <c r="P1649" s="55">
        <v>45100</v>
      </c>
      <c r="Q1649" s="4" t="s">
        <v>4226</v>
      </c>
      <c r="R1649" s="4"/>
      <c r="S1649" s="4"/>
      <c r="T1649" s="4">
        <v>0</v>
      </c>
      <c r="U1649" s="4" t="s">
        <v>150</v>
      </c>
      <c r="V1649" s="4">
        <v>300358</v>
      </c>
      <c r="W1649" s="4" t="s">
        <v>4227</v>
      </c>
      <c r="X1649" s="4">
        <v>300358</v>
      </c>
      <c r="Y1649" s="4" t="s">
        <v>4227</v>
      </c>
      <c r="Z1649" s="4">
        <v>4</v>
      </c>
      <c r="AA1649" s="4" t="s">
        <v>301</v>
      </c>
      <c r="AB1649" s="4">
        <v>1</v>
      </c>
      <c r="AC1649" s="4" t="s">
        <v>301</v>
      </c>
      <c r="AD1649" s="36">
        <v>28</v>
      </c>
      <c r="AE1649" s="36" t="s">
        <v>4228</v>
      </c>
      <c r="AF1649" s="4"/>
      <c r="AG1649" s="4"/>
      <c r="AH1649" s="4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</row>
    <row r="1650" spans="1:46" ht="15" customHeight="1" x14ac:dyDescent="0.35">
      <c r="A1650" s="4">
        <v>2023</v>
      </c>
      <c r="B1650" s="4" t="s">
        <v>34</v>
      </c>
      <c r="C1650" s="4" t="s">
        <v>244</v>
      </c>
      <c r="D1650" s="55">
        <v>45098</v>
      </c>
      <c r="E1650" s="4" t="s">
        <v>3935</v>
      </c>
      <c r="F1650" s="4" t="s">
        <v>3709</v>
      </c>
      <c r="G1650" s="4" t="s">
        <v>37</v>
      </c>
      <c r="H1650" s="4" t="s">
        <v>38</v>
      </c>
      <c r="I1650" s="4" t="s">
        <v>2948</v>
      </c>
      <c r="J1650" s="4"/>
      <c r="K1650" s="55"/>
      <c r="L1650" s="4" t="s">
        <v>860</v>
      </c>
      <c r="M1650" s="4" t="s">
        <v>2949</v>
      </c>
      <c r="N1650" s="55"/>
      <c r="O1650" s="4" t="s">
        <v>4229</v>
      </c>
      <c r="P1650" s="55">
        <v>45100</v>
      </c>
      <c r="Q1650" s="4" t="s">
        <v>4230</v>
      </c>
      <c r="R1650" s="4"/>
      <c r="S1650" s="4"/>
      <c r="T1650" s="4">
        <v>10</v>
      </c>
      <c r="U1650" s="4" t="s">
        <v>246</v>
      </c>
      <c r="V1650" s="4">
        <v>541</v>
      </c>
      <c r="W1650" s="4" t="s">
        <v>1945</v>
      </c>
      <c r="X1650" s="4">
        <v>1031</v>
      </c>
      <c r="Y1650" s="4" t="s">
        <v>1946</v>
      </c>
      <c r="Z1650" s="4">
        <v>1</v>
      </c>
      <c r="AA1650" s="4" t="s">
        <v>67</v>
      </c>
      <c r="AB1650" s="4">
        <v>1</v>
      </c>
      <c r="AC1650" s="4" t="s">
        <v>68</v>
      </c>
      <c r="AD1650" s="36">
        <v>1</v>
      </c>
      <c r="AE1650" s="36" t="s">
        <v>68</v>
      </c>
      <c r="AF1650" s="4"/>
      <c r="AG1650" s="4"/>
      <c r="AH1650" s="4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</row>
    <row r="1651" spans="1:46" ht="15" customHeight="1" x14ac:dyDescent="0.35">
      <c r="A1651" s="4">
        <v>2023</v>
      </c>
      <c r="B1651" s="4" t="s">
        <v>34</v>
      </c>
      <c r="C1651" s="4" t="s">
        <v>244</v>
      </c>
      <c r="D1651" s="55">
        <v>45098</v>
      </c>
      <c r="E1651" s="4" t="s">
        <v>3935</v>
      </c>
      <c r="F1651" s="4" t="s">
        <v>3709</v>
      </c>
      <c r="G1651" s="4" t="s">
        <v>37</v>
      </c>
      <c r="H1651" s="4" t="s">
        <v>38</v>
      </c>
      <c r="I1651" s="4" t="s">
        <v>2948</v>
      </c>
      <c r="J1651" s="4"/>
      <c r="K1651" s="55"/>
      <c r="L1651" s="4" t="s">
        <v>860</v>
      </c>
      <c r="M1651" s="4"/>
      <c r="N1651" s="55"/>
      <c r="O1651" s="4" t="s">
        <v>4231</v>
      </c>
      <c r="P1651" s="55">
        <v>45114</v>
      </c>
      <c r="Q1651" s="4" t="s">
        <v>4232</v>
      </c>
      <c r="R1651" s="4"/>
      <c r="S1651" s="4"/>
      <c r="T1651" s="4">
        <v>10</v>
      </c>
      <c r="U1651" s="4" t="s">
        <v>246</v>
      </c>
      <c r="V1651" s="4">
        <v>546</v>
      </c>
      <c r="W1651" s="4" t="s">
        <v>1218</v>
      </c>
      <c r="X1651" s="4">
        <v>1364</v>
      </c>
      <c r="Y1651" s="4" t="s">
        <v>1219</v>
      </c>
      <c r="Z1651" s="4">
        <v>6</v>
      </c>
      <c r="AA1651" s="4" t="s">
        <v>413</v>
      </c>
      <c r="AB1651" s="4">
        <v>8</v>
      </c>
      <c r="AC1651" s="4" t="s">
        <v>760</v>
      </c>
      <c r="AD1651" s="36">
        <v>1</v>
      </c>
      <c r="AE1651" s="36" t="s">
        <v>760</v>
      </c>
      <c r="AF1651" s="4"/>
      <c r="AG1651" s="4"/>
      <c r="AH1651" s="4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</row>
    <row r="1652" spans="1:46" ht="15" customHeight="1" x14ac:dyDescent="0.35">
      <c r="A1652" s="4">
        <v>2023</v>
      </c>
      <c r="B1652" s="4" t="s">
        <v>34</v>
      </c>
      <c r="C1652" s="4" t="s">
        <v>244</v>
      </c>
      <c r="D1652" s="55">
        <v>45098</v>
      </c>
      <c r="E1652" s="4" t="s">
        <v>2566</v>
      </c>
      <c r="F1652" s="4" t="s">
        <v>36</v>
      </c>
      <c r="G1652" s="4" t="s">
        <v>921</v>
      </c>
      <c r="H1652" s="4" t="s">
        <v>38</v>
      </c>
      <c r="I1652" s="4" t="s">
        <v>2948</v>
      </c>
      <c r="J1652" s="4"/>
      <c r="K1652" s="55"/>
      <c r="L1652" s="4" t="s">
        <v>860</v>
      </c>
      <c r="M1652" s="4" t="s">
        <v>3185</v>
      </c>
      <c r="N1652" s="55"/>
      <c r="O1652" s="4" t="s">
        <v>4233</v>
      </c>
      <c r="P1652" s="55">
        <v>45152</v>
      </c>
      <c r="Q1652" s="4" t="s">
        <v>4234</v>
      </c>
      <c r="R1652" s="4"/>
      <c r="S1652" s="4"/>
      <c r="T1652" s="56">
        <v>10</v>
      </c>
      <c r="U1652" s="56" t="s">
        <v>246</v>
      </c>
      <c r="V1652" s="4">
        <v>521</v>
      </c>
      <c r="W1652" s="56" t="s">
        <v>900</v>
      </c>
      <c r="X1652" s="4">
        <v>99</v>
      </c>
      <c r="Y1652" s="56" t="s">
        <v>901</v>
      </c>
      <c r="Z1652" s="56">
        <v>20</v>
      </c>
      <c r="AA1652" s="56" t="s">
        <v>324</v>
      </c>
      <c r="AB1652" s="56">
        <v>1</v>
      </c>
      <c r="AC1652" s="56" t="s">
        <v>324</v>
      </c>
      <c r="AD1652" s="37">
        <v>4</v>
      </c>
      <c r="AE1652" s="37" t="s">
        <v>902</v>
      </c>
      <c r="AF1652" s="4"/>
      <c r="AG1652" s="4"/>
      <c r="AH1652" s="4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</row>
    <row r="1653" spans="1:46" ht="15" customHeight="1" x14ac:dyDescent="0.35">
      <c r="A1653" s="4">
        <v>2023</v>
      </c>
      <c r="B1653" s="4" t="s">
        <v>34</v>
      </c>
      <c r="C1653" s="4" t="s">
        <v>244</v>
      </c>
      <c r="D1653" s="55">
        <v>45098</v>
      </c>
      <c r="E1653" s="4" t="s">
        <v>2956</v>
      </c>
      <c r="F1653" s="4" t="s">
        <v>36</v>
      </c>
      <c r="G1653" s="4" t="s">
        <v>37</v>
      </c>
      <c r="H1653" s="4" t="s">
        <v>38</v>
      </c>
      <c r="I1653" s="4" t="s">
        <v>2948</v>
      </c>
      <c r="J1653" s="4"/>
      <c r="K1653" s="55"/>
      <c r="L1653" s="4" t="s">
        <v>860</v>
      </c>
      <c r="M1653" s="4" t="s">
        <v>2949</v>
      </c>
      <c r="N1653" s="55"/>
      <c r="O1653" s="4" t="s">
        <v>4235</v>
      </c>
      <c r="P1653" s="55">
        <v>45112</v>
      </c>
      <c r="Q1653" s="4" t="s">
        <v>4236</v>
      </c>
      <c r="R1653" s="4"/>
      <c r="S1653" s="4"/>
      <c r="T1653" s="4">
        <v>10</v>
      </c>
      <c r="U1653" s="4" t="s">
        <v>246</v>
      </c>
      <c r="V1653" s="4">
        <v>556</v>
      </c>
      <c r="W1653" s="4" t="s">
        <v>258</v>
      </c>
      <c r="X1653" s="4">
        <v>1549</v>
      </c>
      <c r="Y1653" s="4" t="s">
        <v>259</v>
      </c>
      <c r="Z1653" s="4">
        <v>8</v>
      </c>
      <c r="AA1653" s="4" t="s">
        <v>191</v>
      </c>
      <c r="AB1653" s="4">
        <v>9</v>
      </c>
      <c r="AC1653" s="4" t="s">
        <v>260</v>
      </c>
      <c r="AD1653" s="36">
        <v>1</v>
      </c>
      <c r="AE1653" s="36" t="s">
        <v>261</v>
      </c>
      <c r="AF1653" s="4"/>
      <c r="AG1653" s="4"/>
      <c r="AH1653" s="4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</row>
    <row r="1654" spans="1:46" ht="15" customHeight="1" x14ac:dyDescent="0.35">
      <c r="A1654" s="4">
        <v>2023</v>
      </c>
      <c r="B1654" s="4" t="s">
        <v>147</v>
      </c>
      <c r="C1654" s="4" t="s">
        <v>148</v>
      </c>
      <c r="D1654" s="55">
        <v>45105</v>
      </c>
      <c r="E1654" s="4" t="s">
        <v>3727</v>
      </c>
      <c r="F1654" s="4" t="s">
        <v>36</v>
      </c>
      <c r="G1654" s="4" t="s">
        <v>921</v>
      </c>
      <c r="H1654" s="4" t="s">
        <v>38</v>
      </c>
      <c r="I1654" s="4" t="s">
        <v>3491</v>
      </c>
      <c r="J1654" s="4"/>
      <c r="K1654" s="55"/>
      <c r="L1654" s="4"/>
      <c r="M1654" s="4"/>
      <c r="N1654" s="55"/>
      <c r="O1654" s="4" t="s">
        <v>4237</v>
      </c>
      <c r="P1654" s="55">
        <v>45105</v>
      </c>
      <c r="Q1654" s="4" t="s">
        <v>4238</v>
      </c>
      <c r="R1654" s="4"/>
      <c r="S1654" s="4"/>
      <c r="T1654" s="4">
        <v>0</v>
      </c>
      <c r="U1654" s="4" t="s">
        <v>150</v>
      </c>
      <c r="V1654" s="4">
        <v>301270</v>
      </c>
      <c r="W1654" s="4" t="s">
        <v>457</v>
      </c>
      <c r="X1654" s="4">
        <v>301270</v>
      </c>
      <c r="Y1654" s="4" t="s">
        <v>457</v>
      </c>
      <c r="Z1654" s="4">
        <v>15</v>
      </c>
      <c r="AA1654" s="4" t="s">
        <v>43</v>
      </c>
      <c r="AB1654" s="4">
        <v>1</v>
      </c>
      <c r="AC1654" s="4" t="s">
        <v>43</v>
      </c>
      <c r="AD1654" s="36">
        <v>21</v>
      </c>
      <c r="AE1654" s="36" t="s">
        <v>458</v>
      </c>
      <c r="AF1654" s="4"/>
      <c r="AG1654" s="4"/>
      <c r="AH1654" s="4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</row>
    <row r="1655" spans="1:46" ht="15" customHeight="1" x14ac:dyDescent="0.35">
      <c r="A1655" s="4">
        <v>2023</v>
      </c>
      <c r="B1655" s="4" t="s">
        <v>147</v>
      </c>
      <c r="C1655" s="4" t="s">
        <v>207</v>
      </c>
      <c r="D1655" s="55">
        <v>45089</v>
      </c>
      <c r="E1655" s="4" t="s">
        <v>2875</v>
      </c>
      <c r="F1655" s="4" t="s">
        <v>36</v>
      </c>
      <c r="G1655" s="4" t="s">
        <v>921</v>
      </c>
      <c r="H1655" s="4" t="s">
        <v>38</v>
      </c>
      <c r="I1655" s="4" t="s">
        <v>2742</v>
      </c>
      <c r="J1655" s="4"/>
      <c r="K1655" s="55"/>
      <c r="L1655" s="4"/>
      <c r="M1655" s="4"/>
      <c r="N1655" s="55"/>
      <c r="O1655" s="4" t="s">
        <v>4239</v>
      </c>
      <c r="P1655" s="55">
        <v>45120</v>
      </c>
      <c r="Q1655" s="4" t="s">
        <v>4240</v>
      </c>
      <c r="R1655" s="4"/>
      <c r="S1655" s="4"/>
      <c r="T1655" s="4">
        <v>0</v>
      </c>
      <c r="U1655" s="4" t="s">
        <v>150</v>
      </c>
      <c r="V1655" s="4">
        <v>301154</v>
      </c>
      <c r="W1655" s="4" t="s">
        <v>1988</v>
      </c>
      <c r="X1655" s="4">
        <v>301154</v>
      </c>
      <c r="Y1655" s="4" t="s">
        <v>1988</v>
      </c>
      <c r="Z1655" s="4">
        <v>13</v>
      </c>
      <c r="AA1655" s="4" t="s">
        <v>314</v>
      </c>
      <c r="AB1655" s="4">
        <v>4</v>
      </c>
      <c r="AC1655" s="4" t="s">
        <v>1989</v>
      </c>
      <c r="AD1655" s="36">
        <v>1</v>
      </c>
      <c r="AE1655" s="36" t="s">
        <v>1989</v>
      </c>
      <c r="AF1655" s="4"/>
      <c r="AG1655" s="4"/>
      <c r="AH1655" s="4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</row>
    <row r="1656" spans="1:46" ht="15" customHeight="1" x14ac:dyDescent="0.35">
      <c r="A1656" s="4">
        <v>2023</v>
      </c>
      <c r="B1656" s="4" t="s">
        <v>147</v>
      </c>
      <c r="C1656" s="4" t="s">
        <v>207</v>
      </c>
      <c r="D1656" s="55">
        <v>45111</v>
      </c>
      <c r="E1656" s="4" t="s">
        <v>2875</v>
      </c>
      <c r="F1656" s="4" t="s">
        <v>36</v>
      </c>
      <c r="G1656" s="4" t="s">
        <v>921</v>
      </c>
      <c r="H1656" s="4" t="s">
        <v>38</v>
      </c>
      <c r="I1656" s="4" t="s">
        <v>2755</v>
      </c>
      <c r="J1656" s="4"/>
      <c r="K1656" s="55"/>
      <c r="L1656" s="4"/>
      <c r="M1656" s="4"/>
      <c r="N1656" s="55"/>
      <c r="O1656" s="4" t="s">
        <v>4241</v>
      </c>
      <c r="P1656" s="55">
        <v>45131</v>
      </c>
      <c r="Q1656" s="4" t="s">
        <v>4242</v>
      </c>
      <c r="R1656" s="4"/>
      <c r="S1656" s="4"/>
      <c r="T1656" s="4">
        <v>0</v>
      </c>
      <c r="U1656" s="4" t="s">
        <v>150</v>
      </c>
      <c r="V1656" s="4">
        <v>300767</v>
      </c>
      <c r="W1656" s="4" t="s">
        <v>2136</v>
      </c>
      <c r="X1656" s="4">
        <v>300767</v>
      </c>
      <c r="Y1656" s="4" t="s">
        <v>2136</v>
      </c>
      <c r="Z1656" s="4">
        <v>8</v>
      </c>
      <c r="AA1656" s="4" t="s">
        <v>191</v>
      </c>
      <c r="AB1656" s="4">
        <v>11</v>
      </c>
      <c r="AC1656" s="4" t="s">
        <v>2108</v>
      </c>
      <c r="AD1656" s="36">
        <v>1</v>
      </c>
      <c r="AE1656" s="36" t="s">
        <v>2108</v>
      </c>
      <c r="AF1656" s="4"/>
      <c r="AG1656" s="4"/>
      <c r="AH1656" s="4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</row>
    <row r="1657" spans="1:46" ht="15" customHeight="1" x14ac:dyDescent="0.35">
      <c r="A1657" s="4">
        <v>2023</v>
      </c>
      <c r="B1657" s="4" t="s">
        <v>147</v>
      </c>
      <c r="C1657" s="4" t="s">
        <v>148</v>
      </c>
      <c r="D1657" s="55">
        <v>45112</v>
      </c>
      <c r="E1657" s="4" t="s">
        <v>2982</v>
      </c>
      <c r="F1657" s="4" t="s">
        <v>36</v>
      </c>
      <c r="G1657" s="4" t="s">
        <v>37</v>
      </c>
      <c r="H1657" s="4" t="s">
        <v>38</v>
      </c>
      <c r="I1657" s="4" t="s">
        <v>2755</v>
      </c>
      <c r="J1657" s="4"/>
      <c r="K1657" s="55"/>
      <c r="L1657" s="4" t="s">
        <v>860</v>
      </c>
      <c r="M1657" s="4" t="s">
        <v>2983</v>
      </c>
      <c r="N1657" s="55"/>
      <c r="O1657" s="4" t="s">
        <v>4243</v>
      </c>
      <c r="P1657" s="55">
        <v>45198</v>
      </c>
      <c r="Q1657" s="4" t="s">
        <v>4244</v>
      </c>
      <c r="R1657" s="4"/>
      <c r="S1657" s="4"/>
      <c r="T1657" s="4">
        <v>0</v>
      </c>
      <c r="U1657" s="4" t="s">
        <v>150</v>
      </c>
      <c r="V1657" s="4">
        <v>300625</v>
      </c>
      <c r="W1657" s="4" t="s">
        <v>4245</v>
      </c>
      <c r="X1657" s="4">
        <v>300625</v>
      </c>
      <c r="Y1657" s="4" t="s">
        <v>4245</v>
      </c>
      <c r="Z1657" s="4">
        <v>6</v>
      </c>
      <c r="AA1657" s="4" t="s">
        <v>413</v>
      </c>
      <c r="AB1657" s="4">
        <v>8</v>
      </c>
      <c r="AC1657" s="4" t="s">
        <v>760</v>
      </c>
      <c r="AD1657" s="36">
        <v>3</v>
      </c>
      <c r="AE1657" s="36" t="s">
        <v>4246</v>
      </c>
      <c r="AF1657" s="4"/>
      <c r="AG1657" s="4"/>
      <c r="AH1657" s="4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</row>
    <row r="1658" spans="1:46" ht="15" customHeight="1" x14ac:dyDescent="0.35">
      <c r="A1658" s="4">
        <v>2023</v>
      </c>
      <c r="B1658" s="4" t="s">
        <v>147</v>
      </c>
      <c r="C1658" s="4" t="s">
        <v>148</v>
      </c>
      <c r="D1658" s="55">
        <v>45117</v>
      </c>
      <c r="E1658" s="4" t="s">
        <v>2947</v>
      </c>
      <c r="F1658" s="4" t="s">
        <v>36</v>
      </c>
      <c r="G1658" s="4" t="s">
        <v>1149</v>
      </c>
      <c r="H1658" s="4" t="s">
        <v>38</v>
      </c>
      <c r="I1658" s="4" t="s">
        <v>748</v>
      </c>
      <c r="J1658" s="4"/>
      <c r="K1658" s="55"/>
      <c r="L1658" s="4" t="s">
        <v>860</v>
      </c>
      <c r="M1658" s="4"/>
      <c r="N1658" s="55"/>
      <c r="O1658" s="4" t="s">
        <v>4247</v>
      </c>
      <c r="P1658" s="55">
        <v>45131</v>
      </c>
      <c r="Q1658" s="4" t="s">
        <v>4248</v>
      </c>
      <c r="R1658" s="4"/>
      <c r="S1658" s="4"/>
      <c r="T1658" s="4">
        <v>0</v>
      </c>
      <c r="U1658" s="4" t="s">
        <v>150</v>
      </c>
      <c r="V1658" s="4">
        <v>301315</v>
      </c>
      <c r="W1658" s="4" t="s">
        <v>2030</v>
      </c>
      <c r="X1658" s="4">
        <v>301315</v>
      </c>
      <c r="Y1658" s="4" t="s">
        <v>2030</v>
      </c>
      <c r="Z1658" s="4">
        <v>15</v>
      </c>
      <c r="AA1658" s="4" t="s">
        <v>43</v>
      </c>
      <c r="AB1658" s="4">
        <v>5</v>
      </c>
      <c r="AC1658" s="4" t="s">
        <v>893</v>
      </c>
      <c r="AD1658" s="36">
        <v>5</v>
      </c>
      <c r="AE1658" s="36" t="s">
        <v>2031</v>
      </c>
      <c r="AF1658" s="4"/>
      <c r="AG1658" s="4"/>
      <c r="AH1658" s="4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</row>
    <row r="1659" spans="1:46" ht="15" customHeight="1" x14ac:dyDescent="0.35">
      <c r="A1659" s="4">
        <v>2023</v>
      </c>
      <c r="B1659" s="4" t="s">
        <v>34</v>
      </c>
      <c r="C1659" s="4" t="s">
        <v>34</v>
      </c>
      <c r="D1659" s="55">
        <v>45117</v>
      </c>
      <c r="E1659" s="4" t="s">
        <v>2875</v>
      </c>
      <c r="F1659" s="4" t="s">
        <v>36</v>
      </c>
      <c r="G1659" s="4" t="s">
        <v>921</v>
      </c>
      <c r="H1659" s="4" t="s">
        <v>38</v>
      </c>
      <c r="I1659" s="4" t="s">
        <v>2712</v>
      </c>
      <c r="J1659" s="4"/>
      <c r="K1659" s="57"/>
      <c r="L1659" s="4"/>
      <c r="M1659" s="4"/>
      <c r="N1659" s="55"/>
      <c r="O1659" s="4" t="s">
        <v>4249</v>
      </c>
      <c r="P1659" s="57">
        <v>45117</v>
      </c>
      <c r="Q1659" s="4" t="s">
        <v>4250</v>
      </c>
      <c r="R1659" s="56"/>
      <c r="S1659" s="4"/>
      <c r="T1659" s="4">
        <v>26</v>
      </c>
      <c r="U1659" s="4" t="s">
        <v>51</v>
      </c>
      <c r="V1659" s="4">
        <v>25</v>
      </c>
      <c r="W1659" s="4" t="s">
        <v>52</v>
      </c>
      <c r="X1659" s="4">
        <v>1410</v>
      </c>
      <c r="Y1659" s="4" t="s">
        <v>53</v>
      </c>
      <c r="Z1659" s="4">
        <v>15</v>
      </c>
      <c r="AA1659" s="4" t="s">
        <v>43</v>
      </c>
      <c r="AB1659" s="4">
        <v>1</v>
      </c>
      <c r="AC1659" s="4" t="s">
        <v>43</v>
      </c>
      <c r="AD1659" s="36">
        <v>31</v>
      </c>
      <c r="AE1659" s="36" t="s">
        <v>49</v>
      </c>
      <c r="AF1659" s="4"/>
      <c r="AG1659" s="4"/>
      <c r="AH1659" s="4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</row>
    <row r="1660" spans="1:46" ht="15" customHeight="1" x14ac:dyDescent="0.35">
      <c r="A1660" s="4">
        <v>2023</v>
      </c>
      <c r="B1660" s="4" t="s">
        <v>147</v>
      </c>
      <c r="C1660" s="4" t="s">
        <v>148</v>
      </c>
      <c r="D1660" s="55">
        <v>45163</v>
      </c>
      <c r="E1660" s="4" t="s">
        <v>2982</v>
      </c>
      <c r="F1660" s="4" t="s">
        <v>36</v>
      </c>
      <c r="G1660" s="4" t="s">
        <v>37</v>
      </c>
      <c r="H1660" s="4" t="s">
        <v>38</v>
      </c>
      <c r="I1660" s="4" t="s">
        <v>2742</v>
      </c>
      <c r="J1660" s="4"/>
      <c r="K1660" s="55"/>
      <c r="L1660" s="4" t="s">
        <v>860</v>
      </c>
      <c r="M1660" s="4" t="s">
        <v>2983</v>
      </c>
      <c r="N1660" s="55"/>
      <c r="O1660" s="4" t="s">
        <v>4251</v>
      </c>
      <c r="P1660" s="55">
        <v>45197</v>
      </c>
      <c r="Q1660" s="4" t="s">
        <v>4252</v>
      </c>
      <c r="R1660" s="4"/>
      <c r="S1660" s="4"/>
      <c r="T1660" s="4">
        <v>0</v>
      </c>
      <c r="U1660" s="4" t="s">
        <v>150</v>
      </c>
      <c r="V1660" s="4">
        <v>301806</v>
      </c>
      <c r="W1660" s="4" t="s">
        <v>4253</v>
      </c>
      <c r="X1660" s="4">
        <v>301806</v>
      </c>
      <c r="Y1660" s="4" t="s">
        <v>4253</v>
      </c>
      <c r="Z1660" s="4">
        <v>24</v>
      </c>
      <c r="AA1660" s="4" t="s">
        <v>569</v>
      </c>
      <c r="AB1660" s="4">
        <v>1</v>
      </c>
      <c r="AC1660" s="4" t="s">
        <v>569</v>
      </c>
      <c r="AD1660" s="36">
        <v>3</v>
      </c>
      <c r="AE1660" s="36" t="s">
        <v>4254</v>
      </c>
      <c r="AF1660" s="4"/>
      <c r="AG1660" s="4"/>
      <c r="AH1660" s="4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</row>
    <row r="1661" spans="1:46" ht="15" customHeight="1" x14ac:dyDescent="0.35">
      <c r="A1661" s="4">
        <v>2023</v>
      </c>
      <c r="B1661" s="4" t="s">
        <v>147</v>
      </c>
      <c r="C1661" s="4" t="s">
        <v>207</v>
      </c>
      <c r="D1661" s="55">
        <v>45114</v>
      </c>
      <c r="E1661" s="4" t="s">
        <v>2675</v>
      </c>
      <c r="F1661" s="4" t="s">
        <v>36</v>
      </c>
      <c r="G1661" s="4" t="s">
        <v>921</v>
      </c>
      <c r="H1661" s="4" t="s">
        <v>38</v>
      </c>
      <c r="I1661" s="4" t="s">
        <v>2948</v>
      </c>
      <c r="J1661" s="4"/>
      <c r="K1661" s="55"/>
      <c r="L1661" s="4"/>
      <c r="M1661" s="4"/>
      <c r="N1661" s="55"/>
      <c r="O1661" s="4" t="s">
        <v>4255</v>
      </c>
      <c r="P1661" s="55">
        <v>45120</v>
      </c>
      <c r="Q1661" s="4" t="s">
        <v>4256</v>
      </c>
      <c r="R1661" s="4"/>
      <c r="S1661" s="4"/>
      <c r="T1661" s="4">
        <v>0</v>
      </c>
      <c r="U1661" s="4" t="s">
        <v>150</v>
      </c>
      <c r="V1661" s="4">
        <v>301501</v>
      </c>
      <c r="W1661" s="4" t="s">
        <v>1930</v>
      </c>
      <c r="X1661" s="4">
        <v>301501</v>
      </c>
      <c r="Y1661" s="4" t="s">
        <v>1930</v>
      </c>
      <c r="Z1661" s="4">
        <v>19</v>
      </c>
      <c r="AA1661" s="4" t="s">
        <v>99</v>
      </c>
      <c r="AB1661" s="4">
        <v>1</v>
      </c>
      <c r="AC1661" s="4" t="s">
        <v>99</v>
      </c>
      <c r="AD1661" s="36">
        <v>1</v>
      </c>
      <c r="AE1661" s="36" t="s">
        <v>1931</v>
      </c>
      <c r="AF1661" s="4"/>
      <c r="AG1661" s="4"/>
      <c r="AH1661" s="4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</row>
    <row r="1662" spans="1:46" ht="15" customHeight="1" x14ac:dyDescent="0.35">
      <c r="A1662" s="4">
        <v>2023</v>
      </c>
      <c r="B1662" s="4" t="s">
        <v>147</v>
      </c>
      <c r="C1662" s="4" t="s">
        <v>207</v>
      </c>
      <c r="D1662" s="55">
        <v>45027</v>
      </c>
      <c r="E1662" s="4" t="s">
        <v>2982</v>
      </c>
      <c r="F1662" s="4" t="s">
        <v>36</v>
      </c>
      <c r="G1662" s="4" t="s">
        <v>37</v>
      </c>
      <c r="H1662" s="4" t="s">
        <v>38</v>
      </c>
      <c r="I1662" s="4" t="s">
        <v>2948</v>
      </c>
      <c r="J1662" s="4"/>
      <c r="K1662" s="55"/>
      <c r="L1662" s="4" t="s">
        <v>860</v>
      </c>
      <c r="M1662" s="4" t="s">
        <v>2983</v>
      </c>
      <c r="N1662" s="55"/>
      <c r="O1662" s="4" t="s">
        <v>4257</v>
      </c>
      <c r="P1662" s="55">
        <v>45274</v>
      </c>
      <c r="Q1662" s="4" t="s">
        <v>4258</v>
      </c>
      <c r="R1662" s="4"/>
      <c r="S1662" s="4"/>
      <c r="T1662" s="56">
        <v>0</v>
      </c>
      <c r="U1662" s="56" t="s">
        <v>150</v>
      </c>
      <c r="V1662" s="56">
        <v>300331</v>
      </c>
      <c r="W1662" s="56" t="s">
        <v>697</v>
      </c>
      <c r="X1662" s="56">
        <v>300331</v>
      </c>
      <c r="Y1662" s="56" t="s">
        <v>697</v>
      </c>
      <c r="Z1662" s="56">
        <v>4</v>
      </c>
      <c r="AA1662" s="56" t="s">
        <v>301</v>
      </c>
      <c r="AB1662" s="56">
        <v>1</v>
      </c>
      <c r="AC1662" s="56" t="s">
        <v>301</v>
      </c>
      <c r="AD1662" s="37">
        <v>1</v>
      </c>
      <c r="AE1662" s="37" t="s">
        <v>301</v>
      </c>
      <c r="AF1662" s="4"/>
      <c r="AG1662" s="4"/>
      <c r="AH1662" s="4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</row>
    <row r="1663" spans="1:46" ht="15" customHeight="1" x14ac:dyDescent="0.35">
      <c r="A1663" s="4">
        <v>2023</v>
      </c>
      <c r="B1663" s="4" t="s">
        <v>147</v>
      </c>
      <c r="C1663" s="4" t="s">
        <v>148</v>
      </c>
      <c r="D1663" s="55">
        <v>45120</v>
      </c>
      <c r="E1663" s="4" t="s">
        <v>2982</v>
      </c>
      <c r="F1663" s="4" t="s">
        <v>36</v>
      </c>
      <c r="G1663" s="4" t="s">
        <v>37</v>
      </c>
      <c r="H1663" s="4" t="s">
        <v>38</v>
      </c>
      <c r="I1663" s="4" t="s">
        <v>2948</v>
      </c>
      <c r="J1663" s="4"/>
      <c r="K1663" s="55"/>
      <c r="L1663" s="4" t="s">
        <v>860</v>
      </c>
      <c r="M1663" s="4" t="s">
        <v>2983</v>
      </c>
      <c r="N1663" s="55"/>
      <c r="O1663" s="4" t="s">
        <v>4259</v>
      </c>
      <c r="P1663" s="55">
        <v>45169</v>
      </c>
      <c r="Q1663" s="4" t="s">
        <v>4260</v>
      </c>
      <c r="R1663" s="4"/>
      <c r="S1663" s="4"/>
      <c r="T1663" s="56">
        <v>0</v>
      </c>
      <c r="U1663" s="56" t="s">
        <v>150</v>
      </c>
      <c r="V1663" s="56">
        <v>300332</v>
      </c>
      <c r="W1663" s="56" t="s">
        <v>606</v>
      </c>
      <c r="X1663" s="56">
        <v>300332</v>
      </c>
      <c r="Y1663" s="56" t="s">
        <v>606</v>
      </c>
      <c r="Z1663" s="56">
        <v>4</v>
      </c>
      <c r="AA1663" s="56" t="s">
        <v>301</v>
      </c>
      <c r="AB1663" s="56">
        <v>1</v>
      </c>
      <c r="AC1663" s="56" t="s">
        <v>301</v>
      </c>
      <c r="AD1663" s="37">
        <v>2</v>
      </c>
      <c r="AE1663" s="37" t="s">
        <v>607</v>
      </c>
      <c r="AF1663" s="4"/>
      <c r="AG1663" s="4"/>
      <c r="AH1663" s="4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</row>
    <row r="1664" spans="1:46" ht="15" customHeight="1" x14ac:dyDescent="0.35">
      <c r="A1664" s="4">
        <v>2023</v>
      </c>
      <c r="B1664" s="4" t="s">
        <v>147</v>
      </c>
      <c r="C1664" s="4" t="s">
        <v>148</v>
      </c>
      <c r="D1664" s="55">
        <v>45003</v>
      </c>
      <c r="E1664" s="4" t="s">
        <v>2947</v>
      </c>
      <c r="F1664" s="4" t="s">
        <v>36</v>
      </c>
      <c r="G1664" s="4" t="s">
        <v>37</v>
      </c>
      <c r="H1664" s="4" t="s">
        <v>38</v>
      </c>
      <c r="I1664" s="4" t="s">
        <v>2735</v>
      </c>
      <c r="J1664" s="4"/>
      <c r="K1664" s="55"/>
      <c r="L1664" s="4" t="s">
        <v>860</v>
      </c>
      <c r="M1664" s="4"/>
      <c r="N1664" s="55"/>
      <c r="O1664" s="4" t="s">
        <v>4261</v>
      </c>
      <c r="P1664" s="55">
        <v>45124</v>
      </c>
      <c r="Q1664" s="4" t="s">
        <v>4262</v>
      </c>
      <c r="R1664" s="4"/>
      <c r="S1664" s="4"/>
      <c r="T1664" s="4">
        <v>0</v>
      </c>
      <c r="U1664" s="4" t="s">
        <v>150</v>
      </c>
      <c r="V1664" s="4">
        <v>301245</v>
      </c>
      <c r="W1664" s="4" t="s">
        <v>4263</v>
      </c>
      <c r="X1664" s="4">
        <v>301245</v>
      </c>
      <c r="Y1664" s="4" t="s">
        <v>4263</v>
      </c>
      <c r="Z1664" s="4">
        <v>14</v>
      </c>
      <c r="AA1664" s="4" t="s">
        <v>731</v>
      </c>
      <c r="AB1664" s="4">
        <v>3</v>
      </c>
      <c r="AC1664" s="4" t="s">
        <v>731</v>
      </c>
      <c r="AD1664" s="36">
        <v>8</v>
      </c>
      <c r="AE1664" s="36" t="s">
        <v>4264</v>
      </c>
      <c r="AF1664" s="4"/>
      <c r="AG1664" s="4"/>
      <c r="AH1664" s="4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</row>
    <row r="1665" spans="1:46" ht="15" customHeight="1" x14ac:dyDescent="0.35">
      <c r="A1665" s="4">
        <v>2023</v>
      </c>
      <c r="B1665" s="4" t="s">
        <v>147</v>
      </c>
      <c r="C1665" s="4" t="s">
        <v>148</v>
      </c>
      <c r="D1665" s="55">
        <v>45125</v>
      </c>
      <c r="E1665" s="4" t="s">
        <v>2324</v>
      </c>
      <c r="F1665" s="4" t="s">
        <v>36</v>
      </c>
      <c r="G1665" s="4" t="s">
        <v>921</v>
      </c>
      <c r="H1665" s="4" t="s">
        <v>38</v>
      </c>
      <c r="I1665" s="4" t="s">
        <v>3491</v>
      </c>
      <c r="J1665" s="4"/>
      <c r="K1665" s="55"/>
      <c r="L1665" s="4"/>
      <c r="M1665" s="4"/>
      <c r="N1665" s="55"/>
      <c r="O1665" s="4" t="s">
        <v>4265</v>
      </c>
      <c r="P1665" s="55">
        <v>45125</v>
      </c>
      <c r="Q1665" s="4" t="s">
        <v>4266</v>
      </c>
      <c r="R1665" s="4"/>
      <c r="S1665" s="4"/>
      <c r="T1665" s="4">
        <v>0</v>
      </c>
      <c r="U1665" s="4" t="s">
        <v>150</v>
      </c>
      <c r="V1665" s="4">
        <v>301263</v>
      </c>
      <c r="W1665" s="4" t="s">
        <v>626</v>
      </c>
      <c r="X1665" s="4">
        <v>301263</v>
      </c>
      <c r="Y1665" s="4" t="s">
        <v>626</v>
      </c>
      <c r="Z1665" s="4">
        <v>15</v>
      </c>
      <c r="AA1665" s="4" t="s">
        <v>43</v>
      </c>
      <c r="AB1665" s="4">
        <v>1</v>
      </c>
      <c r="AC1665" s="4" t="s">
        <v>43</v>
      </c>
      <c r="AD1665" s="36">
        <v>14</v>
      </c>
      <c r="AE1665" s="36" t="s">
        <v>126</v>
      </c>
      <c r="AF1665" s="4"/>
      <c r="AG1665" s="4"/>
      <c r="AH1665" s="4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</row>
    <row r="1666" spans="1:46" ht="15" customHeight="1" x14ac:dyDescent="0.35">
      <c r="A1666" s="4">
        <v>2023</v>
      </c>
      <c r="B1666" s="4" t="s">
        <v>147</v>
      </c>
      <c r="C1666" s="4" t="s">
        <v>148</v>
      </c>
      <c r="D1666" s="55">
        <v>45125</v>
      </c>
      <c r="E1666" s="4" t="s">
        <v>2982</v>
      </c>
      <c r="F1666" s="4" t="s">
        <v>36</v>
      </c>
      <c r="G1666" s="4" t="s">
        <v>37</v>
      </c>
      <c r="H1666" s="4" t="s">
        <v>38</v>
      </c>
      <c r="I1666" s="4" t="s">
        <v>748</v>
      </c>
      <c r="J1666" s="4"/>
      <c r="K1666" s="55"/>
      <c r="L1666" s="4" t="s">
        <v>860</v>
      </c>
      <c r="M1666" s="4" t="s">
        <v>3185</v>
      </c>
      <c r="N1666" s="55"/>
      <c r="O1666" s="4" t="s">
        <v>4267</v>
      </c>
      <c r="P1666" s="55">
        <v>45191</v>
      </c>
      <c r="Q1666" s="4" t="s">
        <v>4268</v>
      </c>
      <c r="R1666" s="4"/>
      <c r="S1666" s="4"/>
      <c r="T1666" s="4">
        <v>0</v>
      </c>
      <c r="U1666" s="4" t="s">
        <v>150</v>
      </c>
      <c r="V1666" s="4">
        <v>300145</v>
      </c>
      <c r="W1666" s="4" t="s">
        <v>4269</v>
      </c>
      <c r="X1666" s="4">
        <v>300145</v>
      </c>
      <c r="Y1666" s="4" t="s">
        <v>4269</v>
      </c>
      <c r="Z1666" s="4">
        <v>2</v>
      </c>
      <c r="AA1666" s="4" t="s">
        <v>72</v>
      </c>
      <c r="AB1666" s="4">
        <v>9</v>
      </c>
      <c r="AC1666" s="4" t="s">
        <v>4270</v>
      </c>
      <c r="AD1666" s="36">
        <v>3</v>
      </c>
      <c r="AE1666" s="36" t="s">
        <v>4271</v>
      </c>
      <c r="AF1666" s="4"/>
      <c r="AG1666" s="4"/>
      <c r="AH1666" s="4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</row>
    <row r="1667" spans="1:46" ht="15" customHeight="1" x14ac:dyDescent="0.35">
      <c r="A1667" s="4">
        <v>2023</v>
      </c>
      <c r="B1667" s="4" t="s">
        <v>147</v>
      </c>
      <c r="C1667" s="4" t="s">
        <v>207</v>
      </c>
      <c r="D1667" s="55">
        <v>45126</v>
      </c>
      <c r="E1667" s="4" t="s">
        <v>2811</v>
      </c>
      <c r="F1667" s="4" t="s">
        <v>36</v>
      </c>
      <c r="G1667" s="4" t="s">
        <v>921</v>
      </c>
      <c r="H1667" s="4" t="s">
        <v>38</v>
      </c>
      <c r="I1667" s="4"/>
      <c r="J1667" s="4"/>
      <c r="K1667" s="55"/>
      <c r="L1667" s="4" t="s">
        <v>860</v>
      </c>
      <c r="M1667" s="4" t="s">
        <v>2983</v>
      </c>
      <c r="N1667" s="55"/>
      <c r="O1667" s="4" t="s">
        <v>4272</v>
      </c>
      <c r="P1667" s="55">
        <v>45166</v>
      </c>
      <c r="Q1667" s="4" t="s">
        <v>4273</v>
      </c>
      <c r="R1667" s="4"/>
      <c r="S1667" s="4"/>
      <c r="T1667" s="4">
        <v>0</v>
      </c>
      <c r="U1667" s="4" t="s">
        <v>150</v>
      </c>
      <c r="V1667" s="4">
        <v>301663</v>
      </c>
      <c r="W1667" s="4" t="s">
        <v>777</v>
      </c>
      <c r="X1667" s="4">
        <v>301663</v>
      </c>
      <c r="Y1667" s="4" t="s">
        <v>777</v>
      </c>
      <c r="Z1667" s="4">
        <v>21</v>
      </c>
      <c r="AA1667" s="4" t="s">
        <v>104</v>
      </c>
      <c r="AB1667" s="4">
        <v>8</v>
      </c>
      <c r="AC1667" s="4" t="s">
        <v>778</v>
      </c>
      <c r="AD1667" s="36">
        <v>1</v>
      </c>
      <c r="AE1667" s="36" t="s">
        <v>779</v>
      </c>
      <c r="AF1667" s="4"/>
      <c r="AG1667" s="4"/>
      <c r="AH1667" s="4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</row>
    <row r="1668" spans="1:46" ht="15" customHeight="1" x14ac:dyDescent="0.35">
      <c r="A1668" s="4">
        <v>2023</v>
      </c>
      <c r="B1668" s="4" t="s">
        <v>147</v>
      </c>
      <c r="C1668" s="4" t="s">
        <v>148</v>
      </c>
      <c r="D1668" s="55">
        <v>45128</v>
      </c>
      <c r="E1668" s="4" t="s">
        <v>3198</v>
      </c>
      <c r="F1668" s="4" t="s">
        <v>36</v>
      </c>
      <c r="G1668" s="4" t="s">
        <v>37</v>
      </c>
      <c r="H1668" s="4" t="s">
        <v>38</v>
      </c>
      <c r="I1668" s="4" t="s">
        <v>2728</v>
      </c>
      <c r="J1668" s="4"/>
      <c r="K1668" s="55"/>
      <c r="L1668" s="4" t="s">
        <v>860</v>
      </c>
      <c r="M1668" s="4" t="s">
        <v>2983</v>
      </c>
      <c r="N1668" s="55"/>
      <c r="O1668" s="4" t="s">
        <v>4274</v>
      </c>
      <c r="P1668" s="55">
        <v>45282</v>
      </c>
      <c r="Q1668" s="4" t="s">
        <v>4275</v>
      </c>
      <c r="R1668" s="4"/>
      <c r="S1668" s="4"/>
      <c r="T1668" s="4">
        <v>0</v>
      </c>
      <c r="U1668" s="4" t="s">
        <v>150</v>
      </c>
      <c r="V1668" s="4">
        <v>300466</v>
      </c>
      <c r="W1668" s="4" t="s">
        <v>2112</v>
      </c>
      <c r="X1668" s="4">
        <v>300466</v>
      </c>
      <c r="Y1668" s="4" t="s">
        <v>2112</v>
      </c>
      <c r="Z1668" s="4">
        <v>5</v>
      </c>
      <c r="AA1668" s="4" t="s">
        <v>77</v>
      </c>
      <c r="AB1668" s="4">
        <v>4</v>
      </c>
      <c r="AC1668" s="4" t="s">
        <v>770</v>
      </c>
      <c r="AD1668" s="36">
        <v>3</v>
      </c>
      <c r="AE1668" s="36" t="s">
        <v>2113</v>
      </c>
      <c r="AF1668" s="4"/>
      <c r="AG1668" s="4"/>
      <c r="AH1668" s="4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</row>
    <row r="1669" spans="1:46" ht="15" customHeight="1" x14ac:dyDescent="0.35">
      <c r="A1669" s="4">
        <v>2023</v>
      </c>
      <c r="B1669" s="4" t="s">
        <v>147</v>
      </c>
      <c r="C1669" s="4" t="s">
        <v>148</v>
      </c>
      <c r="D1669" s="55">
        <v>45131</v>
      </c>
      <c r="E1669" s="4" t="s">
        <v>2982</v>
      </c>
      <c r="F1669" s="4" t="s">
        <v>36</v>
      </c>
      <c r="G1669" s="4" t="s">
        <v>37</v>
      </c>
      <c r="H1669" s="4" t="s">
        <v>38</v>
      </c>
      <c r="I1669" s="4" t="s">
        <v>748</v>
      </c>
      <c r="J1669" s="4"/>
      <c r="K1669" s="55"/>
      <c r="L1669" s="4" t="s">
        <v>860</v>
      </c>
      <c r="M1669" s="4" t="s">
        <v>2983</v>
      </c>
      <c r="N1669" s="55"/>
      <c r="O1669" s="4" t="s">
        <v>4276</v>
      </c>
      <c r="P1669" s="55">
        <v>45167</v>
      </c>
      <c r="Q1669" s="4" t="s">
        <v>4277</v>
      </c>
      <c r="R1669" s="4"/>
      <c r="S1669" s="4"/>
      <c r="T1669" s="4">
        <v>0</v>
      </c>
      <c r="U1669" s="4" t="s">
        <v>150</v>
      </c>
      <c r="V1669" s="4">
        <v>301297</v>
      </c>
      <c r="W1669" s="4" t="s">
        <v>4278</v>
      </c>
      <c r="X1669" s="4">
        <v>301297</v>
      </c>
      <c r="Y1669" s="4" t="s">
        <v>4278</v>
      </c>
      <c r="Z1669" s="4">
        <v>15</v>
      </c>
      <c r="AA1669" s="4" t="s">
        <v>43</v>
      </c>
      <c r="AB1669" s="4">
        <v>2</v>
      </c>
      <c r="AC1669" s="4" t="s">
        <v>509</v>
      </c>
      <c r="AD1669" s="36">
        <v>4</v>
      </c>
      <c r="AE1669" s="36" t="s">
        <v>4279</v>
      </c>
      <c r="AF1669" s="4"/>
      <c r="AG1669" s="4"/>
      <c r="AH1669" s="4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</row>
    <row r="1670" spans="1:46" ht="15" customHeight="1" x14ac:dyDescent="0.35">
      <c r="A1670" s="4">
        <v>2023</v>
      </c>
      <c r="B1670" s="4" t="s">
        <v>147</v>
      </c>
      <c r="C1670" s="4" t="s">
        <v>148</v>
      </c>
      <c r="D1670" s="55">
        <v>45156</v>
      </c>
      <c r="E1670" s="4" t="s">
        <v>3198</v>
      </c>
      <c r="F1670" s="4" t="s">
        <v>36</v>
      </c>
      <c r="G1670" s="4" t="s">
        <v>37</v>
      </c>
      <c r="H1670" s="4" t="s">
        <v>38</v>
      </c>
      <c r="I1670" s="4" t="s">
        <v>2742</v>
      </c>
      <c r="J1670" s="4"/>
      <c r="K1670" s="55"/>
      <c r="L1670" s="4" t="s">
        <v>860</v>
      </c>
      <c r="M1670" s="4" t="s">
        <v>3185</v>
      </c>
      <c r="N1670" s="55"/>
      <c r="O1670" s="4" t="s">
        <v>4280</v>
      </c>
      <c r="P1670" s="55">
        <v>45205</v>
      </c>
      <c r="Q1670" s="4" t="s">
        <v>4281</v>
      </c>
      <c r="R1670" s="4"/>
      <c r="S1670" s="4"/>
      <c r="T1670" s="4">
        <v>0</v>
      </c>
      <c r="U1670" s="4" t="s">
        <v>150</v>
      </c>
      <c r="V1670" s="4">
        <v>301549</v>
      </c>
      <c r="W1670" s="4" t="s">
        <v>4282</v>
      </c>
      <c r="X1670" s="4">
        <v>301549</v>
      </c>
      <c r="Y1670" s="4" t="s">
        <v>4282</v>
      </c>
      <c r="Z1670" s="4">
        <v>20</v>
      </c>
      <c r="AA1670" s="4" t="s">
        <v>324</v>
      </c>
      <c r="AB1670" s="4">
        <v>3</v>
      </c>
      <c r="AC1670" s="4" t="s">
        <v>621</v>
      </c>
      <c r="AD1670" s="36">
        <v>2</v>
      </c>
      <c r="AE1670" s="36" t="s">
        <v>4283</v>
      </c>
      <c r="AF1670" s="4"/>
      <c r="AG1670" s="4"/>
      <c r="AH1670" s="4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</row>
    <row r="1671" spans="1:46" ht="15" customHeight="1" x14ac:dyDescent="0.35">
      <c r="A1671" s="4">
        <v>2023</v>
      </c>
      <c r="B1671" s="4" t="s">
        <v>147</v>
      </c>
      <c r="C1671" s="4" t="s">
        <v>148</v>
      </c>
      <c r="D1671" s="55">
        <v>45015</v>
      </c>
      <c r="E1671" s="4" t="s">
        <v>4284</v>
      </c>
      <c r="F1671" s="4" t="s">
        <v>3709</v>
      </c>
      <c r="G1671" s="4" t="s">
        <v>37</v>
      </c>
      <c r="H1671" s="4" t="s">
        <v>38</v>
      </c>
      <c r="I1671" s="4" t="s">
        <v>2742</v>
      </c>
      <c r="J1671" s="4"/>
      <c r="K1671" s="55"/>
      <c r="L1671" s="4" t="s">
        <v>860</v>
      </c>
      <c r="M1671" s="4" t="s">
        <v>2983</v>
      </c>
      <c r="N1671" s="55"/>
      <c r="O1671" s="4" t="s">
        <v>4285</v>
      </c>
      <c r="P1671" s="55">
        <v>45222</v>
      </c>
      <c r="Q1671" s="4" t="s">
        <v>4286</v>
      </c>
      <c r="R1671" s="4"/>
      <c r="S1671" s="4"/>
      <c r="T1671" s="4">
        <v>0</v>
      </c>
      <c r="U1671" s="4" t="s">
        <v>150</v>
      </c>
      <c r="V1671" s="4">
        <v>300843</v>
      </c>
      <c r="W1671" s="4" t="s">
        <v>2040</v>
      </c>
      <c r="X1671" s="4">
        <v>300843</v>
      </c>
      <c r="Y1671" s="4" t="s">
        <v>2040</v>
      </c>
      <c r="Z1671" s="4">
        <v>9</v>
      </c>
      <c r="AA1671" s="4" t="s">
        <v>417</v>
      </c>
      <c r="AB1671" s="4">
        <v>5</v>
      </c>
      <c r="AC1671" s="4" t="s">
        <v>721</v>
      </c>
      <c r="AD1671" s="36">
        <v>2</v>
      </c>
      <c r="AE1671" s="36" t="s">
        <v>2041</v>
      </c>
      <c r="AF1671" s="4"/>
      <c r="AG1671" s="4"/>
      <c r="AH1671" s="4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</row>
    <row r="1672" spans="1:46" ht="15" customHeight="1" x14ac:dyDescent="0.35">
      <c r="A1672" s="4">
        <v>2023</v>
      </c>
      <c r="B1672" s="4" t="s">
        <v>147</v>
      </c>
      <c r="C1672" s="4" t="s">
        <v>148</v>
      </c>
      <c r="D1672" s="55">
        <v>45033</v>
      </c>
      <c r="E1672" s="4" t="s">
        <v>3850</v>
      </c>
      <c r="F1672" s="4" t="s">
        <v>36</v>
      </c>
      <c r="G1672" s="4" t="s">
        <v>921</v>
      </c>
      <c r="H1672" s="4" t="s">
        <v>38</v>
      </c>
      <c r="I1672" s="4" t="s">
        <v>2742</v>
      </c>
      <c r="J1672" s="4"/>
      <c r="K1672" s="55"/>
      <c r="L1672" s="4" t="s">
        <v>860</v>
      </c>
      <c r="M1672" s="4" t="s">
        <v>2983</v>
      </c>
      <c r="N1672" s="55"/>
      <c r="O1672" s="4" t="s">
        <v>4287</v>
      </c>
      <c r="P1672" s="55">
        <v>45197</v>
      </c>
      <c r="Q1672" s="4" t="s">
        <v>4288</v>
      </c>
      <c r="R1672" s="4"/>
      <c r="S1672" s="4"/>
      <c r="T1672" s="4">
        <v>0</v>
      </c>
      <c r="U1672" s="4" t="s">
        <v>150</v>
      </c>
      <c r="V1672" s="4">
        <v>301133</v>
      </c>
      <c r="W1672" s="4" t="s">
        <v>1485</v>
      </c>
      <c r="X1672" s="4">
        <v>301133</v>
      </c>
      <c r="Y1672" s="4" t="s">
        <v>1485</v>
      </c>
      <c r="Z1672" s="4">
        <v>13</v>
      </c>
      <c r="AA1672" s="4" t="s">
        <v>314</v>
      </c>
      <c r="AB1672" s="4">
        <v>1</v>
      </c>
      <c r="AC1672" s="4" t="s">
        <v>315</v>
      </c>
      <c r="AD1672" s="36">
        <v>7</v>
      </c>
      <c r="AE1672" s="36" t="s">
        <v>1486</v>
      </c>
      <c r="AF1672" s="4"/>
      <c r="AG1672" s="4"/>
      <c r="AH1672" s="4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</row>
    <row r="1673" spans="1:46" ht="15" customHeight="1" x14ac:dyDescent="0.35">
      <c r="A1673" s="4">
        <v>2023</v>
      </c>
      <c r="B1673" s="4" t="s">
        <v>147</v>
      </c>
      <c r="C1673" s="4" t="s">
        <v>207</v>
      </c>
      <c r="D1673" s="55">
        <v>45133</v>
      </c>
      <c r="E1673" s="4" t="s">
        <v>4289</v>
      </c>
      <c r="F1673" s="4" t="s">
        <v>36</v>
      </c>
      <c r="G1673" s="4" t="s">
        <v>921</v>
      </c>
      <c r="H1673" s="4" t="s">
        <v>38</v>
      </c>
      <c r="I1673" s="4" t="s">
        <v>2728</v>
      </c>
      <c r="J1673" s="4"/>
      <c r="K1673" s="55"/>
      <c r="L1673" s="4" t="s">
        <v>860</v>
      </c>
      <c r="M1673" s="4" t="s">
        <v>2983</v>
      </c>
      <c r="N1673" s="55"/>
      <c r="O1673" s="4" t="s">
        <v>4290</v>
      </c>
      <c r="P1673" s="55">
        <v>45274</v>
      </c>
      <c r="Q1673" s="4" t="s">
        <v>4291</v>
      </c>
      <c r="R1673" s="4"/>
      <c r="S1673" s="4"/>
      <c r="T1673" s="4">
        <v>0</v>
      </c>
      <c r="U1673" s="4" t="s">
        <v>150</v>
      </c>
      <c r="V1673" s="4">
        <v>301450</v>
      </c>
      <c r="W1673" s="4" t="s">
        <v>2663</v>
      </c>
      <c r="X1673" s="4">
        <v>301450</v>
      </c>
      <c r="Y1673" s="4" t="s">
        <v>2663</v>
      </c>
      <c r="Z1673" s="4">
        <v>16</v>
      </c>
      <c r="AA1673" s="4" t="s">
        <v>88</v>
      </c>
      <c r="AB1673" s="4">
        <v>4</v>
      </c>
      <c r="AC1673" s="4" t="s">
        <v>2187</v>
      </c>
      <c r="AD1673" s="36">
        <v>1</v>
      </c>
      <c r="AE1673" s="36" t="s">
        <v>2187</v>
      </c>
      <c r="AF1673" s="4"/>
      <c r="AG1673" s="4"/>
      <c r="AH1673" s="4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</row>
    <row r="1674" spans="1:46" ht="15" customHeight="1" x14ac:dyDescent="0.35">
      <c r="A1674" s="4">
        <v>2023</v>
      </c>
      <c r="B1674" s="4" t="s">
        <v>147</v>
      </c>
      <c r="C1674" s="4" t="s">
        <v>207</v>
      </c>
      <c r="D1674" s="55">
        <v>45138</v>
      </c>
      <c r="E1674" s="4" t="s">
        <v>2947</v>
      </c>
      <c r="F1674" s="4" t="s">
        <v>36</v>
      </c>
      <c r="G1674" s="4" t="s">
        <v>37</v>
      </c>
      <c r="H1674" s="4" t="s">
        <v>38</v>
      </c>
      <c r="I1674" s="4" t="s">
        <v>2728</v>
      </c>
      <c r="J1674" s="4"/>
      <c r="K1674" s="55"/>
      <c r="L1674" s="4" t="s">
        <v>860</v>
      </c>
      <c r="M1674" s="4" t="s">
        <v>2983</v>
      </c>
      <c r="N1674" s="55"/>
      <c r="O1674" s="4" t="s">
        <v>4292</v>
      </c>
      <c r="P1674" s="55">
        <v>45138</v>
      </c>
      <c r="Q1674" s="4" t="s">
        <v>4293</v>
      </c>
      <c r="R1674" s="4"/>
      <c r="S1674" s="4"/>
      <c r="T1674" s="4">
        <v>0</v>
      </c>
      <c r="U1674" s="4" t="s">
        <v>150</v>
      </c>
      <c r="V1674" s="4">
        <v>301465</v>
      </c>
      <c r="W1674" s="4" t="s">
        <v>4294</v>
      </c>
      <c r="X1674" s="4">
        <v>301465</v>
      </c>
      <c r="Y1674" s="4" t="s">
        <v>4294</v>
      </c>
      <c r="Z1674" s="4">
        <v>16</v>
      </c>
      <c r="AA1674" s="4" t="s">
        <v>88</v>
      </c>
      <c r="AB1674" s="4">
        <v>6</v>
      </c>
      <c r="AC1674" s="4" t="s">
        <v>117</v>
      </c>
      <c r="AD1674" s="36">
        <v>1</v>
      </c>
      <c r="AE1674" s="36" t="s">
        <v>4295</v>
      </c>
      <c r="AF1674" s="4"/>
      <c r="AG1674" s="4"/>
      <c r="AH1674" s="4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</row>
    <row r="1675" spans="1:46" ht="15" customHeight="1" x14ac:dyDescent="0.35">
      <c r="A1675" s="4">
        <v>2023</v>
      </c>
      <c r="B1675" s="4" t="s">
        <v>147</v>
      </c>
      <c r="C1675" s="4" t="s">
        <v>148</v>
      </c>
      <c r="D1675" s="55">
        <v>45118</v>
      </c>
      <c r="E1675" s="4" t="s">
        <v>2982</v>
      </c>
      <c r="F1675" s="4" t="s">
        <v>36</v>
      </c>
      <c r="G1675" s="4" t="s">
        <v>37</v>
      </c>
      <c r="H1675" s="4" t="s">
        <v>38</v>
      </c>
      <c r="I1675" s="4" t="s">
        <v>2742</v>
      </c>
      <c r="J1675" s="4"/>
      <c r="K1675" s="55"/>
      <c r="L1675" s="4" t="s">
        <v>860</v>
      </c>
      <c r="M1675" s="4" t="s">
        <v>2983</v>
      </c>
      <c r="N1675" s="55"/>
      <c r="O1675" s="4" t="s">
        <v>4296</v>
      </c>
      <c r="P1675" s="55">
        <v>45289</v>
      </c>
      <c r="Q1675" s="4" t="s">
        <v>4297</v>
      </c>
      <c r="R1675" s="4"/>
      <c r="S1675" s="4"/>
      <c r="T1675" s="4">
        <v>0</v>
      </c>
      <c r="U1675" s="4" t="s">
        <v>150</v>
      </c>
      <c r="V1675" s="4">
        <v>301545</v>
      </c>
      <c r="W1675" s="4" t="s">
        <v>4298</v>
      </c>
      <c r="X1675" s="4">
        <v>301545</v>
      </c>
      <c r="Y1675" s="4" t="s">
        <v>4298</v>
      </c>
      <c r="Z1675" s="4">
        <v>20</v>
      </c>
      <c r="AA1675" s="4" t="s">
        <v>324</v>
      </c>
      <c r="AB1675" s="4">
        <v>2</v>
      </c>
      <c r="AC1675" s="4" t="s">
        <v>4299</v>
      </c>
      <c r="AD1675" s="36">
        <v>8</v>
      </c>
      <c r="AE1675" s="36" t="s">
        <v>4300</v>
      </c>
      <c r="AF1675" s="4"/>
      <c r="AG1675" s="4"/>
      <c r="AH1675" s="4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</row>
    <row r="1676" spans="1:46" ht="15" customHeight="1" x14ac:dyDescent="0.35">
      <c r="A1676" s="4">
        <v>2023</v>
      </c>
      <c r="B1676" s="4" t="s">
        <v>34</v>
      </c>
      <c r="C1676" s="4" t="s">
        <v>244</v>
      </c>
      <c r="D1676" s="55">
        <v>45145</v>
      </c>
      <c r="E1676" s="4" t="s">
        <v>2947</v>
      </c>
      <c r="F1676" s="4" t="s">
        <v>36</v>
      </c>
      <c r="G1676" s="4" t="s">
        <v>37</v>
      </c>
      <c r="H1676" s="4" t="s">
        <v>38</v>
      </c>
      <c r="I1676" s="4" t="s">
        <v>2948</v>
      </c>
      <c r="J1676" s="4"/>
      <c r="K1676" s="55"/>
      <c r="L1676" s="4" t="s">
        <v>860</v>
      </c>
      <c r="M1676" s="4" t="s">
        <v>3185</v>
      </c>
      <c r="N1676" s="55"/>
      <c r="O1676" s="4" t="s">
        <v>4301</v>
      </c>
      <c r="P1676" s="55">
        <v>45152</v>
      </c>
      <c r="Q1676" s="4" t="s">
        <v>4302</v>
      </c>
      <c r="R1676" s="4"/>
      <c r="S1676" s="4"/>
      <c r="T1676" s="4">
        <v>10</v>
      </c>
      <c r="U1676" s="4" t="s">
        <v>246</v>
      </c>
      <c r="V1676" s="4">
        <v>510</v>
      </c>
      <c r="W1676" s="4" t="s">
        <v>266</v>
      </c>
      <c r="X1676" s="4">
        <v>88</v>
      </c>
      <c r="Y1676" s="4" t="s">
        <v>267</v>
      </c>
      <c r="Z1676" s="4">
        <v>15</v>
      </c>
      <c r="AA1676" s="4" t="s">
        <v>43</v>
      </c>
      <c r="AB1676" s="4">
        <v>1</v>
      </c>
      <c r="AC1676" s="4" t="s">
        <v>43</v>
      </c>
      <c r="AD1676" s="36">
        <v>1</v>
      </c>
      <c r="AE1676" s="36" t="s">
        <v>43</v>
      </c>
      <c r="AF1676" s="4"/>
      <c r="AG1676" s="4"/>
      <c r="AH1676" s="4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</row>
    <row r="1677" spans="1:46" ht="15" customHeight="1" x14ac:dyDescent="0.35">
      <c r="A1677" s="4">
        <v>2023</v>
      </c>
      <c r="B1677" s="4" t="s">
        <v>34</v>
      </c>
      <c r="C1677" s="4" t="s">
        <v>244</v>
      </c>
      <c r="D1677" s="55">
        <v>45140</v>
      </c>
      <c r="E1677" s="4" t="s">
        <v>2947</v>
      </c>
      <c r="F1677" s="4" t="s">
        <v>36</v>
      </c>
      <c r="G1677" s="4" t="s">
        <v>37</v>
      </c>
      <c r="H1677" s="4" t="s">
        <v>38</v>
      </c>
      <c r="I1677" s="4" t="s">
        <v>2948</v>
      </c>
      <c r="J1677" s="4"/>
      <c r="K1677" s="55"/>
      <c r="L1677" s="4" t="s">
        <v>860</v>
      </c>
      <c r="M1677" s="4" t="s">
        <v>3185</v>
      </c>
      <c r="N1677" s="55"/>
      <c r="O1677" s="4" t="s">
        <v>4303</v>
      </c>
      <c r="P1677" s="55">
        <v>45148</v>
      </c>
      <c r="Q1677" s="4" t="s">
        <v>4304</v>
      </c>
      <c r="R1677" s="4"/>
      <c r="S1677" s="4"/>
      <c r="T1677" s="56">
        <v>10</v>
      </c>
      <c r="U1677" s="56" t="s">
        <v>246</v>
      </c>
      <c r="V1677" s="56">
        <v>551</v>
      </c>
      <c r="W1677" s="56" t="s">
        <v>1297</v>
      </c>
      <c r="X1677" s="56">
        <v>1376</v>
      </c>
      <c r="Y1677" s="56" t="s">
        <v>1298</v>
      </c>
      <c r="Z1677" s="56">
        <v>12</v>
      </c>
      <c r="AA1677" s="56" t="s">
        <v>83</v>
      </c>
      <c r="AB1677" s="56">
        <v>3</v>
      </c>
      <c r="AC1677" s="56" t="s">
        <v>765</v>
      </c>
      <c r="AD1677" s="37">
        <v>3</v>
      </c>
      <c r="AE1677" s="37" t="s">
        <v>1299</v>
      </c>
      <c r="AF1677" s="4"/>
      <c r="AG1677" s="4"/>
      <c r="AH1677" s="4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</row>
    <row r="1678" spans="1:46" ht="15" customHeight="1" x14ac:dyDescent="0.35">
      <c r="A1678" s="4">
        <v>2023</v>
      </c>
      <c r="B1678" s="4" t="s">
        <v>147</v>
      </c>
      <c r="C1678" s="4" t="s">
        <v>148</v>
      </c>
      <c r="D1678" s="55">
        <v>45146</v>
      </c>
      <c r="E1678" s="4" t="s">
        <v>3198</v>
      </c>
      <c r="F1678" s="4" t="s">
        <v>36</v>
      </c>
      <c r="G1678" s="4" t="s">
        <v>37</v>
      </c>
      <c r="H1678" s="4" t="s">
        <v>38</v>
      </c>
      <c r="I1678" s="4" t="s">
        <v>2728</v>
      </c>
      <c r="J1678" s="4"/>
      <c r="K1678" s="55"/>
      <c r="L1678" s="4" t="s">
        <v>860</v>
      </c>
      <c r="M1678" s="4" t="s">
        <v>2983</v>
      </c>
      <c r="N1678" s="55"/>
      <c r="O1678" s="4" t="s">
        <v>4305</v>
      </c>
      <c r="P1678" s="55">
        <v>45195</v>
      </c>
      <c r="Q1678" s="4" t="s">
        <v>4306</v>
      </c>
      <c r="R1678" s="4"/>
      <c r="S1678" s="4"/>
      <c r="T1678" s="56">
        <v>0</v>
      </c>
      <c r="U1678" s="56" t="s">
        <v>150</v>
      </c>
      <c r="V1678" s="56">
        <v>301438</v>
      </c>
      <c r="W1678" s="56" t="s">
        <v>4307</v>
      </c>
      <c r="X1678" s="56">
        <v>301438</v>
      </c>
      <c r="Y1678" s="56" t="s">
        <v>4307</v>
      </c>
      <c r="Z1678" s="56">
        <v>16</v>
      </c>
      <c r="AA1678" s="56" t="s">
        <v>88</v>
      </c>
      <c r="AB1678" s="56">
        <v>2</v>
      </c>
      <c r="AC1678" s="56" t="s">
        <v>885</v>
      </c>
      <c r="AD1678" s="37">
        <v>5</v>
      </c>
      <c r="AE1678" s="37" t="s">
        <v>4308</v>
      </c>
      <c r="AF1678" s="4"/>
      <c r="AG1678" s="4"/>
      <c r="AH1678" s="4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</row>
    <row r="1679" spans="1:46" ht="15" customHeight="1" x14ac:dyDescent="0.35">
      <c r="A1679" s="4">
        <v>2023</v>
      </c>
      <c r="B1679" s="4" t="s">
        <v>147</v>
      </c>
      <c r="C1679" s="4" t="s">
        <v>148</v>
      </c>
      <c r="D1679" s="55">
        <v>45091</v>
      </c>
      <c r="E1679" s="4" t="s">
        <v>2875</v>
      </c>
      <c r="F1679" s="4" t="s">
        <v>36</v>
      </c>
      <c r="G1679" s="4" t="s">
        <v>921</v>
      </c>
      <c r="H1679" s="4" t="s">
        <v>38</v>
      </c>
      <c r="I1679" s="4" t="s">
        <v>2735</v>
      </c>
      <c r="J1679" s="4"/>
      <c r="K1679" s="55"/>
      <c r="L1679" s="4" t="s">
        <v>860</v>
      </c>
      <c r="M1679" s="4" t="s">
        <v>3185</v>
      </c>
      <c r="N1679" s="55"/>
      <c r="O1679" s="4" t="s">
        <v>4309</v>
      </c>
      <c r="P1679" s="55">
        <v>45145</v>
      </c>
      <c r="Q1679" s="4" t="s">
        <v>4310</v>
      </c>
      <c r="R1679" s="4"/>
      <c r="S1679" s="4"/>
      <c r="T1679" s="4">
        <v>0</v>
      </c>
      <c r="U1679" s="4" t="s">
        <v>150</v>
      </c>
      <c r="V1679" s="4">
        <v>301243</v>
      </c>
      <c r="W1679" s="4" t="s">
        <v>1976</v>
      </c>
      <c r="X1679" s="4">
        <v>301243</v>
      </c>
      <c r="Y1679" s="4" t="s">
        <v>1976</v>
      </c>
      <c r="Z1679" s="4">
        <v>14</v>
      </c>
      <c r="AA1679" s="4" t="s">
        <v>731</v>
      </c>
      <c r="AB1679" s="4">
        <v>3</v>
      </c>
      <c r="AC1679" s="4" t="s">
        <v>731</v>
      </c>
      <c r="AD1679" s="36">
        <v>6</v>
      </c>
      <c r="AE1679" s="36" t="s">
        <v>1977</v>
      </c>
      <c r="AF1679" s="4"/>
      <c r="AG1679" s="4"/>
      <c r="AH1679" s="4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</row>
    <row r="1680" spans="1:46" ht="15" customHeight="1" x14ac:dyDescent="0.35">
      <c r="A1680" s="4">
        <v>2023</v>
      </c>
      <c r="B1680" s="4" t="s">
        <v>147</v>
      </c>
      <c r="C1680" s="4" t="s">
        <v>148</v>
      </c>
      <c r="D1680" s="55">
        <v>45140</v>
      </c>
      <c r="E1680" s="4" t="s">
        <v>3850</v>
      </c>
      <c r="F1680" s="4" t="s">
        <v>36</v>
      </c>
      <c r="G1680" s="4" t="s">
        <v>921</v>
      </c>
      <c r="H1680" s="4" t="s">
        <v>38</v>
      </c>
      <c r="I1680" s="4" t="s">
        <v>2948</v>
      </c>
      <c r="J1680" s="4"/>
      <c r="K1680" s="55"/>
      <c r="L1680" s="4" t="s">
        <v>860</v>
      </c>
      <c r="M1680" s="4" t="s">
        <v>2983</v>
      </c>
      <c r="N1680" s="55"/>
      <c r="O1680" s="4" t="s">
        <v>4311</v>
      </c>
      <c r="P1680" s="55">
        <v>45148</v>
      </c>
      <c r="Q1680" s="4" t="s">
        <v>4312</v>
      </c>
      <c r="R1680" s="4"/>
      <c r="S1680" s="4"/>
      <c r="T1680" s="4">
        <v>0</v>
      </c>
      <c r="U1680" s="4" t="s">
        <v>150</v>
      </c>
      <c r="V1680" s="4">
        <v>300347</v>
      </c>
      <c r="W1680" s="4" t="s">
        <v>1980</v>
      </c>
      <c r="X1680" s="4">
        <v>300347</v>
      </c>
      <c r="Y1680" s="4" t="s">
        <v>1980</v>
      </c>
      <c r="Z1680" s="4">
        <v>4</v>
      </c>
      <c r="AA1680" s="4" t="s">
        <v>301</v>
      </c>
      <c r="AB1680" s="4">
        <v>1</v>
      </c>
      <c r="AC1680" s="4" t="s">
        <v>301</v>
      </c>
      <c r="AD1680" s="36">
        <v>17</v>
      </c>
      <c r="AE1680" s="36" t="s">
        <v>1981</v>
      </c>
      <c r="AF1680" s="4"/>
      <c r="AG1680" s="4"/>
      <c r="AH1680" s="4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</row>
    <row r="1681" spans="1:46" ht="15" customHeight="1" x14ac:dyDescent="0.35">
      <c r="A1681" s="4">
        <v>2023</v>
      </c>
      <c r="B1681" s="4" t="s">
        <v>147</v>
      </c>
      <c r="C1681" s="4" t="s">
        <v>148</v>
      </c>
      <c r="D1681" s="55">
        <v>45148</v>
      </c>
      <c r="E1681" s="4" t="s">
        <v>2982</v>
      </c>
      <c r="F1681" s="4" t="s">
        <v>36</v>
      </c>
      <c r="G1681" s="4" t="s">
        <v>37</v>
      </c>
      <c r="H1681" s="4" t="s">
        <v>38</v>
      </c>
      <c r="I1681" s="4" t="s">
        <v>748</v>
      </c>
      <c r="J1681" s="4"/>
      <c r="K1681" s="55"/>
      <c r="L1681" s="4" t="s">
        <v>860</v>
      </c>
      <c r="M1681" s="4" t="s">
        <v>3185</v>
      </c>
      <c r="N1681" s="55"/>
      <c r="O1681" s="4" t="s">
        <v>4313</v>
      </c>
      <c r="P1681" s="55">
        <v>45229</v>
      </c>
      <c r="Q1681" s="4" t="s">
        <v>4314</v>
      </c>
      <c r="R1681" s="4"/>
      <c r="S1681" s="4"/>
      <c r="T1681" s="4">
        <v>0</v>
      </c>
      <c r="U1681" s="4" t="s">
        <v>150</v>
      </c>
      <c r="V1681" s="4">
        <v>301000</v>
      </c>
      <c r="W1681" s="4" t="s">
        <v>4315</v>
      </c>
      <c r="X1681" s="4">
        <v>301000</v>
      </c>
      <c r="Y1681" s="4" t="s">
        <v>4315</v>
      </c>
      <c r="Z1681" s="4">
        <v>11</v>
      </c>
      <c r="AA1681" s="4" t="s">
        <v>310</v>
      </c>
      <c r="AB1681" s="4">
        <v>5</v>
      </c>
      <c r="AC1681" s="4" t="s">
        <v>791</v>
      </c>
      <c r="AD1681" s="36">
        <v>6</v>
      </c>
      <c r="AE1681" s="36" t="s">
        <v>4316</v>
      </c>
      <c r="AF1681" s="4"/>
      <c r="AG1681" s="4"/>
      <c r="AH1681" s="4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</row>
    <row r="1682" spans="1:46" ht="15" customHeight="1" x14ac:dyDescent="0.35">
      <c r="A1682" s="4">
        <v>2023</v>
      </c>
      <c r="B1682" s="4" t="s">
        <v>147</v>
      </c>
      <c r="C1682" s="4" t="s">
        <v>148</v>
      </c>
      <c r="D1682" s="55">
        <v>45148</v>
      </c>
      <c r="E1682" s="4" t="s">
        <v>2982</v>
      </c>
      <c r="F1682" s="4" t="s">
        <v>36</v>
      </c>
      <c r="G1682" s="4" t="s">
        <v>37</v>
      </c>
      <c r="H1682" s="4" t="s">
        <v>38</v>
      </c>
      <c r="I1682" s="4" t="s">
        <v>2755</v>
      </c>
      <c r="J1682" s="4"/>
      <c r="K1682" s="55"/>
      <c r="L1682" s="4" t="s">
        <v>860</v>
      </c>
      <c r="M1682" s="4" t="s">
        <v>2983</v>
      </c>
      <c r="N1682" s="55"/>
      <c r="O1682" s="4" t="s">
        <v>4317</v>
      </c>
      <c r="P1682" s="55">
        <v>45265</v>
      </c>
      <c r="Q1682" s="4" t="s">
        <v>4318</v>
      </c>
      <c r="R1682" s="4"/>
      <c r="S1682" s="4"/>
      <c r="T1682" s="4">
        <v>0</v>
      </c>
      <c r="U1682" s="4" t="s">
        <v>150</v>
      </c>
      <c r="V1682" s="4">
        <v>301893</v>
      </c>
      <c r="W1682" s="4" t="s">
        <v>4319</v>
      </c>
      <c r="X1682" s="4">
        <v>301893</v>
      </c>
      <c r="Y1682" s="4" t="s">
        <v>4319</v>
      </c>
      <c r="Z1682" s="4">
        <v>8</v>
      </c>
      <c r="AA1682" s="4" t="s">
        <v>191</v>
      </c>
      <c r="AB1682" s="4">
        <v>9</v>
      </c>
      <c r="AC1682" s="4" t="s">
        <v>260</v>
      </c>
      <c r="AD1682" s="36">
        <v>15</v>
      </c>
      <c r="AE1682" s="36" t="s">
        <v>4320</v>
      </c>
      <c r="AF1682" s="4"/>
      <c r="AG1682" s="4"/>
      <c r="AH1682" s="4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</row>
    <row r="1683" spans="1:46" ht="15" customHeight="1" x14ac:dyDescent="0.35">
      <c r="A1683" s="4">
        <v>2023</v>
      </c>
      <c r="B1683" s="4" t="s">
        <v>147</v>
      </c>
      <c r="C1683" s="4" t="s">
        <v>207</v>
      </c>
      <c r="D1683" s="55">
        <v>45145</v>
      </c>
      <c r="E1683" s="4" t="s">
        <v>2675</v>
      </c>
      <c r="F1683" s="4" t="s">
        <v>36</v>
      </c>
      <c r="G1683" s="4" t="s">
        <v>921</v>
      </c>
      <c r="H1683" s="4" t="s">
        <v>38</v>
      </c>
      <c r="I1683" s="4" t="s">
        <v>2948</v>
      </c>
      <c r="J1683" s="4"/>
      <c r="K1683" s="55"/>
      <c r="L1683" s="4" t="s">
        <v>860</v>
      </c>
      <c r="M1683" s="4" t="s">
        <v>2983</v>
      </c>
      <c r="N1683" s="55"/>
      <c r="O1683" s="4" t="s">
        <v>4321</v>
      </c>
      <c r="P1683" s="55">
        <v>45149</v>
      </c>
      <c r="Q1683" s="4" t="s">
        <v>4322</v>
      </c>
      <c r="R1683" s="4"/>
      <c r="S1683" s="4"/>
      <c r="T1683" s="4">
        <v>0</v>
      </c>
      <c r="U1683" s="4" t="s">
        <v>150</v>
      </c>
      <c r="V1683" s="4">
        <v>301514</v>
      </c>
      <c r="W1683" s="4" t="s">
        <v>2209</v>
      </c>
      <c r="X1683" s="4">
        <v>301514</v>
      </c>
      <c r="Y1683" s="4" t="s">
        <v>2209</v>
      </c>
      <c r="Z1683" s="4">
        <v>19</v>
      </c>
      <c r="AA1683" s="4" t="s">
        <v>99</v>
      </c>
      <c r="AB1683" s="4">
        <v>2</v>
      </c>
      <c r="AC1683" s="4" t="s">
        <v>2210</v>
      </c>
      <c r="AD1683" s="36">
        <v>1</v>
      </c>
      <c r="AE1683" s="36" t="s">
        <v>2211</v>
      </c>
      <c r="AF1683" s="4"/>
      <c r="AG1683" s="4"/>
      <c r="AH1683" s="4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</row>
    <row r="1684" spans="1:46" ht="15" customHeight="1" x14ac:dyDescent="0.35">
      <c r="A1684" s="4">
        <v>2023</v>
      </c>
      <c r="B1684" s="4" t="s">
        <v>147</v>
      </c>
      <c r="C1684" s="4" t="s">
        <v>207</v>
      </c>
      <c r="D1684" s="55">
        <v>45145</v>
      </c>
      <c r="E1684" s="4" t="s">
        <v>2811</v>
      </c>
      <c r="F1684" s="4" t="s">
        <v>36</v>
      </c>
      <c r="G1684" s="4" t="s">
        <v>921</v>
      </c>
      <c r="H1684" s="4" t="s">
        <v>38</v>
      </c>
      <c r="I1684" s="4"/>
      <c r="J1684" s="4"/>
      <c r="K1684" s="55"/>
      <c r="L1684" s="4" t="s">
        <v>860</v>
      </c>
      <c r="M1684" s="4" t="s">
        <v>2949</v>
      </c>
      <c r="N1684" s="55"/>
      <c r="O1684" s="4" t="s">
        <v>4323</v>
      </c>
      <c r="P1684" s="55">
        <v>45149</v>
      </c>
      <c r="Q1684" s="4" t="s">
        <v>4324</v>
      </c>
      <c r="R1684" s="4"/>
      <c r="S1684" s="4"/>
      <c r="T1684" s="4">
        <v>0</v>
      </c>
      <c r="U1684" s="4" t="s">
        <v>150</v>
      </c>
      <c r="V1684" s="4">
        <v>301608</v>
      </c>
      <c r="W1684" s="4" t="s">
        <v>1371</v>
      </c>
      <c r="X1684" s="4">
        <v>301608</v>
      </c>
      <c r="Y1684" s="4" t="s">
        <v>1371</v>
      </c>
      <c r="Z1684" s="4">
        <v>21</v>
      </c>
      <c r="AA1684" s="4" t="s">
        <v>104</v>
      </c>
      <c r="AB1684" s="4">
        <v>2</v>
      </c>
      <c r="AC1684" s="4" t="s">
        <v>1372</v>
      </c>
      <c r="AD1684" s="36">
        <v>1</v>
      </c>
      <c r="AE1684" s="36" t="s">
        <v>1372</v>
      </c>
      <c r="AF1684" s="4"/>
      <c r="AG1684" s="4"/>
      <c r="AH1684" s="4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</row>
    <row r="1685" spans="1:46" ht="15" customHeight="1" x14ac:dyDescent="0.35">
      <c r="A1685" s="4">
        <v>2023</v>
      </c>
      <c r="B1685" s="4" t="s">
        <v>147</v>
      </c>
      <c r="C1685" s="4" t="s">
        <v>207</v>
      </c>
      <c r="D1685" s="55">
        <v>45153</v>
      </c>
      <c r="E1685" s="4" t="s">
        <v>2982</v>
      </c>
      <c r="F1685" s="4" t="s">
        <v>36</v>
      </c>
      <c r="G1685" s="4" t="s">
        <v>37</v>
      </c>
      <c r="H1685" s="4" t="s">
        <v>38</v>
      </c>
      <c r="I1685" s="4" t="s">
        <v>748</v>
      </c>
      <c r="J1685" s="4"/>
      <c r="K1685" s="55"/>
      <c r="L1685" s="4" t="s">
        <v>860</v>
      </c>
      <c r="M1685" s="4" t="s">
        <v>2983</v>
      </c>
      <c r="N1685" s="55"/>
      <c r="O1685" s="4" t="s">
        <v>4325</v>
      </c>
      <c r="P1685" s="55">
        <v>45238</v>
      </c>
      <c r="Q1685" s="4" t="s">
        <v>4326</v>
      </c>
      <c r="R1685" s="4"/>
      <c r="S1685" s="4"/>
      <c r="T1685" s="4">
        <v>0</v>
      </c>
      <c r="U1685" s="4" t="s">
        <v>150</v>
      </c>
      <c r="V1685" s="4">
        <v>300171</v>
      </c>
      <c r="W1685" s="4" t="s">
        <v>750</v>
      </c>
      <c r="X1685" s="4">
        <v>300171</v>
      </c>
      <c r="Y1685" s="4" t="s">
        <v>750</v>
      </c>
      <c r="Z1685" s="4">
        <v>2</v>
      </c>
      <c r="AA1685" s="4" t="s">
        <v>72</v>
      </c>
      <c r="AB1685" s="4">
        <v>12</v>
      </c>
      <c r="AC1685" s="4" t="s">
        <v>751</v>
      </c>
      <c r="AD1685" s="36">
        <v>1</v>
      </c>
      <c r="AE1685" s="36" t="s">
        <v>752</v>
      </c>
      <c r="AF1685" s="4"/>
      <c r="AG1685" s="4"/>
      <c r="AH1685" s="4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</row>
    <row r="1686" spans="1:46" ht="15" customHeight="1" x14ac:dyDescent="0.35">
      <c r="A1686" s="4">
        <v>2023</v>
      </c>
      <c r="B1686" s="4" t="s">
        <v>147</v>
      </c>
      <c r="C1686" s="4" t="s">
        <v>148</v>
      </c>
      <c r="D1686" s="55">
        <v>45148</v>
      </c>
      <c r="E1686" s="4" t="s">
        <v>2982</v>
      </c>
      <c r="F1686" s="4" t="s">
        <v>36</v>
      </c>
      <c r="G1686" s="4" t="s">
        <v>37</v>
      </c>
      <c r="H1686" s="4" t="s">
        <v>38</v>
      </c>
      <c r="I1686" s="4" t="s">
        <v>2948</v>
      </c>
      <c r="J1686" s="4"/>
      <c r="K1686" s="55"/>
      <c r="L1686" s="4" t="s">
        <v>860</v>
      </c>
      <c r="M1686" s="4" t="s">
        <v>2983</v>
      </c>
      <c r="N1686" s="55"/>
      <c r="O1686" s="4" t="s">
        <v>4327</v>
      </c>
      <c r="P1686" s="55">
        <v>45153</v>
      </c>
      <c r="Q1686" s="4" t="s">
        <v>4328</v>
      </c>
      <c r="R1686" s="4"/>
      <c r="S1686" s="4"/>
      <c r="T1686" s="56">
        <v>0</v>
      </c>
      <c r="U1686" s="56" t="s">
        <v>150</v>
      </c>
      <c r="V1686" s="56">
        <v>301528</v>
      </c>
      <c r="W1686" s="56" t="s">
        <v>687</v>
      </c>
      <c r="X1686" s="56">
        <v>301528</v>
      </c>
      <c r="Y1686" s="56" t="s">
        <v>687</v>
      </c>
      <c r="Z1686" s="56">
        <v>19</v>
      </c>
      <c r="AA1686" s="56" t="s">
        <v>99</v>
      </c>
      <c r="AB1686" s="56">
        <v>3</v>
      </c>
      <c r="AC1686" s="56" t="s">
        <v>620</v>
      </c>
      <c r="AD1686" s="37">
        <v>7</v>
      </c>
      <c r="AE1686" s="37" t="s">
        <v>688</v>
      </c>
      <c r="AF1686" s="4"/>
      <c r="AG1686" s="4"/>
      <c r="AH1686" s="4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</row>
    <row r="1687" spans="1:46" ht="15" customHeight="1" x14ac:dyDescent="0.35">
      <c r="A1687" s="4">
        <v>2023</v>
      </c>
      <c r="B1687" s="4" t="s">
        <v>147</v>
      </c>
      <c r="C1687" s="4" t="s">
        <v>148</v>
      </c>
      <c r="D1687" s="55">
        <v>45153</v>
      </c>
      <c r="E1687" s="4" t="s">
        <v>2982</v>
      </c>
      <c r="F1687" s="4" t="s">
        <v>36</v>
      </c>
      <c r="G1687" s="4" t="s">
        <v>37</v>
      </c>
      <c r="H1687" s="4" t="s">
        <v>38</v>
      </c>
      <c r="I1687" s="4" t="s">
        <v>748</v>
      </c>
      <c r="J1687" s="4"/>
      <c r="K1687" s="55"/>
      <c r="L1687" s="4" t="s">
        <v>860</v>
      </c>
      <c r="M1687" s="4" t="s">
        <v>3185</v>
      </c>
      <c r="N1687" s="55"/>
      <c r="O1687" s="4" t="s">
        <v>4329</v>
      </c>
      <c r="P1687" s="55">
        <v>45229</v>
      </c>
      <c r="Q1687" s="4" t="s">
        <v>4330</v>
      </c>
      <c r="R1687" s="4"/>
      <c r="S1687" s="4"/>
      <c r="T1687" s="56">
        <v>0</v>
      </c>
      <c r="U1687" s="56" t="s">
        <v>150</v>
      </c>
      <c r="V1687" s="56">
        <v>300996</v>
      </c>
      <c r="W1687" s="56" t="s">
        <v>4331</v>
      </c>
      <c r="X1687" s="56">
        <v>300996</v>
      </c>
      <c r="Y1687" s="56" t="s">
        <v>4331</v>
      </c>
      <c r="Z1687" s="56">
        <v>11</v>
      </c>
      <c r="AA1687" s="56" t="s">
        <v>310</v>
      </c>
      <c r="AB1687" s="56">
        <v>5</v>
      </c>
      <c r="AC1687" s="56" t="s">
        <v>791</v>
      </c>
      <c r="AD1687" s="37">
        <v>2</v>
      </c>
      <c r="AE1687" s="37" t="s">
        <v>4332</v>
      </c>
      <c r="AF1687" s="4"/>
      <c r="AG1687" s="4"/>
      <c r="AH1687" s="4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</row>
    <row r="1688" spans="1:46" ht="15" customHeight="1" x14ac:dyDescent="0.35">
      <c r="A1688" s="4">
        <v>2023</v>
      </c>
      <c r="B1688" s="4" t="s">
        <v>147</v>
      </c>
      <c r="C1688" s="4" t="s">
        <v>207</v>
      </c>
      <c r="D1688" s="55">
        <v>45153</v>
      </c>
      <c r="E1688" s="4" t="s">
        <v>3198</v>
      </c>
      <c r="F1688" s="4" t="s">
        <v>36</v>
      </c>
      <c r="G1688" s="4" t="s">
        <v>37</v>
      </c>
      <c r="H1688" s="4" t="s">
        <v>38</v>
      </c>
      <c r="I1688" s="4" t="s">
        <v>2755</v>
      </c>
      <c r="J1688" s="4"/>
      <c r="K1688" s="55"/>
      <c r="L1688" s="4" t="s">
        <v>860</v>
      </c>
      <c r="M1688" s="4" t="s">
        <v>2983</v>
      </c>
      <c r="N1688" s="55"/>
      <c r="O1688" s="4" t="s">
        <v>4333</v>
      </c>
      <c r="P1688" s="55">
        <v>45191</v>
      </c>
      <c r="Q1688" s="4" t="s">
        <v>4334</v>
      </c>
      <c r="R1688" s="4"/>
      <c r="S1688" s="4"/>
      <c r="T1688" s="4">
        <v>0</v>
      </c>
      <c r="U1688" s="4" t="s">
        <v>150</v>
      </c>
      <c r="V1688" s="4">
        <v>300578</v>
      </c>
      <c r="W1688" s="4" t="s">
        <v>4335</v>
      </c>
      <c r="X1688" s="4">
        <v>300578</v>
      </c>
      <c r="Y1688" s="4" t="s">
        <v>4335</v>
      </c>
      <c r="Z1688" s="4">
        <v>6</v>
      </c>
      <c r="AA1688" s="4" t="s">
        <v>413</v>
      </c>
      <c r="AB1688" s="4">
        <v>4</v>
      </c>
      <c r="AC1688" s="4" t="s">
        <v>1215</v>
      </c>
      <c r="AD1688" s="36">
        <v>1</v>
      </c>
      <c r="AE1688" s="36" t="s">
        <v>1215</v>
      </c>
      <c r="AF1688" s="4"/>
      <c r="AG1688" s="4"/>
      <c r="AH1688" s="4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</row>
    <row r="1689" spans="1:46" ht="15" customHeight="1" x14ac:dyDescent="0.35">
      <c r="A1689" s="4">
        <v>2023</v>
      </c>
      <c r="B1689" s="4" t="s">
        <v>147</v>
      </c>
      <c r="C1689" s="4" t="s">
        <v>207</v>
      </c>
      <c r="D1689" s="55">
        <v>45147</v>
      </c>
      <c r="E1689" s="4" t="s">
        <v>2982</v>
      </c>
      <c r="F1689" s="4" t="s">
        <v>36</v>
      </c>
      <c r="G1689" s="4" t="s">
        <v>37</v>
      </c>
      <c r="H1689" s="4" t="s">
        <v>38</v>
      </c>
      <c r="I1689" s="4" t="s">
        <v>2742</v>
      </c>
      <c r="J1689" s="4"/>
      <c r="K1689" s="55"/>
      <c r="L1689" s="4" t="s">
        <v>860</v>
      </c>
      <c r="M1689" s="4" t="s">
        <v>4336</v>
      </c>
      <c r="N1689" s="55"/>
      <c r="O1689" s="4" t="s">
        <v>4337</v>
      </c>
      <c r="P1689" s="55">
        <v>45244</v>
      </c>
      <c r="Q1689" s="4" t="s">
        <v>4338</v>
      </c>
      <c r="R1689" s="4"/>
      <c r="S1689" s="4"/>
      <c r="T1689" s="4">
        <v>0</v>
      </c>
      <c r="U1689" s="4" t="s">
        <v>150</v>
      </c>
      <c r="V1689" s="4">
        <v>301556</v>
      </c>
      <c r="W1689" s="4" t="s">
        <v>1569</v>
      </c>
      <c r="X1689" s="4">
        <v>301556</v>
      </c>
      <c r="Y1689" s="4" t="s">
        <v>1569</v>
      </c>
      <c r="Z1689" s="4">
        <v>20</v>
      </c>
      <c r="AA1689" s="4" t="s">
        <v>324</v>
      </c>
      <c r="AB1689" s="4">
        <v>4</v>
      </c>
      <c r="AC1689" s="4" t="s">
        <v>1570</v>
      </c>
      <c r="AD1689" s="36">
        <v>1</v>
      </c>
      <c r="AE1689" s="36" t="s">
        <v>1571</v>
      </c>
      <c r="AF1689" s="4"/>
      <c r="AG1689" s="4"/>
      <c r="AH1689" s="4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</row>
    <row r="1690" spans="1:46" ht="15" customHeight="1" x14ac:dyDescent="0.35">
      <c r="A1690" s="4">
        <v>2023</v>
      </c>
      <c r="B1690" s="4" t="s">
        <v>147</v>
      </c>
      <c r="C1690" s="4" t="s">
        <v>148</v>
      </c>
      <c r="D1690" s="55">
        <v>45162</v>
      </c>
      <c r="E1690" s="4" t="s">
        <v>3198</v>
      </c>
      <c r="F1690" s="4" t="s">
        <v>36</v>
      </c>
      <c r="G1690" s="4" t="s">
        <v>37</v>
      </c>
      <c r="H1690" s="4" t="s">
        <v>38</v>
      </c>
      <c r="I1690" s="4" t="s">
        <v>2755</v>
      </c>
      <c r="J1690" s="4"/>
      <c r="K1690" s="55"/>
      <c r="L1690" s="4" t="s">
        <v>860</v>
      </c>
      <c r="M1690" s="4" t="s">
        <v>2983</v>
      </c>
      <c r="N1690" s="55"/>
      <c r="O1690" s="4" t="s">
        <v>4339</v>
      </c>
      <c r="P1690" s="55">
        <v>45274</v>
      </c>
      <c r="Q1690" s="4" t="s">
        <v>4340</v>
      </c>
      <c r="R1690" s="4"/>
      <c r="S1690" s="4"/>
      <c r="T1690" s="4">
        <v>0</v>
      </c>
      <c r="U1690" s="4" t="s">
        <v>150</v>
      </c>
      <c r="V1690" s="4">
        <v>300776</v>
      </c>
      <c r="W1690" s="4" t="s">
        <v>4341</v>
      </c>
      <c r="X1690" s="4">
        <v>300776</v>
      </c>
      <c r="Y1690" s="4" t="s">
        <v>4341</v>
      </c>
      <c r="Z1690" s="4">
        <v>8</v>
      </c>
      <c r="AA1690" s="4" t="s">
        <v>191</v>
      </c>
      <c r="AB1690" s="4">
        <v>12</v>
      </c>
      <c r="AC1690" s="4" t="s">
        <v>2359</v>
      </c>
      <c r="AD1690" s="36">
        <v>4</v>
      </c>
      <c r="AE1690" s="36" t="s">
        <v>4342</v>
      </c>
      <c r="AF1690" s="4"/>
      <c r="AG1690" s="4"/>
      <c r="AH1690" s="4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</row>
    <row r="1691" spans="1:46" ht="15" customHeight="1" x14ac:dyDescent="0.35">
      <c r="A1691" s="4">
        <v>2023</v>
      </c>
      <c r="B1691" s="4" t="s">
        <v>147</v>
      </c>
      <c r="C1691" s="4" t="s">
        <v>148</v>
      </c>
      <c r="D1691" s="55">
        <v>45201</v>
      </c>
      <c r="E1691" s="4" t="s">
        <v>2982</v>
      </c>
      <c r="F1691" s="4" t="s">
        <v>36</v>
      </c>
      <c r="G1691" s="4" t="s">
        <v>37</v>
      </c>
      <c r="H1691" s="4" t="s">
        <v>38</v>
      </c>
      <c r="I1691" s="4" t="s">
        <v>748</v>
      </c>
      <c r="J1691" s="4"/>
      <c r="K1691" s="55"/>
      <c r="L1691" s="4" t="s">
        <v>860</v>
      </c>
      <c r="M1691" s="4" t="s">
        <v>3185</v>
      </c>
      <c r="N1691" s="55"/>
      <c r="O1691" s="4" t="s">
        <v>4343</v>
      </c>
      <c r="P1691" s="55">
        <v>45232</v>
      </c>
      <c r="Q1691" s="4" t="s">
        <v>4344</v>
      </c>
      <c r="R1691" s="4"/>
      <c r="S1691" s="4"/>
      <c r="T1691" s="4">
        <v>0</v>
      </c>
      <c r="U1691" s="4" t="s">
        <v>150</v>
      </c>
      <c r="V1691" s="4">
        <v>300988</v>
      </c>
      <c r="W1691" s="4" t="s">
        <v>4345</v>
      </c>
      <c r="X1691" s="4">
        <v>300988</v>
      </c>
      <c r="Y1691" s="4" t="s">
        <v>4345</v>
      </c>
      <c r="Z1691" s="4">
        <v>11</v>
      </c>
      <c r="AA1691" s="4" t="s">
        <v>310</v>
      </c>
      <c r="AB1691" s="4">
        <v>3</v>
      </c>
      <c r="AC1691" s="4" t="s">
        <v>3548</v>
      </c>
      <c r="AD1691" s="36">
        <v>4</v>
      </c>
      <c r="AE1691" s="36" t="s">
        <v>4346</v>
      </c>
      <c r="AF1691" s="4"/>
      <c r="AG1691" s="4"/>
      <c r="AH1691" s="4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</row>
    <row r="1692" spans="1:46" ht="15" customHeight="1" x14ac:dyDescent="0.35">
      <c r="A1692" s="4">
        <v>2023</v>
      </c>
      <c r="B1692" s="4" t="s">
        <v>147</v>
      </c>
      <c r="C1692" s="4" t="s">
        <v>148</v>
      </c>
      <c r="D1692" s="55">
        <v>45167</v>
      </c>
      <c r="E1692" s="4" t="s">
        <v>3198</v>
      </c>
      <c r="F1692" s="4" t="s">
        <v>36</v>
      </c>
      <c r="G1692" s="4" t="s">
        <v>37</v>
      </c>
      <c r="H1692" s="4" t="s">
        <v>38</v>
      </c>
      <c r="I1692" s="4" t="s">
        <v>2755</v>
      </c>
      <c r="J1692" s="4"/>
      <c r="K1692" s="55"/>
      <c r="L1692" s="4" t="s">
        <v>860</v>
      </c>
      <c r="M1692" s="4" t="s">
        <v>2983</v>
      </c>
      <c r="N1692" s="55"/>
      <c r="O1692" s="4" t="s">
        <v>4347</v>
      </c>
      <c r="P1692" s="55">
        <v>45266</v>
      </c>
      <c r="Q1692" s="4" t="s">
        <v>4348</v>
      </c>
      <c r="R1692" s="4"/>
      <c r="S1692" s="4"/>
      <c r="T1692" s="4">
        <v>0</v>
      </c>
      <c r="U1692" s="4" t="s">
        <v>150</v>
      </c>
      <c r="V1692" s="4">
        <v>300688</v>
      </c>
      <c r="W1692" s="4" t="s">
        <v>2060</v>
      </c>
      <c r="X1692" s="4">
        <v>300688</v>
      </c>
      <c r="Y1692" s="4" t="s">
        <v>2060</v>
      </c>
      <c r="Z1692" s="4">
        <v>8</v>
      </c>
      <c r="AA1692" s="4" t="s">
        <v>191</v>
      </c>
      <c r="AB1692" s="4">
        <v>1</v>
      </c>
      <c r="AC1692" s="4" t="s">
        <v>191</v>
      </c>
      <c r="AD1692" s="36">
        <v>5</v>
      </c>
      <c r="AE1692" s="36" t="s">
        <v>2061</v>
      </c>
      <c r="AF1692" s="4"/>
      <c r="AG1692" s="4"/>
      <c r="AH1692" s="4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</row>
    <row r="1693" spans="1:46" ht="15" customHeight="1" x14ac:dyDescent="0.35">
      <c r="A1693" s="4">
        <v>2023</v>
      </c>
      <c r="B1693" s="4" t="s">
        <v>147</v>
      </c>
      <c r="C1693" s="4" t="s">
        <v>148</v>
      </c>
      <c r="D1693" s="55">
        <v>45169</v>
      </c>
      <c r="E1693" s="4" t="s">
        <v>2982</v>
      </c>
      <c r="F1693" s="4" t="s">
        <v>36</v>
      </c>
      <c r="G1693" s="4" t="s">
        <v>37</v>
      </c>
      <c r="H1693" s="4" t="s">
        <v>38</v>
      </c>
      <c r="I1693" s="4" t="s">
        <v>748</v>
      </c>
      <c r="J1693" s="56"/>
      <c r="K1693" s="57"/>
      <c r="L1693" s="4" t="s">
        <v>860</v>
      </c>
      <c r="M1693" s="4" t="s">
        <v>3632</v>
      </c>
      <c r="N1693" s="55"/>
      <c r="O1693" s="4" t="s">
        <v>4349</v>
      </c>
      <c r="P1693" s="55">
        <v>45278</v>
      </c>
      <c r="Q1693" s="4" t="s">
        <v>4350</v>
      </c>
      <c r="R1693" s="4"/>
      <c r="S1693" s="4"/>
      <c r="T1693" s="4">
        <v>0</v>
      </c>
      <c r="U1693" s="4" t="s">
        <v>150</v>
      </c>
      <c r="V1693" s="4">
        <v>300962</v>
      </c>
      <c r="W1693" s="4" t="s">
        <v>4351</v>
      </c>
      <c r="X1693" s="4">
        <v>300962</v>
      </c>
      <c r="Y1693" s="4" t="s">
        <v>4351</v>
      </c>
      <c r="Z1693" s="4">
        <v>11</v>
      </c>
      <c r="AA1693" s="4" t="s">
        <v>310</v>
      </c>
      <c r="AB1693" s="4">
        <v>1</v>
      </c>
      <c r="AC1693" s="4" t="s">
        <v>310</v>
      </c>
      <c r="AD1693" s="36">
        <v>3</v>
      </c>
      <c r="AE1693" s="36" t="s">
        <v>4352</v>
      </c>
      <c r="AF1693" s="4"/>
      <c r="AG1693" s="4"/>
      <c r="AH1693" s="4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</row>
    <row r="1694" spans="1:46" ht="15" customHeight="1" x14ac:dyDescent="0.35">
      <c r="A1694" s="4">
        <v>2023</v>
      </c>
      <c r="B1694" s="4" t="s">
        <v>147</v>
      </c>
      <c r="C1694" s="4" t="s">
        <v>148</v>
      </c>
      <c r="D1694" s="55">
        <v>45170</v>
      </c>
      <c r="E1694" s="4" t="s">
        <v>3198</v>
      </c>
      <c r="F1694" s="4" t="s">
        <v>36</v>
      </c>
      <c r="G1694" s="4" t="s">
        <v>37</v>
      </c>
      <c r="H1694" s="4" t="s">
        <v>38</v>
      </c>
      <c r="I1694" s="4" t="s">
        <v>2755</v>
      </c>
      <c r="J1694" s="56"/>
      <c r="K1694" s="57"/>
      <c r="L1694" s="4" t="s">
        <v>860</v>
      </c>
      <c r="M1694" s="4" t="s">
        <v>2983</v>
      </c>
      <c r="N1694" s="55"/>
      <c r="O1694" s="4" t="s">
        <v>4353</v>
      </c>
      <c r="P1694" s="55">
        <v>45198</v>
      </c>
      <c r="Q1694" s="4" t="s">
        <v>4354</v>
      </c>
      <c r="R1694" s="4"/>
      <c r="S1694" s="4"/>
      <c r="T1694" s="4">
        <v>0</v>
      </c>
      <c r="U1694" s="4" t="s">
        <v>150</v>
      </c>
      <c r="V1694" s="4">
        <v>300639</v>
      </c>
      <c r="W1694" s="4" t="s">
        <v>4355</v>
      </c>
      <c r="X1694" s="4">
        <v>300639</v>
      </c>
      <c r="Y1694" s="4" t="s">
        <v>4355</v>
      </c>
      <c r="Z1694" s="4">
        <v>6</v>
      </c>
      <c r="AA1694" s="4" t="s">
        <v>413</v>
      </c>
      <c r="AB1694" s="4">
        <v>9</v>
      </c>
      <c r="AC1694" s="4" t="s">
        <v>1861</v>
      </c>
      <c r="AD1694" s="36">
        <v>5</v>
      </c>
      <c r="AE1694" s="36" t="s">
        <v>4356</v>
      </c>
      <c r="AF1694" s="4"/>
      <c r="AG1694" s="4"/>
      <c r="AH1694" s="4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</row>
    <row r="1695" spans="1:46" ht="15" customHeight="1" x14ac:dyDescent="0.35">
      <c r="A1695" s="4">
        <v>2023</v>
      </c>
      <c r="B1695" s="4" t="s">
        <v>147</v>
      </c>
      <c r="C1695" s="4" t="s">
        <v>148</v>
      </c>
      <c r="D1695" s="55">
        <v>45170</v>
      </c>
      <c r="E1695" s="4" t="s">
        <v>3198</v>
      </c>
      <c r="F1695" s="4" t="s">
        <v>36</v>
      </c>
      <c r="G1695" s="4" t="s">
        <v>37</v>
      </c>
      <c r="H1695" s="4" t="s">
        <v>38</v>
      </c>
      <c r="I1695" s="4" t="s">
        <v>2755</v>
      </c>
      <c r="J1695" s="4"/>
      <c r="K1695" s="55"/>
      <c r="L1695" s="4" t="s">
        <v>860</v>
      </c>
      <c r="M1695" s="4" t="s">
        <v>2983</v>
      </c>
      <c r="N1695" s="55"/>
      <c r="O1695" s="4" t="s">
        <v>4357</v>
      </c>
      <c r="P1695" s="55">
        <v>45197</v>
      </c>
      <c r="Q1695" s="4" t="s">
        <v>4358</v>
      </c>
      <c r="R1695" s="4"/>
      <c r="S1695" s="4"/>
      <c r="T1695" s="4">
        <v>0</v>
      </c>
      <c r="U1695" s="4" t="s">
        <v>150</v>
      </c>
      <c r="V1695" s="4">
        <v>301705</v>
      </c>
      <c r="W1695" s="4" t="s">
        <v>1362</v>
      </c>
      <c r="X1695" s="4">
        <v>301705</v>
      </c>
      <c r="Y1695" s="4" t="s">
        <v>1362</v>
      </c>
      <c r="Z1695" s="4">
        <v>22</v>
      </c>
      <c r="AA1695" s="4" t="s">
        <v>108</v>
      </c>
      <c r="AB1695" s="4">
        <v>1</v>
      </c>
      <c r="AC1695" s="4" t="s">
        <v>109</v>
      </c>
      <c r="AD1695" s="36">
        <v>5</v>
      </c>
      <c r="AE1695" s="36" t="s">
        <v>1363</v>
      </c>
      <c r="AF1695" s="4"/>
      <c r="AG1695" s="4"/>
      <c r="AH1695" s="4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</row>
    <row r="1696" spans="1:46" ht="15" customHeight="1" x14ac:dyDescent="0.35">
      <c r="A1696" s="4">
        <v>2023</v>
      </c>
      <c r="B1696" s="4" t="s">
        <v>147</v>
      </c>
      <c r="C1696" s="4" t="s">
        <v>148</v>
      </c>
      <c r="D1696" s="55">
        <v>45173</v>
      </c>
      <c r="E1696" s="4" t="s">
        <v>2982</v>
      </c>
      <c r="F1696" s="4" t="s">
        <v>36</v>
      </c>
      <c r="G1696" s="4" t="s">
        <v>37</v>
      </c>
      <c r="H1696" s="4" t="s">
        <v>38</v>
      </c>
      <c r="I1696" s="4" t="s">
        <v>748</v>
      </c>
      <c r="J1696" s="4"/>
      <c r="K1696" s="55"/>
      <c r="L1696" s="4" t="s">
        <v>860</v>
      </c>
      <c r="M1696" s="4" t="s">
        <v>3185</v>
      </c>
      <c r="N1696" s="55"/>
      <c r="O1696" s="4" t="s">
        <v>4359</v>
      </c>
      <c r="P1696" s="55">
        <v>45204</v>
      </c>
      <c r="Q1696" s="4" t="s">
        <v>4360</v>
      </c>
      <c r="R1696" s="4"/>
      <c r="S1696" s="4"/>
      <c r="T1696" s="4">
        <v>0</v>
      </c>
      <c r="U1696" s="4" t="s">
        <v>150</v>
      </c>
      <c r="V1696" s="4">
        <v>301334</v>
      </c>
      <c r="W1696" s="4" t="s">
        <v>4361</v>
      </c>
      <c r="X1696" s="4">
        <v>301334</v>
      </c>
      <c r="Y1696" s="4" t="s">
        <v>4361</v>
      </c>
      <c r="Z1696" s="4">
        <v>15</v>
      </c>
      <c r="AA1696" s="4" t="s">
        <v>43</v>
      </c>
      <c r="AB1696" s="4">
        <v>6</v>
      </c>
      <c r="AC1696" s="4" t="s">
        <v>1398</v>
      </c>
      <c r="AD1696" s="36">
        <v>8</v>
      </c>
      <c r="AE1696" s="36" t="s">
        <v>4362</v>
      </c>
      <c r="AF1696" s="4"/>
      <c r="AG1696" s="4"/>
      <c r="AH1696" s="4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</row>
    <row r="1697" spans="1:46" ht="15" customHeight="1" x14ac:dyDescent="0.35">
      <c r="A1697" s="4">
        <v>2023</v>
      </c>
      <c r="B1697" s="4" t="s">
        <v>147</v>
      </c>
      <c r="C1697" s="4" t="s">
        <v>148</v>
      </c>
      <c r="D1697" s="55">
        <v>45175</v>
      </c>
      <c r="E1697" s="4" t="s">
        <v>3198</v>
      </c>
      <c r="F1697" s="4" t="s">
        <v>36</v>
      </c>
      <c r="G1697" s="4" t="s">
        <v>37</v>
      </c>
      <c r="H1697" s="4" t="s">
        <v>38</v>
      </c>
      <c r="I1697" s="4" t="s">
        <v>2755</v>
      </c>
      <c r="J1697" s="4"/>
      <c r="K1697" s="55"/>
      <c r="L1697" s="4" t="s">
        <v>860</v>
      </c>
      <c r="M1697" s="4" t="s">
        <v>2983</v>
      </c>
      <c r="N1697" s="55"/>
      <c r="O1697" s="4" t="s">
        <v>4363</v>
      </c>
      <c r="P1697" s="55">
        <v>45238</v>
      </c>
      <c r="Q1697" s="4" t="s">
        <v>4364</v>
      </c>
      <c r="R1697" s="4"/>
      <c r="S1697" s="4"/>
      <c r="T1697" s="4">
        <v>0</v>
      </c>
      <c r="U1697" s="4" t="s">
        <v>150</v>
      </c>
      <c r="V1697" s="4">
        <v>301824</v>
      </c>
      <c r="W1697" s="4" t="s">
        <v>4365</v>
      </c>
      <c r="X1697" s="4">
        <v>301824</v>
      </c>
      <c r="Y1697" s="4" t="s">
        <v>4365</v>
      </c>
      <c r="Z1697" s="4">
        <v>25</v>
      </c>
      <c r="AA1697" s="4" t="s">
        <v>117</v>
      </c>
      <c r="AB1697" s="4">
        <v>2</v>
      </c>
      <c r="AC1697" s="4" t="s">
        <v>1367</v>
      </c>
      <c r="AD1697" s="36">
        <v>3</v>
      </c>
      <c r="AE1697" s="36" t="s">
        <v>4366</v>
      </c>
      <c r="AF1697" s="4"/>
      <c r="AG1697" s="4"/>
      <c r="AH1697" s="4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</row>
    <row r="1698" spans="1:46" ht="15" customHeight="1" x14ac:dyDescent="0.35">
      <c r="A1698" s="4">
        <v>2023</v>
      </c>
      <c r="B1698" s="4" t="s">
        <v>147</v>
      </c>
      <c r="C1698" s="4" t="s">
        <v>148</v>
      </c>
      <c r="D1698" s="55">
        <v>45175</v>
      </c>
      <c r="E1698" s="4" t="s">
        <v>2982</v>
      </c>
      <c r="F1698" s="4" t="s">
        <v>36</v>
      </c>
      <c r="G1698" s="4" t="s">
        <v>37</v>
      </c>
      <c r="H1698" s="4" t="s">
        <v>38</v>
      </c>
      <c r="I1698" s="4" t="s">
        <v>748</v>
      </c>
      <c r="J1698" s="4"/>
      <c r="K1698" s="55"/>
      <c r="L1698" s="4" t="s">
        <v>860</v>
      </c>
      <c r="M1698" s="4" t="s">
        <v>3185</v>
      </c>
      <c r="N1698" s="55"/>
      <c r="O1698" s="4" t="s">
        <v>4367</v>
      </c>
      <c r="P1698" s="55">
        <v>45191</v>
      </c>
      <c r="Q1698" s="4" t="s">
        <v>4368</v>
      </c>
      <c r="R1698" s="4"/>
      <c r="S1698" s="4"/>
      <c r="T1698" s="4">
        <v>0</v>
      </c>
      <c r="U1698" s="4" t="s">
        <v>150</v>
      </c>
      <c r="V1698" s="4">
        <v>300229</v>
      </c>
      <c r="W1698" s="4" t="s">
        <v>4369</v>
      </c>
      <c r="X1698" s="4">
        <v>300229</v>
      </c>
      <c r="Y1698" s="4" t="s">
        <v>4369</v>
      </c>
      <c r="Z1698" s="4">
        <v>2</v>
      </c>
      <c r="AA1698" s="4" t="s">
        <v>72</v>
      </c>
      <c r="AB1698" s="4">
        <v>18</v>
      </c>
      <c r="AC1698" s="4" t="s">
        <v>907</v>
      </c>
      <c r="AD1698" s="36">
        <v>6</v>
      </c>
      <c r="AE1698" s="36" t="s">
        <v>4370</v>
      </c>
      <c r="AF1698" s="4"/>
      <c r="AG1698" s="4"/>
      <c r="AH1698" s="4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</row>
    <row r="1699" spans="1:46" ht="15" customHeight="1" x14ac:dyDescent="0.35">
      <c r="A1699" s="4">
        <v>2023</v>
      </c>
      <c r="B1699" s="4" t="s">
        <v>147</v>
      </c>
      <c r="C1699" s="4" t="s">
        <v>148</v>
      </c>
      <c r="D1699" s="55">
        <v>45180</v>
      </c>
      <c r="E1699" s="4" t="s">
        <v>3198</v>
      </c>
      <c r="F1699" s="4" t="s">
        <v>36</v>
      </c>
      <c r="G1699" s="4" t="s">
        <v>37</v>
      </c>
      <c r="H1699" s="4" t="s">
        <v>38</v>
      </c>
      <c r="I1699" s="4" t="s">
        <v>2728</v>
      </c>
      <c r="J1699" s="4"/>
      <c r="K1699" s="55"/>
      <c r="L1699" s="4" t="s">
        <v>860</v>
      </c>
      <c r="M1699" s="4" t="s">
        <v>2983</v>
      </c>
      <c r="N1699" s="55"/>
      <c r="O1699" s="4" t="s">
        <v>4371</v>
      </c>
      <c r="P1699" s="55">
        <v>45274</v>
      </c>
      <c r="Q1699" s="4" t="s">
        <v>4372</v>
      </c>
      <c r="R1699" s="4"/>
      <c r="S1699" s="4"/>
      <c r="T1699" s="4">
        <v>0</v>
      </c>
      <c r="U1699" s="4" t="s">
        <v>150</v>
      </c>
      <c r="V1699" s="4">
        <v>301015</v>
      </c>
      <c r="W1699" s="4" t="s">
        <v>4373</v>
      </c>
      <c r="X1699" s="4">
        <v>301015</v>
      </c>
      <c r="Y1699" s="4" t="s">
        <v>4373</v>
      </c>
      <c r="Z1699" s="4">
        <v>12</v>
      </c>
      <c r="AA1699" s="4" t="s">
        <v>83</v>
      </c>
      <c r="AB1699" s="4">
        <v>1</v>
      </c>
      <c r="AC1699" s="4" t="s">
        <v>84</v>
      </c>
      <c r="AD1699" s="36">
        <v>19</v>
      </c>
      <c r="AE1699" s="36" t="s">
        <v>4374</v>
      </c>
      <c r="AF1699" s="4"/>
      <c r="AG1699" s="4"/>
      <c r="AH1699" s="4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</row>
    <row r="1700" spans="1:46" ht="15" customHeight="1" x14ac:dyDescent="0.35">
      <c r="A1700" s="4">
        <v>2023</v>
      </c>
      <c r="B1700" s="4" t="s">
        <v>147</v>
      </c>
      <c r="C1700" s="4" t="s">
        <v>148</v>
      </c>
      <c r="D1700" s="55">
        <v>45180</v>
      </c>
      <c r="E1700" s="4" t="s">
        <v>3198</v>
      </c>
      <c r="F1700" s="4" t="s">
        <v>36</v>
      </c>
      <c r="G1700" s="4" t="s">
        <v>37</v>
      </c>
      <c r="H1700" s="4" t="s">
        <v>38</v>
      </c>
      <c r="I1700" s="4" t="s">
        <v>2755</v>
      </c>
      <c r="J1700" s="4"/>
      <c r="K1700" s="55"/>
      <c r="L1700" s="4" t="s">
        <v>860</v>
      </c>
      <c r="M1700" s="4" t="s">
        <v>2983</v>
      </c>
      <c r="N1700" s="55"/>
      <c r="O1700" s="4" t="s">
        <v>4375</v>
      </c>
      <c r="P1700" s="55">
        <v>45260</v>
      </c>
      <c r="Q1700" s="4" t="s">
        <v>4376</v>
      </c>
      <c r="R1700" s="4"/>
      <c r="S1700" s="4"/>
      <c r="T1700" s="4">
        <v>0</v>
      </c>
      <c r="U1700" s="4" t="s">
        <v>150</v>
      </c>
      <c r="V1700" s="4">
        <v>300786</v>
      </c>
      <c r="W1700" s="4" t="s">
        <v>190</v>
      </c>
      <c r="X1700" s="4">
        <v>300786</v>
      </c>
      <c r="Y1700" s="4" t="s">
        <v>190</v>
      </c>
      <c r="Z1700" s="4">
        <v>8</v>
      </c>
      <c r="AA1700" s="4" t="s">
        <v>191</v>
      </c>
      <c r="AB1700" s="4">
        <v>13</v>
      </c>
      <c r="AC1700" s="4" t="s">
        <v>192</v>
      </c>
      <c r="AD1700" s="36">
        <v>2</v>
      </c>
      <c r="AE1700" s="36" t="s">
        <v>193</v>
      </c>
      <c r="AF1700" s="4"/>
      <c r="AG1700" s="4"/>
      <c r="AH1700" s="4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</row>
    <row r="1701" spans="1:46" ht="15" customHeight="1" x14ac:dyDescent="0.35">
      <c r="A1701" s="4">
        <v>2023</v>
      </c>
      <c r="B1701" s="4" t="s">
        <v>147</v>
      </c>
      <c r="C1701" s="4" t="s">
        <v>148</v>
      </c>
      <c r="D1701" s="55">
        <v>45182</v>
      </c>
      <c r="E1701" s="4" t="s">
        <v>2982</v>
      </c>
      <c r="F1701" s="4" t="s">
        <v>36</v>
      </c>
      <c r="G1701" s="4" t="s">
        <v>37</v>
      </c>
      <c r="H1701" s="4" t="s">
        <v>38</v>
      </c>
      <c r="I1701" s="4" t="s">
        <v>748</v>
      </c>
      <c r="J1701" s="4"/>
      <c r="K1701" s="55"/>
      <c r="L1701" s="4" t="s">
        <v>860</v>
      </c>
      <c r="M1701" s="4" t="s">
        <v>2983</v>
      </c>
      <c r="N1701" s="55"/>
      <c r="O1701" s="4" t="s">
        <v>4377</v>
      </c>
      <c r="P1701" s="55">
        <v>45238</v>
      </c>
      <c r="Q1701" s="4" t="s">
        <v>4378</v>
      </c>
      <c r="R1701" s="4"/>
      <c r="S1701" s="4"/>
      <c r="T1701" s="4">
        <v>0</v>
      </c>
      <c r="U1701" s="4" t="s">
        <v>150</v>
      </c>
      <c r="V1701" s="4">
        <v>300969</v>
      </c>
      <c r="W1701" s="4" t="s">
        <v>1549</v>
      </c>
      <c r="X1701" s="4">
        <v>300969</v>
      </c>
      <c r="Y1701" s="4" t="s">
        <v>1549</v>
      </c>
      <c r="Z1701" s="4">
        <v>11</v>
      </c>
      <c r="AA1701" s="4" t="s">
        <v>310</v>
      </c>
      <c r="AB1701" s="4">
        <v>1</v>
      </c>
      <c r="AC1701" s="4" t="s">
        <v>310</v>
      </c>
      <c r="AD1701" s="36">
        <v>10</v>
      </c>
      <c r="AE1701" s="36" t="s">
        <v>1550</v>
      </c>
      <c r="AF1701" s="4"/>
      <c r="AG1701" s="4"/>
      <c r="AH1701" s="4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</row>
    <row r="1702" spans="1:46" ht="15" customHeight="1" x14ac:dyDescent="0.35">
      <c r="A1702" s="4">
        <v>2023</v>
      </c>
      <c r="B1702" s="4" t="s">
        <v>147</v>
      </c>
      <c r="C1702" s="4" t="s">
        <v>148</v>
      </c>
      <c r="D1702" s="55">
        <v>45182</v>
      </c>
      <c r="E1702" s="4" t="s">
        <v>3198</v>
      </c>
      <c r="F1702" s="4" t="s">
        <v>36</v>
      </c>
      <c r="G1702" s="4" t="s">
        <v>37</v>
      </c>
      <c r="H1702" s="4" t="s">
        <v>38</v>
      </c>
      <c r="I1702" s="4" t="s">
        <v>2755</v>
      </c>
      <c r="J1702" s="4"/>
      <c r="K1702" s="55"/>
      <c r="L1702" s="4" t="s">
        <v>860</v>
      </c>
      <c r="M1702" s="4" t="s">
        <v>2983</v>
      </c>
      <c r="N1702" s="55"/>
      <c r="O1702" s="4" t="s">
        <v>4379</v>
      </c>
      <c r="P1702" s="55">
        <v>45275</v>
      </c>
      <c r="Q1702" s="4" t="s">
        <v>4380</v>
      </c>
      <c r="R1702" s="4"/>
      <c r="S1702" s="4"/>
      <c r="T1702" s="4">
        <v>0</v>
      </c>
      <c r="U1702" s="4" t="s">
        <v>150</v>
      </c>
      <c r="V1702" s="4">
        <v>300736</v>
      </c>
      <c r="W1702" s="4" t="s">
        <v>4381</v>
      </c>
      <c r="X1702" s="4">
        <v>300736</v>
      </c>
      <c r="Y1702" s="4" t="s">
        <v>4381</v>
      </c>
      <c r="Z1702" s="4">
        <v>8</v>
      </c>
      <c r="AA1702" s="4" t="s">
        <v>191</v>
      </c>
      <c r="AB1702" s="4">
        <v>7</v>
      </c>
      <c r="AC1702" s="4" t="s">
        <v>2077</v>
      </c>
      <c r="AD1702" s="36">
        <v>5</v>
      </c>
      <c r="AE1702" s="36" t="s">
        <v>4382</v>
      </c>
      <c r="AF1702" s="4"/>
      <c r="AG1702" s="4"/>
      <c r="AH1702" s="4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</row>
    <row r="1703" spans="1:46" ht="15" customHeight="1" x14ac:dyDescent="0.35">
      <c r="A1703" s="4">
        <v>2023</v>
      </c>
      <c r="B1703" s="4" t="s">
        <v>34</v>
      </c>
      <c r="C1703" s="4" t="s">
        <v>34</v>
      </c>
      <c r="D1703" s="55">
        <v>45181</v>
      </c>
      <c r="E1703" s="4" t="s">
        <v>3198</v>
      </c>
      <c r="F1703" s="4" t="s">
        <v>36</v>
      </c>
      <c r="G1703" s="4" t="s">
        <v>37</v>
      </c>
      <c r="H1703" s="4" t="s">
        <v>38</v>
      </c>
      <c r="I1703" s="4" t="s">
        <v>2742</v>
      </c>
      <c r="J1703" s="4"/>
      <c r="K1703" s="55"/>
      <c r="L1703" s="4"/>
      <c r="M1703" s="4" t="s">
        <v>4383</v>
      </c>
      <c r="N1703" s="55"/>
      <c r="O1703" s="4" t="s">
        <v>4384</v>
      </c>
      <c r="P1703" s="55">
        <v>45211</v>
      </c>
      <c r="Q1703" s="4" t="s">
        <v>4385</v>
      </c>
      <c r="R1703" s="4"/>
      <c r="S1703" s="4"/>
      <c r="T1703" s="4">
        <v>1</v>
      </c>
      <c r="U1703" s="4" t="s">
        <v>40</v>
      </c>
      <c r="V1703" s="4">
        <v>22</v>
      </c>
      <c r="W1703" s="4" t="s">
        <v>852</v>
      </c>
      <c r="X1703" s="4">
        <v>1268</v>
      </c>
      <c r="Y1703" s="4" t="s">
        <v>852</v>
      </c>
      <c r="Z1703" s="4">
        <v>15</v>
      </c>
      <c r="AA1703" s="4" t="s">
        <v>43</v>
      </c>
      <c r="AB1703" s="4">
        <v>1</v>
      </c>
      <c r="AC1703" s="4" t="s">
        <v>43</v>
      </c>
      <c r="AD1703" s="36">
        <v>41</v>
      </c>
      <c r="AE1703" s="36" t="s">
        <v>579</v>
      </c>
      <c r="AF1703" s="4"/>
      <c r="AG1703" s="4"/>
      <c r="AH1703" s="4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</row>
    <row r="1704" spans="1:46" ht="15" customHeight="1" x14ac:dyDescent="0.35">
      <c r="A1704" s="4">
        <v>2023</v>
      </c>
      <c r="B1704" s="4" t="s">
        <v>147</v>
      </c>
      <c r="C1704" s="4" t="s">
        <v>148</v>
      </c>
      <c r="D1704" s="55">
        <v>45173</v>
      </c>
      <c r="E1704" s="4" t="s">
        <v>3198</v>
      </c>
      <c r="F1704" s="4" t="s">
        <v>36</v>
      </c>
      <c r="G1704" s="4" t="s">
        <v>37</v>
      </c>
      <c r="H1704" s="4" t="s">
        <v>38</v>
      </c>
      <c r="I1704" s="4" t="s">
        <v>2742</v>
      </c>
      <c r="J1704" s="4"/>
      <c r="K1704" s="55"/>
      <c r="L1704" s="4" t="s">
        <v>860</v>
      </c>
      <c r="M1704" s="4" t="s">
        <v>2983</v>
      </c>
      <c r="N1704" s="55"/>
      <c r="O1704" s="4" t="s">
        <v>4386</v>
      </c>
      <c r="P1704" s="55">
        <v>45289</v>
      </c>
      <c r="Q1704" s="4" t="s">
        <v>4387</v>
      </c>
      <c r="R1704" s="4"/>
      <c r="S1704" s="4"/>
      <c r="T1704" s="56">
        <v>0</v>
      </c>
      <c r="U1704" s="56" t="s">
        <v>150</v>
      </c>
      <c r="V1704" s="4">
        <v>301132</v>
      </c>
      <c r="W1704" s="56" t="s">
        <v>4388</v>
      </c>
      <c r="X1704" s="4">
        <v>301132</v>
      </c>
      <c r="Y1704" s="56" t="s">
        <v>4388</v>
      </c>
      <c r="Z1704" s="56">
        <v>13</v>
      </c>
      <c r="AA1704" s="56" t="s">
        <v>314</v>
      </c>
      <c r="AB1704" s="56">
        <v>1</v>
      </c>
      <c r="AC1704" s="56" t="s">
        <v>315</v>
      </c>
      <c r="AD1704" s="37">
        <v>6</v>
      </c>
      <c r="AE1704" s="37" t="s">
        <v>4389</v>
      </c>
      <c r="AF1704" s="4"/>
      <c r="AG1704" s="4"/>
      <c r="AH1704" s="4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</row>
    <row r="1705" spans="1:46" ht="15" customHeight="1" x14ac:dyDescent="0.35">
      <c r="A1705" s="4">
        <v>2023</v>
      </c>
      <c r="B1705" s="4" t="s">
        <v>859</v>
      </c>
      <c r="C1705" s="4" t="s">
        <v>859</v>
      </c>
      <c r="D1705" s="55">
        <v>45233</v>
      </c>
      <c r="E1705" s="4" t="s">
        <v>2947</v>
      </c>
      <c r="F1705" s="4" t="s">
        <v>36</v>
      </c>
      <c r="G1705" s="4" t="s">
        <v>37</v>
      </c>
      <c r="H1705" s="4" t="s">
        <v>38</v>
      </c>
      <c r="I1705" s="4" t="s">
        <v>2948</v>
      </c>
      <c r="J1705" s="4"/>
      <c r="K1705" s="55"/>
      <c r="L1705" s="4" t="s">
        <v>860</v>
      </c>
      <c r="M1705" s="4" t="s">
        <v>2983</v>
      </c>
      <c r="N1705" s="55"/>
      <c r="O1705" s="4" t="s">
        <v>4390</v>
      </c>
      <c r="P1705" s="55">
        <v>45233</v>
      </c>
      <c r="Q1705" s="4" t="s">
        <v>4391</v>
      </c>
      <c r="R1705" s="4"/>
      <c r="S1705" s="4"/>
      <c r="T1705" s="56">
        <v>0</v>
      </c>
      <c r="U1705" s="56" t="s">
        <v>150</v>
      </c>
      <c r="V1705" s="4">
        <v>500129</v>
      </c>
      <c r="W1705" s="56" t="s">
        <v>4392</v>
      </c>
      <c r="X1705" s="4">
        <v>500129</v>
      </c>
      <c r="Y1705" s="56" t="s">
        <v>4392</v>
      </c>
      <c r="Z1705" s="56">
        <v>4</v>
      </c>
      <c r="AA1705" s="56" t="s">
        <v>301</v>
      </c>
      <c r="AB1705" s="56">
        <v>1</v>
      </c>
      <c r="AC1705" s="56" t="s">
        <v>301</v>
      </c>
      <c r="AD1705" s="37">
        <v>1</v>
      </c>
      <c r="AE1705" s="37" t="s">
        <v>301</v>
      </c>
      <c r="AF1705" s="4"/>
      <c r="AG1705" s="4"/>
      <c r="AH1705" s="4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</row>
    <row r="1706" spans="1:46" ht="15" customHeight="1" x14ac:dyDescent="0.35">
      <c r="A1706" s="4">
        <v>2023</v>
      </c>
      <c r="B1706" s="4" t="s">
        <v>147</v>
      </c>
      <c r="C1706" s="4" t="s">
        <v>148</v>
      </c>
      <c r="D1706" s="55">
        <v>45201</v>
      </c>
      <c r="E1706" s="4" t="s">
        <v>2982</v>
      </c>
      <c r="F1706" s="4" t="s">
        <v>36</v>
      </c>
      <c r="G1706" s="4" t="s">
        <v>37</v>
      </c>
      <c r="H1706" s="4" t="s">
        <v>38</v>
      </c>
      <c r="I1706" s="4" t="s">
        <v>748</v>
      </c>
      <c r="J1706" s="4"/>
      <c r="K1706" s="55"/>
      <c r="L1706" s="4" t="s">
        <v>860</v>
      </c>
      <c r="M1706" s="4" t="s">
        <v>3185</v>
      </c>
      <c r="N1706" s="55"/>
      <c r="O1706" s="4" t="s">
        <v>3750</v>
      </c>
      <c r="P1706" s="55">
        <v>45233</v>
      </c>
      <c r="Q1706" s="4" t="s">
        <v>4393</v>
      </c>
      <c r="R1706" s="4"/>
      <c r="S1706" s="4"/>
      <c r="T1706" s="4">
        <v>0</v>
      </c>
      <c r="U1706" s="4" t="s">
        <v>150</v>
      </c>
      <c r="V1706" s="4">
        <v>301380</v>
      </c>
      <c r="W1706" s="4" t="s">
        <v>668</v>
      </c>
      <c r="X1706" s="4">
        <v>301380</v>
      </c>
      <c r="Y1706" s="4" t="s">
        <v>668</v>
      </c>
      <c r="Z1706" s="4">
        <v>15</v>
      </c>
      <c r="AA1706" s="4" t="s">
        <v>43</v>
      </c>
      <c r="AB1706" s="4">
        <v>8</v>
      </c>
      <c r="AC1706" s="4" t="s">
        <v>421</v>
      </c>
      <c r="AD1706" s="36">
        <v>10</v>
      </c>
      <c r="AE1706" s="36" t="s">
        <v>669</v>
      </c>
      <c r="AF1706" s="4"/>
      <c r="AG1706" s="4"/>
      <c r="AH1706" s="4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</row>
    <row r="1707" spans="1:46" ht="15" customHeight="1" x14ac:dyDescent="0.35">
      <c r="A1707" s="4">
        <v>2023</v>
      </c>
      <c r="B1707" s="4" t="s">
        <v>147</v>
      </c>
      <c r="C1707" s="4" t="s">
        <v>148</v>
      </c>
      <c r="D1707" s="55">
        <v>45201</v>
      </c>
      <c r="E1707" s="4" t="s">
        <v>3198</v>
      </c>
      <c r="F1707" s="4" t="s">
        <v>36</v>
      </c>
      <c r="G1707" s="4" t="s">
        <v>37</v>
      </c>
      <c r="H1707" s="4" t="s">
        <v>38</v>
      </c>
      <c r="I1707" s="4" t="s">
        <v>2712</v>
      </c>
      <c r="J1707" s="4"/>
      <c r="K1707" s="55"/>
      <c r="L1707" s="4" t="s">
        <v>860</v>
      </c>
      <c r="M1707" s="4" t="s">
        <v>4394</v>
      </c>
      <c r="N1707" s="55"/>
      <c r="O1707" s="4" t="s">
        <v>4395</v>
      </c>
      <c r="P1707" s="55">
        <v>45202</v>
      </c>
      <c r="Q1707" s="4" t="s">
        <v>4396</v>
      </c>
      <c r="R1707" s="4"/>
      <c r="S1707" s="4"/>
      <c r="T1707" s="4">
        <v>0</v>
      </c>
      <c r="U1707" s="4" t="s">
        <v>150</v>
      </c>
      <c r="V1707" s="4">
        <v>300915</v>
      </c>
      <c r="W1707" s="4" t="s">
        <v>4397</v>
      </c>
      <c r="X1707" s="4">
        <v>300915</v>
      </c>
      <c r="Y1707" s="4" t="s">
        <v>4397</v>
      </c>
      <c r="Z1707" s="4">
        <v>10</v>
      </c>
      <c r="AA1707" s="4" t="s">
        <v>256</v>
      </c>
      <c r="AB1707" s="56">
        <v>4</v>
      </c>
      <c r="AC1707" s="56" t="s">
        <v>4398</v>
      </c>
      <c r="AD1707" s="36">
        <v>4</v>
      </c>
      <c r="AE1707" s="36" t="s">
        <v>4399</v>
      </c>
      <c r="AF1707" s="4"/>
      <c r="AG1707" s="4"/>
      <c r="AH1707" s="4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</row>
    <row r="1708" spans="1:46" ht="15" customHeight="1" x14ac:dyDescent="0.35">
      <c r="A1708" s="4">
        <v>2023</v>
      </c>
      <c r="B1708" s="4" t="s">
        <v>147</v>
      </c>
      <c r="C1708" s="4" t="s">
        <v>148</v>
      </c>
      <c r="D1708" s="55">
        <v>45208</v>
      </c>
      <c r="E1708" s="4" t="s">
        <v>3250</v>
      </c>
      <c r="F1708" s="4" t="s">
        <v>36</v>
      </c>
      <c r="G1708" s="4" t="s">
        <v>921</v>
      </c>
      <c r="H1708" s="4" t="s">
        <v>38</v>
      </c>
      <c r="I1708" s="4" t="s">
        <v>748</v>
      </c>
      <c r="J1708" s="4"/>
      <c r="K1708" s="57"/>
      <c r="L1708" s="4" t="s">
        <v>860</v>
      </c>
      <c r="M1708" s="4" t="s">
        <v>3185</v>
      </c>
      <c r="N1708" s="55"/>
      <c r="O1708" s="4" t="s">
        <v>4400</v>
      </c>
      <c r="P1708" s="55">
        <v>45229</v>
      </c>
      <c r="Q1708" s="4" t="s">
        <v>4401</v>
      </c>
      <c r="R1708" s="4"/>
      <c r="S1708" s="4"/>
      <c r="T1708" s="4">
        <v>0</v>
      </c>
      <c r="U1708" s="4" t="s">
        <v>150</v>
      </c>
      <c r="V1708" s="4">
        <v>300980</v>
      </c>
      <c r="W1708" s="4" t="s">
        <v>3078</v>
      </c>
      <c r="X1708" s="4">
        <v>300980</v>
      </c>
      <c r="Y1708" s="4" t="s">
        <v>3078</v>
      </c>
      <c r="Z1708" s="4">
        <v>11</v>
      </c>
      <c r="AA1708" s="4" t="s">
        <v>310</v>
      </c>
      <c r="AB1708" s="56">
        <v>2</v>
      </c>
      <c r="AC1708" s="56" t="s">
        <v>2222</v>
      </c>
      <c r="AD1708" s="36">
        <v>7</v>
      </c>
      <c r="AE1708" s="36" t="s">
        <v>3079</v>
      </c>
      <c r="AF1708" s="4"/>
      <c r="AG1708" s="4"/>
      <c r="AH1708" s="4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</row>
    <row r="1709" spans="1:46" ht="15" customHeight="1" x14ac:dyDescent="0.35">
      <c r="A1709" s="4">
        <v>2023</v>
      </c>
      <c r="B1709" s="4" t="s">
        <v>147</v>
      </c>
      <c r="C1709" s="4" t="s">
        <v>148</v>
      </c>
      <c r="D1709" s="55">
        <v>45210</v>
      </c>
      <c r="E1709" s="4" t="s">
        <v>3198</v>
      </c>
      <c r="F1709" s="4" t="s">
        <v>36</v>
      </c>
      <c r="G1709" s="4" t="s">
        <v>37</v>
      </c>
      <c r="H1709" s="4" t="s">
        <v>38</v>
      </c>
      <c r="I1709" s="4" t="s">
        <v>2755</v>
      </c>
      <c r="J1709" s="4"/>
      <c r="K1709" s="57"/>
      <c r="L1709" s="4" t="s">
        <v>860</v>
      </c>
      <c r="M1709" s="4" t="s">
        <v>2983</v>
      </c>
      <c r="N1709" s="55"/>
      <c r="O1709" s="4" t="s">
        <v>4402</v>
      </c>
      <c r="P1709" s="55">
        <v>45260</v>
      </c>
      <c r="Q1709" s="4" t="s">
        <v>4403</v>
      </c>
      <c r="R1709" s="4"/>
      <c r="S1709" s="4"/>
      <c r="T1709" s="4">
        <v>0</v>
      </c>
      <c r="U1709" s="4" t="s">
        <v>150</v>
      </c>
      <c r="V1709" s="4">
        <v>301902</v>
      </c>
      <c r="W1709" s="4" t="s">
        <v>4404</v>
      </c>
      <c r="X1709" s="4">
        <v>301902</v>
      </c>
      <c r="Y1709" s="4" t="s">
        <v>4404</v>
      </c>
      <c r="Z1709" s="4">
        <v>8</v>
      </c>
      <c r="AA1709" s="4" t="s">
        <v>191</v>
      </c>
      <c r="AB1709" s="4">
        <v>9</v>
      </c>
      <c r="AC1709" s="4" t="s">
        <v>260</v>
      </c>
      <c r="AD1709" s="36">
        <v>18</v>
      </c>
      <c r="AE1709" s="36" t="s">
        <v>4405</v>
      </c>
      <c r="AF1709" s="4"/>
      <c r="AG1709" s="4"/>
      <c r="AH1709" s="4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</row>
    <row r="1710" spans="1:46" ht="15" customHeight="1" x14ac:dyDescent="0.35">
      <c r="A1710" s="4">
        <v>2023</v>
      </c>
      <c r="B1710" s="4" t="s">
        <v>147</v>
      </c>
      <c r="C1710" s="4" t="s">
        <v>148</v>
      </c>
      <c r="D1710" s="55">
        <v>45202</v>
      </c>
      <c r="E1710" s="4" t="s">
        <v>3198</v>
      </c>
      <c r="F1710" s="4" t="s">
        <v>36</v>
      </c>
      <c r="G1710" s="4" t="s">
        <v>37</v>
      </c>
      <c r="H1710" s="4" t="s">
        <v>38</v>
      </c>
      <c r="I1710" s="4" t="s">
        <v>2712</v>
      </c>
      <c r="J1710" s="4"/>
      <c r="K1710" s="55"/>
      <c r="L1710" s="4" t="s">
        <v>860</v>
      </c>
      <c r="M1710" s="4" t="s">
        <v>2983</v>
      </c>
      <c r="N1710" s="55"/>
      <c r="O1710" s="4" t="s">
        <v>4406</v>
      </c>
      <c r="P1710" s="55">
        <v>45217</v>
      </c>
      <c r="Q1710" s="4" t="s">
        <v>4407</v>
      </c>
      <c r="R1710" s="4"/>
      <c r="S1710" s="4"/>
      <c r="T1710" s="4">
        <v>0</v>
      </c>
      <c r="U1710" s="4" t="s">
        <v>150</v>
      </c>
      <c r="V1710" s="4">
        <v>301781</v>
      </c>
      <c r="W1710" s="4" t="s">
        <v>1435</v>
      </c>
      <c r="X1710" s="4">
        <v>301781</v>
      </c>
      <c r="Y1710" s="4" t="s">
        <v>1435</v>
      </c>
      <c r="Z1710" s="4">
        <v>23</v>
      </c>
      <c r="AA1710" s="4" t="s">
        <v>113</v>
      </c>
      <c r="AB1710" s="4">
        <v>1</v>
      </c>
      <c r="AC1710" s="4" t="s">
        <v>113</v>
      </c>
      <c r="AD1710" s="36">
        <v>4</v>
      </c>
      <c r="AE1710" s="36" t="s">
        <v>1436</v>
      </c>
      <c r="AF1710" s="4"/>
      <c r="AG1710" s="4"/>
      <c r="AH1710" s="4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</row>
    <row r="1711" spans="1:46" ht="15" customHeight="1" x14ac:dyDescent="0.35">
      <c r="A1711" s="4">
        <v>2023</v>
      </c>
      <c r="B1711" s="4" t="s">
        <v>147</v>
      </c>
      <c r="C1711" s="4" t="s">
        <v>148</v>
      </c>
      <c r="D1711" s="55">
        <v>45203</v>
      </c>
      <c r="E1711" s="4" t="s">
        <v>2982</v>
      </c>
      <c r="F1711" s="4" t="s">
        <v>36</v>
      </c>
      <c r="G1711" s="4" t="s">
        <v>37</v>
      </c>
      <c r="H1711" s="4" t="s">
        <v>38</v>
      </c>
      <c r="I1711" s="4" t="s">
        <v>2712</v>
      </c>
      <c r="J1711" s="4"/>
      <c r="K1711" s="55"/>
      <c r="L1711" s="4" t="s">
        <v>860</v>
      </c>
      <c r="M1711" s="4" t="s">
        <v>2983</v>
      </c>
      <c r="N1711" s="55"/>
      <c r="O1711" s="4" t="s">
        <v>4408</v>
      </c>
      <c r="P1711" s="55">
        <v>45217</v>
      </c>
      <c r="Q1711" s="4" t="s">
        <v>4409</v>
      </c>
      <c r="R1711" s="4"/>
      <c r="S1711" s="4"/>
      <c r="T1711" s="4">
        <v>0</v>
      </c>
      <c r="U1711" s="4" t="s">
        <v>150</v>
      </c>
      <c r="V1711" s="4">
        <v>301879</v>
      </c>
      <c r="W1711" s="4" t="s">
        <v>4410</v>
      </c>
      <c r="X1711" s="4">
        <v>301879</v>
      </c>
      <c r="Y1711" s="4" t="s">
        <v>4410</v>
      </c>
      <c r="Z1711" s="4">
        <v>10</v>
      </c>
      <c r="AA1711" s="4" t="s">
        <v>256</v>
      </c>
      <c r="AB1711" s="4">
        <v>6</v>
      </c>
      <c r="AC1711" s="4" t="s">
        <v>880</v>
      </c>
      <c r="AD1711" s="36">
        <v>7</v>
      </c>
      <c r="AE1711" s="36" t="s">
        <v>4411</v>
      </c>
      <c r="AF1711" s="4"/>
      <c r="AG1711" s="4"/>
      <c r="AH1711" s="4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</row>
    <row r="1712" spans="1:46" ht="15" customHeight="1" x14ac:dyDescent="0.35">
      <c r="A1712" s="4">
        <v>2023</v>
      </c>
      <c r="B1712" s="4" t="s">
        <v>147</v>
      </c>
      <c r="C1712" s="4" t="s">
        <v>148</v>
      </c>
      <c r="D1712" s="55">
        <v>45181</v>
      </c>
      <c r="E1712" s="4" t="s">
        <v>3198</v>
      </c>
      <c r="F1712" s="4" t="s">
        <v>36</v>
      </c>
      <c r="G1712" s="4" t="s">
        <v>37</v>
      </c>
      <c r="H1712" s="4" t="s">
        <v>38</v>
      </c>
      <c r="I1712" s="4" t="s">
        <v>2712</v>
      </c>
      <c r="J1712" s="4"/>
      <c r="K1712" s="55"/>
      <c r="L1712" s="4" t="s">
        <v>860</v>
      </c>
      <c r="M1712" s="4" t="s">
        <v>2983</v>
      </c>
      <c r="N1712" s="55"/>
      <c r="O1712" s="4" t="s">
        <v>4412</v>
      </c>
      <c r="P1712" s="55">
        <v>45217</v>
      </c>
      <c r="Q1712" s="4" t="s">
        <v>4413</v>
      </c>
      <c r="R1712" s="4"/>
      <c r="S1712" s="4"/>
      <c r="T1712" s="4">
        <v>0</v>
      </c>
      <c r="U1712" s="4" t="s">
        <v>150</v>
      </c>
      <c r="V1712" s="4">
        <v>300943</v>
      </c>
      <c r="W1712" s="4" t="s">
        <v>4414</v>
      </c>
      <c r="X1712" s="4">
        <v>300943</v>
      </c>
      <c r="Y1712" s="4" t="s">
        <v>4414</v>
      </c>
      <c r="Z1712" s="4">
        <v>10</v>
      </c>
      <c r="AA1712" s="4" t="s">
        <v>256</v>
      </c>
      <c r="AB1712" s="4">
        <v>9</v>
      </c>
      <c r="AC1712" s="4" t="s">
        <v>1410</v>
      </c>
      <c r="AD1712" s="36">
        <v>3</v>
      </c>
      <c r="AE1712" s="36" t="s">
        <v>4415</v>
      </c>
      <c r="AF1712" s="4"/>
      <c r="AG1712" s="4"/>
      <c r="AH1712" s="4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</row>
    <row r="1713" spans="1:46" ht="15" customHeight="1" x14ac:dyDescent="0.35">
      <c r="A1713" s="4">
        <v>2023</v>
      </c>
      <c r="B1713" s="4" t="s">
        <v>147</v>
      </c>
      <c r="C1713" s="4" t="s">
        <v>148</v>
      </c>
      <c r="D1713" s="55">
        <v>45229</v>
      </c>
      <c r="E1713" s="4" t="s">
        <v>2982</v>
      </c>
      <c r="F1713" s="4" t="s">
        <v>36</v>
      </c>
      <c r="G1713" s="4" t="s">
        <v>37</v>
      </c>
      <c r="H1713" s="4" t="s">
        <v>38</v>
      </c>
      <c r="I1713" s="4" t="s">
        <v>2948</v>
      </c>
      <c r="J1713" s="4"/>
      <c r="K1713" s="55"/>
      <c r="L1713" s="4" t="s">
        <v>860</v>
      </c>
      <c r="M1713" s="4" t="s">
        <v>2983</v>
      </c>
      <c r="N1713" s="55"/>
      <c r="O1713" s="4" t="s">
        <v>4416</v>
      </c>
      <c r="P1713" s="55">
        <v>45229</v>
      </c>
      <c r="Q1713" s="4" t="s">
        <v>4417</v>
      </c>
      <c r="R1713" s="4"/>
      <c r="S1713" s="4"/>
      <c r="T1713" s="4">
        <v>0</v>
      </c>
      <c r="U1713" s="4" t="s">
        <v>150</v>
      </c>
      <c r="V1713" s="4">
        <v>300425</v>
      </c>
      <c r="W1713" s="4" t="s">
        <v>4418</v>
      </c>
      <c r="X1713" s="4">
        <v>300425</v>
      </c>
      <c r="Y1713" s="4" t="s">
        <v>4418</v>
      </c>
      <c r="Z1713" s="4">
        <v>4</v>
      </c>
      <c r="AA1713" s="4" t="s">
        <v>301</v>
      </c>
      <c r="AB1713" s="4">
        <v>7</v>
      </c>
      <c r="AC1713" s="4" t="s">
        <v>2701</v>
      </c>
      <c r="AD1713" s="36">
        <v>3</v>
      </c>
      <c r="AE1713" s="36" t="s">
        <v>4419</v>
      </c>
      <c r="AF1713" s="4"/>
      <c r="AG1713" s="4"/>
      <c r="AH1713" s="4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</row>
    <row r="1714" spans="1:46" ht="15" customHeight="1" x14ac:dyDescent="0.35">
      <c r="A1714" s="4">
        <v>2023</v>
      </c>
      <c r="B1714" s="4" t="s">
        <v>34</v>
      </c>
      <c r="C1714" s="4" t="s">
        <v>244</v>
      </c>
      <c r="D1714" s="55">
        <v>45236</v>
      </c>
      <c r="E1714" s="4" t="s">
        <v>4420</v>
      </c>
      <c r="F1714" s="4" t="s">
        <v>3709</v>
      </c>
      <c r="G1714" s="4" t="s">
        <v>37</v>
      </c>
      <c r="H1714" s="4" t="s">
        <v>38</v>
      </c>
      <c r="I1714" s="4" t="s">
        <v>2948</v>
      </c>
      <c r="J1714" s="4"/>
      <c r="K1714" s="57"/>
      <c r="L1714" s="4" t="s">
        <v>860</v>
      </c>
      <c r="M1714" s="4" t="s">
        <v>2949</v>
      </c>
      <c r="N1714" s="55"/>
      <c r="O1714" s="4" t="s">
        <v>4421</v>
      </c>
      <c r="P1714" s="57">
        <v>45238</v>
      </c>
      <c r="Q1714" s="4" t="s">
        <v>4422</v>
      </c>
      <c r="R1714" s="4"/>
      <c r="S1714" s="4"/>
      <c r="T1714" s="4">
        <v>10</v>
      </c>
      <c r="U1714" s="4" t="s">
        <v>246</v>
      </c>
      <c r="V1714" s="4">
        <v>530</v>
      </c>
      <c r="W1714" s="4" t="s">
        <v>532</v>
      </c>
      <c r="X1714" s="4">
        <v>108</v>
      </c>
      <c r="Y1714" s="4" t="s">
        <v>533</v>
      </c>
      <c r="Z1714" s="4">
        <v>15</v>
      </c>
      <c r="AA1714" s="4" t="s">
        <v>43</v>
      </c>
      <c r="AB1714" s="4">
        <v>8</v>
      </c>
      <c r="AC1714" s="4" t="s">
        <v>421</v>
      </c>
      <c r="AD1714" s="36">
        <v>1</v>
      </c>
      <c r="AE1714" s="36" t="s">
        <v>422</v>
      </c>
      <c r="AF1714" s="4"/>
      <c r="AG1714" s="4"/>
      <c r="AH1714" s="4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</row>
    <row r="1715" spans="1:46" ht="15" customHeight="1" x14ac:dyDescent="0.35">
      <c r="A1715" s="4">
        <v>2023</v>
      </c>
      <c r="B1715" s="4" t="s">
        <v>147</v>
      </c>
      <c r="C1715" s="4" t="s">
        <v>207</v>
      </c>
      <c r="D1715" s="55">
        <v>45238</v>
      </c>
      <c r="E1715" s="4" t="s">
        <v>3198</v>
      </c>
      <c r="F1715" s="4" t="s">
        <v>36</v>
      </c>
      <c r="G1715" s="4" t="s">
        <v>37</v>
      </c>
      <c r="H1715" s="4" t="s">
        <v>38</v>
      </c>
      <c r="I1715" s="4" t="s">
        <v>2755</v>
      </c>
      <c r="J1715" s="4"/>
      <c r="K1715" s="57"/>
      <c r="L1715" s="4" t="s">
        <v>860</v>
      </c>
      <c r="M1715" s="4" t="s">
        <v>2983</v>
      </c>
      <c r="N1715" s="55"/>
      <c r="O1715" s="4" t="s">
        <v>4423</v>
      </c>
      <c r="P1715" s="57">
        <v>45279</v>
      </c>
      <c r="Q1715" s="4" t="s">
        <v>4424</v>
      </c>
      <c r="R1715" s="4"/>
      <c r="S1715" s="4"/>
      <c r="T1715" s="4">
        <v>0</v>
      </c>
      <c r="U1715" s="4" t="s">
        <v>150</v>
      </c>
      <c r="V1715" s="4">
        <v>300732</v>
      </c>
      <c r="W1715" s="4" t="s">
        <v>2076</v>
      </c>
      <c r="X1715" s="4">
        <v>300732</v>
      </c>
      <c r="Y1715" s="4" t="s">
        <v>2076</v>
      </c>
      <c r="Z1715" s="4">
        <v>8</v>
      </c>
      <c r="AA1715" s="4" t="s">
        <v>191</v>
      </c>
      <c r="AB1715" s="4">
        <v>7</v>
      </c>
      <c r="AC1715" s="4" t="s">
        <v>2077</v>
      </c>
      <c r="AD1715" s="36">
        <v>1</v>
      </c>
      <c r="AE1715" s="36" t="s">
        <v>2078</v>
      </c>
      <c r="AF1715" s="4"/>
      <c r="AG1715" s="4"/>
      <c r="AH1715" s="4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</row>
    <row r="1716" spans="1:46" ht="15" customHeight="1" x14ac:dyDescent="0.35">
      <c r="A1716" s="4">
        <v>2023</v>
      </c>
      <c r="B1716" s="4" t="s">
        <v>147</v>
      </c>
      <c r="C1716" s="4" t="s">
        <v>148</v>
      </c>
      <c r="D1716" s="55">
        <v>45244</v>
      </c>
      <c r="E1716" s="4" t="s">
        <v>2982</v>
      </c>
      <c r="F1716" s="4" t="s">
        <v>36</v>
      </c>
      <c r="G1716" s="4" t="s">
        <v>37</v>
      </c>
      <c r="H1716" s="4" t="s">
        <v>38</v>
      </c>
      <c r="I1716" s="4" t="s">
        <v>748</v>
      </c>
      <c r="J1716" s="4"/>
      <c r="K1716" s="55"/>
      <c r="L1716" s="4" t="s">
        <v>860</v>
      </c>
      <c r="M1716" s="4" t="s">
        <v>3632</v>
      </c>
      <c r="N1716" s="55"/>
      <c r="O1716" s="4" t="s">
        <v>4425</v>
      </c>
      <c r="P1716" s="55">
        <v>45288</v>
      </c>
      <c r="Q1716" s="4" t="s">
        <v>4426</v>
      </c>
      <c r="R1716" s="4"/>
      <c r="S1716" s="4"/>
      <c r="T1716" s="4">
        <v>0</v>
      </c>
      <c r="U1716" s="4" t="s">
        <v>150</v>
      </c>
      <c r="V1716" s="4">
        <v>301331</v>
      </c>
      <c r="W1716" s="4" t="s">
        <v>4427</v>
      </c>
      <c r="X1716" s="4">
        <v>301331</v>
      </c>
      <c r="Y1716" s="4" t="s">
        <v>4427</v>
      </c>
      <c r="Z1716" s="4">
        <v>15</v>
      </c>
      <c r="AA1716" s="4" t="s">
        <v>43</v>
      </c>
      <c r="AB1716" s="4">
        <v>6</v>
      </c>
      <c r="AC1716" s="4" t="s">
        <v>1398</v>
      </c>
      <c r="AD1716" s="36">
        <v>5</v>
      </c>
      <c r="AE1716" s="36" t="s">
        <v>4428</v>
      </c>
      <c r="AF1716" s="4"/>
      <c r="AG1716" s="4"/>
      <c r="AH1716" s="4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</row>
    <row r="1717" spans="1:46" ht="15" customHeight="1" x14ac:dyDescent="0.35">
      <c r="A1717" s="4">
        <v>2023</v>
      </c>
      <c r="B1717" s="4" t="s">
        <v>62</v>
      </c>
      <c r="C1717" s="4" t="s">
        <v>62</v>
      </c>
      <c r="D1717" s="55">
        <v>45246</v>
      </c>
      <c r="E1717" s="4" t="s">
        <v>2982</v>
      </c>
      <c r="F1717" s="4" t="s">
        <v>36</v>
      </c>
      <c r="G1717" s="4" t="s">
        <v>37</v>
      </c>
      <c r="H1717" s="4" t="s">
        <v>38</v>
      </c>
      <c r="I1717" s="4" t="s">
        <v>2755</v>
      </c>
      <c r="J1717" s="4"/>
      <c r="K1717" s="55"/>
      <c r="L1717" s="4" t="s">
        <v>860</v>
      </c>
      <c r="M1717" s="4" t="s">
        <v>2983</v>
      </c>
      <c r="N1717" s="55"/>
      <c r="O1717" s="4" t="s">
        <v>4429</v>
      </c>
      <c r="P1717" s="55">
        <v>45274</v>
      </c>
      <c r="Q1717" s="4" t="s">
        <v>4430</v>
      </c>
      <c r="R1717" s="4"/>
      <c r="S1717" s="4"/>
      <c r="T1717" s="56">
        <v>99</v>
      </c>
      <c r="U1717" s="56" t="s">
        <v>64</v>
      </c>
      <c r="V1717" s="56">
        <v>459</v>
      </c>
      <c r="W1717" s="56" t="s">
        <v>106</v>
      </c>
      <c r="X1717" s="56">
        <v>921</v>
      </c>
      <c r="Y1717" s="56" t="s">
        <v>107</v>
      </c>
      <c r="Z1717" s="56">
        <v>22</v>
      </c>
      <c r="AA1717" s="56" t="s">
        <v>108</v>
      </c>
      <c r="AB1717" s="56">
        <v>1</v>
      </c>
      <c r="AC1717" s="56" t="s">
        <v>109</v>
      </c>
      <c r="AD1717" s="37">
        <v>1</v>
      </c>
      <c r="AE1717" s="37" t="s">
        <v>109</v>
      </c>
      <c r="AF1717" s="4"/>
      <c r="AG1717" s="4"/>
      <c r="AH1717" s="4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</row>
    <row r="1718" spans="1:46" ht="15" customHeight="1" x14ac:dyDescent="0.35">
      <c r="A1718" s="4">
        <v>2023</v>
      </c>
      <c r="B1718" s="4" t="s">
        <v>147</v>
      </c>
      <c r="C1718" s="4" t="s">
        <v>148</v>
      </c>
      <c r="D1718" s="55">
        <v>45247</v>
      </c>
      <c r="E1718" s="4" t="s">
        <v>2982</v>
      </c>
      <c r="F1718" s="4" t="s">
        <v>36</v>
      </c>
      <c r="G1718" s="4" t="s">
        <v>37</v>
      </c>
      <c r="H1718" s="4" t="s">
        <v>38</v>
      </c>
      <c r="I1718" s="4" t="s">
        <v>2948</v>
      </c>
      <c r="J1718" s="4"/>
      <c r="K1718" s="55"/>
      <c r="L1718" s="4"/>
      <c r="M1718" s="4" t="s">
        <v>3632</v>
      </c>
      <c r="N1718" s="55"/>
      <c r="O1718" s="4" t="s">
        <v>4431</v>
      </c>
      <c r="P1718" s="55">
        <v>45253</v>
      </c>
      <c r="Q1718" s="4" t="s">
        <v>4432</v>
      </c>
      <c r="R1718" s="4"/>
      <c r="S1718" s="4"/>
      <c r="T1718" s="56">
        <v>0</v>
      </c>
      <c r="U1718" s="56" t="s">
        <v>150</v>
      </c>
      <c r="V1718" s="56">
        <v>300354</v>
      </c>
      <c r="W1718" s="56" t="s">
        <v>4433</v>
      </c>
      <c r="X1718" s="56">
        <v>300354</v>
      </c>
      <c r="Y1718" s="56" t="s">
        <v>4433</v>
      </c>
      <c r="Z1718" s="56">
        <v>4</v>
      </c>
      <c r="AA1718" s="56" t="s">
        <v>301</v>
      </c>
      <c r="AB1718" s="56">
        <v>1</v>
      </c>
      <c r="AC1718" s="56" t="s">
        <v>301</v>
      </c>
      <c r="AD1718" s="37">
        <v>24</v>
      </c>
      <c r="AE1718" s="37" t="s">
        <v>4434</v>
      </c>
      <c r="AF1718" s="4"/>
      <c r="AG1718" s="4"/>
      <c r="AH1718" s="4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</row>
    <row r="1719" spans="1:46" ht="15" customHeight="1" x14ac:dyDescent="0.35">
      <c r="A1719" s="4">
        <v>2023</v>
      </c>
      <c r="B1719" s="4" t="s">
        <v>147</v>
      </c>
      <c r="C1719" s="4" t="s">
        <v>148</v>
      </c>
      <c r="D1719" s="55">
        <v>45252</v>
      </c>
      <c r="E1719" s="4" t="s">
        <v>3198</v>
      </c>
      <c r="F1719" s="4" t="s">
        <v>36</v>
      </c>
      <c r="G1719" s="4" t="s">
        <v>37</v>
      </c>
      <c r="H1719" s="4" t="s">
        <v>38</v>
      </c>
      <c r="I1719" s="4" t="s">
        <v>2728</v>
      </c>
      <c r="J1719" s="4"/>
      <c r="K1719" s="55"/>
      <c r="L1719" s="4" t="s">
        <v>860</v>
      </c>
      <c r="M1719" s="4" t="s">
        <v>3632</v>
      </c>
      <c r="N1719" s="55"/>
      <c r="O1719" s="4" t="s">
        <v>4435</v>
      </c>
      <c r="P1719" s="55">
        <v>45253</v>
      </c>
      <c r="Q1719" s="4" t="s">
        <v>4436</v>
      </c>
      <c r="R1719" s="4"/>
      <c r="S1719" s="4"/>
      <c r="T1719" s="4">
        <v>0</v>
      </c>
      <c r="U1719" s="4" t="s">
        <v>150</v>
      </c>
      <c r="V1719" s="4">
        <v>301852</v>
      </c>
      <c r="W1719" s="4" t="s">
        <v>1580</v>
      </c>
      <c r="X1719" s="4">
        <v>301852</v>
      </c>
      <c r="Y1719" s="4" t="s">
        <v>1580</v>
      </c>
      <c r="Z1719" s="4">
        <v>5</v>
      </c>
      <c r="AA1719" s="4" t="s">
        <v>77</v>
      </c>
      <c r="AB1719" s="56">
        <v>1</v>
      </c>
      <c r="AC1719" s="56" t="s">
        <v>78</v>
      </c>
      <c r="AD1719" s="36">
        <v>16</v>
      </c>
      <c r="AE1719" s="36" t="s">
        <v>1581</v>
      </c>
      <c r="AF1719" s="4"/>
      <c r="AG1719" s="4"/>
      <c r="AH1719" s="4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</row>
    <row r="1720" spans="1:46" ht="15" customHeight="1" x14ac:dyDescent="0.35">
      <c r="A1720" s="4">
        <v>2023</v>
      </c>
      <c r="B1720" s="4" t="s">
        <v>147</v>
      </c>
      <c r="C1720" s="4" t="s">
        <v>148</v>
      </c>
      <c r="D1720" s="55">
        <v>45203</v>
      </c>
      <c r="E1720" s="4" t="s">
        <v>3198</v>
      </c>
      <c r="F1720" s="4" t="s">
        <v>36</v>
      </c>
      <c r="G1720" s="4" t="s">
        <v>37</v>
      </c>
      <c r="H1720" s="4" t="s">
        <v>38</v>
      </c>
      <c r="I1720" s="4" t="s">
        <v>2712</v>
      </c>
      <c r="J1720" s="4"/>
      <c r="K1720" s="55"/>
      <c r="L1720" s="4" t="s">
        <v>860</v>
      </c>
      <c r="M1720" s="4" t="s">
        <v>2983</v>
      </c>
      <c r="N1720" s="55"/>
      <c r="O1720" s="4" t="s">
        <v>4437</v>
      </c>
      <c r="P1720" s="55">
        <v>45280</v>
      </c>
      <c r="Q1720" s="4" t="s">
        <v>4438</v>
      </c>
      <c r="R1720" s="4"/>
      <c r="S1720" s="4"/>
      <c r="T1720" s="4">
        <v>0</v>
      </c>
      <c r="U1720" s="4" t="s">
        <v>150</v>
      </c>
      <c r="V1720" s="4">
        <v>300027</v>
      </c>
      <c r="W1720" s="4" t="s">
        <v>4439</v>
      </c>
      <c r="X1720" s="4">
        <v>300027</v>
      </c>
      <c r="Y1720" s="4" t="s">
        <v>4439</v>
      </c>
      <c r="Z1720" s="4">
        <v>1</v>
      </c>
      <c r="AA1720" s="4" t="s">
        <v>67</v>
      </c>
      <c r="AB1720" s="4">
        <v>2</v>
      </c>
      <c r="AC1720" s="4" t="s">
        <v>701</v>
      </c>
      <c r="AD1720" s="36">
        <v>6</v>
      </c>
      <c r="AE1720" s="36" t="s">
        <v>4440</v>
      </c>
      <c r="AF1720" s="4"/>
      <c r="AG1720" s="4"/>
      <c r="AH1720" s="4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</row>
    <row r="1721" spans="1:46" ht="15" customHeight="1" x14ac:dyDescent="0.35">
      <c r="A1721" s="4">
        <v>2023</v>
      </c>
      <c r="B1721" s="4" t="s">
        <v>34</v>
      </c>
      <c r="C1721" s="4" t="s">
        <v>34</v>
      </c>
      <c r="D1721" s="55">
        <v>44704</v>
      </c>
      <c r="E1721" s="4" t="s">
        <v>2324</v>
      </c>
      <c r="F1721" s="4" t="s">
        <v>36</v>
      </c>
      <c r="G1721" s="4" t="s">
        <v>1149</v>
      </c>
      <c r="H1721" s="4" t="s">
        <v>38</v>
      </c>
      <c r="I1721" s="4" t="s">
        <v>2735</v>
      </c>
      <c r="J1721" s="4"/>
      <c r="K1721" s="55"/>
      <c r="L1721" s="4" t="s">
        <v>860</v>
      </c>
      <c r="M1721" s="4" t="s">
        <v>2949</v>
      </c>
      <c r="N1721" s="55"/>
      <c r="O1721" s="4" t="s">
        <v>4441</v>
      </c>
      <c r="P1721" s="55">
        <v>45254</v>
      </c>
      <c r="Q1721" s="4" t="s">
        <v>4442</v>
      </c>
      <c r="R1721" s="4"/>
      <c r="S1721" s="4"/>
      <c r="T1721" s="56">
        <v>7</v>
      </c>
      <c r="U1721" s="56" t="s">
        <v>181</v>
      </c>
      <c r="V1721" s="56">
        <v>73</v>
      </c>
      <c r="W1721" s="56" t="s">
        <v>241</v>
      </c>
      <c r="X1721" s="56">
        <v>1520</v>
      </c>
      <c r="Y1721" s="56" t="s">
        <v>242</v>
      </c>
      <c r="Z1721" s="56">
        <v>15</v>
      </c>
      <c r="AA1721" s="56" t="s">
        <v>43</v>
      </c>
      <c r="AB1721" s="56">
        <v>1</v>
      </c>
      <c r="AC1721" s="56" t="s">
        <v>43</v>
      </c>
      <c r="AD1721" s="37">
        <v>5</v>
      </c>
      <c r="AE1721" s="37" t="s">
        <v>243</v>
      </c>
      <c r="AF1721" s="4"/>
      <c r="AG1721" s="4"/>
      <c r="AH1721" s="4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</row>
    <row r="1722" spans="1:46" ht="15" customHeight="1" x14ac:dyDescent="0.35">
      <c r="A1722" s="4">
        <v>2023</v>
      </c>
      <c r="B1722" s="4" t="s">
        <v>147</v>
      </c>
      <c r="C1722" s="4" t="s">
        <v>148</v>
      </c>
      <c r="D1722" s="55">
        <v>45257</v>
      </c>
      <c r="E1722" s="4" t="s">
        <v>3198</v>
      </c>
      <c r="F1722" s="4" t="s">
        <v>36</v>
      </c>
      <c r="G1722" s="4" t="s">
        <v>37</v>
      </c>
      <c r="H1722" s="4" t="s">
        <v>38</v>
      </c>
      <c r="I1722" s="4" t="s">
        <v>2712</v>
      </c>
      <c r="J1722" s="4"/>
      <c r="K1722" s="55"/>
      <c r="L1722" s="4" t="s">
        <v>860</v>
      </c>
      <c r="M1722" s="4" t="s">
        <v>3632</v>
      </c>
      <c r="N1722" s="55"/>
      <c r="O1722" s="4" t="s">
        <v>4443</v>
      </c>
      <c r="P1722" s="55">
        <v>45264</v>
      </c>
      <c r="Q1722" s="4" t="s">
        <v>4444</v>
      </c>
      <c r="R1722" s="4"/>
      <c r="S1722" s="4"/>
      <c r="T1722" s="56">
        <v>0</v>
      </c>
      <c r="U1722" s="56" t="s">
        <v>150</v>
      </c>
      <c r="V1722" s="56">
        <v>300301</v>
      </c>
      <c r="W1722" s="56" t="s">
        <v>4445</v>
      </c>
      <c r="X1722" s="56">
        <v>300301</v>
      </c>
      <c r="Y1722" s="56" t="s">
        <v>4445</v>
      </c>
      <c r="Z1722" s="56">
        <v>3</v>
      </c>
      <c r="AA1722" s="56" t="s">
        <v>152</v>
      </c>
      <c r="AB1722" s="56">
        <v>4</v>
      </c>
      <c r="AC1722" s="56" t="s">
        <v>4446</v>
      </c>
      <c r="AD1722" s="37">
        <v>16</v>
      </c>
      <c r="AE1722" s="37" t="s">
        <v>4447</v>
      </c>
      <c r="AF1722" s="4"/>
      <c r="AG1722" s="4"/>
      <c r="AH1722" s="4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</row>
    <row r="1723" spans="1:46" ht="15" customHeight="1" x14ac:dyDescent="0.35">
      <c r="A1723" s="4">
        <v>2023</v>
      </c>
      <c r="B1723" s="4" t="s">
        <v>147</v>
      </c>
      <c r="C1723" s="4" t="s">
        <v>148</v>
      </c>
      <c r="D1723" s="55">
        <v>45260</v>
      </c>
      <c r="E1723" s="4" t="s">
        <v>2324</v>
      </c>
      <c r="F1723" s="4" t="s">
        <v>36</v>
      </c>
      <c r="G1723" s="4" t="s">
        <v>1149</v>
      </c>
      <c r="H1723" s="4" t="s">
        <v>38</v>
      </c>
      <c r="I1723" s="4" t="s">
        <v>3491</v>
      </c>
      <c r="J1723" s="4"/>
      <c r="K1723" s="55"/>
      <c r="L1723" s="4" t="s">
        <v>860</v>
      </c>
      <c r="M1723" s="4" t="s">
        <v>2983</v>
      </c>
      <c r="N1723" s="55"/>
      <c r="O1723" s="4" t="s">
        <v>4448</v>
      </c>
      <c r="P1723" s="55">
        <v>45260</v>
      </c>
      <c r="Q1723" s="4" t="s">
        <v>4449</v>
      </c>
      <c r="R1723" s="4"/>
      <c r="S1723" s="4"/>
      <c r="T1723" s="4">
        <v>0</v>
      </c>
      <c r="U1723" s="4" t="s">
        <v>150</v>
      </c>
      <c r="V1723" s="4">
        <v>301269</v>
      </c>
      <c r="W1723" s="4" t="s">
        <v>3045</v>
      </c>
      <c r="X1723" s="4">
        <v>301269</v>
      </c>
      <c r="Y1723" s="4" t="s">
        <v>3045</v>
      </c>
      <c r="Z1723" s="4">
        <v>15</v>
      </c>
      <c r="AA1723" s="4" t="s">
        <v>43</v>
      </c>
      <c r="AB1723" s="56">
        <v>1</v>
      </c>
      <c r="AC1723" s="56" t="s">
        <v>43</v>
      </c>
      <c r="AD1723" s="36">
        <v>20</v>
      </c>
      <c r="AE1723" s="36" t="s">
        <v>403</v>
      </c>
      <c r="AF1723" s="4"/>
      <c r="AG1723" s="4"/>
      <c r="AH1723" s="4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</row>
    <row r="1724" spans="1:46" ht="15" customHeight="1" x14ac:dyDescent="0.35">
      <c r="A1724" s="4">
        <v>2023</v>
      </c>
      <c r="B1724" s="4" t="s">
        <v>34</v>
      </c>
      <c r="C1724" s="4" t="s">
        <v>34</v>
      </c>
      <c r="D1724" s="55">
        <v>45251</v>
      </c>
      <c r="E1724" s="4" t="s">
        <v>3198</v>
      </c>
      <c r="F1724" s="4" t="s">
        <v>36</v>
      </c>
      <c r="G1724" s="4" t="s">
        <v>37</v>
      </c>
      <c r="H1724" s="4" t="s">
        <v>38</v>
      </c>
      <c r="I1724" s="4" t="s">
        <v>2742</v>
      </c>
      <c r="J1724" s="4"/>
      <c r="K1724" s="55"/>
      <c r="L1724" s="4" t="s">
        <v>860</v>
      </c>
      <c r="M1724" s="4" t="s">
        <v>2983</v>
      </c>
      <c r="N1724" s="55"/>
      <c r="O1724" s="4" t="s">
        <v>4450</v>
      </c>
      <c r="P1724" s="55">
        <v>45265</v>
      </c>
      <c r="Q1724" s="4" t="s">
        <v>4451</v>
      </c>
      <c r="R1724" s="4"/>
      <c r="S1724" s="4"/>
      <c r="T1724" s="4">
        <v>1</v>
      </c>
      <c r="U1724" s="4" t="s">
        <v>40</v>
      </c>
      <c r="V1724" s="4">
        <v>10</v>
      </c>
      <c r="W1724" s="4" t="s">
        <v>4452</v>
      </c>
      <c r="X1724" s="4">
        <v>1032</v>
      </c>
      <c r="Y1724" s="4" t="s">
        <v>4453</v>
      </c>
      <c r="Z1724" s="4">
        <v>15</v>
      </c>
      <c r="AA1724" s="4" t="s">
        <v>43</v>
      </c>
      <c r="AB1724" s="4">
        <v>1</v>
      </c>
      <c r="AC1724" s="4" t="s">
        <v>43</v>
      </c>
      <c r="AD1724" s="36">
        <v>4</v>
      </c>
      <c r="AE1724" s="36" t="s">
        <v>425</v>
      </c>
      <c r="AF1724" s="4"/>
      <c r="AG1724" s="4"/>
      <c r="AH1724" s="4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</row>
    <row r="1725" spans="1:46" ht="15" customHeight="1" x14ac:dyDescent="0.35">
      <c r="A1725" s="4">
        <v>2023</v>
      </c>
      <c r="B1725" s="4" t="s">
        <v>34</v>
      </c>
      <c r="C1725" s="4" t="s">
        <v>244</v>
      </c>
      <c r="D1725" s="55">
        <v>45258</v>
      </c>
      <c r="E1725" s="4" t="s">
        <v>4420</v>
      </c>
      <c r="F1725" s="4" t="s">
        <v>3709</v>
      </c>
      <c r="G1725" s="4" t="s">
        <v>37</v>
      </c>
      <c r="H1725" s="4" t="s">
        <v>38</v>
      </c>
      <c r="I1725" s="4" t="s">
        <v>2948</v>
      </c>
      <c r="J1725" s="4"/>
      <c r="K1725" s="55"/>
      <c r="L1725" s="4" t="s">
        <v>860</v>
      </c>
      <c r="M1725" s="4"/>
      <c r="N1725" s="55"/>
      <c r="O1725" s="4" t="s">
        <v>4454</v>
      </c>
      <c r="P1725" s="55">
        <v>45266</v>
      </c>
      <c r="Q1725" s="4" t="s">
        <v>4455</v>
      </c>
      <c r="R1725" s="4"/>
      <c r="S1725" s="4"/>
      <c r="T1725" s="4">
        <v>10</v>
      </c>
      <c r="U1725" s="4" t="s">
        <v>246</v>
      </c>
      <c r="V1725" s="4">
        <v>529</v>
      </c>
      <c r="W1725" s="4" t="s">
        <v>498</v>
      </c>
      <c r="X1725" s="4">
        <v>107</v>
      </c>
      <c r="Y1725" s="4" t="s">
        <v>499</v>
      </c>
      <c r="Z1725" s="4">
        <v>7</v>
      </c>
      <c r="AA1725" s="4" t="s">
        <v>329</v>
      </c>
      <c r="AB1725" s="4">
        <v>1</v>
      </c>
      <c r="AC1725" s="4" t="s">
        <v>330</v>
      </c>
      <c r="AD1725" s="36">
        <v>1</v>
      </c>
      <c r="AE1725" s="36" t="s">
        <v>331</v>
      </c>
      <c r="AF1725" s="4"/>
      <c r="AG1725" s="4"/>
      <c r="AH1725" s="4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</row>
    <row r="1726" spans="1:46" ht="15" customHeight="1" x14ac:dyDescent="0.35">
      <c r="A1726" s="4">
        <v>2023</v>
      </c>
      <c r="B1726" s="4" t="s">
        <v>147</v>
      </c>
      <c r="C1726" s="4" t="s">
        <v>148</v>
      </c>
      <c r="D1726" s="55">
        <v>45260</v>
      </c>
      <c r="E1726" s="4" t="s">
        <v>4289</v>
      </c>
      <c r="F1726" s="4" t="s">
        <v>36</v>
      </c>
      <c r="G1726" s="4" t="s">
        <v>921</v>
      </c>
      <c r="H1726" s="4" t="s">
        <v>38</v>
      </c>
      <c r="I1726" s="4" t="s">
        <v>2948</v>
      </c>
      <c r="J1726" s="4"/>
      <c r="K1726" s="55"/>
      <c r="L1726" s="4" t="s">
        <v>860</v>
      </c>
      <c r="M1726" s="4" t="s">
        <v>2983</v>
      </c>
      <c r="N1726" s="55"/>
      <c r="O1726" s="4" t="s">
        <v>4456</v>
      </c>
      <c r="P1726" s="55">
        <v>45266</v>
      </c>
      <c r="Q1726" s="4" t="s">
        <v>4457</v>
      </c>
      <c r="R1726" s="4"/>
      <c r="S1726" s="4"/>
      <c r="T1726" s="4">
        <v>0</v>
      </c>
      <c r="U1726" s="4" t="s">
        <v>150</v>
      </c>
      <c r="V1726" s="4">
        <v>300414</v>
      </c>
      <c r="W1726" s="4" t="s">
        <v>2627</v>
      </c>
      <c r="X1726" s="4">
        <v>300414</v>
      </c>
      <c r="Y1726" s="4" t="s">
        <v>2627</v>
      </c>
      <c r="Z1726" s="4">
        <v>4</v>
      </c>
      <c r="AA1726" s="4" t="s">
        <v>301</v>
      </c>
      <c r="AB1726" s="4">
        <v>5</v>
      </c>
      <c r="AC1726" s="4" t="s">
        <v>2628</v>
      </c>
      <c r="AD1726" s="36">
        <v>20</v>
      </c>
      <c r="AE1726" s="36" t="s">
        <v>2629</v>
      </c>
      <c r="AF1726" s="4"/>
      <c r="AG1726" s="4"/>
      <c r="AH1726" s="4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</row>
    <row r="1727" spans="1:46" ht="15" customHeight="1" x14ac:dyDescent="0.35">
      <c r="A1727" s="4">
        <v>2023</v>
      </c>
      <c r="B1727" s="4" t="s">
        <v>147</v>
      </c>
      <c r="C1727" s="4" t="s">
        <v>148</v>
      </c>
      <c r="D1727" s="55">
        <v>45251</v>
      </c>
      <c r="E1727" s="4" t="s">
        <v>3198</v>
      </c>
      <c r="F1727" s="4" t="s">
        <v>36</v>
      </c>
      <c r="G1727" s="4" t="s">
        <v>37</v>
      </c>
      <c r="H1727" s="4" t="s">
        <v>38</v>
      </c>
      <c r="I1727" s="4" t="s">
        <v>2728</v>
      </c>
      <c r="J1727" s="4"/>
      <c r="K1727" s="55"/>
      <c r="L1727" s="4" t="s">
        <v>860</v>
      </c>
      <c r="M1727" s="4" t="s">
        <v>2983</v>
      </c>
      <c r="N1727" s="55"/>
      <c r="O1727" s="4" t="s">
        <v>4458</v>
      </c>
      <c r="P1727" s="55">
        <v>45288</v>
      </c>
      <c r="Q1727" s="4" t="s">
        <v>4459</v>
      </c>
      <c r="R1727" s="4"/>
      <c r="S1727" s="4"/>
      <c r="T1727" s="4">
        <v>0</v>
      </c>
      <c r="U1727" s="4" t="s">
        <v>150</v>
      </c>
      <c r="V1727" s="4">
        <v>301032</v>
      </c>
      <c r="W1727" s="4" t="s">
        <v>4460</v>
      </c>
      <c r="X1727" s="4">
        <v>301032</v>
      </c>
      <c r="Y1727" s="4" t="s">
        <v>4460</v>
      </c>
      <c r="Z1727" s="4">
        <v>12</v>
      </c>
      <c r="AA1727" s="4" t="s">
        <v>83</v>
      </c>
      <c r="AB1727" s="4">
        <v>2</v>
      </c>
      <c r="AC1727" s="4" t="s">
        <v>1391</v>
      </c>
      <c r="AD1727" s="36">
        <v>2</v>
      </c>
      <c r="AE1727" s="36" t="s">
        <v>4461</v>
      </c>
      <c r="AF1727" s="4"/>
      <c r="AG1727" s="4"/>
      <c r="AH1727" s="4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</row>
    <row r="1728" spans="1:46" ht="15" customHeight="1" x14ac:dyDescent="0.35">
      <c r="A1728" s="4">
        <v>2023</v>
      </c>
      <c r="B1728" s="4" t="s">
        <v>34</v>
      </c>
      <c r="C1728" s="4" t="s">
        <v>289</v>
      </c>
      <c r="D1728" s="55">
        <v>45240</v>
      </c>
      <c r="E1728" s="4" t="s">
        <v>2324</v>
      </c>
      <c r="F1728" s="4" t="s">
        <v>36</v>
      </c>
      <c r="G1728" s="4" t="s">
        <v>1149</v>
      </c>
      <c r="H1728" s="4" t="s">
        <v>38</v>
      </c>
      <c r="I1728" s="4" t="s">
        <v>2735</v>
      </c>
      <c r="J1728" s="4"/>
      <c r="K1728" s="55"/>
      <c r="L1728" s="4" t="s">
        <v>860</v>
      </c>
      <c r="M1728" s="4" t="s">
        <v>2983</v>
      </c>
      <c r="N1728" s="55"/>
      <c r="O1728" s="4" t="s">
        <v>4462</v>
      </c>
      <c r="P1728" s="55">
        <v>45266</v>
      </c>
      <c r="Q1728" s="4" t="s">
        <v>4463</v>
      </c>
      <c r="R1728" s="4"/>
      <c r="S1728" s="4"/>
      <c r="T1728" s="4">
        <v>19</v>
      </c>
      <c r="U1728" s="4" t="s">
        <v>550</v>
      </c>
      <c r="V1728" s="4">
        <v>19</v>
      </c>
      <c r="W1728" s="4" t="s">
        <v>550</v>
      </c>
      <c r="X1728" s="4">
        <v>196</v>
      </c>
      <c r="Y1728" s="4" t="s">
        <v>550</v>
      </c>
      <c r="Z1728" s="4">
        <v>15</v>
      </c>
      <c r="AA1728" s="4" t="s">
        <v>43</v>
      </c>
      <c r="AB1728" s="4">
        <v>1</v>
      </c>
      <c r="AC1728" s="4" t="s">
        <v>43</v>
      </c>
      <c r="AD1728" s="36">
        <v>13</v>
      </c>
      <c r="AE1728" s="36" t="s">
        <v>44</v>
      </c>
      <c r="AF1728" s="4"/>
      <c r="AG1728" s="4"/>
      <c r="AH1728" s="4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</row>
    <row r="1729" spans="1:46" ht="15" customHeight="1" x14ac:dyDescent="0.35">
      <c r="A1729" s="4">
        <v>2023</v>
      </c>
      <c r="B1729" s="4" t="s">
        <v>62</v>
      </c>
      <c r="C1729" s="4" t="s">
        <v>62</v>
      </c>
      <c r="D1729" s="55">
        <v>45274</v>
      </c>
      <c r="E1729" s="4" t="s">
        <v>2982</v>
      </c>
      <c r="F1729" s="4" t="s">
        <v>36</v>
      </c>
      <c r="G1729" s="4" t="s">
        <v>37</v>
      </c>
      <c r="H1729" s="4" t="s">
        <v>38</v>
      </c>
      <c r="I1729" s="4" t="s">
        <v>2948</v>
      </c>
      <c r="J1729" s="4"/>
      <c r="K1729" s="55"/>
      <c r="L1729" s="4" t="s">
        <v>860</v>
      </c>
      <c r="M1729" s="4" t="s">
        <v>2983</v>
      </c>
      <c r="N1729" s="55"/>
      <c r="O1729" s="4" t="s">
        <v>4464</v>
      </c>
      <c r="P1729" s="55">
        <v>45275</v>
      </c>
      <c r="Q1729" s="4" t="s">
        <v>4465</v>
      </c>
      <c r="R1729" s="4"/>
      <c r="S1729" s="4"/>
      <c r="T1729" s="4">
        <v>99</v>
      </c>
      <c r="U1729" s="4" t="s">
        <v>64</v>
      </c>
      <c r="V1729" s="4">
        <v>443</v>
      </c>
      <c r="W1729" s="4" t="s">
        <v>299</v>
      </c>
      <c r="X1729" s="4">
        <v>757</v>
      </c>
      <c r="Y1729" s="4" t="s">
        <v>300</v>
      </c>
      <c r="Z1729" s="4">
        <v>4</v>
      </c>
      <c r="AA1729" s="4" t="s">
        <v>301</v>
      </c>
      <c r="AB1729" s="4">
        <v>1</v>
      </c>
      <c r="AC1729" s="4" t="s">
        <v>301</v>
      </c>
      <c r="AD1729" s="36">
        <v>1</v>
      </c>
      <c r="AE1729" s="36" t="s">
        <v>301</v>
      </c>
      <c r="AF1729" s="4"/>
      <c r="AG1729" s="4"/>
      <c r="AH1729" s="4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</row>
    <row r="1730" spans="1:46" ht="15" customHeight="1" x14ac:dyDescent="0.35">
      <c r="A1730" s="4">
        <v>2023</v>
      </c>
      <c r="B1730" s="4" t="s">
        <v>147</v>
      </c>
      <c r="C1730" s="4" t="s">
        <v>148</v>
      </c>
      <c r="D1730" s="55">
        <v>45219</v>
      </c>
      <c r="E1730" s="4" t="s">
        <v>3198</v>
      </c>
      <c r="F1730" s="4" t="s">
        <v>36</v>
      </c>
      <c r="G1730" s="4" t="s">
        <v>37</v>
      </c>
      <c r="H1730" s="4" t="s">
        <v>38</v>
      </c>
      <c r="I1730" s="4" t="s">
        <v>2742</v>
      </c>
      <c r="J1730" s="4"/>
      <c r="K1730" s="55"/>
      <c r="L1730" s="4" t="s">
        <v>860</v>
      </c>
      <c r="M1730" s="4" t="s">
        <v>2983</v>
      </c>
      <c r="N1730" s="55"/>
      <c r="O1730" s="4" t="s">
        <v>4466</v>
      </c>
      <c r="P1730" s="55">
        <v>45289</v>
      </c>
      <c r="Q1730" s="4" t="s">
        <v>4467</v>
      </c>
      <c r="R1730" s="4"/>
      <c r="S1730" s="4"/>
      <c r="T1730" s="4">
        <v>0</v>
      </c>
      <c r="U1730" s="4" t="s">
        <v>150</v>
      </c>
      <c r="V1730" s="4">
        <v>301170</v>
      </c>
      <c r="W1730" s="4" t="s">
        <v>4468</v>
      </c>
      <c r="X1730" s="4">
        <v>301170</v>
      </c>
      <c r="Y1730" s="4" t="s">
        <v>4468</v>
      </c>
      <c r="Z1730" s="4">
        <v>13</v>
      </c>
      <c r="AA1730" s="4" t="s">
        <v>314</v>
      </c>
      <c r="AB1730" s="4">
        <v>5</v>
      </c>
      <c r="AC1730" s="4" t="s">
        <v>4469</v>
      </c>
      <c r="AD1730" s="36">
        <v>14</v>
      </c>
      <c r="AE1730" s="36" t="s">
        <v>4470</v>
      </c>
      <c r="AF1730" s="4"/>
      <c r="AG1730" s="4"/>
      <c r="AH1730" s="4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</row>
    <row r="1731" spans="1:46" ht="15" customHeight="1" x14ac:dyDescent="0.35">
      <c r="A1731" s="4">
        <v>2023</v>
      </c>
      <c r="B1731" s="4" t="s">
        <v>147</v>
      </c>
      <c r="C1731" s="4" t="s">
        <v>148</v>
      </c>
      <c r="D1731" s="55">
        <v>45278</v>
      </c>
      <c r="E1731" s="4" t="s">
        <v>3250</v>
      </c>
      <c r="F1731" s="4" t="s">
        <v>36</v>
      </c>
      <c r="G1731" s="4" t="s">
        <v>921</v>
      </c>
      <c r="H1731" s="4" t="s">
        <v>38</v>
      </c>
      <c r="I1731" s="4" t="s">
        <v>2755</v>
      </c>
      <c r="J1731" s="4"/>
      <c r="K1731" s="55"/>
      <c r="L1731" s="4" t="s">
        <v>860</v>
      </c>
      <c r="M1731" s="4" t="s">
        <v>2983</v>
      </c>
      <c r="N1731" s="55"/>
      <c r="O1731" s="4" t="s">
        <v>4471</v>
      </c>
      <c r="P1731" s="55">
        <v>45288</v>
      </c>
      <c r="Q1731" s="4" t="s">
        <v>4472</v>
      </c>
      <c r="R1731" s="4"/>
      <c r="S1731" s="4"/>
      <c r="T1731" s="4">
        <v>0</v>
      </c>
      <c r="U1731" s="4" t="s">
        <v>150</v>
      </c>
      <c r="V1731" s="4">
        <v>300757</v>
      </c>
      <c r="W1731" s="4" t="s">
        <v>451</v>
      </c>
      <c r="X1731" s="4">
        <v>300757</v>
      </c>
      <c r="Y1731" s="4" t="s">
        <v>451</v>
      </c>
      <c r="Z1731" s="4">
        <v>8</v>
      </c>
      <c r="AA1731" s="4" t="s">
        <v>191</v>
      </c>
      <c r="AB1731" s="4">
        <v>9</v>
      </c>
      <c r="AC1731" s="4" t="s">
        <v>260</v>
      </c>
      <c r="AD1731" s="36">
        <v>10</v>
      </c>
      <c r="AE1731" s="36" t="s">
        <v>452</v>
      </c>
      <c r="AF1731" s="4"/>
      <c r="AG1731" s="4"/>
      <c r="AH1731" s="4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</row>
    <row r="1732" spans="1:46" ht="15" customHeight="1" x14ac:dyDescent="0.35">
      <c r="A1732" s="4">
        <v>2023</v>
      </c>
      <c r="B1732" s="4" t="s">
        <v>34</v>
      </c>
      <c r="C1732" s="4" t="s">
        <v>244</v>
      </c>
      <c r="D1732" s="55">
        <v>45272</v>
      </c>
      <c r="E1732" s="4" t="s">
        <v>4420</v>
      </c>
      <c r="F1732" s="4" t="s">
        <v>36</v>
      </c>
      <c r="G1732" s="4" t="s">
        <v>37</v>
      </c>
      <c r="H1732" s="4" t="s">
        <v>38</v>
      </c>
      <c r="I1732" s="4" t="s">
        <v>2948</v>
      </c>
      <c r="J1732" s="4"/>
      <c r="K1732" s="55"/>
      <c r="L1732" s="4" t="s">
        <v>860</v>
      </c>
      <c r="M1732" s="4" t="s">
        <v>3632</v>
      </c>
      <c r="N1732" s="55"/>
      <c r="O1732" s="4" t="s">
        <v>4473</v>
      </c>
      <c r="P1732" s="55">
        <v>45278</v>
      </c>
      <c r="Q1732" s="4" t="s">
        <v>4474</v>
      </c>
      <c r="R1732" s="4"/>
      <c r="S1732" s="4"/>
      <c r="T1732" s="4">
        <v>10</v>
      </c>
      <c r="U1732" s="4" t="s">
        <v>246</v>
      </c>
      <c r="V1732" s="4">
        <v>562</v>
      </c>
      <c r="W1732" s="4" t="s">
        <v>1263</v>
      </c>
      <c r="X1732" s="4">
        <v>1707</v>
      </c>
      <c r="Y1732" s="4" t="s">
        <v>1263</v>
      </c>
      <c r="Z1732" s="4">
        <v>10</v>
      </c>
      <c r="AA1732" s="4" t="s">
        <v>256</v>
      </c>
      <c r="AB1732" s="4">
        <v>1</v>
      </c>
      <c r="AC1732" s="4" t="s">
        <v>256</v>
      </c>
      <c r="AD1732" s="36">
        <v>1</v>
      </c>
      <c r="AE1732" s="36" t="s">
        <v>256</v>
      </c>
      <c r="AF1732" s="4"/>
      <c r="AG1732" s="4"/>
      <c r="AH1732" s="4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</row>
    <row r="1733" spans="1:46" ht="15" customHeight="1" x14ac:dyDescent="0.35">
      <c r="A1733" s="4">
        <v>2023</v>
      </c>
      <c r="B1733" s="4" t="s">
        <v>147</v>
      </c>
      <c r="C1733" s="4" t="s">
        <v>148</v>
      </c>
      <c r="D1733" s="55">
        <v>45218</v>
      </c>
      <c r="E1733" s="4" t="s">
        <v>3198</v>
      </c>
      <c r="F1733" s="4" t="s">
        <v>36</v>
      </c>
      <c r="G1733" s="4" t="s">
        <v>37</v>
      </c>
      <c r="H1733" s="4" t="s">
        <v>38</v>
      </c>
      <c r="I1733" s="4" t="s">
        <v>2742</v>
      </c>
      <c r="J1733" s="4"/>
      <c r="K1733" s="55"/>
      <c r="L1733" s="4" t="s">
        <v>860</v>
      </c>
      <c r="M1733" s="4" t="s">
        <v>2983</v>
      </c>
      <c r="N1733" s="55"/>
      <c r="O1733" s="4" t="s">
        <v>4475</v>
      </c>
      <c r="P1733" s="55">
        <v>45279</v>
      </c>
      <c r="Q1733" s="4" t="s">
        <v>4476</v>
      </c>
      <c r="R1733" s="4"/>
      <c r="S1733" s="4"/>
      <c r="T1733" s="4">
        <v>0</v>
      </c>
      <c r="U1733" s="4" t="s">
        <v>150</v>
      </c>
      <c r="V1733" s="4">
        <v>301131</v>
      </c>
      <c r="W1733" s="4" t="s">
        <v>4477</v>
      </c>
      <c r="X1733" s="4">
        <v>301131</v>
      </c>
      <c r="Y1733" s="4" t="s">
        <v>4477</v>
      </c>
      <c r="Z1733" s="4">
        <v>13</v>
      </c>
      <c r="AA1733" s="4" t="s">
        <v>314</v>
      </c>
      <c r="AB1733" s="4">
        <v>1</v>
      </c>
      <c r="AC1733" s="4" t="s">
        <v>315</v>
      </c>
      <c r="AD1733" s="36">
        <v>5</v>
      </c>
      <c r="AE1733" s="36" t="s">
        <v>4478</v>
      </c>
      <c r="AF1733" s="4"/>
      <c r="AG1733" s="4"/>
      <c r="AH1733" s="4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</row>
    <row r="1734" spans="1:46" ht="15" customHeight="1" x14ac:dyDescent="0.35">
      <c r="A1734" s="4">
        <v>2023</v>
      </c>
      <c r="B1734" s="4" t="s">
        <v>147</v>
      </c>
      <c r="C1734" s="4" t="s">
        <v>148</v>
      </c>
      <c r="D1734" s="55">
        <v>45271</v>
      </c>
      <c r="E1734" s="4" t="s">
        <v>2956</v>
      </c>
      <c r="F1734" s="4" t="s">
        <v>36</v>
      </c>
      <c r="G1734" s="4" t="s">
        <v>37</v>
      </c>
      <c r="H1734" s="4" t="s">
        <v>38</v>
      </c>
      <c r="I1734" s="4" t="s">
        <v>2712</v>
      </c>
      <c r="J1734" s="4"/>
      <c r="K1734" s="55"/>
      <c r="L1734" s="4" t="s">
        <v>860</v>
      </c>
      <c r="M1734" s="4" t="s">
        <v>2983</v>
      </c>
      <c r="N1734" s="55"/>
      <c r="O1734" s="4" t="s">
        <v>4479</v>
      </c>
      <c r="P1734" s="55">
        <v>45281</v>
      </c>
      <c r="Q1734" s="4" t="s">
        <v>4480</v>
      </c>
      <c r="R1734" s="4"/>
      <c r="S1734" s="4"/>
      <c r="T1734" s="4">
        <v>0</v>
      </c>
      <c r="U1734" s="4" t="s">
        <v>150</v>
      </c>
      <c r="V1734" s="4">
        <v>300307</v>
      </c>
      <c r="W1734" s="4" t="s">
        <v>3069</v>
      </c>
      <c r="X1734" s="4">
        <v>300307</v>
      </c>
      <c r="Y1734" s="4" t="s">
        <v>3069</v>
      </c>
      <c r="Z1734" s="4">
        <v>3</v>
      </c>
      <c r="AA1734" s="4" t="s">
        <v>152</v>
      </c>
      <c r="AB1734" s="4">
        <v>5</v>
      </c>
      <c r="AC1734" s="4" t="s">
        <v>1889</v>
      </c>
      <c r="AD1734" s="36">
        <v>5</v>
      </c>
      <c r="AE1734" s="36" t="s">
        <v>3070</v>
      </c>
      <c r="AF1734" s="4"/>
      <c r="AG1734" s="4"/>
      <c r="AH1734" s="4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</row>
    <row r="1735" spans="1:46" ht="15" customHeight="1" x14ac:dyDescent="0.35">
      <c r="A1735" s="4">
        <v>2023</v>
      </c>
      <c r="B1735" s="4" t="s">
        <v>34</v>
      </c>
      <c r="C1735" s="4" t="s">
        <v>34</v>
      </c>
      <c r="D1735" s="55">
        <v>45280</v>
      </c>
      <c r="E1735" s="4" t="s">
        <v>4003</v>
      </c>
      <c r="F1735" s="4" t="s">
        <v>36</v>
      </c>
      <c r="G1735" s="4" t="s">
        <v>1149</v>
      </c>
      <c r="H1735" s="4" t="s">
        <v>38</v>
      </c>
      <c r="I1735" s="4" t="s">
        <v>2728</v>
      </c>
      <c r="J1735" s="4"/>
      <c r="K1735" s="55"/>
      <c r="L1735" s="4" t="s">
        <v>860</v>
      </c>
      <c r="M1735" s="4" t="s">
        <v>2949</v>
      </c>
      <c r="N1735" s="55"/>
      <c r="O1735" s="4" t="s">
        <v>4481</v>
      </c>
      <c r="P1735" s="55">
        <v>45282</v>
      </c>
      <c r="Q1735" s="4" t="s">
        <v>4482</v>
      </c>
      <c r="R1735" s="4"/>
      <c r="S1735" s="4"/>
      <c r="T1735" s="4">
        <v>12</v>
      </c>
      <c r="U1735" s="4" t="s">
        <v>177</v>
      </c>
      <c r="V1735" s="4">
        <v>121</v>
      </c>
      <c r="W1735" s="4" t="s">
        <v>238</v>
      </c>
      <c r="X1735" s="4">
        <v>1510</v>
      </c>
      <c r="Y1735" s="4" t="s">
        <v>239</v>
      </c>
      <c r="Z1735" s="4">
        <v>15</v>
      </c>
      <c r="AA1735" s="4" t="s">
        <v>43</v>
      </c>
      <c r="AB1735" s="4">
        <v>1</v>
      </c>
      <c r="AC1735" s="4" t="s">
        <v>43</v>
      </c>
      <c r="AD1735" s="36">
        <v>13</v>
      </c>
      <c r="AE1735" s="36" t="s">
        <v>44</v>
      </c>
      <c r="AF1735" s="4"/>
      <c r="AG1735" s="4"/>
      <c r="AH1735" s="4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</row>
    <row r="1736" spans="1:46" ht="15" customHeight="1" x14ac:dyDescent="0.35">
      <c r="A1736" s="4">
        <v>2023</v>
      </c>
      <c r="B1736" s="4" t="s">
        <v>34</v>
      </c>
      <c r="C1736" s="4" t="s">
        <v>34</v>
      </c>
      <c r="D1736" s="55">
        <v>45288</v>
      </c>
      <c r="E1736" s="4" t="s">
        <v>2566</v>
      </c>
      <c r="F1736" s="4" t="s">
        <v>36</v>
      </c>
      <c r="G1736" s="4" t="s">
        <v>1149</v>
      </c>
      <c r="H1736" s="4" t="s">
        <v>38</v>
      </c>
      <c r="I1736" s="4" t="s">
        <v>2735</v>
      </c>
      <c r="J1736" s="4"/>
      <c r="K1736" s="55"/>
      <c r="L1736" s="4" t="s">
        <v>860</v>
      </c>
      <c r="M1736" s="4" t="s">
        <v>3185</v>
      </c>
      <c r="N1736" s="55"/>
      <c r="O1736" s="4" t="s">
        <v>4483</v>
      </c>
      <c r="P1736" s="55">
        <v>45288</v>
      </c>
      <c r="Q1736" s="4" t="s">
        <v>4484</v>
      </c>
      <c r="R1736" s="4"/>
      <c r="S1736" s="4"/>
      <c r="T1736" s="4">
        <v>11</v>
      </c>
      <c r="U1736" s="4" t="s">
        <v>342</v>
      </c>
      <c r="V1736" s="4">
        <v>131</v>
      </c>
      <c r="W1736" s="4" t="s">
        <v>343</v>
      </c>
      <c r="X1736" s="4">
        <v>151</v>
      </c>
      <c r="Y1736" s="4" t="s">
        <v>343</v>
      </c>
      <c r="Z1736" s="4">
        <v>15</v>
      </c>
      <c r="AA1736" s="4" t="s">
        <v>43</v>
      </c>
      <c r="AB1736" s="4">
        <v>1</v>
      </c>
      <c r="AC1736" s="4" t="s">
        <v>43</v>
      </c>
      <c r="AD1736" s="36">
        <v>8</v>
      </c>
      <c r="AE1736" s="36" t="s">
        <v>344</v>
      </c>
      <c r="AF1736" s="4"/>
      <c r="AG1736" s="4"/>
      <c r="AH1736" s="4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</row>
    <row r="1737" spans="1:46" ht="15" customHeight="1" x14ac:dyDescent="0.35">
      <c r="A1737" s="4">
        <v>2023</v>
      </c>
      <c r="B1737" s="4" t="s">
        <v>34</v>
      </c>
      <c r="C1737" s="4" t="s">
        <v>34</v>
      </c>
      <c r="D1737" s="55">
        <v>45288</v>
      </c>
      <c r="E1737" s="4" t="s">
        <v>2982</v>
      </c>
      <c r="F1737" s="4" t="s">
        <v>36</v>
      </c>
      <c r="G1737" s="4" t="s">
        <v>37</v>
      </c>
      <c r="H1737" s="4" t="s">
        <v>38</v>
      </c>
      <c r="I1737" s="4" t="s">
        <v>2742</v>
      </c>
      <c r="J1737" s="4"/>
      <c r="K1737" s="55"/>
      <c r="L1737" s="4" t="s">
        <v>860</v>
      </c>
      <c r="M1737" s="4" t="s">
        <v>2949</v>
      </c>
      <c r="N1737" s="55"/>
      <c r="O1737" s="4" t="s">
        <v>4485</v>
      </c>
      <c r="P1737" s="55">
        <v>45289</v>
      </c>
      <c r="Q1737" s="4" t="s">
        <v>4486</v>
      </c>
      <c r="R1737" s="4"/>
      <c r="S1737" s="4"/>
      <c r="T1737" s="4">
        <v>1</v>
      </c>
      <c r="U1737" s="4" t="s">
        <v>40</v>
      </c>
      <c r="V1737" s="4">
        <v>29</v>
      </c>
      <c r="W1737" s="4" t="s">
        <v>4487</v>
      </c>
      <c r="X1737" s="4">
        <v>1750</v>
      </c>
      <c r="Y1737" s="4" t="s">
        <v>4488</v>
      </c>
      <c r="Z1737" s="4">
        <v>15</v>
      </c>
      <c r="AA1737" s="4" t="s">
        <v>43</v>
      </c>
      <c r="AB1737" s="4">
        <v>1</v>
      </c>
      <c r="AC1737" s="4" t="s">
        <v>43</v>
      </c>
      <c r="AD1737" s="36">
        <v>1</v>
      </c>
      <c r="AE1737" s="36" t="s">
        <v>43</v>
      </c>
      <c r="AF1737" s="4"/>
      <c r="AG1737" s="4"/>
      <c r="AH1737" s="4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</row>
    <row r="1738" spans="1:46" ht="15" customHeight="1" x14ac:dyDescent="0.35">
      <c r="A1738" s="4">
        <v>2023</v>
      </c>
      <c r="B1738" s="4" t="s">
        <v>147</v>
      </c>
      <c r="C1738" s="4" t="s">
        <v>148</v>
      </c>
      <c r="D1738" s="55">
        <v>45291</v>
      </c>
      <c r="E1738" s="4" t="s">
        <v>4289</v>
      </c>
      <c r="F1738" s="4" t="s">
        <v>36</v>
      </c>
      <c r="G1738" s="4" t="s">
        <v>921</v>
      </c>
      <c r="H1738" s="4" t="s">
        <v>38</v>
      </c>
      <c r="I1738" s="4" t="s">
        <v>3491</v>
      </c>
      <c r="J1738" s="4"/>
      <c r="K1738" s="55"/>
      <c r="L1738" s="4" t="s">
        <v>860</v>
      </c>
      <c r="M1738" s="4" t="s">
        <v>2983</v>
      </c>
      <c r="N1738" s="55"/>
      <c r="O1738" s="4" t="s">
        <v>4489</v>
      </c>
      <c r="P1738" s="55">
        <v>45291</v>
      </c>
      <c r="Q1738" s="4" t="s">
        <v>4490</v>
      </c>
      <c r="R1738" s="4"/>
      <c r="S1738" s="4"/>
      <c r="T1738" s="4">
        <v>0</v>
      </c>
      <c r="U1738" s="4" t="s">
        <v>150</v>
      </c>
      <c r="V1738" s="4">
        <v>301291</v>
      </c>
      <c r="W1738" s="4" t="s">
        <v>684</v>
      </c>
      <c r="X1738" s="4">
        <v>301291</v>
      </c>
      <c r="Y1738" s="4" t="s">
        <v>684</v>
      </c>
      <c r="Z1738" s="4">
        <v>15</v>
      </c>
      <c r="AA1738" s="4" t="s">
        <v>43</v>
      </c>
      <c r="AB1738" s="4">
        <v>1</v>
      </c>
      <c r="AC1738" s="4" t="s">
        <v>43</v>
      </c>
      <c r="AD1738" s="36">
        <v>42</v>
      </c>
      <c r="AE1738" s="36" t="s">
        <v>685</v>
      </c>
      <c r="AF1738" s="4"/>
      <c r="AG1738" s="4"/>
      <c r="AH1738" s="4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</row>
    <row r="1739" spans="1:46" ht="15" customHeight="1" x14ac:dyDescent="0.35">
      <c r="A1739" s="4">
        <v>2023</v>
      </c>
      <c r="B1739" s="4" t="s">
        <v>147</v>
      </c>
      <c r="C1739" s="4" t="s">
        <v>207</v>
      </c>
      <c r="D1739" s="55">
        <v>45291</v>
      </c>
      <c r="E1739" s="4" t="s">
        <v>2324</v>
      </c>
      <c r="F1739" s="4" t="s">
        <v>36</v>
      </c>
      <c r="G1739" s="4" t="s">
        <v>921</v>
      </c>
      <c r="H1739" s="4" t="s">
        <v>38</v>
      </c>
      <c r="I1739" s="4" t="s">
        <v>2712</v>
      </c>
      <c r="J1739" s="4"/>
      <c r="K1739" s="57"/>
      <c r="L1739" s="4" t="s">
        <v>860</v>
      </c>
      <c r="M1739" s="4" t="s">
        <v>2983</v>
      </c>
      <c r="N1739" s="55"/>
      <c r="O1739" s="4" t="s">
        <v>4491</v>
      </c>
      <c r="P1739" s="57">
        <v>45291</v>
      </c>
      <c r="Q1739" s="4" t="s">
        <v>4492</v>
      </c>
      <c r="R1739" s="56"/>
      <c r="S1739" s="4"/>
      <c r="T1739" s="4">
        <v>0</v>
      </c>
      <c r="U1739" s="4" t="s">
        <v>150</v>
      </c>
      <c r="V1739" s="4">
        <v>300317</v>
      </c>
      <c r="W1739" s="4" t="s">
        <v>3097</v>
      </c>
      <c r="X1739" s="4">
        <v>300317</v>
      </c>
      <c r="Y1739" s="4" t="s">
        <v>3097</v>
      </c>
      <c r="Z1739" s="4">
        <v>3</v>
      </c>
      <c r="AA1739" s="4" t="s">
        <v>152</v>
      </c>
      <c r="AB1739" s="4">
        <v>7</v>
      </c>
      <c r="AC1739" s="4" t="s">
        <v>3098</v>
      </c>
      <c r="AD1739" s="36">
        <v>1</v>
      </c>
      <c r="AE1739" s="36" t="s">
        <v>3099</v>
      </c>
      <c r="AF1739" s="4"/>
      <c r="AG1739" s="4"/>
      <c r="AH1739" s="4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</row>
    <row r="1740" spans="1:46" ht="15" customHeight="1" x14ac:dyDescent="0.35">
      <c r="A1740" s="4">
        <v>2024</v>
      </c>
      <c r="B1740" s="4" t="s">
        <v>147</v>
      </c>
      <c r="C1740" s="4" t="s">
        <v>207</v>
      </c>
      <c r="D1740" s="55">
        <v>45202</v>
      </c>
      <c r="E1740" s="4" t="s">
        <v>2982</v>
      </c>
      <c r="F1740" s="4" t="s">
        <v>36</v>
      </c>
      <c r="G1740" s="4" t="s">
        <v>37</v>
      </c>
      <c r="H1740" s="4" t="s">
        <v>38</v>
      </c>
      <c r="I1740" s="4" t="s">
        <v>748</v>
      </c>
      <c r="J1740" s="4"/>
      <c r="K1740" s="55">
        <v>45296</v>
      </c>
      <c r="L1740" s="4" t="s">
        <v>860</v>
      </c>
      <c r="M1740" s="4" t="s">
        <v>3632</v>
      </c>
      <c r="N1740" s="55"/>
      <c r="O1740" s="4" t="s">
        <v>4493</v>
      </c>
      <c r="P1740" s="55">
        <v>45296</v>
      </c>
      <c r="Q1740" s="4" t="s">
        <v>4494</v>
      </c>
      <c r="R1740" s="4"/>
      <c r="S1740" s="4"/>
      <c r="T1740" s="4">
        <v>0</v>
      </c>
      <c r="U1740" s="4" t="s">
        <v>150</v>
      </c>
      <c r="V1740" s="4">
        <v>301294</v>
      </c>
      <c r="W1740" s="4" t="s">
        <v>762</v>
      </c>
      <c r="X1740" s="4">
        <v>301294</v>
      </c>
      <c r="Y1740" s="4" t="s">
        <v>762</v>
      </c>
      <c r="Z1740" s="4">
        <v>15</v>
      </c>
      <c r="AA1740" s="4" t="s">
        <v>43</v>
      </c>
      <c r="AB1740" s="4">
        <v>2</v>
      </c>
      <c r="AC1740" s="4" t="s">
        <v>509</v>
      </c>
      <c r="AD1740" s="36">
        <v>1</v>
      </c>
      <c r="AE1740" s="36" t="s">
        <v>509</v>
      </c>
      <c r="AF1740" s="4"/>
      <c r="AG1740" s="4"/>
      <c r="AH1740" s="4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</row>
    <row r="1741" spans="1:46" ht="15" customHeight="1" x14ac:dyDescent="0.35">
      <c r="A1741" s="4">
        <v>2024</v>
      </c>
      <c r="B1741" s="4" t="s">
        <v>147</v>
      </c>
      <c r="C1741" s="4" t="s">
        <v>207</v>
      </c>
      <c r="D1741" s="55">
        <v>45224</v>
      </c>
      <c r="E1741" s="4" t="s">
        <v>3198</v>
      </c>
      <c r="F1741" s="4" t="s">
        <v>36</v>
      </c>
      <c r="G1741" s="4" t="s">
        <v>37</v>
      </c>
      <c r="H1741" s="4" t="s">
        <v>38</v>
      </c>
      <c r="I1741" s="4" t="s">
        <v>2755</v>
      </c>
      <c r="J1741" s="4"/>
      <c r="K1741" s="55">
        <v>45301</v>
      </c>
      <c r="L1741" s="4" t="s">
        <v>860</v>
      </c>
      <c r="M1741" s="4" t="s">
        <v>2983</v>
      </c>
      <c r="N1741" s="55"/>
      <c r="O1741" s="4" t="s">
        <v>4495</v>
      </c>
      <c r="P1741" s="55">
        <v>45301</v>
      </c>
      <c r="Q1741" s="4" t="s">
        <v>4496</v>
      </c>
      <c r="R1741" s="4"/>
      <c r="S1741" s="4"/>
      <c r="T1741" s="4">
        <v>0</v>
      </c>
      <c r="U1741" s="4" t="s">
        <v>150</v>
      </c>
      <c r="V1741" s="4">
        <v>300566</v>
      </c>
      <c r="W1741" s="4" t="s">
        <v>4497</v>
      </c>
      <c r="X1741" s="4">
        <v>300566</v>
      </c>
      <c r="Y1741" s="4" t="s">
        <v>4497</v>
      </c>
      <c r="Z1741" s="4">
        <v>6</v>
      </c>
      <c r="AA1741" s="4" t="s">
        <v>413</v>
      </c>
      <c r="AB1741" s="4">
        <v>3</v>
      </c>
      <c r="AC1741" s="4" t="s">
        <v>3642</v>
      </c>
      <c r="AD1741" s="36">
        <v>1</v>
      </c>
      <c r="AE1741" s="36" t="s">
        <v>3642</v>
      </c>
      <c r="AF1741" s="4"/>
      <c r="AG1741" s="4"/>
      <c r="AH1741" s="4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</row>
    <row r="1742" spans="1:46" ht="15" customHeight="1" x14ac:dyDescent="0.35">
      <c r="A1742" s="4">
        <v>2024</v>
      </c>
      <c r="B1742" s="4" t="s">
        <v>147</v>
      </c>
      <c r="C1742" s="4" t="s">
        <v>207</v>
      </c>
      <c r="D1742" s="55">
        <v>45229</v>
      </c>
      <c r="E1742" s="4" t="s">
        <v>3198</v>
      </c>
      <c r="F1742" s="4" t="s">
        <v>36</v>
      </c>
      <c r="G1742" s="4" t="s">
        <v>37</v>
      </c>
      <c r="H1742" s="4" t="s">
        <v>38</v>
      </c>
      <c r="I1742" s="4" t="s">
        <v>748</v>
      </c>
      <c r="J1742" s="4"/>
      <c r="K1742" s="55">
        <v>45301</v>
      </c>
      <c r="L1742" s="4" t="s">
        <v>860</v>
      </c>
      <c r="M1742" s="4" t="s">
        <v>3185</v>
      </c>
      <c r="N1742" s="55"/>
      <c r="O1742" s="4" t="s">
        <v>4498</v>
      </c>
      <c r="P1742" s="55">
        <v>45301</v>
      </c>
      <c r="Q1742" s="4" t="s">
        <v>4499</v>
      </c>
      <c r="R1742" s="4"/>
      <c r="S1742" s="4"/>
      <c r="T1742" s="4">
        <v>0</v>
      </c>
      <c r="U1742" s="4" t="s">
        <v>150</v>
      </c>
      <c r="V1742" s="4">
        <v>300125</v>
      </c>
      <c r="W1742" s="4" t="s">
        <v>712</v>
      </c>
      <c r="X1742" s="4">
        <v>300125</v>
      </c>
      <c r="Y1742" s="4" t="s">
        <v>712</v>
      </c>
      <c r="Z1742" s="4">
        <v>2</v>
      </c>
      <c r="AA1742" s="4" t="s">
        <v>72</v>
      </c>
      <c r="AB1742" s="4">
        <v>6</v>
      </c>
      <c r="AC1742" s="4" t="s">
        <v>713</v>
      </c>
      <c r="AD1742" s="36">
        <v>1</v>
      </c>
      <c r="AE1742" s="36" t="s">
        <v>713</v>
      </c>
      <c r="AF1742" s="4"/>
      <c r="AG1742" s="4"/>
      <c r="AH1742" s="4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</row>
    <row r="1743" spans="1:46" ht="15" customHeight="1" x14ac:dyDescent="0.35">
      <c r="A1743" s="4">
        <v>2024</v>
      </c>
      <c r="B1743" s="4" t="s">
        <v>147</v>
      </c>
      <c r="C1743" s="4" t="s">
        <v>207</v>
      </c>
      <c r="D1743" s="55">
        <v>45271</v>
      </c>
      <c r="E1743" s="4" t="s">
        <v>2982</v>
      </c>
      <c r="F1743" s="4" t="s">
        <v>36</v>
      </c>
      <c r="G1743" s="4" t="s">
        <v>37</v>
      </c>
      <c r="H1743" s="4" t="s">
        <v>38</v>
      </c>
      <c r="I1743" s="4" t="s">
        <v>748</v>
      </c>
      <c r="J1743" s="4"/>
      <c r="K1743" s="55">
        <v>45303</v>
      </c>
      <c r="L1743" s="4" t="s">
        <v>860</v>
      </c>
      <c r="M1743" s="4" t="s">
        <v>3632</v>
      </c>
      <c r="N1743" s="55"/>
      <c r="O1743" s="4" t="s">
        <v>4500</v>
      </c>
      <c r="P1743" s="55">
        <v>45303</v>
      </c>
      <c r="Q1743" s="4" t="s">
        <v>4501</v>
      </c>
      <c r="R1743" s="4"/>
      <c r="S1743" s="4"/>
      <c r="T1743" s="4">
        <v>0</v>
      </c>
      <c r="U1743" s="4" t="s">
        <v>150</v>
      </c>
      <c r="V1743" s="4">
        <v>300110</v>
      </c>
      <c r="W1743" s="4" t="s">
        <v>4502</v>
      </c>
      <c r="X1743" s="4">
        <v>300110</v>
      </c>
      <c r="Y1743" s="4" t="s">
        <v>4502</v>
      </c>
      <c r="Z1743" s="4">
        <v>2</v>
      </c>
      <c r="AA1743" s="4" t="s">
        <v>72</v>
      </c>
      <c r="AB1743" s="56">
        <v>5</v>
      </c>
      <c r="AC1743" s="56" t="s">
        <v>1440</v>
      </c>
      <c r="AD1743" s="36">
        <v>1</v>
      </c>
      <c r="AE1743" s="36" t="s">
        <v>4503</v>
      </c>
      <c r="AF1743" s="4"/>
      <c r="AG1743" s="4"/>
      <c r="AH1743" s="4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</row>
    <row r="1744" spans="1:46" ht="15" customHeight="1" x14ac:dyDescent="0.35">
      <c r="A1744" s="4">
        <v>2024</v>
      </c>
      <c r="B1744" s="4" t="s">
        <v>147</v>
      </c>
      <c r="C1744" s="4" t="s">
        <v>148</v>
      </c>
      <c r="D1744" s="55">
        <v>45274</v>
      </c>
      <c r="E1744" s="4" t="s">
        <v>2982</v>
      </c>
      <c r="F1744" s="4" t="s">
        <v>36</v>
      </c>
      <c r="G1744" s="4" t="s">
        <v>37</v>
      </c>
      <c r="H1744" s="4" t="s">
        <v>38</v>
      </c>
      <c r="I1744" s="4" t="s">
        <v>2755</v>
      </c>
      <c r="J1744" s="4"/>
      <c r="K1744" s="55">
        <v>45356</v>
      </c>
      <c r="L1744" s="4" t="s">
        <v>860</v>
      </c>
      <c r="M1744" s="4" t="s">
        <v>3632</v>
      </c>
      <c r="N1744" s="55"/>
      <c r="O1744" s="4" t="s">
        <v>4504</v>
      </c>
      <c r="P1744" s="55">
        <v>45356</v>
      </c>
      <c r="Q1744" s="4" t="s">
        <v>4505</v>
      </c>
      <c r="R1744" s="4"/>
      <c r="S1744" s="4"/>
      <c r="T1744" s="56">
        <v>0</v>
      </c>
      <c r="U1744" s="56" t="s">
        <v>150</v>
      </c>
      <c r="V1744" s="4">
        <v>300752</v>
      </c>
      <c r="W1744" s="56" t="s">
        <v>4506</v>
      </c>
      <c r="X1744" s="4">
        <v>300752</v>
      </c>
      <c r="Y1744" s="4" t="s">
        <v>4506</v>
      </c>
      <c r="Z1744" s="4">
        <v>8</v>
      </c>
      <c r="AA1744" s="4" t="s">
        <v>191</v>
      </c>
      <c r="AB1744" s="4">
        <v>9</v>
      </c>
      <c r="AC1744" s="4" t="s">
        <v>260</v>
      </c>
      <c r="AD1744" s="36">
        <v>5</v>
      </c>
      <c r="AE1744" s="36" t="s">
        <v>4507</v>
      </c>
      <c r="AF1744" s="4"/>
      <c r="AG1744" s="4"/>
      <c r="AH1744" s="4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</row>
    <row r="1745" spans="1:46" ht="15" customHeight="1" x14ac:dyDescent="0.35">
      <c r="A1745" s="4">
        <v>2024</v>
      </c>
      <c r="B1745" s="4" t="s">
        <v>147</v>
      </c>
      <c r="C1745" s="4" t="s">
        <v>148</v>
      </c>
      <c r="D1745" s="55">
        <v>45301</v>
      </c>
      <c r="E1745" s="4" t="s">
        <v>2982</v>
      </c>
      <c r="F1745" s="4" t="s">
        <v>36</v>
      </c>
      <c r="G1745" s="4" t="s">
        <v>37</v>
      </c>
      <c r="H1745" s="4" t="s">
        <v>38</v>
      </c>
      <c r="I1745" s="4" t="s">
        <v>748</v>
      </c>
      <c r="J1745" s="4"/>
      <c r="K1745" s="55">
        <v>45337</v>
      </c>
      <c r="L1745" s="4" t="s">
        <v>860</v>
      </c>
      <c r="M1745" s="4" t="s">
        <v>2983</v>
      </c>
      <c r="N1745" s="55"/>
      <c r="O1745" s="4" t="s">
        <v>4508</v>
      </c>
      <c r="P1745" s="55">
        <v>45337</v>
      </c>
      <c r="Q1745" s="4" t="s">
        <v>4509</v>
      </c>
      <c r="R1745" s="4"/>
      <c r="S1745" s="4"/>
      <c r="T1745" s="4">
        <v>0</v>
      </c>
      <c r="U1745" s="4" t="s">
        <v>150</v>
      </c>
      <c r="V1745" s="4">
        <v>301376</v>
      </c>
      <c r="W1745" s="4" t="s">
        <v>4510</v>
      </c>
      <c r="X1745" s="4">
        <v>301376</v>
      </c>
      <c r="Y1745" s="4" t="s">
        <v>4510</v>
      </c>
      <c r="Z1745" s="4">
        <v>15</v>
      </c>
      <c r="AA1745" s="4" t="s">
        <v>43</v>
      </c>
      <c r="AB1745" s="56">
        <v>8</v>
      </c>
      <c r="AC1745" s="56" t="s">
        <v>421</v>
      </c>
      <c r="AD1745" s="36">
        <v>6</v>
      </c>
      <c r="AE1745" s="36" t="s">
        <v>421</v>
      </c>
      <c r="AF1745" s="4"/>
      <c r="AG1745" s="4"/>
      <c r="AH1745" s="4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</row>
    <row r="1746" spans="1:46" ht="15" customHeight="1" x14ac:dyDescent="0.35">
      <c r="A1746" s="4">
        <v>2024</v>
      </c>
      <c r="B1746" s="4" t="s">
        <v>34</v>
      </c>
      <c r="C1746" s="4" t="s">
        <v>34</v>
      </c>
      <c r="D1746" s="55">
        <v>45282</v>
      </c>
      <c r="E1746" s="4" t="s">
        <v>2324</v>
      </c>
      <c r="F1746" s="4" t="s">
        <v>36</v>
      </c>
      <c r="G1746" s="4" t="s">
        <v>1149</v>
      </c>
      <c r="H1746" s="4" t="s">
        <v>38</v>
      </c>
      <c r="I1746" s="4" t="s">
        <v>2735</v>
      </c>
      <c r="J1746" s="4"/>
      <c r="K1746" s="55">
        <v>45301</v>
      </c>
      <c r="L1746" s="4" t="s">
        <v>860</v>
      </c>
      <c r="M1746" s="4" t="s">
        <v>3185</v>
      </c>
      <c r="N1746" s="55"/>
      <c r="O1746" s="4" t="s">
        <v>4511</v>
      </c>
      <c r="P1746" s="55">
        <v>45301</v>
      </c>
      <c r="Q1746" s="4" t="s">
        <v>4512</v>
      </c>
      <c r="R1746" s="4"/>
      <c r="S1746" s="4"/>
      <c r="T1746" s="56">
        <v>11</v>
      </c>
      <c r="U1746" s="56" t="s">
        <v>342</v>
      </c>
      <c r="V1746" s="4">
        <v>136</v>
      </c>
      <c r="W1746" s="56" t="s">
        <v>577</v>
      </c>
      <c r="X1746" s="4">
        <v>1235</v>
      </c>
      <c r="Y1746" s="4" t="s">
        <v>578</v>
      </c>
      <c r="Z1746" s="4">
        <v>15</v>
      </c>
      <c r="AA1746" s="4" t="s">
        <v>43</v>
      </c>
      <c r="AB1746" s="4">
        <v>1</v>
      </c>
      <c r="AC1746" s="4" t="s">
        <v>43</v>
      </c>
      <c r="AD1746" s="36">
        <v>41</v>
      </c>
      <c r="AE1746" s="36" t="s">
        <v>579</v>
      </c>
      <c r="AF1746" s="4"/>
      <c r="AG1746" s="4"/>
      <c r="AH1746" s="4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</row>
    <row r="1747" spans="1:46" ht="15" customHeight="1" x14ac:dyDescent="0.35">
      <c r="A1747" s="4">
        <v>2024</v>
      </c>
      <c r="B1747" s="4" t="s">
        <v>34</v>
      </c>
      <c r="C1747" s="4" t="s">
        <v>244</v>
      </c>
      <c r="D1747" s="55">
        <v>45299</v>
      </c>
      <c r="E1747" s="4" t="s">
        <v>4420</v>
      </c>
      <c r="F1747" s="4" t="s">
        <v>3709</v>
      </c>
      <c r="G1747" s="4" t="s">
        <v>37</v>
      </c>
      <c r="H1747" s="4" t="s">
        <v>38</v>
      </c>
      <c r="I1747" s="4" t="s">
        <v>2948</v>
      </c>
      <c r="J1747" s="4"/>
      <c r="K1747" s="55">
        <v>45309</v>
      </c>
      <c r="L1747" s="4" t="s">
        <v>860</v>
      </c>
      <c r="M1747" s="4" t="s">
        <v>3185</v>
      </c>
      <c r="N1747" s="55"/>
      <c r="O1747" s="4" t="s">
        <v>4513</v>
      </c>
      <c r="P1747" s="55">
        <v>45309</v>
      </c>
      <c r="Q1747" s="4" t="s">
        <v>4514</v>
      </c>
      <c r="R1747" s="4"/>
      <c r="S1747" s="4"/>
      <c r="T1747" s="56">
        <v>10</v>
      </c>
      <c r="U1747" s="56" t="s">
        <v>246</v>
      </c>
      <c r="V1747" s="56">
        <v>517</v>
      </c>
      <c r="W1747" s="56" t="s">
        <v>529</v>
      </c>
      <c r="X1747" s="56">
        <v>95</v>
      </c>
      <c r="Y1747" s="56" t="s">
        <v>530</v>
      </c>
      <c r="Z1747" s="56">
        <v>12</v>
      </c>
      <c r="AA1747" s="56" t="s">
        <v>83</v>
      </c>
      <c r="AB1747" s="56">
        <v>1</v>
      </c>
      <c r="AC1747" s="56" t="s">
        <v>84</v>
      </c>
      <c r="AD1747" s="37">
        <v>1</v>
      </c>
      <c r="AE1747" s="37" t="s">
        <v>84</v>
      </c>
      <c r="AF1747" s="4"/>
      <c r="AG1747" s="4"/>
      <c r="AH1747" s="4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</row>
    <row r="1748" spans="1:46" ht="15" customHeight="1" x14ac:dyDescent="0.35">
      <c r="A1748" s="4">
        <v>2025</v>
      </c>
      <c r="B1748" s="4" t="s">
        <v>147</v>
      </c>
      <c r="C1748" s="4" t="s">
        <v>148</v>
      </c>
      <c r="D1748" s="55">
        <v>45910</v>
      </c>
      <c r="E1748" s="4" t="s">
        <v>3708</v>
      </c>
      <c r="F1748" s="4" t="s">
        <v>3709</v>
      </c>
      <c r="G1748" s="4" t="s">
        <v>37</v>
      </c>
      <c r="H1748" s="4" t="s">
        <v>38</v>
      </c>
      <c r="I1748" s="4" t="s">
        <v>4515</v>
      </c>
      <c r="J1748" s="4">
        <v>4</v>
      </c>
      <c r="K1748" s="55">
        <v>45981</v>
      </c>
      <c r="L1748" s="4" t="s">
        <v>860</v>
      </c>
      <c r="M1748" s="4" t="s">
        <v>3632</v>
      </c>
      <c r="N1748" s="55" t="s">
        <v>4516</v>
      </c>
      <c r="O1748" s="4" t="s">
        <v>4517</v>
      </c>
      <c r="P1748" s="55">
        <v>45981</v>
      </c>
      <c r="Q1748" s="4" t="s">
        <v>4518</v>
      </c>
      <c r="R1748" s="4"/>
      <c r="S1748" s="4"/>
      <c r="T1748" s="4">
        <v>0</v>
      </c>
      <c r="U1748" s="4" t="s">
        <v>150</v>
      </c>
      <c r="V1748" s="4">
        <v>300058</v>
      </c>
      <c r="W1748" s="4" t="s">
        <v>4519</v>
      </c>
      <c r="X1748" s="4">
        <v>300058</v>
      </c>
      <c r="Y1748" s="4" t="s">
        <v>658</v>
      </c>
      <c r="Z1748" s="4">
        <v>1</v>
      </c>
      <c r="AA1748" s="4" t="s">
        <v>67</v>
      </c>
      <c r="AB1748" s="4">
        <v>5</v>
      </c>
      <c r="AC1748" s="4" t="s">
        <v>2660</v>
      </c>
      <c r="AD1748" s="36">
        <v>16</v>
      </c>
      <c r="AE1748" s="36" t="s">
        <v>659</v>
      </c>
      <c r="AF1748" s="4"/>
      <c r="AG1748" s="4"/>
      <c r="AH1748" s="4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</row>
    <row r="1749" spans="1:46" ht="15" customHeight="1" x14ac:dyDescent="0.35">
      <c r="A1749" s="4">
        <v>2024</v>
      </c>
      <c r="B1749" s="4" t="s">
        <v>147</v>
      </c>
      <c r="C1749" s="4" t="s">
        <v>148</v>
      </c>
      <c r="D1749" s="55">
        <v>45321</v>
      </c>
      <c r="E1749" s="4" t="s">
        <v>3198</v>
      </c>
      <c r="F1749" s="4" t="s">
        <v>36</v>
      </c>
      <c r="G1749" s="4" t="s">
        <v>37</v>
      </c>
      <c r="H1749" s="4" t="s">
        <v>38</v>
      </c>
      <c r="I1749" s="4" t="s">
        <v>4520</v>
      </c>
      <c r="J1749" s="4"/>
      <c r="K1749" s="55">
        <v>45483</v>
      </c>
      <c r="L1749" s="4" t="s">
        <v>860</v>
      </c>
      <c r="M1749" s="4" t="s">
        <v>3632</v>
      </c>
      <c r="N1749" s="55" t="s">
        <v>3710</v>
      </c>
      <c r="O1749" s="4" t="s">
        <v>4521</v>
      </c>
      <c r="P1749" s="55">
        <v>45483</v>
      </c>
      <c r="Q1749" s="4" t="s">
        <v>4522</v>
      </c>
      <c r="R1749" s="4"/>
      <c r="S1749" s="4"/>
      <c r="T1749" s="56">
        <v>0</v>
      </c>
      <c r="U1749" s="56" t="s">
        <v>150</v>
      </c>
      <c r="V1749" s="56">
        <v>300637</v>
      </c>
      <c r="W1749" s="56" t="s">
        <v>4523</v>
      </c>
      <c r="X1749" s="56">
        <v>300637</v>
      </c>
      <c r="Y1749" s="56" t="s">
        <v>4523</v>
      </c>
      <c r="Z1749" s="56">
        <v>6</v>
      </c>
      <c r="AA1749" s="56" t="s">
        <v>413</v>
      </c>
      <c r="AB1749" s="56">
        <v>9</v>
      </c>
      <c r="AC1749" s="56" t="s">
        <v>1861</v>
      </c>
      <c r="AD1749" s="37">
        <v>3</v>
      </c>
      <c r="AE1749" s="37" t="s">
        <v>4524</v>
      </c>
      <c r="AF1749" s="4"/>
      <c r="AG1749" s="4"/>
      <c r="AH1749" s="4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</row>
    <row r="1750" spans="1:46" ht="15" customHeight="1" x14ac:dyDescent="0.35">
      <c r="A1750" s="4">
        <v>2024</v>
      </c>
      <c r="B1750" s="4" t="s">
        <v>147</v>
      </c>
      <c r="C1750" s="4" t="s">
        <v>207</v>
      </c>
      <c r="D1750" s="55">
        <v>45516</v>
      </c>
      <c r="E1750" s="4" t="s">
        <v>4525</v>
      </c>
      <c r="F1750" s="4" t="s">
        <v>36</v>
      </c>
      <c r="G1750" s="4" t="s">
        <v>37</v>
      </c>
      <c r="H1750" s="4" t="s">
        <v>38</v>
      </c>
      <c r="I1750" s="4" t="s">
        <v>3923</v>
      </c>
      <c r="J1750" s="4"/>
      <c r="K1750" s="55">
        <v>45517</v>
      </c>
      <c r="L1750" s="4" t="s">
        <v>860</v>
      </c>
      <c r="M1750" s="4" t="s">
        <v>2983</v>
      </c>
      <c r="N1750" s="55"/>
      <c r="O1750" s="4" t="s">
        <v>4526</v>
      </c>
      <c r="P1750" s="55">
        <v>45517</v>
      </c>
      <c r="Q1750" s="4" t="s">
        <v>4527</v>
      </c>
      <c r="R1750" s="4"/>
      <c r="S1750" s="4"/>
      <c r="T1750" s="4">
        <v>0</v>
      </c>
      <c r="U1750" s="4" t="s">
        <v>150</v>
      </c>
      <c r="V1750" s="4">
        <v>300895</v>
      </c>
      <c r="W1750" s="4" t="s">
        <v>4528</v>
      </c>
      <c r="X1750" s="4">
        <v>300895</v>
      </c>
      <c r="Y1750" s="4" t="s">
        <v>4528</v>
      </c>
      <c r="Z1750" s="4">
        <v>10</v>
      </c>
      <c r="AA1750" s="4" t="s">
        <v>256</v>
      </c>
      <c r="AB1750" s="4">
        <v>2</v>
      </c>
      <c r="AC1750" s="4" t="s">
        <v>1358</v>
      </c>
      <c r="AD1750" s="36">
        <v>1</v>
      </c>
      <c r="AE1750" s="36" t="s">
        <v>1358</v>
      </c>
      <c r="AF1750" s="4"/>
      <c r="AG1750" s="4"/>
      <c r="AH1750" s="4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</row>
    <row r="1751" spans="1:46" ht="15" customHeight="1" x14ac:dyDescent="0.35">
      <c r="A1751" s="4">
        <v>2024</v>
      </c>
      <c r="B1751" s="4" t="s">
        <v>147</v>
      </c>
      <c r="C1751" s="4" t="s">
        <v>148</v>
      </c>
      <c r="D1751" s="55">
        <v>45308</v>
      </c>
      <c r="E1751" s="4" t="s">
        <v>3198</v>
      </c>
      <c r="F1751" s="4" t="s">
        <v>36</v>
      </c>
      <c r="G1751" s="4" t="s">
        <v>37</v>
      </c>
      <c r="H1751" s="4" t="s">
        <v>38</v>
      </c>
      <c r="I1751" s="4" t="s">
        <v>2728</v>
      </c>
      <c r="J1751" s="4"/>
      <c r="K1751" s="55">
        <v>45497</v>
      </c>
      <c r="L1751" s="4" t="s">
        <v>860</v>
      </c>
      <c r="M1751" s="4" t="s">
        <v>2983</v>
      </c>
      <c r="N1751" s="55" t="s">
        <v>3710</v>
      </c>
      <c r="O1751" s="4" t="s">
        <v>4529</v>
      </c>
      <c r="P1751" s="55">
        <v>45497</v>
      </c>
      <c r="Q1751" s="4" t="s">
        <v>4530</v>
      </c>
      <c r="R1751" s="4"/>
      <c r="S1751" s="4"/>
      <c r="T1751" s="4">
        <v>0</v>
      </c>
      <c r="U1751" s="4" t="s">
        <v>150</v>
      </c>
      <c r="V1751" s="4">
        <v>301024</v>
      </c>
      <c r="W1751" s="4" t="s">
        <v>4531</v>
      </c>
      <c r="X1751" s="4">
        <v>301024</v>
      </c>
      <c r="Y1751" s="4" t="s">
        <v>4531</v>
      </c>
      <c r="Z1751" s="4">
        <v>12</v>
      </c>
      <c r="AA1751" s="4" t="s">
        <v>83</v>
      </c>
      <c r="AB1751" s="4">
        <v>1</v>
      </c>
      <c r="AC1751" s="4" t="s">
        <v>84</v>
      </c>
      <c r="AD1751" s="36">
        <v>29</v>
      </c>
      <c r="AE1751" s="36" t="s">
        <v>4532</v>
      </c>
      <c r="AF1751" s="4"/>
      <c r="AG1751" s="4"/>
      <c r="AH1751" s="4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</row>
    <row r="1752" spans="1:46" ht="15" customHeight="1" x14ac:dyDescent="0.35">
      <c r="A1752" s="4">
        <v>2024</v>
      </c>
      <c r="B1752" s="4" t="s">
        <v>147</v>
      </c>
      <c r="C1752" s="4" t="s">
        <v>148</v>
      </c>
      <c r="D1752" s="55">
        <v>45422</v>
      </c>
      <c r="E1752" s="4" t="s">
        <v>4533</v>
      </c>
      <c r="F1752" s="4" t="s">
        <v>3709</v>
      </c>
      <c r="G1752" s="4" t="s">
        <v>37</v>
      </c>
      <c r="H1752" s="4" t="s">
        <v>38</v>
      </c>
      <c r="I1752" s="4" t="s">
        <v>2728</v>
      </c>
      <c r="J1752" s="4"/>
      <c r="K1752" s="55">
        <v>45583</v>
      </c>
      <c r="L1752" s="4" t="s">
        <v>860</v>
      </c>
      <c r="M1752" s="4" t="s">
        <v>2983</v>
      </c>
      <c r="N1752" s="55" t="s">
        <v>3710</v>
      </c>
      <c r="O1752" s="4" t="s">
        <v>4534</v>
      </c>
      <c r="P1752" s="55">
        <v>45583</v>
      </c>
      <c r="Q1752" s="4" t="s">
        <v>4535</v>
      </c>
      <c r="R1752" s="4"/>
      <c r="S1752" s="4"/>
      <c r="T1752" s="4">
        <v>0</v>
      </c>
      <c r="U1752" s="4" t="s">
        <v>150</v>
      </c>
      <c r="V1752" s="4">
        <v>301842</v>
      </c>
      <c r="W1752" s="4" t="s">
        <v>4536</v>
      </c>
      <c r="X1752" s="4">
        <v>301842</v>
      </c>
      <c r="Y1752" s="4" t="s">
        <v>4536</v>
      </c>
      <c r="Z1752" s="4">
        <v>16</v>
      </c>
      <c r="AA1752" s="4" t="s">
        <v>88</v>
      </c>
      <c r="AB1752" s="4">
        <v>7</v>
      </c>
      <c r="AC1752" s="4" t="s">
        <v>1490</v>
      </c>
      <c r="AD1752" s="36">
        <v>6</v>
      </c>
      <c r="AE1752" s="36" t="s">
        <v>4537</v>
      </c>
      <c r="AF1752" s="4"/>
      <c r="AG1752" s="4"/>
      <c r="AH1752" s="4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</row>
    <row r="1753" spans="1:46" ht="15" customHeight="1" x14ac:dyDescent="0.35">
      <c r="A1753" s="4">
        <v>2026</v>
      </c>
      <c r="B1753" s="4" t="s">
        <v>147</v>
      </c>
      <c r="C1753" s="4" t="s">
        <v>148</v>
      </c>
      <c r="D1753" s="55">
        <v>45315</v>
      </c>
      <c r="E1753" s="4" t="s">
        <v>4533</v>
      </c>
      <c r="F1753" s="4" t="s">
        <v>3709</v>
      </c>
      <c r="G1753" s="4" t="s">
        <v>37</v>
      </c>
      <c r="H1753" s="4" t="s">
        <v>4538</v>
      </c>
      <c r="I1753" s="4" t="s">
        <v>4539</v>
      </c>
      <c r="J1753" s="4">
        <v>1</v>
      </c>
      <c r="K1753" s="55">
        <v>46119</v>
      </c>
      <c r="L1753" s="4" t="s">
        <v>4540</v>
      </c>
      <c r="M1753" s="4" t="s">
        <v>4541</v>
      </c>
      <c r="N1753" s="55" t="s">
        <v>3710</v>
      </c>
      <c r="O1753" s="4"/>
      <c r="P1753" s="55"/>
      <c r="Q1753" s="4"/>
      <c r="R1753" s="4"/>
      <c r="S1753" s="4"/>
      <c r="T1753" s="4">
        <v>0</v>
      </c>
      <c r="U1753" s="4" t="s">
        <v>150</v>
      </c>
      <c r="V1753" s="4">
        <v>301855</v>
      </c>
      <c r="W1753" s="4" t="s">
        <v>4542</v>
      </c>
      <c r="X1753" s="4">
        <v>301855</v>
      </c>
      <c r="Y1753" s="4" t="s">
        <v>4542</v>
      </c>
      <c r="Z1753" s="4">
        <v>16</v>
      </c>
      <c r="AA1753" s="4" t="s">
        <v>88</v>
      </c>
      <c r="AB1753" s="4">
        <v>8</v>
      </c>
      <c r="AC1753" s="4" t="s">
        <v>4543</v>
      </c>
      <c r="AD1753" s="36">
        <v>3</v>
      </c>
      <c r="AE1753" s="36" t="s">
        <v>4544</v>
      </c>
      <c r="AF1753" s="4"/>
      <c r="AG1753" s="4"/>
      <c r="AH1753" s="4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</row>
    <row r="1754" spans="1:46" ht="15" customHeight="1" x14ac:dyDescent="0.35">
      <c r="A1754" s="4">
        <v>2026</v>
      </c>
      <c r="B1754" s="4" t="s">
        <v>147</v>
      </c>
      <c r="C1754" s="4" t="s">
        <v>148</v>
      </c>
      <c r="D1754" s="55">
        <v>46008</v>
      </c>
      <c r="E1754" s="4" t="s">
        <v>3708</v>
      </c>
      <c r="F1754" s="4" t="s">
        <v>3709</v>
      </c>
      <c r="G1754" s="4" t="s">
        <v>37</v>
      </c>
      <c r="H1754" s="4" t="s">
        <v>38</v>
      </c>
      <c r="I1754" s="4" t="s">
        <v>4539</v>
      </c>
      <c r="J1754" s="4">
        <v>4</v>
      </c>
      <c r="K1754" s="55">
        <v>46170</v>
      </c>
      <c r="L1754" s="4" t="s">
        <v>860</v>
      </c>
      <c r="M1754" s="4" t="s">
        <v>4545</v>
      </c>
      <c r="N1754" s="55" t="s">
        <v>4546</v>
      </c>
      <c r="O1754" s="4" t="s">
        <v>4547</v>
      </c>
      <c r="P1754" s="55">
        <v>46170</v>
      </c>
      <c r="Q1754" s="4" t="s">
        <v>4548</v>
      </c>
      <c r="R1754" s="4"/>
      <c r="S1754" s="4"/>
      <c r="T1754" s="4">
        <v>0</v>
      </c>
      <c r="U1754" s="4" t="s">
        <v>150</v>
      </c>
      <c r="V1754" s="4">
        <v>300465</v>
      </c>
      <c r="W1754" s="4" t="s">
        <v>4549</v>
      </c>
      <c r="X1754" s="4">
        <v>300465</v>
      </c>
      <c r="Y1754" s="4" t="s">
        <v>4549</v>
      </c>
      <c r="Z1754" s="4">
        <v>5</v>
      </c>
      <c r="AA1754" s="4" t="s">
        <v>77</v>
      </c>
      <c r="AB1754" s="4">
        <v>4</v>
      </c>
      <c r="AC1754" s="4" t="s">
        <v>770</v>
      </c>
      <c r="AD1754" s="36">
        <v>2</v>
      </c>
      <c r="AE1754" s="36" t="s">
        <v>4550</v>
      </c>
      <c r="AF1754" s="4"/>
      <c r="AG1754" s="4"/>
      <c r="AH1754" s="4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</row>
    <row r="1755" spans="1:46" ht="15" customHeight="1" x14ac:dyDescent="0.35">
      <c r="A1755" s="4">
        <v>2025</v>
      </c>
      <c r="B1755" s="4" t="s">
        <v>147</v>
      </c>
      <c r="C1755" s="4" t="s">
        <v>148</v>
      </c>
      <c r="D1755" s="55">
        <v>45817</v>
      </c>
      <c r="E1755" s="4" t="s">
        <v>3708</v>
      </c>
      <c r="F1755" s="4" t="s">
        <v>3709</v>
      </c>
      <c r="G1755" s="4" t="s">
        <v>37</v>
      </c>
      <c r="H1755" s="4" t="s">
        <v>38</v>
      </c>
      <c r="I1755" s="4" t="s">
        <v>2742</v>
      </c>
      <c r="J1755" s="4">
        <v>4</v>
      </c>
      <c r="K1755" s="55">
        <v>45910</v>
      </c>
      <c r="L1755" s="4" t="s">
        <v>860</v>
      </c>
      <c r="M1755" s="4" t="s">
        <v>2983</v>
      </c>
      <c r="N1755" s="55" t="s">
        <v>4516</v>
      </c>
      <c r="O1755" s="4" t="s">
        <v>4551</v>
      </c>
      <c r="P1755" s="55">
        <v>45910</v>
      </c>
      <c r="Q1755" s="4" t="s">
        <v>4552</v>
      </c>
      <c r="R1755" s="4"/>
      <c r="S1755" s="4"/>
      <c r="T1755" s="4">
        <v>0</v>
      </c>
      <c r="U1755" s="4" t="s">
        <v>150</v>
      </c>
      <c r="V1755" s="4">
        <v>300820</v>
      </c>
      <c r="W1755" s="4" t="s">
        <v>4553</v>
      </c>
      <c r="X1755" s="4">
        <v>300820</v>
      </c>
      <c r="Y1755" s="4" t="s">
        <v>4553</v>
      </c>
      <c r="Z1755" s="4">
        <v>9</v>
      </c>
      <c r="AA1755" s="4" t="s">
        <v>417</v>
      </c>
      <c r="AB1755" s="4">
        <v>3</v>
      </c>
      <c r="AC1755" s="4" t="s">
        <v>694</v>
      </c>
      <c r="AD1755" s="36">
        <v>4</v>
      </c>
      <c r="AE1755" s="36" t="s">
        <v>4554</v>
      </c>
      <c r="AF1755" s="4"/>
      <c r="AG1755" s="4"/>
      <c r="AH1755" s="4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</row>
    <row r="1756" spans="1:46" ht="15" customHeight="1" x14ac:dyDescent="0.35">
      <c r="A1756" s="4">
        <v>2024</v>
      </c>
      <c r="B1756" s="4" t="s">
        <v>147</v>
      </c>
      <c r="C1756" s="4" t="s">
        <v>148</v>
      </c>
      <c r="D1756" s="55">
        <v>45427</v>
      </c>
      <c r="E1756" s="4" t="s">
        <v>4533</v>
      </c>
      <c r="F1756" s="4" t="s">
        <v>3709</v>
      </c>
      <c r="G1756" s="4" t="s">
        <v>37</v>
      </c>
      <c r="H1756" s="4" t="s">
        <v>38</v>
      </c>
      <c r="I1756" s="4" t="s">
        <v>2742</v>
      </c>
      <c r="J1756" s="4"/>
      <c r="K1756" s="55">
        <v>45527</v>
      </c>
      <c r="L1756" s="4" t="s">
        <v>860</v>
      </c>
      <c r="M1756" s="4" t="s">
        <v>2983</v>
      </c>
      <c r="N1756" s="55"/>
      <c r="O1756" s="4" t="s">
        <v>4555</v>
      </c>
      <c r="P1756" s="55">
        <v>45527</v>
      </c>
      <c r="Q1756" s="4" t="s">
        <v>4556</v>
      </c>
      <c r="R1756" s="4"/>
      <c r="S1756" s="4"/>
      <c r="T1756" s="4">
        <v>0</v>
      </c>
      <c r="U1756" s="4" t="s">
        <v>150</v>
      </c>
      <c r="V1756" s="4">
        <v>300872</v>
      </c>
      <c r="W1756" s="4" t="s">
        <v>4557</v>
      </c>
      <c r="X1756" s="4">
        <v>300872</v>
      </c>
      <c r="Y1756" s="4" t="s">
        <v>4557</v>
      </c>
      <c r="Z1756" s="4">
        <v>9</v>
      </c>
      <c r="AA1756" s="4" t="s">
        <v>417</v>
      </c>
      <c r="AB1756" s="4">
        <v>7</v>
      </c>
      <c r="AC1756" s="4" t="s">
        <v>495</v>
      </c>
      <c r="AD1756" s="36">
        <v>5</v>
      </c>
      <c r="AE1756" s="36" t="s">
        <v>4558</v>
      </c>
      <c r="AF1756" s="4"/>
      <c r="AG1756" s="4"/>
      <c r="AH1756" s="4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</row>
    <row r="1757" spans="1:46" ht="15" customHeight="1" x14ac:dyDescent="0.35">
      <c r="A1757" s="4">
        <v>2025</v>
      </c>
      <c r="B1757" s="4" t="s">
        <v>147</v>
      </c>
      <c r="C1757" s="4" t="s">
        <v>148</v>
      </c>
      <c r="D1757" s="55">
        <v>45891</v>
      </c>
      <c r="E1757" s="4" t="s">
        <v>3708</v>
      </c>
      <c r="F1757" s="4" t="s">
        <v>3709</v>
      </c>
      <c r="G1757" s="4" t="s">
        <v>37</v>
      </c>
      <c r="H1757" s="4" t="s">
        <v>38</v>
      </c>
      <c r="I1757" s="4" t="s">
        <v>2735</v>
      </c>
      <c r="J1757" s="4">
        <v>4</v>
      </c>
      <c r="K1757" s="55">
        <v>45993</v>
      </c>
      <c r="L1757" s="4" t="s">
        <v>860</v>
      </c>
      <c r="M1757" s="4" t="s">
        <v>3185</v>
      </c>
      <c r="N1757" s="55" t="s">
        <v>4546</v>
      </c>
      <c r="O1757" s="4" t="s">
        <v>4559</v>
      </c>
      <c r="P1757" s="55">
        <v>45993</v>
      </c>
      <c r="Q1757" s="4" t="s">
        <v>4560</v>
      </c>
      <c r="R1757" s="4"/>
      <c r="S1757" s="4"/>
      <c r="T1757" s="4">
        <v>0</v>
      </c>
      <c r="U1757" s="4" t="s">
        <v>150</v>
      </c>
      <c r="V1757" s="4">
        <v>301233</v>
      </c>
      <c r="W1757" s="4" t="s">
        <v>4561</v>
      </c>
      <c r="X1757" s="4">
        <v>301233</v>
      </c>
      <c r="Y1757" s="4" t="s">
        <v>4561</v>
      </c>
      <c r="Z1757" s="4">
        <v>14</v>
      </c>
      <c r="AA1757" s="4" t="s">
        <v>731</v>
      </c>
      <c r="AB1757" s="4">
        <v>2</v>
      </c>
      <c r="AC1757" s="4" t="s">
        <v>732</v>
      </c>
      <c r="AD1757" s="36">
        <v>2</v>
      </c>
      <c r="AE1757" s="36" t="s">
        <v>4562</v>
      </c>
      <c r="AF1757" s="4"/>
      <c r="AG1757" s="4"/>
      <c r="AH1757" s="4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</row>
    <row r="1758" spans="1:46" ht="15" customHeight="1" x14ac:dyDescent="0.35">
      <c r="A1758" s="4">
        <v>2025</v>
      </c>
      <c r="B1758" s="4" t="s">
        <v>147</v>
      </c>
      <c r="C1758" s="4" t="s">
        <v>148</v>
      </c>
      <c r="D1758" s="55">
        <v>45931</v>
      </c>
      <c r="E1758" s="4" t="s">
        <v>3708</v>
      </c>
      <c r="F1758" s="4" t="s">
        <v>3709</v>
      </c>
      <c r="G1758" s="4" t="s">
        <v>37</v>
      </c>
      <c r="H1758" s="4" t="s">
        <v>38</v>
      </c>
      <c r="I1758" s="4" t="s">
        <v>2742</v>
      </c>
      <c r="J1758" s="4">
        <v>4</v>
      </c>
      <c r="K1758" s="55">
        <v>45988</v>
      </c>
      <c r="L1758" s="4" t="s">
        <v>860</v>
      </c>
      <c r="M1758" s="4" t="s">
        <v>3185</v>
      </c>
      <c r="N1758" s="55" t="s">
        <v>4516</v>
      </c>
      <c r="O1758" s="4" t="s">
        <v>4563</v>
      </c>
      <c r="P1758" s="55">
        <v>45988</v>
      </c>
      <c r="Q1758" s="4" t="s">
        <v>4564</v>
      </c>
      <c r="R1758" s="4"/>
      <c r="S1758" s="4"/>
      <c r="T1758" s="56">
        <v>0</v>
      </c>
      <c r="U1758" s="56" t="s">
        <v>150</v>
      </c>
      <c r="V1758" s="56">
        <v>300816</v>
      </c>
      <c r="W1758" s="56" t="s">
        <v>4565</v>
      </c>
      <c r="X1758" s="56">
        <v>300816</v>
      </c>
      <c r="Y1758" s="56" t="s">
        <v>4565</v>
      </c>
      <c r="Z1758" s="56">
        <v>9</v>
      </c>
      <c r="AA1758" s="56" t="s">
        <v>417</v>
      </c>
      <c r="AB1758" s="56">
        <v>2</v>
      </c>
      <c r="AC1758" s="56" t="s">
        <v>691</v>
      </c>
      <c r="AD1758" s="37">
        <v>8</v>
      </c>
      <c r="AE1758" s="37" t="s">
        <v>4566</v>
      </c>
      <c r="AF1758" s="4"/>
      <c r="AG1758" s="4"/>
      <c r="AH1758" s="4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</row>
    <row r="1759" spans="1:46" ht="15" customHeight="1" x14ac:dyDescent="0.35">
      <c r="A1759" s="4">
        <v>2025</v>
      </c>
      <c r="B1759" s="4" t="s">
        <v>147</v>
      </c>
      <c r="C1759" s="4" t="s">
        <v>148</v>
      </c>
      <c r="D1759" s="55">
        <v>45930</v>
      </c>
      <c r="E1759" s="4" t="s">
        <v>3708</v>
      </c>
      <c r="F1759" s="4" t="s">
        <v>3709</v>
      </c>
      <c r="G1759" s="4" t="s">
        <v>37</v>
      </c>
      <c r="H1759" s="4" t="s">
        <v>38</v>
      </c>
      <c r="I1759" s="4" t="s">
        <v>3923</v>
      </c>
      <c r="J1759" s="4">
        <v>3</v>
      </c>
      <c r="K1759" s="55">
        <v>45967</v>
      </c>
      <c r="L1759" s="4" t="s">
        <v>860</v>
      </c>
      <c r="M1759" s="4" t="s">
        <v>2983</v>
      </c>
      <c r="N1759" s="55" t="s">
        <v>3710</v>
      </c>
      <c r="O1759" s="4" t="s">
        <v>4567</v>
      </c>
      <c r="P1759" s="55">
        <v>45967</v>
      </c>
      <c r="Q1759" s="4" t="s">
        <v>4568</v>
      </c>
      <c r="R1759" s="4"/>
      <c r="S1759" s="4"/>
      <c r="T1759" s="4">
        <v>0</v>
      </c>
      <c r="U1759" s="4" t="s">
        <v>150</v>
      </c>
      <c r="V1759" s="4">
        <v>301841</v>
      </c>
      <c r="W1759" s="4" t="s">
        <v>4569</v>
      </c>
      <c r="X1759" s="4">
        <v>301841</v>
      </c>
      <c r="Y1759" s="4" t="s">
        <v>4569</v>
      </c>
      <c r="Z1759" s="4">
        <v>21</v>
      </c>
      <c r="AA1759" s="4" t="s">
        <v>104</v>
      </c>
      <c r="AB1759" s="4">
        <v>12</v>
      </c>
      <c r="AC1759" s="4" t="s">
        <v>812</v>
      </c>
      <c r="AD1759" s="36">
        <v>10</v>
      </c>
      <c r="AE1759" s="36" t="s">
        <v>4570</v>
      </c>
      <c r="AF1759" s="4"/>
      <c r="AG1759" s="4"/>
      <c r="AH1759" s="4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</row>
    <row r="1760" spans="1:46" ht="15" customHeight="1" x14ac:dyDescent="0.35">
      <c r="A1760" s="4">
        <v>2024</v>
      </c>
      <c r="B1760" s="4" t="s">
        <v>147</v>
      </c>
      <c r="C1760" s="4" t="s">
        <v>148</v>
      </c>
      <c r="D1760" s="55">
        <v>44868</v>
      </c>
      <c r="E1760" s="4" t="s">
        <v>4533</v>
      </c>
      <c r="F1760" s="4" t="s">
        <v>3709</v>
      </c>
      <c r="G1760" s="4" t="s">
        <v>37</v>
      </c>
      <c r="H1760" s="4" t="s">
        <v>38</v>
      </c>
      <c r="I1760" s="4" t="s">
        <v>2755</v>
      </c>
      <c r="J1760" s="4"/>
      <c r="K1760" s="57">
        <v>45420</v>
      </c>
      <c r="L1760" s="4" t="s">
        <v>860</v>
      </c>
      <c r="M1760" s="4" t="s">
        <v>3632</v>
      </c>
      <c r="N1760" s="55"/>
      <c r="O1760" s="4" t="s">
        <v>4571</v>
      </c>
      <c r="P1760" s="57">
        <v>45420</v>
      </c>
      <c r="Q1760" s="4" t="s">
        <v>4572</v>
      </c>
      <c r="R1760" s="4"/>
      <c r="S1760" s="4"/>
      <c r="T1760" s="56">
        <v>0</v>
      </c>
      <c r="U1760" s="56" t="s">
        <v>150</v>
      </c>
      <c r="V1760" s="56">
        <v>300713</v>
      </c>
      <c r="W1760" s="56" t="s">
        <v>4573</v>
      </c>
      <c r="X1760" s="56">
        <v>300713</v>
      </c>
      <c r="Y1760" s="56" t="s">
        <v>4573</v>
      </c>
      <c r="Z1760" s="56">
        <v>8</v>
      </c>
      <c r="AA1760" s="56" t="s">
        <v>191</v>
      </c>
      <c r="AB1760" s="56">
        <v>4</v>
      </c>
      <c r="AC1760" s="56" t="s">
        <v>2284</v>
      </c>
      <c r="AD1760" s="37">
        <v>6</v>
      </c>
      <c r="AE1760" s="37" t="s">
        <v>4574</v>
      </c>
      <c r="AF1760" s="4"/>
      <c r="AG1760" s="4"/>
      <c r="AH1760" s="4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</row>
    <row r="1761" spans="1:46" ht="15" customHeight="1" x14ac:dyDescent="0.35">
      <c r="A1761" s="4">
        <v>2025</v>
      </c>
      <c r="B1761" s="4" t="s">
        <v>147</v>
      </c>
      <c r="C1761" s="4" t="s">
        <v>148</v>
      </c>
      <c r="D1761" s="55">
        <v>45901</v>
      </c>
      <c r="E1761" s="4" t="s">
        <v>3708</v>
      </c>
      <c r="F1761" s="4" t="s">
        <v>3709</v>
      </c>
      <c r="G1761" s="4" t="s">
        <v>37</v>
      </c>
      <c r="H1761" s="4" t="s">
        <v>38</v>
      </c>
      <c r="I1761" s="4" t="s">
        <v>3923</v>
      </c>
      <c r="J1761" s="4">
        <v>3</v>
      </c>
      <c r="K1761" s="55">
        <v>46006</v>
      </c>
      <c r="L1761" s="4" t="s">
        <v>860</v>
      </c>
      <c r="M1761" s="4" t="s">
        <v>2983</v>
      </c>
      <c r="N1761" s="55" t="s">
        <v>3710</v>
      </c>
      <c r="O1761" s="4" t="s">
        <v>4575</v>
      </c>
      <c r="P1761" s="55">
        <v>46006</v>
      </c>
      <c r="Q1761" s="4" t="s">
        <v>4576</v>
      </c>
      <c r="R1761" s="4"/>
      <c r="S1761" s="4"/>
      <c r="T1761" s="4">
        <v>0</v>
      </c>
      <c r="U1761" s="4" t="s">
        <v>150</v>
      </c>
      <c r="V1761" s="4">
        <v>301643</v>
      </c>
      <c r="W1761" s="4" t="s">
        <v>3462</v>
      </c>
      <c r="X1761" s="4">
        <v>301643</v>
      </c>
      <c r="Y1761" s="4" t="s">
        <v>3462</v>
      </c>
      <c r="Z1761" s="4">
        <v>21</v>
      </c>
      <c r="AA1761" s="4" t="s">
        <v>104</v>
      </c>
      <c r="AB1761" s="4">
        <v>5</v>
      </c>
      <c r="AC1761" s="4" t="s">
        <v>843</v>
      </c>
      <c r="AD1761" s="36">
        <v>4</v>
      </c>
      <c r="AE1761" s="36" t="s">
        <v>3463</v>
      </c>
      <c r="AF1761" s="4"/>
      <c r="AG1761" s="4"/>
      <c r="AH1761" s="4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</row>
    <row r="1762" spans="1:46" ht="15" customHeight="1" x14ac:dyDescent="0.35">
      <c r="A1762" s="4">
        <v>2025</v>
      </c>
      <c r="B1762" s="4" t="s">
        <v>147</v>
      </c>
      <c r="C1762" s="4" t="s">
        <v>148</v>
      </c>
      <c r="D1762" s="55">
        <v>45818</v>
      </c>
      <c r="E1762" s="4" t="s">
        <v>4533</v>
      </c>
      <c r="F1762" s="4" t="s">
        <v>3709</v>
      </c>
      <c r="G1762" s="4" t="s">
        <v>37</v>
      </c>
      <c r="H1762" s="4" t="s">
        <v>38</v>
      </c>
      <c r="I1762" s="4" t="s">
        <v>4520</v>
      </c>
      <c r="J1762" s="4">
        <v>5</v>
      </c>
      <c r="K1762" s="57">
        <v>45848</v>
      </c>
      <c r="L1762" s="4" t="s">
        <v>860</v>
      </c>
      <c r="M1762" s="4" t="s">
        <v>2983</v>
      </c>
      <c r="N1762" s="55" t="s">
        <v>3710</v>
      </c>
      <c r="O1762" s="4" t="s">
        <v>4577</v>
      </c>
      <c r="P1762" s="57">
        <v>45848</v>
      </c>
      <c r="Q1762" s="4" t="s">
        <v>4578</v>
      </c>
      <c r="R1762" s="4"/>
      <c r="S1762" s="4"/>
      <c r="T1762" s="4" t="s">
        <v>1921</v>
      </c>
      <c r="U1762" s="4" t="s">
        <v>150</v>
      </c>
      <c r="V1762" s="4">
        <v>300616</v>
      </c>
      <c r="W1762" s="4" t="s">
        <v>4579</v>
      </c>
      <c r="X1762" s="4">
        <v>300616</v>
      </c>
      <c r="Y1762" s="4" t="s">
        <v>4579</v>
      </c>
      <c r="Z1762" s="4">
        <v>6</v>
      </c>
      <c r="AA1762" s="4" t="s">
        <v>413</v>
      </c>
      <c r="AB1762" s="4">
        <v>6</v>
      </c>
      <c r="AC1762" s="4" t="s">
        <v>2999</v>
      </c>
      <c r="AD1762" s="36">
        <v>12</v>
      </c>
      <c r="AE1762" s="36" t="s">
        <v>4580</v>
      </c>
      <c r="AF1762" s="4"/>
      <c r="AG1762" s="4"/>
      <c r="AH1762" s="4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</row>
    <row r="1763" spans="1:46" ht="15" customHeight="1" x14ac:dyDescent="0.35">
      <c r="A1763" s="4">
        <v>2025</v>
      </c>
      <c r="B1763" s="4" t="s">
        <v>147</v>
      </c>
      <c r="C1763" s="4" t="s">
        <v>148</v>
      </c>
      <c r="D1763" s="55">
        <v>45951</v>
      </c>
      <c r="E1763" s="4" t="s">
        <v>3708</v>
      </c>
      <c r="F1763" s="4" t="s">
        <v>3709</v>
      </c>
      <c r="G1763" s="4" t="s">
        <v>37</v>
      </c>
      <c r="H1763" s="4" t="s">
        <v>38</v>
      </c>
      <c r="I1763" s="4" t="s">
        <v>2728</v>
      </c>
      <c r="J1763" s="56">
        <v>4</v>
      </c>
      <c r="K1763" s="57">
        <v>46007</v>
      </c>
      <c r="L1763" s="4" t="s">
        <v>860</v>
      </c>
      <c r="M1763" s="4" t="s">
        <v>4545</v>
      </c>
      <c r="N1763" s="55" t="s">
        <v>3710</v>
      </c>
      <c r="O1763" s="4" t="s">
        <v>4581</v>
      </c>
      <c r="P1763" s="55">
        <v>46007</v>
      </c>
      <c r="Q1763" s="4" t="s">
        <v>4582</v>
      </c>
      <c r="R1763" s="4"/>
      <c r="S1763" s="4"/>
      <c r="T1763" s="4">
        <v>0</v>
      </c>
      <c r="U1763" s="4" t="s">
        <v>150</v>
      </c>
      <c r="V1763" s="4">
        <v>300528</v>
      </c>
      <c r="W1763" s="4" t="s">
        <v>4583</v>
      </c>
      <c r="X1763" s="4">
        <v>300528</v>
      </c>
      <c r="Y1763" s="4" t="s">
        <v>4583</v>
      </c>
      <c r="Z1763" s="4">
        <v>5</v>
      </c>
      <c r="AA1763" s="4" t="s">
        <v>77</v>
      </c>
      <c r="AB1763" s="4">
        <v>9</v>
      </c>
      <c r="AC1763" s="4" t="s">
        <v>821</v>
      </c>
      <c r="AD1763" s="36">
        <v>11</v>
      </c>
      <c r="AE1763" s="36" t="s">
        <v>4584</v>
      </c>
      <c r="AF1763" s="4"/>
      <c r="AG1763" s="4"/>
      <c r="AH1763" s="4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</row>
    <row r="1764" spans="1:46" ht="15" customHeight="1" x14ac:dyDescent="0.35">
      <c r="A1764" s="4">
        <v>2025</v>
      </c>
      <c r="B1764" s="4" t="s">
        <v>147</v>
      </c>
      <c r="C1764" s="4" t="s">
        <v>148</v>
      </c>
      <c r="D1764" s="55">
        <v>44966</v>
      </c>
      <c r="E1764" s="4" t="s">
        <v>4533</v>
      </c>
      <c r="F1764" s="4" t="s">
        <v>3709</v>
      </c>
      <c r="G1764" s="4" t="s">
        <v>37</v>
      </c>
      <c r="H1764" s="4" t="s">
        <v>38</v>
      </c>
      <c r="I1764" s="4" t="s">
        <v>2728</v>
      </c>
      <c r="J1764" s="4">
        <v>8</v>
      </c>
      <c r="K1764" s="55">
        <v>45706</v>
      </c>
      <c r="L1764" s="4" t="s">
        <v>860</v>
      </c>
      <c r="M1764" s="4" t="s">
        <v>4585</v>
      </c>
      <c r="N1764" s="55" t="s">
        <v>3710</v>
      </c>
      <c r="O1764" s="4" t="s">
        <v>4586</v>
      </c>
      <c r="P1764" s="55">
        <v>45706</v>
      </c>
      <c r="Q1764" s="4" t="s">
        <v>4587</v>
      </c>
      <c r="R1764" s="4"/>
      <c r="S1764" s="4"/>
      <c r="T1764" s="4">
        <v>0</v>
      </c>
      <c r="U1764" s="4" t="s">
        <v>150</v>
      </c>
      <c r="V1764" s="4">
        <v>300455</v>
      </c>
      <c r="W1764" s="4" t="s">
        <v>4588</v>
      </c>
      <c r="X1764" s="4">
        <v>300455</v>
      </c>
      <c r="Y1764" s="4" t="s">
        <v>4588</v>
      </c>
      <c r="Z1764" s="4">
        <v>5</v>
      </c>
      <c r="AA1764" s="4" t="s">
        <v>77</v>
      </c>
      <c r="AB1764" s="4">
        <v>2</v>
      </c>
      <c r="AC1764" s="4" t="s">
        <v>1380</v>
      </c>
      <c r="AD1764" s="36">
        <v>2</v>
      </c>
      <c r="AE1764" s="36" t="s">
        <v>4589</v>
      </c>
      <c r="AF1764" s="4"/>
      <c r="AG1764" s="4"/>
      <c r="AH1764" s="4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</row>
    <row r="1765" spans="1:46" ht="15" customHeight="1" x14ac:dyDescent="0.35">
      <c r="A1765" s="4">
        <v>2024</v>
      </c>
      <c r="B1765" s="4" t="s">
        <v>147</v>
      </c>
      <c r="C1765" s="4" t="s">
        <v>148</v>
      </c>
      <c r="D1765" s="55">
        <v>45016</v>
      </c>
      <c r="E1765" s="4" t="s">
        <v>3198</v>
      </c>
      <c r="F1765" s="4" t="s">
        <v>36</v>
      </c>
      <c r="G1765" s="4" t="s">
        <v>37</v>
      </c>
      <c r="H1765" s="4" t="s">
        <v>38</v>
      </c>
      <c r="I1765" s="4" t="s">
        <v>2755</v>
      </c>
      <c r="J1765" s="4"/>
      <c r="K1765" s="55">
        <v>45530</v>
      </c>
      <c r="L1765" s="4" t="s">
        <v>860</v>
      </c>
      <c r="M1765" s="4" t="s">
        <v>4585</v>
      </c>
      <c r="N1765" s="55"/>
      <c r="O1765" s="4" t="s">
        <v>4590</v>
      </c>
      <c r="P1765" s="55">
        <v>45530</v>
      </c>
      <c r="Q1765" s="4" t="s">
        <v>4591</v>
      </c>
      <c r="R1765" s="4"/>
      <c r="S1765" s="4"/>
      <c r="T1765" s="4">
        <v>0</v>
      </c>
      <c r="U1765" s="4" t="s">
        <v>150</v>
      </c>
      <c r="V1765" s="4">
        <v>300715</v>
      </c>
      <c r="W1765" s="4" t="s">
        <v>4592</v>
      </c>
      <c r="X1765" s="4">
        <v>300715</v>
      </c>
      <c r="Y1765" s="4" t="s">
        <v>4592</v>
      </c>
      <c r="Z1765" s="4">
        <v>8</v>
      </c>
      <c r="AA1765" s="4" t="s">
        <v>191</v>
      </c>
      <c r="AB1765" s="4">
        <v>4</v>
      </c>
      <c r="AC1765" s="4" t="s">
        <v>2284</v>
      </c>
      <c r="AD1765" s="36">
        <v>8</v>
      </c>
      <c r="AE1765" s="36" t="s">
        <v>4593</v>
      </c>
      <c r="AF1765" s="4"/>
      <c r="AG1765" s="4"/>
      <c r="AH1765" s="4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</row>
    <row r="1766" spans="1:46" ht="15" customHeight="1" x14ac:dyDescent="0.35">
      <c r="A1766" s="4">
        <v>2024</v>
      </c>
      <c r="B1766" s="4" t="s">
        <v>147</v>
      </c>
      <c r="C1766" s="4" t="s">
        <v>148</v>
      </c>
      <c r="D1766" s="55">
        <v>45246</v>
      </c>
      <c r="E1766" s="4" t="s">
        <v>3198</v>
      </c>
      <c r="F1766" s="4" t="s">
        <v>36</v>
      </c>
      <c r="G1766" s="4" t="s">
        <v>37</v>
      </c>
      <c r="H1766" s="4" t="s">
        <v>38</v>
      </c>
      <c r="I1766" s="4" t="s">
        <v>2728</v>
      </c>
      <c r="J1766" s="4">
        <v>8</v>
      </c>
      <c r="K1766" s="57">
        <v>45330</v>
      </c>
      <c r="L1766" s="4" t="s">
        <v>860</v>
      </c>
      <c r="M1766" s="4" t="s">
        <v>2983</v>
      </c>
      <c r="N1766" s="55" t="s">
        <v>3710</v>
      </c>
      <c r="O1766" s="4" t="s">
        <v>4594</v>
      </c>
      <c r="P1766" s="57">
        <v>45330</v>
      </c>
      <c r="Q1766" s="4" t="s">
        <v>4595</v>
      </c>
      <c r="R1766" s="56"/>
      <c r="S1766" s="4"/>
      <c r="T1766" s="56">
        <v>0</v>
      </c>
      <c r="U1766" s="56" t="s">
        <v>150</v>
      </c>
      <c r="V1766" s="56">
        <v>301870</v>
      </c>
      <c r="W1766" s="56" t="s">
        <v>4596</v>
      </c>
      <c r="X1766" s="56">
        <v>301870</v>
      </c>
      <c r="Y1766" s="56" t="s">
        <v>4596</v>
      </c>
      <c r="Z1766" s="56">
        <v>10</v>
      </c>
      <c r="AA1766" s="56" t="s">
        <v>256</v>
      </c>
      <c r="AB1766" s="56">
        <v>6</v>
      </c>
      <c r="AC1766" s="56" t="s">
        <v>880</v>
      </c>
      <c r="AD1766" s="37">
        <v>8</v>
      </c>
      <c r="AE1766" s="37" t="s">
        <v>4597</v>
      </c>
      <c r="AF1766" s="4"/>
      <c r="AG1766" s="4"/>
      <c r="AH1766" s="4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</row>
    <row r="1767" spans="1:46" ht="15" customHeight="1" x14ac:dyDescent="0.35">
      <c r="A1767" s="4">
        <v>2024</v>
      </c>
      <c r="B1767" s="4" t="s">
        <v>147</v>
      </c>
      <c r="C1767" s="4" t="s">
        <v>148</v>
      </c>
      <c r="D1767" s="55">
        <v>45476</v>
      </c>
      <c r="E1767" s="4" t="s">
        <v>4533</v>
      </c>
      <c r="F1767" s="4" t="s">
        <v>3709</v>
      </c>
      <c r="G1767" s="4" t="s">
        <v>37</v>
      </c>
      <c r="H1767" s="4" t="s">
        <v>38</v>
      </c>
      <c r="I1767" s="4" t="s">
        <v>4515</v>
      </c>
      <c r="J1767" s="56"/>
      <c r="K1767" s="57">
        <v>45621</v>
      </c>
      <c r="L1767" s="4" t="s">
        <v>860</v>
      </c>
      <c r="M1767" s="4" t="s">
        <v>3632</v>
      </c>
      <c r="N1767" s="55"/>
      <c r="O1767" s="4" t="s">
        <v>4598</v>
      </c>
      <c r="P1767" s="55">
        <v>45621</v>
      </c>
      <c r="Q1767" s="4" t="s">
        <v>4599</v>
      </c>
      <c r="R1767" s="4"/>
      <c r="S1767" s="4"/>
      <c r="T1767" s="4">
        <v>0</v>
      </c>
      <c r="U1767" s="4" t="s">
        <v>150</v>
      </c>
      <c r="V1767" s="4">
        <v>300054</v>
      </c>
      <c r="W1767" s="4" t="s">
        <v>4600</v>
      </c>
      <c r="X1767" s="4">
        <v>300054</v>
      </c>
      <c r="Y1767" s="4" t="s">
        <v>4600</v>
      </c>
      <c r="Z1767" s="4">
        <v>1</v>
      </c>
      <c r="AA1767" s="4" t="s">
        <v>67</v>
      </c>
      <c r="AB1767" s="4">
        <v>5</v>
      </c>
      <c r="AC1767" s="4" t="s">
        <v>2660</v>
      </c>
      <c r="AD1767" s="36">
        <v>12</v>
      </c>
      <c r="AE1767" s="36" t="s">
        <v>4601</v>
      </c>
      <c r="AF1767" s="4"/>
      <c r="AG1767" s="4"/>
      <c r="AH1767" s="4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</row>
    <row r="1768" spans="1:46" ht="15" customHeight="1" x14ac:dyDescent="0.35">
      <c r="A1768" s="4">
        <v>2024</v>
      </c>
      <c r="B1768" s="4" t="s">
        <v>147</v>
      </c>
      <c r="C1768" s="4" t="s">
        <v>207</v>
      </c>
      <c r="D1768" s="55">
        <v>45428</v>
      </c>
      <c r="E1768" s="4" t="s">
        <v>3198</v>
      </c>
      <c r="F1768" s="4" t="s">
        <v>36</v>
      </c>
      <c r="G1768" s="4" t="s">
        <v>37</v>
      </c>
      <c r="H1768" s="4" t="s">
        <v>38</v>
      </c>
      <c r="I1768" s="4" t="s">
        <v>4520</v>
      </c>
      <c r="J1768" s="4"/>
      <c r="K1768" s="57">
        <v>45483</v>
      </c>
      <c r="L1768" s="4" t="s">
        <v>860</v>
      </c>
      <c r="M1768" s="4" t="s">
        <v>3632</v>
      </c>
      <c r="N1768" s="55" t="s">
        <v>3710</v>
      </c>
      <c r="O1768" s="4" t="s">
        <v>4602</v>
      </c>
      <c r="P1768" s="57">
        <v>45483</v>
      </c>
      <c r="Q1768" s="4" t="s">
        <v>4603</v>
      </c>
      <c r="R1768" s="56"/>
      <c r="S1768" s="4"/>
      <c r="T1768" s="56">
        <v>0</v>
      </c>
      <c r="U1768" s="56" t="s">
        <v>150</v>
      </c>
      <c r="V1768" s="56">
        <v>300642</v>
      </c>
      <c r="W1768" s="56" t="s">
        <v>4604</v>
      </c>
      <c r="X1768" s="56">
        <v>300642</v>
      </c>
      <c r="Y1768" s="56" t="s">
        <v>4604</v>
      </c>
      <c r="Z1768" s="56">
        <v>6</v>
      </c>
      <c r="AA1768" s="56" t="s">
        <v>413</v>
      </c>
      <c r="AB1768" s="56">
        <v>10</v>
      </c>
      <c r="AC1768" s="56" t="s">
        <v>663</v>
      </c>
      <c r="AD1768" s="37">
        <v>1</v>
      </c>
      <c r="AE1768" s="37" t="s">
        <v>4605</v>
      </c>
      <c r="AF1768" s="4"/>
      <c r="AG1768" s="4"/>
      <c r="AH1768" s="4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</row>
    <row r="1769" spans="1:46" ht="15" customHeight="1" x14ac:dyDescent="0.35">
      <c r="A1769" s="4">
        <v>2026</v>
      </c>
      <c r="B1769" s="4" t="s">
        <v>147</v>
      </c>
      <c r="C1769" s="4" t="s">
        <v>148</v>
      </c>
      <c r="D1769" s="55">
        <v>46020</v>
      </c>
      <c r="E1769" s="4" t="s">
        <v>3708</v>
      </c>
      <c r="F1769" s="4" t="s">
        <v>3709</v>
      </c>
      <c r="G1769" s="4" t="s">
        <v>37</v>
      </c>
      <c r="H1769" s="4" t="s">
        <v>38</v>
      </c>
      <c r="I1769" s="4" t="s">
        <v>4520</v>
      </c>
      <c r="J1769" s="56">
        <v>2</v>
      </c>
      <c r="K1769" s="57">
        <v>46071</v>
      </c>
      <c r="L1769" s="4" t="s">
        <v>860</v>
      </c>
      <c r="M1769" s="4" t="s">
        <v>4545</v>
      </c>
      <c r="N1769" s="55" t="s">
        <v>3710</v>
      </c>
      <c r="O1769" s="4" t="s">
        <v>4606</v>
      </c>
      <c r="P1769" s="55">
        <v>46071</v>
      </c>
      <c r="Q1769" s="4" t="s">
        <v>4607</v>
      </c>
      <c r="R1769" s="55">
        <v>46071</v>
      </c>
      <c r="S1769" s="4" t="s">
        <v>4608</v>
      </c>
      <c r="T1769" s="56">
        <v>0</v>
      </c>
      <c r="U1769" s="56" t="s">
        <v>150</v>
      </c>
      <c r="V1769" s="4">
        <v>300656</v>
      </c>
      <c r="W1769" s="56" t="s">
        <v>4609</v>
      </c>
      <c r="X1769" s="4">
        <v>300656</v>
      </c>
      <c r="Y1769" s="56" t="s">
        <v>4609</v>
      </c>
      <c r="Z1769" s="56">
        <v>6</v>
      </c>
      <c r="AA1769" s="56" t="s">
        <v>413</v>
      </c>
      <c r="AB1769" s="56">
        <v>11</v>
      </c>
      <c r="AC1769" s="56" t="s">
        <v>666</v>
      </c>
      <c r="AD1769" s="37">
        <v>8</v>
      </c>
      <c r="AE1769" s="37" t="s">
        <v>4610</v>
      </c>
      <c r="AF1769" s="4"/>
      <c r="AG1769" s="4"/>
      <c r="AH1769" s="4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</row>
    <row r="1770" spans="1:46" ht="15" customHeight="1" x14ac:dyDescent="0.35">
      <c r="A1770" s="4">
        <v>2024</v>
      </c>
      <c r="B1770" s="4" t="s">
        <v>147</v>
      </c>
      <c r="C1770" s="4" t="s">
        <v>148</v>
      </c>
      <c r="D1770" s="55">
        <v>45513</v>
      </c>
      <c r="E1770" s="4" t="s">
        <v>4533</v>
      </c>
      <c r="F1770" s="4" t="s">
        <v>3709</v>
      </c>
      <c r="G1770" s="4" t="s">
        <v>37</v>
      </c>
      <c r="H1770" s="4" t="s">
        <v>38</v>
      </c>
      <c r="I1770" s="4" t="s">
        <v>748</v>
      </c>
      <c r="J1770" s="4">
        <v>7</v>
      </c>
      <c r="K1770" s="55">
        <v>45654</v>
      </c>
      <c r="L1770" s="4" t="s">
        <v>860</v>
      </c>
      <c r="M1770" s="4" t="s">
        <v>2983</v>
      </c>
      <c r="N1770" s="55" t="s">
        <v>4516</v>
      </c>
      <c r="O1770" s="4" t="s">
        <v>4611</v>
      </c>
      <c r="P1770" s="55">
        <v>45654</v>
      </c>
      <c r="Q1770" s="4" t="s">
        <v>4612</v>
      </c>
      <c r="R1770" s="4"/>
      <c r="S1770" s="4"/>
      <c r="T1770" s="4">
        <v>0</v>
      </c>
      <c r="U1770" s="4" t="s">
        <v>150</v>
      </c>
      <c r="V1770" s="4">
        <v>301414</v>
      </c>
      <c r="W1770" s="4" t="s">
        <v>4613</v>
      </c>
      <c r="X1770" s="4">
        <v>301414</v>
      </c>
      <c r="Y1770" s="4" t="s">
        <v>4613</v>
      </c>
      <c r="Z1770" s="4">
        <v>15</v>
      </c>
      <c r="AA1770" s="4" t="s">
        <v>43</v>
      </c>
      <c r="AB1770" s="56">
        <v>10</v>
      </c>
      <c r="AC1770" s="56" t="s">
        <v>3379</v>
      </c>
      <c r="AD1770" s="36">
        <v>26</v>
      </c>
      <c r="AE1770" s="36" t="s">
        <v>4614</v>
      </c>
      <c r="AF1770" s="4"/>
      <c r="AG1770" s="4"/>
      <c r="AH1770" s="4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</row>
    <row r="1771" spans="1:46" ht="15" customHeight="1" x14ac:dyDescent="0.35">
      <c r="A1771" s="4">
        <v>2024</v>
      </c>
      <c r="B1771" s="4" t="s">
        <v>147</v>
      </c>
      <c r="C1771" s="4" t="s">
        <v>207</v>
      </c>
      <c r="D1771" s="55">
        <v>45156</v>
      </c>
      <c r="E1771" s="4" t="s">
        <v>4420</v>
      </c>
      <c r="F1771" s="4" t="s">
        <v>3709</v>
      </c>
      <c r="G1771" s="4" t="s">
        <v>37</v>
      </c>
      <c r="H1771" s="4" t="s">
        <v>38</v>
      </c>
      <c r="I1771" s="4" t="s">
        <v>2728</v>
      </c>
      <c r="J1771" s="4"/>
      <c r="K1771" s="55">
        <v>45366</v>
      </c>
      <c r="L1771" s="4" t="s">
        <v>860</v>
      </c>
      <c r="M1771" s="4" t="s">
        <v>3632</v>
      </c>
      <c r="N1771" s="55" t="s">
        <v>3710</v>
      </c>
      <c r="O1771" s="4" t="s">
        <v>4615</v>
      </c>
      <c r="P1771" s="55">
        <v>45366</v>
      </c>
      <c r="Q1771" s="4" t="s">
        <v>4616</v>
      </c>
      <c r="R1771" s="4"/>
      <c r="S1771" s="4"/>
      <c r="T1771" s="56">
        <v>0</v>
      </c>
      <c r="U1771" s="56" t="s">
        <v>150</v>
      </c>
      <c r="V1771" s="4">
        <v>301445</v>
      </c>
      <c r="W1771" s="56" t="s">
        <v>4617</v>
      </c>
      <c r="X1771" s="4">
        <v>301445</v>
      </c>
      <c r="Y1771" s="56" t="s">
        <v>4617</v>
      </c>
      <c r="Z1771" s="56">
        <v>16</v>
      </c>
      <c r="AA1771" s="56" t="s">
        <v>88</v>
      </c>
      <c r="AB1771" s="56">
        <v>3</v>
      </c>
      <c r="AC1771" s="56" t="s">
        <v>88</v>
      </c>
      <c r="AD1771" s="37">
        <v>1</v>
      </c>
      <c r="AE1771" s="37" t="s">
        <v>4618</v>
      </c>
      <c r="AF1771" s="4"/>
      <c r="AG1771" s="4"/>
      <c r="AH1771" s="4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</row>
    <row r="1772" spans="1:46" ht="15" customHeight="1" x14ac:dyDescent="0.35">
      <c r="A1772" s="4">
        <v>2025</v>
      </c>
      <c r="B1772" s="4" t="s">
        <v>147</v>
      </c>
      <c r="C1772" s="4" t="s">
        <v>148</v>
      </c>
      <c r="D1772" s="55">
        <v>45912</v>
      </c>
      <c r="E1772" s="4" t="s">
        <v>3708</v>
      </c>
      <c r="F1772" s="4" t="s">
        <v>3709</v>
      </c>
      <c r="G1772" s="4" t="s">
        <v>37</v>
      </c>
      <c r="H1772" s="4" t="s">
        <v>38</v>
      </c>
      <c r="I1772" s="4" t="s">
        <v>2735</v>
      </c>
      <c r="J1772" s="4">
        <v>4</v>
      </c>
      <c r="K1772" s="55">
        <v>45966</v>
      </c>
      <c r="L1772" s="4" t="s">
        <v>860</v>
      </c>
      <c r="M1772" s="4" t="s">
        <v>3185</v>
      </c>
      <c r="N1772" s="55" t="s">
        <v>4546</v>
      </c>
      <c r="O1772" s="4" t="s">
        <v>4619</v>
      </c>
      <c r="P1772" s="55">
        <v>45966</v>
      </c>
      <c r="Q1772" s="4" t="s">
        <v>4620</v>
      </c>
      <c r="R1772" s="4"/>
      <c r="S1772" s="4"/>
      <c r="T1772" s="4">
        <v>0</v>
      </c>
      <c r="U1772" s="4" t="s">
        <v>150</v>
      </c>
      <c r="V1772" s="4">
        <v>301226</v>
      </c>
      <c r="W1772" s="4" t="s">
        <v>4621</v>
      </c>
      <c r="X1772" s="4">
        <v>301226</v>
      </c>
      <c r="Y1772" s="4" t="s">
        <v>4621</v>
      </c>
      <c r="Z1772" s="4">
        <v>14</v>
      </c>
      <c r="AA1772" s="4" t="s">
        <v>731</v>
      </c>
      <c r="AB1772" s="56">
        <v>1</v>
      </c>
      <c r="AC1772" s="56" t="s">
        <v>1387</v>
      </c>
      <c r="AD1772" s="36">
        <v>15</v>
      </c>
      <c r="AE1772" s="36" t="s">
        <v>4622</v>
      </c>
      <c r="AF1772" s="4"/>
      <c r="AG1772" s="4"/>
      <c r="AH1772" s="4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</row>
    <row r="1773" spans="1:46" ht="15" customHeight="1" x14ac:dyDescent="0.35">
      <c r="A1773" s="4">
        <v>2024</v>
      </c>
      <c r="B1773" s="4" t="s">
        <v>147</v>
      </c>
      <c r="C1773" s="4" t="s">
        <v>148</v>
      </c>
      <c r="D1773" s="55">
        <v>45432</v>
      </c>
      <c r="E1773" s="4" t="s">
        <v>4623</v>
      </c>
      <c r="F1773" s="4" t="s">
        <v>36</v>
      </c>
      <c r="G1773" s="4" t="s">
        <v>37</v>
      </c>
      <c r="H1773" s="4" t="s">
        <v>38</v>
      </c>
      <c r="I1773" s="4" t="s">
        <v>748</v>
      </c>
      <c r="J1773" s="4"/>
      <c r="K1773" s="55">
        <v>45441</v>
      </c>
      <c r="L1773" s="4" t="s">
        <v>860</v>
      </c>
      <c r="M1773" s="4" t="s">
        <v>3632</v>
      </c>
      <c r="N1773" s="55"/>
      <c r="O1773" s="4" t="s">
        <v>4624</v>
      </c>
      <c r="P1773" s="55">
        <v>45441</v>
      </c>
      <c r="Q1773" s="4" t="s">
        <v>4625</v>
      </c>
      <c r="R1773" s="4"/>
      <c r="S1773" s="4"/>
      <c r="T1773" s="4">
        <v>0</v>
      </c>
      <c r="U1773" s="4" t="s">
        <v>150</v>
      </c>
      <c r="V1773" s="4">
        <v>300163</v>
      </c>
      <c r="W1773" s="4" t="s">
        <v>661</v>
      </c>
      <c r="X1773" s="4">
        <v>300163</v>
      </c>
      <c r="Y1773" s="4" t="s">
        <v>661</v>
      </c>
      <c r="Z1773" s="4">
        <v>2</v>
      </c>
      <c r="AA1773" s="4" t="s">
        <v>72</v>
      </c>
      <c r="AB1773" s="4">
        <v>10</v>
      </c>
      <c r="AC1773" s="4" t="s">
        <v>662</v>
      </c>
      <c r="AD1773" s="36">
        <v>14</v>
      </c>
      <c r="AE1773" s="36" t="s">
        <v>663</v>
      </c>
      <c r="AF1773" s="4"/>
      <c r="AG1773" s="4"/>
      <c r="AH1773" s="4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</row>
    <row r="1774" spans="1:46" ht="15" customHeight="1" x14ac:dyDescent="0.35">
      <c r="A1774" s="4">
        <v>2025</v>
      </c>
      <c r="B1774" s="4" t="s">
        <v>147</v>
      </c>
      <c r="C1774" s="4" t="s">
        <v>148</v>
      </c>
      <c r="D1774" s="55">
        <v>45817</v>
      </c>
      <c r="E1774" s="4" t="s">
        <v>3708</v>
      </c>
      <c r="F1774" s="4" t="s">
        <v>3709</v>
      </c>
      <c r="G1774" s="4" t="s">
        <v>37</v>
      </c>
      <c r="H1774" s="4" t="s">
        <v>38</v>
      </c>
      <c r="I1774" s="4" t="s">
        <v>2735</v>
      </c>
      <c r="J1774" s="4">
        <v>6</v>
      </c>
      <c r="K1774" s="55">
        <v>45904</v>
      </c>
      <c r="L1774" s="4" t="s">
        <v>860</v>
      </c>
      <c r="M1774" s="4" t="s">
        <v>3185</v>
      </c>
      <c r="N1774" s="55" t="s">
        <v>3710</v>
      </c>
      <c r="O1774" s="4" t="s">
        <v>4626</v>
      </c>
      <c r="P1774" s="55">
        <v>45904</v>
      </c>
      <c r="Q1774" s="4" t="s">
        <v>4627</v>
      </c>
      <c r="R1774" s="4"/>
      <c r="S1774" s="4"/>
      <c r="T1774" s="4">
        <v>0</v>
      </c>
      <c r="U1774" s="4" t="s">
        <v>150</v>
      </c>
      <c r="V1774" s="4">
        <v>301248</v>
      </c>
      <c r="W1774" s="4" t="s">
        <v>4628</v>
      </c>
      <c r="X1774" s="4">
        <v>301248</v>
      </c>
      <c r="Y1774" s="4" t="s">
        <v>4628</v>
      </c>
      <c r="Z1774" s="4">
        <v>14</v>
      </c>
      <c r="AA1774" s="4" t="s">
        <v>731</v>
      </c>
      <c r="AB1774" s="4">
        <v>3</v>
      </c>
      <c r="AC1774" s="4" t="s">
        <v>731</v>
      </c>
      <c r="AD1774" s="36">
        <v>11</v>
      </c>
      <c r="AE1774" s="36" t="s">
        <v>4629</v>
      </c>
      <c r="AF1774" s="4"/>
      <c r="AG1774" s="4"/>
      <c r="AH1774" s="4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</row>
    <row r="1775" spans="1:46" ht="15" customHeight="1" x14ac:dyDescent="0.35">
      <c r="A1775" s="4">
        <v>2024</v>
      </c>
      <c r="B1775" s="4" t="s">
        <v>147</v>
      </c>
      <c r="C1775" s="4" t="s">
        <v>148</v>
      </c>
      <c r="D1775" s="55">
        <v>45483</v>
      </c>
      <c r="E1775" s="4" t="s">
        <v>4533</v>
      </c>
      <c r="F1775" s="4" t="s">
        <v>3709</v>
      </c>
      <c r="G1775" s="4" t="s">
        <v>37</v>
      </c>
      <c r="H1775" s="4" t="s">
        <v>38</v>
      </c>
      <c r="I1775" s="4" t="s">
        <v>3923</v>
      </c>
      <c r="J1775" s="4"/>
      <c r="K1775" s="55">
        <v>45485</v>
      </c>
      <c r="L1775" s="4" t="s">
        <v>860</v>
      </c>
      <c r="M1775" s="4" t="s">
        <v>2983</v>
      </c>
      <c r="N1775" s="55"/>
      <c r="O1775" s="4" t="s">
        <v>4630</v>
      </c>
      <c r="P1775" s="55">
        <v>45485</v>
      </c>
      <c r="Q1775" s="4" t="s">
        <v>4631</v>
      </c>
      <c r="R1775" s="4"/>
      <c r="S1775" s="4"/>
      <c r="T1775" s="4">
        <v>0</v>
      </c>
      <c r="U1775" s="4" t="s">
        <v>150</v>
      </c>
      <c r="V1775" s="4">
        <v>300887</v>
      </c>
      <c r="W1775" s="4" t="s">
        <v>4632</v>
      </c>
      <c r="X1775" s="4">
        <v>300887</v>
      </c>
      <c r="Y1775" s="4" t="s">
        <v>4632</v>
      </c>
      <c r="Z1775" s="4">
        <v>10</v>
      </c>
      <c r="AA1775" s="4" t="s">
        <v>256</v>
      </c>
      <c r="AB1775" s="4">
        <v>1</v>
      </c>
      <c r="AC1775" s="4" t="s">
        <v>256</v>
      </c>
      <c r="AD1775" s="36">
        <v>3</v>
      </c>
      <c r="AE1775" s="36" t="s">
        <v>4633</v>
      </c>
      <c r="AF1775" s="4"/>
      <c r="AG1775" s="4"/>
      <c r="AH1775" s="4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</row>
    <row r="1776" spans="1:46" ht="15" customHeight="1" x14ac:dyDescent="0.35">
      <c r="A1776" s="4">
        <v>2025</v>
      </c>
      <c r="B1776" s="4" t="s">
        <v>147</v>
      </c>
      <c r="C1776" s="4" t="s">
        <v>148</v>
      </c>
      <c r="D1776" s="55">
        <v>45628</v>
      </c>
      <c r="E1776" s="4" t="s">
        <v>3708</v>
      </c>
      <c r="F1776" s="4" t="s">
        <v>3709</v>
      </c>
      <c r="G1776" s="4" t="s">
        <v>37</v>
      </c>
      <c r="H1776" s="4" t="s">
        <v>38</v>
      </c>
      <c r="I1776" s="4" t="s">
        <v>2728</v>
      </c>
      <c r="J1776" s="4">
        <v>6</v>
      </c>
      <c r="K1776" s="55">
        <v>45954</v>
      </c>
      <c r="L1776" s="4" t="s">
        <v>860</v>
      </c>
      <c r="M1776" s="4" t="s">
        <v>2983</v>
      </c>
      <c r="N1776" s="55" t="s">
        <v>3710</v>
      </c>
      <c r="O1776" s="4" t="s">
        <v>4634</v>
      </c>
      <c r="P1776" s="55">
        <v>45954</v>
      </c>
      <c r="Q1776" s="4" t="s">
        <v>4635</v>
      </c>
      <c r="R1776" s="4"/>
      <c r="S1776" s="4"/>
      <c r="T1776" s="4">
        <v>0</v>
      </c>
      <c r="U1776" s="4" t="s">
        <v>150</v>
      </c>
      <c r="V1776" s="4">
        <v>300473</v>
      </c>
      <c r="W1776" s="4" t="s">
        <v>4636</v>
      </c>
      <c r="X1776" s="4">
        <v>300473</v>
      </c>
      <c r="Y1776" s="4" t="s">
        <v>4636</v>
      </c>
      <c r="Z1776" s="4">
        <v>5</v>
      </c>
      <c r="AA1776" s="4" t="s">
        <v>77</v>
      </c>
      <c r="AB1776" s="4">
        <v>5</v>
      </c>
      <c r="AC1776" s="4" t="s">
        <v>773</v>
      </c>
      <c r="AD1776" s="36">
        <v>3</v>
      </c>
      <c r="AE1776" s="36" t="s">
        <v>4637</v>
      </c>
      <c r="AF1776" s="4"/>
      <c r="AG1776" s="4"/>
      <c r="AH1776" s="4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</row>
    <row r="1777" spans="1:46" ht="15" customHeight="1" x14ac:dyDescent="0.35">
      <c r="A1777" s="4">
        <v>2024</v>
      </c>
      <c r="B1777" s="4" t="s">
        <v>147</v>
      </c>
      <c r="C1777" s="4" t="s">
        <v>148</v>
      </c>
      <c r="D1777" s="55">
        <v>45012</v>
      </c>
      <c r="E1777" s="4" t="s">
        <v>4533</v>
      </c>
      <c r="F1777" s="4" t="s">
        <v>3709</v>
      </c>
      <c r="G1777" s="4" t="s">
        <v>37</v>
      </c>
      <c r="H1777" s="4" t="s">
        <v>38</v>
      </c>
      <c r="I1777" s="4" t="s">
        <v>748</v>
      </c>
      <c r="J1777" s="4"/>
      <c r="K1777" s="55">
        <v>45513</v>
      </c>
      <c r="L1777" s="4" t="s">
        <v>860</v>
      </c>
      <c r="M1777" s="4" t="s">
        <v>2983</v>
      </c>
      <c r="N1777" s="55"/>
      <c r="O1777" s="4" t="s">
        <v>4638</v>
      </c>
      <c r="P1777" s="55">
        <v>45513</v>
      </c>
      <c r="Q1777" s="4" t="s">
        <v>4639</v>
      </c>
      <c r="R1777" s="4"/>
      <c r="S1777" s="4"/>
      <c r="T1777" s="4">
        <v>0</v>
      </c>
      <c r="U1777" s="4" t="s">
        <v>150</v>
      </c>
      <c r="V1777" s="4">
        <v>301324</v>
      </c>
      <c r="W1777" s="4" t="s">
        <v>1348</v>
      </c>
      <c r="X1777" s="4">
        <v>301324</v>
      </c>
      <c r="Y1777" s="4" t="s">
        <v>1348</v>
      </c>
      <c r="Z1777" s="4">
        <v>15</v>
      </c>
      <c r="AA1777" s="4" t="s">
        <v>43</v>
      </c>
      <c r="AB1777" s="4">
        <v>5</v>
      </c>
      <c r="AC1777" s="4" t="s">
        <v>893</v>
      </c>
      <c r="AD1777" s="36">
        <v>14</v>
      </c>
      <c r="AE1777" s="36" t="s">
        <v>1349</v>
      </c>
      <c r="AF1777" s="4"/>
      <c r="AG1777" s="4"/>
      <c r="AH1777" s="4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</row>
    <row r="1778" spans="1:46" ht="15" customHeight="1" x14ac:dyDescent="0.35">
      <c r="A1778" s="4">
        <v>2025</v>
      </c>
      <c r="B1778" s="4" t="s">
        <v>147</v>
      </c>
      <c r="C1778" s="4" t="s">
        <v>148</v>
      </c>
      <c r="D1778" s="55">
        <v>45980</v>
      </c>
      <c r="E1778" s="4" t="s">
        <v>3708</v>
      </c>
      <c r="F1778" s="4" t="s">
        <v>3709</v>
      </c>
      <c r="G1778" s="4" t="s">
        <v>37</v>
      </c>
      <c r="H1778" s="4" t="s">
        <v>38</v>
      </c>
      <c r="I1778" s="4" t="s">
        <v>3923</v>
      </c>
      <c r="J1778" s="4">
        <v>2</v>
      </c>
      <c r="K1778" s="55">
        <v>46002</v>
      </c>
      <c r="L1778" s="4" t="s">
        <v>860</v>
      </c>
      <c r="M1778" s="4" t="s">
        <v>2983</v>
      </c>
      <c r="N1778" s="55" t="s">
        <v>3710</v>
      </c>
      <c r="O1778" s="4" t="s">
        <v>4640</v>
      </c>
      <c r="P1778" s="55">
        <v>46002</v>
      </c>
      <c r="Q1778" s="4" t="s">
        <v>4641</v>
      </c>
      <c r="R1778" s="4"/>
      <c r="S1778" s="4"/>
      <c r="T1778" s="4">
        <v>0</v>
      </c>
      <c r="U1778" s="4" t="s">
        <v>150</v>
      </c>
      <c r="V1778" s="4">
        <v>301607</v>
      </c>
      <c r="W1778" s="4" t="s">
        <v>4642</v>
      </c>
      <c r="X1778" s="4">
        <v>301607</v>
      </c>
      <c r="Y1778" s="4" t="s">
        <v>4642</v>
      </c>
      <c r="Z1778" s="4">
        <v>21</v>
      </c>
      <c r="AA1778" s="4" t="s">
        <v>104</v>
      </c>
      <c r="AB1778" s="4">
        <v>1</v>
      </c>
      <c r="AC1778" s="4" t="s">
        <v>104</v>
      </c>
      <c r="AD1778" s="36">
        <v>15</v>
      </c>
      <c r="AE1778" s="36" t="s">
        <v>4643</v>
      </c>
      <c r="AF1778" s="4"/>
      <c r="AG1778" s="4"/>
      <c r="AH1778" s="4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</row>
    <row r="1779" spans="1:46" ht="15" customHeight="1" x14ac:dyDescent="0.35">
      <c r="A1779" s="4">
        <v>2026</v>
      </c>
      <c r="B1779" s="4" t="s">
        <v>147</v>
      </c>
      <c r="C1779" s="4" t="s">
        <v>148</v>
      </c>
      <c r="D1779" s="55">
        <v>45924</v>
      </c>
      <c r="E1779" s="4" t="s">
        <v>3708</v>
      </c>
      <c r="F1779" s="4" t="s">
        <v>3709</v>
      </c>
      <c r="G1779" s="4" t="s">
        <v>37</v>
      </c>
      <c r="H1779" s="4" t="s">
        <v>4538</v>
      </c>
      <c r="I1779" s="4" t="s">
        <v>4515</v>
      </c>
      <c r="J1779" s="4"/>
      <c r="K1779" s="55"/>
      <c r="L1779" s="4" t="s">
        <v>4644</v>
      </c>
      <c r="M1779" s="4" t="s">
        <v>4645</v>
      </c>
      <c r="N1779" s="55" t="s">
        <v>3710</v>
      </c>
      <c r="O1779" s="4"/>
      <c r="P1779" s="55"/>
      <c r="Q1779" s="4"/>
      <c r="R1779" s="4"/>
      <c r="S1779" s="4"/>
      <c r="T1779" s="56">
        <v>0</v>
      </c>
      <c r="U1779" s="56" t="s">
        <v>150</v>
      </c>
      <c r="V1779" s="56">
        <v>301477</v>
      </c>
      <c r="W1779" s="56" t="s">
        <v>4646</v>
      </c>
      <c r="X1779" s="56">
        <v>301477</v>
      </c>
      <c r="Y1779" s="56" t="s">
        <v>4646</v>
      </c>
      <c r="Z1779" s="56">
        <v>17</v>
      </c>
      <c r="AA1779" s="56" t="s">
        <v>319</v>
      </c>
      <c r="AB1779" s="56">
        <v>2</v>
      </c>
      <c r="AC1779" s="56" t="s">
        <v>4647</v>
      </c>
      <c r="AD1779" s="37">
        <v>3</v>
      </c>
      <c r="AE1779" s="37" t="s">
        <v>319</v>
      </c>
      <c r="AF1779" s="4"/>
      <c r="AG1779" s="4"/>
      <c r="AH1779" s="4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</row>
    <row r="1780" spans="1:46" ht="15" customHeight="1" x14ac:dyDescent="0.35">
      <c r="A1780" s="4">
        <v>2025</v>
      </c>
      <c r="B1780" s="4" t="s">
        <v>147</v>
      </c>
      <c r="C1780" s="4" t="s">
        <v>207</v>
      </c>
      <c r="D1780" s="55">
        <v>45719</v>
      </c>
      <c r="E1780" s="4" t="s">
        <v>4533</v>
      </c>
      <c r="F1780" s="4" t="s">
        <v>3709</v>
      </c>
      <c r="G1780" s="4" t="s">
        <v>37</v>
      </c>
      <c r="H1780" s="4" t="s">
        <v>38</v>
      </c>
      <c r="I1780" s="4" t="s">
        <v>748</v>
      </c>
      <c r="J1780" s="4">
        <v>5</v>
      </c>
      <c r="K1780" s="55">
        <v>45834</v>
      </c>
      <c r="L1780" s="4" t="s">
        <v>860</v>
      </c>
      <c r="M1780" s="4" t="s">
        <v>2983</v>
      </c>
      <c r="N1780" s="55" t="s">
        <v>4516</v>
      </c>
      <c r="O1780" s="4" t="s">
        <v>4648</v>
      </c>
      <c r="P1780" s="55">
        <v>45834</v>
      </c>
      <c r="Q1780" s="4" t="s">
        <v>4649</v>
      </c>
      <c r="R1780" s="4"/>
      <c r="S1780" s="4"/>
      <c r="T1780" s="4">
        <v>0</v>
      </c>
      <c r="U1780" s="4" t="s">
        <v>150</v>
      </c>
      <c r="V1780" s="4">
        <v>300974</v>
      </c>
      <c r="W1780" s="4" t="s">
        <v>4650</v>
      </c>
      <c r="X1780" s="4">
        <v>300974</v>
      </c>
      <c r="Y1780" s="4" t="s">
        <v>4651</v>
      </c>
      <c r="Z1780" s="4">
        <v>11</v>
      </c>
      <c r="AA1780" s="4" t="s">
        <v>310</v>
      </c>
      <c r="AB1780" s="4">
        <v>2</v>
      </c>
      <c r="AC1780" s="4" t="s">
        <v>2222</v>
      </c>
      <c r="AD1780" s="36">
        <v>2</v>
      </c>
      <c r="AE1780" s="36" t="s">
        <v>2222</v>
      </c>
      <c r="AF1780" s="4"/>
      <c r="AG1780" s="4"/>
      <c r="AH1780" s="4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</row>
    <row r="1781" spans="1:46" ht="15" customHeight="1" x14ac:dyDescent="0.35">
      <c r="A1781" s="4">
        <v>2024</v>
      </c>
      <c r="B1781" s="4" t="s">
        <v>147</v>
      </c>
      <c r="C1781" s="4" t="s">
        <v>207</v>
      </c>
      <c r="D1781" s="55">
        <v>45411</v>
      </c>
      <c r="E1781" s="4" t="s">
        <v>4525</v>
      </c>
      <c r="F1781" s="4" t="s">
        <v>36</v>
      </c>
      <c r="G1781" s="4" t="s">
        <v>37</v>
      </c>
      <c r="H1781" s="4" t="s">
        <v>38</v>
      </c>
      <c r="I1781" s="4" t="s">
        <v>4520</v>
      </c>
      <c r="J1781" s="4"/>
      <c r="K1781" s="55">
        <v>45441</v>
      </c>
      <c r="L1781" s="4" t="s">
        <v>860</v>
      </c>
      <c r="M1781" s="4" t="s">
        <v>3632</v>
      </c>
      <c r="N1781" s="55" t="s">
        <v>3710</v>
      </c>
      <c r="O1781" s="4" t="s">
        <v>4652</v>
      </c>
      <c r="P1781" s="55">
        <v>45441</v>
      </c>
      <c r="Q1781" s="4" t="s">
        <v>4653</v>
      </c>
      <c r="R1781" s="4"/>
      <c r="S1781" s="4"/>
      <c r="T1781" s="56">
        <v>0</v>
      </c>
      <c r="U1781" s="56" t="s">
        <v>150</v>
      </c>
      <c r="V1781" s="56">
        <v>301140</v>
      </c>
      <c r="W1781" s="56" t="s">
        <v>4654</v>
      </c>
      <c r="X1781" s="56">
        <v>301140</v>
      </c>
      <c r="Y1781" s="56" t="s">
        <v>4654</v>
      </c>
      <c r="Z1781" s="56">
        <v>13</v>
      </c>
      <c r="AA1781" s="56" t="s">
        <v>314</v>
      </c>
      <c r="AB1781" s="56">
        <v>2</v>
      </c>
      <c r="AC1781" s="56" t="s">
        <v>4655</v>
      </c>
      <c r="AD1781" s="37">
        <v>1</v>
      </c>
      <c r="AE1781" s="37" t="s">
        <v>4655</v>
      </c>
      <c r="AF1781" s="4"/>
      <c r="AG1781" s="4"/>
      <c r="AH1781" s="4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</row>
    <row r="1782" spans="1:46" ht="15" customHeight="1" x14ac:dyDescent="0.35">
      <c r="A1782" s="4">
        <v>2025</v>
      </c>
      <c r="B1782" s="4" t="s">
        <v>147</v>
      </c>
      <c r="C1782" s="4" t="s">
        <v>207</v>
      </c>
      <c r="D1782" s="55">
        <v>45553</v>
      </c>
      <c r="E1782" s="4" t="s">
        <v>4533</v>
      </c>
      <c r="F1782" s="4" t="s">
        <v>3709</v>
      </c>
      <c r="G1782" s="4" t="s">
        <v>37</v>
      </c>
      <c r="H1782" s="4" t="s">
        <v>38</v>
      </c>
      <c r="I1782" s="4" t="s">
        <v>2742</v>
      </c>
      <c r="J1782" s="4">
        <v>4</v>
      </c>
      <c r="K1782" s="55">
        <v>45722</v>
      </c>
      <c r="L1782" s="4" t="s">
        <v>860</v>
      </c>
      <c r="M1782" s="4" t="s">
        <v>2983</v>
      </c>
      <c r="N1782" s="55" t="s">
        <v>3710</v>
      </c>
      <c r="O1782" s="4" t="s">
        <v>4656</v>
      </c>
      <c r="P1782" s="55">
        <v>45722</v>
      </c>
      <c r="Q1782" s="4" t="s">
        <v>4657</v>
      </c>
      <c r="R1782" s="4"/>
      <c r="S1782" s="4"/>
      <c r="T1782" s="4">
        <v>0</v>
      </c>
      <c r="U1782" s="4" t="s">
        <v>150</v>
      </c>
      <c r="V1782" s="4">
        <v>300852</v>
      </c>
      <c r="W1782" s="4" t="s">
        <v>4658</v>
      </c>
      <c r="X1782" s="4">
        <v>300852</v>
      </c>
      <c r="Y1782" s="4" t="s">
        <v>4658</v>
      </c>
      <c r="Z1782" s="4">
        <v>9</v>
      </c>
      <c r="AA1782" s="4" t="s">
        <v>417</v>
      </c>
      <c r="AB1782" s="4">
        <v>6</v>
      </c>
      <c r="AC1782" s="4" t="s">
        <v>4659</v>
      </c>
      <c r="AD1782" s="36">
        <v>1</v>
      </c>
      <c r="AE1782" s="36" t="s">
        <v>4659</v>
      </c>
      <c r="AF1782" s="4"/>
      <c r="AG1782" s="4"/>
      <c r="AH1782" s="4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</row>
    <row r="1783" spans="1:46" ht="15" customHeight="1" x14ac:dyDescent="0.35">
      <c r="A1783" s="4">
        <v>2026</v>
      </c>
      <c r="B1783" s="4" t="s">
        <v>147</v>
      </c>
      <c r="C1783" s="4" t="s">
        <v>148</v>
      </c>
      <c r="D1783" s="55">
        <v>45964</v>
      </c>
      <c r="E1783" s="4" t="s">
        <v>3708</v>
      </c>
      <c r="F1783" s="4" t="s">
        <v>3709</v>
      </c>
      <c r="G1783" s="4" t="s">
        <v>37</v>
      </c>
      <c r="H1783" s="4" t="s">
        <v>38</v>
      </c>
      <c r="I1783" s="4" t="s">
        <v>3923</v>
      </c>
      <c r="J1783" s="4">
        <v>2</v>
      </c>
      <c r="K1783" s="55">
        <v>46111</v>
      </c>
      <c r="L1783" s="4" t="s">
        <v>860</v>
      </c>
      <c r="M1783" s="4" t="s">
        <v>2983</v>
      </c>
      <c r="N1783" s="55" t="s">
        <v>4546</v>
      </c>
      <c r="O1783" s="4" t="s">
        <v>4660</v>
      </c>
      <c r="P1783" s="55">
        <v>46111</v>
      </c>
      <c r="Q1783" s="4" t="s">
        <v>4661</v>
      </c>
      <c r="R1783" s="55">
        <v>46111</v>
      </c>
      <c r="S1783" s="4" t="s">
        <v>4662</v>
      </c>
      <c r="T1783" s="4">
        <v>0</v>
      </c>
      <c r="U1783" s="4" t="s">
        <v>150</v>
      </c>
      <c r="V1783" s="4">
        <v>300906</v>
      </c>
      <c r="W1783" s="4" t="s">
        <v>4663</v>
      </c>
      <c r="X1783" s="4">
        <v>300906</v>
      </c>
      <c r="Y1783" s="4" t="s">
        <v>4663</v>
      </c>
      <c r="Z1783" s="4">
        <v>10</v>
      </c>
      <c r="AA1783" s="4" t="s">
        <v>256</v>
      </c>
      <c r="AB1783" s="4">
        <v>3</v>
      </c>
      <c r="AC1783" s="4" t="s">
        <v>2632</v>
      </c>
      <c r="AD1783" s="36">
        <v>4</v>
      </c>
      <c r="AE1783" s="36" t="s">
        <v>4664</v>
      </c>
      <c r="AF1783" s="4"/>
      <c r="AG1783" s="4"/>
      <c r="AH1783" s="4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</row>
    <row r="1784" spans="1:46" ht="15" customHeight="1" x14ac:dyDescent="0.35">
      <c r="A1784" s="4">
        <v>2025</v>
      </c>
      <c r="B1784" s="4" t="s">
        <v>147</v>
      </c>
      <c r="C1784" s="4" t="s">
        <v>148</v>
      </c>
      <c r="D1784" s="55">
        <v>45949</v>
      </c>
      <c r="E1784" s="4" t="s">
        <v>3708</v>
      </c>
      <c r="F1784" s="4" t="s">
        <v>3709</v>
      </c>
      <c r="G1784" s="4" t="s">
        <v>37</v>
      </c>
      <c r="H1784" s="4" t="s">
        <v>38</v>
      </c>
      <c r="I1784" s="4" t="s">
        <v>2712</v>
      </c>
      <c r="J1784" s="4">
        <v>4</v>
      </c>
      <c r="K1784" s="55">
        <v>46001</v>
      </c>
      <c r="L1784" s="4" t="s">
        <v>860</v>
      </c>
      <c r="M1784" s="4" t="s">
        <v>4665</v>
      </c>
      <c r="N1784" s="55" t="s">
        <v>3710</v>
      </c>
      <c r="O1784" s="4" t="s">
        <v>4666</v>
      </c>
      <c r="P1784" s="55">
        <v>46001</v>
      </c>
      <c r="Q1784" s="4" t="s">
        <v>4667</v>
      </c>
      <c r="R1784" s="4"/>
      <c r="S1784" s="4"/>
      <c r="T1784" s="4">
        <v>0</v>
      </c>
      <c r="U1784" s="4" t="s">
        <v>150</v>
      </c>
      <c r="V1784" s="4">
        <v>300291</v>
      </c>
      <c r="W1784" s="4" t="s">
        <v>4668</v>
      </c>
      <c r="X1784" s="4">
        <v>300291</v>
      </c>
      <c r="Y1784" s="4" t="s">
        <v>4668</v>
      </c>
      <c r="Z1784" s="4">
        <v>3</v>
      </c>
      <c r="AA1784" s="4" t="s">
        <v>152</v>
      </c>
      <c r="AB1784" s="4">
        <v>4</v>
      </c>
      <c r="AC1784" s="4" t="s">
        <v>4446</v>
      </c>
      <c r="AD1784" s="36">
        <v>6</v>
      </c>
      <c r="AE1784" s="36" t="s">
        <v>4669</v>
      </c>
      <c r="AF1784" s="4"/>
      <c r="AG1784" s="4"/>
      <c r="AH1784" s="4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</row>
    <row r="1785" spans="1:46" ht="15" customHeight="1" x14ac:dyDescent="0.35">
      <c r="A1785" s="4">
        <v>2024</v>
      </c>
      <c r="B1785" s="4" t="s">
        <v>147</v>
      </c>
      <c r="C1785" s="4" t="s">
        <v>148</v>
      </c>
      <c r="D1785" s="55">
        <v>45237</v>
      </c>
      <c r="E1785" s="4" t="s">
        <v>4284</v>
      </c>
      <c r="F1785" s="4" t="s">
        <v>36</v>
      </c>
      <c r="G1785" s="4" t="s">
        <v>37</v>
      </c>
      <c r="H1785" s="4" t="s">
        <v>38</v>
      </c>
      <c r="I1785" s="4" t="s">
        <v>3491</v>
      </c>
      <c r="J1785" s="4"/>
      <c r="K1785" s="55">
        <v>45308</v>
      </c>
      <c r="L1785" s="4" t="s">
        <v>860</v>
      </c>
      <c r="M1785" s="4" t="s">
        <v>3632</v>
      </c>
      <c r="N1785" s="55"/>
      <c r="O1785" s="4" t="s">
        <v>4670</v>
      </c>
      <c r="P1785" s="55">
        <v>45308</v>
      </c>
      <c r="Q1785" s="4" t="s">
        <v>4671</v>
      </c>
      <c r="R1785" s="4"/>
      <c r="S1785" s="4"/>
      <c r="T1785" s="4">
        <v>0</v>
      </c>
      <c r="U1785" s="4" t="s">
        <v>150</v>
      </c>
      <c r="V1785" s="4">
        <v>301256</v>
      </c>
      <c r="W1785" s="4" t="s">
        <v>4672</v>
      </c>
      <c r="X1785" s="4">
        <v>301256</v>
      </c>
      <c r="Y1785" s="4" t="s">
        <v>4672</v>
      </c>
      <c r="Z1785" s="4">
        <v>15</v>
      </c>
      <c r="AA1785" s="4" t="s">
        <v>43</v>
      </c>
      <c r="AB1785" s="4">
        <v>1</v>
      </c>
      <c r="AC1785" s="4" t="s">
        <v>43</v>
      </c>
      <c r="AD1785" s="36">
        <v>7</v>
      </c>
      <c r="AE1785" s="36" t="s">
        <v>1192</v>
      </c>
      <c r="AF1785" s="4"/>
      <c r="AG1785" s="4"/>
      <c r="AH1785" s="4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</row>
    <row r="1786" spans="1:46" ht="15" customHeight="1" x14ac:dyDescent="0.35">
      <c r="A1786" s="4">
        <v>2025</v>
      </c>
      <c r="B1786" s="4" t="s">
        <v>147</v>
      </c>
      <c r="C1786" s="4" t="s">
        <v>148</v>
      </c>
      <c r="D1786" s="55">
        <v>45614</v>
      </c>
      <c r="E1786" s="4" t="s">
        <v>3708</v>
      </c>
      <c r="F1786" s="4" t="s">
        <v>3709</v>
      </c>
      <c r="G1786" s="4" t="s">
        <v>37</v>
      </c>
      <c r="H1786" s="4" t="s">
        <v>38</v>
      </c>
      <c r="I1786" s="4" t="s">
        <v>2742</v>
      </c>
      <c r="J1786" s="4">
        <v>8</v>
      </c>
      <c r="K1786" s="55">
        <v>45959</v>
      </c>
      <c r="L1786" s="4" t="s">
        <v>860</v>
      </c>
      <c r="M1786" s="4" t="s">
        <v>2983</v>
      </c>
      <c r="N1786" s="55" t="s">
        <v>3710</v>
      </c>
      <c r="O1786" s="4" t="s">
        <v>4673</v>
      </c>
      <c r="P1786" s="55">
        <v>45959</v>
      </c>
      <c r="Q1786" s="4" t="s">
        <v>4674</v>
      </c>
      <c r="R1786" s="4"/>
      <c r="S1786" s="4"/>
      <c r="T1786" s="4">
        <v>0</v>
      </c>
      <c r="U1786" s="4" t="s">
        <v>150</v>
      </c>
      <c r="V1786" s="4">
        <v>301576</v>
      </c>
      <c r="W1786" s="4" t="s">
        <v>4675</v>
      </c>
      <c r="X1786" s="4">
        <v>301576</v>
      </c>
      <c r="Y1786" s="4" t="s">
        <v>4675</v>
      </c>
      <c r="Z1786" s="4">
        <v>20</v>
      </c>
      <c r="AA1786" s="4" t="s">
        <v>324</v>
      </c>
      <c r="AB1786" s="4">
        <v>6</v>
      </c>
      <c r="AC1786" s="4" t="s">
        <v>825</v>
      </c>
      <c r="AD1786" s="36">
        <v>4</v>
      </c>
      <c r="AE1786" s="36" t="s">
        <v>4676</v>
      </c>
      <c r="AF1786" s="4"/>
      <c r="AG1786" s="4"/>
      <c r="AH1786" s="4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</row>
    <row r="1787" spans="1:46" ht="15" customHeight="1" x14ac:dyDescent="0.35">
      <c r="A1787" s="4">
        <v>2024</v>
      </c>
      <c r="B1787" s="4" t="s">
        <v>147</v>
      </c>
      <c r="C1787" s="4" t="s">
        <v>148</v>
      </c>
      <c r="D1787" s="55">
        <v>45483</v>
      </c>
      <c r="E1787" s="4" t="s">
        <v>3198</v>
      </c>
      <c r="F1787" s="4" t="s">
        <v>36</v>
      </c>
      <c r="G1787" s="4" t="s">
        <v>921</v>
      </c>
      <c r="H1787" s="4" t="s">
        <v>38</v>
      </c>
      <c r="I1787" s="4" t="s">
        <v>3923</v>
      </c>
      <c r="J1787" s="4"/>
      <c r="K1787" s="55">
        <v>45485</v>
      </c>
      <c r="L1787" s="4" t="s">
        <v>860</v>
      </c>
      <c r="M1787" s="4" t="s">
        <v>2983</v>
      </c>
      <c r="N1787" s="55"/>
      <c r="O1787" s="4" t="s">
        <v>4677</v>
      </c>
      <c r="P1787" s="55">
        <v>45485</v>
      </c>
      <c r="Q1787" s="4" t="s">
        <v>4678</v>
      </c>
      <c r="R1787" s="4"/>
      <c r="S1787" s="4"/>
      <c r="T1787" s="4">
        <v>0</v>
      </c>
      <c r="U1787" s="4" t="s">
        <v>150</v>
      </c>
      <c r="V1787" s="4">
        <v>301835</v>
      </c>
      <c r="W1787" s="4" t="s">
        <v>2330</v>
      </c>
      <c r="X1787" s="4">
        <v>301835</v>
      </c>
      <c r="Y1787" s="4" t="s">
        <v>2330</v>
      </c>
      <c r="Z1787" s="4">
        <v>10</v>
      </c>
      <c r="AA1787" s="4" t="s">
        <v>256</v>
      </c>
      <c r="AB1787" s="4">
        <v>1</v>
      </c>
      <c r="AC1787" s="4" t="s">
        <v>256</v>
      </c>
      <c r="AD1787" s="36">
        <v>11</v>
      </c>
      <c r="AE1787" s="36" t="s">
        <v>2331</v>
      </c>
      <c r="AF1787" s="4"/>
      <c r="AG1787" s="4"/>
      <c r="AH1787" s="4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</row>
    <row r="1788" spans="1:46" ht="15" customHeight="1" x14ac:dyDescent="0.35">
      <c r="A1788" s="4">
        <v>2026</v>
      </c>
      <c r="B1788" s="4" t="s">
        <v>147</v>
      </c>
      <c r="C1788" s="4" t="s">
        <v>148</v>
      </c>
      <c r="D1788" s="55">
        <v>44977</v>
      </c>
      <c r="E1788" s="4" t="s">
        <v>3708</v>
      </c>
      <c r="F1788" s="4" t="s">
        <v>3709</v>
      </c>
      <c r="G1788" s="4" t="s">
        <v>37</v>
      </c>
      <c r="H1788" s="4" t="s">
        <v>4538</v>
      </c>
      <c r="I1788" s="4" t="s">
        <v>2742</v>
      </c>
      <c r="J1788" s="4"/>
      <c r="K1788" s="55">
        <v>45335</v>
      </c>
      <c r="L1788" s="4" t="s">
        <v>4540</v>
      </c>
      <c r="M1788" s="4" t="s">
        <v>4679</v>
      </c>
      <c r="N1788" s="55" t="s">
        <v>3710</v>
      </c>
      <c r="O1788" s="4"/>
      <c r="P1788" s="55"/>
      <c r="Q1788" s="4"/>
      <c r="R1788" s="4"/>
      <c r="S1788" s="4"/>
      <c r="T1788" s="4">
        <v>0</v>
      </c>
      <c r="U1788" s="4" t="s">
        <v>150</v>
      </c>
      <c r="V1788" s="4">
        <v>301584</v>
      </c>
      <c r="W1788" s="4" t="s">
        <v>4680</v>
      </c>
      <c r="X1788" s="4">
        <v>301584</v>
      </c>
      <c r="Y1788" s="4" t="s">
        <v>4680</v>
      </c>
      <c r="Z1788" s="4">
        <v>20</v>
      </c>
      <c r="AA1788" s="4" t="s">
        <v>324</v>
      </c>
      <c r="AB1788" s="4">
        <v>7</v>
      </c>
      <c r="AC1788" s="4" t="s">
        <v>3228</v>
      </c>
      <c r="AD1788" s="36">
        <v>4</v>
      </c>
      <c r="AE1788" s="36" t="s">
        <v>4681</v>
      </c>
      <c r="AF1788" s="4"/>
      <c r="AG1788" s="4"/>
      <c r="AH1788" s="4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</row>
    <row r="1789" spans="1:46" ht="14.5" x14ac:dyDescent="0.35">
      <c r="A1789" s="4">
        <v>2025</v>
      </c>
      <c r="B1789" s="4" t="s">
        <v>147</v>
      </c>
      <c r="C1789" s="4" t="s">
        <v>207</v>
      </c>
      <c r="D1789" s="55">
        <v>45964</v>
      </c>
      <c r="E1789" s="4" t="s">
        <v>3708</v>
      </c>
      <c r="F1789" s="4" t="s">
        <v>3709</v>
      </c>
      <c r="G1789" s="4" t="s">
        <v>37</v>
      </c>
      <c r="H1789" s="4" t="s">
        <v>38</v>
      </c>
      <c r="I1789" s="4" t="s">
        <v>2948</v>
      </c>
      <c r="J1789" s="4">
        <v>3</v>
      </c>
      <c r="K1789" s="55">
        <v>46020</v>
      </c>
      <c r="L1789" s="4" t="s">
        <v>860</v>
      </c>
      <c r="M1789" s="4" t="s">
        <v>4665</v>
      </c>
      <c r="N1789" s="55" t="s">
        <v>4516</v>
      </c>
      <c r="O1789" s="4" t="s">
        <v>4682</v>
      </c>
      <c r="P1789" s="55">
        <v>46020</v>
      </c>
      <c r="Q1789" s="4" t="s">
        <v>4683</v>
      </c>
      <c r="R1789" s="4"/>
      <c r="S1789" s="4"/>
      <c r="T1789" s="56">
        <v>0</v>
      </c>
      <c r="U1789" s="56" t="s">
        <v>150</v>
      </c>
      <c r="V1789" s="56">
        <v>300368</v>
      </c>
      <c r="W1789" s="56" t="s">
        <v>4684</v>
      </c>
      <c r="X1789" s="56">
        <v>300368</v>
      </c>
      <c r="Y1789" s="56" t="s">
        <v>4684</v>
      </c>
      <c r="Z1789" s="56">
        <v>4</v>
      </c>
      <c r="AA1789" s="56" t="s">
        <v>301</v>
      </c>
      <c r="AB1789" s="56">
        <v>3</v>
      </c>
      <c r="AC1789" s="56" t="s">
        <v>4685</v>
      </c>
      <c r="AD1789" s="37">
        <v>1</v>
      </c>
      <c r="AE1789" s="37" t="s">
        <v>4685</v>
      </c>
      <c r="AF1789" s="4"/>
      <c r="AG1789" s="4"/>
      <c r="AH1789" s="4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</row>
    <row r="1790" spans="1:46" ht="15" customHeight="1" x14ac:dyDescent="0.35">
      <c r="A1790" s="4">
        <v>2025</v>
      </c>
      <c r="B1790" s="4" t="s">
        <v>147</v>
      </c>
      <c r="C1790" s="4" t="s">
        <v>207</v>
      </c>
      <c r="D1790" s="55">
        <v>45964</v>
      </c>
      <c r="E1790" s="4" t="s">
        <v>3708</v>
      </c>
      <c r="F1790" s="4" t="s">
        <v>3709</v>
      </c>
      <c r="G1790" s="4" t="s">
        <v>37</v>
      </c>
      <c r="H1790" s="4" t="s">
        <v>38</v>
      </c>
      <c r="I1790" s="4" t="s">
        <v>2948</v>
      </c>
      <c r="J1790" s="4">
        <v>4</v>
      </c>
      <c r="K1790" s="55">
        <v>45993</v>
      </c>
      <c r="L1790" s="4" t="s">
        <v>860</v>
      </c>
      <c r="M1790" s="4" t="s">
        <v>4665</v>
      </c>
      <c r="N1790" s="55" t="s">
        <v>4516</v>
      </c>
      <c r="O1790" s="4" t="s">
        <v>4686</v>
      </c>
      <c r="P1790" s="55">
        <v>45993</v>
      </c>
      <c r="Q1790" s="4" t="s">
        <v>4687</v>
      </c>
      <c r="R1790" s="4"/>
      <c r="S1790" s="4"/>
      <c r="T1790" s="56">
        <v>0</v>
      </c>
      <c r="U1790" s="56" t="s">
        <v>150</v>
      </c>
      <c r="V1790" s="56">
        <v>300395</v>
      </c>
      <c r="W1790" s="56" t="s">
        <v>4688</v>
      </c>
      <c r="X1790" s="56">
        <v>300395</v>
      </c>
      <c r="Y1790" s="56" t="s">
        <v>4688</v>
      </c>
      <c r="Z1790" s="56">
        <v>4</v>
      </c>
      <c r="AA1790" s="56" t="s">
        <v>301</v>
      </c>
      <c r="AB1790" s="56">
        <v>5</v>
      </c>
      <c r="AC1790" s="56" t="s">
        <v>2628</v>
      </c>
      <c r="AD1790" s="37">
        <v>1</v>
      </c>
      <c r="AE1790" s="37" t="s">
        <v>4689</v>
      </c>
      <c r="AF1790" s="4"/>
      <c r="AG1790" s="4"/>
      <c r="AH1790" s="4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</row>
    <row r="1791" spans="1:46" ht="15" customHeight="1" x14ac:dyDescent="0.35">
      <c r="A1791" s="4">
        <v>2026</v>
      </c>
      <c r="B1791" s="4" t="s">
        <v>147</v>
      </c>
      <c r="C1791" s="4" t="s">
        <v>207</v>
      </c>
      <c r="D1791" s="55">
        <v>46003</v>
      </c>
      <c r="E1791" s="4" t="s">
        <v>3708</v>
      </c>
      <c r="F1791" s="4" t="s">
        <v>3709</v>
      </c>
      <c r="G1791" s="4" t="s">
        <v>37</v>
      </c>
      <c r="H1791" s="4" t="s">
        <v>38</v>
      </c>
      <c r="I1791" s="4" t="s">
        <v>2948</v>
      </c>
      <c r="J1791" s="4">
        <v>4</v>
      </c>
      <c r="K1791" s="55">
        <v>46057</v>
      </c>
      <c r="L1791" s="4" t="s">
        <v>860</v>
      </c>
      <c r="M1791" s="4" t="s">
        <v>2983</v>
      </c>
      <c r="N1791" s="55" t="s">
        <v>4516</v>
      </c>
      <c r="O1791" s="4" t="s">
        <v>4690</v>
      </c>
      <c r="P1791" s="55">
        <v>46057</v>
      </c>
      <c r="Q1791" s="4" t="s">
        <v>4691</v>
      </c>
      <c r="R1791" s="55">
        <v>46057</v>
      </c>
      <c r="S1791" s="4" t="s">
        <v>4692</v>
      </c>
      <c r="T1791" s="56">
        <v>0</v>
      </c>
      <c r="U1791" s="56" t="s">
        <v>150</v>
      </c>
      <c r="V1791" s="56">
        <v>300415</v>
      </c>
      <c r="W1791" s="56" t="s">
        <v>4693</v>
      </c>
      <c r="X1791" s="56">
        <v>300415</v>
      </c>
      <c r="Y1791" s="56" t="s">
        <v>4693</v>
      </c>
      <c r="Z1791" s="56">
        <v>4</v>
      </c>
      <c r="AA1791" s="56" t="s">
        <v>301</v>
      </c>
      <c r="AB1791" s="56">
        <v>6</v>
      </c>
      <c r="AC1791" s="56" t="s">
        <v>4694</v>
      </c>
      <c r="AD1791" s="37">
        <v>1</v>
      </c>
      <c r="AE1791" s="37" t="s">
        <v>4695</v>
      </c>
      <c r="AF1791" s="4"/>
      <c r="AG1791" s="4"/>
      <c r="AH1791" s="4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</row>
    <row r="1792" spans="1:46" ht="15" customHeight="1" x14ac:dyDescent="0.35">
      <c r="A1792" s="4">
        <v>2024</v>
      </c>
      <c r="B1792" s="4" t="s">
        <v>147</v>
      </c>
      <c r="C1792" s="4" t="s">
        <v>207</v>
      </c>
      <c r="D1792" s="55">
        <v>45258</v>
      </c>
      <c r="E1792" s="4" t="s">
        <v>2982</v>
      </c>
      <c r="F1792" s="4" t="s">
        <v>36</v>
      </c>
      <c r="G1792" s="4" t="s">
        <v>37</v>
      </c>
      <c r="H1792" s="4" t="s">
        <v>38</v>
      </c>
      <c r="I1792" s="4" t="s">
        <v>2755</v>
      </c>
      <c r="J1792" s="4">
        <v>4</v>
      </c>
      <c r="K1792" s="55">
        <v>45337</v>
      </c>
      <c r="L1792" s="4" t="s">
        <v>860</v>
      </c>
      <c r="M1792" s="4" t="s">
        <v>2983</v>
      </c>
      <c r="N1792" s="55" t="s">
        <v>3710</v>
      </c>
      <c r="O1792" s="4" t="s">
        <v>4696</v>
      </c>
      <c r="P1792" s="55">
        <v>45337</v>
      </c>
      <c r="Q1792" s="4" t="s">
        <v>4697</v>
      </c>
      <c r="R1792" s="4"/>
      <c r="S1792" s="4"/>
      <c r="T1792" s="4">
        <v>0</v>
      </c>
      <c r="U1792" s="4" t="s">
        <v>150</v>
      </c>
      <c r="V1792" s="4">
        <v>301816</v>
      </c>
      <c r="W1792" s="4" t="s">
        <v>4698</v>
      </c>
      <c r="X1792" s="4">
        <v>301816</v>
      </c>
      <c r="Y1792" s="4" t="s">
        <v>4698</v>
      </c>
      <c r="Z1792" s="4">
        <v>25</v>
      </c>
      <c r="AA1792" s="4" t="s">
        <v>117</v>
      </c>
      <c r="AB1792" s="4">
        <v>1</v>
      </c>
      <c r="AC1792" s="4" t="s">
        <v>118</v>
      </c>
      <c r="AD1792" s="36">
        <v>1</v>
      </c>
      <c r="AE1792" s="36" t="s">
        <v>119</v>
      </c>
      <c r="AF1792" s="4"/>
      <c r="AG1792" s="4"/>
      <c r="AH1792" s="4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</row>
    <row r="1793" spans="1:46" ht="15" customHeight="1" x14ac:dyDescent="0.35">
      <c r="A1793" s="4">
        <v>2025</v>
      </c>
      <c r="B1793" s="4" t="s">
        <v>147</v>
      </c>
      <c r="C1793" s="4" t="s">
        <v>148</v>
      </c>
      <c r="D1793" s="55">
        <v>45903</v>
      </c>
      <c r="E1793" s="4" t="s">
        <v>3708</v>
      </c>
      <c r="F1793" s="4" t="s">
        <v>3709</v>
      </c>
      <c r="G1793" s="4" t="s">
        <v>37</v>
      </c>
      <c r="H1793" s="4" t="s">
        <v>38</v>
      </c>
      <c r="I1793" s="4" t="s">
        <v>2735</v>
      </c>
      <c r="J1793" s="4">
        <v>5</v>
      </c>
      <c r="K1793" s="55">
        <v>45973</v>
      </c>
      <c r="L1793" s="4" t="s">
        <v>860</v>
      </c>
      <c r="M1793" s="4" t="s">
        <v>3185</v>
      </c>
      <c r="N1793" s="55" t="s">
        <v>4546</v>
      </c>
      <c r="O1793" s="4" t="s">
        <v>4699</v>
      </c>
      <c r="P1793" s="55">
        <v>45973</v>
      </c>
      <c r="Q1793" s="4" t="s">
        <v>4700</v>
      </c>
      <c r="R1793" s="4"/>
      <c r="S1793" s="4"/>
      <c r="T1793" s="4">
        <v>0</v>
      </c>
      <c r="U1793" s="4" t="s">
        <v>150</v>
      </c>
      <c r="V1793" s="4">
        <v>301217</v>
      </c>
      <c r="W1793" s="4" t="s">
        <v>441</v>
      </c>
      <c r="X1793" s="4">
        <v>301217</v>
      </c>
      <c r="Y1793" s="4" t="s">
        <v>441</v>
      </c>
      <c r="Z1793" s="4">
        <v>14</v>
      </c>
      <c r="AA1793" s="4" t="s">
        <v>731</v>
      </c>
      <c r="AB1793" s="4">
        <v>1</v>
      </c>
      <c r="AC1793" s="4" t="s">
        <v>1387</v>
      </c>
      <c r="AD1793" s="36">
        <v>6</v>
      </c>
      <c r="AE1793" s="36" t="s">
        <v>340</v>
      </c>
      <c r="AF1793" s="4"/>
      <c r="AG1793" s="4"/>
      <c r="AH1793" s="4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</row>
    <row r="1794" spans="1:46" ht="15" customHeight="1" x14ac:dyDescent="0.35">
      <c r="A1794" s="4">
        <v>2025</v>
      </c>
      <c r="B1794" s="4" t="s">
        <v>147</v>
      </c>
      <c r="C1794" s="4" t="s">
        <v>207</v>
      </c>
      <c r="D1794" s="55">
        <v>45712</v>
      </c>
      <c r="E1794" s="4" t="s">
        <v>4533</v>
      </c>
      <c r="F1794" s="4" t="s">
        <v>3709</v>
      </c>
      <c r="G1794" s="4" t="s">
        <v>37</v>
      </c>
      <c r="H1794" s="4" t="s">
        <v>38</v>
      </c>
      <c r="I1794" s="4" t="s">
        <v>3923</v>
      </c>
      <c r="J1794" s="4">
        <v>8</v>
      </c>
      <c r="K1794" s="55">
        <v>45768</v>
      </c>
      <c r="L1794" s="4" t="s">
        <v>860</v>
      </c>
      <c r="M1794" s="4" t="s">
        <v>2983</v>
      </c>
      <c r="N1794" s="55" t="s">
        <v>4516</v>
      </c>
      <c r="O1794" s="4" t="s">
        <v>4701</v>
      </c>
      <c r="P1794" s="55">
        <v>45768</v>
      </c>
      <c r="Q1794" s="4" t="s">
        <v>4702</v>
      </c>
      <c r="R1794" s="4"/>
      <c r="S1794" s="4"/>
      <c r="T1794" s="4">
        <v>0</v>
      </c>
      <c r="U1794" s="4" t="s">
        <v>150</v>
      </c>
      <c r="V1794" s="4">
        <v>301633</v>
      </c>
      <c r="W1794" s="4" t="s">
        <v>4703</v>
      </c>
      <c r="X1794" s="4">
        <v>301633</v>
      </c>
      <c r="Y1794" s="4" t="s">
        <v>4703</v>
      </c>
      <c r="Z1794" s="4">
        <v>21</v>
      </c>
      <c r="AA1794" s="4" t="s">
        <v>104</v>
      </c>
      <c r="AB1794" s="4">
        <v>4</v>
      </c>
      <c r="AC1794" s="4" t="s">
        <v>4704</v>
      </c>
      <c r="AD1794" s="36">
        <v>1</v>
      </c>
      <c r="AE1794" s="36" t="s">
        <v>4705</v>
      </c>
      <c r="AF1794" s="4"/>
      <c r="AG1794" s="4"/>
      <c r="AH1794" s="4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</row>
    <row r="1795" spans="1:46" ht="15" customHeight="1" x14ac:dyDescent="0.35">
      <c r="A1795" s="4">
        <v>2026</v>
      </c>
      <c r="B1795" s="4" t="s">
        <v>147</v>
      </c>
      <c r="C1795" s="4" t="s">
        <v>148</v>
      </c>
      <c r="D1795" s="55">
        <v>44910</v>
      </c>
      <c r="E1795" s="4" t="s">
        <v>3708</v>
      </c>
      <c r="F1795" s="4" t="s">
        <v>3709</v>
      </c>
      <c r="G1795" s="4" t="s">
        <v>37</v>
      </c>
      <c r="H1795" s="4" t="s">
        <v>4538</v>
      </c>
      <c r="I1795" s="4" t="s">
        <v>2948</v>
      </c>
      <c r="J1795" s="4">
        <v>1</v>
      </c>
      <c r="K1795" s="55">
        <v>45995</v>
      </c>
      <c r="L1795" s="4" t="s">
        <v>4540</v>
      </c>
      <c r="M1795" s="4" t="s">
        <v>4706</v>
      </c>
      <c r="N1795" s="55" t="s">
        <v>3710</v>
      </c>
      <c r="O1795" s="4"/>
      <c r="P1795" s="55"/>
      <c r="Q1795" s="4"/>
      <c r="R1795" s="4"/>
      <c r="S1795" s="4"/>
      <c r="T1795" s="4">
        <v>0</v>
      </c>
      <c r="U1795" s="4" t="s">
        <v>150</v>
      </c>
      <c r="V1795" s="4">
        <v>301515</v>
      </c>
      <c r="W1795" s="4" t="s">
        <v>4707</v>
      </c>
      <c r="X1795" s="4">
        <v>301515</v>
      </c>
      <c r="Y1795" s="4" t="s">
        <v>4707</v>
      </c>
      <c r="Z1795" s="4">
        <v>19</v>
      </c>
      <c r="AA1795" s="4" t="s">
        <v>99</v>
      </c>
      <c r="AB1795" s="4">
        <v>2</v>
      </c>
      <c r="AC1795" s="4" t="s">
        <v>2210</v>
      </c>
      <c r="AD1795" s="36">
        <v>2</v>
      </c>
      <c r="AE1795" s="36" t="s">
        <v>4708</v>
      </c>
      <c r="AF1795" s="4"/>
      <c r="AG1795" s="4"/>
      <c r="AH1795" s="4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</row>
    <row r="1796" spans="1:46" ht="15" customHeight="1" x14ac:dyDescent="0.35">
      <c r="A1796" s="4">
        <v>2025</v>
      </c>
      <c r="B1796" s="4" t="s">
        <v>147</v>
      </c>
      <c r="C1796" s="4" t="s">
        <v>148</v>
      </c>
      <c r="D1796" s="55">
        <v>45662</v>
      </c>
      <c r="E1796" s="4" t="s">
        <v>4533</v>
      </c>
      <c r="F1796" s="4" t="s">
        <v>3709</v>
      </c>
      <c r="G1796" s="4" t="s">
        <v>37</v>
      </c>
      <c r="H1796" s="4" t="s">
        <v>38</v>
      </c>
      <c r="I1796" s="4" t="s">
        <v>2728</v>
      </c>
      <c r="J1796" s="4">
        <v>4</v>
      </c>
      <c r="K1796" s="55">
        <v>45770</v>
      </c>
      <c r="L1796" s="4" t="s">
        <v>860</v>
      </c>
      <c r="M1796" s="4" t="s">
        <v>2983</v>
      </c>
      <c r="N1796" s="55" t="s">
        <v>3710</v>
      </c>
      <c r="O1796" s="4" t="s">
        <v>4709</v>
      </c>
      <c r="P1796" s="55">
        <v>45770</v>
      </c>
      <c r="Q1796" s="4" t="s">
        <v>4710</v>
      </c>
      <c r="R1796" s="4"/>
      <c r="S1796" s="4"/>
      <c r="T1796" s="56">
        <v>0</v>
      </c>
      <c r="U1796" s="56" t="s">
        <v>150</v>
      </c>
      <c r="V1796" s="56">
        <v>301848</v>
      </c>
      <c r="W1796" s="56" t="s">
        <v>4711</v>
      </c>
      <c r="X1796" s="56">
        <v>301848</v>
      </c>
      <c r="Y1796" s="56" t="s">
        <v>4711</v>
      </c>
      <c r="Z1796" s="56">
        <v>5</v>
      </c>
      <c r="AA1796" s="56" t="s">
        <v>77</v>
      </c>
      <c r="AB1796" s="56">
        <v>5</v>
      </c>
      <c r="AC1796" s="56" t="s">
        <v>773</v>
      </c>
      <c r="AD1796" s="37">
        <v>9</v>
      </c>
      <c r="AE1796" s="37" t="s">
        <v>4712</v>
      </c>
      <c r="AF1796" s="4"/>
      <c r="AG1796" s="4"/>
      <c r="AH1796" s="4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</row>
    <row r="1797" spans="1:46" ht="15" customHeight="1" x14ac:dyDescent="0.35">
      <c r="A1797" s="4">
        <v>2026</v>
      </c>
      <c r="B1797" s="4" t="s">
        <v>147</v>
      </c>
      <c r="C1797" s="4" t="s">
        <v>148</v>
      </c>
      <c r="D1797" s="55">
        <v>45400</v>
      </c>
      <c r="E1797" s="4" t="s">
        <v>4533</v>
      </c>
      <c r="F1797" s="4" t="s">
        <v>3709</v>
      </c>
      <c r="G1797" s="4" t="s">
        <v>37</v>
      </c>
      <c r="H1797" s="4" t="s">
        <v>4538</v>
      </c>
      <c r="I1797" s="4" t="s">
        <v>748</v>
      </c>
      <c r="J1797" s="4"/>
      <c r="K1797" s="55">
        <v>45441</v>
      </c>
      <c r="L1797" s="4" t="s">
        <v>4540</v>
      </c>
      <c r="M1797" s="4" t="s">
        <v>4713</v>
      </c>
      <c r="N1797" s="55"/>
      <c r="O1797" s="4"/>
      <c r="P1797" s="55"/>
      <c r="Q1797" s="4"/>
      <c r="R1797" s="4"/>
      <c r="S1797" s="4"/>
      <c r="T1797" s="4">
        <v>0</v>
      </c>
      <c r="U1797" s="4" t="s">
        <v>150</v>
      </c>
      <c r="V1797" s="4">
        <v>301322</v>
      </c>
      <c r="W1797" s="4" t="s">
        <v>4714</v>
      </c>
      <c r="X1797" s="4">
        <v>301322</v>
      </c>
      <c r="Y1797" s="4" t="s">
        <v>4714</v>
      </c>
      <c r="Z1797" s="4">
        <v>15</v>
      </c>
      <c r="AA1797" s="4" t="s">
        <v>43</v>
      </c>
      <c r="AB1797" s="4">
        <v>5</v>
      </c>
      <c r="AC1797" s="4" t="s">
        <v>893</v>
      </c>
      <c r="AD1797" s="36">
        <v>12</v>
      </c>
      <c r="AE1797" s="36" t="s">
        <v>4715</v>
      </c>
      <c r="AF1797" s="4"/>
      <c r="AG1797" s="4"/>
      <c r="AH1797" s="4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</row>
    <row r="1798" spans="1:46" ht="15" customHeight="1" x14ac:dyDescent="0.35">
      <c r="A1798" s="4">
        <v>2024</v>
      </c>
      <c r="B1798" s="4" t="s">
        <v>34</v>
      </c>
      <c r="C1798" s="4" t="s">
        <v>244</v>
      </c>
      <c r="D1798" s="55">
        <v>45562</v>
      </c>
      <c r="E1798" s="4" t="s">
        <v>4533</v>
      </c>
      <c r="F1798" s="4" t="s">
        <v>3709</v>
      </c>
      <c r="G1798" s="4" t="s">
        <v>37</v>
      </c>
      <c r="H1798" s="4" t="s">
        <v>38</v>
      </c>
      <c r="I1798" s="4" t="s">
        <v>2948</v>
      </c>
      <c r="J1798" s="4"/>
      <c r="K1798" s="55">
        <v>45565</v>
      </c>
      <c r="L1798" s="4" t="s">
        <v>860</v>
      </c>
      <c r="M1798" s="4" t="s">
        <v>3632</v>
      </c>
      <c r="N1798" s="55"/>
      <c r="O1798" s="4" t="s">
        <v>4716</v>
      </c>
      <c r="P1798" s="55">
        <v>45565</v>
      </c>
      <c r="Q1798" s="4" t="s">
        <v>4717</v>
      </c>
      <c r="R1798" s="4"/>
      <c r="S1798" s="4"/>
      <c r="T1798" s="56">
        <v>10</v>
      </c>
      <c r="U1798" s="56" t="s">
        <v>246</v>
      </c>
      <c r="V1798" s="56">
        <v>547</v>
      </c>
      <c r="W1798" s="56" t="s">
        <v>891</v>
      </c>
      <c r="X1798" s="56">
        <v>1372</v>
      </c>
      <c r="Y1798" s="56" t="s">
        <v>892</v>
      </c>
      <c r="Z1798" s="56">
        <v>15</v>
      </c>
      <c r="AA1798" s="56" t="s">
        <v>43</v>
      </c>
      <c r="AB1798" s="56">
        <v>5</v>
      </c>
      <c r="AC1798" s="56" t="s">
        <v>893</v>
      </c>
      <c r="AD1798" s="37">
        <v>1</v>
      </c>
      <c r="AE1798" s="37" t="s">
        <v>894</v>
      </c>
      <c r="AF1798" s="4"/>
      <c r="AG1798" s="4"/>
      <c r="AH1798" s="4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</row>
    <row r="1799" spans="1:46" ht="15" customHeight="1" x14ac:dyDescent="0.35">
      <c r="A1799" s="4">
        <v>2024</v>
      </c>
      <c r="B1799" s="4" t="s">
        <v>147</v>
      </c>
      <c r="C1799" s="4" t="s">
        <v>207</v>
      </c>
      <c r="D1799" s="55">
        <v>45148</v>
      </c>
      <c r="E1799" s="4" t="s">
        <v>4284</v>
      </c>
      <c r="F1799" s="4" t="s">
        <v>3709</v>
      </c>
      <c r="G1799" s="4" t="s">
        <v>37</v>
      </c>
      <c r="H1799" s="4" t="s">
        <v>38</v>
      </c>
      <c r="I1799" s="4" t="s">
        <v>2728</v>
      </c>
      <c r="J1799" s="4"/>
      <c r="K1799" s="55">
        <v>45464</v>
      </c>
      <c r="L1799" s="4" t="s">
        <v>860</v>
      </c>
      <c r="M1799" s="4" t="s">
        <v>2983</v>
      </c>
      <c r="N1799" s="55" t="s">
        <v>3710</v>
      </c>
      <c r="O1799" s="4" t="s">
        <v>4718</v>
      </c>
      <c r="P1799" s="55">
        <v>45464</v>
      </c>
      <c r="Q1799" s="4" t="s">
        <v>4719</v>
      </c>
      <c r="R1799" s="4"/>
      <c r="S1799" s="4"/>
      <c r="T1799" s="4">
        <v>0</v>
      </c>
      <c r="U1799" s="4" t="s">
        <v>150</v>
      </c>
      <c r="V1799" s="4">
        <v>301454</v>
      </c>
      <c r="W1799" s="4" t="s">
        <v>800</v>
      </c>
      <c r="X1799" s="4">
        <v>301454</v>
      </c>
      <c r="Y1799" s="4" t="s">
        <v>800</v>
      </c>
      <c r="Z1799" s="4">
        <v>16</v>
      </c>
      <c r="AA1799" s="4" t="s">
        <v>88</v>
      </c>
      <c r="AB1799" s="4">
        <v>5</v>
      </c>
      <c r="AC1799" s="4" t="s">
        <v>801</v>
      </c>
      <c r="AD1799" s="36">
        <v>1</v>
      </c>
      <c r="AE1799" s="36" t="s">
        <v>801</v>
      </c>
      <c r="AF1799" s="4"/>
      <c r="AG1799" s="4"/>
      <c r="AH1799" s="4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</row>
    <row r="1800" spans="1:46" ht="15" customHeight="1" x14ac:dyDescent="0.35">
      <c r="A1800" s="4">
        <v>2024</v>
      </c>
      <c r="B1800" s="4" t="s">
        <v>147</v>
      </c>
      <c r="C1800" s="4" t="s">
        <v>148</v>
      </c>
      <c r="D1800" s="55">
        <v>44972</v>
      </c>
      <c r="E1800" s="4" t="s">
        <v>4533</v>
      </c>
      <c r="F1800" s="4" t="s">
        <v>3709</v>
      </c>
      <c r="G1800" s="4" t="s">
        <v>37</v>
      </c>
      <c r="H1800" s="4" t="s">
        <v>38</v>
      </c>
      <c r="I1800" s="4" t="s">
        <v>2755</v>
      </c>
      <c r="J1800" s="4">
        <v>7</v>
      </c>
      <c r="K1800" s="55">
        <v>45513</v>
      </c>
      <c r="L1800" s="4" t="s">
        <v>860</v>
      </c>
      <c r="M1800" s="4" t="s">
        <v>4585</v>
      </c>
      <c r="N1800" s="55" t="s">
        <v>3710</v>
      </c>
      <c r="O1800" s="4" t="s">
        <v>4720</v>
      </c>
      <c r="P1800" s="55">
        <v>45513</v>
      </c>
      <c r="Q1800" s="4" t="s">
        <v>4721</v>
      </c>
      <c r="R1800" s="4"/>
      <c r="S1800" s="4"/>
      <c r="T1800" s="4">
        <v>0</v>
      </c>
      <c r="U1800" s="4" t="s">
        <v>150</v>
      </c>
      <c r="V1800" s="4">
        <v>301859</v>
      </c>
      <c r="W1800" s="4" t="s">
        <v>4722</v>
      </c>
      <c r="X1800" s="4">
        <v>301859</v>
      </c>
      <c r="Y1800" s="4" t="s">
        <v>4722</v>
      </c>
      <c r="Z1800" s="4">
        <v>8</v>
      </c>
      <c r="AA1800" s="4" t="s">
        <v>191</v>
      </c>
      <c r="AB1800" s="4">
        <v>9</v>
      </c>
      <c r="AC1800" s="4" t="s">
        <v>260</v>
      </c>
      <c r="AD1800" s="36">
        <v>11</v>
      </c>
      <c r="AE1800" s="36" t="s">
        <v>4723</v>
      </c>
      <c r="AF1800" s="4"/>
      <c r="AG1800" s="4"/>
      <c r="AH1800" s="4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</row>
    <row r="1801" spans="1:46" ht="15" customHeight="1" x14ac:dyDescent="0.35">
      <c r="A1801" s="4">
        <v>2024</v>
      </c>
      <c r="B1801" s="4" t="s">
        <v>34</v>
      </c>
      <c r="C1801" s="4" t="s">
        <v>244</v>
      </c>
      <c r="D1801" s="55">
        <v>44981</v>
      </c>
      <c r="E1801" s="4" t="s">
        <v>4420</v>
      </c>
      <c r="F1801" s="4" t="s">
        <v>3709</v>
      </c>
      <c r="G1801" s="4" t="s">
        <v>37</v>
      </c>
      <c r="H1801" s="4" t="s">
        <v>38</v>
      </c>
      <c r="I1801" s="4" t="s">
        <v>2948</v>
      </c>
      <c r="J1801" s="4"/>
      <c r="K1801" s="55">
        <v>45443</v>
      </c>
      <c r="L1801" s="4" t="s">
        <v>860</v>
      </c>
      <c r="M1801" s="4" t="s">
        <v>2949</v>
      </c>
      <c r="N1801" s="55"/>
      <c r="O1801" s="4" t="s">
        <v>4724</v>
      </c>
      <c r="P1801" s="55">
        <v>45443</v>
      </c>
      <c r="Q1801" s="4" t="s">
        <v>4725</v>
      </c>
      <c r="R1801" s="4"/>
      <c r="S1801" s="4"/>
      <c r="T1801" s="56">
        <v>10</v>
      </c>
      <c r="U1801" s="56" t="s">
        <v>246</v>
      </c>
      <c r="V1801" s="56">
        <v>543</v>
      </c>
      <c r="W1801" s="56" t="s">
        <v>1187</v>
      </c>
      <c r="X1801" s="56">
        <v>1203</v>
      </c>
      <c r="Y1801" s="56" t="s">
        <v>1188</v>
      </c>
      <c r="Z1801" s="56">
        <v>15</v>
      </c>
      <c r="AA1801" s="56" t="s">
        <v>43</v>
      </c>
      <c r="AB1801" s="56">
        <v>1</v>
      </c>
      <c r="AC1801" s="56" t="s">
        <v>43</v>
      </c>
      <c r="AD1801" s="37">
        <v>42</v>
      </c>
      <c r="AE1801" s="37" t="s">
        <v>685</v>
      </c>
      <c r="AF1801" s="4"/>
      <c r="AG1801" s="4"/>
      <c r="AH1801" s="4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</row>
    <row r="1802" spans="1:46" ht="15" customHeight="1" x14ac:dyDescent="0.35">
      <c r="A1802" s="4">
        <v>2025</v>
      </c>
      <c r="B1802" s="4" t="s">
        <v>147</v>
      </c>
      <c r="C1802" s="4" t="s">
        <v>148</v>
      </c>
      <c r="D1802" s="55">
        <v>45446</v>
      </c>
      <c r="E1802" s="4" t="s">
        <v>3708</v>
      </c>
      <c r="F1802" s="4" t="s">
        <v>3709</v>
      </c>
      <c r="G1802" s="4" t="s">
        <v>37</v>
      </c>
      <c r="H1802" s="4" t="s">
        <v>38</v>
      </c>
      <c r="I1802" s="4" t="s">
        <v>2728</v>
      </c>
      <c r="J1802" s="4">
        <v>2</v>
      </c>
      <c r="K1802" s="55">
        <v>45882</v>
      </c>
      <c r="L1802" s="4" t="s">
        <v>860</v>
      </c>
      <c r="M1802" s="4" t="s">
        <v>2983</v>
      </c>
      <c r="N1802" s="55" t="s">
        <v>3710</v>
      </c>
      <c r="O1802" s="4" t="s">
        <v>4726</v>
      </c>
      <c r="P1802" s="55">
        <v>45891</v>
      </c>
      <c r="Q1802" s="4" t="s">
        <v>4727</v>
      </c>
      <c r="R1802" s="4"/>
      <c r="S1802" s="4"/>
      <c r="T1802" s="4">
        <v>0</v>
      </c>
      <c r="U1802" s="4" t="s">
        <v>150</v>
      </c>
      <c r="V1802" s="4">
        <v>301432</v>
      </c>
      <c r="W1802" s="4" t="s">
        <v>3581</v>
      </c>
      <c r="X1802" s="4">
        <v>301432</v>
      </c>
      <c r="Y1802" s="4" t="s">
        <v>3581</v>
      </c>
      <c r="Z1802" s="4">
        <v>16</v>
      </c>
      <c r="AA1802" s="4" t="s">
        <v>88</v>
      </c>
      <c r="AB1802" s="4">
        <v>1</v>
      </c>
      <c r="AC1802" s="4" t="s">
        <v>89</v>
      </c>
      <c r="AD1802" s="36">
        <v>12</v>
      </c>
      <c r="AE1802" s="36" t="s">
        <v>90</v>
      </c>
      <c r="AF1802" s="4"/>
      <c r="AG1802" s="4"/>
      <c r="AH1802" s="4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</row>
    <row r="1803" spans="1:46" ht="15" customHeight="1" x14ac:dyDescent="0.35">
      <c r="A1803" s="4">
        <v>2026</v>
      </c>
      <c r="B1803" s="4" t="s">
        <v>147</v>
      </c>
      <c r="C1803" s="4" t="s">
        <v>148</v>
      </c>
      <c r="D1803" s="55">
        <v>45917</v>
      </c>
      <c r="E1803" s="4" t="s">
        <v>3708</v>
      </c>
      <c r="F1803" s="4" t="s">
        <v>3709</v>
      </c>
      <c r="G1803" s="4" t="s">
        <v>37</v>
      </c>
      <c r="H1803" s="4" t="s">
        <v>4538</v>
      </c>
      <c r="I1803" s="4" t="s">
        <v>4539</v>
      </c>
      <c r="J1803" s="4">
        <v>1</v>
      </c>
      <c r="K1803" s="55">
        <v>45975</v>
      </c>
      <c r="L1803" s="4" t="s">
        <v>4540</v>
      </c>
      <c r="M1803" s="4" t="s">
        <v>4728</v>
      </c>
      <c r="N1803" s="55" t="s">
        <v>3710</v>
      </c>
      <c r="O1803" s="4"/>
      <c r="P1803" s="55"/>
      <c r="Q1803" s="4"/>
      <c r="R1803" s="4"/>
      <c r="S1803" s="4"/>
      <c r="T1803" s="56">
        <v>0</v>
      </c>
      <c r="U1803" s="56" t="s">
        <v>150</v>
      </c>
      <c r="V1803" s="56">
        <v>300475</v>
      </c>
      <c r="W1803" s="56" t="s">
        <v>2201</v>
      </c>
      <c r="X1803" s="56">
        <v>300475</v>
      </c>
      <c r="Y1803" s="56" t="s">
        <v>2201</v>
      </c>
      <c r="Z1803" s="56">
        <v>5</v>
      </c>
      <c r="AA1803" s="56" t="s">
        <v>77</v>
      </c>
      <c r="AB1803" s="56">
        <v>5</v>
      </c>
      <c r="AC1803" s="56" t="s">
        <v>773</v>
      </c>
      <c r="AD1803" s="37">
        <v>5</v>
      </c>
      <c r="AE1803" s="37" t="s">
        <v>2202</v>
      </c>
      <c r="AF1803" s="4"/>
      <c r="AG1803" s="4"/>
      <c r="AH1803" s="4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</row>
    <row r="1804" spans="1:46" ht="15" customHeight="1" x14ac:dyDescent="0.35">
      <c r="A1804" s="4">
        <v>2026</v>
      </c>
      <c r="B1804" s="4" t="s">
        <v>147</v>
      </c>
      <c r="C1804" s="4" t="s">
        <v>148</v>
      </c>
      <c r="D1804" s="55">
        <v>45950</v>
      </c>
      <c r="E1804" s="4" t="s">
        <v>3708</v>
      </c>
      <c r="F1804" s="4" t="s">
        <v>3709</v>
      </c>
      <c r="G1804" s="4" t="s">
        <v>37</v>
      </c>
      <c r="H1804" s="4" t="s">
        <v>4538</v>
      </c>
      <c r="I1804" s="4" t="s">
        <v>2742</v>
      </c>
      <c r="J1804" s="4">
        <v>3</v>
      </c>
      <c r="K1804" s="55">
        <v>46048</v>
      </c>
      <c r="L1804" s="4" t="s">
        <v>4540</v>
      </c>
      <c r="M1804" s="4"/>
      <c r="N1804" s="55" t="s">
        <v>3710</v>
      </c>
      <c r="O1804" s="4" t="s">
        <v>4729</v>
      </c>
      <c r="P1804" s="55"/>
      <c r="Q1804" s="4"/>
      <c r="R1804" s="4"/>
      <c r="S1804" s="4"/>
      <c r="T1804" s="4">
        <v>0</v>
      </c>
      <c r="U1804" s="4" t="s">
        <v>150</v>
      </c>
      <c r="V1804" s="4">
        <v>301532</v>
      </c>
      <c r="W1804" s="4" t="s">
        <v>4730</v>
      </c>
      <c r="X1804" s="4">
        <v>301532</v>
      </c>
      <c r="Y1804" s="4" t="s">
        <v>4730</v>
      </c>
      <c r="Z1804" s="4">
        <v>20</v>
      </c>
      <c r="AA1804" s="4" t="s">
        <v>324</v>
      </c>
      <c r="AB1804" s="4">
        <v>1</v>
      </c>
      <c r="AC1804" s="4" t="s">
        <v>324</v>
      </c>
      <c r="AD1804" s="36">
        <v>7</v>
      </c>
      <c r="AE1804" s="36" t="s">
        <v>4731</v>
      </c>
      <c r="AF1804" s="4"/>
      <c r="AG1804" s="4"/>
      <c r="AH1804" s="4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</row>
    <row r="1805" spans="1:46" ht="15" customHeight="1" x14ac:dyDescent="0.35">
      <c r="A1805" s="4">
        <v>2025</v>
      </c>
      <c r="B1805" s="4" t="s">
        <v>147</v>
      </c>
      <c r="C1805" s="4" t="s">
        <v>148</v>
      </c>
      <c r="D1805" s="55">
        <v>45675</v>
      </c>
      <c r="E1805" s="4" t="s">
        <v>4533</v>
      </c>
      <c r="F1805" s="4" t="s">
        <v>3709</v>
      </c>
      <c r="G1805" s="4" t="s">
        <v>37</v>
      </c>
      <c r="H1805" s="4" t="s">
        <v>38</v>
      </c>
      <c r="I1805" s="4" t="s">
        <v>3923</v>
      </c>
      <c r="J1805" s="4">
        <v>9</v>
      </c>
      <c r="K1805" s="57">
        <v>45791</v>
      </c>
      <c r="L1805" s="4" t="s">
        <v>860</v>
      </c>
      <c r="M1805" s="4" t="s">
        <v>2983</v>
      </c>
      <c r="N1805" s="55" t="s">
        <v>3710</v>
      </c>
      <c r="O1805" s="4" t="s">
        <v>4732</v>
      </c>
      <c r="P1805" s="55">
        <v>45791</v>
      </c>
      <c r="Q1805" s="4" t="s">
        <v>4733</v>
      </c>
      <c r="R1805" s="4"/>
      <c r="S1805" s="4"/>
      <c r="T1805" s="4">
        <v>0</v>
      </c>
      <c r="U1805" s="4" t="s">
        <v>150</v>
      </c>
      <c r="V1805" s="4">
        <v>301820</v>
      </c>
      <c r="W1805" s="4" t="s">
        <v>4734</v>
      </c>
      <c r="X1805" s="4">
        <v>301820</v>
      </c>
      <c r="Y1805" s="4" t="s">
        <v>4734</v>
      </c>
      <c r="Z1805" s="4">
        <v>25</v>
      </c>
      <c r="AA1805" s="4" t="s">
        <v>117</v>
      </c>
      <c r="AB1805" s="4">
        <v>1</v>
      </c>
      <c r="AC1805" s="4" t="s">
        <v>118</v>
      </c>
      <c r="AD1805" s="36">
        <v>5</v>
      </c>
      <c r="AE1805" s="36" t="s">
        <v>1272</v>
      </c>
      <c r="AF1805" s="4"/>
      <c r="AG1805" s="4"/>
      <c r="AH1805" s="4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</row>
    <row r="1806" spans="1:46" ht="15" customHeight="1" x14ac:dyDescent="0.35">
      <c r="A1806" s="4">
        <v>2026</v>
      </c>
      <c r="B1806" s="4" t="s">
        <v>147</v>
      </c>
      <c r="C1806" s="4" t="s">
        <v>148</v>
      </c>
      <c r="D1806" s="55">
        <v>45037</v>
      </c>
      <c r="E1806" s="4" t="s">
        <v>4533</v>
      </c>
      <c r="F1806" s="4" t="s">
        <v>3709</v>
      </c>
      <c r="G1806" s="4" t="s">
        <v>37</v>
      </c>
      <c r="H1806" s="4" t="s">
        <v>4538</v>
      </c>
      <c r="I1806" s="4" t="s">
        <v>4539</v>
      </c>
      <c r="J1806" s="4"/>
      <c r="K1806" s="55">
        <v>45403</v>
      </c>
      <c r="L1806" s="4" t="s">
        <v>4540</v>
      </c>
      <c r="M1806" s="4" t="s">
        <v>4735</v>
      </c>
      <c r="N1806" s="55" t="s">
        <v>3710</v>
      </c>
      <c r="O1806" s="4"/>
      <c r="P1806" s="55"/>
      <c r="Q1806" s="4"/>
      <c r="R1806" s="4"/>
      <c r="S1806" s="4"/>
      <c r="T1806" s="4">
        <v>0</v>
      </c>
      <c r="U1806" s="4" t="s">
        <v>150</v>
      </c>
      <c r="V1806" s="4">
        <v>301451</v>
      </c>
      <c r="W1806" s="4" t="s">
        <v>4736</v>
      </c>
      <c r="X1806" s="4">
        <v>301451</v>
      </c>
      <c r="Y1806" s="4" t="s">
        <v>4736</v>
      </c>
      <c r="Z1806" s="4">
        <v>16</v>
      </c>
      <c r="AA1806" s="4" t="s">
        <v>88</v>
      </c>
      <c r="AB1806" s="4">
        <v>4</v>
      </c>
      <c r="AC1806" s="4" t="s">
        <v>2187</v>
      </c>
      <c r="AD1806" s="36">
        <v>2</v>
      </c>
      <c r="AE1806" s="36" t="s">
        <v>4737</v>
      </c>
      <c r="AF1806" s="4"/>
      <c r="AG1806" s="4"/>
      <c r="AH1806" s="4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</row>
    <row r="1807" spans="1:46" ht="15" customHeight="1" x14ac:dyDescent="0.35">
      <c r="A1807" s="4">
        <v>2025</v>
      </c>
      <c r="B1807" s="4" t="s">
        <v>147</v>
      </c>
      <c r="C1807" s="4" t="s">
        <v>148</v>
      </c>
      <c r="D1807" s="55">
        <v>45761</v>
      </c>
      <c r="E1807" s="4" t="s">
        <v>3708</v>
      </c>
      <c r="F1807" s="4" t="s">
        <v>3709</v>
      </c>
      <c r="G1807" s="4" t="s">
        <v>37</v>
      </c>
      <c r="H1807" s="4" t="s">
        <v>38</v>
      </c>
      <c r="I1807" s="4" t="s">
        <v>2728</v>
      </c>
      <c r="J1807" s="4">
        <v>6</v>
      </c>
      <c r="K1807" s="57">
        <v>46022</v>
      </c>
      <c r="L1807" s="4" t="s">
        <v>860</v>
      </c>
      <c r="M1807" s="4" t="s">
        <v>4585</v>
      </c>
      <c r="N1807" s="55" t="s">
        <v>3710</v>
      </c>
      <c r="O1807" s="4" t="s">
        <v>4738</v>
      </c>
      <c r="P1807" s="55">
        <v>46022</v>
      </c>
      <c r="Q1807" s="4" t="s">
        <v>4739</v>
      </c>
      <c r="R1807" s="4"/>
      <c r="S1807" s="4"/>
      <c r="T1807" s="4">
        <v>0</v>
      </c>
      <c r="U1807" s="4" t="s">
        <v>150</v>
      </c>
      <c r="V1807" s="4">
        <v>301442</v>
      </c>
      <c r="W1807" s="4" t="s">
        <v>2307</v>
      </c>
      <c r="X1807" s="4">
        <v>301442</v>
      </c>
      <c r="Y1807" s="4" t="s">
        <v>2307</v>
      </c>
      <c r="Z1807" s="4">
        <v>16</v>
      </c>
      <c r="AA1807" s="4" t="s">
        <v>88</v>
      </c>
      <c r="AB1807" s="4">
        <v>7</v>
      </c>
      <c r="AC1807" s="4" t="s">
        <v>1490</v>
      </c>
      <c r="AD1807" s="36">
        <v>5</v>
      </c>
      <c r="AE1807" s="36" t="s">
        <v>2308</v>
      </c>
      <c r="AF1807" s="4"/>
      <c r="AG1807" s="4"/>
      <c r="AH1807" s="4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</row>
    <row r="1808" spans="1:46" ht="15" customHeight="1" x14ac:dyDescent="0.35">
      <c r="A1808" s="4">
        <v>2026</v>
      </c>
      <c r="B1808" s="4" t="s">
        <v>147</v>
      </c>
      <c r="C1808" s="4" t="s">
        <v>148</v>
      </c>
      <c r="D1808" s="55">
        <v>45021</v>
      </c>
      <c r="E1808" s="4" t="s">
        <v>4533</v>
      </c>
      <c r="F1808" s="4" t="s">
        <v>3709</v>
      </c>
      <c r="G1808" s="4" t="s">
        <v>37</v>
      </c>
      <c r="H1808" s="4" t="s">
        <v>4538</v>
      </c>
      <c r="I1808" s="4" t="s">
        <v>4539</v>
      </c>
      <c r="J1808" s="4"/>
      <c r="K1808" s="55">
        <v>45372</v>
      </c>
      <c r="L1808" s="4" t="s">
        <v>4540</v>
      </c>
      <c r="M1808" s="4" t="s">
        <v>4740</v>
      </c>
      <c r="N1808" s="55" t="s">
        <v>3710</v>
      </c>
      <c r="O1808" s="4"/>
      <c r="P1808" s="55"/>
      <c r="Q1808" s="4"/>
      <c r="R1808" s="4"/>
      <c r="S1808" s="4"/>
      <c r="T1808" s="4">
        <v>0</v>
      </c>
      <c r="U1808" s="4" t="s">
        <v>150</v>
      </c>
      <c r="V1808" s="4">
        <v>301856</v>
      </c>
      <c r="W1808" s="4" t="s">
        <v>4741</v>
      </c>
      <c r="X1808" s="4">
        <v>301856</v>
      </c>
      <c r="Y1808" s="4" t="s">
        <v>4741</v>
      </c>
      <c r="Z1808" s="4">
        <v>16</v>
      </c>
      <c r="AA1808" s="4" t="s">
        <v>88</v>
      </c>
      <c r="AB1808" s="4">
        <v>8</v>
      </c>
      <c r="AC1808" s="4" t="s">
        <v>4543</v>
      </c>
      <c r="AD1808" s="36">
        <v>2</v>
      </c>
      <c r="AE1808" s="36" t="s">
        <v>4742</v>
      </c>
      <c r="AF1808" s="4"/>
      <c r="AG1808" s="4"/>
      <c r="AH1808" s="4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</row>
    <row r="1809" spans="1:46" ht="15" customHeight="1" x14ac:dyDescent="0.35">
      <c r="A1809" s="4">
        <v>2026</v>
      </c>
      <c r="B1809" s="4" t="s">
        <v>147</v>
      </c>
      <c r="C1809" s="4" t="s">
        <v>148</v>
      </c>
      <c r="D1809" s="55">
        <v>46014</v>
      </c>
      <c r="E1809" s="4" t="s">
        <v>3708</v>
      </c>
      <c r="F1809" s="4" t="s">
        <v>3709</v>
      </c>
      <c r="G1809" s="4" t="s">
        <v>37</v>
      </c>
      <c r="H1809" s="4" t="s">
        <v>4538</v>
      </c>
      <c r="I1809" s="4" t="s">
        <v>4539</v>
      </c>
      <c r="J1809" s="4">
        <v>2</v>
      </c>
      <c r="K1809" s="55">
        <v>46112</v>
      </c>
      <c r="L1809" s="4" t="s">
        <v>4540</v>
      </c>
      <c r="M1809" s="4" t="s">
        <v>4743</v>
      </c>
      <c r="N1809" s="55" t="s">
        <v>4546</v>
      </c>
      <c r="O1809" s="4"/>
      <c r="P1809" s="55"/>
      <c r="Q1809" s="4"/>
      <c r="R1809" s="4"/>
      <c r="S1809" s="4"/>
      <c r="T1809" s="4">
        <v>0</v>
      </c>
      <c r="U1809" s="4" t="s">
        <v>150</v>
      </c>
      <c r="V1809" s="4">
        <v>301888</v>
      </c>
      <c r="W1809" s="4" t="s">
        <v>4744</v>
      </c>
      <c r="X1809" s="4">
        <v>301888</v>
      </c>
      <c r="Y1809" s="4" t="s">
        <v>4744</v>
      </c>
      <c r="Z1809" s="4">
        <v>5</v>
      </c>
      <c r="AA1809" s="4" t="s">
        <v>77</v>
      </c>
      <c r="AB1809" s="4">
        <v>4</v>
      </c>
      <c r="AC1809" s="4" t="s">
        <v>770</v>
      </c>
      <c r="AD1809" s="36">
        <v>13</v>
      </c>
      <c r="AE1809" s="36" t="s">
        <v>4745</v>
      </c>
      <c r="AF1809" s="4"/>
      <c r="AG1809" s="4"/>
      <c r="AH1809" s="4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</row>
    <row r="1810" spans="1:46" ht="15" customHeight="1" x14ac:dyDescent="0.35">
      <c r="A1810" s="4">
        <v>2026</v>
      </c>
      <c r="B1810" s="4" t="s">
        <v>147</v>
      </c>
      <c r="C1810" s="4" t="s">
        <v>148</v>
      </c>
      <c r="D1810" s="55">
        <v>45961</v>
      </c>
      <c r="E1810" s="4" t="s">
        <v>3708</v>
      </c>
      <c r="F1810" s="4" t="s">
        <v>3709</v>
      </c>
      <c r="G1810" s="4" t="s">
        <v>37</v>
      </c>
      <c r="H1810" s="4" t="s">
        <v>4538</v>
      </c>
      <c r="I1810" s="4" t="s">
        <v>4539</v>
      </c>
      <c r="J1810" s="4">
        <v>2</v>
      </c>
      <c r="K1810" s="55">
        <v>46100</v>
      </c>
      <c r="L1810" s="4" t="s">
        <v>4540</v>
      </c>
      <c r="M1810" s="4" t="s">
        <v>4746</v>
      </c>
      <c r="N1810" s="55" t="s">
        <v>3710</v>
      </c>
      <c r="O1810" s="4"/>
      <c r="P1810" s="55"/>
      <c r="Q1810" s="4"/>
      <c r="R1810" s="4"/>
      <c r="S1810" s="4"/>
      <c r="T1810" s="4">
        <v>0</v>
      </c>
      <c r="U1810" s="4" t="s">
        <v>150</v>
      </c>
      <c r="V1810" s="4">
        <v>301452</v>
      </c>
      <c r="W1810" s="4" t="s">
        <v>2186</v>
      </c>
      <c r="X1810" s="4">
        <v>301452</v>
      </c>
      <c r="Y1810" s="4" t="s">
        <v>2186</v>
      </c>
      <c r="Z1810" s="4">
        <v>16</v>
      </c>
      <c r="AA1810" s="4" t="s">
        <v>88</v>
      </c>
      <c r="AB1810" s="4">
        <v>4</v>
      </c>
      <c r="AC1810" s="4" t="s">
        <v>2187</v>
      </c>
      <c r="AD1810" s="36">
        <v>3</v>
      </c>
      <c r="AE1810" s="36" t="s">
        <v>2188</v>
      </c>
      <c r="AF1810" s="4"/>
      <c r="AG1810" s="4"/>
      <c r="AH1810" s="4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</row>
    <row r="1811" spans="1:46" ht="15" customHeight="1" x14ac:dyDescent="0.35">
      <c r="A1811" s="4">
        <v>2026</v>
      </c>
      <c r="B1811" s="4" t="s">
        <v>147</v>
      </c>
      <c r="C1811" s="4" t="s">
        <v>148</v>
      </c>
      <c r="D1811" s="55">
        <v>45133</v>
      </c>
      <c r="E1811" s="4" t="s">
        <v>4533</v>
      </c>
      <c r="F1811" s="4" t="s">
        <v>3709</v>
      </c>
      <c r="G1811" s="4" t="s">
        <v>37</v>
      </c>
      <c r="H1811" s="4" t="s">
        <v>4538</v>
      </c>
      <c r="I1811" s="4" t="s">
        <v>4539</v>
      </c>
      <c r="J1811" s="4"/>
      <c r="K1811" s="55">
        <v>45607</v>
      </c>
      <c r="L1811" s="4" t="s">
        <v>4540</v>
      </c>
      <c r="M1811" s="4" t="s">
        <v>4747</v>
      </c>
      <c r="N1811" s="55" t="s">
        <v>3710</v>
      </c>
      <c r="O1811" s="4"/>
      <c r="P1811" s="55"/>
      <c r="Q1811" s="4"/>
      <c r="R1811" s="4"/>
      <c r="S1811" s="4"/>
      <c r="T1811" s="4">
        <v>0</v>
      </c>
      <c r="U1811" s="4" t="s">
        <v>150</v>
      </c>
      <c r="V1811" s="4">
        <v>300442</v>
      </c>
      <c r="W1811" s="4" t="s">
        <v>4748</v>
      </c>
      <c r="X1811" s="4">
        <v>300442</v>
      </c>
      <c r="Y1811" s="4" t="s">
        <v>4748</v>
      </c>
      <c r="Z1811" s="4">
        <v>5</v>
      </c>
      <c r="AA1811" s="4" t="s">
        <v>77</v>
      </c>
      <c r="AB1811" s="4">
        <v>1</v>
      </c>
      <c r="AC1811" s="4" t="s">
        <v>78</v>
      </c>
      <c r="AD1811" s="36">
        <v>3</v>
      </c>
      <c r="AE1811" s="36" t="s">
        <v>4749</v>
      </c>
      <c r="AF1811" s="4"/>
      <c r="AG1811" s="4"/>
      <c r="AH1811" s="4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</row>
    <row r="1812" spans="1:46" ht="15" customHeight="1" x14ac:dyDescent="0.35">
      <c r="A1812" s="4">
        <v>2024</v>
      </c>
      <c r="B1812" s="4" t="s">
        <v>147</v>
      </c>
      <c r="C1812" s="4" t="s">
        <v>148</v>
      </c>
      <c r="D1812" s="55">
        <v>45587</v>
      </c>
      <c r="E1812" s="4" t="s">
        <v>4533</v>
      </c>
      <c r="F1812" s="4" t="s">
        <v>3709</v>
      </c>
      <c r="G1812" s="4" t="s">
        <v>37</v>
      </c>
      <c r="H1812" s="4" t="s">
        <v>38</v>
      </c>
      <c r="I1812" s="4" t="s">
        <v>3491</v>
      </c>
      <c r="J1812" s="4">
        <v>10</v>
      </c>
      <c r="K1812" s="55">
        <v>45645</v>
      </c>
      <c r="L1812" s="4" t="s">
        <v>860</v>
      </c>
      <c r="M1812" s="4" t="s">
        <v>3632</v>
      </c>
      <c r="N1812" s="55" t="s">
        <v>4546</v>
      </c>
      <c r="O1812" s="4" t="s">
        <v>4750</v>
      </c>
      <c r="P1812" s="55">
        <v>45645</v>
      </c>
      <c r="Q1812" s="4" t="s">
        <v>4751</v>
      </c>
      <c r="R1812" s="4"/>
      <c r="S1812" s="4"/>
      <c r="T1812" s="4">
        <v>0</v>
      </c>
      <c r="U1812" s="4" t="s">
        <v>150</v>
      </c>
      <c r="V1812" s="4">
        <v>301288</v>
      </c>
      <c r="W1812" s="4" t="s">
        <v>3462</v>
      </c>
      <c r="X1812" s="4">
        <v>301288</v>
      </c>
      <c r="Y1812" s="4" t="s">
        <v>3462</v>
      </c>
      <c r="Z1812" s="4">
        <v>15</v>
      </c>
      <c r="AA1812" s="4" t="s">
        <v>43</v>
      </c>
      <c r="AB1812" s="4">
        <v>1</v>
      </c>
      <c r="AC1812" s="4" t="s">
        <v>43</v>
      </c>
      <c r="AD1812" s="36">
        <v>39</v>
      </c>
      <c r="AE1812" s="36" t="s">
        <v>3463</v>
      </c>
      <c r="AF1812" s="4"/>
      <c r="AG1812" s="4"/>
      <c r="AH1812" s="4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</row>
    <row r="1813" spans="1:46" ht="15" customHeight="1" x14ac:dyDescent="0.35">
      <c r="A1813" s="4">
        <v>2026</v>
      </c>
      <c r="B1813" s="4" t="s">
        <v>34</v>
      </c>
      <c r="C1813" s="4" t="s">
        <v>289</v>
      </c>
      <c r="D1813" s="55">
        <v>45416</v>
      </c>
      <c r="E1813" s="4" t="s">
        <v>4533</v>
      </c>
      <c r="F1813" s="4" t="s">
        <v>3709</v>
      </c>
      <c r="G1813" s="4" t="s">
        <v>37</v>
      </c>
      <c r="H1813" s="4" t="s">
        <v>4538</v>
      </c>
      <c r="I1813" s="4" t="s">
        <v>2735</v>
      </c>
      <c r="J1813" s="4"/>
      <c r="K1813" s="55"/>
      <c r="L1813" s="4" t="s">
        <v>4540</v>
      </c>
      <c r="M1813" s="4"/>
      <c r="N1813" s="55"/>
      <c r="O1813" s="4"/>
      <c r="P1813" s="55"/>
      <c r="Q1813" s="4"/>
      <c r="R1813" s="4"/>
      <c r="S1813" s="4"/>
      <c r="T1813" s="4">
        <v>28</v>
      </c>
      <c r="U1813" s="4" t="s">
        <v>4752</v>
      </c>
      <c r="V1813" s="4">
        <v>28</v>
      </c>
      <c r="W1813" s="4" t="s">
        <v>4752</v>
      </c>
      <c r="X1813" s="4">
        <v>477</v>
      </c>
      <c r="Y1813" s="4" t="s">
        <v>4752</v>
      </c>
      <c r="Z1813" s="4">
        <v>15</v>
      </c>
      <c r="AA1813" s="4" t="s">
        <v>43</v>
      </c>
      <c r="AB1813" s="4">
        <v>1</v>
      </c>
      <c r="AC1813" s="4" t="s">
        <v>43</v>
      </c>
      <c r="AD1813" s="36">
        <v>1</v>
      </c>
      <c r="AE1813" s="36" t="s">
        <v>43</v>
      </c>
      <c r="AF1813" s="4"/>
      <c r="AG1813" s="4"/>
      <c r="AH1813" s="4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</row>
    <row r="1814" spans="1:46" ht="15" customHeight="1" x14ac:dyDescent="0.35">
      <c r="A1814" s="4">
        <v>2026</v>
      </c>
      <c r="B1814" s="4" t="s">
        <v>147</v>
      </c>
      <c r="C1814" s="4" t="s">
        <v>148</v>
      </c>
      <c r="D1814" s="55">
        <v>45092</v>
      </c>
      <c r="E1814" s="4" t="s">
        <v>4533</v>
      </c>
      <c r="F1814" s="4" t="s">
        <v>3709</v>
      </c>
      <c r="G1814" s="4" t="s">
        <v>37</v>
      </c>
      <c r="H1814" s="4" t="s">
        <v>4538</v>
      </c>
      <c r="I1814" s="4" t="s">
        <v>4539</v>
      </c>
      <c r="J1814" s="4">
        <v>4</v>
      </c>
      <c r="K1814" s="55"/>
      <c r="L1814" s="4" t="s">
        <v>4540</v>
      </c>
      <c r="M1814" s="4" t="s">
        <v>4753</v>
      </c>
      <c r="N1814" s="55" t="s">
        <v>4546</v>
      </c>
      <c r="O1814" s="4"/>
      <c r="P1814" s="55"/>
      <c r="Q1814" s="4"/>
      <c r="R1814" s="4"/>
      <c r="S1814" s="4"/>
      <c r="T1814" s="4">
        <v>0</v>
      </c>
      <c r="U1814" s="4" t="s">
        <v>150</v>
      </c>
      <c r="V1814" s="4">
        <v>300441</v>
      </c>
      <c r="W1814" s="4" t="s">
        <v>4754</v>
      </c>
      <c r="X1814" s="4">
        <v>300441</v>
      </c>
      <c r="Y1814" s="4" t="s">
        <v>4754</v>
      </c>
      <c r="Z1814" s="4">
        <v>5</v>
      </c>
      <c r="AA1814" s="4" t="s">
        <v>77</v>
      </c>
      <c r="AB1814" s="4">
        <v>1</v>
      </c>
      <c r="AC1814" s="4" t="s">
        <v>78</v>
      </c>
      <c r="AD1814" s="36">
        <v>2</v>
      </c>
      <c r="AE1814" s="36" t="s">
        <v>4755</v>
      </c>
      <c r="AF1814" s="4"/>
      <c r="AG1814" s="4"/>
      <c r="AH1814" s="4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</row>
    <row r="1815" spans="1:46" ht="15" customHeight="1" x14ac:dyDescent="0.35">
      <c r="A1815" s="4">
        <v>2024</v>
      </c>
      <c r="B1815" s="4" t="s">
        <v>147</v>
      </c>
      <c r="C1815" s="4" t="s">
        <v>207</v>
      </c>
      <c r="D1815" s="55">
        <v>45113</v>
      </c>
      <c r="E1815" s="4" t="s">
        <v>3198</v>
      </c>
      <c r="F1815" s="4" t="s">
        <v>36</v>
      </c>
      <c r="G1815" s="4" t="s">
        <v>37</v>
      </c>
      <c r="H1815" s="4" t="s">
        <v>38</v>
      </c>
      <c r="I1815" s="4" t="s">
        <v>2712</v>
      </c>
      <c r="J1815" s="4">
        <v>2</v>
      </c>
      <c r="K1815" s="55">
        <v>45359</v>
      </c>
      <c r="L1815" s="4" t="s">
        <v>860</v>
      </c>
      <c r="M1815" s="4" t="s">
        <v>3632</v>
      </c>
      <c r="N1815" s="55" t="s">
        <v>4516</v>
      </c>
      <c r="O1815" s="4" t="s">
        <v>4756</v>
      </c>
      <c r="P1815" s="55">
        <v>45359</v>
      </c>
      <c r="Q1815" s="4" t="s">
        <v>4757</v>
      </c>
      <c r="R1815" s="4"/>
      <c r="S1815" s="4"/>
      <c r="T1815" s="4">
        <v>0</v>
      </c>
      <c r="U1815" s="4" t="s">
        <v>150</v>
      </c>
      <c r="V1815" s="4">
        <v>300001</v>
      </c>
      <c r="W1815" s="4" t="s">
        <v>718</v>
      </c>
      <c r="X1815" s="4">
        <v>300001</v>
      </c>
      <c r="Y1815" s="4" t="s">
        <v>718</v>
      </c>
      <c r="Z1815" s="4">
        <v>1</v>
      </c>
      <c r="AA1815" s="4" t="s">
        <v>67</v>
      </c>
      <c r="AB1815" s="4">
        <v>1</v>
      </c>
      <c r="AC1815" s="4" t="s">
        <v>68</v>
      </c>
      <c r="AD1815" s="36">
        <v>1</v>
      </c>
      <c r="AE1815" s="36" t="s">
        <v>68</v>
      </c>
      <c r="AF1815" s="4"/>
      <c r="AG1815" s="4"/>
      <c r="AH1815" s="4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</row>
    <row r="1816" spans="1:46" ht="15" customHeight="1" x14ac:dyDescent="0.35">
      <c r="A1816" s="4">
        <v>2024</v>
      </c>
      <c r="B1816" s="4" t="s">
        <v>147</v>
      </c>
      <c r="C1816" s="4" t="s">
        <v>207</v>
      </c>
      <c r="D1816" s="55">
        <v>45112</v>
      </c>
      <c r="E1816" s="4" t="s">
        <v>3250</v>
      </c>
      <c r="F1816" s="4" t="s">
        <v>36</v>
      </c>
      <c r="G1816" s="4" t="s">
        <v>921</v>
      </c>
      <c r="H1816" s="4" t="s">
        <v>38</v>
      </c>
      <c r="I1816" s="4" t="s">
        <v>2712</v>
      </c>
      <c r="J1816" s="4">
        <v>5</v>
      </c>
      <c r="K1816" s="55">
        <v>45436</v>
      </c>
      <c r="L1816" s="4" t="s">
        <v>860</v>
      </c>
      <c r="M1816" s="4" t="s">
        <v>3632</v>
      </c>
      <c r="N1816" s="55" t="s">
        <v>3710</v>
      </c>
      <c r="O1816" s="4" t="s">
        <v>4758</v>
      </c>
      <c r="P1816" s="55">
        <v>45436</v>
      </c>
      <c r="Q1816" s="4" t="s">
        <v>4759</v>
      </c>
      <c r="R1816" s="4"/>
      <c r="S1816" s="4"/>
      <c r="T1816" s="4">
        <v>0</v>
      </c>
      <c r="U1816" s="4" t="s">
        <v>150</v>
      </c>
      <c r="V1816" s="4">
        <v>300251</v>
      </c>
      <c r="W1816" s="4" t="s">
        <v>2379</v>
      </c>
      <c r="X1816" s="4">
        <v>300251</v>
      </c>
      <c r="Y1816" s="4" t="s">
        <v>2379</v>
      </c>
      <c r="Z1816" s="4">
        <v>3</v>
      </c>
      <c r="AA1816" s="4" t="s">
        <v>152</v>
      </c>
      <c r="AB1816" s="4">
        <v>1</v>
      </c>
      <c r="AC1816" s="4" t="s">
        <v>153</v>
      </c>
      <c r="AD1816" s="36">
        <v>1</v>
      </c>
      <c r="AE1816" s="36" t="s">
        <v>153</v>
      </c>
      <c r="AF1816" s="4"/>
      <c r="AG1816" s="4"/>
      <c r="AH1816" s="4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</row>
    <row r="1817" spans="1:46" ht="15" customHeight="1" x14ac:dyDescent="0.35">
      <c r="A1817" s="4">
        <v>2024</v>
      </c>
      <c r="B1817" s="4" t="s">
        <v>147</v>
      </c>
      <c r="C1817" s="4" t="s">
        <v>207</v>
      </c>
      <c r="D1817" s="55">
        <v>45112</v>
      </c>
      <c r="E1817" s="4" t="s">
        <v>4533</v>
      </c>
      <c r="F1817" s="4" t="s">
        <v>3709</v>
      </c>
      <c r="G1817" s="4" t="s">
        <v>37</v>
      </c>
      <c r="H1817" s="4" t="s">
        <v>38</v>
      </c>
      <c r="I1817" s="4" t="s">
        <v>2712</v>
      </c>
      <c r="J1817" s="4">
        <v>7</v>
      </c>
      <c r="K1817" s="55">
        <v>45607</v>
      </c>
      <c r="L1817" s="4" t="s">
        <v>860</v>
      </c>
      <c r="M1817" s="4" t="s">
        <v>4585</v>
      </c>
      <c r="N1817" s="55" t="s">
        <v>3710</v>
      </c>
      <c r="O1817" s="4" t="s">
        <v>4760</v>
      </c>
      <c r="P1817" s="55">
        <v>45607</v>
      </c>
      <c r="Q1817" s="4" t="s">
        <v>4761</v>
      </c>
      <c r="R1817" s="4"/>
      <c r="S1817" s="4"/>
      <c r="T1817" s="4">
        <v>0</v>
      </c>
      <c r="U1817" s="4" t="s">
        <v>150</v>
      </c>
      <c r="V1817" s="4">
        <v>300303</v>
      </c>
      <c r="W1817" s="4" t="s">
        <v>1992</v>
      </c>
      <c r="X1817" s="4">
        <v>300303</v>
      </c>
      <c r="Y1817" s="4" t="s">
        <v>1992</v>
      </c>
      <c r="Z1817" s="4">
        <v>3</v>
      </c>
      <c r="AA1817" s="4" t="s">
        <v>152</v>
      </c>
      <c r="AB1817" s="4">
        <v>5</v>
      </c>
      <c r="AC1817" s="4" t="s">
        <v>1889</v>
      </c>
      <c r="AD1817" s="36">
        <v>1</v>
      </c>
      <c r="AE1817" s="36" t="s">
        <v>1993</v>
      </c>
      <c r="AF1817" s="4"/>
      <c r="AG1817" s="4"/>
      <c r="AH1817" s="4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</row>
    <row r="1818" spans="1:46" ht="15" customHeight="1" x14ac:dyDescent="0.35">
      <c r="A1818" s="4">
        <v>2024</v>
      </c>
      <c r="B1818" s="4" t="s">
        <v>147</v>
      </c>
      <c r="C1818" s="4" t="s">
        <v>207</v>
      </c>
      <c r="D1818" s="55">
        <v>45112</v>
      </c>
      <c r="E1818" s="4" t="s">
        <v>4284</v>
      </c>
      <c r="F1818" s="4" t="s">
        <v>36</v>
      </c>
      <c r="G1818" s="4" t="s">
        <v>37</v>
      </c>
      <c r="H1818" s="4" t="s">
        <v>38</v>
      </c>
      <c r="I1818" s="4" t="s">
        <v>2728</v>
      </c>
      <c r="J1818" s="4"/>
      <c r="K1818" s="55">
        <v>45456</v>
      </c>
      <c r="L1818" s="4" t="s">
        <v>860</v>
      </c>
      <c r="M1818" s="4" t="s">
        <v>3632</v>
      </c>
      <c r="N1818" s="55" t="s">
        <v>4546</v>
      </c>
      <c r="O1818" s="4" t="s">
        <v>4762</v>
      </c>
      <c r="P1818" s="55">
        <v>45456</v>
      </c>
      <c r="Q1818" s="4" t="s">
        <v>4763</v>
      </c>
      <c r="R1818" s="4"/>
      <c r="S1818" s="4"/>
      <c r="T1818" s="4">
        <v>0</v>
      </c>
      <c r="U1818" s="4" t="s">
        <v>150</v>
      </c>
      <c r="V1818" s="4">
        <v>301003</v>
      </c>
      <c r="W1818" s="4" t="s">
        <v>932</v>
      </c>
      <c r="X1818" s="4">
        <v>301003</v>
      </c>
      <c r="Y1818" s="4" t="s">
        <v>932</v>
      </c>
      <c r="Z1818" s="4">
        <v>12</v>
      </c>
      <c r="AA1818" s="4" t="s">
        <v>83</v>
      </c>
      <c r="AB1818" s="4">
        <v>1</v>
      </c>
      <c r="AC1818" s="4" t="s">
        <v>84</v>
      </c>
      <c r="AD1818" s="36">
        <v>1</v>
      </c>
      <c r="AE1818" s="36" t="s">
        <v>84</v>
      </c>
      <c r="AF1818" s="4"/>
      <c r="AG1818" s="4"/>
      <c r="AH1818" s="4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</row>
    <row r="1819" spans="1:46" ht="15" customHeight="1" x14ac:dyDescent="0.35">
      <c r="A1819" s="4">
        <v>2024</v>
      </c>
      <c r="B1819" s="4" t="s">
        <v>147</v>
      </c>
      <c r="C1819" s="4" t="s">
        <v>207</v>
      </c>
      <c r="D1819" s="55">
        <v>45153</v>
      </c>
      <c r="E1819" s="4" t="s">
        <v>4420</v>
      </c>
      <c r="F1819" s="4" t="s">
        <v>3709</v>
      </c>
      <c r="G1819" s="4" t="s">
        <v>37</v>
      </c>
      <c r="H1819" s="4" t="s">
        <v>38</v>
      </c>
      <c r="I1819" s="4" t="s">
        <v>2728</v>
      </c>
      <c r="J1819" s="4"/>
      <c r="K1819" s="55">
        <v>45490</v>
      </c>
      <c r="L1819" s="4" t="s">
        <v>860</v>
      </c>
      <c r="M1819" s="4" t="s">
        <v>2983</v>
      </c>
      <c r="N1819" s="55" t="s">
        <v>3710</v>
      </c>
      <c r="O1819" s="4" t="s">
        <v>4764</v>
      </c>
      <c r="P1819" s="55">
        <v>45490</v>
      </c>
      <c r="Q1819" s="4" t="s">
        <v>4765</v>
      </c>
      <c r="R1819" s="4"/>
      <c r="S1819" s="4"/>
      <c r="T1819" s="4">
        <v>0</v>
      </c>
      <c r="U1819" s="4" t="s">
        <v>150</v>
      </c>
      <c r="V1819" s="4">
        <v>301422</v>
      </c>
      <c r="W1819" s="4" t="s">
        <v>2579</v>
      </c>
      <c r="X1819" s="4">
        <v>301422</v>
      </c>
      <c r="Y1819" s="4" t="s">
        <v>2579</v>
      </c>
      <c r="Z1819" s="4">
        <v>16</v>
      </c>
      <c r="AA1819" s="4" t="s">
        <v>88</v>
      </c>
      <c r="AB1819" s="4">
        <v>1</v>
      </c>
      <c r="AC1819" s="4" t="s">
        <v>89</v>
      </c>
      <c r="AD1819" s="36">
        <v>1</v>
      </c>
      <c r="AE1819" s="36" t="s">
        <v>123</v>
      </c>
      <c r="AF1819" s="4"/>
      <c r="AG1819" s="4"/>
      <c r="AH1819" s="4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</row>
    <row r="1820" spans="1:46" ht="15" customHeight="1" x14ac:dyDescent="0.35">
      <c r="A1820" s="4">
        <v>2025</v>
      </c>
      <c r="B1820" s="4" t="s">
        <v>147</v>
      </c>
      <c r="C1820" s="4" t="s">
        <v>207</v>
      </c>
      <c r="D1820" s="55">
        <v>45365</v>
      </c>
      <c r="E1820" s="4" t="s">
        <v>4533</v>
      </c>
      <c r="F1820" s="4" t="s">
        <v>3709</v>
      </c>
      <c r="G1820" s="4" t="s">
        <v>37</v>
      </c>
      <c r="H1820" s="4" t="s">
        <v>38</v>
      </c>
      <c r="I1820" s="4" t="s">
        <v>2728</v>
      </c>
      <c r="J1820" s="4">
        <v>6</v>
      </c>
      <c r="K1820" s="55">
        <v>45846</v>
      </c>
      <c r="L1820" s="4" t="s">
        <v>860</v>
      </c>
      <c r="M1820" s="4" t="s">
        <v>2983</v>
      </c>
      <c r="N1820" s="55" t="s">
        <v>3710</v>
      </c>
      <c r="O1820" s="4" t="s">
        <v>4766</v>
      </c>
      <c r="P1820" s="55">
        <v>45846</v>
      </c>
      <c r="Q1820" s="4" t="s">
        <v>4767</v>
      </c>
      <c r="R1820" s="4"/>
      <c r="S1820" s="4"/>
      <c r="T1820" s="4">
        <v>0</v>
      </c>
      <c r="U1820" s="4" t="s">
        <v>150</v>
      </c>
      <c r="V1820" s="4">
        <v>301434</v>
      </c>
      <c r="W1820" s="4" t="s">
        <v>2617</v>
      </c>
      <c r="X1820" s="4">
        <v>301434</v>
      </c>
      <c r="Y1820" s="4" t="s">
        <v>2617</v>
      </c>
      <c r="Z1820" s="4">
        <v>16</v>
      </c>
      <c r="AA1820" s="4" t="s">
        <v>88</v>
      </c>
      <c r="AB1820" s="4">
        <v>2</v>
      </c>
      <c r="AC1820" s="4" t="s">
        <v>885</v>
      </c>
      <c r="AD1820" s="36">
        <v>1</v>
      </c>
      <c r="AE1820" s="36" t="s">
        <v>886</v>
      </c>
      <c r="AF1820" s="4"/>
      <c r="AG1820" s="4"/>
      <c r="AH1820" s="4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</row>
    <row r="1821" spans="1:46" ht="15" customHeight="1" x14ac:dyDescent="0.35">
      <c r="A1821" s="4">
        <v>2024</v>
      </c>
      <c r="B1821" s="4" t="s">
        <v>147</v>
      </c>
      <c r="C1821" s="4" t="s">
        <v>148</v>
      </c>
      <c r="D1821" s="55">
        <v>45171</v>
      </c>
      <c r="E1821" s="4" t="s">
        <v>3198</v>
      </c>
      <c r="F1821" s="4" t="s">
        <v>36</v>
      </c>
      <c r="G1821" s="4" t="s">
        <v>37</v>
      </c>
      <c r="H1821" s="4" t="s">
        <v>38</v>
      </c>
      <c r="I1821" s="4" t="s">
        <v>2742</v>
      </c>
      <c r="J1821" s="4"/>
      <c r="K1821" s="55">
        <v>45419</v>
      </c>
      <c r="L1821" s="4" t="s">
        <v>860</v>
      </c>
      <c r="M1821" s="4" t="s">
        <v>2983</v>
      </c>
      <c r="N1821" s="55" t="s">
        <v>4516</v>
      </c>
      <c r="O1821" s="4" t="s">
        <v>4768</v>
      </c>
      <c r="P1821" s="55">
        <v>45419</v>
      </c>
      <c r="Q1821" s="4" t="s">
        <v>4769</v>
      </c>
      <c r="R1821" s="4"/>
      <c r="S1821" s="4"/>
      <c r="T1821" s="56">
        <v>0</v>
      </c>
      <c r="U1821" s="56" t="s">
        <v>150</v>
      </c>
      <c r="V1821" s="56">
        <v>301553</v>
      </c>
      <c r="W1821" s="56" t="s">
        <v>4770</v>
      </c>
      <c r="X1821" s="56">
        <v>301553</v>
      </c>
      <c r="Y1821" s="56" t="s">
        <v>4770</v>
      </c>
      <c r="Z1821" s="56">
        <v>20</v>
      </c>
      <c r="AA1821" s="56" t="s">
        <v>324</v>
      </c>
      <c r="AB1821" s="56">
        <v>3</v>
      </c>
      <c r="AC1821" s="56" t="s">
        <v>621</v>
      </c>
      <c r="AD1821" s="37">
        <v>6</v>
      </c>
      <c r="AE1821" s="37" t="s">
        <v>4771</v>
      </c>
      <c r="AF1821" s="4"/>
      <c r="AG1821" s="4"/>
      <c r="AH1821" s="4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</row>
    <row r="1822" spans="1:46" ht="15" customHeight="1" x14ac:dyDescent="0.35">
      <c r="A1822" s="4">
        <v>2025</v>
      </c>
      <c r="B1822" s="4" t="s">
        <v>147</v>
      </c>
      <c r="C1822" s="4" t="s">
        <v>148</v>
      </c>
      <c r="D1822" s="55">
        <v>45858</v>
      </c>
      <c r="E1822" s="4" t="s">
        <v>3708</v>
      </c>
      <c r="F1822" s="4" t="s">
        <v>3709</v>
      </c>
      <c r="G1822" s="4" t="s">
        <v>37</v>
      </c>
      <c r="H1822" s="4" t="s">
        <v>38</v>
      </c>
      <c r="I1822" s="4" t="s">
        <v>2742</v>
      </c>
      <c r="J1822" s="4">
        <v>6</v>
      </c>
      <c r="K1822" s="55">
        <v>45872</v>
      </c>
      <c r="L1822" s="4" t="s">
        <v>860</v>
      </c>
      <c r="M1822" s="4" t="s">
        <v>2983</v>
      </c>
      <c r="N1822" s="55" t="s">
        <v>4516</v>
      </c>
      <c r="O1822" s="4" t="s">
        <v>4772</v>
      </c>
      <c r="P1822" s="55">
        <v>45904</v>
      </c>
      <c r="Q1822" s="4" t="s">
        <v>4773</v>
      </c>
      <c r="R1822" s="4"/>
      <c r="S1822" s="4"/>
      <c r="T1822" s="4">
        <v>0</v>
      </c>
      <c r="U1822" s="4" t="s">
        <v>150</v>
      </c>
      <c r="V1822" s="4">
        <v>300814</v>
      </c>
      <c r="W1822" s="4" t="s">
        <v>2267</v>
      </c>
      <c r="X1822" s="4">
        <v>300814</v>
      </c>
      <c r="Y1822" s="4" t="s">
        <v>2267</v>
      </c>
      <c r="Z1822" s="4">
        <v>9</v>
      </c>
      <c r="AA1822" s="4" t="s">
        <v>417</v>
      </c>
      <c r="AB1822" s="4">
        <v>2</v>
      </c>
      <c r="AC1822" s="4" t="s">
        <v>691</v>
      </c>
      <c r="AD1822" s="36">
        <v>6</v>
      </c>
      <c r="AE1822" s="36" t="s">
        <v>2268</v>
      </c>
      <c r="AF1822" s="4"/>
      <c r="AG1822" s="4"/>
      <c r="AH1822" s="4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</row>
    <row r="1823" spans="1:46" ht="15" customHeight="1" x14ac:dyDescent="0.35">
      <c r="A1823" s="4">
        <v>2024</v>
      </c>
      <c r="B1823" s="4" t="s">
        <v>147</v>
      </c>
      <c r="C1823" s="4" t="s">
        <v>148</v>
      </c>
      <c r="D1823" s="55">
        <v>45427</v>
      </c>
      <c r="E1823" s="4" t="s">
        <v>4533</v>
      </c>
      <c r="F1823" s="4" t="s">
        <v>3709</v>
      </c>
      <c r="G1823" s="4" t="s">
        <v>37</v>
      </c>
      <c r="H1823" s="4" t="s">
        <v>38</v>
      </c>
      <c r="I1823" s="4" t="s">
        <v>2742</v>
      </c>
      <c r="J1823" s="4"/>
      <c r="K1823" s="55">
        <v>45560</v>
      </c>
      <c r="L1823" s="4" t="s">
        <v>860</v>
      </c>
      <c r="M1823" s="4" t="s">
        <v>2983</v>
      </c>
      <c r="N1823" s="55"/>
      <c r="O1823" s="4" t="s">
        <v>4774</v>
      </c>
      <c r="P1823" s="55">
        <v>45560</v>
      </c>
      <c r="Q1823" s="4" t="s">
        <v>4775</v>
      </c>
      <c r="R1823" s="4"/>
      <c r="S1823" s="4"/>
      <c r="T1823" s="56">
        <v>0</v>
      </c>
      <c r="U1823" s="56" t="s">
        <v>150</v>
      </c>
      <c r="V1823" s="56">
        <v>301544</v>
      </c>
      <c r="W1823" s="56" t="s">
        <v>4776</v>
      </c>
      <c r="X1823" s="56">
        <v>301544</v>
      </c>
      <c r="Y1823" s="56" t="s">
        <v>4776</v>
      </c>
      <c r="Z1823" s="56">
        <v>20</v>
      </c>
      <c r="AA1823" s="56" t="s">
        <v>324</v>
      </c>
      <c r="AB1823" s="56">
        <v>2</v>
      </c>
      <c r="AC1823" s="56" t="s">
        <v>4299</v>
      </c>
      <c r="AD1823" s="37">
        <v>7</v>
      </c>
      <c r="AE1823" s="37" t="s">
        <v>4777</v>
      </c>
      <c r="AF1823" s="4"/>
      <c r="AG1823" s="4"/>
      <c r="AH1823" s="4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</row>
    <row r="1824" spans="1:46" ht="15" customHeight="1" x14ac:dyDescent="0.35">
      <c r="A1824" s="4">
        <v>2024</v>
      </c>
      <c r="B1824" s="4" t="s">
        <v>147</v>
      </c>
      <c r="C1824" s="4" t="s">
        <v>148</v>
      </c>
      <c r="D1824" s="55">
        <v>45187</v>
      </c>
      <c r="E1824" s="4" t="s">
        <v>3198</v>
      </c>
      <c r="F1824" s="4" t="s">
        <v>36</v>
      </c>
      <c r="G1824" s="4" t="s">
        <v>37</v>
      </c>
      <c r="H1824" s="4" t="s">
        <v>38</v>
      </c>
      <c r="I1824" s="4" t="s">
        <v>2742</v>
      </c>
      <c r="J1824" s="4"/>
      <c r="K1824" s="55">
        <v>45315</v>
      </c>
      <c r="L1824" s="4" t="s">
        <v>860</v>
      </c>
      <c r="M1824" s="4" t="s">
        <v>2983</v>
      </c>
      <c r="N1824" s="55"/>
      <c r="O1824" s="4" t="s">
        <v>4778</v>
      </c>
      <c r="P1824" s="55">
        <v>45315</v>
      </c>
      <c r="Q1824" s="4" t="s">
        <v>4779</v>
      </c>
      <c r="R1824" s="4"/>
      <c r="S1824" s="4"/>
      <c r="T1824" s="4">
        <v>0</v>
      </c>
      <c r="U1824" s="4" t="s">
        <v>150</v>
      </c>
      <c r="V1824" s="4">
        <v>301146</v>
      </c>
      <c r="W1824" s="4" t="s">
        <v>4780</v>
      </c>
      <c r="X1824" s="4">
        <v>301146</v>
      </c>
      <c r="Y1824" s="4" t="s">
        <v>4780</v>
      </c>
      <c r="Z1824" s="4">
        <v>13</v>
      </c>
      <c r="AA1824" s="4" t="s">
        <v>314</v>
      </c>
      <c r="AB1824" s="4">
        <v>2</v>
      </c>
      <c r="AC1824" s="4" t="s">
        <v>4655</v>
      </c>
      <c r="AD1824" s="36">
        <v>7</v>
      </c>
      <c r="AE1824" s="36" t="s">
        <v>4781</v>
      </c>
      <c r="AF1824" s="4"/>
      <c r="AG1824" s="4"/>
      <c r="AH1824" s="4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</row>
    <row r="1825" spans="1:46" ht="15" customHeight="1" x14ac:dyDescent="0.35">
      <c r="A1825" s="4">
        <v>2026</v>
      </c>
      <c r="B1825" s="4" t="s">
        <v>147</v>
      </c>
      <c r="C1825" s="4" t="s">
        <v>148</v>
      </c>
      <c r="D1825" s="55">
        <v>45966</v>
      </c>
      <c r="E1825" s="4" t="s">
        <v>3708</v>
      </c>
      <c r="F1825" s="4" t="s">
        <v>3709</v>
      </c>
      <c r="G1825" s="4" t="s">
        <v>37</v>
      </c>
      <c r="H1825" s="4" t="s">
        <v>4538</v>
      </c>
      <c r="I1825" s="4" t="s">
        <v>4539</v>
      </c>
      <c r="J1825" s="4">
        <v>1</v>
      </c>
      <c r="K1825" s="55">
        <v>45987</v>
      </c>
      <c r="L1825" s="4" t="s">
        <v>4540</v>
      </c>
      <c r="M1825" s="4"/>
      <c r="N1825" s="55" t="s">
        <v>4546</v>
      </c>
      <c r="O1825" s="4"/>
      <c r="P1825" s="55"/>
      <c r="Q1825" s="4"/>
      <c r="R1825" s="4"/>
      <c r="S1825" s="4"/>
      <c r="T1825" s="4">
        <v>0</v>
      </c>
      <c r="U1825" s="4" t="s">
        <v>150</v>
      </c>
      <c r="V1825" s="4">
        <v>301010</v>
      </c>
      <c r="W1825" s="4" t="s">
        <v>4782</v>
      </c>
      <c r="X1825" s="4">
        <v>301010</v>
      </c>
      <c r="Y1825" s="4" t="s">
        <v>4782</v>
      </c>
      <c r="Z1825" s="4">
        <v>12</v>
      </c>
      <c r="AA1825" s="4" t="s">
        <v>83</v>
      </c>
      <c r="AB1825" s="4">
        <v>1</v>
      </c>
      <c r="AC1825" s="4" t="s">
        <v>84</v>
      </c>
      <c r="AD1825" s="36">
        <v>12</v>
      </c>
      <c r="AE1825" s="36" t="s">
        <v>4783</v>
      </c>
      <c r="AF1825" s="4"/>
      <c r="AG1825" s="4"/>
      <c r="AH1825" s="4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</row>
    <row r="1826" spans="1:46" ht="15" customHeight="1" x14ac:dyDescent="0.35">
      <c r="A1826" s="4">
        <v>2024</v>
      </c>
      <c r="B1826" s="4" t="s">
        <v>147</v>
      </c>
      <c r="C1826" s="4" t="s">
        <v>148</v>
      </c>
      <c r="D1826" s="55">
        <v>45160</v>
      </c>
      <c r="E1826" s="4" t="s">
        <v>2982</v>
      </c>
      <c r="F1826" s="4" t="s">
        <v>36</v>
      </c>
      <c r="G1826" s="4" t="s">
        <v>37</v>
      </c>
      <c r="H1826" s="4" t="s">
        <v>38</v>
      </c>
      <c r="I1826" s="4" t="s">
        <v>2755</v>
      </c>
      <c r="J1826" s="4">
        <v>5</v>
      </c>
      <c r="K1826" s="55">
        <v>45343</v>
      </c>
      <c r="L1826" s="4" t="s">
        <v>860</v>
      </c>
      <c r="M1826" s="4" t="s">
        <v>3632</v>
      </c>
      <c r="N1826" s="55" t="s">
        <v>3710</v>
      </c>
      <c r="O1826" s="4" t="s">
        <v>4784</v>
      </c>
      <c r="P1826" s="55">
        <v>45343</v>
      </c>
      <c r="Q1826" s="4" t="s">
        <v>4785</v>
      </c>
      <c r="R1826" s="4"/>
      <c r="S1826" s="4"/>
      <c r="T1826" s="4">
        <v>0</v>
      </c>
      <c r="U1826" s="4" t="s">
        <v>150</v>
      </c>
      <c r="V1826" s="4">
        <v>300687</v>
      </c>
      <c r="W1826" s="4" t="s">
        <v>4786</v>
      </c>
      <c r="X1826" s="4">
        <v>300687</v>
      </c>
      <c r="Y1826" s="4" t="s">
        <v>4786</v>
      </c>
      <c r="Z1826" s="4">
        <v>8</v>
      </c>
      <c r="AA1826" s="4" t="s">
        <v>191</v>
      </c>
      <c r="AB1826" s="4">
        <v>1</v>
      </c>
      <c r="AC1826" s="4" t="s">
        <v>191</v>
      </c>
      <c r="AD1826" s="36">
        <v>4</v>
      </c>
      <c r="AE1826" s="36" t="s">
        <v>4787</v>
      </c>
      <c r="AF1826" s="4"/>
      <c r="AG1826" s="4"/>
      <c r="AH1826" s="4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</row>
    <row r="1827" spans="1:46" ht="15" customHeight="1" x14ac:dyDescent="0.35">
      <c r="A1827" s="4">
        <v>2024</v>
      </c>
      <c r="B1827" s="4" t="s">
        <v>147</v>
      </c>
      <c r="C1827" s="4" t="s">
        <v>207</v>
      </c>
      <c r="D1827" s="55">
        <v>45331</v>
      </c>
      <c r="E1827" s="4" t="s">
        <v>2982</v>
      </c>
      <c r="F1827" s="4" t="s">
        <v>36</v>
      </c>
      <c r="G1827" s="4" t="s">
        <v>37</v>
      </c>
      <c r="H1827" s="4" t="s">
        <v>38</v>
      </c>
      <c r="I1827" s="4" t="s">
        <v>4520</v>
      </c>
      <c r="J1827" s="4"/>
      <c r="K1827" s="57">
        <v>45406</v>
      </c>
      <c r="L1827" s="4" t="s">
        <v>860</v>
      </c>
      <c r="M1827" s="4" t="s">
        <v>3632</v>
      </c>
      <c r="N1827" s="55" t="s">
        <v>3710</v>
      </c>
      <c r="O1827" s="4" t="s">
        <v>4788</v>
      </c>
      <c r="P1827" s="57">
        <v>45406</v>
      </c>
      <c r="Q1827" s="4" t="s">
        <v>4789</v>
      </c>
      <c r="R1827" s="4"/>
      <c r="S1827" s="4"/>
      <c r="T1827" s="4">
        <v>0</v>
      </c>
      <c r="U1827" s="4" t="s">
        <v>150</v>
      </c>
      <c r="V1827" s="4">
        <v>300549</v>
      </c>
      <c r="W1827" s="4" t="s">
        <v>2381</v>
      </c>
      <c r="X1827" s="4">
        <v>300549</v>
      </c>
      <c r="Y1827" s="4" t="s">
        <v>2381</v>
      </c>
      <c r="Z1827" s="4">
        <v>6</v>
      </c>
      <c r="AA1827" s="4" t="s">
        <v>413</v>
      </c>
      <c r="AB1827" s="4">
        <v>1</v>
      </c>
      <c r="AC1827" s="4" t="s">
        <v>413</v>
      </c>
      <c r="AD1827" s="36">
        <v>1</v>
      </c>
      <c r="AE1827" s="36" t="s">
        <v>413</v>
      </c>
      <c r="AF1827" s="4"/>
      <c r="AG1827" s="4"/>
      <c r="AH1827" s="4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</row>
    <row r="1828" spans="1:46" ht="15" customHeight="1" x14ac:dyDescent="0.35">
      <c r="A1828" s="4">
        <v>2024</v>
      </c>
      <c r="B1828" s="4" t="s">
        <v>147</v>
      </c>
      <c r="C1828" s="4" t="s">
        <v>207</v>
      </c>
      <c r="D1828" s="55">
        <v>45425</v>
      </c>
      <c r="E1828" s="4" t="s">
        <v>4533</v>
      </c>
      <c r="F1828" s="4" t="s">
        <v>3709</v>
      </c>
      <c r="G1828" s="4" t="s">
        <v>37</v>
      </c>
      <c r="H1828" s="4" t="s">
        <v>38</v>
      </c>
      <c r="I1828" s="4" t="s">
        <v>2742</v>
      </c>
      <c r="J1828" s="4"/>
      <c r="K1828" s="55">
        <v>45506</v>
      </c>
      <c r="L1828" s="4" t="s">
        <v>860</v>
      </c>
      <c r="M1828" s="4" t="s">
        <v>2983</v>
      </c>
      <c r="N1828" s="55"/>
      <c r="O1828" s="4" t="s">
        <v>4790</v>
      </c>
      <c r="P1828" s="55">
        <v>45506</v>
      </c>
      <c r="Q1828" s="4" t="s">
        <v>4791</v>
      </c>
      <c r="R1828" s="4"/>
      <c r="S1828" s="4"/>
      <c r="T1828" s="4">
        <v>0</v>
      </c>
      <c r="U1828" s="4" t="s">
        <v>150</v>
      </c>
      <c r="V1828" s="4">
        <v>300817</v>
      </c>
      <c r="W1828" s="4" t="s">
        <v>693</v>
      </c>
      <c r="X1828" s="4">
        <v>300817</v>
      </c>
      <c r="Y1828" s="4" t="s">
        <v>693</v>
      </c>
      <c r="Z1828" s="4">
        <v>9</v>
      </c>
      <c r="AA1828" s="4" t="s">
        <v>417</v>
      </c>
      <c r="AB1828" s="4">
        <v>3</v>
      </c>
      <c r="AC1828" s="4" t="s">
        <v>694</v>
      </c>
      <c r="AD1828" s="36">
        <v>1</v>
      </c>
      <c r="AE1828" s="36" t="s">
        <v>695</v>
      </c>
      <c r="AF1828" s="4"/>
      <c r="AG1828" s="4"/>
      <c r="AH1828" s="4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</row>
    <row r="1829" spans="1:46" ht="15" customHeight="1" x14ac:dyDescent="0.35">
      <c r="A1829" s="4">
        <v>2024</v>
      </c>
      <c r="B1829" s="4" t="s">
        <v>147</v>
      </c>
      <c r="C1829" s="4" t="s">
        <v>148</v>
      </c>
      <c r="D1829" s="55">
        <v>45406</v>
      </c>
      <c r="E1829" s="4" t="s">
        <v>4533</v>
      </c>
      <c r="F1829" s="4" t="s">
        <v>3709</v>
      </c>
      <c r="G1829" s="4" t="s">
        <v>37</v>
      </c>
      <c r="H1829" s="4" t="s">
        <v>38</v>
      </c>
      <c r="I1829" s="4" t="s">
        <v>4520</v>
      </c>
      <c r="J1829" s="4"/>
      <c r="K1829" s="57">
        <v>45553</v>
      </c>
      <c r="L1829" s="4" t="s">
        <v>860</v>
      </c>
      <c r="M1829" s="4" t="s">
        <v>4585</v>
      </c>
      <c r="N1829" s="55" t="s">
        <v>3710</v>
      </c>
      <c r="O1829" s="4" t="s">
        <v>4792</v>
      </c>
      <c r="P1829" s="57">
        <v>45553</v>
      </c>
      <c r="Q1829" s="4" t="s">
        <v>4793</v>
      </c>
      <c r="R1829" s="4"/>
      <c r="S1829" s="4"/>
      <c r="T1829" s="4">
        <v>0</v>
      </c>
      <c r="U1829" s="4" t="s">
        <v>150</v>
      </c>
      <c r="V1829" s="4">
        <v>301128</v>
      </c>
      <c r="W1829" s="4" t="s">
        <v>2558</v>
      </c>
      <c r="X1829" s="4">
        <v>301128</v>
      </c>
      <c r="Y1829" s="4" t="s">
        <v>2558</v>
      </c>
      <c r="Z1829" s="4">
        <v>13</v>
      </c>
      <c r="AA1829" s="4" t="s">
        <v>314</v>
      </c>
      <c r="AB1829" s="4">
        <v>1</v>
      </c>
      <c r="AC1829" s="4" t="s">
        <v>315</v>
      </c>
      <c r="AD1829" s="36">
        <v>2</v>
      </c>
      <c r="AE1829" s="36" t="s">
        <v>2559</v>
      </c>
      <c r="AF1829" s="4"/>
      <c r="AG1829" s="4"/>
      <c r="AH1829" s="4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</row>
    <row r="1830" spans="1:46" ht="15" customHeight="1" x14ac:dyDescent="0.35">
      <c r="A1830" s="4">
        <v>2024</v>
      </c>
      <c r="B1830" s="4" t="s">
        <v>147</v>
      </c>
      <c r="C1830" s="4" t="s">
        <v>207</v>
      </c>
      <c r="D1830" s="55">
        <v>45190</v>
      </c>
      <c r="E1830" s="4" t="s">
        <v>3198</v>
      </c>
      <c r="F1830" s="4" t="s">
        <v>3709</v>
      </c>
      <c r="G1830" s="4" t="s">
        <v>37</v>
      </c>
      <c r="H1830" s="4" t="s">
        <v>38</v>
      </c>
      <c r="I1830" s="4" t="s">
        <v>2755</v>
      </c>
      <c r="J1830" s="4">
        <v>4</v>
      </c>
      <c r="K1830" s="55">
        <v>45482</v>
      </c>
      <c r="L1830" s="4" t="s">
        <v>860</v>
      </c>
      <c r="M1830" s="4" t="s">
        <v>4585</v>
      </c>
      <c r="N1830" s="55"/>
      <c r="O1830" s="4" t="s">
        <v>4794</v>
      </c>
      <c r="P1830" s="55">
        <v>45482</v>
      </c>
      <c r="Q1830" s="4" t="s">
        <v>4795</v>
      </c>
      <c r="R1830" s="4"/>
      <c r="S1830" s="4"/>
      <c r="T1830" s="4">
        <v>0</v>
      </c>
      <c r="U1830" s="4" t="s">
        <v>150</v>
      </c>
      <c r="V1830" s="4">
        <v>300692</v>
      </c>
      <c r="W1830" s="4" t="s">
        <v>940</v>
      </c>
      <c r="X1830" s="4">
        <v>300692</v>
      </c>
      <c r="Y1830" s="4" t="s">
        <v>940</v>
      </c>
      <c r="Z1830" s="4">
        <v>8</v>
      </c>
      <c r="AA1830" s="4" t="s">
        <v>191</v>
      </c>
      <c r="AB1830" s="4">
        <v>2</v>
      </c>
      <c r="AC1830" s="4" t="s">
        <v>941</v>
      </c>
      <c r="AD1830" s="36">
        <v>1</v>
      </c>
      <c r="AE1830" s="36" t="s">
        <v>941</v>
      </c>
      <c r="AF1830" s="4"/>
      <c r="AG1830" s="4"/>
      <c r="AH1830" s="4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</row>
    <row r="1831" spans="1:46" ht="15" customHeight="1" x14ac:dyDescent="0.35">
      <c r="A1831" s="4">
        <v>2024</v>
      </c>
      <c r="B1831" s="4" t="s">
        <v>147</v>
      </c>
      <c r="C1831" s="4" t="s">
        <v>148</v>
      </c>
      <c r="D1831" s="55">
        <v>45204</v>
      </c>
      <c r="E1831" s="4" t="s">
        <v>3198</v>
      </c>
      <c r="F1831" s="4" t="s">
        <v>36</v>
      </c>
      <c r="G1831" s="4" t="s">
        <v>37</v>
      </c>
      <c r="H1831" s="4" t="s">
        <v>38</v>
      </c>
      <c r="I1831" s="4" t="s">
        <v>2755</v>
      </c>
      <c r="J1831" s="4">
        <v>3</v>
      </c>
      <c r="K1831" s="55">
        <v>45316</v>
      </c>
      <c r="L1831" s="4" t="s">
        <v>860</v>
      </c>
      <c r="M1831" s="4" t="s">
        <v>3632</v>
      </c>
      <c r="N1831" s="55" t="s">
        <v>3710</v>
      </c>
      <c r="O1831" s="4" t="s">
        <v>4796</v>
      </c>
      <c r="P1831" s="55">
        <v>45316</v>
      </c>
      <c r="Q1831" s="4" t="s">
        <v>4797</v>
      </c>
      <c r="R1831" s="4"/>
      <c r="S1831" s="4"/>
      <c r="T1831" s="4">
        <v>0</v>
      </c>
      <c r="U1831" s="4" t="s">
        <v>150</v>
      </c>
      <c r="V1831" s="4">
        <v>300700</v>
      </c>
      <c r="W1831" s="4" t="s">
        <v>4798</v>
      </c>
      <c r="X1831" s="4">
        <v>300700</v>
      </c>
      <c r="Y1831" s="4" t="s">
        <v>4798</v>
      </c>
      <c r="Z1831" s="4">
        <v>8</v>
      </c>
      <c r="AA1831" s="4" t="s">
        <v>191</v>
      </c>
      <c r="AB1831" s="4">
        <v>3</v>
      </c>
      <c r="AC1831" s="4" t="s">
        <v>202</v>
      </c>
      <c r="AD1831" s="36">
        <v>2</v>
      </c>
      <c r="AE1831" s="36" t="s">
        <v>4799</v>
      </c>
      <c r="AF1831" s="4"/>
      <c r="AG1831" s="4"/>
      <c r="AH1831" s="4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</row>
    <row r="1832" spans="1:46" ht="15" customHeight="1" x14ac:dyDescent="0.35">
      <c r="A1832" s="4">
        <v>2024</v>
      </c>
      <c r="B1832" s="4" t="s">
        <v>147</v>
      </c>
      <c r="C1832" s="4" t="s">
        <v>148</v>
      </c>
      <c r="D1832" s="55">
        <v>45205</v>
      </c>
      <c r="E1832" s="4" t="s">
        <v>3198</v>
      </c>
      <c r="F1832" s="4" t="s">
        <v>36</v>
      </c>
      <c r="G1832" s="4" t="s">
        <v>37</v>
      </c>
      <c r="H1832" s="4" t="s">
        <v>38</v>
      </c>
      <c r="I1832" s="4" t="s">
        <v>2755</v>
      </c>
      <c r="J1832" s="4">
        <v>3</v>
      </c>
      <c r="K1832" s="55">
        <v>45477</v>
      </c>
      <c r="L1832" s="4" t="s">
        <v>860</v>
      </c>
      <c r="M1832" s="4" t="s">
        <v>3632</v>
      </c>
      <c r="N1832" s="55" t="s">
        <v>3710</v>
      </c>
      <c r="O1832" s="4" t="s">
        <v>4800</v>
      </c>
      <c r="P1832" s="55">
        <v>45477</v>
      </c>
      <c r="Q1832" s="4" t="s">
        <v>4801</v>
      </c>
      <c r="R1832" s="4"/>
      <c r="S1832" s="4"/>
      <c r="T1832" s="4">
        <v>0</v>
      </c>
      <c r="U1832" s="4" t="s">
        <v>150</v>
      </c>
      <c r="V1832" s="4">
        <v>300691</v>
      </c>
      <c r="W1832" s="4" t="s">
        <v>4802</v>
      </c>
      <c r="X1832" s="4">
        <v>300691</v>
      </c>
      <c r="Y1832" s="4" t="s">
        <v>4802</v>
      </c>
      <c r="Z1832" s="4">
        <v>8</v>
      </c>
      <c r="AA1832" s="4" t="s">
        <v>191</v>
      </c>
      <c r="AB1832" s="4">
        <v>1</v>
      </c>
      <c r="AC1832" s="4" t="s">
        <v>191</v>
      </c>
      <c r="AD1832" s="36">
        <v>8</v>
      </c>
      <c r="AE1832" s="36" t="s">
        <v>561</v>
      </c>
      <c r="AF1832" s="4"/>
      <c r="AG1832" s="4"/>
      <c r="AH1832" s="4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</row>
    <row r="1833" spans="1:46" ht="15" customHeight="1" x14ac:dyDescent="0.35">
      <c r="A1833" s="4">
        <v>2024</v>
      </c>
      <c r="B1833" s="4" t="s">
        <v>147</v>
      </c>
      <c r="C1833" s="4" t="s">
        <v>207</v>
      </c>
      <c r="D1833" s="55">
        <v>45321</v>
      </c>
      <c r="E1833" s="4" t="s">
        <v>3198</v>
      </c>
      <c r="F1833" s="4" t="s">
        <v>36</v>
      </c>
      <c r="G1833" s="4" t="s">
        <v>37</v>
      </c>
      <c r="H1833" s="4" t="s">
        <v>38</v>
      </c>
      <c r="I1833" s="4" t="s">
        <v>4520</v>
      </c>
      <c r="J1833" s="4"/>
      <c r="K1833" s="55">
        <v>45372</v>
      </c>
      <c r="L1833" s="4" t="s">
        <v>860</v>
      </c>
      <c r="M1833" s="4" t="s">
        <v>2949</v>
      </c>
      <c r="N1833" s="55" t="s">
        <v>3710</v>
      </c>
      <c r="O1833" s="4" t="s">
        <v>4803</v>
      </c>
      <c r="P1833" s="55">
        <v>45372</v>
      </c>
      <c r="Q1833" s="4" t="s">
        <v>4804</v>
      </c>
      <c r="R1833" s="4"/>
      <c r="S1833" s="4"/>
      <c r="T1833" s="56">
        <v>0</v>
      </c>
      <c r="U1833" s="56" t="s">
        <v>150</v>
      </c>
      <c r="V1833" s="56">
        <v>300623</v>
      </c>
      <c r="W1833" s="56" t="s">
        <v>759</v>
      </c>
      <c r="X1833" s="56">
        <v>300623</v>
      </c>
      <c r="Y1833" s="56" t="s">
        <v>759</v>
      </c>
      <c r="Z1833" s="56">
        <v>6</v>
      </c>
      <c r="AA1833" s="56" t="s">
        <v>413</v>
      </c>
      <c r="AB1833" s="56">
        <v>8</v>
      </c>
      <c r="AC1833" s="56" t="s">
        <v>760</v>
      </c>
      <c r="AD1833" s="37">
        <v>1</v>
      </c>
      <c r="AE1833" s="37" t="s">
        <v>760</v>
      </c>
      <c r="AF1833" s="4"/>
      <c r="AG1833" s="4"/>
      <c r="AH1833" s="4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</row>
    <row r="1834" spans="1:46" ht="15" customHeight="1" x14ac:dyDescent="0.35">
      <c r="A1834" s="4">
        <v>2024</v>
      </c>
      <c r="B1834" s="4" t="s">
        <v>147</v>
      </c>
      <c r="C1834" s="4" t="s">
        <v>148</v>
      </c>
      <c r="D1834" s="55">
        <v>45238</v>
      </c>
      <c r="E1834" s="4" t="s">
        <v>3198</v>
      </c>
      <c r="F1834" s="4" t="s">
        <v>36</v>
      </c>
      <c r="G1834" s="4" t="s">
        <v>37</v>
      </c>
      <c r="H1834" s="4" t="s">
        <v>38</v>
      </c>
      <c r="I1834" s="4" t="s">
        <v>748</v>
      </c>
      <c r="J1834" s="4"/>
      <c r="K1834" s="57">
        <v>45357</v>
      </c>
      <c r="L1834" s="4" t="s">
        <v>860</v>
      </c>
      <c r="M1834" s="4" t="s">
        <v>2949</v>
      </c>
      <c r="N1834" s="55"/>
      <c r="O1834" s="4" t="s">
        <v>4805</v>
      </c>
      <c r="P1834" s="57">
        <v>45357</v>
      </c>
      <c r="Q1834" s="4" t="s">
        <v>4806</v>
      </c>
      <c r="R1834" s="4"/>
      <c r="S1834" s="4"/>
      <c r="T1834" s="4">
        <v>0</v>
      </c>
      <c r="U1834" s="4" t="s">
        <v>150</v>
      </c>
      <c r="V1834" s="4">
        <v>301500</v>
      </c>
      <c r="W1834" s="4" t="s">
        <v>1332</v>
      </c>
      <c r="X1834" s="4">
        <v>301500</v>
      </c>
      <c r="Y1834" s="4" t="s">
        <v>1332</v>
      </c>
      <c r="Z1834" s="4">
        <v>18</v>
      </c>
      <c r="AA1834" s="4" t="s">
        <v>94</v>
      </c>
      <c r="AB1834" s="4">
        <v>3</v>
      </c>
      <c r="AC1834" s="4" t="s">
        <v>757</v>
      </c>
      <c r="AD1834" s="36">
        <v>3</v>
      </c>
      <c r="AE1834" s="36" t="s">
        <v>1333</v>
      </c>
      <c r="AF1834" s="4"/>
      <c r="AG1834" s="4"/>
      <c r="AH1834" s="4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</row>
    <row r="1835" spans="1:46" ht="15" customHeight="1" x14ac:dyDescent="0.35">
      <c r="A1835" s="4">
        <v>2024</v>
      </c>
      <c r="B1835" s="4" t="s">
        <v>147</v>
      </c>
      <c r="C1835" s="4" t="s">
        <v>148</v>
      </c>
      <c r="D1835" s="55">
        <v>45247</v>
      </c>
      <c r="E1835" s="4" t="s">
        <v>2982</v>
      </c>
      <c r="F1835" s="4" t="s">
        <v>36</v>
      </c>
      <c r="G1835" s="4" t="s">
        <v>37</v>
      </c>
      <c r="H1835" s="4" t="s">
        <v>38</v>
      </c>
      <c r="I1835" s="4" t="s">
        <v>748</v>
      </c>
      <c r="J1835" s="4"/>
      <c r="K1835" s="55">
        <v>45365</v>
      </c>
      <c r="L1835" s="4" t="s">
        <v>860</v>
      </c>
      <c r="M1835" s="4" t="s">
        <v>3632</v>
      </c>
      <c r="N1835" s="55"/>
      <c r="O1835" s="4" t="s">
        <v>4807</v>
      </c>
      <c r="P1835" s="55">
        <v>45365</v>
      </c>
      <c r="Q1835" s="4" t="s">
        <v>4808</v>
      </c>
      <c r="R1835" s="4"/>
      <c r="S1835" s="4"/>
      <c r="T1835" s="56">
        <v>0</v>
      </c>
      <c r="U1835" s="56" t="s">
        <v>150</v>
      </c>
      <c r="V1835" s="56">
        <v>300140</v>
      </c>
      <c r="W1835" s="56" t="s">
        <v>4809</v>
      </c>
      <c r="X1835" s="56">
        <v>300140</v>
      </c>
      <c r="Y1835" s="56" t="s">
        <v>4809</v>
      </c>
      <c r="Z1835" s="56">
        <v>2</v>
      </c>
      <c r="AA1835" s="56" t="s">
        <v>72</v>
      </c>
      <c r="AB1835" s="56">
        <v>8</v>
      </c>
      <c r="AC1835" s="56" t="s">
        <v>3093</v>
      </c>
      <c r="AD1835" s="37">
        <v>2</v>
      </c>
      <c r="AE1835" s="37" t="s">
        <v>4810</v>
      </c>
      <c r="AF1835" s="4"/>
      <c r="AG1835" s="4"/>
      <c r="AH1835" s="4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</row>
    <row r="1836" spans="1:46" ht="15" customHeight="1" x14ac:dyDescent="0.35">
      <c r="A1836" s="4">
        <v>2024</v>
      </c>
      <c r="B1836" s="4" t="s">
        <v>147</v>
      </c>
      <c r="C1836" s="4" t="s">
        <v>148</v>
      </c>
      <c r="D1836" s="55">
        <v>45247</v>
      </c>
      <c r="E1836" s="4" t="s">
        <v>4533</v>
      </c>
      <c r="F1836" s="4" t="s">
        <v>3709</v>
      </c>
      <c r="G1836" s="4" t="s">
        <v>37</v>
      </c>
      <c r="H1836" s="4" t="s">
        <v>38</v>
      </c>
      <c r="I1836" s="4" t="s">
        <v>2755</v>
      </c>
      <c r="J1836" s="4">
        <v>5</v>
      </c>
      <c r="K1836" s="57">
        <v>45636</v>
      </c>
      <c r="L1836" s="4" t="s">
        <v>860</v>
      </c>
      <c r="M1836" s="4" t="s">
        <v>4585</v>
      </c>
      <c r="N1836" s="55" t="s">
        <v>3710</v>
      </c>
      <c r="O1836" s="4" t="s">
        <v>4811</v>
      </c>
      <c r="P1836" s="57">
        <v>45636</v>
      </c>
      <c r="Q1836" s="4" t="s">
        <v>4812</v>
      </c>
      <c r="R1836" s="4"/>
      <c r="S1836" s="4"/>
      <c r="T1836" s="4">
        <v>0</v>
      </c>
      <c r="U1836" s="4" t="s">
        <v>150</v>
      </c>
      <c r="V1836" s="4">
        <v>300686</v>
      </c>
      <c r="W1836" s="4" t="s">
        <v>205</v>
      </c>
      <c r="X1836" s="4">
        <v>300686</v>
      </c>
      <c r="Y1836" s="4" t="s">
        <v>205</v>
      </c>
      <c r="Z1836" s="4">
        <v>8</v>
      </c>
      <c r="AA1836" s="4" t="s">
        <v>191</v>
      </c>
      <c r="AB1836" s="4">
        <v>1</v>
      </c>
      <c r="AC1836" s="4" t="s">
        <v>191</v>
      </c>
      <c r="AD1836" s="36">
        <v>3</v>
      </c>
      <c r="AE1836" s="36" t="s">
        <v>206</v>
      </c>
      <c r="AF1836" s="4"/>
      <c r="AG1836" s="4"/>
      <c r="AH1836" s="4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</row>
    <row r="1837" spans="1:46" ht="15" customHeight="1" x14ac:dyDescent="0.35">
      <c r="A1837" s="4">
        <v>2024</v>
      </c>
      <c r="B1837" s="4" t="s">
        <v>147</v>
      </c>
      <c r="C1837" s="4" t="s">
        <v>148</v>
      </c>
      <c r="D1837" s="55">
        <v>45250</v>
      </c>
      <c r="E1837" s="4" t="s">
        <v>3198</v>
      </c>
      <c r="F1837" s="4" t="s">
        <v>36</v>
      </c>
      <c r="G1837" s="4" t="s">
        <v>37</v>
      </c>
      <c r="H1837" s="4" t="s">
        <v>38</v>
      </c>
      <c r="I1837" s="4" t="s">
        <v>2755</v>
      </c>
      <c r="J1837" s="4">
        <v>4</v>
      </c>
      <c r="K1837" s="55">
        <v>45323</v>
      </c>
      <c r="L1837" s="4" t="s">
        <v>860</v>
      </c>
      <c r="M1837" s="4" t="s">
        <v>3632</v>
      </c>
      <c r="N1837" s="55" t="s">
        <v>3710</v>
      </c>
      <c r="O1837" s="4" t="s">
        <v>4813</v>
      </c>
      <c r="P1837" s="55">
        <v>45323</v>
      </c>
      <c r="Q1837" s="4" t="s">
        <v>4814</v>
      </c>
      <c r="R1837" s="4"/>
      <c r="S1837" s="4"/>
      <c r="T1837" s="4">
        <v>0</v>
      </c>
      <c r="U1837" s="4" t="s">
        <v>150</v>
      </c>
      <c r="V1837" s="4">
        <v>300689</v>
      </c>
      <c r="W1837" s="4" t="s">
        <v>4815</v>
      </c>
      <c r="X1837" s="4">
        <v>300689</v>
      </c>
      <c r="Y1837" s="4" t="s">
        <v>4815</v>
      </c>
      <c r="Z1837" s="4">
        <v>8</v>
      </c>
      <c r="AA1837" s="4" t="s">
        <v>191</v>
      </c>
      <c r="AB1837" s="4">
        <v>1</v>
      </c>
      <c r="AC1837" s="4" t="s">
        <v>191</v>
      </c>
      <c r="AD1837" s="36">
        <v>6</v>
      </c>
      <c r="AE1837" s="36" t="s">
        <v>4816</v>
      </c>
      <c r="AF1837" s="4"/>
      <c r="AG1837" s="4"/>
      <c r="AH1837" s="4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</row>
    <row r="1838" spans="1:46" ht="15" customHeight="1" x14ac:dyDescent="0.35">
      <c r="A1838" s="4">
        <v>2025</v>
      </c>
      <c r="B1838" s="4" t="s">
        <v>147</v>
      </c>
      <c r="C1838" s="4" t="s">
        <v>207</v>
      </c>
      <c r="D1838" s="55">
        <v>45860</v>
      </c>
      <c r="E1838" s="4" t="s">
        <v>3708</v>
      </c>
      <c r="F1838" s="4" t="s">
        <v>3709</v>
      </c>
      <c r="G1838" s="4" t="s">
        <v>37</v>
      </c>
      <c r="H1838" s="4" t="s">
        <v>38</v>
      </c>
      <c r="I1838" s="4" t="s">
        <v>4515</v>
      </c>
      <c r="J1838" s="4">
        <v>5</v>
      </c>
      <c r="K1838" s="55">
        <v>45918</v>
      </c>
      <c r="L1838" s="4" t="s">
        <v>860</v>
      </c>
      <c r="M1838" s="4" t="s">
        <v>3632</v>
      </c>
      <c r="N1838" s="55" t="s">
        <v>4546</v>
      </c>
      <c r="O1838" s="4" t="s">
        <v>4817</v>
      </c>
      <c r="P1838" s="55">
        <v>45918</v>
      </c>
      <c r="Q1838" s="4" t="s">
        <v>4818</v>
      </c>
      <c r="R1838" s="4"/>
      <c r="S1838" s="4"/>
      <c r="T1838" s="4">
        <v>0</v>
      </c>
      <c r="U1838" s="4" t="s">
        <v>150</v>
      </c>
      <c r="V1838" s="4">
        <v>300078</v>
      </c>
      <c r="W1838" s="4" t="s">
        <v>1999</v>
      </c>
      <c r="X1838" s="4">
        <v>300078</v>
      </c>
      <c r="Y1838" s="4" t="s">
        <v>1999</v>
      </c>
      <c r="Z1838" s="4">
        <v>1</v>
      </c>
      <c r="AA1838" s="4" t="s">
        <v>67</v>
      </c>
      <c r="AB1838" s="4">
        <v>7</v>
      </c>
      <c r="AC1838" s="4" t="s">
        <v>2000</v>
      </c>
      <c r="AD1838" s="36">
        <v>1</v>
      </c>
      <c r="AE1838" s="36" t="s">
        <v>2001</v>
      </c>
      <c r="AF1838" s="4"/>
      <c r="AG1838" s="4"/>
      <c r="AH1838" s="4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</row>
    <row r="1839" spans="1:46" ht="15" customHeight="1" x14ac:dyDescent="0.35">
      <c r="A1839" s="4">
        <v>2024</v>
      </c>
      <c r="B1839" s="4" t="s">
        <v>147</v>
      </c>
      <c r="C1839" s="4" t="s">
        <v>148</v>
      </c>
      <c r="D1839" s="55">
        <v>45251</v>
      </c>
      <c r="E1839" s="4" t="s">
        <v>3198</v>
      </c>
      <c r="F1839" s="4" t="s">
        <v>36</v>
      </c>
      <c r="G1839" s="4" t="s">
        <v>37</v>
      </c>
      <c r="H1839" s="4" t="s">
        <v>38</v>
      </c>
      <c r="I1839" s="4" t="s">
        <v>2755</v>
      </c>
      <c r="J1839" s="4">
        <v>6</v>
      </c>
      <c r="K1839" s="55">
        <v>45351</v>
      </c>
      <c r="L1839" s="4" t="s">
        <v>860</v>
      </c>
      <c r="M1839" s="4" t="s">
        <v>3632</v>
      </c>
      <c r="N1839" s="55" t="s">
        <v>3710</v>
      </c>
      <c r="O1839" s="4" t="s">
        <v>4819</v>
      </c>
      <c r="P1839" s="55">
        <v>45351</v>
      </c>
      <c r="Q1839" s="4" t="s">
        <v>4820</v>
      </c>
      <c r="R1839" s="4"/>
      <c r="S1839" s="4"/>
      <c r="T1839" s="56">
        <v>0</v>
      </c>
      <c r="U1839" s="56" t="s">
        <v>150</v>
      </c>
      <c r="V1839" s="4">
        <v>300731</v>
      </c>
      <c r="W1839" s="56" t="s">
        <v>4821</v>
      </c>
      <c r="X1839" s="4">
        <v>300731</v>
      </c>
      <c r="Y1839" s="56" t="s">
        <v>4821</v>
      </c>
      <c r="Z1839" s="56">
        <v>8</v>
      </c>
      <c r="AA1839" s="56" t="s">
        <v>191</v>
      </c>
      <c r="AB1839" s="56">
        <v>6</v>
      </c>
      <c r="AC1839" s="56" t="s">
        <v>705</v>
      </c>
      <c r="AD1839" s="37">
        <v>8</v>
      </c>
      <c r="AE1839" s="37" t="s">
        <v>4822</v>
      </c>
      <c r="AF1839" s="4"/>
      <c r="AG1839" s="4"/>
      <c r="AH1839" s="4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</row>
    <row r="1840" spans="1:46" ht="15" customHeight="1" x14ac:dyDescent="0.35">
      <c r="A1840" s="4">
        <v>2024</v>
      </c>
      <c r="B1840" s="4" t="s">
        <v>147</v>
      </c>
      <c r="C1840" s="4" t="s">
        <v>148</v>
      </c>
      <c r="D1840" s="55">
        <v>45225</v>
      </c>
      <c r="E1840" s="4" t="s">
        <v>3198</v>
      </c>
      <c r="F1840" s="4" t="s">
        <v>36</v>
      </c>
      <c r="G1840" s="4" t="s">
        <v>37</v>
      </c>
      <c r="H1840" s="4" t="s">
        <v>38</v>
      </c>
      <c r="I1840" s="4" t="s">
        <v>2712</v>
      </c>
      <c r="J1840" s="4">
        <v>4</v>
      </c>
      <c r="K1840" s="55">
        <v>45322</v>
      </c>
      <c r="L1840" s="4" t="s">
        <v>860</v>
      </c>
      <c r="M1840" s="4" t="s">
        <v>3632</v>
      </c>
      <c r="N1840" s="55" t="s">
        <v>4516</v>
      </c>
      <c r="O1840" s="4" t="s">
        <v>4823</v>
      </c>
      <c r="P1840" s="55">
        <v>45322</v>
      </c>
      <c r="Q1840" s="4" t="s">
        <v>4824</v>
      </c>
      <c r="R1840" s="4"/>
      <c r="S1840" s="4"/>
      <c r="T1840" s="4">
        <v>0</v>
      </c>
      <c r="U1840" s="4" t="s">
        <v>150</v>
      </c>
      <c r="V1840" s="4">
        <v>300019</v>
      </c>
      <c r="W1840" s="4" t="s">
        <v>4825</v>
      </c>
      <c r="X1840" s="4">
        <v>300019</v>
      </c>
      <c r="Y1840" s="4" t="s">
        <v>4825</v>
      </c>
      <c r="Z1840" s="4">
        <v>1</v>
      </c>
      <c r="AA1840" s="4" t="s">
        <v>67</v>
      </c>
      <c r="AB1840" s="4">
        <v>1</v>
      </c>
      <c r="AC1840" s="4" t="s">
        <v>68</v>
      </c>
      <c r="AD1840" s="36">
        <v>19</v>
      </c>
      <c r="AE1840" s="36" t="s">
        <v>4826</v>
      </c>
      <c r="AF1840" s="4"/>
      <c r="AG1840" s="4"/>
      <c r="AH1840" s="4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</row>
    <row r="1841" spans="1:46" ht="15" customHeight="1" x14ac:dyDescent="0.35">
      <c r="A1841" s="4">
        <v>2023</v>
      </c>
      <c r="B1841" s="4" t="s">
        <v>147</v>
      </c>
      <c r="C1841" s="4" t="s">
        <v>148</v>
      </c>
      <c r="D1841" s="55">
        <v>45257</v>
      </c>
      <c r="E1841" s="4" t="s">
        <v>2947</v>
      </c>
      <c r="F1841" s="4" t="s">
        <v>36</v>
      </c>
      <c r="G1841" s="4" t="s">
        <v>921</v>
      </c>
      <c r="H1841" s="4" t="s">
        <v>38</v>
      </c>
      <c r="I1841" s="4" t="s">
        <v>3923</v>
      </c>
      <c r="J1841" s="4"/>
      <c r="K1841" s="55">
        <v>45393</v>
      </c>
      <c r="L1841" s="4" t="s">
        <v>860</v>
      </c>
      <c r="M1841" s="4" t="s">
        <v>2983</v>
      </c>
      <c r="N1841" s="55"/>
      <c r="O1841" s="4" t="s">
        <v>4827</v>
      </c>
      <c r="P1841" s="55">
        <v>45393</v>
      </c>
      <c r="Q1841" s="4" t="s">
        <v>4828</v>
      </c>
      <c r="R1841" s="4"/>
      <c r="S1841" s="4"/>
      <c r="T1841" s="56">
        <v>0</v>
      </c>
      <c r="U1841" s="56" t="s">
        <v>150</v>
      </c>
      <c r="V1841" s="4">
        <v>301864</v>
      </c>
      <c r="W1841" s="56" t="s">
        <v>3622</v>
      </c>
      <c r="X1841" s="4">
        <v>301864</v>
      </c>
      <c r="Y1841" s="56" t="s">
        <v>3622</v>
      </c>
      <c r="Z1841" s="56">
        <v>25</v>
      </c>
      <c r="AA1841" s="56" t="s">
        <v>117</v>
      </c>
      <c r="AB1841" s="56">
        <v>3</v>
      </c>
      <c r="AC1841" s="56" t="s">
        <v>784</v>
      </c>
      <c r="AD1841" s="37">
        <v>4</v>
      </c>
      <c r="AE1841" s="37" t="s">
        <v>3623</v>
      </c>
      <c r="AF1841" s="4"/>
      <c r="AG1841" s="4"/>
      <c r="AH1841" s="4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</row>
    <row r="1842" spans="1:46" ht="15" customHeight="1" x14ac:dyDescent="0.35">
      <c r="A1842" s="4">
        <v>2024</v>
      </c>
      <c r="B1842" s="4" t="s">
        <v>147</v>
      </c>
      <c r="C1842" s="4" t="s">
        <v>148</v>
      </c>
      <c r="D1842" s="55">
        <v>45258</v>
      </c>
      <c r="E1842" s="4" t="s">
        <v>4289</v>
      </c>
      <c r="F1842" s="4" t="s">
        <v>36</v>
      </c>
      <c r="G1842" s="4" t="s">
        <v>921</v>
      </c>
      <c r="H1842" s="4" t="s">
        <v>38</v>
      </c>
      <c r="I1842" s="4" t="s">
        <v>2755</v>
      </c>
      <c r="J1842" s="4">
        <v>4</v>
      </c>
      <c r="K1842" s="55">
        <v>45364</v>
      </c>
      <c r="L1842" s="4" t="s">
        <v>860</v>
      </c>
      <c r="M1842" s="4" t="s">
        <v>2949</v>
      </c>
      <c r="N1842" s="55" t="s">
        <v>3710</v>
      </c>
      <c r="O1842" s="4" t="s">
        <v>4829</v>
      </c>
      <c r="P1842" s="55">
        <v>45364</v>
      </c>
      <c r="Q1842" s="4" t="s">
        <v>4830</v>
      </c>
      <c r="R1842" s="4"/>
      <c r="S1842" s="4"/>
      <c r="T1842" s="4">
        <v>0</v>
      </c>
      <c r="U1842" s="4" t="s">
        <v>150</v>
      </c>
      <c r="V1842" s="4">
        <v>301752</v>
      </c>
      <c r="W1842" s="4" t="s">
        <v>1908</v>
      </c>
      <c r="X1842" s="4">
        <v>301752</v>
      </c>
      <c r="Y1842" s="4" t="s">
        <v>1908</v>
      </c>
      <c r="Z1842" s="4">
        <v>22</v>
      </c>
      <c r="AA1842" s="4" t="s">
        <v>108</v>
      </c>
      <c r="AB1842" s="4">
        <v>8</v>
      </c>
      <c r="AC1842" s="4" t="s">
        <v>804</v>
      </c>
      <c r="AD1842" s="36">
        <v>3</v>
      </c>
      <c r="AE1842" s="36" t="s">
        <v>1909</v>
      </c>
      <c r="AF1842" s="4"/>
      <c r="AG1842" s="4"/>
      <c r="AH1842" s="4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</row>
    <row r="1843" spans="1:46" ht="15" customHeight="1" x14ac:dyDescent="0.35">
      <c r="A1843" s="4">
        <v>2024</v>
      </c>
      <c r="B1843" s="4" t="s">
        <v>62</v>
      </c>
      <c r="C1843" s="4" t="s">
        <v>62</v>
      </c>
      <c r="D1843" s="55">
        <v>45260</v>
      </c>
      <c r="E1843" s="4" t="s">
        <v>2982</v>
      </c>
      <c r="F1843" s="4" t="s">
        <v>36</v>
      </c>
      <c r="G1843" s="4" t="s">
        <v>37</v>
      </c>
      <c r="H1843" s="4" t="s">
        <v>38</v>
      </c>
      <c r="I1843" s="4" t="s">
        <v>748</v>
      </c>
      <c r="J1843" s="4"/>
      <c r="K1843" s="55">
        <v>45314</v>
      </c>
      <c r="L1843" s="4" t="s">
        <v>860</v>
      </c>
      <c r="M1843" s="4" t="s">
        <v>3632</v>
      </c>
      <c r="N1843" s="55"/>
      <c r="O1843" s="4" t="s">
        <v>4831</v>
      </c>
      <c r="P1843" s="55">
        <v>45314</v>
      </c>
      <c r="Q1843" s="4" t="s">
        <v>4832</v>
      </c>
      <c r="R1843" s="4"/>
      <c r="S1843" s="4"/>
      <c r="T1843" s="4">
        <v>99</v>
      </c>
      <c r="U1843" s="4" t="s">
        <v>64</v>
      </c>
      <c r="V1843" s="4">
        <v>441</v>
      </c>
      <c r="W1843" s="4" t="s">
        <v>70</v>
      </c>
      <c r="X1843" s="4">
        <v>726</v>
      </c>
      <c r="Y1843" s="4" t="s">
        <v>71</v>
      </c>
      <c r="Z1843" s="4">
        <v>2</v>
      </c>
      <c r="AA1843" s="4" t="s">
        <v>72</v>
      </c>
      <c r="AB1843" s="4">
        <v>1</v>
      </c>
      <c r="AC1843" s="4" t="s">
        <v>73</v>
      </c>
      <c r="AD1843" s="36">
        <v>1</v>
      </c>
      <c r="AE1843" s="36" t="s">
        <v>73</v>
      </c>
      <c r="AF1843" s="4"/>
      <c r="AG1843" s="4"/>
      <c r="AH1843" s="4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</row>
    <row r="1844" spans="1:46" ht="15" customHeight="1" x14ac:dyDescent="0.35">
      <c r="A1844" s="4">
        <v>2024</v>
      </c>
      <c r="B1844" s="4" t="s">
        <v>147</v>
      </c>
      <c r="C1844" s="4" t="s">
        <v>148</v>
      </c>
      <c r="D1844" s="55">
        <v>45264</v>
      </c>
      <c r="E1844" s="4" t="s">
        <v>4525</v>
      </c>
      <c r="F1844" s="4" t="s">
        <v>36</v>
      </c>
      <c r="G1844" s="4" t="s">
        <v>37</v>
      </c>
      <c r="H1844" s="4" t="s">
        <v>38</v>
      </c>
      <c r="I1844" s="4" t="s">
        <v>3923</v>
      </c>
      <c r="J1844" s="4"/>
      <c r="K1844" s="55">
        <v>45448</v>
      </c>
      <c r="L1844" s="4" t="s">
        <v>860</v>
      </c>
      <c r="M1844" s="4" t="s">
        <v>2983</v>
      </c>
      <c r="N1844" s="55"/>
      <c r="O1844" s="4" t="s">
        <v>4833</v>
      </c>
      <c r="P1844" s="55">
        <v>45448</v>
      </c>
      <c r="Q1844" s="4" t="s">
        <v>4834</v>
      </c>
      <c r="R1844" s="4"/>
      <c r="S1844" s="4"/>
      <c r="T1844" s="4">
        <v>0</v>
      </c>
      <c r="U1844" s="4" t="s">
        <v>150</v>
      </c>
      <c r="V1844" s="4">
        <v>301817</v>
      </c>
      <c r="W1844" s="4" t="s">
        <v>4835</v>
      </c>
      <c r="X1844" s="4">
        <v>301817</v>
      </c>
      <c r="Y1844" s="4" t="s">
        <v>4835</v>
      </c>
      <c r="Z1844" s="4">
        <v>25</v>
      </c>
      <c r="AA1844" s="4" t="s">
        <v>117</v>
      </c>
      <c r="AB1844" s="56">
        <v>1</v>
      </c>
      <c r="AC1844" s="56" t="s">
        <v>118</v>
      </c>
      <c r="AD1844" s="36">
        <v>2</v>
      </c>
      <c r="AE1844" s="36" t="s">
        <v>4836</v>
      </c>
      <c r="AF1844" s="4"/>
      <c r="AG1844" s="4"/>
      <c r="AH1844" s="4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</row>
    <row r="1845" spans="1:46" ht="15" customHeight="1" x14ac:dyDescent="0.35">
      <c r="A1845" s="4">
        <v>2024</v>
      </c>
      <c r="B1845" s="4" t="s">
        <v>62</v>
      </c>
      <c r="C1845" s="4" t="s">
        <v>62</v>
      </c>
      <c r="D1845" s="55">
        <v>45266</v>
      </c>
      <c r="E1845" s="4" t="s">
        <v>3198</v>
      </c>
      <c r="F1845" s="4" t="s">
        <v>36</v>
      </c>
      <c r="G1845" s="4" t="s">
        <v>37</v>
      </c>
      <c r="H1845" s="4" t="s">
        <v>38</v>
      </c>
      <c r="I1845" s="4" t="s">
        <v>748</v>
      </c>
      <c r="J1845" s="4"/>
      <c r="K1845" s="55">
        <v>45356</v>
      </c>
      <c r="L1845" s="4" t="s">
        <v>860</v>
      </c>
      <c r="M1845" s="4" t="s">
        <v>2949</v>
      </c>
      <c r="N1845" s="55"/>
      <c r="O1845" s="4" t="s">
        <v>4837</v>
      </c>
      <c r="P1845" s="55">
        <v>45356</v>
      </c>
      <c r="Q1845" s="4" t="s">
        <v>4838</v>
      </c>
      <c r="R1845" s="4"/>
      <c r="S1845" s="4"/>
      <c r="T1845" s="4">
        <v>99</v>
      </c>
      <c r="U1845" s="4" t="s">
        <v>64</v>
      </c>
      <c r="V1845" s="4">
        <v>455</v>
      </c>
      <c r="W1845" s="4" t="s">
        <v>92</v>
      </c>
      <c r="X1845" s="4">
        <v>880</v>
      </c>
      <c r="Y1845" s="4" t="s">
        <v>93</v>
      </c>
      <c r="Z1845" s="4">
        <v>18</v>
      </c>
      <c r="AA1845" s="4" t="s">
        <v>94</v>
      </c>
      <c r="AB1845" s="4">
        <v>1</v>
      </c>
      <c r="AC1845" s="4" t="s">
        <v>95</v>
      </c>
      <c r="AD1845" s="36">
        <v>1</v>
      </c>
      <c r="AE1845" s="36" t="s">
        <v>94</v>
      </c>
      <c r="AF1845" s="4"/>
      <c r="AG1845" s="4"/>
      <c r="AH1845" s="4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</row>
    <row r="1846" spans="1:46" ht="15" customHeight="1" x14ac:dyDescent="0.35">
      <c r="A1846" s="4">
        <v>2024</v>
      </c>
      <c r="B1846" s="4" t="s">
        <v>147</v>
      </c>
      <c r="C1846" s="4" t="s">
        <v>207</v>
      </c>
      <c r="D1846" s="55">
        <v>45224</v>
      </c>
      <c r="E1846" s="4" t="s">
        <v>4533</v>
      </c>
      <c r="F1846" s="4" t="s">
        <v>3709</v>
      </c>
      <c r="G1846" s="4" t="s">
        <v>37</v>
      </c>
      <c r="H1846" s="4" t="s">
        <v>38</v>
      </c>
      <c r="I1846" s="4" t="s">
        <v>2712</v>
      </c>
      <c r="J1846" s="4">
        <v>5</v>
      </c>
      <c r="K1846" s="55">
        <v>45607</v>
      </c>
      <c r="L1846" s="4" t="s">
        <v>860</v>
      </c>
      <c r="M1846" s="4" t="s">
        <v>2983</v>
      </c>
      <c r="N1846" s="55" t="s">
        <v>3710</v>
      </c>
      <c r="O1846" s="4" t="s">
        <v>4839</v>
      </c>
      <c r="P1846" s="55">
        <v>45607</v>
      </c>
      <c r="Q1846" s="4" t="s">
        <v>4840</v>
      </c>
      <c r="R1846" s="4"/>
      <c r="S1846" s="4"/>
      <c r="T1846" s="4">
        <v>0</v>
      </c>
      <c r="U1846" s="4" t="s">
        <v>150</v>
      </c>
      <c r="V1846" s="4">
        <v>301793</v>
      </c>
      <c r="W1846" s="4" t="s">
        <v>2146</v>
      </c>
      <c r="X1846" s="4">
        <v>301793</v>
      </c>
      <c r="Y1846" s="4" t="s">
        <v>2146</v>
      </c>
      <c r="Z1846" s="4">
        <v>23</v>
      </c>
      <c r="AA1846" s="4" t="s">
        <v>113</v>
      </c>
      <c r="AB1846" s="56">
        <v>3</v>
      </c>
      <c r="AC1846" s="56" t="s">
        <v>2147</v>
      </c>
      <c r="AD1846" s="36">
        <v>1</v>
      </c>
      <c r="AE1846" s="36" t="s">
        <v>2148</v>
      </c>
      <c r="AF1846" s="4"/>
      <c r="AG1846" s="4"/>
      <c r="AH1846" s="4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</row>
    <row r="1847" spans="1:46" ht="15" customHeight="1" x14ac:dyDescent="0.35">
      <c r="A1847" s="4">
        <v>2024</v>
      </c>
      <c r="B1847" s="4" t="s">
        <v>147</v>
      </c>
      <c r="C1847" s="4" t="s">
        <v>148</v>
      </c>
      <c r="D1847" s="55">
        <v>45267</v>
      </c>
      <c r="E1847" s="4" t="s">
        <v>2982</v>
      </c>
      <c r="F1847" s="4" t="s">
        <v>36</v>
      </c>
      <c r="G1847" s="4" t="s">
        <v>37</v>
      </c>
      <c r="H1847" s="4" t="s">
        <v>38</v>
      </c>
      <c r="I1847" s="4" t="s">
        <v>2755</v>
      </c>
      <c r="J1847" s="4">
        <v>4</v>
      </c>
      <c r="K1847" s="55">
        <v>45328</v>
      </c>
      <c r="L1847" s="4" t="s">
        <v>860</v>
      </c>
      <c r="M1847" s="4" t="s">
        <v>3632</v>
      </c>
      <c r="N1847" s="55" t="s">
        <v>3710</v>
      </c>
      <c r="O1847" s="4" t="s">
        <v>4841</v>
      </c>
      <c r="P1847" s="55">
        <v>45328</v>
      </c>
      <c r="Q1847" s="4" t="s">
        <v>4842</v>
      </c>
      <c r="R1847" s="4"/>
      <c r="S1847" s="4"/>
      <c r="T1847" s="4">
        <v>0</v>
      </c>
      <c r="U1847" s="4" t="s">
        <v>150</v>
      </c>
      <c r="V1847" s="4">
        <v>300778</v>
      </c>
      <c r="W1847" s="4" t="s">
        <v>4843</v>
      </c>
      <c r="X1847" s="4">
        <v>300778</v>
      </c>
      <c r="Y1847" s="4" t="s">
        <v>4843</v>
      </c>
      <c r="Z1847" s="4">
        <v>8</v>
      </c>
      <c r="AA1847" s="4" t="s">
        <v>191</v>
      </c>
      <c r="AB1847" s="4">
        <v>12</v>
      </c>
      <c r="AC1847" s="4" t="s">
        <v>2359</v>
      </c>
      <c r="AD1847" s="36">
        <v>6</v>
      </c>
      <c r="AE1847" s="36" t="s">
        <v>4844</v>
      </c>
      <c r="AF1847" s="4"/>
      <c r="AG1847" s="4"/>
      <c r="AH1847" s="4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</row>
    <row r="1848" spans="1:46" ht="15" customHeight="1" x14ac:dyDescent="0.35">
      <c r="A1848" s="4">
        <v>2024</v>
      </c>
      <c r="B1848" s="4" t="s">
        <v>147</v>
      </c>
      <c r="C1848" s="4" t="s">
        <v>148</v>
      </c>
      <c r="D1848" s="55">
        <v>45265</v>
      </c>
      <c r="E1848" s="4" t="s">
        <v>2982</v>
      </c>
      <c r="F1848" s="4" t="s">
        <v>36</v>
      </c>
      <c r="G1848" s="4" t="s">
        <v>37</v>
      </c>
      <c r="H1848" s="4" t="s">
        <v>38</v>
      </c>
      <c r="I1848" s="4" t="s">
        <v>748</v>
      </c>
      <c r="J1848" s="4"/>
      <c r="K1848" s="55">
        <v>45376</v>
      </c>
      <c r="L1848" s="4" t="s">
        <v>860</v>
      </c>
      <c r="M1848" s="4" t="s">
        <v>2949</v>
      </c>
      <c r="N1848" s="55"/>
      <c r="O1848" s="4" t="s">
        <v>4845</v>
      </c>
      <c r="P1848" s="55">
        <v>45376</v>
      </c>
      <c r="Q1848" s="4" t="s">
        <v>4846</v>
      </c>
      <c r="R1848" s="4"/>
      <c r="S1848" s="4"/>
      <c r="T1848" s="4">
        <v>0</v>
      </c>
      <c r="U1848" s="4" t="s">
        <v>150</v>
      </c>
      <c r="V1848" s="4">
        <v>301335</v>
      </c>
      <c r="W1848" s="4" t="s">
        <v>4847</v>
      </c>
      <c r="X1848" s="4">
        <v>301335</v>
      </c>
      <c r="Y1848" s="4" t="s">
        <v>4847</v>
      </c>
      <c r="Z1848" s="4">
        <v>15</v>
      </c>
      <c r="AA1848" s="4" t="s">
        <v>43</v>
      </c>
      <c r="AB1848" s="4">
        <v>6</v>
      </c>
      <c r="AC1848" s="4" t="s">
        <v>1398</v>
      </c>
      <c r="AD1848" s="36">
        <v>9</v>
      </c>
      <c r="AE1848" s="36" t="s">
        <v>4848</v>
      </c>
      <c r="AF1848" s="4"/>
      <c r="AG1848" s="4"/>
      <c r="AH1848" s="4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</row>
    <row r="1849" spans="1:46" ht="15" customHeight="1" x14ac:dyDescent="0.35">
      <c r="A1849" s="4">
        <v>2024</v>
      </c>
      <c r="B1849" s="4" t="s">
        <v>147</v>
      </c>
      <c r="C1849" s="4" t="s">
        <v>148</v>
      </c>
      <c r="D1849" s="55">
        <v>45225</v>
      </c>
      <c r="E1849" s="4" t="s">
        <v>3198</v>
      </c>
      <c r="F1849" s="4" t="s">
        <v>36</v>
      </c>
      <c r="G1849" s="4" t="s">
        <v>37</v>
      </c>
      <c r="H1849" s="4" t="s">
        <v>38</v>
      </c>
      <c r="I1849" s="4" t="s">
        <v>2728</v>
      </c>
      <c r="J1849" s="4"/>
      <c r="K1849" s="55">
        <v>45394</v>
      </c>
      <c r="L1849" s="4" t="s">
        <v>860</v>
      </c>
      <c r="M1849" s="4" t="s">
        <v>2983</v>
      </c>
      <c r="N1849" s="55" t="s">
        <v>3710</v>
      </c>
      <c r="O1849" s="4" t="s">
        <v>4849</v>
      </c>
      <c r="P1849" s="55">
        <v>45394</v>
      </c>
      <c r="Q1849" s="4" t="s">
        <v>4850</v>
      </c>
      <c r="R1849" s="4"/>
      <c r="S1849" s="4"/>
      <c r="T1849" s="4">
        <v>0</v>
      </c>
      <c r="U1849" s="4" t="s">
        <v>150</v>
      </c>
      <c r="V1849" s="4">
        <v>301469</v>
      </c>
      <c r="W1849" s="4" t="s">
        <v>4851</v>
      </c>
      <c r="X1849" s="4">
        <v>301469</v>
      </c>
      <c r="Y1849" s="4" t="s">
        <v>4851</v>
      </c>
      <c r="Z1849" s="4">
        <v>16</v>
      </c>
      <c r="AA1849" s="4" t="s">
        <v>88</v>
      </c>
      <c r="AB1849" s="4">
        <v>6</v>
      </c>
      <c r="AC1849" s="4" t="s">
        <v>117</v>
      </c>
      <c r="AD1849" s="36">
        <v>5</v>
      </c>
      <c r="AE1849" s="36" t="s">
        <v>4852</v>
      </c>
      <c r="AF1849" s="4"/>
      <c r="AG1849" s="4"/>
      <c r="AH1849" s="4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</row>
    <row r="1850" spans="1:46" ht="15" customHeight="1" x14ac:dyDescent="0.35">
      <c r="A1850" s="4">
        <v>2024</v>
      </c>
      <c r="B1850" s="4" t="s">
        <v>147</v>
      </c>
      <c r="C1850" s="4" t="s">
        <v>148</v>
      </c>
      <c r="D1850" s="55">
        <v>45427</v>
      </c>
      <c r="E1850" s="4" t="s">
        <v>4533</v>
      </c>
      <c r="F1850" s="4" t="s">
        <v>3709</v>
      </c>
      <c r="G1850" s="4" t="s">
        <v>37</v>
      </c>
      <c r="H1850" s="4" t="s">
        <v>38</v>
      </c>
      <c r="I1850" s="4" t="s">
        <v>2742</v>
      </c>
      <c r="J1850" s="4"/>
      <c r="K1850" s="55">
        <v>45463</v>
      </c>
      <c r="L1850" s="4" t="s">
        <v>860</v>
      </c>
      <c r="M1850" s="4" t="s">
        <v>2983</v>
      </c>
      <c r="N1850" s="55"/>
      <c r="O1850" s="4" t="s">
        <v>4853</v>
      </c>
      <c r="P1850" s="55">
        <v>45463</v>
      </c>
      <c r="Q1850" s="4" t="s">
        <v>4854</v>
      </c>
      <c r="R1850" s="4"/>
      <c r="S1850" s="4"/>
      <c r="T1850" s="4">
        <v>0</v>
      </c>
      <c r="U1850" s="4" t="s">
        <v>150</v>
      </c>
      <c r="V1850" s="4">
        <v>301536</v>
      </c>
      <c r="W1850" s="4" t="s">
        <v>4855</v>
      </c>
      <c r="X1850" s="4">
        <v>301536</v>
      </c>
      <c r="Y1850" s="4" t="s">
        <v>4855</v>
      </c>
      <c r="Z1850" s="4">
        <v>20</v>
      </c>
      <c r="AA1850" s="4" t="s">
        <v>324</v>
      </c>
      <c r="AB1850" s="4">
        <v>1</v>
      </c>
      <c r="AC1850" s="4" t="s">
        <v>324</v>
      </c>
      <c r="AD1850" s="36">
        <v>11</v>
      </c>
      <c r="AE1850" s="36" t="s">
        <v>4856</v>
      </c>
      <c r="AF1850" s="4"/>
      <c r="AG1850" s="4"/>
      <c r="AH1850" s="4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</row>
    <row r="1851" spans="1:46" ht="15" customHeight="1" x14ac:dyDescent="0.35">
      <c r="A1851" s="4">
        <v>2024</v>
      </c>
      <c r="B1851" s="4" t="s">
        <v>147</v>
      </c>
      <c r="C1851" s="4" t="s">
        <v>148</v>
      </c>
      <c r="D1851" s="55">
        <v>45432</v>
      </c>
      <c r="E1851" s="4" t="s">
        <v>3198</v>
      </c>
      <c r="F1851" s="4" t="s">
        <v>36</v>
      </c>
      <c r="G1851" s="4" t="s">
        <v>37</v>
      </c>
      <c r="H1851" s="4" t="s">
        <v>38</v>
      </c>
      <c r="I1851" s="4" t="s">
        <v>4520</v>
      </c>
      <c r="J1851" s="4"/>
      <c r="K1851" s="55">
        <v>45441</v>
      </c>
      <c r="L1851" s="4" t="s">
        <v>860</v>
      </c>
      <c r="M1851" s="4" t="s">
        <v>3632</v>
      </c>
      <c r="N1851" s="55" t="s">
        <v>3710</v>
      </c>
      <c r="O1851" s="4" t="s">
        <v>4857</v>
      </c>
      <c r="P1851" s="55">
        <v>45441</v>
      </c>
      <c r="Q1851" s="4" t="s">
        <v>4858</v>
      </c>
      <c r="R1851" s="4"/>
      <c r="S1851" s="4"/>
      <c r="T1851" s="4">
        <v>0</v>
      </c>
      <c r="U1851" s="4" t="s">
        <v>150</v>
      </c>
      <c r="V1851" s="4">
        <v>301190</v>
      </c>
      <c r="W1851" s="4" t="s">
        <v>4859</v>
      </c>
      <c r="X1851" s="4">
        <v>301190</v>
      </c>
      <c r="Y1851" s="4" t="s">
        <v>4859</v>
      </c>
      <c r="Z1851" s="4">
        <v>13</v>
      </c>
      <c r="AA1851" s="4" t="s">
        <v>314</v>
      </c>
      <c r="AB1851" s="4">
        <v>9</v>
      </c>
      <c r="AC1851" s="4" t="s">
        <v>808</v>
      </c>
      <c r="AD1851" s="36">
        <v>2</v>
      </c>
      <c r="AE1851" s="36" t="s">
        <v>4860</v>
      </c>
      <c r="AF1851" s="4"/>
      <c r="AG1851" s="4"/>
      <c r="AH1851" s="4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</row>
    <row r="1852" spans="1:46" ht="15" customHeight="1" x14ac:dyDescent="0.35">
      <c r="A1852" s="4">
        <v>2024</v>
      </c>
      <c r="B1852" s="4" t="s">
        <v>147</v>
      </c>
      <c r="C1852" s="4" t="s">
        <v>148</v>
      </c>
      <c r="D1852" s="55">
        <v>45429</v>
      </c>
      <c r="E1852" s="4" t="s">
        <v>3198</v>
      </c>
      <c r="F1852" s="4" t="s">
        <v>36</v>
      </c>
      <c r="G1852" s="4" t="s">
        <v>37</v>
      </c>
      <c r="H1852" s="4" t="s">
        <v>38</v>
      </c>
      <c r="I1852" s="4" t="s">
        <v>4520</v>
      </c>
      <c r="J1852" s="4"/>
      <c r="K1852" s="55">
        <v>45461</v>
      </c>
      <c r="L1852" s="4" t="s">
        <v>860</v>
      </c>
      <c r="M1852" s="4" t="s">
        <v>3632</v>
      </c>
      <c r="N1852" s="55" t="s">
        <v>3710</v>
      </c>
      <c r="O1852" s="4" t="s">
        <v>4861</v>
      </c>
      <c r="P1852" s="55">
        <v>45461</v>
      </c>
      <c r="Q1852" s="4" t="s">
        <v>4862</v>
      </c>
      <c r="R1852" s="4"/>
      <c r="S1852" s="4"/>
      <c r="T1852" s="4">
        <v>0</v>
      </c>
      <c r="U1852" s="4" t="s">
        <v>150</v>
      </c>
      <c r="V1852" s="4">
        <v>301147</v>
      </c>
      <c r="W1852" s="4" t="s">
        <v>4863</v>
      </c>
      <c r="X1852" s="4">
        <v>301147</v>
      </c>
      <c r="Y1852" s="4" t="s">
        <v>4863</v>
      </c>
      <c r="Z1852" s="4">
        <v>13</v>
      </c>
      <c r="AA1852" s="4" t="s">
        <v>314</v>
      </c>
      <c r="AB1852" s="4">
        <v>2</v>
      </c>
      <c r="AC1852" s="4" t="s">
        <v>4655</v>
      </c>
      <c r="AD1852" s="36">
        <v>8</v>
      </c>
      <c r="AE1852" s="36" t="s">
        <v>4864</v>
      </c>
      <c r="AF1852" s="4"/>
      <c r="AG1852" s="4"/>
      <c r="AH1852" s="4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</row>
    <row r="1853" spans="1:46" ht="15" customHeight="1" x14ac:dyDescent="0.35">
      <c r="A1853" s="4">
        <v>2024</v>
      </c>
      <c r="B1853" s="4" t="s">
        <v>147</v>
      </c>
      <c r="C1853" s="4" t="s">
        <v>148</v>
      </c>
      <c r="D1853" s="55">
        <v>45278</v>
      </c>
      <c r="E1853" s="4" t="s">
        <v>2982</v>
      </c>
      <c r="F1853" s="4" t="s">
        <v>36</v>
      </c>
      <c r="G1853" s="4" t="s">
        <v>37</v>
      </c>
      <c r="H1853" s="4" t="s">
        <v>38</v>
      </c>
      <c r="I1853" s="4" t="s">
        <v>2755</v>
      </c>
      <c r="J1853" s="4">
        <v>5</v>
      </c>
      <c r="K1853" s="55">
        <v>45327</v>
      </c>
      <c r="L1853" s="4" t="s">
        <v>860</v>
      </c>
      <c r="M1853" s="4" t="s">
        <v>3632</v>
      </c>
      <c r="N1853" s="55" t="s">
        <v>3710</v>
      </c>
      <c r="O1853" s="4" t="s">
        <v>4865</v>
      </c>
      <c r="P1853" s="55">
        <v>45327</v>
      </c>
      <c r="Q1853" s="4" t="s">
        <v>4866</v>
      </c>
      <c r="R1853" s="4"/>
      <c r="S1853" s="4"/>
      <c r="T1853" s="4">
        <v>0</v>
      </c>
      <c r="U1853" s="4" t="s">
        <v>150</v>
      </c>
      <c r="V1853" s="4">
        <v>300784</v>
      </c>
      <c r="W1853" s="4" t="s">
        <v>4867</v>
      </c>
      <c r="X1853" s="4">
        <v>300784</v>
      </c>
      <c r="Y1853" s="4" t="s">
        <v>4867</v>
      </c>
      <c r="Z1853" s="4">
        <v>8</v>
      </c>
      <c r="AA1853" s="4" t="s">
        <v>191</v>
      </c>
      <c r="AB1853" s="4">
        <v>12</v>
      </c>
      <c r="AC1853" s="4" t="s">
        <v>2359</v>
      </c>
      <c r="AD1853" s="36">
        <v>12</v>
      </c>
      <c r="AE1853" s="36" t="s">
        <v>4868</v>
      </c>
      <c r="AF1853" s="4"/>
      <c r="AG1853" s="4"/>
      <c r="AH1853" s="4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</row>
    <row r="1854" spans="1:46" ht="15" customHeight="1" x14ac:dyDescent="0.35">
      <c r="A1854" s="4">
        <v>2024</v>
      </c>
      <c r="B1854" s="4" t="s">
        <v>147</v>
      </c>
      <c r="C1854" s="4" t="s">
        <v>148</v>
      </c>
      <c r="D1854" s="55">
        <v>45181</v>
      </c>
      <c r="E1854" s="4" t="s">
        <v>3198</v>
      </c>
      <c r="F1854" s="4" t="s">
        <v>36</v>
      </c>
      <c r="G1854" s="4" t="s">
        <v>37</v>
      </c>
      <c r="H1854" s="4" t="s">
        <v>38</v>
      </c>
      <c r="I1854" s="4" t="s">
        <v>2728</v>
      </c>
      <c r="J1854" s="4"/>
      <c r="K1854" s="55">
        <v>45393</v>
      </c>
      <c r="L1854" s="4" t="s">
        <v>860</v>
      </c>
      <c r="M1854" s="4" t="s">
        <v>2983</v>
      </c>
      <c r="N1854" s="55" t="s">
        <v>3710</v>
      </c>
      <c r="O1854" s="4" t="s">
        <v>4869</v>
      </c>
      <c r="P1854" s="55">
        <v>45393</v>
      </c>
      <c r="Q1854" s="4" t="s">
        <v>4870</v>
      </c>
      <c r="R1854" s="4"/>
      <c r="S1854" s="4"/>
      <c r="T1854" s="4">
        <v>0</v>
      </c>
      <c r="U1854" s="4" t="s">
        <v>150</v>
      </c>
      <c r="V1854" s="4">
        <v>301109</v>
      </c>
      <c r="W1854" s="4" t="s">
        <v>2099</v>
      </c>
      <c r="X1854" s="4">
        <v>301109</v>
      </c>
      <c r="Y1854" s="4" t="s">
        <v>2099</v>
      </c>
      <c r="Z1854" s="4">
        <v>12</v>
      </c>
      <c r="AA1854" s="4" t="s">
        <v>83</v>
      </c>
      <c r="AB1854" s="4">
        <v>8</v>
      </c>
      <c r="AC1854" s="4" t="s">
        <v>1303</v>
      </c>
      <c r="AD1854" s="36">
        <v>2</v>
      </c>
      <c r="AE1854" s="36" t="s">
        <v>2100</v>
      </c>
      <c r="AF1854" s="4"/>
      <c r="AG1854" s="4"/>
      <c r="AH1854" s="4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</row>
    <row r="1855" spans="1:46" ht="15" customHeight="1" x14ac:dyDescent="0.35">
      <c r="A1855" s="4">
        <v>2026</v>
      </c>
      <c r="B1855" s="4" t="s">
        <v>147</v>
      </c>
      <c r="C1855" s="4" t="s">
        <v>148</v>
      </c>
      <c r="D1855" s="55">
        <v>45215</v>
      </c>
      <c r="E1855" s="4" t="s">
        <v>4533</v>
      </c>
      <c r="F1855" s="4" t="s">
        <v>3709</v>
      </c>
      <c r="G1855" s="4" t="s">
        <v>37</v>
      </c>
      <c r="H1855" s="4" t="s">
        <v>4538</v>
      </c>
      <c r="I1855" s="4" t="s">
        <v>4539</v>
      </c>
      <c r="J1855" s="4"/>
      <c r="K1855" s="55">
        <v>45373</v>
      </c>
      <c r="L1855" s="4" t="s">
        <v>4540</v>
      </c>
      <c r="M1855" s="4" t="s">
        <v>4871</v>
      </c>
      <c r="N1855" s="55" t="s">
        <v>3710</v>
      </c>
      <c r="O1855" s="4"/>
      <c r="P1855" s="55"/>
      <c r="Q1855" s="4"/>
      <c r="R1855" s="4"/>
      <c r="S1855" s="4"/>
      <c r="T1855" s="4">
        <v>0</v>
      </c>
      <c r="U1855" s="4" t="s">
        <v>150</v>
      </c>
      <c r="V1855" s="4">
        <v>301082</v>
      </c>
      <c r="W1855" s="4" t="s">
        <v>4872</v>
      </c>
      <c r="X1855" s="4">
        <v>301082</v>
      </c>
      <c r="Y1855" s="4" t="s">
        <v>4872</v>
      </c>
      <c r="Z1855" s="4">
        <v>12</v>
      </c>
      <c r="AA1855" s="4" t="s">
        <v>83</v>
      </c>
      <c r="AB1855" s="4">
        <v>4</v>
      </c>
      <c r="AC1855" s="4" t="s">
        <v>2670</v>
      </c>
      <c r="AD1855" s="36">
        <v>31</v>
      </c>
      <c r="AE1855" s="36" t="s">
        <v>4873</v>
      </c>
      <c r="AF1855" s="4"/>
      <c r="AG1855" s="4"/>
      <c r="AH1855" s="4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</row>
    <row r="1856" spans="1:46" ht="15" customHeight="1" x14ac:dyDescent="0.35">
      <c r="A1856" s="4">
        <v>2026</v>
      </c>
      <c r="B1856" s="4" t="s">
        <v>147</v>
      </c>
      <c r="C1856" s="4" t="s">
        <v>148</v>
      </c>
      <c r="D1856" s="55">
        <v>45250</v>
      </c>
      <c r="E1856" s="4" t="s">
        <v>4533</v>
      </c>
      <c r="F1856" s="4" t="s">
        <v>3709</v>
      </c>
      <c r="G1856" s="4" t="s">
        <v>37</v>
      </c>
      <c r="H1856" s="4" t="s">
        <v>4538</v>
      </c>
      <c r="I1856" s="4" t="s">
        <v>4539</v>
      </c>
      <c r="J1856" s="56"/>
      <c r="K1856" s="57"/>
      <c r="L1856" s="4" t="s">
        <v>4540</v>
      </c>
      <c r="M1856" s="4" t="s">
        <v>4874</v>
      </c>
      <c r="N1856" s="55" t="s">
        <v>3710</v>
      </c>
      <c r="O1856" s="4"/>
      <c r="P1856" s="55"/>
      <c r="Q1856" s="4"/>
      <c r="R1856" s="4"/>
      <c r="S1856" s="4"/>
      <c r="T1856" s="4">
        <v>0</v>
      </c>
      <c r="U1856" s="4" t="s">
        <v>150</v>
      </c>
      <c r="V1856" s="4">
        <v>301830</v>
      </c>
      <c r="W1856" s="4" t="s">
        <v>1984</v>
      </c>
      <c r="X1856" s="4">
        <v>301830</v>
      </c>
      <c r="Y1856" s="4" t="s">
        <v>1984</v>
      </c>
      <c r="Z1856" s="4">
        <v>5</v>
      </c>
      <c r="AA1856" s="4" t="s">
        <v>77</v>
      </c>
      <c r="AB1856" s="4">
        <v>1</v>
      </c>
      <c r="AC1856" s="4" t="s">
        <v>78</v>
      </c>
      <c r="AD1856" s="36">
        <v>15</v>
      </c>
      <c r="AE1856" s="36" t="s">
        <v>1985</v>
      </c>
      <c r="AF1856" s="4"/>
      <c r="AG1856" s="4"/>
      <c r="AH1856" s="4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</row>
    <row r="1857" spans="1:46" ht="15" customHeight="1" x14ac:dyDescent="0.35">
      <c r="A1857" s="4">
        <v>2024</v>
      </c>
      <c r="B1857" s="4" t="s">
        <v>147</v>
      </c>
      <c r="C1857" s="4" t="s">
        <v>148</v>
      </c>
      <c r="D1857" s="55">
        <v>45366</v>
      </c>
      <c r="E1857" s="4" t="s">
        <v>3198</v>
      </c>
      <c r="F1857" s="4" t="s">
        <v>36</v>
      </c>
      <c r="G1857" s="4" t="s">
        <v>37</v>
      </c>
      <c r="H1857" s="4" t="s">
        <v>38</v>
      </c>
      <c r="I1857" s="4" t="s">
        <v>4520</v>
      </c>
      <c r="J1857" s="4"/>
      <c r="K1857" s="55">
        <v>45387</v>
      </c>
      <c r="L1857" s="4" t="s">
        <v>860</v>
      </c>
      <c r="M1857" s="4" t="s">
        <v>2983</v>
      </c>
      <c r="N1857" s="55" t="s">
        <v>3710</v>
      </c>
      <c r="O1857" s="4" t="s">
        <v>4875</v>
      </c>
      <c r="P1857" s="55">
        <v>45387</v>
      </c>
      <c r="Q1857" s="4" t="s">
        <v>4876</v>
      </c>
      <c r="R1857" s="4"/>
      <c r="S1857" s="4"/>
      <c r="T1857" s="4">
        <v>0</v>
      </c>
      <c r="U1857" s="4" t="s">
        <v>150</v>
      </c>
      <c r="V1857" s="4">
        <v>300552</v>
      </c>
      <c r="W1857" s="4" t="s">
        <v>4877</v>
      </c>
      <c r="X1857" s="4">
        <v>300552</v>
      </c>
      <c r="Y1857" s="4" t="s">
        <v>4877</v>
      </c>
      <c r="Z1857" s="4">
        <v>6</v>
      </c>
      <c r="AA1857" s="4" t="s">
        <v>413</v>
      </c>
      <c r="AB1857" s="4">
        <v>1</v>
      </c>
      <c r="AC1857" s="4" t="s">
        <v>413</v>
      </c>
      <c r="AD1857" s="36">
        <v>3</v>
      </c>
      <c r="AE1857" s="36" t="s">
        <v>4878</v>
      </c>
      <c r="AF1857" s="4"/>
      <c r="AG1857" s="4"/>
      <c r="AH1857" s="4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</row>
    <row r="1858" spans="1:46" ht="15" customHeight="1" x14ac:dyDescent="0.35">
      <c r="A1858" s="4">
        <v>2024</v>
      </c>
      <c r="B1858" s="4" t="s">
        <v>147</v>
      </c>
      <c r="C1858" s="4" t="s">
        <v>207</v>
      </c>
      <c r="D1858" s="55">
        <v>45274</v>
      </c>
      <c r="E1858" s="4" t="s">
        <v>3198</v>
      </c>
      <c r="F1858" s="4" t="s">
        <v>36</v>
      </c>
      <c r="G1858" s="4" t="s">
        <v>37</v>
      </c>
      <c r="H1858" s="4" t="s">
        <v>38</v>
      </c>
      <c r="I1858" s="4" t="s">
        <v>2735</v>
      </c>
      <c r="J1858" s="56"/>
      <c r="K1858" s="57">
        <v>45475</v>
      </c>
      <c r="L1858" s="4" t="s">
        <v>860</v>
      </c>
      <c r="M1858" s="4" t="s">
        <v>3185</v>
      </c>
      <c r="N1858" s="55"/>
      <c r="O1858" s="4" t="s">
        <v>4879</v>
      </c>
      <c r="P1858" s="55">
        <v>45475</v>
      </c>
      <c r="Q1858" s="4" t="s">
        <v>4880</v>
      </c>
      <c r="R1858" s="4"/>
      <c r="S1858" s="4"/>
      <c r="T1858" s="4">
        <v>0</v>
      </c>
      <c r="U1858" s="4" t="s">
        <v>150</v>
      </c>
      <c r="V1858" s="4">
        <v>301232</v>
      </c>
      <c r="W1858" s="4" t="s">
        <v>730</v>
      </c>
      <c r="X1858" s="4">
        <v>301232</v>
      </c>
      <c r="Y1858" s="4" t="s">
        <v>730</v>
      </c>
      <c r="Z1858" s="4">
        <v>14</v>
      </c>
      <c r="AA1858" s="4" t="s">
        <v>731</v>
      </c>
      <c r="AB1858" s="4">
        <v>2</v>
      </c>
      <c r="AC1858" s="4" t="s">
        <v>732</v>
      </c>
      <c r="AD1858" s="36">
        <v>1</v>
      </c>
      <c r="AE1858" s="36" t="s">
        <v>732</v>
      </c>
      <c r="AF1858" s="4"/>
      <c r="AG1858" s="4"/>
      <c r="AH1858" s="4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</row>
    <row r="1859" spans="1:46" ht="15" customHeight="1" x14ac:dyDescent="0.35">
      <c r="A1859" s="4">
        <v>2024</v>
      </c>
      <c r="B1859" s="4" t="s">
        <v>147</v>
      </c>
      <c r="C1859" s="4" t="s">
        <v>207</v>
      </c>
      <c r="D1859" s="55">
        <v>45291</v>
      </c>
      <c r="E1859" s="4" t="s">
        <v>2982</v>
      </c>
      <c r="F1859" s="4" t="s">
        <v>36</v>
      </c>
      <c r="G1859" s="4" t="s">
        <v>37</v>
      </c>
      <c r="H1859" s="4" t="s">
        <v>38</v>
      </c>
      <c r="I1859" s="4" t="s">
        <v>748</v>
      </c>
      <c r="J1859" s="4"/>
      <c r="K1859" s="55">
        <v>45349</v>
      </c>
      <c r="L1859" s="4" t="s">
        <v>860</v>
      </c>
      <c r="M1859" s="4" t="s">
        <v>2983</v>
      </c>
      <c r="N1859" s="55"/>
      <c r="O1859" s="4" t="s">
        <v>4881</v>
      </c>
      <c r="P1859" s="55">
        <v>45349</v>
      </c>
      <c r="Q1859" s="4" t="s">
        <v>4882</v>
      </c>
      <c r="R1859" s="4"/>
      <c r="S1859" s="4"/>
      <c r="T1859" s="4">
        <v>0</v>
      </c>
      <c r="U1859" s="4" t="s">
        <v>150</v>
      </c>
      <c r="V1859" s="4">
        <v>300995</v>
      </c>
      <c r="W1859" s="4" t="s">
        <v>790</v>
      </c>
      <c r="X1859" s="4">
        <v>300995</v>
      </c>
      <c r="Y1859" s="4" t="s">
        <v>790</v>
      </c>
      <c r="Z1859" s="4">
        <v>11</v>
      </c>
      <c r="AA1859" s="4" t="s">
        <v>310</v>
      </c>
      <c r="AB1859" s="4">
        <v>5</v>
      </c>
      <c r="AC1859" s="4" t="s">
        <v>791</v>
      </c>
      <c r="AD1859" s="36">
        <v>1</v>
      </c>
      <c r="AE1859" s="36" t="s">
        <v>791</v>
      </c>
      <c r="AF1859" s="4"/>
      <c r="AG1859" s="4"/>
      <c r="AH1859" s="4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</row>
    <row r="1860" spans="1:46" ht="15" customHeight="1" x14ac:dyDescent="0.35">
      <c r="A1860" s="4">
        <v>2024</v>
      </c>
      <c r="B1860" s="4" t="s">
        <v>34</v>
      </c>
      <c r="C1860" s="4" t="s">
        <v>289</v>
      </c>
      <c r="D1860" s="55">
        <v>45096</v>
      </c>
      <c r="E1860" s="4" t="s">
        <v>4420</v>
      </c>
      <c r="F1860" s="4" t="s">
        <v>3709</v>
      </c>
      <c r="G1860" s="4" t="s">
        <v>37</v>
      </c>
      <c r="H1860" s="4" t="s">
        <v>38</v>
      </c>
      <c r="I1860" s="4" t="s">
        <v>2735</v>
      </c>
      <c r="J1860" s="4"/>
      <c r="K1860" s="55">
        <v>45310</v>
      </c>
      <c r="L1860" s="4" t="s">
        <v>860</v>
      </c>
      <c r="M1860" s="4" t="s">
        <v>3185</v>
      </c>
      <c r="N1860" s="55"/>
      <c r="O1860" s="4" t="s">
        <v>4883</v>
      </c>
      <c r="P1860" s="55">
        <v>45310</v>
      </c>
      <c r="Q1860" s="4" t="s">
        <v>4884</v>
      </c>
      <c r="R1860" s="4"/>
      <c r="S1860" s="4"/>
      <c r="T1860" s="4">
        <v>4</v>
      </c>
      <c r="U1860" s="4" t="s">
        <v>387</v>
      </c>
      <c r="V1860" s="4">
        <v>40</v>
      </c>
      <c r="W1860" s="4" t="s">
        <v>541</v>
      </c>
      <c r="X1860" s="4">
        <v>14</v>
      </c>
      <c r="Y1860" s="4" t="s">
        <v>541</v>
      </c>
      <c r="Z1860" s="4">
        <v>15</v>
      </c>
      <c r="AA1860" s="4" t="s">
        <v>43</v>
      </c>
      <c r="AB1860" s="4">
        <v>1</v>
      </c>
      <c r="AC1860" s="4" t="s">
        <v>43</v>
      </c>
      <c r="AD1860" s="36">
        <v>1</v>
      </c>
      <c r="AE1860" s="36" t="s">
        <v>43</v>
      </c>
      <c r="AF1860" s="4"/>
      <c r="AG1860" s="4"/>
      <c r="AH1860" s="4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</row>
    <row r="1861" spans="1:46" ht="15" customHeight="1" x14ac:dyDescent="0.35">
      <c r="A1861" s="4">
        <v>2024</v>
      </c>
      <c r="B1861" s="4" t="s">
        <v>34</v>
      </c>
      <c r="C1861" s="4" t="s">
        <v>289</v>
      </c>
      <c r="D1861" s="55">
        <v>45225</v>
      </c>
      <c r="E1861" s="4" t="s">
        <v>2324</v>
      </c>
      <c r="F1861" s="4" t="s">
        <v>36</v>
      </c>
      <c r="G1861" s="4" t="s">
        <v>1149</v>
      </c>
      <c r="H1861" s="4" t="s">
        <v>38</v>
      </c>
      <c r="I1861" s="4" t="s">
        <v>2735</v>
      </c>
      <c r="J1861" s="4"/>
      <c r="K1861" s="55">
        <v>45309</v>
      </c>
      <c r="L1861" s="4" t="s">
        <v>860</v>
      </c>
      <c r="M1861" s="4" t="s">
        <v>3185</v>
      </c>
      <c r="N1861" s="55"/>
      <c r="O1861" s="4" t="s">
        <v>4885</v>
      </c>
      <c r="P1861" s="55">
        <v>45309</v>
      </c>
      <c r="Q1861" s="4" t="s">
        <v>4886</v>
      </c>
      <c r="R1861" s="4"/>
      <c r="S1861" s="4"/>
      <c r="T1861" s="4">
        <v>31</v>
      </c>
      <c r="U1861" s="4" t="s">
        <v>582</v>
      </c>
      <c r="V1861" s="4">
        <v>31</v>
      </c>
      <c r="W1861" s="4" t="s">
        <v>582</v>
      </c>
      <c r="X1861" s="4">
        <v>478</v>
      </c>
      <c r="Y1861" s="4" t="s">
        <v>582</v>
      </c>
      <c r="Z1861" s="4">
        <v>15</v>
      </c>
      <c r="AA1861" s="4" t="s">
        <v>43</v>
      </c>
      <c r="AB1861" s="4">
        <v>1</v>
      </c>
      <c r="AC1861" s="4" t="s">
        <v>43</v>
      </c>
      <c r="AD1861" s="36">
        <v>1</v>
      </c>
      <c r="AE1861" s="36" t="s">
        <v>43</v>
      </c>
      <c r="AF1861" s="4"/>
      <c r="AG1861" s="4"/>
      <c r="AH1861" s="4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</row>
    <row r="1862" spans="1:46" ht="15" customHeight="1" x14ac:dyDescent="0.35">
      <c r="A1862" s="4">
        <v>2024</v>
      </c>
      <c r="B1862" s="4" t="s">
        <v>34</v>
      </c>
      <c r="C1862" s="4" t="s">
        <v>289</v>
      </c>
      <c r="D1862" s="55">
        <v>45307</v>
      </c>
      <c r="E1862" s="4" t="s">
        <v>2216</v>
      </c>
      <c r="F1862" s="4" t="s">
        <v>3709</v>
      </c>
      <c r="G1862" s="4" t="s">
        <v>1149</v>
      </c>
      <c r="H1862" s="4" t="s">
        <v>38</v>
      </c>
      <c r="I1862" s="4" t="s">
        <v>2735</v>
      </c>
      <c r="J1862" s="4"/>
      <c r="K1862" s="55">
        <v>45310</v>
      </c>
      <c r="L1862" s="4" t="s">
        <v>860</v>
      </c>
      <c r="M1862" s="4" t="s">
        <v>3185</v>
      </c>
      <c r="N1862" s="55"/>
      <c r="O1862" s="4" t="s">
        <v>4887</v>
      </c>
      <c r="P1862" s="55">
        <v>45310</v>
      </c>
      <c r="Q1862" s="4" t="s">
        <v>4888</v>
      </c>
      <c r="R1862" s="4"/>
      <c r="S1862" s="4"/>
      <c r="T1862" s="4">
        <v>4</v>
      </c>
      <c r="U1862" s="4" t="s">
        <v>387</v>
      </c>
      <c r="V1862" s="4">
        <v>4</v>
      </c>
      <c r="W1862" s="4" t="s">
        <v>387</v>
      </c>
      <c r="X1862" s="4">
        <v>12</v>
      </c>
      <c r="Y1862" s="4" t="s">
        <v>388</v>
      </c>
      <c r="Z1862" s="4">
        <v>15</v>
      </c>
      <c r="AA1862" s="4" t="s">
        <v>43</v>
      </c>
      <c r="AB1862" s="4">
        <v>1</v>
      </c>
      <c r="AC1862" s="4" t="s">
        <v>43</v>
      </c>
      <c r="AD1862" s="36">
        <v>1</v>
      </c>
      <c r="AE1862" s="36" t="s">
        <v>43</v>
      </c>
      <c r="AF1862" s="4"/>
      <c r="AG1862" s="4"/>
      <c r="AH1862" s="4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</row>
    <row r="1863" spans="1:46" ht="15" customHeight="1" x14ac:dyDescent="0.35">
      <c r="A1863" s="4">
        <v>2024</v>
      </c>
      <c r="B1863" s="4" t="s">
        <v>34</v>
      </c>
      <c r="C1863" s="4" t="s">
        <v>244</v>
      </c>
      <c r="D1863" s="55">
        <v>45310</v>
      </c>
      <c r="E1863" s="4" t="s">
        <v>3198</v>
      </c>
      <c r="F1863" s="4" t="s">
        <v>36</v>
      </c>
      <c r="G1863" s="4" t="s">
        <v>37</v>
      </c>
      <c r="H1863" s="4" t="s">
        <v>38</v>
      </c>
      <c r="I1863" s="4" t="s">
        <v>2948</v>
      </c>
      <c r="J1863" s="4"/>
      <c r="K1863" s="55">
        <v>45321</v>
      </c>
      <c r="L1863" s="4" t="s">
        <v>860</v>
      </c>
      <c r="M1863" s="4" t="s">
        <v>3185</v>
      </c>
      <c r="N1863" s="55"/>
      <c r="O1863" s="4" t="s">
        <v>4889</v>
      </c>
      <c r="P1863" s="55">
        <v>45321</v>
      </c>
      <c r="Q1863" s="4" t="s">
        <v>4890</v>
      </c>
      <c r="R1863" s="4"/>
      <c r="S1863" s="4"/>
      <c r="T1863" s="4">
        <v>10</v>
      </c>
      <c r="U1863" s="4" t="s">
        <v>246</v>
      </c>
      <c r="V1863" s="4">
        <v>561</v>
      </c>
      <c r="W1863" s="4" t="s">
        <v>1222</v>
      </c>
      <c r="X1863" s="4">
        <v>1706</v>
      </c>
      <c r="Y1863" s="4" t="s">
        <v>1223</v>
      </c>
      <c r="Z1863" s="4">
        <v>15</v>
      </c>
      <c r="AA1863" s="4" t="s">
        <v>43</v>
      </c>
      <c r="AB1863" s="4">
        <v>1</v>
      </c>
      <c r="AC1863" s="4" t="s">
        <v>43</v>
      </c>
      <c r="AD1863" s="36">
        <v>1</v>
      </c>
      <c r="AE1863" s="36" t="s">
        <v>43</v>
      </c>
      <c r="AF1863" s="4"/>
      <c r="AG1863" s="4"/>
      <c r="AH1863" s="4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</row>
    <row r="1864" spans="1:46" ht="15" customHeight="1" x14ac:dyDescent="0.35">
      <c r="A1864" s="4">
        <v>2024</v>
      </c>
      <c r="B1864" s="4" t="s">
        <v>147</v>
      </c>
      <c r="C1864" s="4" t="s">
        <v>148</v>
      </c>
      <c r="D1864" s="55">
        <v>45313</v>
      </c>
      <c r="E1864" s="4" t="s">
        <v>4533</v>
      </c>
      <c r="F1864" s="4" t="s">
        <v>3709</v>
      </c>
      <c r="G1864" s="4" t="s">
        <v>37</v>
      </c>
      <c r="H1864" s="4" t="s">
        <v>38</v>
      </c>
      <c r="I1864" s="4" t="s">
        <v>2755</v>
      </c>
      <c r="J1864" s="4">
        <v>4</v>
      </c>
      <c r="K1864" s="55">
        <v>45596</v>
      </c>
      <c r="L1864" s="4" t="s">
        <v>860</v>
      </c>
      <c r="M1864" s="4" t="s">
        <v>2983</v>
      </c>
      <c r="N1864" s="55" t="s">
        <v>3710</v>
      </c>
      <c r="O1864" s="4" t="s">
        <v>4891</v>
      </c>
      <c r="P1864" s="55">
        <v>45596</v>
      </c>
      <c r="Q1864" s="4" t="s">
        <v>4892</v>
      </c>
      <c r="R1864" s="4"/>
      <c r="S1864" s="4"/>
      <c r="T1864" s="4">
        <v>0</v>
      </c>
      <c r="U1864" s="4" t="s">
        <v>150</v>
      </c>
      <c r="V1864" s="4">
        <v>301739</v>
      </c>
      <c r="W1864" s="4" t="s">
        <v>4893</v>
      </c>
      <c r="X1864" s="4">
        <v>301739</v>
      </c>
      <c r="Y1864" s="4" t="s">
        <v>4893</v>
      </c>
      <c r="Z1864" s="4">
        <v>22</v>
      </c>
      <c r="AA1864" s="4" t="s">
        <v>108</v>
      </c>
      <c r="AB1864" s="4">
        <v>6</v>
      </c>
      <c r="AC1864" s="4" t="s">
        <v>3012</v>
      </c>
      <c r="AD1864" s="36">
        <v>5</v>
      </c>
      <c r="AE1864" s="36" t="s">
        <v>4894</v>
      </c>
      <c r="AF1864" s="4"/>
      <c r="AG1864" s="4"/>
      <c r="AH1864" s="4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</row>
    <row r="1865" spans="1:46" ht="15" customHeight="1" x14ac:dyDescent="0.35">
      <c r="A1865" s="4">
        <v>2024</v>
      </c>
      <c r="B1865" s="4" t="s">
        <v>147</v>
      </c>
      <c r="C1865" s="4" t="s">
        <v>207</v>
      </c>
      <c r="D1865" s="55">
        <v>45314</v>
      </c>
      <c r="E1865" s="4" t="s">
        <v>3198</v>
      </c>
      <c r="F1865" s="4" t="s">
        <v>36</v>
      </c>
      <c r="G1865" s="4" t="s">
        <v>37</v>
      </c>
      <c r="H1865" s="4" t="s">
        <v>38</v>
      </c>
      <c r="I1865" s="4" t="s">
        <v>2755</v>
      </c>
      <c r="J1865" s="4">
        <v>5</v>
      </c>
      <c r="K1865" s="55">
        <v>45432</v>
      </c>
      <c r="L1865" s="4" t="s">
        <v>860</v>
      </c>
      <c r="M1865" s="4" t="s">
        <v>2983</v>
      </c>
      <c r="N1865" s="55" t="s">
        <v>3710</v>
      </c>
      <c r="O1865" s="4" t="s">
        <v>4895</v>
      </c>
      <c r="P1865" s="55">
        <v>45432</v>
      </c>
      <c r="Q1865" s="4" t="s">
        <v>4896</v>
      </c>
      <c r="R1865" s="4"/>
      <c r="S1865" s="4"/>
      <c r="T1865" s="4">
        <v>0</v>
      </c>
      <c r="U1865" s="4" t="s">
        <v>150</v>
      </c>
      <c r="V1865" s="4">
        <v>301740</v>
      </c>
      <c r="W1865" s="4" t="s">
        <v>4897</v>
      </c>
      <c r="X1865" s="4">
        <v>301740</v>
      </c>
      <c r="Y1865" s="4" t="s">
        <v>4897</v>
      </c>
      <c r="Z1865" s="4">
        <v>22</v>
      </c>
      <c r="AA1865" s="4" t="s">
        <v>108</v>
      </c>
      <c r="AB1865" s="4">
        <v>7</v>
      </c>
      <c r="AC1865" s="4" t="s">
        <v>1554</v>
      </c>
      <c r="AD1865" s="36">
        <v>1</v>
      </c>
      <c r="AE1865" s="36" t="s">
        <v>1554</v>
      </c>
      <c r="AF1865" s="4"/>
      <c r="AG1865" s="4"/>
      <c r="AH1865" s="4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</row>
    <row r="1866" spans="1:46" ht="15" customHeight="1" x14ac:dyDescent="0.35">
      <c r="A1866" s="4">
        <v>2024</v>
      </c>
      <c r="B1866" s="4" t="s">
        <v>147</v>
      </c>
      <c r="C1866" s="4" t="s">
        <v>148</v>
      </c>
      <c r="D1866" s="55">
        <v>45405</v>
      </c>
      <c r="E1866" s="4" t="s">
        <v>4525</v>
      </c>
      <c r="F1866" s="4" t="s">
        <v>36</v>
      </c>
      <c r="G1866" s="4" t="s">
        <v>37</v>
      </c>
      <c r="H1866" s="4" t="s">
        <v>38</v>
      </c>
      <c r="I1866" s="4" t="s">
        <v>4520</v>
      </c>
      <c r="J1866" s="4"/>
      <c r="K1866" s="55">
        <v>45429</v>
      </c>
      <c r="L1866" s="4" t="s">
        <v>860</v>
      </c>
      <c r="M1866" s="4" t="s">
        <v>3632</v>
      </c>
      <c r="N1866" s="55" t="s">
        <v>3710</v>
      </c>
      <c r="O1866" s="4" t="s">
        <v>4898</v>
      </c>
      <c r="P1866" s="55">
        <v>45429</v>
      </c>
      <c r="Q1866" s="4" t="s">
        <v>4899</v>
      </c>
      <c r="R1866" s="4"/>
      <c r="S1866" s="4"/>
      <c r="T1866" s="4">
        <v>0</v>
      </c>
      <c r="U1866" s="4" t="s">
        <v>150</v>
      </c>
      <c r="V1866" s="4">
        <v>301137</v>
      </c>
      <c r="W1866" s="4" t="s">
        <v>2279</v>
      </c>
      <c r="X1866" s="4">
        <v>301137</v>
      </c>
      <c r="Y1866" s="4" t="s">
        <v>2279</v>
      </c>
      <c r="Z1866" s="4">
        <v>13</v>
      </c>
      <c r="AA1866" s="4" t="s">
        <v>314</v>
      </c>
      <c r="AB1866" s="4">
        <v>1</v>
      </c>
      <c r="AC1866" s="4" t="s">
        <v>315</v>
      </c>
      <c r="AD1866" s="36">
        <v>11</v>
      </c>
      <c r="AE1866" s="36" t="s">
        <v>2280</v>
      </c>
      <c r="AF1866" s="4"/>
      <c r="AG1866" s="4"/>
      <c r="AH1866" s="4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</row>
    <row r="1867" spans="1:46" ht="15" customHeight="1" x14ac:dyDescent="0.35">
      <c r="A1867" s="4">
        <v>2024</v>
      </c>
      <c r="B1867" s="4" t="s">
        <v>62</v>
      </c>
      <c r="C1867" s="4" t="s">
        <v>62</v>
      </c>
      <c r="D1867" s="55">
        <v>45355</v>
      </c>
      <c r="E1867" s="4" t="s">
        <v>4533</v>
      </c>
      <c r="F1867" s="4" t="s">
        <v>3709</v>
      </c>
      <c r="G1867" s="4" t="s">
        <v>37</v>
      </c>
      <c r="H1867" s="4" t="s">
        <v>38</v>
      </c>
      <c r="I1867" s="4" t="s">
        <v>4520</v>
      </c>
      <c r="J1867" s="4"/>
      <c r="K1867" s="55">
        <v>45560</v>
      </c>
      <c r="L1867" s="4" t="s">
        <v>860</v>
      </c>
      <c r="M1867" s="4" t="s">
        <v>4585</v>
      </c>
      <c r="N1867" s="55" t="s">
        <v>3710</v>
      </c>
      <c r="O1867" s="4" t="s">
        <v>4900</v>
      </c>
      <c r="P1867" s="55">
        <v>45560</v>
      </c>
      <c r="Q1867" s="4" t="s">
        <v>4901</v>
      </c>
      <c r="R1867" s="4"/>
      <c r="S1867" s="4"/>
      <c r="T1867" s="4">
        <v>99</v>
      </c>
      <c r="U1867" s="4" t="s">
        <v>64</v>
      </c>
      <c r="V1867" s="4">
        <v>451</v>
      </c>
      <c r="W1867" s="4" t="s">
        <v>312</v>
      </c>
      <c r="X1867" s="4">
        <v>831</v>
      </c>
      <c r="Y1867" s="4" t="s">
        <v>313</v>
      </c>
      <c r="Z1867" s="4">
        <v>13</v>
      </c>
      <c r="AA1867" s="4" t="s">
        <v>314</v>
      </c>
      <c r="AB1867" s="4">
        <v>1</v>
      </c>
      <c r="AC1867" s="4" t="s">
        <v>315</v>
      </c>
      <c r="AD1867" s="36">
        <v>1</v>
      </c>
      <c r="AE1867" s="36" t="s">
        <v>315</v>
      </c>
      <c r="AF1867" s="4"/>
      <c r="AG1867" s="4"/>
      <c r="AH1867" s="4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</row>
    <row r="1868" spans="1:46" ht="15" customHeight="1" x14ac:dyDescent="0.35">
      <c r="A1868" s="4">
        <v>2024</v>
      </c>
      <c r="B1868" s="4" t="s">
        <v>147</v>
      </c>
      <c r="C1868" s="4" t="s">
        <v>207</v>
      </c>
      <c r="D1868" s="55">
        <v>45223</v>
      </c>
      <c r="E1868" s="4" t="s">
        <v>3250</v>
      </c>
      <c r="F1868" s="4" t="s">
        <v>36</v>
      </c>
      <c r="G1868" s="4" t="s">
        <v>921</v>
      </c>
      <c r="H1868" s="4" t="s">
        <v>38</v>
      </c>
      <c r="I1868" s="4" t="s">
        <v>4902</v>
      </c>
      <c r="J1868" s="4"/>
      <c r="K1868" s="55">
        <v>45322</v>
      </c>
      <c r="L1868" s="4" t="s">
        <v>860</v>
      </c>
      <c r="M1868" s="4" t="s">
        <v>2983</v>
      </c>
      <c r="N1868" s="55"/>
      <c r="O1868" s="4" t="s">
        <v>4903</v>
      </c>
      <c r="P1868" s="55">
        <v>45322</v>
      </c>
      <c r="Q1868" s="4" t="s">
        <v>4904</v>
      </c>
      <c r="R1868" s="4"/>
      <c r="S1868" s="4"/>
      <c r="T1868" s="4">
        <v>0</v>
      </c>
      <c r="U1868" s="4" t="s">
        <v>150</v>
      </c>
      <c r="V1868" s="4">
        <v>301676</v>
      </c>
      <c r="W1868" s="4" t="s">
        <v>3107</v>
      </c>
      <c r="X1868" s="4">
        <v>301676</v>
      </c>
      <c r="Y1868" s="4" t="s">
        <v>3107</v>
      </c>
      <c r="Z1868" s="4">
        <v>21</v>
      </c>
      <c r="AA1868" s="4" t="s">
        <v>104</v>
      </c>
      <c r="AB1868" s="4">
        <v>10</v>
      </c>
      <c r="AC1868" s="4" t="s">
        <v>3108</v>
      </c>
      <c r="AD1868" s="36">
        <v>1</v>
      </c>
      <c r="AE1868" s="36" t="s">
        <v>3109</v>
      </c>
      <c r="AF1868" s="4"/>
      <c r="AG1868" s="4"/>
      <c r="AH1868" s="4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</row>
    <row r="1869" spans="1:46" ht="15" customHeight="1" x14ac:dyDescent="0.35">
      <c r="A1869" s="4">
        <v>2024</v>
      </c>
      <c r="B1869" s="4" t="s">
        <v>147</v>
      </c>
      <c r="C1869" s="4" t="s">
        <v>148</v>
      </c>
      <c r="D1869" s="55">
        <v>45321</v>
      </c>
      <c r="E1869" s="4" t="s">
        <v>4533</v>
      </c>
      <c r="F1869" s="4" t="s">
        <v>3709</v>
      </c>
      <c r="G1869" s="4" t="s">
        <v>37</v>
      </c>
      <c r="H1869" s="4" t="s">
        <v>38</v>
      </c>
      <c r="I1869" s="4" t="s">
        <v>748</v>
      </c>
      <c r="J1869" s="4"/>
      <c r="K1869" s="55">
        <v>45421</v>
      </c>
      <c r="L1869" s="4" t="s">
        <v>860</v>
      </c>
      <c r="M1869" s="4" t="s">
        <v>2983</v>
      </c>
      <c r="N1869" s="55"/>
      <c r="O1869" s="4" t="s">
        <v>4905</v>
      </c>
      <c r="P1869" s="55">
        <v>45421</v>
      </c>
      <c r="Q1869" s="4" t="s">
        <v>4906</v>
      </c>
      <c r="R1869" s="4"/>
      <c r="S1869" s="4"/>
      <c r="T1869" s="4">
        <v>0</v>
      </c>
      <c r="U1869" s="4" t="s">
        <v>150</v>
      </c>
      <c r="V1869" s="4">
        <v>300976</v>
      </c>
      <c r="W1869" s="4" t="s">
        <v>4907</v>
      </c>
      <c r="X1869" s="4">
        <v>300976</v>
      </c>
      <c r="Y1869" s="4" t="s">
        <v>4907</v>
      </c>
      <c r="Z1869" s="4">
        <v>11</v>
      </c>
      <c r="AA1869" s="4" t="s">
        <v>310</v>
      </c>
      <c r="AB1869" s="4">
        <v>2</v>
      </c>
      <c r="AC1869" s="4" t="s">
        <v>2222</v>
      </c>
      <c r="AD1869" s="36">
        <v>3</v>
      </c>
      <c r="AE1869" s="36" t="s">
        <v>4908</v>
      </c>
      <c r="AF1869" s="4"/>
      <c r="AG1869" s="4"/>
      <c r="AH1869" s="4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</row>
    <row r="1870" spans="1:46" ht="15" customHeight="1" x14ac:dyDescent="0.35">
      <c r="A1870" s="4">
        <v>2024</v>
      </c>
      <c r="B1870" s="4" t="s">
        <v>34</v>
      </c>
      <c r="C1870" s="4" t="s">
        <v>34</v>
      </c>
      <c r="D1870" s="55">
        <v>45301</v>
      </c>
      <c r="E1870" s="4" t="s">
        <v>3250</v>
      </c>
      <c r="F1870" s="4" t="s">
        <v>36</v>
      </c>
      <c r="G1870" s="4" t="s">
        <v>921</v>
      </c>
      <c r="H1870" s="4" t="s">
        <v>38</v>
      </c>
      <c r="I1870" s="4" t="s">
        <v>3491</v>
      </c>
      <c r="J1870" s="4"/>
      <c r="K1870" s="55">
        <v>45321</v>
      </c>
      <c r="L1870" s="4" t="s">
        <v>860</v>
      </c>
      <c r="M1870" s="4" t="s">
        <v>3632</v>
      </c>
      <c r="N1870" s="55"/>
      <c r="O1870" s="4" t="s">
        <v>4909</v>
      </c>
      <c r="P1870" s="55">
        <v>45321</v>
      </c>
      <c r="Q1870" s="4" t="s">
        <v>4910</v>
      </c>
      <c r="R1870" s="4"/>
      <c r="S1870" s="4"/>
      <c r="T1870" s="4">
        <v>39</v>
      </c>
      <c r="U1870" s="4" t="s">
        <v>286</v>
      </c>
      <c r="V1870" s="4">
        <v>345</v>
      </c>
      <c r="W1870" s="4" t="s">
        <v>287</v>
      </c>
      <c r="X1870" s="4">
        <v>1008</v>
      </c>
      <c r="Y1870" s="4" t="s">
        <v>288</v>
      </c>
      <c r="Z1870" s="4">
        <v>15</v>
      </c>
      <c r="AA1870" s="4" t="s">
        <v>43</v>
      </c>
      <c r="AB1870" s="4">
        <v>1</v>
      </c>
      <c r="AC1870" s="4" t="s">
        <v>43</v>
      </c>
      <c r="AD1870" s="36">
        <v>1</v>
      </c>
      <c r="AE1870" s="36" t="s">
        <v>43</v>
      </c>
      <c r="AF1870" s="4"/>
      <c r="AG1870" s="4"/>
      <c r="AH1870" s="4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</row>
    <row r="1871" spans="1:46" ht="15" customHeight="1" x14ac:dyDescent="0.35">
      <c r="A1871" s="4">
        <v>2024</v>
      </c>
      <c r="B1871" s="4" t="s">
        <v>34</v>
      </c>
      <c r="C1871" s="4" t="s">
        <v>289</v>
      </c>
      <c r="D1871" s="55">
        <v>45321</v>
      </c>
      <c r="E1871" s="4" t="s">
        <v>3250</v>
      </c>
      <c r="F1871" s="4" t="s">
        <v>36</v>
      </c>
      <c r="G1871" s="4" t="s">
        <v>921</v>
      </c>
      <c r="H1871" s="4" t="s">
        <v>38</v>
      </c>
      <c r="I1871" s="4" t="s">
        <v>2735</v>
      </c>
      <c r="J1871" s="4"/>
      <c r="K1871" s="55">
        <v>45321</v>
      </c>
      <c r="L1871" s="4" t="s">
        <v>860</v>
      </c>
      <c r="M1871" s="4" t="s">
        <v>3185</v>
      </c>
      <c r="N1871" s="55"/>
      <c r="O1871" s="4" t="s">
        <v>4911</v>
      </c>
      <c r="P1871" s="55">
        <v>45321</v>
      </c>
      <c r="Q1871" s="4" t="s">
        <v>4912</v>
      </c>
      <c r="R1871" s="4"/>
      <c r="S1871" s="4"/>
      <c r="T1871" s="4">
        <v>19</v>
      </c>
      <c r="U1871" s="4" t="s">
        <v>550</v>
      </c>
      <c r="V1871" s="4">
        <v>19</v>
      </c>
      <c r="W1871" s="4" t="s">
        <v>550</v>
      </c>
      <c r="X1871" s="4">
        <v>196</v>
      </c>
      <c r="Y1871" s="4" t="s">
        <v>550</v>
      </c>
      <c r="Z1871" s="4">
        <v>15</v>
      </c>
      <c r="AA1871" s="4" t="s">
        <v>43</v>
      </c>
      <c r="AB1871" s="4">
        <v>1</v>
      </c>
      <c r="AC1871" s="4" t="s">
        <v>43</v>
      </c>
      <c r="AD1871" s="36">
        <v>13</v>
      </c>
      <c r="AE1871" s="36" t="s">
        <v>44</v>
      </c>
      <c r="AF1871" s="4"/>
      <c r="AG1871" s="4"/>
      <c r="AH1871" s="4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</row>
    <row r="1872" spans="1:46" ht="15" customHeight="1" x14ac:dyDescent="0.35">
      <c r="A1872" s="4">
        <v>2024</v>
      </c>
      <c r="B1872" s="4" t="s">
        <v>62</v>
      </c>
      <c r="C1872" s="4" t="s">
        <v>62</v>
      </c>
      <c r="D1872" s="55">
        <v>45294</v>
      </c>
      <c r="E1872" s="4" t="s">
        <v>4420</v>
      </c>
      <c r="F1872" s="4" t="s">
        <v>3709</v>
      </c>
      <c r="G1872" s="4" t="s">
        <v>37</v>
      </c>
      <c r="H1872" s="4" t="s">
        <v>38</v>
      </c>
      <c r="I1872" s="4" t="s">
        <v>2728</v>
      </c>
      <c r="J1872" s="4"/>
      <c r="K1872" s="55">
        <v>45425</v>
      </c>
      <c r="L1872" s="4" t="s">
        <v>860</v>
      </c>
      <c r="M1872" s="4" t="s">
        <v>3632</v>
      </c>
      <c r="N1872" s="55" t="s">
        <v>3710</v>
      </c>
      <c r="O1872" s="4" t="s">
        <v>4913</v>
      </c>
      <c r="P1872" s="55">
        <v>45425</v>
      </c>
      <c r="Q1872" s="4" t="s">
        <v>4914</v>
      </c>
      <c r="R1872" s="4"/>
      <c r="S1872" s="4"/>
      <c r="T1872" s="4">
        <v>99</v>
      </c>
      <c r="U1872" s="4" t="s">
        <v>64</v>
      </c>
      <c r="V1872" s="4">
        <v>453</v>
      </c>
      <c r="W1872" s="4" t="s">
        <v>86</v>
      </c>
      <c r="X1872" s="4">
        <v>861</v>
      </c>
      <c r="Y1872" s="4" t="s">
        <v>87</v>
      </c>
      <c r="Z1872" s="4">
        <v>16</v>
      </c>
      <c r="AA1872" s="4" t="s">
        <v>88</v>
      </c>
      <c r="AB1872" s="4">
        <v>1</v>
      </c>
      <c r="AC1872" s="4" t="s">
        <v>89</v>
      </c>
      <c r="AD1872" s="36">
        <v>12</v>
      </c>
      <c r="AE1872" s="36" t="s">
        <v>90</v>
      </c>
      <c r="AF1872" s="4"/>
      <c r="AG1872" s="4"/>
      <c r="AH1872" s="4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</row>
    <row r="1873" spans="1:46" ht="15" customHeight="1" x14ac:dyDescent="0.35">
      <c r="A1873" s="4">
        <v>2024</v>
      </c>
      <c r="B1873" s="4" t="s">
        <v>147</v>
      </c>
      <c r="C1873" s="4" t="s">
        <v>148</v>
      </c>
      <c r="D1873" s="55">
        <v>45299</v>
      </c>
      <c r="E1873" s="4" t="s">
        <v>3250</v>
      </c>
      <c r="F1873" s="4" t="s">
        <v>36</v>
      </c>
      <c r="G1873" s="4" t="s">
        <v>921</v>
      </c>
      <c r="H1873" s="4" t="s">
        <v>38</v>
      </c>
      <c r="I1873" s="4" t="s">
        <v>3491</v>
      </c>
      <c r="J1873" s="4"/>
      <c r="K1873" s="55">
        <v>45322</v>
      </c>
      <c r="L1873" s="4" t="s">
        <v>860</v>
      </c>
      <c r="M1873" s="4" t="s">
        <v>2983</v>
      </c>
      <c r="N1873" s="55"/>
      <c r="O1873" s="4" t="s">
        <v>4915</v>
      </c>
      <c r="P1873" s="55">
        <v>45322</v>
      </c>
      <c r="Q1873" s="4" t="s">
        <v>4916</v>
      </c>
      <c r="R1873" s="4"/>
      <c r="S1873" s="4"/>
      <c r="T1873" s="56">
        <v>0</v>
      </c>
      <c r="U1873" s="56" t="s">
        <v>150</v>
      </c>
      <c r="V1873" s="4">
        <v>301269</v>
      </c>
      <c r="W1873" s="56" t="s">
        <v>3045</v>
      </c>
      <c r="X1873" s="4">
        <v>301269</v>
      </c>
      <c r="Y1873" s="56" t="s">
        <v>3045</v>
      </c>
      <c r="Z1873" s="56">
        <v>15</v>
      </c>
      <c r="AA1873" s="56" t="s">
        <v>43</v>
      </c>
      <c r="AB1873" s="56">
        <v>1</v>
      </c>
      <c r="AC1873" s="56" t="s">
        <v>43</v>
      </c>
      <c r="AD1873" s="37">
        <v>20</v>
      </c>
      <c r="AE1873" s="37" t="s">
        <v>403</v>
      </c>
      <c r="AF1873" s="4"/>
      <c r="AG1873" s="4"/>
      <c r="AH1873" s="4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</row>
    <row r="1874" spans="1:46" ht="15" customHeight="1" x14ac:dyDescent="0.35">
      <c r="A1874" s="4">
        <v>2025</v>
      </c>
      <c r="B1874" s="4" t="s">
        <v>147</v>
      </c>
      <c r="C1874" s="4" t="s">
        <v>148</v>
      </c>
      <c r="D1874" s="55">
        <v>45316</v>
      </c>
      <c r="E1874" s="4" t="s">
        <v>3708</v>
      </c>
      <c r="F1874" s="4" t="s">
        <v>3709</v>
      </c>
      <c r="G1874" s="4" t="s">
        <v>37</v>
      </c>
      <c r="H1874" s="4" t="s">
        <v>38</v>
      </c>
      <c r="I1874" s="4" t="s">
        <v>2755</v>
      </c>
      <c r="J1874" s="4">
        <v>3</v>
      </c>
      <c r="K1874" s="55">
        <v>45968</v>
      </c>
      <c r="L1874" s="4" t="s">
        <v>860</v>
      </c>
      <c r="M1874" s="4" t="s">
        <v>4917</v>
      </c>
      <c r="N1874" s="55" t="s">
        <v>3710</v>
      </c>
      <c r="O1874" s="4" t="s">
        <v>4918</v>
      </c>
      <c r="P1874" s="55">
        <v>45968</v>
      </c>
      <c r="Q1874" s="4" t="s">
        <v>4919</v>
      </c>
      <c r="R1874" s="4"/>
      <c r="S1874" s="4"/>
      <c r="T1874" s="4">
        <v>0</v>
      </c>
      <c r="U1874" s="4" t="s">
        <v>150</v>
      </c>
      <c r="V1874" s="4">
        <v>301768</v>
      </c>
      <c r="W1874" s="4" t="s">
        <v>3302</v>
      </c>
      <c r="X1874" s="4">
        <v>301768</v>
      </c>
      <c r="Y1874" s="4" t="s">
        <v>3302</v>
      </c>
      <c r="Z1874" s="4">
        <v>22</v>
      </c>
      <c r="AA1874" s="4" t="s">
        <v>108</v>
      </c>
      <c r="AB1874" s="4">
        <v>9</v>
      </c>
      <c r="AC1874" s="4" t="s">
        <v>108</v>
      </c>
      <c r="AD1874" s="36">
        <v>10</v>
      </c>
      <c r="AE1874" s="36" t="s">
        <v>3303</v>
      </c>
      <c r="AF1874" s="4"/>
      <c r="AG1874" s="4"/>
      <c r="AH1874" s="4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</row>
    <row r="1875" spans="1:46" ht="15" customHeight="1" x14ac:dyDescent="0.35">
      <c r="A1875" s="4">
        <v>2025</v>
      </c>
      <c r="B1875" s="4" t="s">
        <v>147</v>
      </c>
      <c r="C1875" s="4" t="s">
        <v>148</v>
      </c>
      <c r="D1875" s="55">
        <v>45322</v>
      </c>
      <c r="E1875" s="4" t="s">
        <v>4533</v>
      </c>
      <c r="F1875" s="4" t="s">
        <v>3709</v>
      </c>
      <c r="G1875" s="4" t="s">
        <v>37</v>
      </c>
      <c r="H1875" s="4" t="s">
        <v>38</v>
      </c>
      <c r="I1875" s="4" t="s">
        <v>2755</v>
      </c>
      <c r="J1875" s="4">
        <v>5</v>
      </c>
      <c r="K1875" s="55">
        <v>45671</v>
      </c>
      <c r="L1875" s="4" t="s">
        <v>860</v>
      </c>
      <c r="M1875" s="4" t="s">
        <v>2983</v>
      </c>
      <c r="N1875" s="55" t="s">
        <v>4546</v>
      </c>
      <c r="O1875" s="4" t="s">
        <v>4920</v>
      </c>
      <c r="P1875" s="55">
        <v>45671</v>
      </c>
      <c r="Q1875" s="4" t="s">
        <v>4921</v>
      </c>
      <c r="R1875" s="4"/>
      <c r="S1875" s="4"/>
      <c r="T1875" s="56">
        <v>0</v>
      </c>
      <c r="U1875" s="56" t="s">
        <v>150</v>
      </c>
      <c r="V1875" s="4">
        <v>300734</v>
      </c>
      <c r="W1875" s="56" t="s">
        <v>4922</v>
      </c>
      <c r="X1875" s="4">
        <v>300734</v>
      </c>
      <c r="Y1875" s="56" t="s">
        <v>4922</v>
      </c>
      <c r="Z1875" s="56">
        <v>8</v>
      </c>
      <c r="AA1875" s="56" t="s">
        <v>191</v>
      </c>
      <c r="AB1875" s="56">
        <v>7</v>
      </c>
      <c r="AC1875" s="56" t="s">
        <v>2077</v>
      </c>
      <c r="AD1875" s="37">
        <v>3</v>
      </c>
      <c r="AE1875" s="37" t="s">
        <v>4923</v>
      </c>
      <c r="AF1875" s="4"/>
      <c r="AG1875" s="4"/>
      <c r="AH1875" s="4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</row>
    <row r="1876" spans="1:46" ht="15" customHeight="1" x14ac:dyDescent="0.35">
      <c r="A1876" s="4">
        <v>2024</v>
      </c>
      <c r="B1876" s="4" t="s">
        <v>62</v>
      </c>
      <c r="C1876" s="4" t="s">
        <v>62</v>
      </c>
      <c r="D1876" s="55">
        <v>45324</v>
      </c>
      <c r="E1876" s="4" t="s">
        <v>4003</v>
      </c>
      <c r="F1876" s="4" t="s">
        <v>36</v>
      </c>
      <c r="G1876" s="4" t="s">
        <v>921</v>
      </c>
      <c r="H1876" s="4" t="s">
        <v>38</v>
      </c>
      <c r="I1876" s="4" t="s">
        <v>748</v>
      </c>
      <c r="J1876" s="4"/>
      <c r="K1876" s="55">
        <v>45356</v>
      </c>
      <c r="L1876" s="4" t="s">
        <v>860</v>
      </c>
      <c r="M1876" s="4" t="s">
        <v>2949</v>
      </c>
      <c r="N1876" s="55"/>
      <c r="O1876" s="4" t="s">
        <v>4924</v>
      </c>
      <c r="P1876" s="55">
        <v>45356</v>
      </c>
      <c r="Q1876" s="4" t="s">
        <v>4925</v>
      </c>
      <c r="R1876" s="4"/>
      <c r="S1876" s="4"/>
      <c r="T1876" s="56">
        <v>99</v>
      </c>
      <c r="U1876" s="56" t="s">
        <v>64</v>
      </c>
      <c r="V1876" s="4">
        <v>449</v>
      </c>
      <c r="W1876" s="56" t="s">
        <v>308</v>
      </c>
      <c r="X1876" s="4">
        <v>813</v>
      </c>
      <c r="Y1876" s="56" t="s">
        <v>309</v>
      </c>
      <c r="Z1876" s="56">
        <v>11</v>
      </c>
      <c r="AA1876" s="56" t="s">
        <v>310</v>
      </c>
      <c r="AB1876" s="56">
        <v>1</v>
      </c>
      <c r="AC1876" s="56" t="s">
        <v>310</v>
      </c>
      <c r="AD1876" s="37">
        <v>1</v>
      </c>
      <c r="AE1876" s="37" t="s">
        <v>310</v>
      </c>
      <c r="AF1876" s="4"/>
      <c r="AG1876" s="4"/>
      <c r="AH1876" s="4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</row>
    <row r="1877" spans="1:46" ht="15" customHeight="1" x14ac:dyDescent="0.35">
      <c r="A1877" s="4">
        <v>2024</v>
      </c>
      <c r="B1877" s="4" t="s">
        <v>147</v>
      </c>
      <c r="C1877" s="4" t="s">
        <v>148</v>
      </c>
      <c r="D1877" s="55">
        <v>45257</v>
      </c>
      <c r="E1877" s="4" t="s">
        <v>3198</v>
      </c>
      <c r="F1877" s="4" t="s">
        <v>36</v>
      </c>
      <c r="G1877" s="4" t="s">
        <v>37</v>
      </c>
      <c r="H1877" s="4" t="s">
        <v>38</v>
      </c>
      <c r="I1877" s="4" t="s">
        <v>2735</v>
      </c>
      <c r="J1877" s="4"/>
      <c r="K1877" s="55">
        <v>45386</v>
      </c>
      <c r="L1877" s="4" t="s">
        <v>860</v>
      </c>
      <c r="M1877" s="4" t="s">
        <v>3185</v>
      </c>
      <c r="N1877" s="55"/>
      <c r="O1877" s="4" t="s">
        <v>4926</v>
      </c>
      <c r="P1877" s="55">
        <v>45386</v>
      </c>
      <c r="Q1877" s="4" t="s">
        <v>4927</v>
      </c>
      <c r="R1877" s="4"/>
      <c r="S1877" s="4"/>
      <c r="T1877" s="4">
        <v>0</v>
      </c>
      <c r="U1877" s="4" t="s">
        <v>150</v>
      </c>
      <c r="V1877" s="4">
        <v>301214</v>
      </c>
      <c r="W1877" s="4" t="s">
        <v>4928</v>
      </c>
      <c r="X1877" s="4">
        <v>301214</v>
      </c>
      <c r="Y1877" s="4" t="s">
        <v>4928</v>
      </c>
      <c r="Z1877" s="4">
        <v>14</v>
      </c>
      <c r="AA1877" s="4" t="s">
        <v>731</v>
      </c>
      <c r="AB1877" s="4">
        <v>1</v>
      </c>
      <c r="AC1877" s="4" t="s">
        <v>1387</v>
      </c>
      <c r="AD1877" s="36">
        <v>3</v>
      </c>
      <c r="AE1877" s="36" t="s">
        <v>4929</v>
      </c>
      <c r="AF1877" s="4"/>
      <c r="AG1877" s="4"/>
      <c r="AH1877" s="4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</row>
    <row r="1878" spans="1:46" ht="15" customHeight="1" x14ac:dyDescent="0.35">
      <c r="A1878" s="4">
        <v>2024</v>
      </c>
      <c r="B1878" s="4" t="s">
        <v>147</v>
      </c>
      <c r="C1878" s="4" t="s">
        <v>148</v>
      </c>
      <c r="D1878" s="55">
        <v>45258</v>
      </c>
      <c r="E1878" s="4" t="s">
        <v>4289</v>
      </c>
      <c r="F1878" s="4" t="s">
        <v>36</v>
      </c>
      <c r="G1878" s="4" t="s">
        <v>921</v>
      </c>
      <c r="H1878" s="4" t="s">
        <v>38</v>
      </c>
      <c r="I1878" s="4" t="s">
        <v>3491</v>
      </c>
      <c r="J1878" s="4"/>
      <c r="K1878" s="55">
        <v>45327</v>
      </c>
      <c r="L1878" s="4" t="s">
        <v>860</v>
      </c>
      <c r="M1878" s="4" t="s">
        <v>2983</v>
      </c>
      <c r="N1878" s="55"/>
      <c r="O1878" s="4" t="s">
        <v>4930</v>
      </c>
      <c r="P1878" s="55">
        <v>45327</v>
      </c>
      <c r="Q1878" s="4" t="s">
        <v>4931</v>
      </c>
      <c r="R1878" s="4"/>
      <c r="S1878" s="4"/>
      <c r="T1878" s="56">
        <v>0</v>
      </c>
      <c r="U1878" s="56" t="s">
        <v>150</v>
      </c>
      <c r="V1878" s="4">
        <v>301262</v>
      </c>
      <c r="W1878" s="56" t="s">
        <v>1031</v>
      </c>
      <c r="X1878" s="4">
        <v>301262</v>
      </c>
      <c r="Y1878" s="56" t="s">
        <v>1031</v>
      </c>
      <c r="Z1878" s="56">
        <v>15</v>
      </c>
      <c r="AA1878" s="56" t="s">
        <v>43</v>
      </c>
      <c r="AB1878" s="56">
        <v>1</v>
      </c>
      <c r="AC1878" s="56" t="s">
        <v>43</v>
      </c>
      <c r="AD1878" s="37">
        <v>13</v>
      </c>
      <c r="AE1878" s="37" t="s">
        <v>44</v>
      </c>
      <c r="AF1878" s="4"/>
      <c r="AG1878" s="4"/>
      <c r="AH1878" s="4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</row>
    <row r="1879" spans="1:46" ht="15" customHeight="1" x14ac:dyDescent="0.35">
      <c r="A1879" s="4">
        <v>2024</v>
      </c>
      <c r="B1879" s="4" t="s">
        <v>147</v>
      </c>
      <c r="C1879" s="4" t="s">
        <v>148</v>
      </c>
      <c r="D1879" s="55">
        <v>45316</v>
      </c>
      <c r="E1879" s="4" t="s">
        <v>4284</v>
      </c>
      <c r="F1879" s="4" t="s">
        <v>36</v>
      </c>
      <c r="G1879" s="4" t="s">
        <v>37</v>
      </c>
      <c r="H1879" s="4" t="s">
        <v>38</v>
      </c>
      <c r="I1879" s="4" t="s">
        <v>3491</v>
      </c>
      <c r="J1879" s="4"/>
      <c r="K1879" s="55">
        <v>45327</v>
      </c>
      <c r="L1879" s="4" t="s">
        <v>860</v>
      </c>
      <c r="M1879" s="4" t="s">
        <v>2983</v>
      </c>
      <c r="N1879" s="55"/>
      <c r="O1879" s="4" t="s">
        <v>4932</v>
      </c>
      <c r="P1879" s="55">
        <v>45327</v>
      </c>
      <c r="Q1879" s="4" t="s">
        <v>4933</v>
      </c>
      <c r="R1879" s="4"/>
      <c r="S1879" s="4"/>
      <c r="T1879" s="4">
        <v>0</v>
      </c>
      <c r="U1879" s="4" t="s">
        <v>150</v>
      </c>
      <c r="V1879" s="4">
        <v>301280</v>
      </c>
      <c r="W1879" s="4" t="s">
        <v>465</v>
      </c>
      <c r="X1879" s="4">
        <v>301280</v>
      </c>
      <c r="Y1879" s="4" t="s">
        <v>465</v>
      </c>
      <c r="Z1879" s="4">
        <v>15</v>
      </c>
      <c r="AA1879" s="4" t="s">
        <v>43</v>
      </c>
      <c r="AB1879" s="4">
        <v>1</v>
      </c>
      <c r="AC1879" s="4" t="s">
        <v>43</v>
      </c>
      <c r="AD1879" s="36">
        <v>31</v>
      </c>
      <c r="AE1879" s="36" t="s">
        <v>49</v>
      </c>
      <c r="AF1879" s="4"/>
      <c r="AG1879" s="4"/>
      <c r="AH1879" s="4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</row>
    <row r="1880" spans="1:46" ht="15" customHeight="1" x14ac:dyDescent="0.35">
      <c r="A1880" s="4">
        <v>2024</v>
      </c>
      <c r="B1880" s="4" t="s">
        <v>147</v>
      </c>
      <c r="C1880" s="4" t="s">
        <v>148</v>
      </c>
      <c r="D1880" s="55">
        <v>45327</v>
      </c>
      <c r="E1880" s="4" t="s">
        <v>4533</v>
      </c>
      <c r="F1880" s="4" t="s">
        <v>3709</v>
      </c>
      <c r="G1880" s="4" t="s">
        <v>37</v>
      </c>
      <c r="H1880" s="4" t="s">
        <v>38</v>
      </c>
      <c r="I1880" s="4" t="s">
        <v>2755</v>
      </c>
      <c r="J1880" s="4">
        <v>5</v>
      </c>
      <c r="K1880" s="55">
        <v>45558</v>
      </c>
      <c r="L1880" s="4" t="s">
        <v>860</v>
      </c>
      <c r="M1880" s="4" t="s">
        <v>2983</v>
      </c>
      <c r="N1880" s="55" t="s">
        <v>3710</v>
      </c>
      <c r="O1880" s="4" t="s">
        <v>4934</v>
      </c>
      <c r="P1880" s="55">
        <v>45558</v>
      </c>
      <c r="Q1880" s="4" t="s">
        <v>4935</v>
      </c>
      <c r="R1880" s="4"/>
      <c r="S1880" s="4"/>
      <c r="T1880" s="4">
        <v>0</v>
      </c>
      <c r="U1880" s="4" t="s">
        <v>150</v>
      </c>
      <c r="V1880" s="4">
        <v>301712</v>
      </c>
      <c r="W1880" s="4" t="s">
        <v>1357</v>
      </c>
      <c r="X1880" s="4">
        <v>301712</v>
      </c>
      <c r="Y1880" s="4" t="s">
        <v>1357</v>
      </c>
      <c r="Z1880" s="4">
        <v>22</v>
      </c>
      <c r="AA1880" s="4" t="s">
        <v>108</v>
      </c>
      <c r="AB1880" s="4">
        <v>2</v>
      </c>
      <c r="AC1880" s="4" t="s">
        <v>428</v>
      </c>
      <c r="AD1880" s="36">
        <v>6</v>
      </c>
      <c r="AE1880" s="36" t="s">
        <v>1359</v>
      </c>
      <c r="AF1880" s="4"/>
      <c r="AG1880" s="4"/>
      <c r="AH1880" s="4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</row>
    <row r="1881" spans="1:46" ht="15" customHeight="1" x14ac:dyDescent="0.35">
      <c r="A1881" s="4">
        <v>2026</v>
      </c>
      <c r="B1881" s="4" t="s">
        <v>147</v>
      </c>
      <c r="C1881" s="4" t="s">
        <v>148</v>
      </c>
      <c r="D1881" s="55">
        <v>45316</v>
      </c>
      <c r="E1881" s="4" t="s">
        <v>4533</v>
      </c>
      <c r="F1881" s="4" t="s">
        <v>3709</v>
      </c>
      <c r="G1881" s="4" t="s">
        <v>37</v>
      </c>
      <c r="H1881" s="4" t="s">
        <v>4538</v>
      </c>
      <c r="I1881" s="4" t="s">
        <v>2735</v>
      </c>
      <c r="J1881" s="4"/>
      <c r="K1881" s="55"/>
      <c r="L1881" s="4" t="s">
        <v>4540</v>
      </c>
      <c r="M1881" s="4" t="s">
        <v>4936</v>
      </c>
      <c r="N1881" s="55"/>
      <c r="O1881" s="4"/>
      <c r="P1881" s="55"/>
      <c r="Q1881" s="4"/>
      <c r="R1881" s="4"/>
      <c r="S1881" s="4"/>
      <c r="T1881" s="4">
        <v>0</v>
      </c>
      <c r="U1881" s="4" t="s">
        <v>150</v>
      </c>
      <c r="V1881" s="4">
        <v>301237</v>
      </c>
      <c r="W1881" s="4" t="s">
        <v>3078</v>
      </c>
      <c r="X1881" s="4">
        <v>301237</v>
      </c>
      <c r="Y1881" s="4" t="s">
        <v>3078</v>
      </c>
      <c r="Z1881" s="4">
        <v>14</v>
      </c>
      <c r="AA1881" s="4" t="s">
        <v>731</v>
      </c>
      <c r="AB1881" s="4">
        <v>2</v>
      </c>
      <c r="AC1881" s="4" t="s">
        <v>732</v>
      </c>
      <c r="AD1881" s="36">
        <v>6</v>
      </c>
      <c r="AE1881" s="36" t="s">
        <v>3079</v>
      </c>
      <c r="AF1881" s="4"/>
      <c r="AG1881" s="4"/>
      <c r="AH1881" s="4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</row>
    <row r="1882" spans="1:46" ht="15" customHeight="1" x14ac:dyDescent="0.35">
      <c r="A1882" s="4">
        <v>2024</v>
      </c>
      <c r="B1882" s="4" t="s">
        <v>34</v>
      </c>
      <c r="C1882" s="4" t="s">
        <v>289</v>
      </c>
      <c r="D1882" s="55">
        <v>45264</v>
      </c>
      <c r="E1882" s="4" t="s">
        <v>4289</v>
      </c>
      <c r="F1882" s="4" t="s">
        <v>36</v>
      </c>
      <c r="G1882" s="4" t="s">
        <v>921</v>
      </c>
      <c r="H1882" s="4" t="s">
        <v>38</v>
      </c>
      <c r="I1882" s="4" t="s">
        <v>2735</v>
      </c>
      <c r="J1882" s="4"/>
      <c r="K1882" s="55">
        <v>45370</v>
      </c>
      <c r="L1882" s="4" t="s">
        <v>860</v>
      </c>
      <c r="M1882" s="4" t="s">
        <v>3185</v>
      </c>
      <c r="N1882" s="55"/>
      <c r="O1882" s="4" t="s">
        <v>4937</v>
      </c>
      <c r="P1882" s="55">
        <v>45370</v>
      </c>
      <c r="Q1882" s="4" t="s">
        <v>4938</v>
      </c>
      <c r="R1882" s="4"/>
      <c r="S1882" s="4"/>
      <c r="T1882" s="4">
        <v>33</v>
      </c>
      <c r="U1882" s="4" t="s">
        <v>858</v>
      </c>
      <c r="V1882" s="4">
        <v>33</v>
      </c>
      <c r="W1882" s="4" t="s">
        <v>858</v>
      </c>
      <c r="X1882" s="4">
        <v>480</v>
      </c>
      <c r="Y1882" s="4" t="s">
        <v>858</v>
      </c>
      <c r="Z1882" s="4">
        <v>15</v>
      </c>
      <c r="AA1882" s="4" t="s">
        <v>43</v>
      </c>
      <c r="AB1882" s="4">
        <v>1</v>
      </c>
      <c r="AC1882" s="4" t="s">
        <v>43</v>
      </c>
      <c r="AD1882" s="36">
        <v>1</v>
      </c>
      <c r="AE1882" s="36" t="s">
        <v>43</v>
      </c>
      <c r="AF1882" s="4"/>
      <c r="AG1882" s="4"/>
      <c r="AH1882" s="4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</row>
    <row r="1883" spans="1:46" ht="15" customHeight="1" x14ac:dyDescent="0.35">
      <c r="A1883" s="4">
        <v>2024</v>
      </c>
      <c r="B1883" s="4" t="s">
        <v>34</v>
      </c>
      <c r="C1883" s="4" t="s">
        <v>34</v>
      </c>
      <c r="D1883" s="55">
        <v>45296</v>
      </c>
      <c r="E1883" s="4" t="s">
        <v>3198</v>
      </c>
      <c r="F1883" s="4" t="s">
        <v>36</v>
      </c>
      <c r="G1883" s="4" t="s">
        <v>37</v>
      </c>
      <c r="H1883" s="4" t="s">
        <v>38</v>
      </c>
      <c r="I1883" s="4" t="s">
        <v>2735</v>
      </c>
      <c r="J1883" s="4"/>
      <c r="K1883" s="55">
        <v>45362</v>
      </c>
      <c r="L1883" s="4" t="s">
        <v>860</v>
      </c>
      <c r="M1883" s="4" t="s">
        <v>3185</v>
      </c>
      <c r="N1883" s="55"/>
      <c r="O1883" s="4" t="s">
        <v>4939</v>
      </c>
      <c r="P1883" s="55">
        <v>45362</v>
      </c>
      <c r="Q1883" s="4" t="s">
        <v>4940</v>
      </c>
      <c r="R1883" s="4"/>
      <c r="S1883" s="4"/>
      <c r="T1883" s="4">
        <v>11</v>
      </c>
      <c r="U1883" s="4" t="s">
        <v>342</v>
      </c>
      <c r="V1883" s="4">
        <v>134</v>
      </c>
      <c r="W1883" s="4" t="s">
        <v>874</v>
      </c>
      <c r="X1883" s="4">
        <v>515</v>
      </c>
      <c r="Y1883" s="4" t="s">
        <v>874</v>
      </c>
      <c r="Z1883" s="4">
        <v>15</v>
      </c>
      <c r="AA1883" s="4" t="s">
        <v>43</v>
      </c>
      <c r="AB1883" s="4">
        <v>1</v>
      </c>
      <c r="AC1883" s="4" t="s">
        <v>43</v>
      </c>
      <c r="AD1883" s="36">
        <v>40</v>
      </c>
      <c r="AE1883" s="36" t="s">
        <v>672</v>
      </c>
      <c r="AF1883" s="4"/>
      <c r="AG1883" s="4"/>
      <c r="AH1883" s="4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</row>
    <row r="1884" spans="1:46" ht="15" customHeight="1" x14ac:dyDescent="0.35">
      <c r="A1884" s="4">
        <v>2024</v>
      </c>
      <c r="B1884" s="4" t="s">
        <v>34</v>
      </c>
      <c r="C1884" s="4" t="s">
        <v>244</v>
      </c>
      <c r="D1884" s="55">
        <v>45378</v>
      </c>
      <c r="E1884" s="4" t="s">
        <v>3850</v>
      </c>
      <c r="F1884" s="4" t="s">
        <v>36</v>
      </c>
      <c r="G1884" s="4" t="s">
        <v>921</v>
      </c>
      <c r="H1884" s="4" t="s">
        <v>38</v>
      </c>
      <c r="I1884" s="4" t="s">
        <v>2948</v>
      </c>
      <c r="J1884" s="4"/>
      <c r="K1884" s="55">
        <v>45383</v>
      </c>
      <c r="L1884" s="4" t="s">
        <v>860</v>
      </c>
      <c r="M1884" s="4" t="s">
        <v>3185</v>
      </c>
      <c r="N1884" s="55"/>
      <c r="O1884" s="4" t="s">
        <v>4941</v>
      </c>
      <c r="P1884" s="55">
        <v>45383</v>
      </c>
      <c r="Q1884" s="4" t="s">
        <v>4942</v>
      </c>
      <c r="R1884" s="4"/>
      <c r="S1884" s="4"/>
      <c r="T1884" s="4">
        <v>10</v>
      </c>
      <c r="U1884" s="4" t="s">
        <v>246</v>
      </c>
      <c r="V1884" s="4">
        <v>514</v>
      </c>
      <c r="W1884" s="4" t="s">
        <v>897</v>
      </c>
      <c r="X1884" s="4">
        <v>92</v>
      </c>
      <c r="Y1884" s="4" t="s">
        <v>898</v>
      </c>
      <c r="Z1884" s="4">
        <v>15</v>
      </c>
      <c r="AA1884" s="4" t="s">
        <v>43</v>
      </c>
      <c r="AB1884" s="4">
        <v>1</v>
      </c>
      <c r="AC1884" s="4" t="s">
        <v>43</v>
      </c>
      <c r="AD1884" s="36">
        <v>1</v>
      </c>
      <c r="AE1884" s="36" t="s">
        <v>43</v>
      </c>
      <c r="AF1884" s="4"/>
      <c r="AG1884" s="4"/>
      <c r="AH1884" s="4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</row>
    <row r="1885" spans="1:46" ht="15" customHeight="1" x14ac:dyDescent="0.35">
      <c r="A1885" s="4">
        <v>2024</v>
      </c>
      <c r="B1885" s="4" t="s">
        <v>147</v>
      </c>
      <c r="C1885" s="4" t="s">
        <v>148</v>
      </c>
      <c r="D1885" s="55">
        <v>45330</v>
      </c>
      <c r="E1885" s="4" t="s">
        <v>2947</v>
      </c>
      <c r="F1885" s="4" t="s">
        <v>36</v>
      </c>
      <c r="G1885" s="4" t="s">
        <v>921</v>
      </c>
      <c r="H1885" s="4" t="s">
        <v>38</v>
      </c>
      <c r="I1885" s="4" t="s">
        <v>4515</v>
      </c>
      <c r="J1885" s="4"/>
      <c r="K1885" s="55">
        <v>45334</v>
      </c>
      <c r="L1885" s="4" t="s">
        <v>860</v>
      </c>
      <c r="M1885" s="4" t="s">
        <v>3632</v>
      </c>
      <c r="N1885" s="55"/>
      <c r="O1885" s="4" t="s">
        <v>4943</v>
      </c>
      <c r="P1885" s="55">
        <v>45334</v>
      </c>
      <c r="Q1885" s="4" t="s">
        <v>4944</v>
      </c>
      <c r="R1885" s="4"/>
      <c r="S1885" s="4"/>
      <c r="T1885" s="4">
        <v>0</v>
      </c>
      <c r="U1885" s="4" t="s">
        <v>150</v>
      </c>
      <c r="V1885" s="4">
        <v>300679</v>
      </c>
      <c r="W1885" s="4" t="s">
        <v>603</v>
      </c>
      <c r="X1885" s="4">
        <v>300679</v>
      </c>
      <c r="Y1885" s="4" t="s">
        <v>603</v>
      </c>
      <c r="Z1885" s="4">
        <v>7</v>
      </c>
      <c r="AA1885" s="4" t="s">
        <v>329</v>
      </c>
      <c r="AB1885" s="4">
        <v>1</v>
      </c>
      <c r="AC1885" s="4" t="s">
        <v>330</v>
      </c>
      <c r="AD1885" s="36">
        <v>3</v>
      </c>
      <c r="AE1885" s="36" t="s">
        <v>604</v>
      </c>
      <c r="AF1885" s="4"/>
      <c r="AG1885" s="4"/>
      <c r="AH1885" s="4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</row>
    <row r="1886" spans="1:46" ht="15" customHeight="1" x14ac:dyDescent="0.35">
      <c r="A1886" s="4">
        <v>2024</v>
      </c>
      <c r="B1886" s="4" t="s">
        <v>62</v>
      </c>
      <c r="C1886" s="4" t="s">
        <v>62</v>
      </c>
      <c r="D1886" s="55">
        <v>45336</v>
      </c>
      <c r="E1886" s="4" t="s">
        <v>2947</v>
      </c>
      <c r="F1886" s="4" t="s">
        <v>36</v>
      </c>
      <c r="G1886" s="4" t="s">
        <v>921</v>
      </c>
      <c r="H1886" s="4" t="s">
        <v>38</v>
      </c>
      <c r="I1886" s="4" t="s">
        <v>748</v>
      </c>
      <c r="J1886" s="4"/>
      <c r="K1886" s="55">
        <v>45345</v>
      </c>
      <c r="L1886" s="4" t="s">
        <v>860</v>
      </c>
      <c r="M1886" s="4" t="s">
        <v>2983</v>
      </c>
      <c r="N1886" s="55"/>
      <c r="O1886" s="4" t="s">
        <v>4945</v>
      </c>
      <c r="P1886" s="55">
        <v>45345</v>
      </c>
      <c r="Q1886" s="4" t="s">
        <v>4946</v>
      </c>
      <c r="R1886" s="4"/>
      <c r="S1886" s="4"/>
      <c r="T1886" s="4">
        <v>99</v>
      </c>
      <c r="U1886" s="4" t="s">
        <v>64</v>
      </c>
      <c r="V1886" s="4">
        <v>463</v>
      </c>
      <c r="W1886" s="4" t="s">
        <v>419</v>
      </c>
      <c r="X1886" s="4">
        <v>1027</v>
      </c>
      <c r="Y1886" s="4" t="s">
        <v>420</v>
      </c>
      <c r="Z1886" s="4">
        <v>15</v>
      </c>
      <c r="AA1886" s="4" t="s">
        <v>43</v>
      </c>
      <c r="AB1886" s="4">
        <v>8</v>
      </c>
      <c r="AC1886" s="4" t="s">
        <v>421</v>
      </c>
      <c r="AD1886" s="36">
        <v>1</v>
      </c>
      <c r="AE1886" s="36" t="s">
        <v>422</v>
      </c>
      <c r="AF1886" s="4"/>
      <c r="AG1886" s="4"/>
      <c r="AH1886" s="4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</row>
    <row r="1887" spans="1:46" ht="15" customHeight="1" x14ac:dyDescent="0.35">
      <c r="A1887" s="4">
        <v>2024</v>
      </c>
      <c r="B1887" s="4" t="s">
        <v>147</v>
      </c>
      <c r="C1887" s="4" t="s">
        <v>148</v>
      </c>
      <c r="D1887" s="55">
        <v>45338</v>
      </c>
      <c r="E1887" s="4" t="s">
        <v>3198</v>
      </c>
      <c r="F1887" s="4" t="s">
        <v>36</v>
      </c>
      <c r="G1887" s="4" t="s">
        <v>37</v>
      </c>
      <c r="H1887" s="4" t="s">
        <v>38</v>
      </c>
      <c r="I1887" s="4" t="s">
        <v>2712</v>
      </c>
      <c r="J1887" s="4">
        <v>7</v>
      </c>
      <c r="K1887" s="55">
        <v>45338</v>
      </c>
      <c r="L1887" s="4" t="s">
        <v>860</v>
      </c>
      <c r="M1887" s="4" t="s">
        <v>3632</v>
      </c>
      <c r="N1887" s="55" t="s">
        <v>4516</v>
      </c>
      <c r="O1887" s="4" t="s">
        <v>4947</v>
      </c>
      <c r="P1887" s="55">
        <v>45338</v>
      </c>
      <c r="Q1887" s="4" t="s">
        <v>4948</v>
      </c>
      <c r="R1887" s="4"/>
      <c r="S1887" s="4"/>
      <c r="T1887" s="4">
        <v>0</v>
      </c>
      <c r="U1887" s="4" t="s">
        <v>150</v>
      </c>
      <c r="V1887" s="4">
        <v>300026</v>
      </c>
      <c r="W1887" s="4" t="s">
        <v>4949</v>
      </c>
      <c r="X1887" s="4">
        <v>300026</v>
      </c>
      <c r="Y1887" s="4" t="s">
        <v>4949</v>
      </c>
      <c r="Z1887" s="4">
        <v>1</v>
      </c>
      <c r="AA1887" s="4" t="s">
        <v>67</v>
      </c>
      <c r="AB1887" s="4">
        <v>2</v>
      </c>
      <c r="AC1887" s="4" t="s">
        <v>701</v>
      </c>
      <c r="AD1887" s="36">
        <v>5</v>
      </c>
      <c r="AE1887" s="36" t="s">
        <v>4950</v>
      </c>
      <c r="AF1887" s="4"/>
      <c r="AG1887" s="4"/>
      <c r="AH1887" s="4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</row>
    <row r="1888" spans="1:46" ht="15" customHeight="1" x14ac:dyDescent="0.35">
      <c r="A1888" s="4">
        <v>2025</v>
      </c>
      <c r="B1888" s="4" t="s">
        <v>147</v>
      </c>
      <c r="C1888" s="4" t="s">
        <v>148</v>
      </c>
      <c r="D1888" s="55">
        <v>45898</v>
      </c>
      <c r="E1888" s="4" t="s">
        <v>3708</v>
      </c>
      <c r="F1888" s="4" t="s">
        <v>3709</v>
      </c>
      <c r="G1888" s="4" t="s">
        <v>37</v>
      </c>
      <c r="H1888" s="4" t="s">
        <v>38</v>
      </c>
      <c r="I1888" s="4" t="s">
        <v>2755</v>
      </c>
      <c r="J1888" s="4">
        <v>2</v>
      </c>
      <c r="K1888" s="55">
        <v>45898</v>
      </c>
      <c r="L1888" s="4" t="s">
        <v>860</v>
      </c>
      <c r="M1888" s="4" t="s">
        <v>2983</v>
      </c>
      <c r="N1888" s="55" t="s">
        <v>3710</v>
      </c>
      <c r="O1888" s="4" t="s">
        <v>4951</v>
      </c>
      <c r="P1888" s="55">
        <v>45923</v>
      </c>
      <c r="Q1888" s="4" t="s">
        <v>4952</v>
      </c>
      <c r="R1888" s="4"/>
      <c r="S1888" s="4"/>
      <c r="T1888" s="4">
        <v>0</v>
      </c>
      <c r="U1888" s="4" t="s">
        <v>150</v>
      </c>
      <c r="V1888" s="4">
        <v>300720</v>
      </c>
      <c r="W1888" s="4" t="s">
        <v>4953</v>
      </c>
      <c r="X1888" s="4">
        <v>300720</v>
      </c>
      <c r="Y1888" s="4" t="s">
        <v>4953</v>
      </c>
      <c r="Z1888" s="4">
        <v>8</v>
      </c>
      <c r="AA1888" s="4" t="s">
        <v>191</v>
      </c>
      <c r="AB1888" s="4">
        <v>5</v>
      </c>
      <c r="AC1888" s="4" t="s">
        <v>3585</v>
      </c>
      <c r="AD1888" s="36">
        <v>5</v>
      </c>
      <c r="AE1888" s="36" t="s">
        <v>4954</v>
      </c>
      <c r="AF1888" s="4"/>
      <c r="AG1888" s="4"/>
      <c r="AH1888" s="4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</row>
    <row r="1889" spans="1:46" ht="15" customHeight="1" x14ac:dyDescent="0.35">
      <c r="A1889" s="4">
        <v>2024</v>
      </c>
      <c r="B1889" s="4" t="s">
        <v>34</v>
      </c>
      <c r="C1889" s="4" t="s">
        <v>34</v>
      </c>
      <c r="D1889" s="55">
        <v>45365</v>
      </c>
      <c r="E1889" s="4" t="s">
        <v>3850</v>
      </c>
      <c r="F1889" s="4" t="s">
        <v>36</v>
      </c>
      <c r="G1889" s="4" t="s">
        <v>921</v>
      </c>
      <c r="H1889" s="4" t="s">
        <v>38</v>
      </c>
      <c r="I1889" s="4" t="s">
        <v>2755</v>
      </c>
      <c r="J1889" s="4">
        <v>3</v>
      </c>
      <c r="K1889" s="55">
        <v>45411</v>
      </c>
      <c r="L1889" s="4" t="s">
        <v>860</v>
      </c>
      <c r="M1889" s="4" t="s">
        <v>3185</v>
      </c>
      <c r="N1889" s="55" t="s">
        <v>3793</v>
      </c>
      <c r="O1889" s="4" t="s">
        <v>4955</v>
      </c>
      <c r="P1889" s="55">
        <v>45411</v>
      </c>
      <c r="Q1889" s="4" t="s">
        <v>4956</v>
      </c>
      <c r="R1889" s="4"/>
      <c r="S1889" s="4"/>
      <c r="T1889" s="4">
        <v>5</v>
      </c>
      <c r="U1889" s="4" t="s">
        <v>121</v>
      </c>
      <c r="V1889" s="4">
        <v>55</v>
      </c>
      <c r="W1889" s="4" t="s">
        <v>122</v>
      </c>
      <c r="X1889" s="4">
        <v>53</v>
      </c>
      <c r="Y1889" s="4" t="s">
        <v>122</v>
      </c>
      <c r="Z1889" s="4">
        <v>16</v>
      </c>
      <c r="AA1889" s="4" t="s">
        <v>88</v>
      </c>
      <c r="AB1889" s="4">
        <v>1</v>
      </c>
      <c r="AC1889" s="4" t="s">
        <v>89</v>
      </c>
      <c r="AD1889" s="36">
        <v>1</v>
      </c>
      <c r="AE1889" s="36" t="s">
        <v>123</v>
      </c>
      <c r="AF1889" s="4"/>
      <c r="AG1889" s="4"/>
      <c r="AH1889" s="4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</row>
    <row r="1890" spans="1:46" ht="15" customHeight="1" x14ac:dyDescent="0.35">
      <c r="A1890" s="4">
        <v>2026</v>
      </c>
      <c r="B1890" s="4" t="s">
        <v>147</v>
      </c>
      <c r="C1890" s="4" t="s">
        <v>148</v>
      </c>
      <c r="D1890" s="55">
        <v>45341</v>
      </c>
      <c r="E1890" s="4" t="s">
        <v>3708</v>
      </c>
      <c r="F1890" s="4" t="s">
        <v>3709</v>
      </c>
      <c r="G1890" s="4" t="s">
        <v>37</v>
      </c>
      <c r="H1890" s="4" t="s">
        <v>4538</v>
      </c>
      <c r="I1890" s="4" t="s">
        <v>748</v>
      </c>
      <c r="J1890" s="4">
        <v>2</v>
      </c>
      <c r="K1890" s="55">
        <v>46002</v>
      </c>
      <c r="L1890" s="4" t="s">
        <v>4540</v>
      </c>
      <c r="M1890" s="4"/>
      <c r="N1890" s="55" t="s">
        <v>4516</v>
      </c>
      <c r="O1890" s="4"/>
      <c r="P1890" s="55"/>
      <c r="Q1890" s="4"/>
      <c r="R1890" s="4"/>
      <c r="S1890" s="4"/>
      <c r="T1890" s="4">
        <v>0</v>
      </c>
      <c r="U1890" s="4" t="s">
        <v>150</v>
      </c>
      <c r="V1890" s="4">
        <v>300966</v>
      </c>
      <c r="W1890" s="4" t="s">
        <v>3078</v>
      </c>
      <c r="X1890" s="4">
        <v>300966</v>
      </c>
      <c r="Y1890" s="4" t="s">
        <v>3078</v>
      </c>
      <c r="Z1890" s="4">
        <v>11</v>
      </c>
      <c r="AA1890" s="4" t="s">
        <v>310</v>
      </c>
      <c r="AB1890" s="4">
        <v>1</v>
      </c>
      <c r="AC1890" s="4" t="s">
        <v>310</v>
      </c>
      <c r="AD1890" s="36">
        <v>7</v>
      </c>
      <c r="AE1890" s="36" t="s">
        <v>3079</v>
      </c>
      <c r="AF1890" s="4"/>
      <c r="AG1890" s="4"/>
      <c r="AH1890" s="4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</row>
    <row r="1891" spans="1:46" ht="15" customHeight="1" x14ac:dyDescent="0.35">
      <c r="A1891" s="4">
        <v>2024</v>
      </c>
      <c r="B1891" s="4" t="s">
        <v>147</v>
      </c>
      <c r="C1891" s="4" t="s">
        <v>148</v>
      </c>
      <c r="D1891" s="55">
        <v>45322</v>
      </c>
      <c r="E1891" s="4" t="s">
        <v>3198</v>
      </c>
      <c r="F1891" s="4" t="s">
        <v>36</v>
      </c>
      <c r="G1891" s="4" t="s">
        <v>37</v>
      </c>
      <c r="H1891" s="4" t="s">
        <v>38</v>
      </c>
      <c r="I1891" s="4" t="s">
        <v>2712</v>
      </c>
      <c r="J1891" s="4">
        <v>6</v>
      </c>
      <c r="K1891" s="55">
        <v>45341</v>
      </c>
      <c r="L1891" s="4" t="s">
        <v>860</v>
      </c>
      <c r="M1891" s="4" t="s">
        <v>3632</v>
      </c>
      <c r="N1891" s="55" t="s">
        <v>3710</v>
      </c>
      <c r="O1891" s="4" t="s">
        <v>4957</v>
      </c>
      <c r="P1891" s="55">
        <v>45341</v>
      </c>
      <c r="Q1891" s="4" t="s">
        <v>4958</v>
      </c>
      <c r="R1891" s="4"/>
      <c r="S1891" s="4"/>
      <c r="T1891" s="4">
        <v>0</v>
      </c>
      <c r="U1891" s="4" t="s">
        <v>150</v>
      </c>
      <c r="V1891" s="4">
        <v>300080</v>
      </c>
      <c r="W1891" s="4" t="s">
        <v>4959</v>
      </c>
      <c r="X1891" s="4">
        <v>300080</v>
      </c>
      <c r="Y1891" s="4" t="s">
        <v>4959</v>
      </c>
      <c r="Z1891" s="4">
        <v>1</v>
      </c>
      <c r="AA1891" s="4" t="s">
        <v>67</v>
      </c>
      <c r="AB1891" s="4">
        <v>7</v>
      </c>
      <c r="AC1891" s="4" t="s">
        <v>2000</v>
      </c>
      <c r="AD1891" s="36">
        <v>3</v>
      </c>
      <c r="AE1891" s="36" t="s">
        <v>4960</v>
      </c>
      <c r="AF1891" s="4"/>
      <c r="AG1891" s="4"/>
      <c r="AH1891" s="4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</row>
    <row r="1892" spans="1:46" ht="15" customHeight="1" x14ac:dyDescent="0.35">
      <c r="A1892" s="4">
        <v>2024</v>
      </c>
      <c r="B1892" s="4" t="s">
        <v>147</v>
      </c>
      <c r="C1892" s="4" t="s">
        <v>207</v>
      </c>
      <c r="D1892" s="55">
        <v>45341</v>
      </c>
      <c r="E1892" s="4" t="s">
        <v>4284</v>
      </c>
      <c r="F1892" s="4" t="s">
        <v>36</v>
      </c>
      <c r="G1892" s="4" t="s">
        <v>37</v>
      </c>
      <c r="H1892" s="4" t="s">
        <v>38</v>
      </c>
      <c r="I1892" s="4" t="s">
        <v>2755</v>
      </c>
      <c r="J1892" s="4">
        <v>4</v>
      </c>
      <c r="K1892" s="55">
        <v>45433</v>
      </c>
      <c r="L1892" s="4" t="s">
        <v>860</v>
      </c>
      <c r="M1892" s="4" t="s">
        <v>2983</v>
      </c>
      <c r="N1892" s="55" t="s">
        <v>3710</v>
      </c>
      <c r="O1892" s="4" t="s">
        <v>4961</v>
      </c>
      <c r="P1892" s="55">
        <v>45433</v>
      </c>
      <c r="Q1892" s="4" t="s">
        <v>4962</v>
      </c>
      <c r="R1892" s="4"/>
      <c r="S1892" s="4"/>
      <c r="T1892" s="4">
        <v>0</v>
      </c>
      <c r="U1892" s="4" t="s">
        <v>150</v>
      </c>
      <c r="V1892" s="4">
        <v>301759</v>
      </c>
      <c r="W1892" s="4" t="s">
        <v>473</v>
      </c>
      <c r="X1892" s="4">
        <v>301759</v>
      </c>
      <c r="Y1892" s="4" t="s">
        <v>473</v>
      </c>
      <c r="Z1892" s="4">
        <v>22</v>
      </c>
      <c r="AA1892" s="4" t="s">
        <v>108</v>
      </c>
      <c r="AB1892" s="4">
        <v>9</v>
      </c>
      <c r="AC1892" s="4" t="s">
        <v>108</v>
      </c>
      <c r="AD1892" s="36">
        <v>1</v>
      </c>
      <c r="AE1892" s="36" t="s">
        <v>474</v>
      </c>
      <c r="AF1892" s="4"/>
      <c r="AG1892" s="4"/>
      <c r="AH1892" s="4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</row>
    <row r="1893" spans="1:46" ht="15" customHeight="1" x14ac:dyDescent="0.35">
      <c r="A1893" s="4">
        <v>2024</v>
      </c>
      <c r="B1893" s="4" t="s">
        <v>147</v>
      </c>
      <c r="C1893" s="4" t="s">
        <v>207</v>
      </c>
      <c r="D1893" s="55">
        <v>45342</v>
      </c>
      <c r="E1893" s="4" t="s">
        <v>3250</v>
      </c>
      <c r="F1893" s="4" t="s">
        <v>36</v>
      </c>
      <c r="G1893" s="4" t="s">
        <v>921</v>
      </c>
      <c r="H1893" s="4" t="s">
        <v>38</v>
      </c>
      <c r="I1893" s="4" t="s">
        <v>748</v>
      </c>
      <c r="J1893" s="4"/>
      <c r="K1893" s="55">
        <v>45378</v>
      </c>
      <c r="L1893" s="4" t="s">
        <v>860</v>
      </c>
      <c r="M1893" s="4" t="s">
        <v>2983</v>
      </c>
      <c r="N1893" s="55"/>
      <c r="O1893" s="4" t="s">
        <v>4963</v>
      </c>
      <c r="P1893" s="55">
        <v>45378</v>
      </c>
      <c r="Q1893" s="4" t="s">
        <v>4964</v>
      </c>
      <c r="R1893" s="4"/>
      <c r="S1893" s="4"/>
      <c r="T1893" s="4">
        <v>0</v>
      </c>
      <c r="U1893" s="4" t="s">
        <v>150</v>
      </c>
      <c r="V1893" s="4">
        <v>301481</v>
      </c>
      <c r="W1893" s="4" t="s">
        <v>775</v>
      </c>
      <c r="X1893" s="4">
        <v>301481</v>
      </c>
      <c r="Y1893" s="4" t="s">
        <v>775</v>
      </c>
      <c r="Z1893" s="4">
        <v>18</v>
      </c>
      <c r="AA1893" s="4" t="s">
        <v>94</v>
      </c>
      <c r="AB1893" s="4">
        <v>1</v>
      </c>
      <c r="AC1893" s="4" t="s">
        <v>95</v>
      </c>
      <c r="AD1893" s="36">
        <v>1</v>
      </c>
      <c r="AE1893" s="36" t="s">
        <v>94</v>
      </c>
      <c r="AF1893" s="4"/>
      <c r="AG1893" s="4"/>
      <c r="AH1893" s="4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</row>
    <row r="1894" spans="1:46" ht="15" customHeight="1" x14ac:dyDescent="0.35">
      <c r="A1894" s="4">
        <v>2025</v>
      </c>
      <c r="B1894" s="4" t="s">
        <v>147</v>
      </c>
      <c r="C1894" s="4" t="s">
        <v>148</v>
      </c>
      <c r="D1894" s="55">
        <v>45705</v>
      </c>
      <c r="E1894" s="4" t="s">
        <v>3708</v>
      </c>
      <c r="F1894" s="4" t="s">
        <v>3709</v>
      </c>
      <c r="G1894" s="4" t="s">
        <v>37</v>
      </c>
      <c r="H1894" s="4" t="s">
        <v>38</v>
      </c>
      <c r="I1894" s="4" t="s">
        <v>2755</v>
      </c>
      <c r="J1894" s="4">
        <v>4</v>
      </c>
      <c r="K1894" s="55">
        <v>46002</v>
      </c>
      <c r="L1894" s="4" t="s">
        <v>860</v>
      </c>
      <c r="M1894" s="4" t="s">
        <v>3026</v>
      </c>
      <c r="N1894" s="55" t="s">
        <v>3710</v>
      </c>
      <c r="O1894" s="4" t="s">
        <v>4965</v>
      </c>
      <c r="P1894" s="55">
        <v>46002</v>
      </c>
      <c r="Q1894" s="4" t="s">
        <v>4966</v>
      </c>
      <c r="R1894" s="4"/>
      <c r="S1894" s="4"/>
      <c r="T1894" s="4">
        <v>0</v>
      </c>
      <c r="U1894" s="4" t="s">
        <v>150</v>
      </c>
      <c r="V1894" s="4">
        <v>300747</v>
      </c>
      <c r="W1894" s="4" t="s">
        <v>4967</v>
      </c>
      <c r="X1894" s="4">
        <v>300747</v>
      </c>
      <c r="Y1894" s="4" t="s">
        <v>4967</v>
      </c>
      <c r="Z1894" s="4">
        <v>8</v>
      </c>
      <c r="AA1894" s="4" t="s">
        <v>191</v>
      </c>
      <c r="AB1894" s="4">
        <v>8</v>
      </c>
      <c r="AC1894" s="4" t="s">
        <v>728</v>
      </c>
      <c r="AD1894" s="36">
        <v>8</v>
      </c>
      <c r="AE1894" s="36" t="s">
        <v>4968</v>
      </c>
      <c r="AF1894" s="4"/>
      <c r="AG1894" s="4"/>
      <c r="AH1894" s="4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</row>
    <row r="1895" spans="1:46" ht="15" customHeight="1" x14ac:dyDescent="0.35">
      <c r="A1895" s="4">
        <v>2024</v>
      </c>
      <c r="B1895" s="4" t="s">
        <v>147</v>
      </c>
      <c r="C1895" s="4" t="s">
        <v>148</v>
      </c>
      <c r="D1895" s="55">
        <v>45344</v>
      </c>
      <c r="E1895" s="4" t="s">
        <v>3198</v>
      </c>
      <c r="F1895" s="4" t="s">
        <v>36</v>
      </c>
      <c r="G1895" s="4" t="s">
        <v>37</v>
      </c>
      <c r="H1895" s="4" t="s">
        <v>38</v>
      </c>
      <c r="I1895" s="4" t="s">
        <v>4520</v>
      </c>
      <c r="J1895" s="4"/>
      <c r="K1895" s="55">
        <v>45525</v>
      </c>
      <c r="L1895" s="4" t="s">
        <v>860</v>
      </c>
      <c r="M1895" s="4" t="s">
        <v>4585</v>
      </c>
      <c r="N1895" s="55" t="s">
        <v>3710</v>
      </c>
      <c r="O1895" s="4" t="s">
        <v>4969</v>
      </c>
      <c r="P1895" s="55">
        <v>45525</v>
      </c>
      <c r="Q1895" s="4" t="s">
        <v>4970</v>
      </c>
      <c r="R1895" s="4"/>
      <c r="S1895" s="4"/>
      <c r="T1895" s="4">
        <v>0</v>
      </c>
      <c r="U1895" s="4" t="s">
        <v>150</v>
      </c>
      <c r="V1895" s="4">
        <v>301183</v>
      </c>
      <c r="W1895" s="4" t="s">
        <v>4971</v>
      </c>
      <c r="X1895" s="4">
        <v>301183</v>
      </c>
      <c r="Y1895" s="4" t="s">
        <v>4971</v>
      </c>
      <c r="Z1895" s="4">
        <v>13</v>
      </c>
      <c r="AA1895" s="4" t="s">
        <v>314</v>
      </c>
      <c r="AB1895" s="4">
        <v>6</v>
      </c>
      <c r="AC1895" s="4" t="s">
        <v>2132</v>
      </c>
      <c r="AD1895" s="36">
        <v>8</v>
      </c>
      <c r="AE1895" s="36" t="s">
        <v>4972</v>
      </c>
      <c r="AF1895" s="4"/>
      <c r="AG1895" s="4"/>
      <c r="AH1895" s="4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</row>
    <row r="1896" spans="1:46" ht="15" customHeight="1" x14ac:dyDescent="0.35">
      <c r="A1896" s="4">
        <v>2024</v>
      </c>
      <c r="B1896" s="4" t="s">
        <v>34</v>
      </c>
      <c r="C1896" s="4" t="s">
        <v>34</v>
      </c>
      <c r="D1896" s="55">
        <v>45338</v>
      </c>
      <c r="E1896" s="4" t="s">
        <v>2811</v>
      </c>
      <c r="F1896" s="4" t="s">
        <v>36</v>
      </c>
      <c r="G1896" s="4" t="s">
        <v>921</v>
      </c>
      <c r="H1896" s="4" t="s">
        <v>38</v>
      </c>
      <c r="I1896" s="4" t="s">
        <v>2735</v>
      </c>
      <c r="J1896" s="4">
        <v>5</v>
      </c>
      <c r="K1896" s="55">
        <v>45344</v>
      </c>
      <c r="L1896" s="4" t="s">
        <v>860</v>
      </c>
      <c r="M1896" s="4" t="s">
        <v>2983</v>
      </c>
      <c r="N1896" s="55" t="s">
        <v>4973</v>
      </c>
      <c r="O1896" s="4" t="s">
        <v>4974</v>
      </c>
      <c r="P1896" s="55">
        <v>45344</v>
      </c>
      <c r="Q1896" s="4" t="s">
        <v>4975</v>
      </c>
      <c r="R1896" s="4"/>
      <c r="S1896" s="4"/>
      <c r="T1896" s="4">
        <v>11</v>
      </c>
      <c r="U1896" s="4" t="s">
        <v>342</v>
      </c>
      <c r="V1896" s="4">
        <v>11</v>
      </c>
      <c r="W1896" s="4" t="s">
        <v>364</v>
      </c>
      <c r="X1896" s="4">
        <v>117</v>
      </c>
      <c r="Y1896" s="4" t="s">
        <v>365</v>
      </c>
      <c r="Z1896" s="4">
        <v>15</v>
      </c>
      <c r="AA1896" s="4" t="s">
        <v>43</v>
      </c>
      <c r="AB1896" s="4">
        <v>1</v>
      </c>
      <c r="AC1896" s="4" t="s">
        <v>43</v>
      </c>
      <c r="AD1896" s="36">
        <v>13</v>
      </c>
      <c r="AE1896" s="36" t="s">
        <v>44</v>
      </c>
      <c r="AF1896" s="4"/>
      <c r="AG1896" s="4"/>
      <c r="AH1896" s="4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</row>
    <row r="1897" spans="1:46" ht="15" customHeight="1" x14ac:dyDescent="0.35">
      <c r="A1897" s="4">
        <v>2024</v>
      </c>
      <c r="B1897" s="4" t="s">
        <v>147</v>
      </c>
      <c r="C1897" s="4" t="s">
        <v>148</v>
      </c>
      <c r="D1897" s="55">
        <v>45345</v>
      </c>
      <c r="E1897" s="4" t="s">
        <v>3250</v>
      </c>
      <c r="F1897" s="4" t="s">
        <v>36</v>
      </c>
      <c r="G1897" s="4" t="s">
        <v>921</v>
      </c>
      <c r="H1897" s="4" t="s">
        <v>38</v>
      </c>
      <c r="I1897" s="4" t="s">
        <v>2755</v>
      </c>
      <c r="J1897" s="4">
        <v>2</v>
      </c>
      <c r="K1897" s="55">
        <v>45362</v>
      </c>
      <c r="L1897" s="4" t="s">
        <v>860</v>
      </c>
      <c r="M1897" s="4" t="s">
        <v>3632</v>
      </c>
      <c r="N1897" s="55" t="s">
        <v>3710</v>
      </c>
      <c r="O1897" s="4" t="s">
        <v>4976</v>
      </c>
      <c r="P1897" s="55">
        <v>45362</v>
      </c>
      <c r="Q1897" s="4" t="s">
        <v>4977</v>
      </c>
      <c r="R1897" s="4"/>
      <c r="S1897" s="4"/>
      <c r="T1897" s="4">
        <v>0</v>
      </c>
      <c r="U1897" s="4" t="s">
        <v>150</v>
      </c>
      <c r="V1897" s="4">
        <v>300696</v>
      </c>
      <c r="W1897" s="4" t="s">
        <v>3150</v>
      </c>
      <c r="X1897" s="4">
        <v>300696</v>
      </c>
      <c r="Y1897" s="4" t="s">
        <v>3150</v>
      </c>
      <c r="Z1897" s="4">
        <v>8</v>
      </c>
      <c r="AA1897" s="4" t="s">
        <v>191</v>
      </c>
      <c r="AB1897" s="4">
        <v>2</v>
      </c>
      <c r="AC1897" s="4" t="s">
        <v>941</v>
      </c>
      <c r="AD1897" s="36">
        <v>5</v>
      </c>
      <c r="AE1897" s="36" t="s">
        <v>3151</v>
      </c>
      <c r="AF1897" s="4"/>
      <c r="AG1897" s="4"/>
      <c r="AH1897" s="4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</row>
    <row r="1898" spans="1:46" ht="15" customHeight="1" x14ac:dyDescent="0.35">
      <c r="A1898" s="4">
        <v>2024</v>
      </c>
      <c r="B1898" s="4" t="s">
        <v>34</v>
      </c>
      <c r="C1898" s="4" t="s">
        <v>244</v>
      </c>
      <c r="D1898" s="55">
        <v>45345</v>
      </c>
      <c r="E1898" s="4" t="s">
        <v>2947</v>
      </c>
      <c r="F1898" s="4" t="s">
        <v>36</v>
      </c>
      <c r="G1898" s="4" t="s">
        <v>921</v>
      </c>
      <c r="H1898" s="4" t="s">
        <v>38</v>
      </c>
      <c r="I1898" s="4" t="s">
        <v>2948</v>
      </c>
      <c r="J1898" s="4"/>
      <c r="K1898" s="55">
        <v>45349</v>
      </c>
      <c r="L1898" s="4" t="s">
        <v>860</v>
      </c>
      <c r="M1898" s="4" t="s">
        <v>2983</v>
      </c>
      <c r="N1898" s="55"/>
      <c r="O1898" s="4" t="s">
        <v>4978</v>
      </c>
      <c r="P1898" s="55">
        <v>45349</v>
      </c>
      <c r="Q1898" s="4" t="s">
        <v>4979</v>
      </c>
      <c r="R1898" s="4"/>
      <c r="S1898" s="4"/>
      <c r="T1898" s="4">
        <v>10</v>
      </c>
      <c r="U1898" s="4" t="s">
        <v>246</v>
      </c>
      <c r="V1898" s="4">
        <v>537</v>
      </c>
      <c r="W1898" s="4" t="s">
        <v>991</v>
      </c>
      <c r="X1898" s="4">
        <v>115</v>
      </c>
      <c r="Y1898" s="4" t="s">
        <v>992</v>
      </c>
      <c r="Z1898" s="4">
        <v>9</v>
      </c>
      <c r="AA1898" s="4" t="s">
        <v>417</v>
      </c>
      <c r="AB1898" s="4">
        <v>1</v>
      </c>
      <c r="AC1898" s="4" t="s">
        <v>417</v>
      </c>
      <c r="AD1898" s="36">
        <v>1</v>
      </c>
      <c r="AE1898" s="36" t="s">
        <v>417</v>
      </c>
      <c r="AF1898" s="4"/>
      <c r="AG1898" s="4"/>
      <c r="AH1898" s="4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</row>
    <row r="1899" spans="1:46" ht="15" customHeight="1" x14ac:dyDescent="0.35">
      <c r="A1899" s="4">
        <v>2024</v>
      </c>
      <c r="B1899" s="4" t="s">
        <v>62</v>
      </c>
      <c r="C1899" s="4" t="s">
        <v>62</v>
      </c>
      <c r="D1899" s="55">
        <v>45348</v>
      </c>
      <c r="E1899" s="4" t="s">
        <v>3250</v>
      </c>
      <c r="F1899" s="4" t="s">
        <v>36</v>
      </c>
      <c r="G1899" s="4" t="s">
        <v>921</v>
      </c>
      <c r="H1899" s="4" t="s">
        <v>38</v>
      </c>
      <c r="I1899" s="4" t="s">
        <v>3923</v>
      </c>
      <c r="J1899" s="4"/>
      <c r="K1899" s="55">
        <v>45349</v>
      </c>
      <c r="L1899" s="4" t="s">
        <v>860</v>
      </c>
      <c r="M1899" s="4" t="s">
        <v>2983</v>
      </c>
      <c r="N1899" s="55"/>
      <c r="O1899" s="4" t="s">
        <v>4980</v>
      </c>
      <c r="P1899" s="55">
        <v>45349</v>
      </c>
      <c r="Q1899" s="4" t="s">
        <v>4981</v>
      </c>
      <c r="R1899" s="4"/>
      <c r="S1899" s="4"/>
      <c r="T1899" s="4">
        <v>99</v>
      </c>
      <c r="U1899" s="4" t="s">
        <v>64</v>
      </c>
      <c r="V1899" s="4">
        <v>448</v>
      </c>
      <c r="W1899" s="4" t="s">
        <v>304</v>
      </c>
      <c r="X1899" s="4">
        <v>804</v>
      </c>
      <c r="Y1899" s="4" t="s">
        <v>305</v>
      </c>
      <c r="Z1899" s="4">
        <v>10</v>
      </c>
      <c r="AA1899" s="4" t="s">
        <v>256</v>
      </c>
      <c r="AB1899" s="4">
        <v>1</v>
      </c>
      <c r="AC1899" s="4" t="s">
        <v>256</v>
      </c>
      <c r="AD1899" s="36">
        <v>2</v>
      </c>
      <c r="AE1899" s="36" t="s">
        <v>306</v>
      </c>
      <c r="AF1899" s="4"/>
      <c r="AG1899" s="4"/>
      <c r="AH1899" s="4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</row>
    <row r="1900" spans="1:46" ht="15" customHeight="1" x14ac:dyDescent="0.35">
      <c r="A1900" s="4">
        <v>2024</v>
      </c>
      <c r="B1900" s="4" t="s">
        <v>34</v>
      </c>
      <c r="C1900" s="4" t="s">
        <v>289</v>
      </c>
      <c r="D1900" s="55">
        <v>45342</v>
      </c>
      <c r="E1900" s="4" t="s">
        <v>3850</v>
      </c>
      <c r="F1900" s="4" t="s">
        <v>36</v>
      </c>
      <c r="G1900" s="4" t="s">
        <v>921</v>
      </c>
      <c r="H1900" s="4" t="s">
        <v>38</v>
      </c>
      <c r="I1900" s="4" t="s">
        <v>2735</v>
      </c>
      <c r="J1900" s="4"/>
      <c r="K1900" s="55">
        <v>45349</v>
      </c>
      <c r="L1900" s="4" t="s">
        <v>860</v>
      </c>
      <c r="M1900" s="4" t="s">
        <v>2983</v>
      </c>
      <c r="N1900" s="55"/>
      <c r="O1900" s="4" t="s">
        <v>4982</v>
      </c>
      <c r="P1900" s="55">
        <v>45349</v>
      </c>
      <c r="Q1900" s="4" t="s">
        <v>4983</v>
      </c>
      <c r="R1900" s="4"/>
      <c r="S1900" s="4"/>
      <c r="T1900" s="4">
        <v>20</v>
      </c>
      <c r="U1900" s="4" t="s">
        <v>291</v>
      </c>
      <c r="V1900" s="4">
        <v>20</v>
      </c>
      <c r="W1900" s="4" t="s">
        <v>291</v>
      </c>
      <c r="X1900" s="4">
        <v>197</v>
      </c>
      <c r="Y1900" s="4" t="s">
        <v>291</v>
      </c>
      <c r="Z1900" s="4">
        <v>15</v>
      </c>
      <c r="AA1900" s="4" t="s">
        <v>43</v>
      </c>
      <c r="AB1900" s="4">
        <v>1</v>
      </c>
      <c r="AC1900" s="4" t="s">
        <v>43</v>
      </c>
      <c r="AD1900" s="36">
        <v>1</v>
      </c>
      <c r="AE1900" s="36" t="s">
        <v>43</v>
      </c>
      <c r="AF1900" s="4"/>
      <c r="AG1900" s="4"/>
      <c r="AH1900" s="4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</row>
    <row r="1901" spans="1:46" ht="15" customHeight="1" x14ac:dyDescent="0.35">
      <c r="A1901" s="4">
        <v>2024</v>
      </c>
      <c r="B1901" s="4" t="s">
        <v>147</v>
      </c>
      <c r="C1901" s="4" t="s">
        <v>207</v>
      </c>
      <c r="D1901" s="55">
        <v>45348</v>
      </c>
      <c r="E1901" s="4" t="s">
        <v>3250</v>
      </c>
      <c r="F1901" s="4" t="s">
        <v>36</v>
      </c>
      <c r="G1901" s="4" t="s">
        <v>921</v>
      </c>
      <c r="H1901" s="4" t="s">
        <v>38</v>
      </c>
      <c r="I1901" s="4" t="s">
        <v>2735</v>
      </c>
      <c r="J1901" s="4"/>
      <c r="K1901" s="55">
        <v>45349</v>
      </c>
      <c r="L1901" s="4" t="s">
        <v>860</v>
      </c>
      <c r="M1901" s="4" t="s">
        <v>2983</v>
      </c>
      <c r="N1901" s="55"/>
      <c r="O1901" s="4" t="s">
        <v>4984</v>
      </c>
      <c r="P1901" s="55">
        <v>45349</v>
      </c>
      <c r="Q1901" s="4" t="s">
        <v>4985</v>
      </c>
      <c r="R1901" s="4"/>
      <c r="S1901" s="4"/>
      <c r="T1901" s="4">
        <v>0</v>
      </c>
      <c r="U1901" s="4" t="s">
        <v>150</v>
      </c>
      <c r="V1901" s="4">
        <v>301212</v>
      </c>
      <c r="W1901" s="4" t="s">
        <v>1386</v>
      </c>
      <c r="X1901" s="4">
        <v>301212</v>
      </c>
      <c r="Y1901" s="4" t="s">
        <v>1386</v>
      </c>
      <c r="Z1901" s="4">
        <v>14</v>
      </c>
      <c r="AA1901" s="4" t="s">
        <v>731</v>
      </c>
      <c r="AB1901" s="56">
        <v>1</v>
      </c>
      <c r="AC1901" s="56" t="s">
        <v>1387</v>
      </c>
      <c r="AD1901" s="36">
        <v>1</v>
      </c>
      <c r="AE1901" s="36" t="s">
        <v>1387</v>
      </c>
      <c r="AF1901" s="4"/>
      <c r="AG1901" s="4"/>
      <c r="AH1901" s="4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</row>
    <row r="1902" spans="1:46" ht="15" customHeight="1" x14ac:dyDescent="0.35">
      <c r="A1902" s="4">
        <v>2024</v>
      </c>
      <c r="B1902" s="4" t="s">
        <v>34</v>
      </c>
      <c r="C1902" s="4" t="s">
        <v>34</v>
      </c>
      <c r="D1902" s="55">
        <v>45345</v>
      </c>
      <c r="E1902" s="4" t="s">
        <v>3198</v>
      </c>
      <c r="F1902" s="4" t="s">
        <v>36</v>
      </c>
      <c r="G1902" s="4" t="s">
        <v>1149</v>
      </c>
      <c r="H1902" s="4" t="s">
        <v>38</v>
      </c>
      <c r="I1902" s="4" t="s">
        <v>2742</v>
      </c>
      <c r="J1902" s="4"/>
      <c r="K1902" s="55">
        <v>45350</v>
      </c>
      <c r="L1902" s="4" t="s">
        <v>860</v>
      </c>
      <c r="M1902" s="4" t="s">
        <v>2983</v>
      </c>
      <c r="N1902" s="55"/>
      <c r="O1902" s="4" t="s">
        <v>4986</v>
      </c>
      <c r="P1902" s="55">
        <v>45350</v>
      </c>
      <c r="Q1902" s="4" t="s">
        <v>4987</v>
      </c>
      <c r="R1902" s="4"/>
      <c r="S1902" s="4"/>
      <c r="T1902" s="4">
        <v>1</v>
      </c>
      <c r="U1902" s="4" t="s">
        <v>40</v>
      </c>
      <c r="V1902" s="4">
        <v>10</v>
      </c>
      <c r="W1902" s="4" t="s">
        <v>4452</v>
      </c>
      <c r="X1902" s="4">
        <v>1032</v>
      </c>
      <c r="Y1902" s="4" t="s">
        <v>4453</v>
      </c>
      <c r="Z1902" s="4">
        <v>15</v>
      </c>
      <c r="AA1902" s="4" t="s">
        <v>43</v>
      </c>
      <c r="AB1902" s="4">
        <v>1</v>
      </c>
      <c r="AC1902" s="4" t="s">
        <v>43</v>
      </c>
      <c r="AD1902" s="36">
        <v>4</v>
      </c>
      <c r="AE1902" s="36" t="s">
        <v>425</v>
      </c>
      <c r="AF1902" s="4"/>
      <c r="AG1902" s="4"/>
      <c r="AH1902" s="4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</row>
    <row r="1903" spans="1:46" ht="15" customHeight="1" x14ac:dyDescent="0.35">
      <c r="A1903" s="4">
        <v>2024</v>
      </c>
      <c r="B1903" s="4" t="s">
        <v>34</v>
      </c>
      <c r="C1903" s="4" t="s">
        <v>34</v>
      </c>
      <c r="D1903" s="55">
        <v>45343</v>
      </c>
      <c r="E1903" s="4" t="s">
        <v>3250</v>
      </c>
      <c r="F1903" s="4" t="s">
        <v>36</v>
      </c>
      <c r="G1903" s="4" t="s">
        <v>921</v>
      </c>
      <c r="H1903" s="4" t="s">
        <v>38</v>
      </c>
      <c r="I1903" s="4" t="s">
        <v>2742</v>
      </c>
      <c r="J1903" s="4"/>
      <c r="K1903" s="55">
        <v>45350</v>
      </c>
      <c r="L1903" s="4" t="s">
        <v>860</v>
      </c>
      <c r="M1903" s="4" t="s">
        <v>2983</v>
      </c>
      <c r="N1903" s="55"/>
      <c r="O1903" s="4" t="s">
        <v>4988</v>
      </c>
      <c r="P1903" s="55">
        <v>45350</v>
      </c>
      <c r="Q1903" s="4" t="s">
        <v>4989</v>
      </c>
      <c r="R1903" s="4"/>
      <c r="S1903" s="4"/>
      <c r="T1903" s="4">
        <v>1</v>
      </c>
      <c r="U1903" s="4" t="s">
        <v>40</v>
      </c>
      <c r="V1903" s="4">
        <v>183</v>
      </c>
      <c r="W1903" s="4" t="s">
        <v>128</v>
      </c>
      <c r="X1903" s="4">
        <v>163</v>
      </c>
      <c r="Y1903" s="4" t="s">
        <v>129</v>
      </c>
      <c r="Z1903" s="4">
        <v>15</v>
      </c>
      <c r="AA1903" s="4" t="s">
        <v>43</v>
      </c>
      <c r="AB1903" s="56">
        <v>1</v>
      </c>
      <c r="AC1903" s="56" t="s">
        <v>43</v>
      </c>
      <c r="AD1903" s="36">
        <v>30</v>
      </c>
      <c r="AE1903" s="36" t="s">
        <v>130</v>
      </c>
      <c r="AF1903" s="4"/>
      <c r="AG1903" s="4"/>
      <c r="AH1903" s="4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</row>
    <row r="1904" spans="1:46" ht="15" customHeight="1" x14ac:dyDescent="0.35">
      <c r="A1904" s="4">
        <v>2024</v>
      </c>
      <c r="B1904" s="4" t="s">
        <v>34</v>
      </c>
      <c r="C1904" s="4" t="s">
        <v>34</v>
      </c>
      <c r="D1904" s="55">
        <v>45344</v>
      </c>
      <c r="E1904" s="4" t="s">
        <v>2947</v>
      </c>
      <c r="F1904" s="4" t="s">
        <v>36</v>
      </c>
      <c r="G1904" s="4" t="s">
        <v>1149</v>
      </c>
      <c r="H1904" s="4" t="s">
        <v>38</v>
      </c>
      <c r="I1904" s="4" t="s">
        <v>2742</v>
      </c>
      <c r="J1904" s="4"/>
      <c r="K1904" s="55">
        <v>45373</v>
      </c>
      <c r="L1904" s="4" t="s">
        <v>860</v>
      </c>
      <c r="M1904" s="4" t="s">
        <v>2949</v>
      </c>
      <c r="N1904" s="55"/>
      <c r="O1904" s="4" t="s">
        <v>4990</v>
      </c>
      <c r="P1904" s="55">
        <v>45373</v>
      </c>
      <c r="Q1904" s="4" t="s">
        <v>4991</v>
      </c>
      <c r="R1904" s="4"/>
      <c r="S1904" s="4"/>
      <c r="T1904" s="4">
        <v>1</v>
      </c>
      <c r="U1904" s="4" t="s">
        <v>40</v>
      </c>
      <c r="V1904" s="4">
        <v>19</v>
      </c>
      <c r="W1904" s="4" t="s">
        <v>855</v>
      </c>
      <c r="X1904" s="4">
        <v>1265</v>
      </c>
      <c r="Y1904" s="4" t="s">
        <v>855</v>
      </c>
      <c r="Z1904" s="4">
        <v>15</v>
      </c>
      <c r="AA1904" s="4" t="s">
        <v>43</v>
      </c>
      <c r="AB1904" s="4">
        <v>1</v>
      </c>
      <c r="AC1904" s="4" t="s">
        <v>43</v>
      </c>
      <c r="AD1904" s="36">
        <v>30</v>
      </c>
      <c r="AE1904" s="36" t="s">
        <v>130</v>
      </c>
      <c r="AF1904" s="4"/>
      <c r="AG1904" s="4"/>
      <c r="AH1904" s="4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</row>
    <row r="1905" spans="1:46" ht="15" customHeight="1" x14ac:dyDescent="0.35">
      <c r="A1905" s="4">
        <v>2024</v>
      </c>
      <c r="B1905" s="4" t="s">
        <v>34</v>
      </c>
      <c r="C1905" s="4" t="s">
        <v>34</v>
      </c>
      <c r="D1905" s="55">
        <v>45348</v>
      </c>
      <c r="E1905" s="4" t="s">
        <v>4420</v>
      </c>
      <c r="F1905" s="4" t="s">
        <v>3709</v>
      </c>
      <c r="G1905" s="4" t="s">
        <v>37</v>
      </c>
      <c r="H1905" s="4" t="s">
        <v>38</v>
      </c>
      <c r="I1905" s="4" t="s">
        <v>2755</v>
      </c>
      <c r="J1905" s="4">
        <v>6</v>
      </c>
      <c r="K1905" s="55">
        <v>45376</v>
      </c>
      <c r="L1905" s="4" t="s">
        <v>860</v>
      </c>
      <c r="M1905" s="4" t="s">
        <v>2949</v>
      </c>
      <c r="N1905" s="55" t="s">
        <v>4973</v>
      </c>
      <c r="O1905" s="4" t="s">
        <v>4992</v>
      </c>
      <c r="P1905" s="55">
        <v>45376</v>
      </c>
      <c r="Q1905" s="4" t="s">
        <v>4993</v>
      </c>
      <c r="R1905" s="4"/>
      <c r="S1905" s="4"/>
      <c r="T1905" s="4">
        <v>40</v>
      </c>
      <c r="U1905" s="4" t="s">
        <v>1279</v>
      </c>
      <c r="V1905" s="4">
        <v>40</v>
      </c>
      <c r="W1905" s="4" t="s">
        <v>1280</v>
      </c>
      <c r="X1905" s="4">
        <v>1424</v>
      </c>
      <c r="Y1905" s="4" t="s">
        <v>1281</v>
      </c>
      <c r="Z1905" s="4">
        <v>15</v>
      </c>
      <c r="AA1905" s="4" t="s">
        <v>43</v>
      </c>
      <c r="AB1905" s="56">
        <v>1</v>
      </c>
      <c r="AC1905" s="56" t="s">
        <v>43</v>
      </c>
      <c r="AD1905" s="36">
        <v>31</v>
      </c>
      <c r="AE1905" s="36" t="s">
        <v>49</v>
      </c>
      <c r="AF1905" s="4"/>
      <c r="AG1905" s="4"/>
      <c r="AH1905" s="4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</row>
    <row r="1906" spans="1:46" ht="15" customHeight="1" x14ac:dyDescent="0.35">
      <c r="A1906" s="4">
        <v>2024</v>
      </c>
      <c r="B1906" s="4" t="s">
        <v>34</v>
      </c>
      <c r="C1906" s="4" t="s">
        <v>34</v>
      </c>
      <c r="D1906" s="55">
        <v>45350</v>
      </c>
      <c r="E1906" s="4" t="s">
        <v>3850</v>
      </c>
      <c r="F1906" s="4" t="s">
        <v>36</v>
      </c>
      <c r="G1906" s="4" t="s">
        <v>921</v>
      </c>
      <c r="H1906" s="4" t="s">
        <v>38</v>
      </c>
      <c r="I1906" s="4" t="s">
        <v>748</v>
      </c>
      <c r="J1906" s="4"/>
      <c r="K1906" s="55">
        <v>45418</v>
      </c>
      <c r="L1906" s="4" t="s">
        <v>860</v>
      </c>
      <c r="M1906" s="4" t="s">
        <v>3632</v>
      </c>
      <c r="N1906" s="55"/>
      <c r="O1906" s="4" t="s">
        <v>4994</v>
      </c>
      <c r="P1906" s="55">
        <v>45418</v>
      </c>
      <c r="Q1906" s="4" t="s">
        <v>4995</v>
      </c>
      <c r="R1906" s="4"/>
      <c r="S1906" s="4"/>
      <c r="T1906" s="4">
        <v>8</v>
      </c>
      <c r="U1906" s="4" t="s">
        <v>173</v>
      </c>
      <c r="V1906" s="4">
        <v>8</v>
      </c>
      <c r="W1906" s="4" t="s">
        <v>174</v>
      </c>
      <c r="X1906" s="4">
        <v>45</v>
      </c>
      <c r="Y1906" s="4" t="s">
        <v>175</v>
      </c>
      <c r="Z1906" s="4">
        <v>15</v>
      </c>
      <c r="AA1906" s="4" t="s">
        <v>43</v>
      </c>
      <c r="AB1906" s="4">
        <v>1</v>
      </c>
      <c r="AC1906" s="4" t="s">
        <v>43</v>
      </c>
      <c r="AD1906" s="36">
        <v>1</v>
      </c>
      <c r="AE1906" s="36" t="s">
        <v>43</v>
      </c>
      <c r="AF1906" s="4"/>
      <c r="AG1906" s="4"/>
      <c r="AH1906" s="4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</row>
    <row r="1907" spans="1:46" ht="15" customHeight="1" x14ac:dyDescent="0.35">
      <c r="A1907" s="4">
        <v>2024</v>
      </c>
      <c r="B1907" s="4" t="s">
        <v>34</v>
      </c>
      <c r="C1907" s="4" t="s">
        <v>34</v>
      </c>
      <c r="D1907" s="55">
        <v>45350</v>
      </c>
      <c r="E1907" s="4" t="s">
        <v>2811</v>
      </c>
      <c r="F1907" s="4" t="s">
        <v>36</v>
      </c>
      <c r="G1907" s="4" t="s">
        <v>921</v>
      </c>
      <c r="H1907" s="4" t="s">
        <v>38</v>
      </c>
      <c r="I1907" s="4" t="s">
        <v>748</v>
      </c>
      <c r="J1907" s="4"/>
      <c r="K1907" s="55">
        <v>45364</v>
      </c>
      <c r="L1907" s="4" t="s">
        <v>860</v>
      </c>
      <c r="M1907" s="4" t="s">
        <v>3185</v>
      </c>
      <c r="N1907" s="55"/>
      <c r="O1907" s="4" t="s">
        <v>4996</v>
      </c>
      <c r="P1907" s="55">
        <v>45364</v>
      </c>
      <c r="Q1907" s="4" t="s">
        <v>4997</v>
      </c>
      <c r="R1907" s="4"/>
      <c r="S1907" s="4"/>
      <c r="T1907" s="4">
        <v>10</v>
      </c>
      <c r="U1907" s="4" t="s">
        <v>246</v>
      </c>
      <c r="V1907" s="4">
        <v>10</v>
      </c>
      <c r="W1907" s="4" t="s">
        <v>360</v>
      </c>
      <c r="X1907" s="4">
        <v>79</v>
      </c>
      <c r="Y1907" s="4" t="s">
        <v>361</v>
      </c>
      <c r="Z1907" s="4">
        <v>15</v>
      </c>
      <c r="AA1907" s="4" t="s">
        <v>43</v>
      </c>
      <c r="AB1907" s="4">
        <v>1</v>
      </c>
      <c r="AC1907" s="4" t="s">
        <v>43</v>
      </c>
      <c r="AD1907" s="36">
        <v>30</v>
      </c>
      <c r="AE1907" s="36" t="s">
        <v>130</v>
      </c>
      <c r="AF1907" s="4"/>
      <c r="AG1907" s="4"/>
      <c r="AH1907" s="4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</row>
    <row r="1908" spans="1:46" ht="15" customHeight="1" x14ac:dyDescent="0.35">
      <c r="A1908" s="4">
        <v>2024</v>
      </c>
      <c r="B1908" s="4" t="s">
        <v>147</v>
      </c>
      <c r="C1908" s="4" t="s">
        <v>207</v>
      </c>
      <c r="D1908" s="55">
        <v>45350</v>
      </c>
      <c r="E1908" s="4" t="s">
        <v>2947</v>
      </c>
      <c r="F1908" s="4" t="s">
        <v>36</v>
      </c>
      <c r="G1908" s="4" t="s">
        <v>921</v>
      </c>
      <c r="H1908" s="4" t="s">
        <v>38</v>
      </c>
      <c r="I1908" s="4" t="s">
        <v>2755</v>
      </c>
      <c r="J1908" s="4">
        <v>5</v>
      </c>
      <c r="K1908" s="55">
        <v>45370</v>
      </c>
      <c r="L1908" s="4" t="s">
        <v>860</v>
      </c>
      <c r="M1908" s="4" t="s">
        <v>2949</v>
      </c>
      <c r="N1908" s="55" t="s">
        <v>3710</v>
      </c>
      <c r="O1908" s="4" t="s">
        <v>4998</v>
      </c>
      <c r="P1908" s="55">
        <v>45370</v>
      </c>
      <c r="Q1908" s="4" t="s">
        <v>4999</v>
      </c>
      <c r="R1908" s="4"/>
      <c r="S1908" s="4"/>
      <c r="T1908" s="4">
        <v>0</v>
      </c>
      <c r="U1908" s="4" t="s">
        <v>150</v>
      </c>
      <c r="V1908" s="4">
        <v>301750</v>
      </c>
      <c r="W1908" s="4" t="s">
        <v>803</v>
      </c>
      <c r="X1908" s="4">
        <v>301750</v>
      </c>
      <c r="Y1908" s="4" t="s">
        <v>803</v>
      </c>
      <c r="Z1908" s="4">
        <v>22</v>
      </c>
      <c r="AA1908" s="4" t="s">
        <v>108</v>
      </c>
      <c r="AB1908" s="4">
        <v>8</v>
      </c>
      <c r="AC1908" s="4" t="s">
        <v>804</v>
      </c>
      <c r="AD1908" s="36">
        <v>1</v>
      </c>
      <c r="AE1908" s="36" t="s">
        <v>804</v>
      </c>
      <c r="AF1908" s="4"/>
      <c r="AG1908" s="4"/>
      <c r="AH1908" s="4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</row>
    <row r="1909" spans="1:46" ht="15" customHeight="1" x14ac:dyDescent="0.35">
      <c r="A1909" s="4">
        <v>2024</v>
      </c>
      <c r="B1909" s="4" t="s">
        <v>147</v>
      </c>
      <c r="C1909" s="4" t="s">
        <v>148</v>
      </c>
      <c r="D1909" s="55">
        <v>45351</v>
      </c>
      <c r="E1909" s="4" t="s">
        <v>3250</v>
      </c>
      <c r="F1909" s="4" t="s">
        <v>36</v>
      </c>
      <c r="G1909" s="4" t="s">
        <v>921</v>
      </c>
      <c r="H1909" s="4" t="s">
        <v>38</v>
      </c>
      <c r="I1909" s="4" t="s">
        <v>2755</v>
      </c>
      <c r="J1909" s="4">
        <v>2</v>
      </c>
      <c r="K1909" s="55">
        <v>45370</v>
      </c>
      <c r="L1909" s="4" t="s">
        <v>860</v>
      </c>
      <c r="M1909" s="4" t="s">
        <v>2949</v>
      </c>
      <c r="N1909" s="55" t="s">
        <v>3710</v>
      </c>
      <c r="O1909" s="4" t="s">
        <v>5000</v>
      </c>
      <c r="P1909" s="55">
        <v>45370</v>
      </c>
      <c r="Q1909" s="4" t="s">
        <v>5001</v>
      </c>
      <c r="R1909" s="4"/>
      <c r="S1909" s="4"/>
      <c r="T1909" s="4">
        <v>0</v>
      </c>
      <c r="U1909" s="4" t="s">
        <v>150</v>
      </c>
      <c r="V1909" s="4">
        <v>301758</v>
      </c>
      <c r="W1909" s="4" t="s">
        <v>3177</v>
      </c>
      <c r="X1909" s="4">
        <v>301758</v>
      </c>
      <c r="Y1909" s="4" t="s">
        <v>3177</v>
      </c>
      <c r="Z1909" s="4">
        <v>22</v>
      </c>
      <c r="AA1909" s="4" t="s">
        <v>108</v>
      </c>
      <c r="AB1909" s="4">
        <v>8</v>
      </c>
      <c r="AC1909" s="4" t="s">
        <v>804</v>
      </c>
      <c r="AD1909" s="36">
        <v>9</v>
      </c>
      <c r="AE1909" s="36" t="s">
        <v>3178</v>
      </c>
      <c r="AF1909" s="4"/>
      <c r="AG1909" s="4"/>
      <c r="AH1909" s="4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</row>
    <row r="1910" spans="1:46" ht="15" customHeight="1" x14ac:dyDescent="0.35">
      <c r="A1910" s="4">
        <v>2024</v>
      </c>
      <c r="B1910" s="4" t="s">
        <v>34</v>
      </c>
      <c r="C1910" s="4" t="s">
        <v>34</v>
      </c>
      <c r="D1910" s="55">
        <v>45345</v>
      </c>
      <c r="E1910" s="4" t="s">
        <v>4289</v>
      </c>
      <c r="F1910" s="4" t="s">
        <v>36</v>
      </c>
      <c r="G1910" s="4" t="s">
        <v>921</v>
      </c>
      <c r="H1910" s="4" t="s">
        <v>38</v>
      </c>
      <c r="I1910" s="4" t="s">
        <v>2728</v>
      </c>
      <c r="J1910" s="4"/>
      <c r="K1910" s="55">
        <v>45364</v>
      </c>
      <c r="L1910" s="4" t="s">
        <v>860</v>
      </c>
      <c r="M1910" s="4" t="s">
        <v>3632</v>
      </c>
      <c r="N1910" s="55" t="s">
        <v>3793</v>
      </c>
      <c r="O1910" s="4" t="s">
        <v>5002</v>
      </c>
      <c r="P1910" s="55">
        <v>45364</v>
      </c>
      <c r="Q1910" s="4" t="s">
        <v>5003</v>
      </c>
      <c r="R1910" s="4"/>
      <c r="S1910" s="4"/>
      <c r="T1910" s="4">
        <v>6</v>
      </c>
      <c r="U1910" s="4" t="s">
        <v>138</v>
      </c>
      <c r="V1910" s="4">
        <v>6</v>
      </c>
      <c r="W1910" s="4" t="s">
        <v>169</v>
      </c>
      <c r="X1910" s="4">
        <v>15</v>
      </c>
      <c r="Y1910" s="4" t="s">
        <v>170</v>
      </c>
      <c r="Z1910" s="4">
        <v>15</v>
      </c>
      <c r="AA1910" s="4" t="s">
        <v>43</v>
      </c>
      <c r="AB1910" s="4">
        <v>1</v>
      </c>
      <c r="AC1910" s="4" t="s">
        <v>43</v>
      </c>
      <c r="AD1910" s="36">
        <v>22</v>
      </c>
      <c r="AE1910" s="36" t="s">
        <v>171</v>
      </c>
      <c r="AF1910" s="4"/>
      <c r="AG1910" s="4"/>
      <c r="AH1910" s="4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</row>
    <row r="1911" spans="1:46" ht="15" customHeight="1" x14ac:dyDescent="0.35">
      <c r="A1911" s="4">
        <v>2024</v>
      </c>
      <c r="B1911" s="4" t="s">
        <v>147</v>
      </c>
      <c r="C1911" s="4" t="s">
        <v>148</v>
      </c>
      <c r="D1911" s="55">
        <v>45345</v>
      </c>
      <c r="E1911" s="4" t="s">
        <v>3198</v>
      </c>
      <c r="F1911" s="4" t="s">
        <v>36</v>
      </c>
      <c r="G1911" s="4" t="s">
        <v>37</v>
      </c>
      <c r="H1911" s="4" t="s">
        <v>38</v>
      </c>
      <c r="I1911" s="4" t="s">
        <v>2755</v>
      </c>
      <c r="J1911" s="4">
        <v>6</v>
      </c>
      <c r="K1911" s="55">
        <v>45443</v>
      </c>
      <c r="L1911" s="4" t="s">
        <v>860</v>
      </c>
      <c r="M1911" s="4" t="s">
        <v>3632</v>
      </c>
      <c r="N1911" s="55" t="s">
        <v>3710</v>
      </c>
      <c r="O1911" s="4" t="s">
        <v>5004</v>
      </c>
      <c r="P1911" s="55">
        <v>45443</v>
      </c>
      <c r="Q1911" s="4" t="s">
        <v>5005</v>
      </c>
      <c r="R1911" s="4"/>
      <c r="S1911" s="4"/>
      <c r="T1911" s="4">
        <v>0</v>
      </c>
      <c r="U1911" s="4" t="s">
        <v>150</v>
      </c>
      <c r="V1911" s="4">
        <v>300735</v>
      </c>
      <c r="W1911" s="4" t="s">
        <v>5006</v>
      </c>
      <c r="X1911" s="4">
        <v>300735</v>
      </c>
      <c r="Y1911" s="4" t="s">
        <v>5006</v>
      </c>
      <c r="Z1911" s="4">
        <v>8</v>
      </c>
      <c r="AA1911" s="4" t="s">
        <v>191</v>
      </c>
      <c r="AB1911" s="4">
        <v>7</v>
      </c>
      <c r="AC1911" s="4" t="s">
        <v>2077</v>
      </c>
      <c r="AD1911" s="36">
        <v>4</v>
      </c>
      <c r="AE1911" s="36" t="s">
        <v>5007</v>
      </c>
      <c r="AF1911" s="4"/>
      <c r="AG1911" s="4"/>
      <c r="AH1911" s="4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</row>
    <row r="1912" spans="1:46" ht="15" customHeight="1" x14ac:dyDescent="0.35">
      <c r="A1912" s="4">
        <v>2024</v>
      </c>
      <c r="B1912" s="4" t="s">
        <v>147</v>
      </c>
      <c r="C1912" s="4" t="s">
        <v>148</v>
      </c>
      <c r="D1912" s="55">
        <v>45352</v>
      </c>
      <c r="E1912" s="4" t="s">
        <v>2947</v>
      </c>
      <c r="F1912" s="4" t="s">
        <v>36</v>
      </c>
      <c r="G1912" s="4" t="s">
        <v>921</v>
      </c>
      <c r="H1912" s="4" t="s">
        <v>38</v>
      </c>
      <c r="I1912" s="4" t="s">
        <v>748</v>
      </c>
      <c r="J1912" s="4"/>
      <c r="K1912" s="55">
        <v>45366</v>
      </c>
      <c r="L1912" s="4" t="s">
        <v>860</v>
      </c>
      <c r="M1912" s="4" t="s">
        <v>2949</v>
      </c>
      <c r="N1912" s="55"/>
      <c r="O1912" s="4" t="s">
        <v>5008</v>
      </c>
      <c r="P1912" s="55">
        <v>45366</v>
      </c>
      <c r="Q1912" s="4" t="s">
        <v>5009</v>
      </c>
      <c r="R1912" s="4"/>
      <c r="S1912" s="4"/>
      <c r="T1912" s="4">
        <v>0</v>
      </c>
      <c r="U1912" s="4" t="s">
        <v>150</v>
      </c>
      <c r="V1912" s="4">
        <v>300965</v>
      </c>
      <c r="W1912" s="4" t="s">
        <v>3447</v>
      </c>
      <c r="X1912" s="4">
        <v>300965</v>
      </c>
      <c r="Y1912" s="4" t="s">
        <v>3447</v>
      </c>
      <c r="Z1912" s="4">
        <v>11</v>
      </c>
      <c r="AA1912" s="4" t="s">
        <v>310</v>
      </c>
      <c r="AB1912" s="4">
        <v>1</v>
      </c>
      <c r="AC1912" s="4" t="s">
        <v>310</v>
      </c>
      <c r="AD1912" s="36">
        <v>6</v>
      </c>
      <c r="AE1912" s="36" t="s">
        <v>3448</v>
      </c>
      <c r="AF1912" s="4"/>
      <c r="AG1912" s="4"/>
      <c r="AH1912" s="4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</row>
    <row r="1913" spans="1:46" ht="15" customHeight="1" x14ac:dyDescent="0.35">
      <c r="A1913" s="4">
        <v>2024</v>
      </c>
      <c r="B1913" s="4" t="s">
        <v>34</v>
      </c>
      <c r="C1913" s="4" t="s">
        <v>34</v>
      </c>
      <c r="D1913" s="55">
        <v>45352</v>
      </c>
      <c r="E1913" s="4" t="s">
        <v>3250</v>
      </c>
      <c r="F1913" s="4" t="s">
        <v>36</v>
      </c>
      <c r="G1913" s="4" t="s">
        <v>921</v>
      </c>
      <c r="H1913" s="4" t="s">
        <v>38</v>
      </c>
      <c r="I1913" s="4" t="s">
        <v>3491</v>
      </c>
      <c r="J1913" s="4"/>
      <c r="K1913" s="55">
        <v>45352</v>
      </c>
      <c r="L1913" s="4" t="s">
        <v>860</v>
      </c>
      <c r="M1913" s="4" t="s">
        <v>2949</v>
      </c>
      <c r="N1913" s="55"/>
      <c r="O1913" s="4" t="s">
        <v>5010</v>
      </c>
      <c r="P1913" s="55">
        <v>45352</v>
      </c>
      <c r="Q1913" s="4" t="s">
        <v>5011</v>
      </c>
      <c r="R1913" s="4"/>
      <c r="S1913" s="4"/>
      <c r="T1913" s="4">
        <v>7</v>
      </c>
      <c r="U1913" s="4" t="s">
        <v>181</v>
      </c>
      <c r="V1913" s="4">
        <v>7</v>
      </c>
      <c r="W1913" s="4" t="s">
        <v>182</v>
      </c>
      <c r="X1913" s="4">
        <v>25</v>
      </c>
      <c r="Y1913" s="4" t="s">
        <v>183</v>
      </c>
      <c r="Z1913" s="4">
        <v>15</v>
      </c>
      <c r="AA1913" s="4" t="s">
        <v>43</v>
      </c>
      <c r="AB1913" s="4">
        <v>1</v>
      </c>
      <c r="AC1913" s="4" t="s">
        <v>43</v>
      </c>
      <c r="AD1913" s="36">
        <v>31</v>
      </c>
      <c r="AE1913" s="36" t="s">
        <v>49</v>
      </c>
      <c r="AF1913" s="4"/>
      <c r="AG1913" s="4"/>
      <c r="AH1913" s="4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</row>
    <row r="1914" spans="1:46" ht="15" customHeight="1" x14ac:dyDescent="0.35">
      <c r="A1914" s="4">
        <v>2024</v>
      </c>
      <c r="B1914" s="4" t="s">
        <v>147</v>
      </c>
      <c r="C1914" s="4" t="s">
        <v>148</v>
      </c>
      <c r="D1914" s="55">
        <v>45349</v>
      </c>
      <c r="E1914" s="4" t="s">
        <v>3250</v>
      </c>
      <c r="F1914" s="4" t="s">
        <v>36</v>
      </c>
      <c r="G1914" s="4" t="s">
        <v>921</v>
      </c>
      <c r="H1914" s="4" t="s">
        <v>38</v>
      </c>
      <c r="I1914" s="4" t="s">
        <v>3491</v>
      </c>
      <c r="J1914" s="4"/>
      <c r="K1914" s="55">
        <v>45355</v>
      </c>
      <c r="L1914" s="4" t="s">
        <v>860</v>
      </c>
      <c r="M1914" s="4" t="s">
        <v>2949</v>
      </c>
      <c r="N1914" s="55"/>
      <c r="O1914" s="4" t="s">
        <v>5012</v>
      </c>
      <c r="P1914" s="55">
        <v>45355</v>
      </c>
      <c r="Q1914" s="4" t="s">
        <v>5013</v>
      </c>
      <c r="R1914" s="4"/>
      <c r="S1914" s="4"/>
      <c r="T1914" s="4">
        <v>0</v>
      </c>
      <c r="U1914" s="4" t="s">
        <v>150</v>
      </c>
      <c r="V1914" s="4">
        <v>301259</v>
      </c>
      <c r="W1914" s="4" t="s">
        <v>435</v>
      </c>
      <c r="X1914" s="4">
        <v>301259</v>
      </c>
      <c r="Y1914" s="4" t="s">
        <v>435</v>
      </c>
      <c r="Z1914" s="4">
        <v>15</v>
      </c>
      <c r="AA1914" s="4" t="s">
        <v>43</v>
      </c>
      <c r="AB1914" s="4">
        <v>1</v>
      </c>
      <c r="AC1914" s="4" t="s">
        <v>43</v>
      </c>
      <c r="AD1914" s="36">
        <v>10</v>
      </c>
      <c r="AE1914" s="36" t="s">
        <v>436</v>
      </c>
      <c r="AF1914" s="4"/>
      <c r="AG1914" s="4"/>
      <c r="AH1914" s="4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</row>
    <row r="1915" spans="1:46" ht="15" customHeight="1" x14ac:dyDescent="0.35">
      <c r="A1915" s="4">
        <v>2024</v>
      </c>
      <c r="B1915" s="4" t="s">
        <v>34</v>
      </c>
      <c r="C1915" s="4" t="s">
        <v>34</v>
      </c>
      <c r="D1915" s="55">
        <v>45352</v>
      </c>
      <c r="E1915" s="4" t="s">
        <v>4420</v>
      </c>
      <c r="F1915" s="4" t="s">
        <v>36</v>
      </c>
      <c r="G1915" s="4" t="s">
        <v>37</v>
      </c>
      <c r="H1915" s="4" t="s">
        <v>38</v>
      </c>
      <c r="I1915" s="4" t="s">
        <v>2735</v>
      </c>
      <c r="J1915" s="4"/>
      <c r="K1915" s="55">
        <v>45355</v>
      </c>
      <c r="L1915" s="4" t="s">
        <v>860</v>
      </c>
      <c r="M1915" s="4" t="s">
        <v>2949</v>
      </c>
      <c r="N1915" s="55"/>
      <c r="O1915" s="4" t="s">
        <v>5014</v>
      </c>
      <c r="P1915" s="55">
        <v>45355</v>
      </c>
      <c r="Q1915" s="4" t="s">
        <v>5015</v>
      </c>
      <c r="R1915" s="4"/>
      <c r="S1915" s="4"/>
      <c r="T1915" s="4">
        <v>11</v>
      </c>
      <c r="U1915" s="4" t="s">
        <v>342</v>
      </c>
      <c r="V1915" s="4">
        <v>136</v>
      </c>
      <c r="W1915" s="4" t="s">
        <v>577</v>
      </c>
      <c r="X1915" s="4">
        <v>1235</v>
      </c>
      <c r="Y1915" s="4" t="s">
        <v>578</v>
      </c>
      <c r="Z1915" s="4">
        <v>15</v>
      </c>
      <c r="AA1915" s="4" t="s">
        <v>43</v>
      </c>
      <c r="AB1915" s="4">
        <v>1</v>
      </c>
      <c r="AC1915" s="4" t="s">
        <v>43</v>
      </c>
      <c r="AD1915" s="36">
        <v>41</v>
      </c>
      <c r="AE1915" s="36" t="s">
        <v>579</v>
      </c>
      <c r="AF1915" s="4"/>
      <c r="AG1915" s="4"/>
      <c r="AH1915" s="4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</row>
    <row r="1916" spans="1:46" ht="15" customHeight="1" x14ac:dyDescent="0.35">
      <c r="A1916" s="4">
        <v>2024</v>
      </c>
      <c r="B1916" s="4" t="s">
        <v>147</v>
      </c>
      <c r="C1916" s="4" t="s">
        <v>148</v>
      </c>
      <c r="D1916" s="55">
        <v>45355</v>
      </c>
      <c r="E1916" s="4" t="s">
        <v>4623</v>
      </c>
      <c r="F1916" s="4" t="s">
        <v>36</v>
      </c>
      <c r="G1916" s="4" t="s">
        <v>37</v>
      </c>
      <c r="H1916" s="4" t="s">
        <v>38</v>
      </c>
      <c r="I1916" s="4" t="s">
        <v>2948</v>
      </c>
      <c r="J1916" s="4"/>
      <c r="K1916" s="55">
        <v>45364</v>
      </c>
      <c r="L1916" s="4" t="s">
        <v>860</v>
      </c>
      <c r="M1916" s="4" t="s">
        <v>3632</v>
      </c>
      <c r="N1916" s="55"/>
      <c r="O1916" s="4" t="s">
        <v>5016</v>
      </c>
      <c r="P1916" s="55">
        <v>45364</v>
      </c>
      <c r="Q1916" s="4" t="s">
        <v>5017</v>
      </c>
      <c r="R1916" s="4"/>
      <c r="S1916" s="4"/>
      <c r="T1916" s="4">
        <v>0</v>
      </c>
      <c r="U1916" s="4" t="s">
        <v>150</v>
      </c>
      <c r="V1916" s="4">
        <v>300334</v>
      </c>
      <c r="W1916" s="4" t="s">
        <v>2619</v>
      </c>
      <c r="X1916" s="4">
        <v>300334</v>
      </c>
      <c r="Y1916" s="4" t="s">
        <v>2619</v>
      </c>
      <c r="Z1916" s="4">
        <v>4</v>
      </c>
      <c r="AA1916" s="4" t="s">
        <v>301</v>
      </c>
      <c r="AB1916" s="4">
        <v>1</v>
      </c>
      <c r="AC1916" s="4" t="s">
        <v>301</v>
      </c>
      <c r="AD1916" s="36">
        <v>4</v>
      </c>
      <c r="AE1916" s="36" t="s">
        <v>2620</v>
      </c>
      <c r="AF1916" s="4"/>
      <c r="AG1916" s="4"/>
      <c r="AH1916" s="4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</row>
    <row r="1917" spans="1:46" ht="15" customHeight="1" x14ac:dyDescent="0.35">
      <c r="A1917" s="4">
        <v>2024</v>
      </c>
      <c r="B1917" s="4" t="s">
        <v>34</v>
      </c>
      <c r="C1917" s="4" t="s">
        <v>34</v>
      </c>
      <c r="D1917" s="55">
        <v>45352</v>
      </c>
      <c r="E1917" s="4" t="s">
        <v>3250</v>
      </c>
      <c r="F1917" s="4" t="s">
        <v>36</v>
      </c>
      <c r="G1917" s="4" t="s">
        <v>921</v>
      </c>
      <c r="H1917" s="4" t="s">
        <v>38</v>
      </c>
      <c r="I1917" s="4" t="s">
        <v>3923</v>
      </c>
      <c r="J1917" s="4"/>
      <c r="K1917" s="55">
        <v>45356</v>
      </c>
      <c r="L1917" s="4" t="s">
        <v>860</v>
      </c>
      <c r="M1917" s="4" t="s">
        <v>2949</v>
      </c>
      <c r="N1917" s="55"/>
      <c r="O1917" s="4" t="s">
        <v>5018</v>
      </c>
      <c r="P1917" s="55">
        <v>45356</v>
      </c>
      <c r="Q1917" s="4" t="s">
        <v>5019</v>
      </c>
      <c r="R1917" s="4"/>
      <c r="S1917" s="4"/>
      <c r="T1917" s="56">
        <v>3</v>
      </c>
      <c r="U1917" s="56" t="s">
        <v>159</v>
      </c>
      <c r="V1917" s="56">
        <v>60</v>
      </c>
      <c r="W1917" s="56" t="s">
        <v>1123</v>
      </c>
      <c r="X1917" s="56">
        <v>16</v>
      </c>
      <c r="Y1917" s="56" t="s">
        <v>1124</v>
      </c>
      <c r="Z1917" s="56">
        <v>15</v>
      </c>
      <c r="AA1917" s="56" t="s">
        <v>43</v>
      </c>
      <c r="AB1917" s="56">
        <v>1</v>
      </c>
      <c r="AC1917" s="56" t="s">
        <v>43</v>
      </c>
      <c r="AD1917" s="37">
        <v>1</v>
      </c>
      <c r="AE1917" s="37" t="s">
        <v>43</v>
      </c>
      <c r="AF1917" s="4"/>
      <c r="AG1917" s="4"/>
      <c r="AH1917" s="4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</row>
    <row r="1918" spans="1:46" ht="15" customHeight="1" x14ac:dyDescent="0.35">
      <c r="A1918" s="4">
        <v>2024</v>
      </c>
      <c r="B1918" s="4" t="s">
        <v>34</v>
      </c>
      <c r="C1918" s="4" t="s">
        <v>244</v>
      </c>
      <c r="D1918" s="55">
        <v>45356</v>
      </c>
      <c r="E1918" s="4" t="s">
        <v>3250</v>
      </c>
      <c r="F1918" s="4" t="s">
        <v>36</v>
      </c>
      <c r="G1918" s="4" t="s">
        <v>921</v>
      </c>
      <c r="H1918" s="4" t="s">
        <v>38</v>
      </c>
      <c r="I1918" s="4" t="s">
        <v>2948</v>
      </c>
      <c r="J1918" s="4"/>
      <c r="K1918" s="55">
        <v>45358</v>
      </c>
      <c r="L1918" s="4" t="s">
        <v>860</v>
      </c>
      <c r="M1918" s="4" t="s">
        <v>2949</v>
      </c>
      <c r="N1918" s="55"/>
      <c r="O1918" s="4" t="s">
        <v>5020</v>
      </c>
      <c r="P1918" s="55">
        <v>45358</v>
      </c>
      <c r="Q1918" s="4" t="s">
        <v>5021</v>
      </c>
      <c r="R1918" s="4"/>
      <c r="S1918" s="4"/>
      <c r="T1918" s="4">
        <v>10</v>
      </c>
      <c r="U1918" s="4" t="s">
        <v>246</v>
      </c>
      <c r="V1918" s="4">
        <v>523</v>
      </c>
      <c r="W1918" s="4" t="s">
        <v>1226</v>
      </c>
      <c r="X1918" s="4">
        <v>101</v>
      </c>
      <c r="Y1918" s="4" t="s">
        <v>1227</v>
      </c>
      <c r="Z1918" s="4">
        <v>14</v>
      </c>
      <c r="AA1918" s="4" t="s">
        <v>731</v>
      </c>
      <c r="AB1918" s="4">
        <v>3</v>
      </c>
      <c r="AC1918" s="4" t="s">
        <v>731</v>
      </c>
      <c r="AD1918" s="36">
        <v>1</v>
      </c>
      <c r="AE1918" s="36" t="s">
        <v>731</v>
      </c>
      <c r="AF1918" s="4"/>
      <c r="AG1918" s="4"/>
      <c r="AH1918" s="4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</row>
    <row r="1919" spans="1:46" ht="15" customHeight="1" x14ac:dyDescent="0.35">
      <c r="A1919" s="4">
        <v>2024</v>
      </c>
      <c r="B1919" s="4" t="s">
        <v>34</v>
      </c>
      <c r="C1919" s="4" t="s">
        <v>289</v>
      </c>
      <c r="D1919" s="55">
        <v>45337</v>
      </c>
      <c r="E1919" s="4" t="s">
        <v>4289</v>
      </c>
      <c r="F1919" s="4" t="s">
        <v>36</v>
      </c>
      <c r="G1919" s="4" t="s">
        <v>921</v>
      </c>
      <c r="H1919" s="4" t="s">
        <v>38</v>
      </c>
      <c r="I1919" s="4" t="s">
        <v>3923</v>
      </c>
      <c r="J1919" s="4">
        <v>5</v>
      </c>
      <c r="K1919" s="55">
        <v>45356</v>
      </c>
      <c r="L1919" s="4" t="s">
        <v>860</v>
      </c>
      <c r="M1919" s="4" t="s">
        <v>2949</v>
      </c>
      <c r="N1919" s="55" t="s">
        <v>4516</v>
      </c>
      <c r="O1919" s="4" t="s">
        <v>5022</v>
      </c>
      <c r="P1919" s="55">
        <v>45356</v>
      </c>
      <c r="Q1919" s="4" t="s">
        <v>5023</v>
      </c>
      <c r="R1919" s="4"/>
      <c r="S1919" s="4"/>
      <c r="T1919" s="56">
        <v>27</v>
      </c>
      <c r="U1919" s="56" t="s">
        <v>554</v>
      </c>
      <c r="V1919" s="56">
        <v>27</v>
      </c>
      <c r="W1919" s="56" t="s">
        <v>554</v>
      </c>
      <c r="X1919" s="56">
        <v>1295</v>
      </c>
      <c r="Y1919" s="56" t="s">
        <v>554</v>
      </c>
      <c r="Z1919" s="56">
        <v>15</v>
      </c>
      <c r="AA1919" s="56" t="s">
        <v>43</v>
      </c>
      <c r="AB1919" s="56">
        <v>1</v>
      </c>
      <c r="AC1919" s="56" t="s">
        <v>43</v>
      </c>
      <c r="AD1919" s="37">
        <v>1</v>
      </c>
      <c r="AE1919" s="37" t="s">
        <v>43</v>
      </c>
      <c r="AF1919" s="4"/>
      <c r="AG1919" s="4"/>
      <c r="AH1919" s="4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</row>
    <row r="1920" spans="1:46" ht="15" customHeight="1" x14ac:dyDescent="0.35">
      <c r="A1920" s="4">
        <v>2025</v>
      </c>
      <c r="B1920" s="4" t="s">
        <v>147</v>
      </c>
      <c r="C1920" s="4" t="s">
        <v>148</v>
      </c>
      <c r="D1920" s="55">
        <v>45936</v>
      </c>
      <c r="E1920" s="4" t="s">
        <v>3708</v>
      </c>
      <c r="F1920" s="4" t="s">
        <v>3709</v>
      </c>
      <c r="G1920" s="4" t="s">
        <v>37</v>
      </c>
      <c r="H1920" s="4" t="s">
        <v>38</v>
      </c>
      <c r="I1920" s="4" t="s">
        <v>2755</v>
      </c>
      <c r="J1920" s="4">
        <v>4</v>
      </c>
      <c r="K1920" s="55">
        <v>46010</v>
      </c>
      <c r="L1920" s="4" t="s">
        <v>860</v>
      </c>
      <c r="M1920" s="4" t="s">
        <v>3026</v>
      </c>
      <c r="N1920" s="55" t="s">
        <v>3710</v>
      </c>
      <c r="O1920" s="4" t="s">
        <v>5024</v>
      </c>
      <c r="P1920" s="55">
        <v>46010</v>
      </c>
      <c r="Q1920" s="4" t="s">
        <v>5025</v>
      </c>
      <c r="R1920" s="4"/>
      <c r="S1920" s="4"/>
      <c r="T1920" s="4">
        <v>0</v>
      </c>
      <c r="U1920" s="4" t="s">
        <v>150</v>
      </c>
      <c r="V1920" s="4">
        <v>301715</v>
      </c>
      <c r="W1920" s="4" t="s">
        <v>5026</v>
      </c>
      <c r="X1920" s="4">
        <v>301715</v>
      </c>
      <c r="Y1920" s="4" t="s">
        <v>5026</v>
      </c>
      <c r="Z1920" s="4">
        <v>22</v>
      </c>
      <c r="AA1920" s="4" t="s">
        <v>108</v>
      </c>
      <c r="AB1920" s="4">
        <v>3</v>
      </c>
      <c r="AC1920" s="4" t="s">
        <v>1456</v>
      </c>
      <c r="AD1920" s="36">
        <v>3</v>
      </c>
      <c r="AE1920" s="36" t="s">
        <v>108</v>
      </c>
      <c r="AF1920" s="4"/>
      <c r="AG1920" s="4"/>
      <c r="AH1920" s="4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</row>
    <row r="1921" spans="1:46" ht="15" customHeight="1" x14ac:dyDescent="0.35">
      <c r="A1921" s="4">
        <v>2024</v>
      </c>
      <c r="B1921" s="4" t="s">
        <v>34</v>
      </c>
      <c r="C1921" s="4" t="s">
        <v>34</v>
      </c>
      <c r="D1921" s="55">
        <v>45348</v>
      </c>
      <c r="E1921" s="4" t="s">
        <v>2947</v>
      </c>
      <c r="F1921" s="4" t="s">
        <v>36</v>
      </c>
      <c r="G1921" s="4" t="s">
        <v>921</v>
      </c>
      <c r="H1921" s="4" t="s">
        <v>38</v>
      </c>
      <c r="I1921" s="4" t="s">
        <v>2742</v>
      </c>
      <c r="J1921" s="4"/>
      <c r="K1921" s="55">
        <v>45359</v>
      </c>
      <c r="L1921" s="4" t="s">
        <v>860</v>
      </c>
      <c r="M1921" s="4" t="s">
        <v>2949</v>
      </c>
      <c r="N1921" s="55"/>
      <c r="O1921" s="4" t="s">
        <v>5027</v>
      </c>
      <c r="P1921" s="55">
        <v>45359</v>
      </c>
      <c r="Q1921" s="4" t="s">
        <v>5028</v>
      </c>
      <c r="R1921" s="4"/>
      <c r="S1921" s="4"/>
      <c r="T1921" s="4">
        <v>1</v>
      </c>
      <c r="U1921" s="4" t="s">
        <v>40</v>
      </c>
      <c r="V1921" s="4">
        <v>23</v>
      </c>
      <c r="W1921" s="4" t="s">
        <v>41</v>
      </c>
      <c r="X1921" s="4">
        <v>1314</v>
      </c>
      <c r="Y1921" s="4" t="s">
        <v>42</v>
      </c>
      <c r="Z1921" s="4">
        <v>15</v>
      </c>
      <c r="AA1921" s="4" t="s">
        <v>43</v>
      </c>
      <c r="AB1921" s="4">
        <v>1</v>
      </c>
      <c r="AC1921" s="4" t="s">
        <v>43</v>
      </c>
      <c r="AD1921" s="36">
        <v>13</v>
      </c>
      <c r="AE1921" s="36" t="s">
        <v>44</v>
      </c>
      <c r="AF1921" s="4"/>
      <c r="AG1921" s="4"/>
      <c r="AH1921" s="4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</row>
    <row r="1922" spans="1:46" ht="15" customHeight="1" x14ac:dyDescent="0.35">
      <c r="A1922" s="4">
        <v>2024</v>
      </c>
      <c r="B1922" s="4" t="s">
        <v>34</v>
      </c>
      <c r="C1922" s="4" t="s">
        <v>34</v>
      </c>
      <c r="D1922" s="55">
        <v>45352</v>
      </c>
      <c r="E1922" s="4" t="s">
        <v>3250</v>
      </c>
      <c r="F1922" s="4" t="s">
        <v>36</v>
      </c>
      <c r="G1922" s="4" t="s">
        <v>921</v>
      </c>
      <c r="H1922" s="4" t="s">
        <v>38</v>
      </c>
      <c r="I1922" s="4" t="s">
        <v>2742</v>
      </c>
      <c r="J1922" s="4"/>
      <c r="K1922" s="55">
        <v>45359</v>
      </c>
      <c r="L1922" s="4" t="s">
        <v>860</v>
      </c>
      <c r="M1922" s="4" t="s">
        <v>2949</v>
      </c>
      <c r="N1922" s="55"/>
      <c r="O1922" s="4" t="s">
        <v>5029</v>
      </c>
      <c r="P1922" s="55">
        <v>45359</v>
      </c>
      <c r="Q1922" s="4" t="s">
        <v>5030</v>
      </c>
      <c r="R1922" s="4"/>
      <c r="S1922" s="4"/>
      <c r="T1922" s="4">
        <v>1</v>
      </c>
      <c r="U1922" s="4" t="s">
        <v>40</v>
      </c>
      <c r="V1922" s="4">
        <v>11</v>
      </c>
      <c r="W1922" s="4" t="s">
        <v>293</v>
      </c>
      <c r="X1922" s="4">
        <v>1061</v>
      </c>
      <c r="Y1922" s="4" t="s">
        <v>293</v>
      </c>
      <c r="Z1922" s="4">
        <v>15</v>
      </c>
      <c r="AA1922" s="4" t="s">
        <v>43</v>
      </c>
      <c r="AB1922" s="4">
        <v>1</v>
      </c>
      <c r="AC1922" s="4" t="s">
        <v>43</v>
      </c>
      <c r="AD1922" s="36">
        <v>1</v>
      </c>
      <c r="AE1922" s="36" t="s">
        <v>43</v>
      </c>
      <c r="AF1922" s="4"/>
      <c r="AG1922" s="4"/>
      <c r="AH1922" s="4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</row>
    <row r="1923" spans="1:46" ht="15" customHeight="1" x14ac:dyDescent="0.35">
      <c r="A1923" s="4">
        <v>2024</v>
      </c>
      <c r="B1923" s="4" t="s">
        <v>34</v>
      </c>
      <c r="C1923" s="4" t="s">
        <v>34</v>
      </c>
      <c r="D1923" s="55">
        <v>45357</v>
      </c>
      <c r="E1923" s="4" t="s">
        <v>3250</v>
      </c>
      <c r="F1923" s="4" t="s">
        <v>36</v>
      </c>
      <c r="G1923" s="4" t="s">
        <v>921</v>
      </c>
      <c r="H1923" s="4" t="s">
        <v>38</v>
      </c>
      <c r="I1923" s="4" t="s">
        <v>748</v>
      </c>
      <c r="J1923" s="4"/>
      <c r="K1923" s="55">
        <v>45365</v>
      </c>
      <c r="L1923" s="4" t="s">
        <v>860</v>
      </c>
      <c r="M1923" s="4" t="s">
        <v>2949</v>
      </c>
      <c r="N1923" s="55"/>
      <c r="O1923" s="4" t="s">
        <v>5031</v>
      </c>
      <c r="P1923" s="55">
        <v>45365</v>
      </c>
      <c r="Q1923" s="4" t="s">
        <v>5032</v>
      </c>
      <c r="R1923" s="4"/>
      <c r="S1923" s="4"/>
      <c r="T1923" s="4">
        <v>10</v>
      </c>
      <c r="U1923" s="4" t="s">
        <v>246</v>
      </c>
      <c r="V1923" s="4">
        <v>342</v>
      </c>
      <c r="W1923" s="4" t="s">
        <v>346</v>
      </c>
      <c r="X1923" s="4">
        <v>994</v>
      </c>
      <c r="Y1923" s="4" t="s">
        <v>347</v>
      </c>
      <c r="Z1923" s="4">
        <v>15</v>
      </c>
      <c r="AA1923" s="4" t="s">
        <v>43</v>
      </c>
      <c r="AB1923" s="4">
        <v>1</v>
      </c>
      <c r="AC1923" s="4" t="s">
        <v>43</v>
      </c>
      <c r="AD1923" s="36">
        <v>1</v>
      </c>
      <c r="AE1923" s="36" t="s">
        <v>43</v>
      </c>
      <c r="AF1923" s="4"/>
      <c r="AG1923" s="4"/>
      <c r="AH1923" s="4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</row>
    <row r="1924" spans="1:46" ht="15" customHeight="1" x14ac:dyDescent="0.35">
      <c r="A1924" s="4">
        <v>2024</v>
      </c>
      <c r="B1924" s="4" t="s">
        <v>34</v>
      </c>
      <c r="C1924" s="4" t="s">
        <v>34</v>
      </c>
      <c r="D1924" s="55">
        <v>45357</v>
      </c>
      <c r="E1924" s="4" t="s">
        <v>2811</v>
      </c>
      <c r="F1924" s="4" t="s">
        <v>36</v>
      </c>
      <c r="G1924" s="4" t="s">
        <v>921</v>
      </c>
      <c r="H1924" s="4" t="s">
        <v>38</v>
      </c>
      <c r="I1924" s="4" t="s">
        <v>748</v>
      </c>
      <c r="J1924" s="4"/>
      <c r="K1924" s="55">
        <v>45378</v>
      </c>
      <c r="L1924" s="4" t="s">
        <v>860</v>
      </c>
      <c r="M1924" s="4" t="s">
        <v>3632</v>
      </c>
      <c r="N1924" s="55"/>
      <c r="O1924" s="4" t="s">
        <v>5033</v>
      </c>
      <c r="P1924" s="55">
        <v>45378</v>
      </c>
      <c r="Q1924" s="4" t="s">
        <v>5034</v>
      </c>
      <c r="R1924" s="4"/>
      <c r="S1924" s="4"/>
      <c r="T1924" s="4">
        <v>8</v>
      </c>
      <c r="U1924" s="4" t="s">
        <v>173</v>
      </c>
      <c r="V1924" s="4">
        <v>80</v>
      </c>
      <c r="W1924" s="4" t="s">
        <v>546</v>
      </c>
      <c r="X1924" s="4">
        <v>1089</v>
      </c>
      <c r="Y1924" s="4" t="s">
        <v>546</v>
      </c>
      <c r="Z1924" s="4">
        <v>15</v>
      </c>
      <c r="AA1924" s="4" t="s">
        <v>43</v>
      </c>
      <c r="AB1924" s="4">
        <v>1</v>
      </c>
      <c r="AC1924" s="4" t="s">
        <v>43</v>
      </c>
      <c r="AD1924" s="36">
        <v>22</v>
      </c>
      <c r="AE1924" s="36" t="s">
        <v>171</v>
      </c>
      <c r="AF1924" s="4"/>
      <c r="AG1924" s="4"/>
      <c r="AH1924" s="4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</row>
    <row r="1925" spans="1:46" ht="15" customHeight="1" x14ac:dyDescent="0.35">
      <c r="A1925" s="4">
        <v>2024</v>
      </c>
      <c r="B1925" s="4" t="s">
        <v>34</v>
      </c>
      <c r="C1925" s="4" t="s">
        <v>34</v>
      </c>
      <c r="D1925" s="55">
        <v>45349</v>
      </c>
      <c r="E1925" s="4" t="s">
        <v>3250</v>
      </c>
      <c r="F1925" s="4" t="s">
        <v>36</v>
      </c>
      <c r="G1925" s="4" t="s">
        <v>921</v>
      </c>
      <c r="H1925" s="4" t="s">
        <v>38</v>
      </c>
      <c r="I1925" s="4" t="s">
        <v>3923</v>
      </c>
      <c r="J1925" s="4"/>
      <c r="K1925" s="55">
        <v>45357</v>
      </c>
      <c r="L1925" s="4" t="s">
        <v>860</v>
      </c>
      <c r="M1925" s="4" t="s">
        <v>2949</v>
      </c>
      <c r="N1925" s="55"/>
      <c r="O1925" s="4" t="s">
        <v>5035</v>
      </c>
      <c r="P1925" s="55">
        <v>45357</v>
      </c>
      <c r="Q1925" s="4" t="s">
        <v>5036</v>
      </c>
      <c r="R1925" s="4"/>
      <c r="S1925" s="4"/>
      <c r="T1925" s="4">
        <v>16</v>
      </c>
      <c r="U1925" s="4" t="s">
        <v>142</v>
      </c>
      <c r="V1925" s="4">
        <v>221</v>
      </c>
      <c r="W1925" s="4" t="s">
        <v>333</v>
      </c>
      <c r="X1925" s="4">
        <v>189</v>
      </c>
      <c r="Y1925" s="4" t="s">
        <v>333</v>
      </c>
      <c r="Z1925" s="4">
        <v>15</v>
      </c>
      <c r="AA1925" s="4" t="s">
        <v>43</v>
      </c>
      <c r="AB1925" s="4">
        <v>1</v>
      </c>
      <c r="AC1925" s="4" t="s">
        <v>43</v>
      </c>
      <c r="AD1925" s="36">
        <v>30</v>
      </c>
      <c r="AE1925" s="36" t="s">
        <v>130</v>
      </c>
      <c r="AF1925" s="4"/>
      <c r="AG1925" s="4"/>
      <c r="AH1925" s="4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</row>
    <row r="1926" spans="1:46" ht="15" customHeight="1" x14ac:dyDescent="0.35">
      <c r="A1926" s="4">
        <v>2024</v>
      </c>
      <c r="B1926" s="4" t="s">
        <v>147</v>
      </c>
      <c r="C1926" s="4" t="s">
        <v>148</v>
      </c>
      <c r="D1926" s="55">
        <v>45349</v>
      </c>
      <c r="E1926" s="4" t="s">
        <v>3198</v>
      </c>
      <c r="F1926" s="4" t="s">
        <v>36</v>
      </c>
      <c r="G1926" s="4" t="s">
        <v>37</v>
      </c>
      <c r="H1926" s="4" t="s">
        <v>38</v>
      </c>
      <c r="I1926" s="4" t="s">
        <v>4520</v>
      </c>
      <c r="J1926" s="4"/>
      <c r="K1926" s="55">
        <v>45544</v>
      </c>
      <c r="L1926" s="4" t="s">
        <v>860</v>
      </c>
      <c r="M1926" s="4" t="s">
        <v>4585</v>
      </c>
      <c r="N1926" s="55" t="s">
        <v>3710</v>
      </c>
      <c r="O1926" s="4" t="s">
        <v>5037</v>
      </c>
      <c r="P1926" s="55">
        <v>45544</v>
      </c>
      <c r="Q1926" s="4" t="s">
        <v>5038</v>
      </c>
      <c r="R1926" s="4"/>
      <c r="S1926" s="4"/>
      <c r="T1926" s="4">
        <v>0</v>
      </c>
      <c r="U1926" s="4" t="s">
        <v>150</v>
      </c>
      <c r="V1926" s="4">
        <v>301903</v>
      </c>
      <c r="W1926" s="4" t="s">
        <v>5039</v>
      </c>
      <c r="X1926" s="4">
        <v>301903</v>
      </c>
      <c r="Y1926" s="4" t="s">
        <v>5039</v>
      </c>
      <c r="Z1926" s="4">
        <v>13</v>
      </c>
      <c r="AA1926" s="4" t="s">
        <v>314</v>
      </c>
      <c r="AB1926" s="4">
        <v>1</v>
      </c>
      <c r="AC1926" s="4" t="s">
        <v>315</v>
      </c>
      <c r="AD1926" s="36">
        <v>1</v>
      </c>
      <c r="AE1926" s="36" t="s">
        <v>5040</v>
      </c>
      <c r="AF1926" s="4"/>
      <c r="AG1926" s="4"/>
      <c r="AH1926" s="4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</row>
    <row r="1927" spans="1:46" ht="15" customHeight="1" x14ac:dyDescent="0.35">
      <c r="A1927" s="4">
        <v>2024</v>
      </c>
      <c r="B1927" s="4" t="s">
        <v>147</v>
      </c>
      <c r="C1927" s="4" t="s">
        <v>207</v>
      </c>
      <c r="D1927" s="55">
        <v>45357</v>
      </c>
      <c r="E1927" s="4" t="s">
        <v>2947</v>
      </c>
      <c r="F1927" s="4" t="s">
        <v>36</v>
      </c>
      <c r="G1927" s="4" t="s">
        <v>921</v>
      </c>
      <c r="H1927" s="4" t="s">
        <v>38</v>
      </c>
      <c r="I1927" s="4" t="s">
        <v>2755</v>
      </c>
      <c r="J1927" s="4">
        <v>2</v>
      </c>
      <c r="K1927" s="55">
        <v>45371</v>
      </c>
      <c r="L1927" s="4" t="s">
        <v>860</v>
      </c>
      <c r="M1927" s="4" t="s">
        <v>2949</v>
      </c>
      <c r="N1927" s="55" t="s">
        <v>3710</v>
      </c>
      <c r="O1927" s="4" t="s">
        <v>5041</v>
      </c>
      <c r="P1927" s="55">
        <v>45371</v>
      </c>
      <c r="Q1927" s="4" t="s">
        <v>5042</v>
      </c>
      <c r="R1927" s="4"/>
      <c r="S1927" s="4"/>
      <c r="T1927" s="4">
        <v>0</v>
      </c>
      <c r="U1927" s="4" t="s">
        <v>150</v>
      </c>
      <c r="V1927" s="4">
        <v>301713</v>
      </c>
      <c r="W1927" s="4" t="s">
        <v>1455</v>
      </c>
      <c r="X1927" s="4">
        <v>301713</v>
      </c>
      <c r="Y1927" s="4" t="s">
        <v>1455</v>
      </c>
      <c r="Z1927" s="4">
        <v>22</v>
      </c>
      <c r="AA1927" s="4" t="s">
        <v>108</v>
      </c>
      <c r="AB1927" s="4">
        <v>3</v>
      </c>
      <c r="AC1927" s="4" t="s">
        <v>1456</v>
      </c>
      <c r="AD1927" s="36">
        <v>1</v>
      </c>
      <c r="AE1927" s="36" t="s">
        <v>1457</v>
      </c>
      <c r="AF1927" s="4"/>
      <c r="AG1927" s="4"/>
      <c r="AH1927" s="4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</row>
    <row r="1928" spans="1:46" ht="15" customHeight="1" x14ac:dyDescent="0.35">
      <c r="A1928" s="4">
        <v>2024</v>
      </c>
      <c r="B1928" s="4" t="s">
        <v>34</v>
      </c>
      <c r="C1928" s="4" t="s">
        <v>34</v>
      </c>
      <c r="D1928" s="55">
        <v>45357</v>
      </c>
      <c r="E1928" s="4" t="s">
        <v>3250</v>
      </c>
      <c r="F1928" s="4" t="s">
        <v>36</v>
      </c>
      <c r="G1928" s="4" t="s">
        <v>921</v>
      </c>
      <c r="H1928" s="4" t="s">
        <v>38</v>
      </c>
      <c r="I1928" s="4" t="s">
        <v>2755</v>
      </c>
      <c r="J1928" s="4">
        <v>2</v>
      </c>
      <c r="K1928" s="55">
        <v>45364</v>
      </c>
      <c r="L1928" s="4" t="s">
        <v>860</v>
      </c>
      <c r="M1928" s="4" t="s">
        <v>2949</v>
      </c>
      <c r="N1928" s="55" t="s">
        <v>4973</v>
      </c>
      <c r="O1928" s="4" t="s">
        <v>5043</v>
      </c>
      <c r="P1928" s="55">
        <v>45364</v>
      </c>
      <c r="Q1928" s="4" t="s">
        <v>5044</v>
      </c>
      <c r="R1928" s="4"/>
      <c r="S1928" s="4"/>
      <c r="T1928" s="4">
        <v>5</v>
      </c>
      <c r="U1928" s="4" t="s">
        <v>121</v>
      </c>
      <c r="V1928" s="4">
        <v>331</v>
      </c>
      <c r="W1928" s="4" t="s">
        <v>226</v>
      </c>
      <c r="X1928" s="4">
        <v>474</v>
      </c>
      <c r="Y1928" s="4" t="s">
        <v>227</v>
      </c>
      <c r="Z1928" s="4">
        <v>15</v>
      </c>
      <c r="AA1928" s="4" t="s">
        <v>43</v>
      </c>
      <c r="AB1928" s="4">
        <v>1</v>
      </c>
      <c r="AC1928" s="4" t="s">
        <v>43</v>
      </c>
      <c r="AD1928" s="36">
        <v>13</v>
      </c>
      <c r="AE1928" s="36" t="s">
        <v>44</v>
      </c>
      <c r="AF1928" s="4"/>
      <c r="AG1928" s="4"/>
      <c r="AH1928" s="4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</row>
    <row r="1929" spans="1:46" ht="15" customHeight="1" x14ac:dyDescent="0.35">
      <c r="A1929" s="4">
        <v>2024</v>
      </c>
      <c r="B1929" s="4" t="s">
        <v>147</v>
      </c>
      <c r="C1929" s="4" t="s">
        <v>148</v>
      </c>
      <c r="D1929" s="55">
        <v>45359</v>
      </c>
      <c r="E1929" s="4" t="s">
        <v>3250</v>
      </c>
      <c r="F1929" s="4" t="s">
        <v>36</v>
      </c>
      <c r="G1929" s="4" t="s">
        <v>921</v>
      </c>
      <c r="H1929" s="4" t="s">
        <v>38</v>
      </c>
      <c r="I1929" s="4" t="s">
        <v>2755</v>
      </c>
      <c r="J1929" s="4">
        <v>5</v>
      </c>
      <c r="K1929" s="55">
        <v>45376</v>
      </c>
      <c r="L1929" s="4" t="s">
        <v>860</v>
      </c>
      <c r="M1929" s="4" t="s">
        <v>2949</v>
      </c>
      <c r="N1929" s="55" t="s">
        <v>3710</v>
      </c>
      <c r="O1929" s="4" t="s">
        <v>5045</v>
      </c>
      <c r="P1929" s="55">
        <v>45376</v>
      </c>
      <c r="Q1929" s="4" t="s">
        <v>5046</v>
      </c>
      <c r="R1929" s="4"/>
      <c r="S1929" s="4"/>
      <c r="T1929" s="4">
        <v>0</v>
      </c>
      <c r="U1929" s="4" t="s">
        <v>150</v>
      </c>
      <c r="V1929" s="4">
        <v>301884</v>
      </c>
      <c r="W1929" s="4" t="s">
        <v>639</v>
      </c>
      <c r="X1929" s="4">
        <v>301884</v>
      </c>
      <c r="Y1929" s="4" t="s">
        <v>639</v>
      </c>
      <c r="Z1929" s="4">
        <v>8</v>
      </c>
      <c r="AA1929" s="4" t="s">
        <v>191</v>
      </c>
      <c r="AB1929" s="4">
        <v>9</v>
      </c>
      <c r="AC1929" s="4" t="s">
        <v>260</v>
      </c>
      <c r="AD1929" s="36">
        <v>14</v>
      </c>
      <c r="AE1929" s="36" t="s">
        <v>640</v>
      </c>
      <c r="AF1929" s="4"/>
      <c r="AG1929" s="4"/>
      <c r="AH1929" s="4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</row>
    <row r="1930" spans="1:46" ht="15" customHeight="1" x14ac:dyDescent="0.35">
      <c r="A1930" s="4">
        <v>2024</v>
      </c>
      <c r="B1930" s="4" t="s">
        <v>34</v>
      </c>
      <c r="C1930" s="4" t="s">
        <v>34</v>
      </c>
      <c r="D1930" s="55">
        <v>45359</v>
      </c>
      <c r="E1930" s="4" t="s">
        <v>3250</v>
      </c>
      <c r="F1930" s="4" t="s">
        <v>36</v>
      </c>
      <c r="G1930" s="4" t="s">
        <v>921</v>
      </c>
      <c r="H1930" s="4" t="s">
        <v>38</v>
      </c>
      <c r="I1930" s="4" t="s">
        <v>2755</v>
      </c>
      <c r="J1930" s="4">
        <v>2</v>
      </c>
      <c r="K1930" s="55">
        <v>45372</v>
      </c>
      <c r="L1930" s="4" t="s">
        <v>860</v>
      </c>
      <c r="M1930" s="4" t="s">
        <v>2949</v>
      </c>
      <c r="N1930" s="55" t="s">
        <v>3793</v>
      </c>
      <c r="O1930" s="4" t="s">
        <v>5047</v>
      </c>
      <c r="P1930" s="55">
        <v>45372</v>
      </c>
      <c r="Q1930" s="4" t="s">
        <v>5048</v>
      </c>
      <c r="R1930" s="4"/>
      <c r="S1930" s="4"/>
      <c r="T1930" s="4">
        <v>5</v>
      </c>
      <c r="U1930" s="4" t="s">
        <v>121</v>
      </c>
      <c r="V1930" s="4">
        <v>56</v>
      </c>
      <c r="W1930" s="4" t="s">
        <v>135</v>
      </c>
      <c r="X1930" s="4">
        <v>1630</v>
      </c>
      <c r="Y1930" s="4" t="s">
        <v>136</v>
      </c>
      <c r="Z1930" s="4">
        <v>2</v>
      </c>
      <c r="AA1930" s="4" t="s">
        <v>72</v>
      </c>
      <c r="AB1930" s="4">
        <v>1</v>
      </c>
      <c r="AC1930" s="4" t="s">
        <v>73</v>
      </c>
      <c r="AD1930" s="36">
        <v>1</v>
      </c>
      <c r="AE1930" s="36" t="s">
        <v>73</v>
      </c>
      <c r="AF1930" s="4"/>
      <c r="AG1930" s="4"/>
      <c r="AH1930" s="4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</row>
    <row r="1931" spans="1:46" ht="15" customHeight="1" x14ac:dyDescent="0.35">
      <c r="A1931" s="4">
        <v>2024</v>
      </c>
      <c r="B1931" s="4" t="s">
        <v>62</v>
      </c>
      <c r="C1931" s="4" t="s">
        <v>62</v>
      </c>
      <c r="D1931" s="55">
        <v>45359</v>
      </c>
      <c r="E1931" s="4" t="s">
        <v>5049</v>
      </c>
      <c r="F1931" s="4" t="s">
        <v>36</v>
      </c>
      <c r="G1931" s="4" t="s">
        <v>921</v>
      </c>
      <c r="H1931" s="4" t="s">
        <v>38</v>
      </c>
      <c r="I1931" s="4" t="s">
        <v>4515</v>
      </c>
      <c r="J1931" s="4"/>
      <c r="K1931" s="55">
        <v>45359</v>
      </c>
      <c r="L1931" s="4" t="s">
        <v>860</v>
      </c>
      <c r="M1931" s="4" t="s">
        <v>3632</v>
      </c>
      <c r="N1931" s="55"/>
      <c r="O1931" s="4" t="s">
        <v>5050</v>
      </c>
      <c r="P1931" s="55">
        <v>45359</v>
      </c>
      <c r="Q1931" s="4" t="s">
        <v>5051</v>
      </c>
      <c r="R1931" s="4"/>
      <c r="S1931" s="4"/>
      <c r="T1931" s="4">
        <v>99</v>
      </c>
      <c r="U1931" s="4" t="s">
        <v>64</v>
      </c>
      <c r="V1931" s="4">
        <v>440</v>
      </c>
      <c r="W1931" s="4" t="s">
        <v>65</v>
      </c>
      <c r="X1931" s="4">
        <v>721</v>
      </c>
      <c r="Y1931" s="4" t="s">
        <v>66</v>
      </c>
      <c r="Z1931" s="4">
        <v>1</v>
      </c>
      <c r="AA1931" s="4" t="s">
        <v>67</v>
      </c>
      <c r="AB1931" s="4">
        <v>1</v>
      </c>
      <c r="AC1931" s="4" t="s">
        <v>68</v>
      </c>
      <c r="AD1931" s="36">
        <v>1</v>
      </c>
      <c r="AE1931" s="36" t="s">
        <v>68</v>
      </c>
      <c r="AF1931" s="4"/>
      <c r="AG1931" s="4"/>
      <c r="AH1931" s="4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</row>
    <row r="1932" spans="1:46" ht="15" customHeight="1" x14ac:dyDescent="0.35">
      <c r="A1932" s="4">
        <v>2024</v>
      </c>
      <c r="B1932" s="4" t="s">
        <v>34</v>
      </c>
      <c r="C1932" s="4" t="s">
        <v>34</v>
      </c>
      <c r="D1932" s="55">
        <v>45320</v>
      </c>
      <c r="E1932" s="4" t="s">
        <v>3850</v>
      </c>
      <c r="F1932" s="4" t="s">
        <v>36</v>
      </c>
      <c r="G1932" s="4" t="s">
        <v>921</v>
      </c>
      <c r="H1932" s="4" t="s">
        <v>38</v>
      </c>
      <c r="I1932" s="4" t="s">
        <v>3923</v>
      </c>
      <c r="J1932" s="4"/>
      <c r="K1932" s="55">
        <v>45359</v>
      </c>
      <c r="L1932" s="4" t="s">
        <v>860</v>
      </c>
      <c r="M1932" s="4" t="s">
        <v>2949</v>
      </c>
      <c r="N1932" s="55"/>
      <c r="O1932" s="4" t="s">
        <v>5052</v>
      </c>
      <c r="P1932" s="55">
        <v>45359</v>
      </c>
      <c r="Q1932" s="4" t="s">
        <v>5053</v>
      </c>
      <c r="R1932" s="4"/>
      <c r="S1932" s="4"/>
      <c r="T1932" s="4">
        <v>16</v>
      </c>
      <c r="U1932" s="4" t="s">
        <v>142</v>
      </c>
      <c r="V1932" s="4">
        <v>16</v>
      </c>
      <c r="W1932" s="4" t="s">
        <v>166</v>
      </c>
      <c r="X1932" s="4">
        <v>185</v>
      </c>
      <c r="Y1932" s="4" t="s">
        <v>167</v>
      </c>
      <c r="Z1932" s="4">
        <v>15</v>
      </c>
      <c r="AA1932" s="4" t="s">
        <v>43</v>
      </c>
      <c r="AB1932" s="4">
        <v>1</v>
      </c>
      <c r="AC1932" s="4" t="s">
        <v>43</v>
      </c>
      <c r="AD1932" s="36">
        <v>30</v>
      </c>
      <c r="AE1932" s="36" t="s">
        <v>130</v>
      </c>
      <c r="AF1932" s="4"/>
      <c r="AG1932" s="4"/>
      <c r="AH1932" s="4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</row>
    <row r="1933" spans="1:46" ht="15" customHeight="1" x14ac:dyDescent="0.35">
      <c r="A1933" s="4">
        <v>2024</v>
      </c>
      <c r="B1933" s="4" t="s">
        <v>147</v>
      </c>
      <c r="C1933" s="4" t="s">
        <v>148</v>
      </c>
      <c r="D1933" s="55">
        <v>45345</v>
      </c>
      <c r="E1933" s="4" t="s">
        <v>3198</v>
      </c>
      <c r="F1933" s="4" t="s">
        <v>36</v>
      </c>
      <c r="G1933" s="4" t="s">
        <v>37</v>
      </c>
      <c r="H1933" s="4" t="s">
        <v>38</v>
      </c>
      <c r="I1933" s="4" t="s">
        <v>2712</v>
      </c>
      <c r="J1933" s="4">
        <v>5</v>
      </c>
      <c r="K1933" s="55">
        <v>45362</v>
      </c>
      <c r="L1933" s="4" t="s">
        <v>860</v>
      </c>
      <c r="M1933" s="4" t="s">
        <v>2949</v>
      </c>
      <c r="N1933" s="55" t="s">
        <v>3710</v>
      </c>
      <c r="O1933" s="4" t="s">
        <v>5054</v>
      </c>
      <c r="P1933" s="55">
        <v>45362</v>
      </c>
      <c r="Q1933" s="4" t="s">
        <v>5055</v>
      </c>
      <c r="R1933" s="4"/>
      <c r="S1933" s="4"/>
      <c r="T1933" s="4">
        <v>0</v>
      </c>
      <c r="U1933" s="4" t="s">
        <v>150</v>
      </c>
      <c r="V1933" s="4">
        <v>301785</v>
      </c>
      <c r="W1933" s="4" t="s">
        <v>5056</v>
      </c>
      <c r="X1933" s="4">
        <v>301785</v>
      </c>
      <c r="Y1933" s="4" t="s">
        <v>5056</v>
      </c>
      <c r="Z1933" s="4">
        <v>23</v>
      </c>
      <c r="AA1933" s="4" t="s">
        <v>113</v>
      </c>
      <c r="AB1933" s="4">
        <v>1</v>
      </c>
      <c r="AC1933" s="4" t="s">
        <v>113</v>
      </c>
      <c r="AD1933" s="36">
        <v>8</v>
      </c>
      <c r="AE1933" s="36" t="s">
        <v>5057</v>
      </c>
      <c r="AF1933" s="4"/>
      <c r="AG1933" s="4"/>
      <c r="AH1933" s="4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</row>
    <row r="1934" spans="1:46" ht="15" customHeight="1" x14ac:dyDescent="0.35">
      <c r="A1934" s="4">
        <v>2024</v>
      </c>
      <c r="B1934" s="4" t="s">
        <v>34</v>
      </c>
      <c r="C1934" s="4" t="s">
        <v>244</v>
      </c>
      <c r="D1934" s="55">
        <v>45359</v>
      </c>
      <c r="E1934" s="4" t="s">
        <v>3850</v>
      </c>
      <c r="F1934" s="4" t="s">
        <v>36</v>
      </c>
      <c r="G1934" s="4" t="s">
        <v>921</v>
      </c>
      <c r="H1934" s="4" t="s">
        <v>38</v>
      </c>
      <c r="I1934" s="4" t="s">
        <v>2948</v>
      </c>
      <c r="J1934" s="4"/>
      <c r="K1934" s="55">
        <v>45364</v>
      </c>
      <c r="L1934" s="4" t="s">
        <v>860</v>
      </c>
      <c r="M1934" s="4" t="s">
        <v>3185</v>
      </c>
      <c r="N1934" s="55"/>
      <c r="O1934" s="4" t="s">
        <v>5058</v>
      </c>
      <c r="P1934" s="55">
        <v>45364</v>
      </c>
      <c r="Q1934" s="4" t="s">
        <v>5059</v>
      </c>
      <c r="R1934" s="4"/>
      <c r="S1934" s="4"/>
      <c r="T1934" s="4">
        <v>10</v>
      </c>
      <c r="U1934" s="4" t="s">
        <v>246</v>
      </c>
      <c r="V1934" s="4">
        <v>535</v>
      </c>
      <c r="W1934" s="4" t="s">
        <v>1293</v>
      </c>
      <c r="X1934" s="4">
        <v>113</v>
      </c>
      <c r="Y1934" s="4" t="s">
        <v>1294</v>
      </c>
      <c r="Z1934" s="4">
        <v>24</v>
      </c>
      <c r="AA1934" s="4" t="s">
        <v>569</v>
      </c>
      <c r="AB1934" s="4">
        <v>1</v>
      </c>
      <c r="AC1934" s="4" t="s">
        <v>569</v>
      </c>
      <c r="AD1934" s="36">
        <v>1</v>
      </c>
      <c r="AE1934" s="36" t="s">
        <v>569</v>
      </c>
      <c r="AF1934" s="4"/>
      <c r="AG1934" s="4"/>
      <c r="AH1934" s="4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</row>
    <row r="1935" spans="1:46" ht="15" customHeight="1" x14ac:dyDescent="0.35">
      <c r="A1935" s="4">
        <v>2024</v>
      </c>
      <c r="B1935" s="4" t="s">
        <v>147</v>
      </c>
      <c r="C1935" s="4" t="s">
        <v>148</v>
      </c>
      <c r="D1935" s="55">
        <v>45362</v>
      </c>
      <c r="E1935" s="4" t="s">
        <v>4420</v>
      </c>
      <c r="F1935" s="4" t="s">
        <v>3709</v>
      </c>
      <c r="G1935" s="4" t="s">
        <v>37</v>
      </c>
      <c r="H1935" s="4" t="s">
        <v>38</v>
      </c>
      <c r="I1935" s="4" t="s">
        <v>2948</v>
      </c>
      <c r="J1935" s="4"/>
      <c r="K1935" s="55">
        <v>45364</v>
      </c>
      <c r="L1935" s="4" t="s">
        <v>860</v>
      </c>
      <c r="M1935" s="4" t="s">
        <v>2949</v>
      </c>
      <c r="N1935" s="55"/>
      <c r="O1935" s="4" t="s">
        <v>5060</v>
      </c>
      <c r="P1935" s="55">
        <v>45364</v>
      </c>
      <c r="Q1935" s="4" t="s">
        <v>5061</v>
      </c>
      <c r="R1935" s="4"/>
      <c r="S1935" s="4"/>
      <c r="T1935" s="4">
        <v>0</v>
      </c>
      <c r="U1935" s="4" t="s">
        <v>150</v>
      </c>
      <c r="V1935" s="4">
        <v>301509</v>
      </c>
      <c r="W1935" s="4" t="s">
        <v>5062</v>
      </c>
      <c r="X1935" s="4">
        <v>301509</v>
      </c>
      <c r="Y1935" s="4" t="s">
        <v>5062</v>
      </c>
      <c r="Z1935" s="4">
        <v>19</v>
      </c>
      <c r="AA1935" s="4" t="s">
        <v>99</v>
      </c>
      <c r="AB1935" s="4">
        <v>1</v>
      </c>
      <c r="AC1935" s="4" t="s">
        <v>99</v>
      </c>
      <c r="AD1935" s="36">
        <v>9</v>
      </c>
      <c r="AE1935" s="36" t="s">
        <v>5063</v>
      </c>
      <c r="AF1935" s="4"/>
      <c r="AG1935" s="4"/>
      <c r="AH1935" s="4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</row>
    <row r="1936" spans="1:46" ht="15" customHeight="1" x14ac:dyDescent="0.35">
      <c r="A1936" s="4">
        <v>2024</v>
      </c>
      <c r="B1936" s="4" t="s">
        <v>62</v>
      </c>
      <c r="C1936" s="4" t="s">
        <v>62</v>
      </c>
      <c r="D1936" s="55">
        <v>45348</v>
      </c>
      <c r="E1936" s="4" t="s">
        <v>3850</v>
      </c>
      <c r="F1936" s="4" t="s">
        <v>36</v>
      </c>
      <c r="G1936" s="4" t="s">
        <v>921</v>
      </c>
      <c r="H1936" s="4" t="s">
        <v>38</v>
      </c>
      <c r="I1936" s="4" t="s">
        <v>2728</v>
      </c>
      <c r="J1936" s="4"/>
      <c r="K1936" s="55">
        <v>45378</v>
      </c>
      <c r="L1936" s="4" t="s">
        <v>860</v>
      </c>
      <c r="M1936" s="4" t="s">
        <v>3632</v>
      </c>
      <c r="N1936" s="55" t="s">
        <v>3710</v>
      </c>
      <c r="O1936" s="4" t="s">
        <v>5064</v>
      </c>
      <c r="P1936" s="55">
        <v>45378</v>
      </c>
      <c r="Q1936" s="4" t="s">
        <v>5065</v>
      </c>
      <c r="R1936" s="4"/>
      <c r="S1936" s="4"/>
      <c r="T1936" s="4">
        <v>99</v>
      </c>
      <c r="U1936" s="4" t="s">
        <v>64</v>
      </c>
      <c r="V1936" s="4">
        <v>444</v>
      </c>
      <c r="W1936" s="4" t="s">
        <v>75</v>
      </c>
      <c r="X1936" s="4">
        <v>770</v>
      </c>
      <c r="Y1936" s="4" t="s">
        <v>76</v>
      </c>
      <c r="Z1936" s="4">
        <v>5</v>
      </c>
      <c r="AA1936" s="4" t="s">
        <v>77</v>
      </c>
      <c r="AB1936" s="4">
        <v>1</v>
      </c>
      <c r="AC1936" s="4" t="s">
        <v>78</v>
      </c>
      <c r="AD1936" s="36">
        <v>1</v>
      </c>
      <c r="AE1936" s="36" t="s">
        <v>77</v>
      </c>
      <c r="AF1936" s="4"/>
      <c r="AG1936" s="4"/>
      <c r="AH1936" s="4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</row>
    <row r="1937" spans="1:46" ht="15" customHeight="1" x14ac:dyDescent="0.35">
      <c r="A1937" s="4">
        <v>2024</v>
      </c>
      <c r="B1937" s="4" t="s">
        <v>147</v>
      </c>
      <c r="C1937" s="4" t="s">
        <v>207</v>
      </c>
      <c r="D1937" s="55">
        <v>45363</v>
      </c>
      <c r="E1937" s="4" t="s">
        <v>4533</v>
      </c>
      <c r="F1937" s="4" t="s">
        <v>3709</v>
      </c>
      <c r="G1937" s="4" t="s">
        <v>37</v>
      </c>
      <c r="H1937" s="4" t="s">
        <v>38</v>
      </c>
      <c r="I1937" s="4" t="s">
        <v>2755</v>
      </c>
      <c r="J1937" s="4">
        <v>5</v>
      </c>
      <c r="K1937" s="55">
        <v>45504</v>
      </c>
      <c r="L1937" s="4" t="s">
        <v>860</v>
      </c>
      <c r="M1937" s="4" t="s">
        <v>2983</v>
      </c>
      <c r="N1937" s="55" t="s">
        <v>3710</v>
      </c>
      <c r="O1937" s="4" t="s">
        <v>5066</v>
      </c>
      <c r="P1937" s="55">
        <v>45504</v>
      </c>
      <c r="Q1937" s="4" t="s">
        <v>5067</v>
      </c>
      <c r="R1937" s="4"/>
      <c r="S1937" s="4"/>
      <c r="T1937" s="4">
        <v>0</v>
      </c>
      <c r="U1937" s="4" t="s">
        <v>150</v>
      </c>
      <c r="V1937" s="4">
        <v>301773</v>
      </c>
      <c r="W1937" s="4" t="s">
        <v>1864</v>
      </c>
      <c r="X1937" s="4">
        <v>301773</v>
      </c>
      <c r="Y1937" s="4" t="s">
        <v>1864</v>
      </c>
      <c r="Z1937" s="4">
        <v>22</v>
      </c>
      <c r="AA1937" s="4" t="s">
        <v>108</v>
      </c>
      <c r="AB1937" s="4">
        <v>10</v>
      </c>
      <c r="AC1937" s="4" t="s">
        <v>1313</v>
      </c>
      <c r="AD1937" s="36">
        <v>1</v>
      </c>
      <c r="AE1937" s="36" t="s">
        <v>1313</v>
      </c>
      <c r="AF1937" s="4"/>
      <c r="AG1937" s="4"/>
      <c r="AH1937" s="4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</row>
    <row r="1938" spans="1:46" ht="15" customHeight="1" x14ac:dyDescent="0.35">
      <c r="A1938" s="4">
        <v>2025</v>
      </c>
      <c r="B1938" s="4" t="s">
        <v>147</v>
      </c>
      <c r="C1938" s="4" t="s">
        <v>207</v>
      </c>
      <c r="D1938" s="55">
        <v>45362</v>
      </c>
      <c r="E1938" s="4" t="s">
        <v>4533</v>
      </c>
      <c r="F1938" s="4" t="s">
        <v>3709</v>
      </c>
      <c r="G1938" s="4" t="s">
        <v>37</v>
      </c>
      <c r="H1938" s="4" t="s">
        <v>38</v>
      </c>
      <c r="I1938" s="4" t="s">
        <v>2728</v>
      </c>
      <c r="J1938" s="4">
        <v>6</v>
      </c>
      <c r="K1938" s="55">
        <v>45754</v>
      </c>
      <c r="L1938" s="4" t="s">
        <v>860</v>
      </c>
      <c r="M1938" s="4" t="s">
        <v>2983</v>
      </c>
      <c r="N1938" s="55" t="s">
        <v>3710</v>
      </c>
      <c r="O1938" s="4" t="s">
        <v>5068</v>
      </c>
      <c r="P1938" s="55">
        <v>45754</v>
      </c>
      <c r="Q1938" s="4" t="s">
        <v>5069</v>
      </c>
      <c r="R1938" s="4"/>
      <c r="S1938" s="4"/>
      <c r="T1938" s="4">
        <v>0</v>
      </c>
      <c r="U1938" s="4" t="s">
        <v>150</v>
      </c>
      <c r="V1938" s="4">
        <v>300464</v>
      </c>
      <c r="W1938" s="4" t="s">
        <v>769</v>
      </c>
      <c r="X1938" s="4">
        <v>300464</v>
      </c>
      <c r="Y1938" s="4" t="s">
        <v>769</v>
      </c>
      <c r="Z1938" s="4">
        <v>5</v>
      </c>
      <c r="AA1938" s="4" t="s">
        <v>77</v>
      </c>
      <c r="AB1938" s="4">
        <v>4</v>
      </c>
      <c r="AC1938" s="4" t="s">
        <v>770</v>
      </c>
      <c r="AD1938" s="36">
        <v>1</v>
      </c>
      <c r="AE1938" s="36" t="s">
        <v>770</v>
      </c>
      <c r="AF1938" s="4"/>
      <c r="AG1938" s="4"/>
      <c r="AH1938" s="4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</row>
    <row r="1939" spans="1:46" ht="15" customHeight="1" x14ac:dyDescent="0.35">
      <c r="A1939" s="4">
        <v>2024</v>
      </c>
      <c r="B1939" s="4" t="s">
        <v>34</v>
      </c>
      <c r="C1939" s="4" t="s">
        <v>244</v>
      </c>
      <c r="D1939" s="55">
        <v>45363</v>
      </c>
      <c r="E1939" s="4" t="s">
        <v>4420</v>
      </c>
      <c r="F1939" s="4" t="s">
        <v>3709</v>
      </c>
      <c r="G1939" s="4" t="s">
        <v>37</v>
      </c>
      <c r="H1939" s="4" t="s">
        <v>38</v>
      </c>
      <c r="I1939" s="4" t="s">
        <v>2948</v>
      </c>
      <c r="J1939" s="4"/>
      <c r="K1939" s="55">
        <v>45364</v>
      </c>
      <c r="L1939" s="4" t="s">
        <v>860</v>
      </c>
      <c r="M1939" s="4" t="s">
        <v>2949</v>
      </c>
      <c r="N1939" s="55"/>
      <c r="O1939" s="4" t="s">
        <v>5070</v>
      </c>
      <c r="P1939" s="55">
        <v>45364</v>
      </c>
      <c r="Q1939" s="4" t="s">
        <v>5071</v>
      </c>
      <c r="R1939" s="4"/>
      <c r="S1939" s="4"/>
      <c r="T1939" s="4">
        <v>10</v>
      </c>
      <c r="U1939" s="4" t="s">
        <v>246</v>
      </c>
      <c r="V1939" s="4">
        <v>539</v>
      </c>
      <c r="W1939" s="4" t="s">
        <v>535</v>
      </c>
      <c r="X1939" s="4">
        <v>1092</v>
      </c>
      <c r="Y1939" s="4" t="s">
        <v>536</v>
      </c>
      <c r="Z1939" s="4">
        <v>3</v>
      </c>
      <c r="AA1939" s="4" t="s">
        <v>152</v>
      </c>
      <c r="AB1939" s="4">
        <v>1</v>
      </c>
      <c r="AC1939" s="4" t="s">
        <v>153</v>
      </c>
      <c r="AD1939" s="36">
        <v>1</v>
      </c>
      <c r="AE1939" s="36" t="s">
        <v>153</v>
      </c>
      <c r="AF1939" s="4"/>
      <c r="AG1939" s="4"/>
      <c r="AH1939" s="4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</row>
    <row r="1940" spans="1:46" ht="15" customHeight="1" x14ac:dyDescent="0.35">
      <c r="A1940" s="4">
        <v>2026</v>
      </c>
      <c r="B1940" s="4" t="s">
        <v>147</v>
      </c>
      <c r="C1940" s="4" t="s">
        <v>148</v>
      </c>
      <c r="D1940" s="55">
        <v>45887</v>
      </c>
      <c r="E1940" s="4" t="s">
        <v>3708</v>
      </c>
      <c r="F1940" s="4" t="s">
        <v>3709</v>
      </c>
      <c r="G1940" s="4" t="s">
        <v>37</v>
      </c>
      <c r="H1940" s="4" t="s">
        <v>4538</v>
      </c>
      <c r="I1940" s="4" t="s">
        <v>4539</v>
      </c>
      <c r="J1940" s="4">
        <v>1</v>
      </c>
      <c r="K1940" s="55">
        <v>45912</v>
      </c>
      <c r="L1940" s="4" t="s">
        <v>4540</v>
      </c>
      <c r="M1940" s="4"/>
      <c r="N1940" s="55" t="s">
        <v>3710</v>
      </c>
      <c r="O1940" s="4"/>
      <c r="P1940" s="55"/>
      <c r="Q1940" s="4"/>
      <c r="R1940" s="4"/>
      <c r="S1940" s="4"/>
      <c r="T1940" s="4">
        <v>0</v>
      </c>
      <c r="U1940" s="4" t="s">
        <v>150</v>
      </c>
      <c r="V1940" s="4">
        <v>301441</v>
      </c>
      <c r="W1940" s="4" t="s">
        <v>2056</v>
      </c>
      <c r="X1940" s="4">
        <v>301441</v>
      </c>
      <c r="Y1940" s="4" t="s">
        <v>2056</v>
      </c>
      <c r="Z1940" s="4">
        <v>16</v>
      </c>
      <c r="AA1940" s="4" t="s">
        <v>88</v>
      </c>
      <c r="AB1940" s="4">
        <v>7</v>
      </c>
      <c r="AC1940" s="4" t="s">
        <v>1490</v>
      </c>
      <c r="AD1940" s="36">
        <v>4</v>
      </c>
      <c r="AE1940" s="36" t="s">
        <v>2057</v>
      </c>
      <c r="AF1940" s="4"/>
      <c r="AG1940" s="4"/>
      <c r="AH1940" s="4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</row>
    <row r="1941" spans="1:46" ht="15" customHeight="1" x14ac:dyDescent="0.35">
      <c r="A1941" s="4">
        <v>2024</v>
      </c>
      <c r="B1941" s="4" t="s">
        <v>34</v>
      </c>
      <c r="C1941" s="4" t="s">
        <v>34</v>
      </c>
      <c r="D1941" s="55">
        <v>45365</v>
      </c>
      <c r="E1941" s="4" t="s">
        <v>3250</v>
      </c>
      <c r="F1941" s="4" t="s">
        <v>36</v>
      </c>
      <c r="G1941" s="4" t="s">
        <v>921</v>
      </c>
      <c r="H1941" s="4" t="s">
        <v>38</v>
      </c>
      <c r="I1941" s="4" t="s">
        <v>748</v>
      </c>
      <c r="J1941" s="4"/>
      <c r="K1941" s="55">
        <v>45377</v>
      </c>
      <c r="L1941" s="4" t="s">
        <v>860</v>
      </c>
      <c r="M1941" s="4" t="s">
        <v>3185</v>
      </c>
      <c r="N1941" s="55"/>
      <c r="O1941" s="4" t="s">
        <v>5072</v>
      </c>
      <c r="P1941" s="55">
        <v>45377</v>
      </c>
      <c r="Q1941" s="4" t="s">
        <v>5073</v>
      </c>
      <c r="R1941" s="4"/>
      <c r="S1941" s="4"/>
      <c r="T1941" s="56">
        <v>10</v>
      </c>
      <c r="U1941" s="56" t="s">
        <v>246</v>
      </c>
      <c r="V1941" s="56">
        <v>118</v>
      </c>
      <c r="W1941" s="56" t="s">
        <v>1179</v>
      </c>
      <c r="X1941" s="56">
        <v>1596</v>
      </c>
      <c r="Y1941" s="56" t="s">
        <v>1180</v>
      </c>
      <c r="Z1941" s="56">
        <v>15</v>
      </c>
      <c r="AA1941" s="56" t="s">
        <v>43</v>
      </c>
      <c r="AB1941" s="56">
        <v>1</v>
      </c>
      <c r="AC1941" s="56" t="s">
        <v>43</v>
      </c>
      <c r="AD1941" s="37">
        <v>1</v>
      </c>
      <c r="AE1941" s="37" t="s">
        <v>43</v>
      </c>
      <c r="AF1941" s="4"/>
      <c r="AG1941" s="4"/>
      <c r="AH1941" s="4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</row>
    <row r="1942" spans="1:46" ht="15" customHeight="1" x14ac:dyDescent="0.35">
      <c r="A1942" s="4">
        <v>2024</v>
      </c>
      <c r="B1942" s="4" t="s">
        <v>147</v>
      </c>
      <c r="C1942" s="4" t="s">
        <v>207</v>
      </c>
      <c r="D1942" s="55">
        <v>45364</v>
      </c>
      <c r="E1942" s="4" t="s">
        <v>2947</v>
      </c>
      <c r="F1942" s="4" t="s">
        <v>36</v>
      </c>
      <c r="G1942" s="4" t="s">
        <v>921</v>
      </c>
      <c r="H1942" s="4" t="s">
        <v>38</v>
      </c>
      <c r="I1942" s="4" t="s">
        <v>748</v>
      </c>
      <c r="J1942" s="4"/>
      <c r="K1942" s="55">
        <v>45378</v>
      </c>
      <c r="L1942" s="4" t="s">
        <v>860</v>
      </c>
      <c r="M1942" s="4" t="s">
        <v>3632</v>
      </c>
      <c r="N1942" s="55"/>
      <c r="O1942" s="4" t="s">
        <v>5074</v>
      </c>
      <c r="P1942" s="55">
        <v>45378</v>
      </c>
      <c r="Q1942" s="4" t="s">
        <v>5075</v>
      </c>
      <c r="R1942" s="4"/>
      <c r="S1942" s="4"/>
      <c r="T1942" s="4">
        <v>0</v>
      </c>
      <c r="U1942" s="4" t="s">
        <v>150</v>
      </c>
      <c r="V1942" s="4">
        <v>301383</v>
      </c>
      <c r="W1942" s="4" t="s">
        <v>3211</v>
      </c>
      <c r="X1942" s="4">
        <v>301383</v>
      </c>
      <c r="Y1942" s="4" t="s">
        <v>3211</v>
      </c>
      <c r="Z1942" s="4">
        <v>15</v>
      </c>
      <c r="AA1942" s="4" t="s">
        <v>43</v>
      </c>
      <c r="AB1942" s="4">
        <v>9</v>
      </c>
      <c r="AC1942" s="4" t="s">
        <v>3212</v>
      </c>
      <c r="AD1942" s="36">
        <v>1</v>
      </c>
      <c r="AE1942" s="36" t="s">
        <v>3212</v>
      </c>
      <c r="AF1942" s="4"/>
      <c r="AG1942" s="4"/>
      <c r="AH1942" s="4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</row>
    <row r="1943" spans="1:46" ht="15" customHeight="1" x14ac:dyDescent="0.35">
      <c r="A1943" s="4">
        <v>2024</v>
      </c>
      <c r="B1943" s="4" t="s">
        <v>147</v>
      </c>
      <c r="C1943" s="4" t="s">
        <v>148</v>
      </c>
      <c r="D1943" s="55">
        <v>45363</v>
      </c>
      <c r="E1943" s="4" t="s">
        <v>3250</v>
      </c>
      <c r="F1943" s="4" t="s">
        <v>36</v>
      </c>
      <c r="G1943" s="4" t="s">
        <v>921</v>
      </c>
      <c r="H1943" s="4" t="s">
        <v>38</v>
      </c>
      <c r="I1943" s="4" t="s">
        <v>748</v>
      </c>
      <c r="J1943" s="4"/>
      <c r="K1943" s="55">
        <v>45433</v>
      </c>
      <c r="L1943" s="4" t="s">
        <v>860</v>
      </c>
      <c r="M1943" s="4" t="s">
        <v>3632</v>
      </c>
      <c r="N1943" s="55"/>
      <c r="O1943" s="4" t="s">
        <v>5076</v>
      </c>
      <c r="P1943" s="55">
        <v>45433</v>
      </c>
      <c r="Q1943" s="4" t="s">
        <v>5077</v>
      </c>
      <c r="R1943" s="4"/>
      <c r="S1943" s="4"/>
      <c r="T1943" s="56">
        <v>0</v>
      </c>
      <c r="U1943" s="56" t="s">
        <v>150</v>
      </c>
      <c r="V1943" s="56">
        <v>301323</v>
      </c>
      <c r="W1943" s="56" t="s">
        <v>2372</v>
      </c>
      <c r="X1943" s="56">
        <v>301323</v>
      </c>
      <c r="Y1943" s="56" t="s">
        <v>2372</v>
      </c>
      <c r="Z1943" s="56">
        <v>15</v>
      </c>
      <c r="AA1943" s="56" t="s">
        <v>43</v>
      </c>
      <c r="AB1943" s="56">
        <v>5</v>
      </c>
      <c r="AC1943" s="56" t="s">
        <v>893</v>
      </c>
      <c r="AD1943" s="37">
        <v>13</v>
      </c>
      <c r="AE1943" s="37" t="s">
        <v>2373</v>
      </c>
      <c r="AF1943" s="4"/>
      <c r="AG1943" s="4"/>
      <c r="AH1943" s="4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</row>
    <row r="1944" spans="1:46" ht="15" customHeight="1" x14ac:dyDescent="0.35">
      <c r="A1944" s="4">
        <v>2024</v>
      </c>
      <c r="B1944" s="4" t="s">
        <v>34</v>
      </c>
      <c r="C1944" s="4" t="s">
        <v>34</v>
      </c>
      <c r="D1944" s="55">
        <v>45365</v>
      </c>
      <c r="E1944" s="4" t="s">
        <v>3250</v>
      </c>
      <c r="F1944" s="4" t="s">
        <v>36</v>
      </c>
      <c r="G1944" s="4" t="s">
        <v>921</v>
      </c>
      <c r="H1944" s="4" t="s">
        <v>38</v>
      </c>
      <c r="I1944" s="4" t="s">
        <v>2755</v>
      </c>
      <c r="J1944" s="4">
        <v>3</v>
      </c>
      <c r="K1944" s="55">
        <v>45398</v>
      </c>
      <c r="L1944" s="4" t="s">
        <v>860</v>
      </c>
      <c r="M1944" s="4" t="s">
        <v>2949</v>
      </c>
      <c r="N1944" s="55" t="s">
        <v>3793</v>
      </c>
      <c r="O1944" s="4" t="s">
        <v>5078</v>
      </c>
      <c r="P1944" s="55">
        <v>45398</v>
      </c>
      <c r="Q1944" s="4" t="s">
        <v>5079</v>
      </c>
      <c r="R1944" s="4"/>
      <c r="S1944" s="4"/>
      <c r="T1944" s="4">
        <v>5</v>
      </c>
      <c r="U1944" s="4" t="s">
        <v>121</v>
      </c>
      <c r="V1944" s="4">
        <v>52</v>
      </c>
      <c r="W1944" s="4" t="s">
        <v>222</v>
      </c>
      <c r="X1944" s="4">
        <v>1534</v>
      </c>
      <c r="Y1944" s="4" t="s">
        <v>223</v>
      </c>
      <c r="Z1944" s="4">
        <v>15</v>
      </c>
      <c r="AA1944" s="4" t="s">
        <v>43</v>
      </c>
      <c r="AB1944" s="4">
        <v>1</v>
      </c>
      <c r="AC1944" s="4" t="s">
        <v>43</v>
      </c>
      <c r="AD1944" s="36">
        <v>30</v>
      </c>
      <c r="AE1944" s="36" t="s">
        <v>130</v>
      </c>
      <c r="AF1944" s="4"/>
      <c r="AG1944" s="4"/>
      <c r="AH1944" s="4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</row>
    <row r="1945" spans="1:46" ht="15" customHeight="1" x14ac:dyDescent="0.35">
      <c r="A1945" s="4">
        <v>2024</v>
      </c>
      <c r="B1945" s="4" t="s">
        <v>34</v>
      </c>
      <c r="C1945" s="4" t="s">
        <v>34</v>
      </c>
      <c r="D1945" s="55">
        <v>45365</v>
      </c>
      <c r="E1945" s="4" t="s">
        <v>3250</v>
      </c>
      <c r="F1945" s="4" t="s">
        <v>36</v>
      </c>
      <c r="G1945" s="4" t="s">
        <v>921</v>
      </c>
      <c r="H1945" s="4" t="s">
        <v>38</v>
      </c>
      <c r="I1945" s="4" t="s">
        <v>2755</v>
      </c>
      <c r="J1945" s="4">
        <v>3</v>
      </c>
      <c r="K1945" s="55">
        <v>45376</v>
      </c>
      <c r="L1945" s="4" t="s">
        <v>860</v>
      </c>
      <c r="M1945" s="4" t="s">
        <v>3632</v>
      </c>
      <c r="N1945" s="55" t="s">
        <v>3793</v>
      </c>
      <c r="O1945" s="4" t="s">
        <v>5080</v>
      </c>
      <c r="P1945" s="55">
        <v>45376</v>
      </c>
      <c r="Q1945" s="4" t="s">
        <v>5081</v>
      </c>
      <c r="R1945" s="4"/>
      <c r="S1945" s="4"/>
      <c r="T1945" s="4">
        <v>5</v>
      </c>
      <c r="U1945" s="4" t="s">
        <v>121</v>
      </c>
      <c r="V1945" s="4">
        <v>50</v>
      </c>
      <c r="W1945" s="4" t="s">
        <v>1953</v>
      </c>
      <c r="X1945" s="4">
        <v>1309</v>
      </c>
      <c r="Y1945" s="4" t="s">
        <v>1954</v>
      </c>
      <c r="Z1945" s="4">
        <v>15</v>
      </c>
      <c r="AA1945" s="4" t="s">
        <v>43</v>
      </c>
      <c r="AB1945" s="4">
        <v>1</v>
      </c>
      <c r="AC1945" s="4" t="s">
        <v>43</v>
      </c>
      <c r="AD1945" s="36">
        <v>31</v>
      </c>
      <c r="AE1945" s="36" t="s">
        <v>49</v>
      </c>
      <c r="AF1945" s="4"/>
      <c r="AG1945" s="4"/>
      <c r="AH1945" s="4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</row>
    <row r="1946" spans="1:46" ht="15" customHeight="1" x14ac:dyDescent="0.35">
      <c r="A1946" s="4">
        <v>2024</v>
      </c>
      <c r="B1946" s="4" t="s">
        <v>34</v>
      </c>
      <c r="C1946" s="4" t="s">
        <v>34</v>
      </c>
      <c r="D1946" s="55">
        <v>45336</v>
      </c>
      <c r="E1946" s="4" t="s">
        <v>4533</v>
      </c>
      <c r="F1946" s="4" t="s">
        <v>36</v>
      </c>
      <c r="G1946" s="4" t="s">
        <v>37</v>
      </c>
      <c r="H1946" s="4" t="s">
        <v>38</v>
      </c>
      <c r="I1946" s="4" t="s">
        <v>2755</v>
      </c>
      <c r="J1946" s="4">
        <v>4</v>
      </c>
      <c r="K1946" s="57">
        <v>45433</v>
      </c>
      <c r="L1946" s="4" t="s">
        <v>860</v>
      </c>
      <c r="M1946" s="4" t="s">
        <v>3632</v>
      </c>
      <c r="N1946" s="55" t="s">
        <v>4973</v>
      </c>
      <c r="O1946" s="4" t="s">
        <v>5082</v>
      </c>
      <c r="P1946" s="57">
        <v>45433</v>
      </c>
      <c r="Q1946" s="4" t="s">
        <v>5083</v>
      </c>
      <c r="R1946" s="56"/>
      <c r="S1946" s="4"/>
      <c r="T1946" s="56">
        <v>5</v>
      </c>
      <c r="U1946" s="56" t="s">
        <v>121</v>
      </c>
      <c r="V1946" s="56">
        <v>55</v>
      </c>
      <c r="W1946" s="56" t="s">
        <v>122</v>
      </c>
      <c r="X1946" s="56">
        <v>53</v>
      </c>
      <c r="Y1946" s="56" t="s">
        <v>122</v>
      </c>
      <c r="Z1946" s="56">
        <v>16</v>
      </c>
      <c r="AA1946" s="56" t="s">
        <v>88</v>
      </c>
      <c r="AB1946" s="56">
        <v>1</v>
      </c>
      <c r="AC1946" s="56" t="s">
        <v>89</v>
      </c>
      <c r="AD1946" s="37">
        <v>1</v>
      </c>
      <c r="AE1946" s="37" t="s">
        <v>123</v>
      </c>
      <c r="AF1946" s="4"/>
      <c r="AG1946" s="4"/>
      <c r="AH1946" s="4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</row>
    <row r="1947" spans="1:46" ht="15" customHeight="1" x14ac:dyDescent="0.35">
      <c r="A1947" s="4">
        <v>2024</v>
      </c>
      <c r="B1947" s="4" t="s">
        <v>147</v>
      </c>
      <c r="C1947" s="4" t="s">
        <v>148</v>
      </c>
      <c r="D1947" s="55">
        <v>45357</v>
      </c>
      <c r="E1947" s="4" t="s">
        <v>3850</v>
      </c>
      <c r="F1947" s="4" t="s">
        <v>36</v>
      </c>
      <c r="G1947" s="4" t="s">
        <v>921</v>
      </c>
      <c r="H1947" s="4" t="s">
        <v>38</v>
      </c>
      <c r="I1947" s="4" t="s">
        <v>3491</v>
      </c>
      <c r="J1947" s="4"/>
      <c r="K1947" s="55">
        <v>45365</v>
      </c>
      <c r="L1947" s="4" t="s">
        <v>860</v>
      </c>
      <c r="M1947" s="4" t="s">
        <v>2949</v>
      </c>
      <c r="N1947" s="55"/>
      <c r="O1947" s="4" t="s">
        <v>5084</v>
      </c>
      <c r="P1947" s="55">
        <v>45365</v>
      </c>
      <c r="Q1947" s="4" t="s">
        <v>5085</v>
      </c>
      <c r="R1947" s="4"/>
      <c r="S1947" s="4"/>
      <c r="T1947" s="4">
        <v>0</v>
      </c>
      <c r="U1947" s="4" t="s">
        <v>150</v>
      </c>
      <c r="V1947" s="4">
        <v>301292</v>
      </c>
      <c r="W1947" s="4" t="s">
        <v>1602</v>
      </c>
      <c r="X1947" s="4">
        <v>301292</v>
      </c>
      <c r="Y1947" s="4" t="s">
        <v>1602</v>
      </c>
      <c r="Z1947" s="4">
        <v>15</v>
      </c>
      <c r="AA1947" s="4" t="s">
        <v>43</v>
      </c>
      <c r="AB1947" s="4">
        <v>1</v>
      </c>
      <c r="AC1947" s="4" t="s">
        <v>43</v>
      </c>
      <c r="AD1947" s="36">
        <v>43</v>
      </c>
      <c r="AE1947" s="36" t="s">
        <v>1603</v>
      </c>
      <c r="AF1947" s="4"/>
      <c r="AG1947" s="4"/>
      <c r="AH1947" s="4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</row>
    <row r="1948" spans="1:46" ht="15" customHeight="1" x14ac:dyDescent="0.35">
      <c r="A1948" s="4">
        <v>2024</v>
      </c>
      <c r="B1948" s="4" t="s">
        <v>147</v>
      </c>
      <c r="C1948" s="4" t="s">
        <v>148</v>
      </c>
      <c r="D1948" s="55">
        <v>45357</v>
      </c>
      <c r="E1948" s="4" t="s">
        <v>2811</v>
      </c>
      <c r="F1948" s="4" t="s">
        <v>36</v>
      </c>
      <c r="G1948" s="4" t="s">
        <v>921</v>
      </c>
      <c r="H1948" s="4" t="s">
        <v>38</v>
      </c>
      <c r="I1948" s="4" t="s">
        <v>3491</v>
      </c>
      <c r="J1948" s="4"/>
      <c r="K1948" s="57">
        <v>45365</v>
      </c>
      <c r="L1948" s="4" t="s">
        <v>860</v>
      </c>
      <c r="M1948" s="4" t="s">
        <v>2949</v>
      </c>
      <c r="N1948" s="55"/>
      <c r="O1948" s="4" t="s">
        <v>5086</v>
      </c>
      <c r="P1948" s="57">
        <v>45365</v>
      </c>
      <c r="Q1948" s="4" t="s">
        <v>5087</v>
      </c>
      <c r="R1948" s="4"/>
      <c r="S1948" s="4"/>
      <c r="T1948" s="4">
        <v>0</v>
      </c>
      <c r="U1948" s="4" t="s">
        <v>150</v>
      </c>
      <c r="V1948" s="4">
        <v>301289</v>
      </c>
      <c r="W1948" s="4" t="s">
        <v>671</v>
      </c>
      <c r="X1948" s="4">
        <v>301289</v>
      </c>
      <c r="Y1948" s="4" t="s">
        <v>671</v>
      </c>
      <c r="Z1948" s="4">
        <v>15</v>
      </c>
      <c r="AA1948" s="4" t="s">
        <v>43</v>
      </c>
      <c r="AB1948" s="4">
        <v>1</v>
      </c>
      <c r="AC1948" s="4" t="s">
        <v>43</v>
      </c>
      <c r="AD1948" s="36">
        <v>40</v>
      </c>
      <c r="AE1948" s="36" t="s">
        <v>672</v>
      </c>
      <c r="AF1948" s="4"/>
      <c r="AG1948" s="4"/>
      <c r="AH1948" s="4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</row>
    <row r="1949" spans="1:46" ht="15" customHeight="1" x14ac:dyDescent="0.35">
      <c r="A1949" s="4">
        <v>2024</v>
      </c>
      <c r="B1949" s="4" t="s">
        <v>34</v>
      </c>
      <c r="C1949" s="4" t="s">
        <v>34</v>
      </c>
      <c r="D1949" s="55">
        <v>45350</v>
      </c>
      <c r="E1949" s="4" t="s">
        <v>2947</v>
      </c>
      <c r="F1949" s="4" t="s">
        <v>36</v>
      </c>
      <c r="G1949" s="4" t="s">
        <v>1149</v>
      </c>
      <c r="H1949" s="4" t="s">
        <v>38</v>
      </c>
      <c r="I1949" s="4" t="s">
        <v>2742</v>
      </c>
      <c r="J1949" s="4"/>
      <c r="K1949" s="55">
        <v>45366</v>
      </c>
      <c r="L1949" s="4" t="s">
        <v>860</v>
      </c>
      <c r="M1949" s="4" t="s">
        <v>2949</v>
      </c>
      <c r="N1949" s="55"/>
      <c r="O1949" s="4" t="s">
        <v>5088</v>
      </c>
      <c r="P1949" s="55">
        <v>45366</v>
      </c>
      <c r="Q1949" s="4" t="s">
        <v>5089</v>
      </c>
      <c r="R1949" s="4"/>
      <c r="S1949" s="4"/>
      <c r="T1949" s="4">
        <v>1</v>
      </c>
      <c r="U1949" s="4" t="s">
        <v>40</v>
      </c>
      <c r="V1949" s="4">
        <v>21</v>
      </c>
      <c r="W1949" s="4" t="s">
        <v>402</v>
      </c>
      <c r="X1949" s="4">
        <v>1267</v>
      </c>
      <c r="Y1949" s="4" t="s">
        <v>402</v>
      </c>
      <c r="Z1949" s="4">
        <v>15</v>
      </c>
      <c r="AA1949" s="4" t="s">
        <v>43</v>
      </c>
      <c r="AB1949" s="4">
        <v>1</v>
      </c>
      <c r="AC1949" s="4" t="s">
        <v>43</v>
      </c>
      <c r="AD1949" s="36">
        <v>20</v>
      </c>
      <c r="AE1949" s="36" t="s">
        <v>403</v>
      </c>
      <c r="AF1949" s="4"/>
      <c r="AG1949" s="4"/>
      <c r="AH1949" s="4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</row>
    <row r="1950" spans="1:46" ht="15" customHeight="1" x14ac:dyDescent="0.35">
      <c r="A1950" s="4">
        <v>2024</v>
      </c>
      <c r="B1950" s="4" t="s">
        <v>147</v>
      </c>
      <c r="C1950" s="4" t="s">
        <v>148</v>
      </c>
      <c r="D1950" s="55">
        <v>45366</v>
      </c>
      <c r="E1950" s="4" t="s">
        <v>3198</v>
      </c>
      <c r="F1950" s="4" t="s">
        <v>36</v>
      </c>
      <c r="G1950" s="4" t="s">
        <v>37</v>
      </c>
      <c r="H1950" s="4" t="s">
        <v>38</v>
      </c>
      <c r="I1950" s="4" t="s">
        <v>2755</v>
      </c>
      <c r="J1950" s="4">
        <v>5</v>
      </c>
      <c r="K1950" s="55">
        <v>45421</v>
      </c>
      <c r="L1950" s="4" t="s">
        <v>860</v>
      </c>
      <c r="M1950" s="4" t="s">
        <v>3632</v>
      </c>
      <c r="N1950" s="55" t="s">
        <v>4546</v>
      </c>
      <c r="O1950" s="4" t="s">
        <v>5090</v>
      </c>
      <c r="P1950" s="55">
        <v>45421</v>
      </c>
      <c r="Q1950" s="4" t="s">
        <v>5091</v>
      </c>
      <c r="R1950" s="4"/>
      <c r="S1950" s="4"/>
      <c r="T1950" s="4">
        <v>0</v>
      </c>
      <c r="U1950" s="4" t="s">
        <v>150</v>
      </c>
      <c r="V1950" s="4">
        <v>300739</v>
      </c>
      <c r="W1950" s="4" t="s">
        <v>5092</v>
      </c>
      <c r="X1950" s="4">
        <v>300739</v>
      </c>
      <c r="Y1950" s="4" t="s">
        <v>5092</v>
      </c>
      <c r="Z1950" s="4">
        <v>8</v>
      </c>
      <c r="AA1950" s="4" t="s">
        <v>191</v>
      </c>
      <c r="AB1950" s="4">
        <v>7</v>
      </c>
      <c r="AC1950" s="4" t="s">
        <v>2077</v>
      </c>
      <c r="AD1950" s="36">
        <v>8</v>
      </c>
      <c r="AE1950" s="36" t="s">
        <v>5093</v>
      </c>
      <c r="AF1950" s="4"/>
      <c r="AG1950" s="4"/>
      <c r="AH1950" s="4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</row>
    <row r="1951" spans="1:46" ht="15" customHeight="1" x14ac:dyDescent="0.35">
      <c r="A1951" s="4">
        <v>2024</v>
      </c>
      <c r="B1951" s="4" t="s">
        <v>34</v>
      </c>
      <c r="C1951" s="4" t="s">
        <v>34</v>
      </c>
      <c r="D1951" s="55">
        <v>45362</v>
      </c>
      <c r="E1951" s="4" t="s">
        <v>3198</v>
      </c>
      <c r="F1951" s="4" t="s">
        <v>36</v>
      </c>
      <c r="G1951" s="4" t="s">
        <v>1149</v>
      </c>
      <c r="H1951" s="4" t="s">
        <v>38</v>
      </c>
      <c r="I1951" s="4" t="s">
        <v>2742</v>
      </c>
      <c r="J1951" s="4"/>
      <c r="K1951" s="55">
        <v>45366</v>
      </c>
      <c r="L1951" s="4" t="s">
        <v>860</v>
      </c>
      <c r="M1951" s="4" t="s">
        <v>2949</v>
      </c>
      <c r="N1951" s="55"/>
      <c r="O1951" s="4" t="s">
        <v>5094</v>
      </c>
      <c r="P1951" s="55">
        <v>45366</v>
      </c>
      <c r="Q1951" s="4" t="s">
        <v>5095</v>
      </c>
      <c r="R1951" s="4"/>
      <c r="S1951" s="4"/>
      <c r="T1951" s="4">
        <v>1</v>
      </c>
      <c r="U1951" s="4" t="s">
        <v>40</v>
      </c>
      <c r="V1951" s="4">
        <v>22</v>
      </c>
      <c r="W1951" s="4" t="s">
        <v>852</v>
      </c>
      <c r="X1951" s="4">
        <v>1268</v>
      </c>
      <c r="Y1951" s="4" t="s">
        <v>852</v>
      </c>
      <c r="Z1951" s="4">
        <v>15</v>
      </c>
      <c r="AA1951" s="4" t="s">
        <v>43</v>
      </c>
      <c r="AB1951" s="4">
        <v>1</v>
      </c>
      <c r="AC1951" s="4" t="s">
        <v>43</v>
      </c>
      <c r="AD1951" s="36">
        <v>41</v>
      </c>
      <c r="AE1951" s="36" t="s">
        <v>579</v>
      </c>
      <c r="AF1951" s="4"/>
      <c r="AG1951" s="4"/>
      <c r="AH1951" s="4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</row>
    <row r="1952" spans="1:46" ht="15" customHeight="1" x14ac:dyDescent="0.35">
      <c r="A1952" s="4">
        <v>2024</v>
      </c>
      <c r="B1952" s="4" t="s">
        <v>34</v>
      </c>
      <c r="C1952" s="4" t="s">
        <v>34</v>
      </c>
      <c r="D1952" s="55">
        <v>45363</v>
      </c>
      <c r="E1952" s="4" t="s">
        <v>3891</v>
      </c>
      <c r="F1952" s="4" t="s">
        <v>36</v>
      </c>
      <c r="G1952" s="4" t="s">
        <v>921</v>
      </c>
      <c r="H1952" s="4" t="s">
        <v>38</v>
      </c>
      <c r="I1952" s="4" t="s">
        <v>2742</v>
      </c>
      <c r="J1952" s="4"/>
      <c r="K1952" s="55">
        <v>45366</v>
      </c>
      <c r="L1952" s="4" t="s">
        <v>860</v>
      </c>
      <c r="M1952" s="4" t="s">
        <v>2949</v>
      </c>
      <c r="N1952" s="55"/>
      <c r="O1952" s="4" t="s">
        <v>5096</v>
      </c>
      <c r="P1952" s="55">
        <v>45366</v>
      </c>
      <c r="Q1952" s="4" t="s">
        <v>5097</v>
      </c>
      <c r="R1952" s="4"/>
      <c r="S1952" s="4"/>
      <c r="T1952" s="4">
        <v>1</v>
      </c>
      <c r="U1952" s="4" t="s">
        <v>40</v>
      </c>
      <c r="V1952" s="4">
        <v>2</v>
      </c>
      <c r="W1952" s="4" t="s">
        <v>336</v>
      </c>
      <c r="X1952" s="4">
        <v>5</v>
      </c>
      <c r="Y1952" s="4" t="s">
        <v>337</v>
      </c>
      <c r="Z1952" s="4">
        <v>15</v>
      </c>
      <c r="AA1952" s="4" t="s">
        <v>43</v>
      </c>
      <c r="AB1952" s="4">
        <v>1</v>
      </c>
      <c r="AC1952" s="4" t="s">
        <v>43</v>
      </c>
      <c r="AD1952" s="36">
        <v>13</v>
      </c>
      <c r="AE1952" s="36" t="s">
        <v>44</v>
      </c>
      <c r="AF1952" s="4"/>
      <c r="AG1952" s="4"/>
      <c r="AH1952" s="4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</row>
    <row r="1953" spans="1:46" ht="15" customHeight="1" x14ac:dyDescent="0.35">
      <c r="A1953" s="4">
        <v>2024</v>
      </c>
      <c r="B1953" s="4" t="s">
        <v>34</v>
      </c>
      <c r="C1953" s="4" t="s">
        <v>244</v>
      </c>
      <c r="D1953" s="55">
        <v>45366</v>
      </c>
      <c r="E1953" s="4" t="s">
        <v>3250</v>
      </c>
      <c r="F1953" s="4" t="s">
        <v>36</v>
      </c>
      <c r="G1953" s="4" t="s">
        <v>921</v>
      </c>
      <c r="H1953" s="4" t="s">
        <v>38</v>
      </c>
      <c r="I1953" s="4" t="s">
        <v>2948</v>
      </c>
      <c r="J1953" s="4"/>
      <c r="K1953" s="55">
        <v>45366</v>
      </c>
      <c r="L1953" s="4" t="s">
        <v>860</v>
      </c>
      <c r="M1953" s="4" t="s">
        <v>2949</v>
      </c>
      <c r="N1953" s="55"/>
      <c r="O1953" s="4" t="s">
        <v>5098</v>
      </c>
      <c r="P1953" s="55">
        <v>45366</v>
      </c>
      <c r="Q1953" s="4" t="s">
        <v>5099</v>
      </c>
      <c r="R1953" s="4"/>
      <c r="S1953" s="4"/>
      <c r="T1953" s="4">
        <v>10</v>
      </c>
      <c r="U1953" s="4" t="s">
        <v>246</v>
      </c>
      <c r="V1953" s="4">
        <v>559</v>
      </c>
      <c r="W1953" s="4" t="s">
        <v>3339</v>
      </c>
      <c r="X1953" s="4">
        <v>1692</v>
      </c>
      <c r="Y1953" s="4" t="s">
        <v>3339</v>
      </c>
      <c r="Z1953" s="4">
        <v>13</v>
      </c>
      <c r="AA1953" s="4" t="s">
        <v>314</v>
      </c>
      <c r="AB1953" s="4">
        <v>9</v>
      </c>
      <c r="AC1953" s="4" t="s">
        <v>808</v>
      </c>
      <c r="AD1953" s="36">
        <v>1</v>
      </c>
      <c r="AE1953" s="36" t="s">
        <v>809</v>
      </c>
      <c r="AF1953" s="4"/>
      <c r="AG1953" s="4"/>
      <c r="AH1953" s="4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</row>
    <row r="1954" spans="1:46" ht="15" customHeight="1" x14ac:dyDescent="0.35">
      <c r="A1954" s="4">
        <v>2024</v>
      </c>
      <c r="B1954" s="4" t="s">
        <v>34</v>
      </c>
      <c r="C1954" s="4" t="s">
        <v>244</v>
      </c>
      <c r="D1954" s="55">
        <v>45366</v>
      </c>
      <c r="E1954" s="4" t="s">
        <v>2947</v>
      </c>
      <c r="F1954" s="4" t="s">
        <v>36</v>
      </c>
      <c r="G1954" s="4" t="s">
        <v>921</v>
      </c>
      <c r="H1954" s="4" t="s">
        <v>38</v>
      </c>
      <c r="I1954" s="4" t="s">
        <v>2948</v>
      </c>
      <c r="J1954" s="4"/>
      <c r="K1954" s="55">
        <v>45366</v>
      </c>
      <c r="L1954" s="4" t="s">
        <v>860</v>
      </c>
      <c r="M1954" s="4" t="s">
        <v>2949</v>
      </c>
      <c r="N1954" s="55"/>
      <c r="O1954" s="4" t="s">
        <v>5100</v>
      </c>
      <c r="P1954" s="55">
        <v>45366</v>
      </c>
      <c r="Q1954" s="4" t="s">
        <v>5101</v>
      </c>
      <c r="R1954" s="4"/>
      <c r="S1954" s="4"/>
      <c r="T1954" s="4">
        <v>10</v>
      </c>
      <c r="U1954" s="4" t="s">
        <v>246</v>
      </c>
      <c r="V1954" s="4">
        <v>542</v>
      </c>
      <c r="W1954" s="4" t="s">
        <v>1270</v>
      </c>
      <c r="X1954" s="4">
        <v>1200</v>
      </c>
      <c r="Y1954" s="4" t="s">
        <v>1271</v>
      </c>
      <c r="Z1954" s="4">
        <v>25</v>
      </c>
      <c r="AA1954" s="4" t="s">
        <v>117</v>
      </c>
      <c r="AB1954" s="4">
        <v>1</v>
      </c>
      <c r="AC1954" s="4" t="s">
        <v>118</v>
      </c>
      <c r="AD1954" s="36">
        <v>5</v>
      </c>
      <c r="AE1954" s="36" t="s">
        <v>1272</v>
      </c>
      <c r="AF1954" s="4"/>
      <c r="AG1954" s="4"/>
      <c r="AH1954" s="4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</row>
    <row r="1955" spans="1:46" ht="15" customHeight="1" x14ac:dyDescent="0.35">
      <c r="A1955" s="4">
        <v>2024</v>
      </c>
      <c r="B1955" s="4" t="s">
        <v>34</v>
      </c>
      <c r="C1955" s="4" t="s">
        <v>244</v>
      </c>
      <c r="D1955" s="55">
        <v>45365</v>
      </c>
      <c r="E1955" s="4" t="s">
        <v>2811</v>
      </c>
      <c r="F1955" s="4" t="s">
        <v>36</v>
      </c>
      <c r="G1955" s="4" t="s">
        <v>921</v>
      </c>
      <c r="H1955" s="4" t="s">
        <v>38</v>
      </c>
      <c r="I1955" s="4" t="s">
        <v>2948</v>
      </c>
      <c r="J1955" s="4"/>
      <c r="K1955" s="55">
        <v>45369</v>
      </c>
      <c r="L1955" s="4" t="s">
        <v>860</v>
      </c>
      <c r="M1955" s="4" t="s">
        <v>2949</v>
      </c>
      <c r="N1955" s="55"/>
      <c r="O1955" s="4" t="s">
        <v>5102</v>
      </c>
      <c r="P1955" s="55">
        <v>45369</v>
      </c>
      <c r="Q1955" s="4" t="s">
        <v>5103</v>
      </c>
      <c r="R1955" s="4"/>
      <c r="S1955" s="4"/>
      <c r="T1955" s="4">
        <v>10</v>
      </c>
      <c r="U1955" s="4" t="s">
        <v>246</v>
      </c>
      <c r="V1955" s="4">
        <v>536</v>
      </c>
      <c r="W1955" s="4" t="s">
        <v>905</v>
      </c>
      <c r="X1955" s="4">
        <v>114</v>
      </c>
      <c r="Y1955" s="4" t="s">
        <v>906</v>
      </c>
      <c r="Z1955" s="4">
        <v>2</v>
      </c>
      <c r="AA1955" s="4" t="s">
        <v>72</v>
      </c>
      <c r="AB1955" s="4">
        <v>18</v>
      </c>
      <c r="AC1955" s="4" t="s">
        <v>907</v>
      </c>
      <c r="AD1955" s="36">
        <v>1</v>
      </c>
      <c r="AE1955" s="36" t="s">
        <v>908</v>
      </c>
      <c r="AF1955" s="4"/>
      <c r="AG1955" s="4"/>
      <c r="AH1955" s="4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</row>
    <row r="1956" spans="1:46" ht="15" customHeight="1" x14ac:dyDescent="0.35">
      <c r="A1956" s="4">
        <v>2024</v>
      </c>
      <c r="B1956" s="4" t="s">
        <v>34</v>
      </c>
      <c r="C1956" s="4" t="s">
        <v>244</v>
      </c>
      <c r="D1956" s="55">
        <v>45366</v>
      </c>
      <c r="E1956" s="4" t="s">
        <v>3198</v>
      </c>
      <c r="F1956" s="4" t="s">
        <v>3709</v>
      </c>
      <c r="G1956" s="4" t="s">
        <v>37</v>
      </c>
      <c r="H1956" s="4" t="s">
        <v>38</v>
      </c>
      <c r="I1956" s="4" t="s">
        <v>2948</v>
      </c>
      <c r="J1956" s="4"/>
      <c r="K1956" s="55">
        <v>45369</v>
      </c>
      <c r="L1956" s="4" t="s">
        <v>860</v>
      </c>
      <c r="M1956" s="4" t="s">
        <v>2949</v>
      </c>
      <c r="N1956" s="55"/>
      <c r="O1956" s="4" t="s">
        <v>5104</v>
      </c>
      <c r="P1956" s="55">
        <v>45369</v>
      </c>
      <c r="Q1956" s="4" t="s">
        <v>5105</v>
      </c>
      <c r="R1956" s="4"/>
      <c r="S1956" s="4"/>
      <c r="T1956" s="4">
        <v>10</v>
      </c>
      <c r="U1956" s="4" t="s">
        <v>246</v>
      </c>
      <c r="V1956" s="4">
        <v>545</v>
      </c>
      <c r="W1956" s="4" t="s">
        <v>519</v>
      </c>
      <c r="X1956" s="4">
        <v>1230</v>
      </c>
      <c r="Y1956" s="4" t="s">
        <v>520</v>
      </c>
      <c r="Z1956" s="4">
        <v>18</v>
      </c>
      <c r="AA1956" s="4" t="s">
        <v>94</v>
      </c>
      <c r="AB1956" s="4">
        <v>1</v>
      </c>
      <c r="AC1956" s="4" t="s">
        <v>95</v>
      </c>
      <c r="AD1956" s="36">
        <v>1</v>
      </c>
      <c r="AE1956" s="36" t="s">
        <v>94</v>
      </c>
      <c r="AF1956" s="4"/>
      <c r="AG1956" s="4"/>
      <c r="AH1956" s="4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</row>
    <row r="1957" spans="1:46" ht="15" customHeight="1" x14ac:dyDescent="0.35">
      <c r="A1957" s="4">
        <v>2024</v>
      </c>
      <c r="B1957" s="4" t="s">
        <v>34</v>
      </c>
      <c r="C1957" s="4" t="s">
        <v>34</v>
      </c>
      <c r="D1957" s="55">
        <v>45369</v>
      </c>
      <c r="E1957" s="4" t="s">
        <v>3850</v>
      </c>
      <c r="F1957" s="4" t="s">
        <v>36</v>
      </c>
      <c r="G1957" s="4" t="s">
        <v>921</v>
      </c>
      <c r="H1957" s="4" t="s">
        <v>38</v>
      </c>
      <c r="I1957" s="4" t="s">
        <v>2755</v>
      </c>
      <c r="J1957" s="4">
        <v>3</v>
      </c>
      <c r="K1957" s="55">
        <v>45397</v>
      </c>
      <c r="L1957" s="4" t="s">
        <v>860</v>
      </c>
      <c r="M1957" s="4" t="s">
        <v>3632</v>
      </c>
      <c r="N1957" s="55" t="s">
        <v>3793</v>
      </c>
      <c r="O1957" s="4" t="s">
        <v>5106</v>
      </c>
      <c r="P1957" s="55">
        <v>45397</v>
      </c>
      <c r="Q1957" s="4" t="s">
        <v>5107</v>
      </c>
      <c r="R1957" s="4"/>
      <c r="S1957" s="4"/>
      <c r="T1957" s="4">
        <v>5</v>
      </c>
      <c r="U1957" s="4" t="s">
        <v>121</v>
      </c>
      <c r="V1957" s="4">
        <v>112</v>
      </c>
      <c r="W1957" s="4" t="s">
        <v>125</v>
      </c>
      <c r="X1957" s="4">
        <v>84</v>
      </c>
      <c r="Y1957" s="4" t="s">
        <v>125</v>
      </c>
      <c r="Z1957" s="4">
        <v>15</v>
      </c>
      <c r="AA1957" s="4" t="s">
        <v>43</v>
      </c>
      <c r="AB1957" s="4">
        <v>1</v>
      </c>
      <c r="AC1957" s="4" t="s">
        <v>43</v>
      </c>
      <c r="AD1957" s="36">
        <v>14</v>
      </c>
      <c r="AE1957" s="36" t="s">
        <v>126</v>
      </c>
      <c r="AF1957" s="4"/>
      <c r="AG1957" s="4"/>
      <c r="AH1957" s="4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</row>
    <row r="1958" spans="1:46" ht="15" customHeight="1" x14ac:dyDescent="0.35">
      <c r="A1958" s="4">
        <v>2024</v>
      </c>
      <c r="B1958" s="4" t="s">
        <v>34</v>
      </c>
      <c r="C1958" s="4" t="s">
        <v>289</v>
      </c>
      <c r="D1958" s="55">
        <v>45359</v>
      </c>
      <c r="E1958" s="4" t="s">
        <v>4289</v>
      </c>
      <c r="F1958" s="4" t="s">
        <v>36</v>
      </c>
      <c r="G1958" s="4" t="s">
        <v>921</v>
      </c>
      <c r="H1958" s="4" t="s">
        <v>38</v>
      </c>
      <c r="I1958" s="4" t="s">
        <v>2735</v>
      </c>
      <c r="J1958" s="4"/>
      <c r="K1958" s="55">
        <v>45369</v>
      </c>
      <c r="L1958" s="4" t="s">
        <v>860</v>
      </c>
      <c r="M1958" s="4" t="s">
        <v>3185</v>
      </c>
      <c r="N1958" s="55"/>
      <c r="O1958" s="4" t="s">
        <v>5108</v>
      </c>
      <c r="P1958" s="55">
        <v>45369</v>
      </c>
      <c r="Q1958" s="4" t="s">
        <v>5109</v>
      </c>
      <c r="R1958" s="4"/>
      <c r="S1958" s="4"/>
      <c r="T1958" s="4">
        <v>21</v>
      </c>
      <c r="U1958" s="4" t="s">
        <v>352</v>
      </c>
      <c r="V1958" s="4">
        <v>21</v>
      </c>
      <c r="W1958" s="4" t="s">
        <v>352</v>
      </c>
      <c r="X1958" s="4">
        <v>198</v>
      </c>
      <c r="Y1958" s="4" t="s">
        <v>353</v>
      </c>
      <c r="Z1958" s="4">
        <v>15</v>
      </c>
      <c r="AA1958" s="4" t="s">
        <v>43</v>
      </c>
      <c r="AB1958" s="4">
        <v>1</v>
      </c>
      <c r="AC1958" s="4" t="s">
        <v>43</v>
      </c>
      <c r="AD1958" s="36">
        <v>31</v>
      </c>
      <c r="AE1958" s="36" t="s">
        <v>49</v>
      </c>
      <c r="AF1958" s="4"/>
      <c r="AG1958" s="4"/>
      <c r="AH1958" s="4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</row>
    <row r="1959" spans="1:46" ht="15" customHeight="1" x14ac:dyDescent="0.35">
      <c r="A1959" s="4">
        <v>2024</v>
      </c>
      <c r="B1959" s="4" t="s">
        <v>34</v>
      </c>
      <c r="C1959" s="4" t="s">
        <v>34</v>
      </c>
      <c r="D1959" s="55">
        <v>45365</v>
      </c>
      <c r="E1959" s="4" t="s">
        <v>2811</v>
      </c>
      <c r="F1959" s="4" t="s">
        <v>36</v>
      </c>
      <c r="G1959" s="4" t="s">
        <v>921</v>
      </c>
      <c r="H1959" s="4" t="s">
        <v>38</v>
      </c>
      <c r="I1959" s="4" t="s">
        <v>2728</v>
      </c>
      <c r="J1959" s="4"/>
      <c r="K1959" s="55">
        <v>45374</v>
      </c>
      <c r="L1959" s="4" t="s">
        <v>860</v>
      </c>
      <c r="M1959" s="4" t="s">
        <v>3632</v>
      </c>
      <c r="N1959" s="55" t="s">
        <v>3793</v>
      </c>
      <c r="O1959" s="4" t="s">
        <v>5110</v>
      </c>
      <c r="P1959" s="55">
        <v>45374</v>
      </c>
      <c r="Q1959" s="4" t="s">
        <v>5111</v>
      </c>
      <c r="R1959" s="4"/>
      <c r="S1959" s="4"/>
      <c r="T1959" s="4">
        <v>38</v>
      </c>
      <c r="U1959" s="4" t="s">
        <v>59</v>
      </c>
      <c r="V1959" s="4">
        <v>244</v>
      </c>
      <c r="W1959" s="4" t="s">
        <v>1197</v>
      </c>
      <c r="X1959" s="4">
        <v>1632</v>
      </c>
      <c r="Y1959" s="4" t="s">
        <v>1198</v>
      </c>
      <c r="Z1959" s="4">
        <v>15</v>
      </c>
      <c r="AA1959" s="4" t="s">
        <v>43</v>
      </c>
      <c r="AB1959" s="4">
        <v>1</v>
      </c>
      <c r="AC1959" s="4" t="s">
        <v>43</v>
      </c>
      <c r="AD1959" s="36">
        <v>31</v>
      </c>
      <c r="AE1959" s="36" t="s">
        <v>49</v>
      </c>
      <c r="AF1959" s="4"/>
      <c r="AG1959" s="4"/>
      <c r="AH1959" s="4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</row>
    <row r="1960" spans="1:46" ht="15" customHeight="1" x14ac:dyDescent="0.35">
      <c r="A1960" s="4">
        <v>2024</v>
      </c>
      <c r="B1960" s="4" t="s">
        <v>34</v>
      </c>
      <c r="C1960" s="4" t="s">
        <v>244</v>
      </c>
      <c r="D1960" s="55">
        <v>45369</v>
      </c>
      <c r="E1960" s="4" t="s">
        <v>3850</v>
      </c>
      <c r="F1960" s="4" t="s">
        <v>36</v>
      </c>
      <c r="G1960" s="4" t="s">
        <v>921</v>
      </c>
      <c r="H1960" s="4" t="s">
        <v>38</v>
      </c>
      <c r="I1960" s="4" t="s">
        <v>2948</v>
      </c>
      <c r="J1960" s="4"/>
      <c r="K1960" s="55">
        <v>45370</v>
      </c>
      <c r="L1960" s="4" t="s">
        <v>860</v>
      </c>
      <c r="M1960" s="4" t="s">
        <v>2949</v>
      </c>
      <c r="N1960" s="55"/>
      <c r="O1960" s="4" t="s">
        <v>5112</v>
      </c>
      <c r="P1960" s="55">
        <v>45370</v>
      </c>
      <c r="Q1960" s="4" t="s">
        <v>5113</v>
      </c>
      <c r="R1960" s="4"/>
      <c r="S1960" s="4"/>
      <c r="T1960" s="4">
        <v>10</v>
      </c>
      <c r="U1960" s="4" t="s">
        <v>246</v>
      </c>
      <c r="V1960" s="4">
        <v>524</v>
      </c>
      <c r="W1960" s="4" t="s">
        <v>910</v>
      </c>
      <c r="X1960" s="4">
        <v>102</v>
      </c>
      <c r="Y1960" s="4" t="s">
        <v>911</v>
      </c>
      <c r="Z1960" s="4">
        <v>15</v>
      </c>
      <c r="AA1960" s="4" t="s">
        <v>43</v>
      </c>
      <c r="AB1960" s="4">
        <v>1</v>
      </c>
      <c r="AC1960" s="4" t="s">
        <v>43</v>
      </c>
      <c r="AD1960" s="36">
        <v>1</v>
      </c>
      <c r="AE1960" s="36" t="s">
        <v>43</v>
      </c>
      <c r="AF1960" s="4"/>
      <c r="AG1960" s="4"/>
      <c r="AH1960" s="4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</row>
    <row r="1961" spans="1:46" ht="15" customHeight="1" x14ac:dyDescent="0.35">
      <c r="A1961" s="4">
        <v>2024</v>
      </c>
      <c r="B1961" s="4" t="s">
        <v>34</v>
      </c>
      <c r="C1961" s="4" t="s">
        <v>34</v>
      </c>
      <c r="D1961" s="55">
        <v>45369</v>
      </c>
      <c r="E1961" s="4" t="s">
        <v>3850</v>
      </c>
      <c r="F1961" s="4" t="s">
        <v>36</v>
      </c>
      <c r="G1961" s="4" t="s">
        <v>921</v>
      </c>
      <c r="H1961" s="4" t="s">
        <v>38</v>
      </c>
      <c r="I1961" s="4" t="s">
        <v>2742</v>
      </c>
      <c r="J1961" s="4"/>
      <c r="K1961" s="55">
        <v>45370</v>
      </c>
      <c r="L1961" s="4" t="s">
        <v>860</v>
      </c>
      <c r="M1961" s="4" t="s">
        <v>2949</v>
      </c>
      <c r="N1961" s="55"/>
      <c r="O1961" s="4" t="s">
        <v>5114</v>
      </c>
      <c r="P1961" s="55">
        <v>45370</v>
      </c>
      <c r="Q1961" s="4" t="s">
        <v>5115</v>
      </c>
      <c r="R1961" s="4"/>
      <c r="S1961" s="4"/>
      <c r="T1961" s="4">
        <v>1</v>
      </c>
      <c r="U1961" s="4" t="s">
        <v>40</v>
      </c>
      <c r="V1961" s="4">
        <v>24</v>
      </c>
      <c r="W1961" s="4" t="s">
        <v>849</v>
      </c>
      <c r="X1961" s="4">
        <v>1319</v>
      </c>
      <c r="Y1961" s="4" t="s">
        <v>850</v>
      </c>
      <c r="Z1961" s="4">
        <v>15</v>
      </c>
      <c r="AA1961" s="4" t="s">
        <v>43</v>
      </c>
      <c r="AB1961" s="4">
        <v>1</v>
      </c>
      <c r="AC1961" s="4" t="s">
        <v>43</v>
      </c>
      <c r="AD1961" s="36">
        <v>20</v>
      </c>
      <c r="AE1961" s="36" t="s">
        <v>403</v>
      </c>
      <c r="AF1961" s="4"/>
      <c r="AG1961" s="4"/>
      <c r="AH1961" s="4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</row>
    <row r="1962" spans="1:46" ht="15" customHeight="1" x14ac:dyDescent="0.35">
      <c r="A1962" s="4">
        <v>2024</v>
      </c>
      <c r="B1962" s="4" t="s">
        <v>34</v>
      </c>
      <c r="C1962" s="4" t="s">
        <v>244</v>
      </c>
      <c r="D1962" s="55">
        <v>45370</v>
      </c>
      <c r="E1962" s="4" t="s">
        <v>3250</v>
      </c>
      <c r="F1962" s="4" t="s">
        <v>36</v>
      </c>
      <c r="G1962" s="4" t="s">
        <v>921</v>
      </c>
      <c r="H1962" s="4" t="s">
        <v>38</v>
      </c>
      <c r="I1962" s="4" t="s">
        <v>4902</v>
      </c>
      <c r="J1962" s="4"/>
      <c r="K1962" s="55">
        <v>45372</v>
      </c>
      <c r="L1962" s="4" t="s">
        <v>860</v>
      </c>
      <c r="M1962" s="4" t="s">
        <v>2949</v>
      </c>
      <c r="N1962" s="55"/>
      <c r="O1962" s="4" t="s">
        <v>5116</v>
      </c>
      <c r="P1962" s="55">
        <v>45372</v>
      </c>
      <c r="Q1962" s="4" t="s">
        <v>5117</v>
      </c>
      <c r="R1962" s="4"/>
      <c r="S1962" s="4"/>
      <c r="T1962" s="4">
        <v>10</v>
      </c>
      <c r="U1962" s="4" t="s">
        <v>246</v>
      </c>
      <c r="V1962" s="4">
        <v>552</v>
      </c>
      <c r="W1962" s="4" t="s">
        <v>511</v>
      </c>
      <c r="X1962" s="4">
        <v>1406</v>
      </c>
      <c r="Y1962" s="4" t="s">
        <v>512</v>
      </c>
      <c r="Z1962" s="4">
        <v>21</v>
      </c>
      <c r="AA1962" s="4" t="s">
        <v>104</v>
      </c>
      <c r="AB1962" s="4">
        <v>11</v>
      </c>
      <c r="AC1962" s="4" t="s">
        <v>513</v>
      </c>
      <c r="AD1962" s="36">
        <v>1</v>
      </c>
      <c r="AE1962" s="36" t="s">
        <v>514</v>
      </c>
      <c r="AF1962" s="4"/>
      <c r="AG1962" s="4"/>
      <c r="AH1962" s="4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</row>
    <row r="1963" spans="1:46" ht="15" customHeight="1" x14ac:dyDescent="0.35">
      <c r="A1963" s="4">
        <v>2024</v>
      </c>
      <c r="B1963" s="4" t="s">
        <v>62</v>
      </c>
      <c r="C1963" s="4" t="s">
        <v>62</v>
      </c>
      <c r="D1963" s="55">
        <v>45370</v>
      </c>
      <c r="E1963" s="4" t="s">
        <v>4289</v>
      </c>
      <c r="F1963" s="4" t="s">
        <v>36</v>
      </c>
      <c r="G1963" s="4" t="s">
        <v>921</v>
      </c>
      <c r="H1963" s="4" t="s">
        <v>38</v>
      </c>
      <c r="I1963" s="4" t="s">
        <v>4515</v>
      </c>
      <c r="J1963" s="4"/>
      <c r="K1963" s="55">
        <v>45370</v>
      </c>
      <c r="L1963" s="4" t="s">
        <v>860</v>
      </c>
      <c r="M1963" s="4" t="s">
        <v>3632</v>
      </c>
      <c r="N1963" s="55"/>
      <c r="O1963" s="4" t="s">
        <v>5118</v>
      </c>
      <c r="P1963" s="55">
        <v>45370</v>
      </c>
      <c r="Q1963" s="4" t="s">
        <v>5119</v>
      </c>
      <c r="R1963" s="4"/>
      <c r="S1963" s="4"/>
      <c r="T1963" s="4">
        <v>99</v>
      </c>
      <c r="U1963" s="4" t="s">
        <v>64</v>
      </c>
      <c r="V1963" s="4">
        <v>454</v>
      </c>
      <c r="W1963" s="4" t="s">
        <v>317</v>
      </c>
      <c r="X1963" s="4">
        <v>875</v>
      </c>
      <c r="Y1963" s="4" t="s">
        <v>318</v>
      </c>
      <c r="Z1963" s="4">
        <v>17</v>
      </c>
      <c r="AA1963" s="4" t="s">
        <v>319</v>
      </c>
      <c r="AB1963" s="4">
        <v>1</v>
      </c>
      <c r="AC1963" s="4" t="s">
        <v>320</v>
      </c>
      <c r="AD1963" s="36">
        <v>1</v>
      </c>
      <c r="AE1963" s="36" t="s">
        <v>320</v>
      </c>
      <c r="AF1963" s="4"/>
      <c r="AG1963" s="4"/>
      <c r="AH1963" s="4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</row>
    <row r="1964" spans="1:46" ht="15" customHeight="1" x14ac:dyDescent="0.35">
      <c r="A1964" s="4">
        <v>2024</v>
      </c>
      <c r="B1964" s="4" t="s">
        <v>62</v>
      </c>
      <c r="C1964" s="4" t="s">
        <v>62</v>
      </c>
      <c r="D1964" s="55">
        <v>45370</v>
      </c>
      <c r="E1964" s="4" t="s">
        <v>4289</v>
      </c>
      <c r="F1964" s="4" t="s">
        <v>36</v>
      </c>
      <c r="G1964" s="4" t="s">
        <v>921</v>
      </c>
      <c r="H1964" s="4" t="s">
        <v>38</v>
      </c>
      <c r="I1964" s="4" t="s">
        <v>5120</v>
      </c>
      <c r="J1964" s="4"/>
      <c r="K1964" s="55">
        <v>45370</v>
      </c>
      <c r="L1964" s="4" t="s">
        <v>860</v>
      </c>
      <c r="M1964" s="4" t="s">
        <v>2949</v>
      </c>
      <c r="N1964" s="55"/>
      <c r="O1964" s="4" t="s">
        <v>5121</v>
      </c>
      <c r="P1964" s="55">
        <v>45370</v>
      </c>
      <c r="Q1964" s="4" t="s">
        <v>5122</v>
      </c>
      <c r="R1964" s="4"/>
      <c r="S1964" s="4"/>
      <c r="T1964" s="4">
        <v>99</v>
      </c>
      <c r="U1964" s="4" t="s">
        <v>64</v>
      </c>
      <c r="V1964" s="4">
        <v>450</v>
      </c>
      <c r="W1964" s="4" t="s">
        <v>81</v>
      </c>
      <c r="X1964" s="4">
        <v>818</v>
      </c>
      <c r="Y1964" s="4" t="s">
        <v>82</v>
      </c>
      <c r="Z1964" s="4">
        <v>12</v>
      </c>
      <c r="AA1964" s="4" t="s">
        <v>83</v>
      </c>
      <c r="AB1964" s="4">
        <v>1</v>
      </c>
      <c r="AC1964" s="4" t="s">
        <v>84</v>
      </c>
      <c r="AD1964" s="36">
        <v>1</v>
      </c>
      <c r="AE1964" s="36" t="s">
        <v>84</v>
      </c>
      <c r="AF1964" s="4"/>
      <c r="AG1964" s="4"/>
      <c r="AH1964" s="4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</row>
    <row r="1965" spans="1:46" ht="15" customHeight="1" x14ac:dyDescent="0.35">
      <c r="A1965" s="4">
        <v>2024</v>
      </c>
      <c r="B1965" s="4" t="s">
        <v>147</v>
      </c>
      <c r="C1965" s="4" t="s">
        <v>207</v>
      </c>
      <c r="D1965" s="55">
        <v>45370</v>
      </c>
      <c r="E1965" s="4" t="s">
        <v>3198</v>
      </c>
      <c r="F1965" s="4" t="s">
        <v>36</v>
      </c>
      <c r="G1965" s="4" t="s">
        <v>37</v>
      </c>
      <c r="H1965" s="4" t="s">
        <v>38</v>
      </c>
      <c r="I1965" s="4" t="s">
        <v>4902</v>
      </c>
      <c r="J1965" s="4"/>
      <c r="K1965" s="55">
        <v>45370</v>
      </c>
      <c r="L1965" s="4" t="s">
        <v>860</v>
      </c>
      <c r="M1965" s="4" t="s">
        <v>2949</v>
      </c>
      <c r="N1965" s="55"/>
      <c r="O1965" s="4" t="s">
        <v>5123</v>
      </c>
      <c r="P1965" s="55">
        <v>45370</v>
      </c>
      <c r="Q1965" s="4" t="s">
        <v>5124</v>
      </c>
      <c r="R1965" s="4"/>
      <c r="S1965" s="4"/>
      <c r="T1965" s="4">
        <v>0</v>
      </c>
      <c r="U1965" s="4" t="s">
        <v>150</v>
      </c>
      <c r="V1965" s="4">
        <v>301593</v>
      </c>
      <c r="W1965" s="4" t="s">
        <v>795</v>
      </c>
      <c r="X1965" s="4">
        <v>301593</v>
      </c>
      <c r="Y1965" s="4" t="s">
        <v>795</v>
      </c>
      <c r="Z1965" s="4">
        <v>21</v>
      </c>
      <c r="AA1965" s="4" t="s">
        <v>104</v>
      </c>
      <c r="AB1965" s="4">
        <v>1</v>
      </c>
      <c r="AC1965" s="4" t="s">
        <v>104</v>
      </c>
      <c r="AD1965" s="36">
        <v>1</v>
      </c>
      <c r="AE1965" s="36" t="s">
        <v>104</v>
      </c>
      <c r="AF1965" s="4"/>
      <c r="AG1965" s="4"/>
      <c r="AH1965" s="4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</row>
    <row r="1966" spans="1:46" ht="15" customHeight="1" x14ac:dyDescent="0.35">
      <c r="A1966" s="4">
        <v>2024</v>
      </c>
      <c r="B1966" s="4" t="s">
        <v>34</v>
      </c>
      <c r="C1966" s="4" t="s">
        <v>289</v>
      </c>
      <c r="D1966" s="55">
        <v>45371</v>
      </c>
      <c r="E1966" s="4" t="s">
        <v>3250</v>
      </c>
      <c r="F1966" s="4" t="s">
        <v>36</v>
      </c>
      <c r="G1966" s="4" t="s">
        <v>921</v>
      </c>
      <c r="H1966" s="4" t="s">
        <v>38</v>
      </c>
      <c r="I1966" s="4" t="s">
        <v>2735</v>
      </c>
      <c r="J1966" s="4"/>
      <c r="K1966" s="55">
        <v>45371</v>
      </c>
      <c r="L1966" s="4" t="s">
        <v>860</v>
      </c>
      <c r="M1966" s="4" t="s">
        <v>3185</v>
      </c>
      <c r="N1966" s="55"/>
      <c r="O1966" s="4" t="s">
        <v>5125</v>
      </c>
      <c r="P1966" s="55">
        <v>45371</v>
      </c>
      <c r="Q1966" s="4" t="s">
        <v>5126</v>
      </c>
      <c r="R1966" s="4"/>
      <c r="S1966" s="4"/>
      <c r="T1966" s="4">
        <v>31</v>
      </c>
      <c r="U1966" s="4" t="s">
        <v>582</v>
      </c>
      <c r="V1966" s="4">
        <v>31</v>
      </c>
      <c r="W1966" s="4" t="s">
        <v>582</v>
      </c>
      <c r="X1966" s="4">
        <v>478</v>
      </c>
      <c r="Y1966" s="4" t="s">
        <v>582</v>
      </c>
      <c r="Z1966" s="4">
        <v>15</v>
      </c>
      <c r="AA1966" s="4" t="s">
        <v>43</v>
      </c>
      <c r="AB1966" s="4">
        <v>1</v>
      </c>
      <c r="AC1966" s="4" t="s">
        <v>43</v>
      </c>
      <c r="AD1966" s="36">
        <v>1</v>
      </c>
      <c r="AE1966" s="36" t="s">
        <v>43</v>
      </c>
      <c r="AF1966" s="4"/>
      <c r="AG1966" s="4"/>
      <c r="AH1966" s="4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</row>
    <row r="1967" spans="1:46" ht="15" customHeight="1" x14ac:dyDescent="0.35">
      <c r="A1967" s="4">
        <v>2024</v>
      </c>
      <c r="B1967" s="4" t="s">
        <v>147</v>
      </c>
      <c r="C1967" s="4" t="s">
        <v>148</v>
      </c>
      <c r="D1967" s="55">
        <v>45351</v>
      </c>
      <c r="E1967" s="4" t="s">
        <v>4420</v>
      </c>
      <c r="F1967" s="4" t="s">
        <v>3709</v>
      </c>
      <c r="G1967" s="4" t="s">
        <v>37</v>
      </c>
      <c r="H1967" s="4" t="s">
        <v>38</v>
      </c>
      <c r="I1967" s="4" t="s">
        <v>3923</v>
      </c>
      <c r="J1967" s="4"/>
      <c r="K1967" s="57">
        <v>45378</v>
      </c>
      <c r="L1967" s="4" t="s">
        <v>860</v>
      </c>
      <c r="M1967" s="4" t="s">
        <v>2983</v>
      </c>
      <c r="N1967" s="55"/>
      <c r="O1967" s="4" t="s">
        <v>5127</v>
      </c>
      <c r="P1967" s="55">
        <v>45378</v>
      </c>
      <c r="Q1967" s="4" t="s">
        <v>5128</v>
      </c>
      <c r="R1967" s="4"/>
      <c r="S1967" s="4"/>
      <c r="T1967" s="4">
        <v>0</v>
      </c>
      <c r="U1967" s="4" t="s">
        <v>150</v>
      </c>
      <c r="V1967" s="4">
        <v>301821</v>
      </c>
      <c r="W1967" s="4" t="s">
        <v>3414</v>
      </c>
      <c r="X1967" s="4">
        <v>301821</v>
      </c>
      <c r="Y1967" s="4" t="s">
        <v>3414</v>
      </c>
      <c r="Z1967" s="4">
        <v>25</v>
      </c>
      <c r="AA1967" s="4" t="s">
        <v>117</v>
      </c>
      <c r="AB1967" s="4">
        <v>1</v>
      </c>
      <c r="AC1967" s="4" t="s">
        <v>118</v>
      </c>
      <c r="AD1967" s="36">
        <v>6</v>
      </c>
      <c r="AE1967" s="36" t="s">
        <v>3415</v>
      </c>
      <c r="AF1967" s="4"/>
      <c r="AG1967" s="4"/>
      <c r="AH1967" s="4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</row>
    <row r="1968" spans="1:46" ht="15" customHeight="1" x14ac:dyDescent="0.35">
      <c r="A1968" s="4">
        <v>2024</v>
      </c>
      <c r="B1968" s="4" t="s">
        <v>147</v>
      </c>
      <c r="C1968" s="4" t="s">
        <v>207</v>
      </c>
      <c r="D1968" s="55">
        <v>45369</v>
      </c>
      <c r="E1968" s="4" t="s">
        <v>3250</v>
      </c>
      <c r="F1968" s="4" t="s">
        <v>36</v>
      </c>
      <c r="G1968" s="4" t="s">
        <v>921</v>
      </c>
      <c r="H1968" s="4" t="s">
        <v>38</v>
      </c>
      <c r="I1968" s="4" t="s">
        <v>4520</v>
      </c>
      <c r="J1968" s="4"/>
      <c r="K1968" s="57">
        <v>45378</v>
      </c>
      <c r="L1968" s="4" t="s">
        <v>860</v>
      </c>
      <c r="M1968" s="4" t="s">
        <v>3632</v>
      </c>
      <c r="N1968" s="55" t="s">
        <v>3710</v>
      </c>
      <c r="O1968" s="4" t="s">
        <v>5129</v>
      </c>
      <c r="P1968" s="57">
        <v>45378</v>
      </c>
      <c r="Q1968" s="4" t="s">
        <v>5130</v>
      </c>
      <c r="R1968" s="4"/>
      <c r="S1968" s="4"/>
      <c r="T1968" s="4">
        <v>0</v>
      </c>
      <c r="U1968" s="4" t="s">
        <v>150</v>
      </c>
      <c r="V1968" s="4">
        <v>300597</v>
      </c>
      <c r="W1968" s="4" t="s">
        <v>3002</v>
      </c>
      <c r="X1968" s="4">
        <v>300597</v>
      </c>
      <c r="Y1968" s="4" t="s">
        <v>3002</v>
      </c>
      <c r="Z1968" s="4">
        <v>6</v>
      </c>
      <c r="AA1968" s="4" t="s">
        <v>413</v>
      </c>
      <c r="AB1968" s="4">
        <v>5</v>
      </c>
      <c r="AC1968" s="4" t="s">
        <v>3003</v>
      </c>
      <c r="AD1968" s="36">
        <v>1</v>
      </c>
      <c r="AE1968" s="36" t="s">
        <v>3003</v>
      </c>
      <c r="AF1968" s="4"/>
      <c r="AG1968" s="4"/>
      <c r="AH1968" s="4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</row>
    <row r="1969" spans="1:46" ht="15" customHeight="1" x14ac:dyDescent="0.35">
      <c r="A1969" s="4">
        <v>2024</v>
      </c>
      <c r="B1969" s="4" t="s">
        <v>147</v>
      </c>
      <c r="C1969" s="4" t="s">
        <v>148</v>
      </c>
      <c r="D1969" s="55">
        <v>45357</v>
      </c>
      <c r="E1969" s="4" t="s">
        <v>4420</v>
      </c>
      <c r="F1969" s="4" t="s">
        <v>36</v>
      </c>
      <c r="G1969" s="4" t="s">
        <v>37</v>
      </c>
      <c r="H1969" s="4" t="s">
        <v>38</v>
      </c>
      <c r="I1969" s="4" t="s">
        <v>2728</v>
      </c>
      <c r="J1969" s="4"/>
      <c r="K1969" s="55">
        <v>45481</v>
      </c>
      <c r="L1969" s="4" t="s">
        <v>860</v>
      </c>
      <c r="M1969" s="4" t="s">
        <v>3632</v>
      </c>
      <c r="N1969" s="55" t="s">
        <v>3710</v>
      </c>
      <c r="O1969" s="4" t="s">
        <v>5131</v>
      </c>
      <c r="P1969" s="55">
        <v>45481</v>
      </c>
      <c r="Q1969" s="4" t="s">
        <v>5132</v>
      </c>
      <c r="R1969" s="4"/>
      <c r="S1969" s="4"/>
      <c r="T1969" s="4">
        <v>0</v>
      </c>
      <c r="U1969" s="4" t="s">
        <v>150</v>
      </c>
      <c r="V1969" s="4">
        <v>301890</v>
      </c>
      <c r="W1969" s="4" t="s">
        <v>5133</v>
      </c>
      <c r="X1969" s="4">
        <v>301890</v>
      </c>
      <c r="Y1969" s="4" t="s">
        <v>5133</v>
      </c>
      <c r="Z1969" s="4">
        <v>5</v>
      </c>
      <c r="AA1969" s="4" t="s">
        <v>77</v>
      </c>
      <c r="AB1969" s="4">
        <v>5</v>
      </c>
      <c r="AC1969" s="4" t="s">
        <v>773</v>
      </c>
      <c r="AD1969" s="36">
        <v>13</v>
      </c>
      <c r="AE1969" s="36" t="s">
        <v>5134</v>
      </c>
      <c r="AF1969" s="4"/>
      <c r="AG1969" s="4"/>
      <c r="AH1969" s="4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</row>
    <row r="1970" spans="1:46" ht="15" customHeight="1" x14ac:dyDescent="0.35">
      <c r="A1970" s="4">
        <v>2024</v>
      </c>
      <c r="B1970" s="4" t="s">
        <v>62</v>
      </c>
      <c r="C1970" s="4" t="s">
        <v>62</v>
      </c>
      <c r="D1970" s="55">
        <v>45344</v>
      </c>
      <c r="E1970" s="4" t="s">
        <v>2811</v>
      </c>
      <c r="F1970" s="4" t="s">
        <v>36</v>
      </c>
      <c r="G1970" s="4" t="s">
        <v>921</v>
      </c>
      <c r="H1970" s="4" t="s">
        <v>38</v>
      </c>
      <c r="I1970" s="4" t="s">
        <v>2728</v>
      </c>
      <c r="J1970" s="4"/>
      <c r="K1970" s="55">
        <v>45378</v>
      </c>
      <c r="L1970" s="4" t="s">
        <v>860</v>
      </c>
      <c r="M1970" s="4" t="s">
        <v>3632</v>
      </c>
      <c r="N1970" s="55" t="s">
        <v>3710</v>
      </c>
      <c r="O1970" s="4" t="s">
        <v>5135</v>
      </c>
      <c r="P1970" s="55">
        <v>45378</v>
      </c>
      <c r="Q1970" s="4" t="s">
        <v>5136</v>
      </c>
      <c r="R1970" s="4"/>
      <c r="S1970" s="4"/>
      <c r="T1970" s="56">
        <v>99</v>
      </c>
      <c r="U1970" s="56" t="s">
        <v>64</v>
      </c>
      <c r="V1970" s="4">
        <v>464</v>
      </c>
      <c r="W1970" s="56" t="s">
        <v>556</v>
      </c>
      <c r="X1970" s="4">
        <v>1028</v>
      </c>
      <c r="Y1970" s="56" t="s">
        <v>557</v>
      </c>
      <c r="Z1970" s="56">
        <v>7</v>
      </c>
      <c r="AA1970" s="56" t="s">
        <v>329</v>
      </c>
      <c r="AB1970" s="56">
        <v>1</v>
      </c>
      <c r="AC1970" s="56" t="s">
        <v>330</v>
      </c>
      <c r="AD1970" s="37">
        <v>2</v>
      </c>
      <c r="AE1970" s="37" t="s">
        <v>428</v>
      </c>
      <c r="AF1970" s="4"/>
      <c r="AG1970" s="4"/>
      <c r="AH1970" s="4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</row>
    <row r="1971" spans="1:46" ht="15" customHeight="1" x14ac:dyDescent="0.35">
      <c r="A1971" s="4">
        <v>2024</v>
      </c>
      <c r="B1971" s="4" t="s">
        <v>34</v>
      </c>
      <c r="C1971" s="4" t="s">
        <v>34</v>
      </c>
      <c r="D1971" s="55">
        <v>45372</v>
      </c>
      <c r="E1971" s="4" t="s">
        <v>3891</v>
      </c>
      <c r="F1971" s="4" t="s">
        <v>36</v>
      </c>
      <c r="G1971" s="4" t="s">
        <v>921</v>
      </c>
      <c r="H1971" s="4" t="s">
        <v>38</v>
      </c>
      <c r="I1971" s="4" t="s">
        <v>3491</v>
      </c>
      <c r="J1971" s="4"/>
      <c r="K1971" s="55">
        <v>45372</v>
      </c>
      <c r="L1971" s="4" t="s">
        <v>860</v>
      </c>
      <c r="M1971" s="4" t="s">
        <v>4585</v>
      </c>
      <c r="N1971" s="55"/>
      <c r="O1971" s="4" t="s">
        <v>5137</v>
      </c>
      <c r="P1971" s="55">
        <v>45372</v>
      </c>
      <c r="Q1971" s="4" t="s">
        <v>5138</v>
      </c>
      <c r="R1971" s="4"/>
      <c r="S1971" s="4"/>
      <c r="T1971" s="4">
        <v>35</v>
      </c>
      <c r="U1971" s="4" t="s">
        <v>367</v>
      </c>
      <c r="V1971" s="4">
        <v>35</v>
      </c>
      <c r="W1971" s="4" t="s">
        <v>368</v>
      </c>
      <c r="X1971" s="4">
        <v>1070</v>
      </c>
      <c r="Y1971" s="4" t="s">
        <v>369</v>
      </c>
      <c r="Z1971" s="4">
        <v>15</v>
      </c>
      <c r="AA1971" s="4" t="s">
        <v>43</v>
      </c>
      <c r="AB1971" s="4">
        <v>1</v>
      </c>
      <c r="AC1971" s="4" t="s">
        <v>43</v>
      </c>
      <c r="AD1971" s="36">
        <v>31</v>
      </c>
      <c r="AE1971" s="36" t="s">
        <v>49</v>
      </c>
      <c r="AF1971" s="4"/>
      <c r="AG1971" s="4"/>
      <c r="AH1971" s="4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</row>
    <row r="1972" spans="1:46" ht="15" customHeight="1" x14ac:dyDescent="0.35">
      <c r="A1972" s="4">
        <v>2024</v>
      </c>
      <c r="B1972" s="4" t="s">
        <v>147</v>
      </c>
      <c r="C1972" s="4" t="s">
        <v>207</v>
      </c>
      <c r="D1972" s="55">
        <v>45372</v>
      </c>
      <c r="E1972" s="4" t="s">
        <v>3250</v>
      </c>
      <c r="F1972" s="4" t="s">
        <v>36</v>
      </c>
      <c r="G1972" s="4" t="s">
        <v>921</v>
      </c>
      <c r="H1972" s="4" t="s">
        <v>38</v>
      </c>
      <c r="I1972" s="4" t="s">
        <v>5120</v>
      </c>
      <c r="J1972" s="4"/>
      <c r="K1972" s="55">
        <v>45372</v>
      </c>
      <c r="L1972" s="4" t="s">
        <v>860</v>
      </c>
      <c r="M1972" s="4" t="s">
        <v>2949</v>
      </c>
      <c r="N1972" s="55"/>
      <c r="O1972" s="4" t="s">
        <v>5139</v>
      </c>
      <c r="P1972" s="55">
        <v>45372</v>
      </c>
      <c r="Q1972" s="4" t="s">
        <v>5140</v>
      </c>
      <c r="R1972" s="4"/>
      <c r="S1972" s="4"/>
      <c r="T1972" s="56">
        <v>0</v>
      </c>
      <c r="U1972" s="56" t="s">
        <v>150</v>
      </c>
      <c r="V1972" s="4">
        <v>300224</v>
      </c>
      <c r="W1972" s="56" t="s">
        <v>1934</v>
      </c>
      <c r="X1972" s="4">
        <v>300224</v>
      </c>
      <c r="Y1972" s="56" t="s">
        <v>1934</v>
      </c>
      <c r="Z1972" s="56">
        <v>2</v>
      </c>
      <c r="AA1972" s="56" t="s">
        <v>72</v>
      </c>
      <c r="AB1972" s="56">
        <v>18</v>
      </c>
      <c r="AC1972" s="56" t="s">
        <v>907</v>
      </c>
      <c r="AD1972" s="37">
        <v>1</v>
      </c>
      <c r="AE1972" s="37" t="s">
        <v>908</v>
      </c>
      <c r="AF1972" s="4"/>
      <c r="AG1972" s="4"/>
      <c r="AH1972" s="4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</row>
    <row r="1973" spans="1:46" ht="15" customHeight="1" x14ac:dyDescent="0.35">
      <c r="A1973" s="4">
        <v>2024</v>
      </c>
      <c r="B1973" s="4" t="s">
        <v>34</v>
      </c>
      <c r="C1973" s="4" t="s">
        <v>34</v>
      </c>
      <c r="D1973" s="55">
        <v>45365</v>
      </c>
      <c r="E1973" s="4" t="s">
        <v>4289</v>
      </c>
      <c r="F1973" s="4" t="s">
        <v>36</v>
      </c>
      <c r="G1973" s="4" t="s">
        <v>921</v>
      </c>
      <c r="H1973" s="4" t="s">
        <v>38</v>
      </c>
      <c r="I1973" s="4" t="s">
        <v>2728</v>
      </c>
      <c r="J1973" s="4"/>
      <c r="K1973" s="55">
        <v>45376</v>
      </c>
      <c r="L1973" s="4" t="s">
        <v>860</v>
      </c>
      <c r="M1973" s="4" t="s">
        <v>3632</v>
      </c>
      <c r="N1973" s="55" t="s">
        <v>3793</v>
      </c>
      <c r="O1973" s="4" t="s">
        <v>5141</v>
      </c>
      <c r="P1973" s="55">
        <v>45376</v>
      </c>
      <c r="Q1973" s="4" t="s">
        <v>5142</v>
      </c>
      <c r="R1973" s="4"/>
      <c r="S1973" s="4"/>
      <c r="T1973" s="4">
        <v>38</v>
      </c>
      <c r="U1973" s="4" t="s">
        <v>59</v>
      </c>
      <c r="V1973" s="4">
        <v>243</v>
      </c>
      <c r="W1973" s="4" t="s">
        <v>382</v>
      </c>
      <c r="X1973" s="4">
        <v>1588</v>
      </c>
      <c r="Y1973" s="4" t="s">
        <v>383</v>
      </c>
      <c r="Z1973" s="4">
        <v>7</v>
      </c>
      <c r="AA1973" s="4" t="s">
        <v>329</v>
      </c>
      <c r="AB1973" s="4">
        <v>1</v>
      </c>
      <c r="AC1973" s="4" t="s">
        <v>330</v>
      </c>
      <c r="AD1973" s="36">
        <v>6</v>
      </c>
      <c r="AE1973" s="36" t="s">
        <v>384</v>
      </c>
      <c r="AF1973" s="4"/>
      <c r="AG1973" s="4"/>
      <c r="AH1973" s="4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</row>
    <row r="1974" spans="1:46" ht="15" customHeight="1" x14ac:dyDescent="0.35">
      <c r="A1974" s="4">
        <v>2024</v>
      </c>
      <c r="B1974" s="4" t="s">
        <v>147</v>
      </c>
      <c r="C1974" s="4" t="s">
        <v>148</v>
      </c>
      <c r="D1974" s="55">
        <v>45372</v>
      </c>
      <c r="E1974" s="4" t="s">
        <v>3198</v>
      </c>
      <c r="F1974" s="4" t="s">
        <v>36</v>
      </c>
      <c r="G1974" s="4" t="s">
        <v>37</v>
      </c>
      <c r="H1974" s="4" t="s">
        <v>38</v>
      </c>
      <c r="I1974" s="4" t="s">
        <v>2755</v>
      </c>
      <c r="J1974" s="4">
        <v>4</v>
      </c>
      <c r="K1974" s="55">
        <v>45433</v>
      </c>
      <c r="L1974" s="4" t="s">
        <v>860</v>
      </c>
      <c r="M1974" s="4" t="s">
        <v>3632</v>
      </c>
      <c r="N1974" s="55" t="s">
        <v>3710</v>
      </c>
      <c r="O1974" s="4" t="s">
        <v>5143</v>
      </c>
      <c r="P1974" s="55">
        <v>45433</v>
      </c>
      <c r="Q1974" s="4" t="s">
        <v>5144</v>
      </c>
      <c r="R1974" s="4"/>
      <c r="S1974" s="4"/>
      <c r="T1974" s="4">
        <v>0</v>
      </c>
      <c r="U1974" s="4" t="s">
        <v>150</v>
      </c>
      <c r="V1974" s="4">
        <v>301726</v>
      </c>
      <c r="W1974" s="4" t="s">
        <v>5145</v>
      </c>
      <c r="X1974" s="4">
        <v>301726</v>
      </c>
      <c r="Y1974" s="4" t="s">
        <v>5145</v>
      </c>
      <c r="Z1974" s="4">
        <v>22</v>
      </c>
      <c r="AA1974" s="4" t="s">
        <v>108</v>
      </c>
      <c r="AB1974" s="4">
        <v>5</v>
      </c>
      <c r="AC1974" s="4" t="s">
        <v>1566</v>
      </c>
      <c r="AD1974" s="36">
        <v>3</v>
      </c>
      <c r="AE1974" s="36" t="s">
        <v>5146</v>
      </c>
      <c r="AF1974" s="4"/>
      <c r="AG1974" s="4"/>
      <c r="AH1974" s="4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</row>
    <row r="1975" spans="1:46" ht="15" customHeight="1" x14ac:dyDescent="0.35">
      <c r="A1975" s="4">
        <v>2024</v>
      </c>
      <c r="B1975" s="4" t="s">
        <v>34</v>
      </c>
      <c r="C1975" s="4" t="s">
        <v>244</v>
      </c>
      <c r="D1975" s="55">
        <v>45372</v>
      </c>
      <c r="E1975" s="4" t="s">
        <v>2947</v>
      </c>
      <c r="F1975" s="4" t="s">
        <v>36</v>
      </c>
      <c r="G1975" s="4" t="s">
        <v>921</v>
      </c>
      <c r="H1975" s="4" t="s">
        <v>38</v>
      </c>
      <c r="I1975" s="4" t="s">
        <v>2948</v>
      </c>
      <c r="J1975" s="4"/>
      <c r="K1975" s="55">
        <v>45374</v>
      </c>
      <c r="L1975" s="4" t="s">
        <v>860</v>
      </c>
      <c r="M1975" s="4" t="s">
        <v>2949</v>
      </c>
      <c r="N1975" s="55"/>
      <c r="O1975" s="4" t="s">
        <v>5147</v>
      </c>
      <c r="P1975" s="55">
        <v>45374</v>
      </c>
      <c r="Q1975" s="4" t="s">
        <v>5148</v>
      </c>
      <c r="R1975" s="4"/>
      <c r="S1975" s="4"/>
      <c r="T1975" s="4">
        <v>10</v>
      </c>
      <c r="U1975" s="4" t="s">
        <v>246</v>
      </c>
      <c r="V1975" s="4">
        <v>531</v>
      </c>
      <c r="W1975" s="4" t="s">
        <v>263</v>
      </c>
      <c r="X1975" s="4">
        <v>109</v>
      </c>
      <c r="Y1975" s="4" t="s">
        <v>264</v>
      </c>
      <c r="Z1975" s="4">
        <v>23</v>
      </c>
      <c r="AA1975" s="4" t="s">
        <v>113</v>
      </c>
      <c r="AB1975" s="4">
        <v>1</v>
      </c>
      <c r="AC1975" s="4" t="s">
        <v>113</v>
      </c>
      <c r="AD1975" s="36">
        <v>1</v>
      </c>
      <c r="AE1975" s="36" t="s">
        <v>113</v>
      </c>
      <c r="AF1975" s="4"/>
      <c r="AG1975" s="4"/>
      <c r="AH1975" s="4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</row>
    <row r="1976" spans="1:46" ht="15" customHeight="1" x14ac:dyDescent="0.35">
      <c r="A1976" s="4">
        <v>2024</v>
      </c>
      <c r="B1976" s="4" t="s">
        <v>34</v>
      </c>
      <c r="C1976" s="4" t="s">
        <v>34</v>
      </c>
      <c r="D1976" s="55">
        <v>45372</v>
      </c>
      <c r="E1976" s="4" t="s">
        <v>2811</v>
      </c>
      <c r="F1976" s="4" t="s">
        <v>36</v>
      </c>
      <c r="G1976" s="4" t="s">
        <v>921</v>
      </c>
      <c r="H1976" s="4" t="s">
        <v>38</v>
      </c>
      <c r="I1976" s="4" t="s">
        <v>2948</v>
      </c>
      <c r="J1976" s="4"/>
      <c r="K1976" s="55">
        <v>45373</v>
      </c>
      <c r="L1976" s="4" t="s">
        <v>860</v>
      </c>
      <c r="M1976" s="4" t="s">
        <v>3632</v>
      </c>
      <c r="N1976" s="55"/>
      <c r="O1976" s="4" t="s">
        <v>5149</v>
      </c>
      <c r="P1976" s="55">
        <v>45373</v>
      </c>
      <c r="Q1976" s="4" t="s">
        <v>5150</v>
      </c>
      <c r="R1976" s="4"/>
      <c r="S1976" s="4"/>
      <c r="T1976" s="4">
        <v>9</v>
      </c>
      <c r="U1976" s="4" t="s">
        <v>46</v>
      </c>
      <c r="V1976" s="4">
        <v>96</v>
      </c>
      <c r="W1976" s="4" t="s">
        <v>47</v>
      </c>
      <c r="X1976" s="4">
        <v>1650</v>
      </c>
      <c r="Y1976" s="4" t="s">
        <v>48</v>
      </c>
      <c r="Z1976" s="4">
        <v>15</v>
      </c>
      <c r="AA1976" s="4" t="s">
        <v>43</v>
      </c>
      <c r="AB1976" s="4">
        <v>1</v>
      </c>
      <c r="AC1976" s="4" t="s">
        <v>43</v>
      </c>
      <c r="AD1976" s="36">
        <v>31</v>
      </c>
      <c r="AE1976" s="36" t="s">
        <v>49</v>
      </c>
      <c r="AF1976" s="4"/>
      <c r="AG1976" s="4"/>
      <c r="AH1976" s="4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</row>
    <row r="1977" spans="1:46" ht="15" customHeight="1" x14ac:dyDescent="0.35">
      <c r="A1977" s="4">
        <v>2024</v>
      </c>
      <c r="B1977" s="4" t="s">
        <v>147</v>
      </c>
      <c r="C1977" s="4" t="s">
        <v>148</v>
      </c>
      <c r="D1977" s="55">
        <v>45362</v>
      </c>
      <c r="E1977" s="4" t="s">
        <v>5151</v>
      </c>
      <c r="F1977" s="4" t="s">
        <v>36</v>
      </c>
      <c r="G1977" s="4" t="s">
        <v>37</v>
      </c>
      <c r="H1977" s="4" t="s">
        <v>38</v>
      </c>
      <c r="I1977" s="4" t="s">
        <v>4520</v>
      </c>
      <c r="J1977" s="4"/>
      <c r="K1977" s="55">
        <v>45519</v>
      </c>
      <c r="L1977" s="4" t="s">
        <v>860</v>
      </c>
      <c r="M1977" s="4" t="s">
        <v>4585</v>
      </c>
      <c r="N1977" s="55" t="s">
        <v>3710</v>
      </c>
      <c r="O1977" s="4" t="s">
        <v>5152</v>
      </c>
      <c r="P1977" s="55">
        <v>45519</v>
      </c>
      <c r="Q1977" s="4" t="s">
        <v>5153</v>
      </c>
      <c r="R1977" s="4"/>
      <c r="S1977" s="4"/>
      <c r="T1977" s="4">
        <v>0</v>
      </c>
      <c r="U1977" s="4" t="s">
        <v>150</v>
      </c>
      <c r="V1977" s="4">
        <v>300584</v>
      </c>
      <c r="W1977" s="4" t="s">
        <v>5154</v>
      </c>
      <c r="X1977" s="4">
        <v>300584</v>
      </c>
      <c r="Y1977" s="4" t="s">
        <v>5154</v>
      </c>
      <c r="Z1977" s="4">
        <v>6</v>
      </c>
      <c r="AA1977" s="4" t="s">
        <v>413</v>
      </c>
      <c r="AB1977" s="4">
        <v>6</v>
      </c>
      <c r="AC1977" s="4" t="s">
        <v>1215</v>
      </c>
      <c r="AD1977" s="36">
        <v>3</v>
      </c>
      <c r="AE1977" s="36" t="s">
        <v>5155</v>
      </c>
      <c r="AF1977" s="4"/>
      <c r="AG1977" s="4"/>
      <c r="AH1977" s="4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</row>
    <row r="1978" spans="1:46" ht="15" customHeight="1" x14ac:dyDescent="0.35">
      <c r="A1978" s="4">
        <v>2024</v>
      </c>
      <c r="B1978" s="4" t="s">
        <v>34</v>
      </c>
      <c r="C1978" s="4" t="s">
        <v>34</v>
      </c>
      <c r="D1978" s="55">
        <v>45372</v>
      </c>
      <c r="E1978" s="4" t="s">
        <v>2811</v>
      </c>
      <c r="F1978" s="4" t="s">
        <v>36</v>
      </c>
      <c r="G1978" s="4" t="s">
        <v>921</v>
      </c>
      <c r="H1978" s="4" t="s">
        <v>38</v>
      </c>
      <c r="I1978" s="4" t="s">
        <v>2728</v>
      </c>
      <c r="J1978" s="4"/>
      <c r="K1978" s="55">
        <v>45377</v>
      </c>
      <c r="L1978" s="4" t="s">
        <v>860</v>
      </c>
      <c r="M1978" s="4" t="s">
        <v>3632</v>
      </c>
      <c r="N1978" s="55" t="s">
        <v>3793</v>
      </c>
      <c r="O1978" s="4" t="s">
        <v>5156</v>
      </c>
      <c r="P1978" s="55">
        <v>45377</v>
      </c>
      <c r="Q1978" s="4" t="s">
        <v>5157</v>
      </c>
      <c r="R1978" s="4"/>
      <c r="S1978" s="4"/>
      <c r="T1978" s="4">
        <v>38</v>
      </c>
      <c r="U1978" s="4" t="s">
        <v>59</v>
      </c>
      <c r="V1978" s="4">
        <v>59</v>
      </c>
      <c r="W1978" s="4" t="s">
        <v>60</v>
      </c>
      <c r="X1978" s="4">
        <v>192</v>
      </c>
      <c r="Y1978" s="4" t="s">
        <v>61</v>
      </c>
      <c r="Z1978" s="4">
        <v>15</v>
      </c>
      <c r="AA1978" s="4" t="s">
        <v>43</v>
      </c>
      <c r="AB1978" s="4">
        <v>1</v>
      </c>
      <c r="AC1978" s="4" t="s">
        <v>43</v>
      </c>
      <c r="AD1978" s="36">
        <v>1</v>
      </c>
      <c r="AE1978" s="36" t="s">
        <v>43</v>
      </c>
      <c r="AF1978" s="4"/>
      <c r="AG1978" s="4"/>
      <c r="AH1978" s="4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</row>
    <row r="1979" spans="1:46" ht="15" customHeight="1" x14ac:dyDescent="0.35">
      <c r="A1979" s="4">
        <v>2024</v>
      </c>
      <c r="B1979" s="4" t="s">
        <v>62</v>
      </c>
      <c r="C1979" s="4" t="s">
        <v>62</v>
      </c>
      <c r="D1979" s="55">
        <v>45372</v>
      </c>
      <c r="E1979" s="4" t="s">
        <v>2811</v>
      </c>
      <c r="F1979" s="4" t="s">
        <v>36</v>
      </c>
      <c r="G1979" s="4" t="s">
        <v>921</v>
      </c>
      <c r="H1979" s="4" t="s">
        <v>38</v>
      </c>
      <c r="I1979" s="4" t="s">
        <v>2742</v>
      </c>
      <c r="J1979" s="4"/>
      <c r="K1979" s="55">
        <v>45373</v>
      </c>
      <c r="L1979" s="4" t="s">
        <v>860</v>
      </c>
      <c r="M1979" s="4" t="s">
        <v>3632</v>
      </c>
      <c r="N1979" s="55"/>
      <c r="O1979" s="4" t="s">
        <v>5158</v>
      </c>
      <c r="P1979" s="55">
        <v>45373</v>
      </c>
      <c r="Q1979" s="4" t="s">
        <v>5159</v>
      </c>
      <c r="R1979" s="4"/>
      <c r="S1979" s="4"/>
      <c r="T1979" s="4">
        <v>99</v>
      </c>
      <c r="U1979" s="4" t="s">
        <v>64</v>
      </c>
      <c r="V1979" s="4">
        <v>461</v>
      </c>
      <c r="W1979" s="4" t="s">
        <v>567</v>
      </c>
      <c r="X1979" s="4">
        <v>936</v>
      </c>
      <c r="Y1979" s="4" t="s">
        <v>568</v>
      </c>
      <c r="Z1979" s="4">
        <v>24</v>
      </c>
      <c r="AA1979" s="4" t="s">
        <v>569</v>
      </c>
      <c r="AB1979" s="4">
        <v>1</v>
      </c>
      <c r="AC1979" s="4" t="s">
        <v>569</v>
      </c>
      <c r="AD1979" s="36">
        <v>1</v>
      </c>
      <c r="AE1979" s="36" t="s">
        <v>569</v>
      </c>
      <c r="AF1979" s="4"/>
      <c r="AG1979" s="4"/>
      <c r="AH1979" s="4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</row>
    <row r="1980" spans="1:46" ht="15" customHeight="1" x14ac:dyDescent="0.35">
      <c r="A1980" s="4">
        <v>2024</v>
      </c>
      <c r="B1980" s="4" t="s">
        <v>34</v>
      </c>
      <c r="C1980" s="4" t="s">
        <v>34</v>
      </c>
      <c r="D1980" s="55">
        <v>45366</v>
      </c>
      <c r="E1980" s="4" t="s">
        <v>3250</v>
      </c>
      <c r="F1980" s="4" t="s">
        <v>36</v>
      </c>
      <c r="G1980" s="4" t="s">
        <v>921</v>
      </c>
      <c r="H1980" s="4" t="s">
        <v>38</v>
      </c>
      <c r="I1980" s="4" t="s">
        <v>2755</v>
      </c>
      <c r="J1980" s="4">
        <v>2</v>
      </c>
      <c r="K1980" s="55">
        <v>45373</v>
      </c>
      <c r="L1980" s="4" t="s">
        <v>860</v>
      </c>
      <c r="M1980" s="4" t="s">
        <v>3632</v>
      </c>
      <c r="N1980" s="55" t="s">
        <v>3793</v>
      </c>
      <c r="O1980" s="4" t="s">
        <v>5160</v>
      </c>
      <c r="P1980" s="55">
        <v>45373</v>
      </c>
      <c r="Q1980" s="4" t="s">
        <v>5161</v>
      </c>
      <c r="R1980" s="4"/>
      <c r="S1980" s="4"/>
      <c r="T1980" s="4">
        <v>5</v>
      </c>
      <c r="U1980" s="4" t="s">
        <v>121</v>
      </c>
      <c r="V1980" s="4">
        <v>5</v>
      </c>
      <c r="W1980" s="4" t="s">
        <v>588</v>
      </c>
      <c r="X1980" s="4">
        <v>1293</v>
      </c>
      <c r="Y1980" s="4" t="s">
        <v>589</v>
      </c>
      <c r="Z1980" s="4">
        <v>15</v>
      </c>
      <c r="AA1980" s="4" t="s">
        <v>43</v>
      </c>
      <c r="AB1980" s="4">
        <v>1</v>
      </c>
      <c r="AC1980" s="4" t="s">
        <v>43</v>
      </c>
      <c r="AD1980" s="36">
        <v>31</v>
      </c>
      <c r="AE1980" s="36" t="s">
        <v>49</v>
      </c>
      <c r="AF1980" s="4"/>
      <c r="AG1980" s="4"/>
      <c r="AH1980" s="4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</row>
    <row r="1981" spans="1:46" ht="15" customHeight="1" x14ac:dyDescent="0.35">
      <c r="A1981" s="4">
        <v>2024</v>
      </c>
      <c r="B1981" s="4" t="s">
        <v>34</v>
      </c>
      <c r="C1981" s="4" t="s">
        <v>244</v>
      </c>
      <c r="D1981" s="55">
        <v>45373</v>
      </c>
      <c r="E1981" s="4" t="s">
        <v>3850</v>
      </c>
      <c r="F1981" s="4" t="s">
        <v>36</v>
      </c>
      <c r="G1981" s="4" t="s">
        <v>921</v>
      </c>
      <c r="H1981" s="4" t="s">
        <v>38</v>
      </c>
      <c r="I1981" s="4" t="s">
        <v>2948</v>
      </c>
      <c r="J1981" s="4"/>
      <c r="K1981" s="55">
        <v>45374</v>
      </c>
      <c r="L1981" s="4" t="s">
        <v>860</v>
      </c>
      <c r="M1981" s="4" t="s">
        <v>2949</v>
      </c>
      <c r="N1981" s="55"/>
      <c r="O1981" s="4" t="s">
        <v>5162</v>
      </c>
      <c r="P1981" s="55">
        <v>45374</v>
      </c>
      <c r="Q1981" s="4" t="s">
        <v>5163</v>
      </c>
      <c r="R1981" s="4"/>
      <c r="S1981" s="4"/>
      <c r="T1981" s="56">
        <v>10</v>
      </c>
      <c r="U1981" s="56" t="s">
        <v>246</v>
      </c>
      <c r="V1981" s="56">
        <v>519</v>
      </c>
      <c r="W1981" s="56" t="s">
        <v>516</v>
      </c>
      <c r="X1981" s="56">
        <v>97</v>
      </c>
      <c r="Y1981" s="56" t="s">
        <v>517</v>
      </c>
      <c r="Z1981" s="56">
        <v>16</v>
      </c>
      <c r="AA1981" s="56" t="s">
        <v>88</v>
      </c>
      <c r="AB1981" s="56">
        <v>1</v>
      </c>
      <c r="AC1981" s="56" t="s">
        <v>89</v>
      </c>
      <c r="AD1981" s="37">
        <v>1</v>
      </c>
      <c r="AE1981" s="37" t="s">
        <v>123</v>
      </c>
      <c r="AF1981" s="4"/>
      <c r="AG1981" s="4"/>
      <c r="AH1981" s="4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</row>
    <row r="1982" spans="1:46" ht="15" customHeight="1" x14ac:dyDescent="0.35">
      <c r="A1982" s="4">
        <v>2024</v>
      </c>
      <c r="B1982" s="4" t="s">
        <v>147</v>
      </c>
      <c r="C1982" s="4" t="s">
        <v>148</v>
      </c>
      <c r="D1982" s="55">
        <v>45335</v>
      </c>
      <c r="E1982" s="4" t="s">
        <v>2982</v>
      </c>
      <c r="F1982" s="4" t="s">
        <v>36</v>
      </c>
      <c r="G1982" s="4" t="s">
        <v>37</v>
      </c>
      <c r="H1982" s="4" t="s">
        <v>38</v>
      </c>
      <c r="I1982" s="4" t="s">
        <v>2728</v>
      </c>
      <c r="J1982" s="4"/>
      <c r="K1982" s="55">
        <v>45412</v>
      </c>
      <c r="L1982" s="4" t="s">
        <v>860</v>
      </c>
      <c r="M1982" s="4" t="s">
        <v>3632</v>
      </c>
      <c r="N1982" s="55" t="s">
        <v>3710</v>
      </c>
      <c r="O1982" s="4" t="s">
        <v>5164</v>
      </c>
      <c r="P1982" s="55">
        <v>45412</v>
      </c>
      <c r="Q1982" s="4" t="s">
        <v>5165</v>
      </c>
      <c r="R1982" s="4"/>
      <c r="S1982" s="4"/>
      <c r="T1982" s="4">
        <v>0</v>
      </c>
      <c r="U1982" s="4" t="s">
        <v>150</v>
      </c>
      <c r="V1982" s="4">
        <v>300447</v>
      </c>
      <c r="W1982" s="4" t="s">
        <v>5166</v>
      </c>
      <c r="X1982" s="4">
        <v>300447</v>
      </c>
      <c r="Y1982" s="4" t="s">
        <v>5166</v>
      </c>
      <c r="Z1982" s="4">
        <v>5</v>
      </c>
      <c r="AA1982" s="4" t="s">
        <v>77</v>
      </c>
      <c r="AB1982" s="56">
        <v>1</v>
      </c>
      <c r="AC1982" s="56" t="s">
        <v>78</v>
      </c>
      <c r="AD1982" s="36">
        <v>8</v>
      </c>
      <c r="AE1982" s="36" t="s">
        <v>5167</v>
      </c>
      <c r="AF1982" s="4"/>
      <c r="AG1982" s="4"/>
      <c r="AH1982" s="4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</row>
    <row r="1983" spans="1:46" ht="15" customHeight="1" x14ac:dyDescent="0.35">
      <c r="A1983" s="4">
        <v>2025</v>
      </c>
      <c r="B1983" s="4" t="s">
        <v>147</v>
      </c>
      <c r="C1983" s="4" t="s">
        <v>148</v>
      </c>
      <c r="D1983" s="55">
        <v>45254</v>
      </c>
      <c r="E1983" s="4" t="s">
        <v>5168</v>
      </c>
      <c r="F1983" s="4" t="s">
        <v>3709</v>
      </c>
      <c r="G1983" s="4" t="s">
        <v>37</v>
      </c>
      <c r="H1983" s="4" t="s">
        <v>38</v>
      </c>
      <c r="I1983" s="4" t="s">
        <v>2728</v>
      </c>
      <c r="J1983" s="4">
        <v>5</v>
      </c>
      <c r="K1983" s="55">
        <v>45792</v>
      </c>
      <c r="L1983" s="4" t="s">
        <v>860</v>
      </c>
      <c r="M1983" s="4" t="s">
        <v>2983</v>
      </c>
      <c r="N1983" s="55" t="s">
        <v>3710</v>
      </c>
      <c r="O1983" s="4" t="s">
        <v>5169</v>
      </c>
      <c r="P1983" s="55">
        <v>45792</v>
      </c>
      <c r="Q1983" s="4" t="s">
        <v>5170</v>
      </c>
      <c r="R1983" s="4"/>
      <c r="S1983" s="4"/>
      <c r="T1983" s="4">
        <v>0</v>
      </c>
      <c r="U1983" s="4" t="s">
        <v>150</v>
      </c>
      <c r="V1983" s="4">
        <v>301446</v>
      </c>
      <c r="W1983" s="4" t="s">
        <v>5171</v>
      </c>
      <c r="X1983" s="4">
        <v>301446</v>
      </c>
      <c r="Y1983" s="4" t="s">
        <v>5171</v>
      </c>
      <c r="Z1983" s="4">
        <v>16</v>
      </c>
      <c r="AA1983" s="4" t="s">
        <v>88</v>
      </c>
      <c r="AB1983" s="56">
        <v>3</v>
      </c>
      <c r="AC1983" s="56" t="s">
        <v>88</v>
      </c>
      <c r="AD1983" s="36">
        <v>2</v>
      </c>
      <c r="AE1983" s="36" t="s">
        <v>5172</v>
      </c>
      <c r="AF1983" s="4"/>
      <c r="AG1983" s="4"/>
      <c r="AH1983" s="4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</row>
    <row r="1984" spans="1:46" ht="15" customHeight="1" x14ac:dyDescent="0.35">
      <c r="A1984" s="4">
        <v>2026</v>
      </c>
      <c r="B1984" s="4" t="s">
        <v>147</v>
      </c>
      <c r="C1984" s="4" t="s">
        <v>148</v>
      </c>
      <c r="D1984" s="55">
        <v>45939</v>
      </c>
      <c r="E1984" s="4" t="s">
        <v>3708</v>
      </c>
      <c r="F1984" s="4" t="s">
        <v>3709</v>
      </c>
      <c r="G1984" s="4" t="s">
        <v>37</v>
      </c>
      <c r="H1984" s="4" t="s">
        <v>4538</v>
      </c>
      <c r="I1984" s="4" t="s">
        <v>4539</v>
      </c>
      <c r="J1984" s="4">
        <v>2</v>
      </c>
      <c r="K1984" s="55">
        <v>46078</v>
      </c>
      <c r="L1984" s="4" t="s">
        <v>4540</v>
      </c>
      <c r="M1984" s="4" t="s">
        <v>5173</v>
      </c>
      <c r="N1984" s="55" t="s">
        <v>3710</v>
      </c>
      <c r="O1984" s="4"/>
      <c r="P1984" s="55"/>
      <c r="Q1984" s="4"/>
      <c r="R1984" s="4"/>
      <c r="S1984" s="4"/>
      <c r="T1984" s="56">
        <v>0</v>
      </c>
      <c r="U1984" s="56" t="s">
        <v>150</v>
      </c>
      <c r="V1984" s="56">
        <v>301457</v>
      </c>
      <c r="W1984" s="56" t="s">
        <v>5174</v>
      </c>
      <c r="X1984" s="56">
        <v>301457</v>
      </c>
      <c r="Y1984" s="56" t="s">
        <v>5174</v>
      </c>
      <c r="Z1984" s="56">
        <v>16</v>
      </c>
      <c r="AA1984" s="56" t="s">
        <v>88</v>
      </c>
      <c r="AB1984" s="56">
        <v>5</v>
      </c>
      <c r="AC1984" s="56" t="s">
        <v>801</v>
      </c>
      <c r="AD1984" s="37">
        <v>4</v>
      </c>
      <c r="AE1984" s="37" t="s">
        <v>5175</v>
      </c>
      <c r="AF1984" s="4"/>
      <c r="AG1984" s="4"/>
      <c r="AH1984" s="4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</row>
    <row r="1985" spans="1:46" ht="15" customHeight="1" x14ac:dyDescent="0.35">
      <c r="A1985" s="4">
        <v>2025</v>
      </c>
      <c r="B1985" s="4" t="s">
        <v>147</v>
      </c>
      <c r="C1985" s="4" t="s">
        <v>207</v>
      </c>
      <c r="D1985" s="55">
        <v>45322</v>
      </c>
      <c r="E1985" s="4" t="s">
        <v>5168</v>
      </c>
      <c r="F1985" s="4" t="s">
        <v>3709</v>
      </c>
      <c r="G1985" s="4" t="s">
        <v>37</v>
      </c>
      <c r="H1985" s="4" t="s">
        <v>38</v>
      </c>
      <c r="I1985" s="4" t="s">
        <v>2728</v>
      </c>
      <c r="J1985" s="4">
        <v>6</v>
      </c>
      <c r="K1985" s="55">
        <v>45831</v>
      </c>
      <c r="L1985" s="4" t="s">
        <v>860</v>
      </c>
      <c r="M1985" s="4" t="s">
        <v>2983</v>
      </c>
      <c r="N1985" s="55" t="s">
        <v>3710</v>
      </c>
      <c r="O1985" s="4" t="s">
        <v>5176</v>
      </c>
      <c r="P1985" s="55">
        <v>45831</v>
      </c>
      <c r="Q1985" s="4" t="s">
        <v>5177</v>
      </c>
      <c r="R1985" s="4"/>
      <c r="S1985" s="4"/>
      <c r="T1985" s="4">
        <v>0</v>
      </c>
      <c r="U1985" s="4" t="s">
        <v>150</v>
      </c>
      <c r="V1985" s="4">
        <v>301854</v>
      </c>
      <c r="W1985" s="4" t="s">
        <v>5178</v>
      </c>
      <c r="X1985" s="4">
        <v>301854</v>
      </c>
      <c r="Y1985" s="4" t="s">
        <v>5178</v>
      </c>
      <c r="Z1985" s="4">
        <v>16</v>
      </c>
      <c r="AA1985" s="4" t="s">
        <v>88</v>
      </c>
      <c r="AB1985" s="4">
        <v>8</v>
      </c>
      <c r="AC1985" s="4" t="s">
        <v>4543</v>
      </c>
      <c r="AD1985" s="36">
        <v>1</v>
      </c>
      <c r="AE1985" s="36" t="s">
        <v>4543</v>
      </c>
      <c r="AF1985" s="4"/>
      <c r="AG1985" s="4"/>
      <c r="AH1985" s="4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</row>
    <row r="1986" spans="1:46" ht="15" customHeight="1" x14ac:dyDescent="0.35">
      <c r="A1986" s="4">
        <v>2024</v>
      </c>
      <c r="B1986" s="4" t="s">
        <v>34</v>
      </c>
      <c r="C1986" s="4" t="s">
        <v>34</v>
      </c>
      <c r="D1986" s="55">
        <v>45364</v>
      </c>
      <c r="E1986" s="4" t="s">
        <v>2947</v>
      </c>
      <c r="F1986" s="4" t="s">
        <v>36</v>
      </c>
      <c r="G1986" s="4" t="s">
        <v>921</v>
      </c>
      <c r="H1986" s="4" t="s">
        <v>38</v>
      </c>
      <c r="I1986" s="4" t="s">
        <v>2728</v>
      </c>
      <c r="J1986" s="4"/>
      <c r="K1986" s="55">
        <v>45374</v>
      </c>
      <c r="L1986" s="4" t="s">
        <v>860</v>
      </c>
      <c r="M1986" s="4" t="s">
        <v>3632</v>
      </c>
      <c r="N1986" s="55" t="s">
        <v>3793</v>
      </c>
      <c r="O1986" s="4" t="s">
        <v>5179</v>
      </c>
      <c r="P1986" s="55">
        <v>45374</v>
      </c>
      <c r="Q1986" s="4" t="s">
        <v>5180</v>
      </c>
      <c r="R1986" s="4"/>
      <c r="S1986" s="4"/>
      <c r="T1986" s="4">
        <v>38</v>
      </c>
      <c r="U1986" s="4" t="s">
        <v>59</v>
      </c>
      <c r="V1986" s="4">
        <v>241</v>
      </c>
      <c r="W1986" s="4" t="s">
        <v>146</v>
      </c>
      <c r="X1986" s="4">
        <v>194</v>
      </c>
      <c r="Y1986" s="4" t="s">
        <v>146</v>
      </c>
      <c r="Z1986" s="4">
        <v>15</v>
      </c>
      <c r="AA1986" s="4" t="s">
        <v>43</v>
      </c>
      <c r="AB1986" s="56">
        <v>1</v>
      </c>
      <c r="AC1986" s="56" t="s">
        <v>43</v>
      </c>
      <c r="AD1986" s="36">
        <v>31</v>
      </c>
      <c r="AE1986" s="36" t="s">
        <v>49</v>
      </c>
      <c r="AF1986" s="4"/>
      <c r="AG1986" s="4"/>
      <c r="AH1986" s="4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</row>
    <row r="1987" spans="1:46" ht="15" customHeight="1" x14ac:dyDescent="0.35">
      <c r="A1987" s="4">
        <v>2024</v>
      </c>
      <c r="B1987" s="4" t="s">
        <v>34</v>
      </c>
      <c r="C1987" s="4" t="s">
        <v>34</v>
      </c>
      <c r="D1987" s="55">
        <v>45366</v>
      </c>
      <c r="E1987" s="4" t="s">
        <v>3250</v>
      </c>
      <c r="F1987" s="4" t="s">
        <v>36</v>
      </c>
      <c r="G1987" s="4" t="s">
        <v>921</v>
      </c>
      <c r="H1987" s="4" t="s">
        <v>38</v>
      </c>
      <c r="I1987" s="4" t="s">
        <v>3491</v>
      </c>
      <c r="J1987" s="4"/>
      <c r="K1987" s="55">
        <v>45373</v>
      </c>
      <c r="L1987" s="4" t="s">
        <v>860</v>
      </c>
      <c r="M1987" s="4" t="s">
        <v>2949</v>
      </c>
      <c r="N1987" s="55" t="s">
        <v>4973</v>
      </c>
      <c r="O1987" s="4" t="s">
        <v>5181</v>
      </c>
      <c r="P1987" s="55">
        <v>45373</v>
      </c>
      <c r="Q1987" s="4" t="s">
        <v>5182</v>
      </c>
      <c r="R1987" s="4"/>
      <c r="S1987" s="4"/>
      <c r="T1987" s="4">
        <v>7</v>
      </c>
      <c r="U1987" s="4" t="s">
        <v>181</v>
      </c>
      <c r="V1987" s="4">
        <v>73</v>
      </c>
      <c r="W1987" s="4" t="s">
        <v>241</v>
      </c>
      <c r="X1987" s="4">
        <v>1520</v>
      </c>
      <c r="Y1987" s="4" t="s">
        <v>242</v>
      </c>
      <c r="Z1987" s="4">
        <v>15</v>
      </c>
      <c r="AA1987" s="4" t="s">
        <v>43</v>
      </c>
      <c r="AB1987" s="4">
        <v>1</v>
      </c>
      <c r="AC1987" s="4" t="s">
        <v>43</v>
      </c>
      <c r="AD1987" s="36">
        <v>5</v>
      </c>
      <c r="AE1987" s="36" t="s">
        <v>243</v>
      </c>
      <c r="AF1987" s="4"/>
      <c r="AG1987" s="4"/>
      <c r="AH1987" s="4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</row>
    <row r="1988" spans="1:46" ht="15" customHeight="1" x14ac:dyDescent="0.35">
      <c r="A1988" s="4">
        <v>2024</v>
      </c>
      <c r="B1988" s="4" t="s">
        <v>34</v>
      </c>
      <c r="C1988" s="4" t="s">
        <v>34</v>
      </c>
      <c r="D1988" s="55">
        <v>45365</v>
      </c>
      <c r="E1988" s="4" t="s">
        <v>2947</v>
      </c>
      <c r="F1988" s="4" t="s">
        <v>36</v>
      </c>
      <c r="G1988" s="4" t="s">
        <v>921</v>
      </c>
      <c r="H1988" s="4" t="s">
        <v>38</v>
      </c>
      <c r="I1988" s="4" t="s">
        <v>3923</v>
      </c>
      <c r="J1988" s="4">
        <v>4</v>
      </c>
      <c r="K1988" s="55">
        <v>45374</v>
      </c>
      <c r="L1988" s="4" t="s">
        <v>860</v>
      </c>
      <c r="M1988" s="4" t="s">
        <v>3632</v>
      </c>
      <c r="N1988" s="55" t="s">
        <v>4973</v>
      </c>
      <c r="O1988" s="4" t="s">
        <v>5183</v>
      </c>
      <c r="P1988" s="55">
        <v>45374</v>
      </c>
      <c r="Q1988" s="4" t="s">
        <v>5184</v>
      </c>
      <c r="R1988" s="4"/>
      <c r="S1988" s="4"/>
      <c r="T1988" s="56">
        <v>3</v>
      </c>
      <c r="U1988" s="56" t="s">
        <v>159</v>
      </c>
      <c r="V1988" s="56">
        <v>116</v>
      </c>
      <c r="W1988" s="56" t="s">
        <v>339</v>
      </c>
      <c r="X1988" s="56">
        <v>513</v>
      </c>
      <c r="Y1988" s="56" t="s">
        <v>339</v>
      </c>
      <c r="Z1988" s="56">
        <v>15</v>
      </c>
      <c r="AA1988" s="56" t="s">
        <v>43</v>
      </c>
      <c r="AB1988" s="56">
        <v>1</v>
      </c>
      <c r="AC1988" s="56" t="s">
        <v>43</v>
      </c>
      <c r="AD1988" s="37">
        <v>15</v>
      </c>
      <c r="AE1988" s="37" t="s">
        <v>340</v>
      </c>
      <c r="AF1988" s="4"/>
      <c r="AG1988" s="4"/>
      <c r="AH1988" s="4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</row>
    <row r="1989" spans="1:46" ht="15" customHeight="1" x14ac:dyDescent="0.35">
      <c r="A1989" s="4">
        <v>2024</v>
      </c>
      <c r="B1989" s="4" t="s">
        <v>34</v>
      </c>
      <c r="C1989" s="4" t="s">
        <v>34</v>
      </c>
      <c r="D1989" s="55">
        <v>45369</v>
      </c>
      <c r="E1989" s="4" t="s">
        <v>2956</v>
      </c>
      <c r="F1989" s="4" t="s">
        <v>36</v>
      </c>
      <c r="G1989" s="4" t="s">
        <v>1149</v>
      </c>
      <c r="H1989" s="4" t="s">
        <v>38</v>
      </c>
      <c r="I1989" s="4" t="s">
        <v>2742</v>
      </c>
      <c r="J1989" s="4"/>
      <c r="K1989" s="55">
        <v>45376</v>
      </c>
      <c r="L1989" s="4" t="s">
        <v>860</v>
      </c>
      <c r="M1989" s="4" t="s">
        <v>2949</v>
      </c>
      <c r="N1989" s="55"/>
      <c r="O1989" s="4" t="s">
        <v>5185</v>
      </c>
      <c r="P1989" s="55">
        <v>45376</v>
      </c>
      <c r="Q1989" s="4" t="s">
        <v>5186</v>
      </c>
      <c r="R1989" s="4"/>
      <c r="S1989" s="4"/>
      <c r="T1989" s="56">
        <v>1</v>
      </c>
      <c r="U1989" s="56" t="s">
        <v>40</v>
      </c>
      <c r="V1989" s="4">
        <v>20</v>
      </c>
      <c r="W1989" s="56" t="s">
        <v>961</v>
      </c>
      <c r="X1989" s="4">
        <v>1266</v>
      </c>
      <c r="Y1989" s="56" t="s">
        <v>961</v>
      </c>
      <c r="Z1989" s="56">
        <v>15</v>
      </c>
      <c r="AA1989" s="56" t="s">
        <v>43</v>
      </c>
      <c r="AB1989" s="56">
        <v>1</v>
      </c>
      <c r="AC1989" s="56" t="s">
        <v>43</v>
      </c>
      <c r="AD1989" s="37">
        <v>20</v>
      </c>
      <c r="AE1989" s="37" t="s">
        <v>403</v>
      </c>
      <c r="AF1989" s="4"/>
      <c r="AG1989" s="4"/>
      <c r="AH1989" s="4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</row>
    <row r="1990" spans="1:46" ht="15" customHeight="1" x14ac:dyDescent="0.35">
      <c r="A1990" s="4">
        <v>2024</v>
      </c>
      <c r="B1990" s="4" t="s">
        <v>34</v>
      </c>
      <c r="C1990" s="4" t="s">
        <v>34</v>
      </c>
      <c r="D1990" s="55">
        <v>45364</v>
      </c>
      <c r="E1990" s="4" t="s">
        <v>3250</v>
      </c>
      <c r="F1990" s="4" t="s">
        <v>36</v>
      </c>
      <c r="G1990" s="4" t="s">
        <v>921</v>
      </c>
      <c r="H1990" s="4" t="s">
        <v>38</v>
      </c>
      <c r="I1990" s="4" t="s">
        <v>3923</v>
      </c>
      <c r="J1990" s="4"/>
      <c r="K1990" s="55">
        <v>45376</v>
      </c>
      <c r="L1990" s="4" t="s">
        <v>860</v>
      </c>
      <c r="M1990" s="4" t="s">
        <v>3185</v>
      </c>
      <c r="N1990" s="55" t="s">
        <v>4973</v>
      </c>
      <c r="O1990" s="4" t="s">
        <v>5187</v>
      </c>
      <c r="P1990" s="55">
        <v>45376</v>
      </c>
      <c r="Q1990" s="4" t="s">
        <v>5188</v>
      </c>
      <c r="R1990" s="4"/>
      <c r="S1990" s="4"/>
      <c r="T1990" s="4">
        <v>3</v>
      </c>
      <c r="U1990" s="4" t="s">
        <v>159</v>
      </c>
      <c r="V1990" s="4">
        <v>3</v>
      </c>
      <c r="W1990" s="4" t="s">
        <v>160</v>
      </c>
      <c r="X1990" s="4">
        <v>1363</v>
      </c>
      <c r="Y1990" s="4" t="s">
        <v>161</v>
      </c>
      <c r="Z1990" s="4">
        <v>15</v>
      </c>
      <c r="AA1990" s="4" t="s">
        <v>43</v>
      </c>
      <c r="AB1990" s="4">
        <v>1</v>
      </c>
      <c r="AC1990" s="4" t="s">
        <v>43</v>
      </c>
      <c r="AD1990" s="36">
        <v>30</v>
      </c>
      <c r="AE1990" s="36" t="s">
        <v>130</v>
      </c>
      <c r="AF1990" s="4"/>
      <c r="AG1990" s="4"/>
      <c r="AH1990" s="4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</row>
    <row r="1991" spans="1:46" ht="15" customHeight="1" x14ac:dyDescent="0.35">
      <c r="A1991" s="4">
        <v>2024</v>
      </c>
      <c r="B1991" s="4" t="s">
        <v>34</v>
      </c>
      <c r="C1991" s="4" t="s">
        <v>34</v>
      </c>
      <c r="D1991" s="55">
        <v>45376</v>
      </c>
      <c r="E1991" s="4" t="s">
        <v>2982</v>
      </c>
      <c r="F1991" s="4" t="s">
        <v>36</v>
      </c>
      <c r="G1991" s="4" t="s">
        <v>37</v>
      </c>
      <c r="H1991" s="4" t="s">
        <v>38</v>
      </c>
      <c r="I1991" s="4" t="s">
        <v>2948</v>
      </c>
      <c r="J1991" s="4"/>
      <c r="K1991" s="55">
        <v>45377</v>
      </c>
      <c r="L1991" s="4" t="s">
        <v>860</v>
      </c>
      <c r="M1991" s="4" t="s">
        <v>2949</v>
      </c>
      <c r="N1991" s="55"/>
      <c r="O1991" s="4" t="s">
        <v>5189</v>
      </c>
      <c r="P1991" s="55">
        <v>45377</v>
      </c>
      <c r="Q1991" s="4" t="s">
        <v>5190</v>
      </c>
      <c r="R1991" s="4"/>
      <c r="S1991" s="4"/>
      <c r="T1991" s="56">
        <v>9</v>
      </c>
      <c r="U1991" s="56" t="s">
        <v>46</v>
      </c>
      <c r="V1991" s="56">
        <v>59</v>
      </c>
      <c r="W1991" s="56" t="s">
        <v>481</v>
      </c>
      <c r="X1991" s="56">
        <v>1275</v>
      </c>
      <c r="Y1991" s="56" t="s">
        <v>481</v>
      </c>
      <c r="Z1991" s="56">
        <v>15</v>
      </c>
      <c r="AA1991" s="56" t="s">
        <v>43</v>
      </c>
      <c r="AB1991" s="56">
        <v>1</v>
      </c>
      <c r="AC1991" s="56" t="s">
        <v>43</v>
      </c>
      <c r="AD1991" s="37">
        <v>13</v>
      </c>
      <c r="AE1991" s="37" t="s">
        <v>44</v>
      </c>
      <c r="AF1991" s="4"/>
      <c r="AG1991" s="4"/>
      <c r="AH1991" s="4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</row>
    <row r="1992" spans="1:46" ht="15" customHeight="1" x14ac:dyDescent="0.35">
      <c r="A1992" s="4">
        <v>2024</v>
      </c>
      <c r="B1992" s="4" t="s">
        <v>62</v>
      </c>
      <c r="C1992" s="4" t="s">
        <v>62</v>
      </c>
      <c r="D1992" s="55">
        <v>45363</v>
      </c>
      <c r="E1992" s="4" t="s">
        <v>2811</v>
      </c>
      <c r="F1992" s="4" t="s">
        <v>36</v>
      </c>
      <c r="G1992" s="4" t="s">
        <v>921</v>
      </c>
      <c r="H1992" s="4" t="s">
        <v>38</v>
      </c>
      <c r="I1992" s="4" t="s">
        <v>3491</v>
      </c>
      <c r="J1992" s="4"/>
      <c r="K1992" s="55">
        <v>45376</v>
      </c>
      <c r="L1992" s="4" t="s">
        <v>860</v>
      </c>
      <c r="M1992" s="4" t="s">
        <v>3632</v>
      </c>
      <c r="N1992" s="55"/>
      <c r="O1992" s="4" t="s">
        <v>5183</v>
      </c>
      <c r="P1992" s="55">
        <v>45376</v>
      </c>
      <c r="Q1992" s="4" t="s">
        <v>5191</v>
      </c>
      <c r="R1992" s="4"/>
      <c r="S1992" s="4"/>
      <c r="T1992" s="56">
        <v>99</v>
      </c>
      <c r="U1992" s="56" t="s">
        <v>64</v>
      </c>
      <c r="V1992" s="56">
        <v>465</v>
      </c>
      <c r="W1992" s="56" t="s">
        <v>1431</v>
      </c>
      <c r="X1992" s="56">
        <v>1128</v>
      </c>
      <c r="Y1992" s="56" t="s">
        <v>1432</v>
      </c>
      <c r="Z1992" s="56">
        <v>15</v>
      </c>
      <c r="AA1992" s="56" t="s">
        <v>43</v>
      </c>
      <c r="AB1992" s="56">
        <v>1</v>
      </c>
      <c r="AC1992" s="56" t="s">
        <v>43</v>
      </c>
      <c r="AD1992" s="37">
        <v>1</v>
      </c>
      <c r="AE1992" s="37" t="s">
        <v>43</v>
      </c>
      <c r="AF1992" s="4"/>
      <c r="AG1992" s="4"/>
      <c r="AH1992" s="4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</row>
    <row r="1993" spans="1:46" ht="15" customHeight="1" x14ac:dyDescent="0.35">
      <c r="A1993" s="4">
        <v>2024</v>
      </c>
      <c r="B1993" s="4" t="s">
        <v>34</v>
      </c>
      <c r="C1993" s="4" t="s">
        <v>34</v>
      </c>
      <c r="D1993" s="55">
        <v>45376</v>
      </c>
      <c r="E1993" s="4" t="s">
        <v>3250</v>
      </c>
      <c r="F1993" s="4" t="s">
        <v>36</v>
      </c>
      <c r="G1993" s="4" t="s">
        <v>921</v>
      </c>
      <c r="H1993" s="4" t="s">
        <v>38</v>
      </c>
      <c r="I1993" s="4" t="s">
        <v>3491</v>
      </c>
      <c r="J1993" s="4"/>
      <c r="K1993" s="55">
        <v>45376</v>
      </c>
      <c r="L1993" s="4" t="s">
        <v>860</v>
      </c>
      <c r="M1993" s="4" t="s">
        <v>3632</v>
      </c>
      <c r="N1993" s="55"/>
      <c r="O1993" s="4" t="s">
        <v>5192</v>
      </c>
      <c r="P1993" s="55">
        <v>45376</v>
      </c>
      <c r="Q1993" s="4" t="s">
        <v>5193</v>
      </c>
      <c r="R1993" s="4"/>
      <c r="S1993" s="4"/>
      <c r="T1993" s="56">
        <v>7</v>
      </c>
      <c r="U1993" s="56" t="s">
        <v>181</v>
      </c>
      <c r="V1993" s="4">
        <v>70</v>
      </c>
      <c r="W1993" s="56" t="s">
        <v>349</v>
      </c>
      <c r="X1993" s="4">
        <v>996</v>
      </c>
      <c r="Y1993" s="56" t="s">
        <v>350</v>
      </c>
      <c r="Z1993" s="56">
        <v>15</v>
      </c>
      <c r="AA1993" s="56" t="s">
        <v>43</v>
      </c>
      <c r="AB1993" s="56">
        <v>1</v>
      </c>
      <c r="AC1993" s="56" t="s">
        <v>43</v>
      </c>
      <c r="AD1993" s="37">
        <v>31</v>
      </c>
      <c r="AE1993" s="37" t="s">
        <v>49</v>
      </c>
      <c r="AF1993" s="4"/>
      <c r="AG1993" s="4"/>
      <c r="AH1993" s="4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</row>
    <row r="1994" spans="1:46" ht="15" customHeight="1" x14ac:dyDescent="0.35">
      <c r="A1994" s="4">
        <v>2024</v>
      </c>
      <c r="B1994" s="4" t="s">
        <v>147</v>
      </c>
      <c r="C1994" s="4" t="s">
        <v>148</v>
      </c>
      <c r="D1994" s="55">
        <v>45372</v>
      </c>
      <c r="E1994" s="4" t="s">
        <v>5194</v>
      </c>
      <c r="F1994" s="4" t="s">
        <v>36</v>
      </c>
      <c r="G1994" s="4" t="s">
        <v>921</v>
      </c>
      <c r="H1994" s="4" t="s">
        <v>38</v>
      </c>
      <c r="I1994" s="4" t="s">
        <v>4520</v>
      </c>
      <c r="J1994" s="4"/>
      <c r="K1994" s="55">
        <v>45378</v>
      </c>
      <c r="L1994" s="4" t="s">
        <v>860</v>
      </c>
      <c r="M1994" s="4" t="s">
        <v>3632</v>
      </c>
      <c r="N1994" s="55" t="s">
        <v>3710</v>
      </c>
      <c r="O1994" s="4" t="s">
        <v>5195</v>
      </c>
      <c r="P1994" s="55">
        <v>45378</v>
      </c>
      <c r="Q1994" s="4" t="s">
        <v>5196</v>
      </c>
      <c r="R1994" s="4"/>
      <c r="S1994" s="4"/>
      <c r="T1994" s="4">
        <v>0</v>
      </c>
      <c r="U1994" s="4" t="s">
        <v>150</v>
      </c>
      <c r="V1994" s="4">
        <v>301194</v>
      </c>
      <c r="W1994" s="4" t="s">
        <v>2707</v>
      </c>
      <c r="X1994" s="4">
        <v>301194</v>
      </c>
      <c r="Y1994" s="4" t="s">
        <v>2707</v>
      </c>
      <c r="Z1994" s="4">
        <v>13</v>
      </c>
      <c r="AA1994" s="4" t="s">
        <v>314</v>
      </c>
      <c r="AB1994" s="4">
        <v>9</v>
      </c>
      <c r="AC1994" s="4" t="s">
        <v>808</v>
      </c>
      <c r="AD1994" s="36">
        <v>6</v>
      </c>
      <c r="AE1994" s="36" t="s">
        <v>2708</v>
      </c>
      <c r="AF1994" s="4"/>
      <c r="AG1994" s="4"/>
      <c r="AH1994" s="4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</row>
    <row r="1995" spans="1:46" ht="15" customHeight="1" x14ac:dyDescent="0.35">
      <c r="A1995" s="4">
        <v>2024</v>
      </c>
      <c r="B1995" s="4" t="s">
        <v>34</v>
      </c>
      <c r="C1995" s="4" t="s">
        <v>34</v>
      </c>
      <c r="D1995" s="55">
        <v>45377</v>
      </c>
      <c r="E1995" s="4" t="s">
        <v>2947</v>
      </c>
      <c r="F1995" s="4" t="s">
        <v>36</v>
      </c>
      <c r="G1995" s="4" t="s">
        <v>921</v>
      </c>
      <c r="H1995" s="4" t="s">
        <v>38</v>
      </c>
      <c r="I1995" s="4" t="s">
        <v>2948</v>
      </c>
      <c r="J1995" s="4"/>
      <c r="K1995" s="55">
        <v>45377</v>
      </c>
      <c r="L1995" s="4" t="s">
        <v>860</v>
      </c>
      <c r="M1995" s="4" t="s">
        <v>2949</v>
      </c>
      <c r="N1995" s="55"/>
      <c r="O1995" s="4" t="s">
        <v>5197</v>
      </c>
      <c r="P1995" s="55">
        <v>45377</v>
      </c>
      <c r="Q1995" s="4" t="s">
        <v>5198</v>
      </c>
      <c r="R1995" s="4"/>
      <c r="S1995" s="4"/>
      <c r="T1995" s="4">
        <v>9</v>
      </c>
      <c r="U1995" s="4" t="s">
        <v>46</v>
      </c>
      <c r="V1995" s="4">
        <v>95</v>
      </c>
      <c r="W1995" s="4" t="s">
        <v>378</v>
      </c>
      <c r="X1995" s="4">
        <v>55</v>
      </c>
      <c r="Y1995" s="4" t="s">
        <v>378</v>
      </c>
      <c r="Z1995" s="4">
        <v>15</v>
      </c>
      <c r="AA1995" s="4" t="s">
        <v>43</v>
      </c>
      <c r="AB1995" s="56">
        <v>1</v>
      </c>
      <c r="AC1995" s="56" t="s">
        <v>43</v>
      </c>
      <c r="AD1995" s="36">
        <v>1</v>
      </c>
      <c r="AE1995" s="36" t="s">
        <v>43</v>
      </c>
      <c r="AF1995" s="4"/>
      <c r="AG1995" s="4"/>
      <c r="AH1995" s="4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</row>
    <row r="1996" spans="1:46" ht="15" customHeight="1" x14ac:dyDescent="0.35">
      <c r="A1996" s="4">
        <v>2024</v>
      </c>
      <c r="B1996" s="4" t="s">
        <v>34</v>
      </c>
      <c r="C1996" s="4" t="s">
        <v>34</v>
      </c>
      <c r="D1996" s="55">
        <v>45354</v>
      </c>
      <c r="E1996" s="4" t="s">
        <v>3850</v>
      </c>
      <c r="F1996" s="4" t="s">
        <v>36</v>
      </c>
      <c r="G1996" s="4" t="s">
        <v>921</v>
      </c>
      <c r="H1996" s="4" t="s">
        <v>38</v>
      </c>
      <c r="I1996" s="4" t="s">
        <v>2728</v>
      </c>
      <c r="J1996" s="4"/>
      <c r="K1996" s="55">
        <v>45377</v>
      </c>
      <c r="L1996" s="4" t="s">
        <v>860</v>
      </c>
      <c r="M1996" s="4" t="s">
        <v>3632</v>
      </c>
      <c r="N1996" s="55" t="s">
        <v>3793</v>
      </c>
      <c r="O1996" s="4" t="s">
        <v>5199</v>
      </c>
      <c r="P1996" s="55">
        <v>45377</v>
      </c>
      <c r="Q1996" s="4" t="s">
        <v>5200</v>
      </c>
      <c r="R1996" s="4"/>
      <c r="S1996" s="4"/>
      <c r="T1996" s="4">
        <v>38</v>
      </c>
      <c r="U1996" s="4" t="s">
        <v>59</v>
      </c>
      <c r="V1996" s="4">
        <v>240</v>
      </c>
      <c r="W1996" s="4" t="s">
        <v>327</v>
      </c>
      <c r="X1996" s="4">
        <v>193</v>
      </c>
      <c r="Y1996" s="4" t="s">
        <v>328</v>
      </c>
      <c r="Z1996" s="4">
        <v>7</v>
      </c>
      <c r="AA1996" s="4" t="s">
        <v>329</v>
      </c>
      <c r="AB1996" s="4">
        <v>1</v>
      </c>
      <c r="AC1996" s="4" t="s">
        <v>330</v>
      </c>
      <c r="AD1996" s="36">
        <v>1</v>
      </c>
      <c r="AE1996" s="36" t="s">
        <v>331</v>
      </c>
      <c r="AF1996" s="4"/>
      <c r="AG1996" s="4"/>
      <c r="AH1996" s="4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</row>
    <row r="1997" spans="1:46" ht="15" customHeight="1" x14ac:dyDescent="0.35">
      <c r="A1997" s="4">
        <v>2024</v>
      </c>
      <c r="B1997" s="4" t="s">
        <v>34</v>
      </c>
      <c r="C1997" s="4" t="s">
        <v>34</v>
      </c>
      <c r="D1997" s="55">
        <v>45377</v>
      </c>
      <c r="E1997" s="4" t="s">
        <v>4420</v>
      </c>
      <c r="F1997" s="4" t="s">
        <v>3709</v>
      </c>
      <c r="G1997" s="4" t="s">
        <v>37</v>
      </c>
      <c r="H1997" s="4" t="s">
        <v>38</v>
      </c>
      <c r="I1997" s="4" t="s">
        <v>2948</v>
      </c>
      <c r="J1997" s="4"/>
      <c r="K1997" s="55">
        <v>45377</v>
      </c>
      <c r="L1997" s="4" t="s">
        <v>860</v>
      </c>
      <c r="M1997" s="4" t="s">
        <v>2949</v>
      </c>
      <c r="N1997" s="55"/>
      <c r="O1997" s="4" t="s">
        <v>5201</v>
      </c>
      <c r="P1997" s="55">
        <v>45377</v>
      </c>
      <c r="Q1997" s="4" t="s">
        <v>5202</v>
      </c>
      <c r="R1997" s="4"/>
      <c r="S1997" s="4"/>
      <c r="T1997" s="56">
        <v>9</v>
      </c>
      <c r="U1997" s="56" t="s">
        <v>46</v>
      </c>
      <c r="V1997" s="56">
        <v>9</v>
      </c>
      <c r="W1997" s="56" t="s">
        <v>163</v>
      </c>
      <c r="X1997" s="56">
        <v>46</v>
      </c>
      <c r="Y1997" s="56" t="s">
        <v>164</v>
      </c>
      <c r="Z1997" s="56">
        <v>15</v>
      </c>
      <c r="AA1997" s="56" t="s">
        <v>43</v>
      </c>
      <c r="AB1997" s="56">
        <v>1</v>
      </c>
      <c r="AC1997" s="56" t="s">
        <v>43</v>
      </c>
      <c r="AD1997" s="37">
        <v>1</v>
      </c>
      <c r="AE1997" s="37" t="s">
        <v>43</v>
      </c>
      <c r="AF1997" s="4"/>
      <c r="AG1997" s="4"/>
      <c r="AH1997" s="4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</row>
    <row r="1998" spans="1:46" ht="15" customHeight="1" x14ac:dyDescent="0.35">
      <c r="A1998" s="4">
        <v>2024</v>
      </c>
      <c r="B1998" s="4" t="s">
        <v>147</v>
      </c>
      <c r="C1998" s="4" t="s">
        <v>207</v>
      </c>
      <c r="D1998" s="55">
        <v>45377</v>
      </c>
      <c r="E1998" s="4" t="s">
        <v>3250</v>
      </c>
      <c r="F1998" s="4" t="s">
        <v>36</v>
      </c>
      <c r="G1998" s="4" t="s">
        <v>921</v>
      </c>
      <c r="H1998" s="4" t="s">
        <v>38</v>
      </c>
      <c r="I1998" s="4" t="s">
        <v>2755</v>
      </c>
      <c r="J1998" s="4">
        <v>3</v>
      </c>
      <c r="K1998" s="55">
        <v>45386</v>
      </c>
      <c r="L1998" s="4" t="s">
        <v>860</v>
      </c>
      <c r="M1998" s="4" t="s">
        <v>2983</v>
      </c>
      <c r="N1998" s="55" t="s">
        <v>3710</v>
      </c>
      <c r="O1998" s="4" t="s">
        <v>5203</v>
      </c>
      <c r="P1998" s="55">
        <v>45386</v>
      </c>
      <c r="Q1998" s="4" t="s">
        <v>5204</v>
      </c>
      <c r="R1998" s="4"/>
      <c r="S1998" s="4"/>
      <c r="T1998" s="4">
        <v>0</v>
      </c>
      <c r="U1998" s="4" t="s">
        <v>150</v>
      </c>
      <c r="V1998" s="4">
        <v>301707</v>
      </c>
      <c r="W1998" s="4" t="s">
        <v>3118</v>
      </c>
      <c r="X1998" s="4">
        <v>301707</v>
      </c>
      <c r="Y1998" s="4" t="s">
        <v>3118</v>
      </c>
      <c r="Z1998" s="4">
        <v>22</v>
      </c>
      <c r="AA1998" s="4" t="s">
        <v>108</v>
      </c>
      <c r="AB1998" s="4">
        <v>2</v>
      </c>
      <c r="AC1998" s="4" t="s">
        <v>428</v>
      </c>
      <c r="AD1998" s="36">
        <v>1</v>
      </c>
      <c r="AE1998" s="36" t="s">
        <v>428</v>
      </c>
      <c r="AF1998" s="4"/>
      <c r="AG1998" s="4"/>
      <c r="AH1998" s="4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</row>
    <row r="1999" spans="1:46" ht="15" customHeight="1" x14ac:dyDescent="0.35">
      <c r="A1999" s="4">
        <v>2024</v>
      </c>
      <c r="B1999" s="4" t="s">
        <v>34</v>
      </c>
      <c r="C1999" s="4" t="s">
        <v>34</v>
      </c>
      <c r="D1999" s="55">
        <v>45005</v>
      </c>
      <c r="E1999" s="4" t="s">
        <v>2982</v>
      </c>
      <c r="F1999" s="4" t="s">
        <v>36</v>
      </c>
      <c r="G1999" s="4" t="s">
        <v>37</v>
      </c>
      <c r="H1999" s="4" t="s">
        <v>38</v>
      </c>
      <c r="I1999" s="4" t="s">
        <v>2948</v>
      </c>
      <c r="J1999" s="4"/>
      <c r="K1999" s="55">
        <v>45377</v>
      </c>
      <c r="L1999" s="4" t="s">
        <v>860</v>
      </c>
      <c r="M1999" s="4" t="s">
        <v>2949</v>
      </c>
      <c r="N1999" s="55"/>
      <c r="O1999" s="4" t="s">
        <v>5205</v>
      </c>
      <c r="P1999" s="55">
        <v>45377</v>
      </c>
      <c r="Q1999" s="4" t="s">
        <v>5206</v>
      </c>
      <c r="R1999" s="4"/>
      <c r="S1999" s="4"/>
      <c r="T1999" s="4">
        <v>9</v>
      </c>
      <c r="U1999" s="4" t="s">
        <v>46</v>
      </c>
      <c r="V1999" s="4">
        <v>57</v>
      </c>
      <c r="W1999" s="4" t="s">
        <v>398</v>
      </c>
      <c r="X1999" s="4">
        <v>1273</v>
      </c>
      <c r="Y1999" s="4" t="s">
        <v>398</v>
      </c>
      <c r="Z1999" s="4">
        <v>15</v>
      </c>
      <c r="AA1999" s="4" t="s">
        <v>43</v>
      </c>
      <c r="AB1999" s="4">
        <v>1</v>
      </c>
      <c r="AC1999" s="4" t="s">
        <v>43</v>
      </c>
      <c r="AD1999" s="36">
        <v>1</v>
      </c>
      <c r="AE1999" s="36" t="s">
        <v>43</v>
      </c>
      <c r="AF1999" s="4"/>
      <c r="AG1999" s="4"/>
      <c r="AH1999" s="4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</row>
    <row r="2000" spans="1:46" ht="15" customHeight="1" x14ac:dyDescent="0.35">
      <c r="A2000" s="4">
        <v>2024</v>
      </c>
      <c r="B2000" s="4" t="s">
        <v>147</v>
      </c>
      <c r="C2000" s="4" t="s">
        <v>148</v>
      </c>
      <c r="D2000" s="55">
        <v>45371</v>
      </c>
      <c r="E2000" s="4" t="s">
        <v>3250</v>
      </c>
      <c r="F2000" s="4" t="s">
        <v>36</v>
      </c>
      <c r="G2000" s="4" t="s">
        <v>921</v>
      </c>
      <c r="H2000" s="4" t="s">
        <v>38</v>
      </c>
      <c r="I2000" s="4" t="s">
        <v>4520</v>
      </c>
      <c r="J2000" s="4"/>
      <c r="K2000" s="55">
        <v>45378</v>
      </c>
      <c r="L2000" s="4" t="s">
        <v>860</v>
      </c>
      <c r="M2000" s="4" t="s">
        <v>3632</v>
      </c>
      <c r="N2000" s="55" t="s">
        <v>3710</v>
      </c>
      <c r="O2000" s="4" t="s">
        <v>5207</v>
      </c>
      <c r="P2000" s="55">
        <v>45378</v>
      </c>
      <c r="Q2000" s="4" t="s">
        <v>5208</v>
      </c>
      <c r="R2000" s="4"/>
      <c r="S2000" s="4"/>
      <c r="T2000" s="4">
        <v>0</v>
      </c>
      <c r="U2000" s="4" t="s">
        <v>150</v>
      </c>
      <c r="V2000" s="4">
        <v>301130</v>
      </c>
      <c r="W2000" s="4" t="s">
        <v>2564</v>
      </c>
      <c r="X2000" s="4">
        <v>301130</v>
      </c>
      <c r="Y2000" s="4" t="s">
        <v>2564</v>
      </c>
      <c r="Z2000" s="4">
        <v>13</v>
      </c>
      <c r="AA2000" s="4" t="s">
        <v>314</v>
      </c>
      <c r="AB2000" s="4">
        <v>1</v>
      </c>
      <c r="AC2000" s="4" t="s">
        <v>315</v>
      </c>
      <c r="AD2000" s="36">
        <v>4</v>
      </c>
      <c r="AE2000" s="36" t="s">
        <v>2565</v>
      </c>
      <c r="AF2000" s="4"/>
      <c r="AG2000" s="4"/>
      <c r="AH2000" s="4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</row>
    <row r="2001" spans="1:46" ht="15" customHeight="1" x14ac:dyDescent="0.35">
      <c r="A2001" s="4">
        <v>2024</v>
      </c>
      <c r="B2001" s="4" t="s">
        <v>34</v>
      </c>
      <c r="C2001" s="4" t="s">
        <v>34</v>
      </c>
      <c r="D2001" s="55">
        <v>45373</v>
      </c>
      <c r="E2001" s="4" t="s">
        <v>3935</v>
      </c>
      <c r="F2001" s="4" t="s">
        <v>3709</v>
      </c>
      <c r="G2001" s="4" t="s">
        <v>1149</v>
      </c>
      <c r="H2001" s="4" t="s">
        <v>38</v>
      </c>
      <c r="I2001" s="4" t="s">
        <v>3923</v>
      </c>
      <c r="J2001" s="4">
        <v>3</v>
      </c>
      <c r="K2001" s="55">
        <v>45377</v>
      </c>
      <c r="L2001" s="4" t="s">
        <v>860</v>
      </c>
      <c r="M2001" s="4" t="s">
        <v>3632</v>
      </c>
      <c r="N2001" s="55" t="s">
        <v>4973</v>
      </c>
      <c r="O2001" s="4" t="s">
        <v>5209</v>
      </c>
      <c r="P2001" s="55">
        <v>45377</v>
      </c>
      <c r="Q2001" s="4" t="s">
        <v>5210</v>
      </c>
      <c r="R2001" s="4"/>
      <c r="S2001" s="4"/>
      <c r="T2001" s="4">
        <v>3</v>
      </c>
      <c r="U2001" s="4" t="s">
        <v>159</v>
      </c>
      <c r="V2001" s="4">
        <v>113</v>
      </c>
      <c r="W2001" s="4" t="s">
        <v>277</v>
      </c>
      <c r="X2001" s="4">
        <v>85</v>
      </c>
      <c r="Y2001" s="4" t="s">
        <v>277</v>
      </c>
      <c r="Z2001" s="4">
        <v>15</v>
      </c>
      <c r="AA2001" s="4" t="s">
        <v>43</v>
      </c>
      <c r="AB2001" s="4">
        <v>1</v>
      </c>
      <c r="AC2001" s="4" t="s">
        <v>43</v>
      </c>
      <c r="AD2001" s="36">
        <v>1</v>
      </c>
      <c r="AE2001" s="36" t="s">
        <v>43</v>
      </c>
      <c r="AF2001" s="4"/>
      <c r="AG2001" s="4"/>
      <c r="AH2001" s="4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</row>
    <row r="2002" spans="1:46" ht="15" customHeight="1" x14ac:dyDescent="0.35">
      <c r="A2002" s="4">
        <v>2024</v>
      </c>
      <c r="B2002" s="4" t="s">
        <v>34</v>
      </c>
      <c r="C2002" s="4" t="s">
        <v>34</v>
      </c>
      <c r="D2002" s="55">
        <v>45377</v>
      </c>
      <c r="E2002" s="4" t="s">
        <v>3850</v>
      </c>
      <c r="F2002" s="4" t="s">
        <v>36</v>
      </c>
      <c r="G2002" s="4" t="s">
        <v>921</v>
      </c>
      <c r="H2002" s="4" t="s">
        <v>38</v>
      </c>
      <c r="I2002" s="4" t="s">
        <v>2712</v>
      </c>
      <c r="J2002" s="4">
        <v>3</v>
      </c>
      <c r="K2002" s="55">
        <v>45377</v>
      </c>
      <c r="L2002" s="4" t="s">
        <v>860</v>
      </c>
      <c r="M2002" s="4" t="s">
        <v>3632</v>
      </c>
      <c r="N2002" s="55" t="s">
        <v>4973</v>
      </c>
      <c r="O2002" s="4" t="s">
        <v>5211</v>
      </c>
      <c r="P2002" s="55">
        <v>45377</v>
      </c>
      <c r="Q2002" s="4" t="s">
        <v>5212</v>
      </c>
      <c r="R2002" s="4"/>
      <c r="S2002" s="4"/>
      <c r="T2002" s="4">
        <v>26</v>
      </c>
      <c r="U2002" s="4" t="s">
        <v>51</v>
      </c>
      <c r="V2002" s="4">
        <v>26</v>
      </c>
      <c r="W2002" s="4" t="s">
        <v>356</v>
      </c>
      <c r="X2002" s="4">
        <v>468</v>
      </c>
      <c r="Y2002" s="4" t="s">
        <v>357</v>
      </c>
      <c r="Z2002" s="4">
        <v>15</v>
      </c>
      <c r="AA2002" s="4" t="s">
        <v>43</v>
      </c>
      <c r="AB2002" s="4">
        <v>1</v>
      </c>
      <c r="AC2002" s="4" t="s">
        <v>43</v>
      </c>
      <c r="AD2002" s="36">
        <v>30</v>
      </c>
      <c r="AE2002" s="36" t="s">
        <v>130</v>
      </c>
      <c r="AF2002" s="4"/>
      <c r="AG2002" s="4"/>
      <c r="AH2002" s="4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</row>
    <row r="2003" spans="1:46" ht="15" customHeight="1" x14ac:dyDescent="0.35">
      <c r="A2003" s="4">
        <v>2024</v>
      </c>
      <c r="B2003" s="4" t="s">
        <v>147</v>
      </c>
      <c r="C2003" s="4" t="s">
        <v>148</v>
      </c>
      <c r="D2003" s="55">
        <v>45365</v>
      </c>
      <c r="E2003" s="4" t="s">
        <v>3850</v>
      </c>
      <c r="F2003" s="4" t="s">
        <v>36</v>
      </c>
      <c r="G2003" s="4" t="s">
        <v>921</v>
      </c>
      <c r="H2003" s="4" t="s">
        <v>38</v>
      </c>
      <c r="I2003" s="4" t="s">
        <v>2735</v>
      </c>
      <c r="J2003" s="4"/>
      <c r="K2003" s="55">
        <v>45378</v>
      </c>
      <c r="L2003" s="4" t="s">
        <v>860</v>
      </c>
      <c r="M2003" s="4" t="s">
        <v>3185</v>
      </c>
      <c r="N2003" s="55"/>
      <c r="O2003" s="4" t="s">
        <v>5213</v>
      </c>
      <c r="P2003" s="55">
        <v>45378</v>
      </c>
      <c r="Q2003" s="4" t="s">
        <v>5214</v>
      </c>
      <c r="R2003" s="4"/>
      <c r="S2003" s="4"/>
      <c r="T2003" s="4">
        <v>0</v>
      </c>
      <c r="U2003" s="4" t="s">
        <v>150</v>
      </c>
      <c r="V2003" s="4">
        <v>301216</v>
      </c>
      <c r="W2003" s="4" t="s">
        <v>2011</v>
      </c>
      <c r="X2003" s="4">
        <v>301216</v>
      </c>
      <c r="Y2003" s="4" t="s">
        <v>2011</v>
      </c>
      <c r="Z2003" s="4">
        <v>14</v>
      </c>
      <c r="AA2003" s="4" t="s">
        <v>731</v>
      </c>
      <c r="AB2003" s="4">
        <v>1</v>
      </c>
      <c r="AC2003" s="4" t="s">
        <v>1387</v>
      </c>
      <c r="AD2003" s="36">
        <v>5</v>
      </c>
      <c r="AE2003" s="36" t="s">
        <v>2012</v>
      </c>
      <c r="AF2003" s="4"/>
      <c r="AG2003" s="4"/>
      <c r="AH2003" s="4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</row>
    <row r="2004" spans="1:46" ht="15" customHeight="1" x14ac:dyDescent="0.35">
      <c r="A2004" s="4">
        <v>2024</v>
      </c>
      <c r="B2004" s="4" t="s">
        <v>62</v>
      </c>
      <c r="C2004" s="4" t="s">
        <v>62</v>
      </c>
      <c r="D2004" s="55">
        <v>45372</v>
      </c>
      <c r="E2004" s="4" t="s">
        <v>3850</v>
      </c>
      <c r="F2004" s="4" t="s">
        <v>36</v>
      </c>
      <c r="G2004" s="4" t="s">
        <v>921</v>
      </c>
      <c r="H2004" s="4" t="s">
        <v>38</v>
      </c>
      <c r="I2004" s="4" t="s">
        <v>2742</v>
      </c>
      <c r="J2004" s="4"/>
      <c r="K2004" s="55">
        <v>45378</v>
      </c>
      <c r="L2004" s="4" t="s">
        <v>860</v>
      </c>
      <c r="M2004" s="4" t="s">
        <v>3632</v>
      </c>
      <c r="N2004" s="55"/>
      <c r="O2004" s="4" t="s">
        <v>5215</v>
      </c>
      <c r="P2004" s="55">
        <v>45378</v>
      </c>
      <c r="Q2004" s="4" t="s">
        <v>5216</v>
      </c>
      <c r="R2004" s="4"/>
      <c r="S2004" s="4"/>
      <c r="T2004" s="4">
        <v>99</v>
      </c>
      <c r="U2004" s="4" t="s">
        <v>64</v>
      </c>
      <c r="V2004" s="4">
        <v>447</v>
      </c>
      <c r="W2004" s="4" t="s">
        <v>415</v>
      </c>
      <c r="X2004" s="4">
        <v>799</v>
      </c>
      <c r="Y2004" s="4" t="s">
        <v>416</v>
      </c>
      <c r="Z2004" s="4">
        <v>9</v>
      </c>
      <c r="AA2004" s="4" t="s">
        <v>417</v>
      </c>
      <c r="AB2004" s="4">
        <v>1</v>
      </c>
      <c r="AC2004" s="4" t="s">
        <v>417</v>
      </c>
      <c r="AD2004" s="36">
        <v>1</v>
      </c>
      <c r="AE2004" s="36" t="s">
        <v>417</v>
      </c>
      <c r="AF2004" s="4"/>
      <c r="AG2004" s="4"/>
      <c r="AH2004" s="4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</row>
    <row r="2005" spans="1:46" ht="15" customHeight="1" x14ac:dyDescent="0.35">
      <c r="A2005" s="4">
        <v>2024</v>
      </c>
      <c r="B2005" s="4" t="s">
        <v>34</v>
      </c>
      <c r="C2005" s="4" t="s">
        <v>34</v>
      </c>
      <c r="D2005" s="55">
        <v>45377</v>
      </c>
      <c r="E2005" s="4" t="s">
        <v>3250</v>
      </c>
      <c r="F2005" s="4" t="s">
        <v>36</v>
      </c>
      <c r="G2005" s="4" t="s">
        <v>921</v>
      </c>
      <c r="H2005" s="4" t="s">
        <v>38</v>
      </c>
      <c r="I2005" s="4" t="s">
        <v>2742</v>
      </c>
      <c r="J2005" s="4"/>
      <c r="K2005" s="55">
        <v>45378</v>
      </c>
      <c r="L2005" s="4" t="s">
        <v>860</v>
      </c>
      <c r="M2005" s="4" t="s">
        <v>3185</v>
      </c>
      <c r="N2005" s="55"/>
      <c r="O2005" s="4" t="s">
        <v>5217</v>
      </c>
      <c r="P2005" s="55">
        <v>45378</v>
      </c>
      <c r="Q2005" s="4" t="s">
        <v>5218</v>
      </c>
      <c r="R2005" s="4"/>
      <c r="S2005" s="4"/>
      <c r="T2005" s="4">
        <v>37</v>
      </c>
      <c r="U2005" s="4" t="s">
        <v>186</v>
      </c>
      <c r="V2005" s="4">
        <v>211</v>
      </c>
      <c r="W2005" s="4" t="s">
        <v>216</v>
      </c>
      <c r="X2005" s="4">
        <v>1017</v>
      </c>
      <c r="Y2005" s="4" t="s">
        <v>217</v>
      </c>
      <c r="Z2005" s="4">
        <v>15</v>
      </c>
      <c r="AA2005" s="4" t="s">
        <v>43</v>
      </c>
      <c r="AB2005" s="4">
        <v>1</v>
      </c>
      <c r="AC2005" s="4" t="s">
        <v>43</v>
      </c>
      <c r="AD2005" s="36">
        <v>1</v>
      </c>
      <c r="AE2005" s="36" t="s">
        <v>43</v>
      </c>
      <c r="AF2005" s="4"/>
      <c r="AG2005" s="4"/>
      <c r="AH2005" s="4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</row>
    <row r="2006" spans="1:46" ht="15" customHeight="1" x14ac:dyDescent="0.35">
      <c r="A2006" s="4">
        <v>2024</v>
      </c>
      <c r="B2006" s="4" t="s">
        <v>34</v>
      </c>
      <c r="C2006" s="4" t="s">
        <v>34</v>
      </c>
      <c r="D2006" s="55">
        <v>45361</v>
      </c>
      <c r="E2006" s="4" t="s">
        <v>3198</v>
      </c>
      <c r="F2006" s="4" t="s">
        <v>36</v>
      </c>
      <c r="G2006" s="4" t="s">
        <v>37</v>
      </c>
      <c r="H2006" s="4" t="s">
        <v>38</v>
      </c>
      <c r="I2006" s="4" t="s">
        <v>2742</v>
      </c>
      <c r="J2006" s="4"/>
      <c r="K2006" s="55">
        <v>45378</v>
      </c>
      <c r="L2006" s="4" t="s">
        <v>860</v>
      </c>
      <c r="M2006" s="4" t="s">
        <v>3185</v>
      </c>
      <c r="N2006" s="55"/>
      <c r="O2006" s="4" t="s">
        <v>5219</v>
      </c>
      <c r="P2006" s="55">
        <v>45378</v>
      </c>
      <c r="Q2006" s="4" t="s">
        <v>5220</v>
      </c>
      <c r="R2006" s="4"/>
      <c r="S2006" s="4"/>
      <c r="T2006" s="56">
        <v>37</v>
      </c>
      <c r="U2006" s="56" t="s">
        <v>186</v>
      </c>
      <c r="V2006" s="4">
        <v>56</v>
      </c>
      <c r="W2006" s="56" t="s">
        <v>236</v>
      </c>
      <c r="X2006" s="4">
        <v>204</v>
      </c>
      <c r="Y2006" s="4" t="s">
        <v>236</v>
      </c>
      <c r="Z2006" s="4">
        <v>15</v>
      </c>
      <c r="AA2006" s="4" t="s">
        <v>43</v>
      </c>
      <c r="AB2006" s="4">
        <v>1</v>
      </c>
      <c r="AC2006" s="4" t="s">
        <v>43</v>
      </c>
      <c r="AD2006" s="36">
        <v>14</v>
      </c>
      <c r="AE2006" s="36" t="s">
        <v>126</v>
      </c>
      <c r="AF2006" s="4"/>
      <c r="AG2006" s="4"/>
      <c r="AH2006" s="4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</row>
    <row r="2007" spans="1:46" ht="15" customHeight="1" x14ac:dyDescent="0.35">
      <c r="A2007" s="4">
        <v>2024</v>
      </c>
      <c r="B2007" s="4" t="s">
        <v>34</v>
      </c>
      <c r="C2007" s="4" t="s">
        <v>34</v>
      </c>
      <c r="D2007" s="55">
        <v>45363</v>
      </c>
      <c r="E2007" s="4" t="s">
        <v>4420</v>
      </c>
      <c r="F2007" s="4" t="s">
        <v>36</v>
      </c>
      <c r="G2007" s="4" t="s">
        <v>37</v>
      </c>
      <c r="H2007" s="4" t="s">
        <v>38</v>
      </c>
      <c r="I2007" s="4" t="s">
        <v>2742</v>
      </c>
      <c r="J2007" s="4"/>
      <c r="K2007" s="55">
        <v>45405</v>
      </c>
      <c r="L2007" s="4" t="s">
        <v>860</v>
      </c>
      <c r="M2007" s="4" t="s">
        <v>3185</v>
      </c>
      <c r="N2007" s="55" t="s">
        <v>4973</v>
      </c>
      <c r="O2007" s="4" t="s">
        <v>5221</v>
      </c>
      <c r="P2007" s="55">
        <v>45405</v>
      </c>
      <c r="Q2007" s="4" t="s">
        <v>5222</v>
      </c>
      <c r="R2007" s="4"/>
      <c r="S2007" s="4"/>
      <c r="T2007" s="56">
        <v>37</v>
      </c>
      <c r="U2007" s="56" t="s">
        <v>186</v>
      </c>
      <c r="V2007" s="56">
        <v>37</v>
      </c>
      <c r="W2007" s="56" t="s">
        <v>187</v>
      </c>
      <c r="X2007" s="56">
        <v>1082</v>
      </c>
      <c r="Y2007" s="56" t="s">
        <v>188</v>
      </c>
      <c r="Z2007" s="56">
        <v>15</v>
      </c>
      <c r="AA2007" s="56" t="s">
        <v>43</v>
      </c>
      <c r="AB2007" s="56">
        <v>1</v>
      </c>
      <c r="AC2007" s="56" t="s">
        <v>43</v>
      </c>
      <c r="AD2007" s="37">
        <v>31</v>
      </c>
      <c r="AE2007" s="37" t="s">
        <v>49</v>
      </c>
      <c r="AF2007" s="4"/>
      <c r="AG2007" s="4"/>
      <c r="AH2007" s="4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</row>
    <row r="2008" spans="1:46" ht="15" customHeight="1" x14ac:dyDescent="0.35">
      <c r="A2008" s="4">
        <v>2024</v>
      </c>
      <c r="B2008" s="4" t="s">
        <v>34</v>
      </c>
      <c r="C2008" s="4" t="s">
        <v>34</v>
      </c>
      <c r="D2008" s="55">
        <v>45377</v>
      </c>
      <c r="E2008" s="4" t="s">
        <v>2811</v>
      </c>
      <c r="F2008" s="4" t="s">
        <v>36</v>
      </c>
      <c r="G2008" s="4" t="s">
        <v>921</v>
      </c>
      <c r="H2008" s="4" t="s">
        <v>38</v>
      </c>
      <c r="I2008" s="4" t="s">
        <v>748</v>
      </c>
      <c r="J2008" s="4"/>
      <c r="K2008" s="55">
        <v>45383</v>
      </c>
      <c r="L2008" s="4" t="s">
        <v>860</v>
      </c>
      <c r="M2008" s="4" t="s">
        <v>2949</v>
      </c>
      <c r="N2008" s="55"/>
      <c r="O2008" s="4" t="s">
        <v>5223</v>
      </c>
      <c r="P2008" s="55">
        <v>45383</v>
      </c>
      <c r="Q2008" s="4" t="s">
        <v>5224</v>
      </c>
      <c r="R2008" s="4"/>
      <c r="S2008" s="4"/>
      <c r="T2008" s="4">
        <v>10</v>
      </c>
      <c r="U2008" s="4" t="s">
        <v>246</v>
      </c>
      <c r="V2008" s="4">
        <v>111</v>
      </c>
      <c r="W2008" s="4" t="s">
        <v>1191</v>
      </c>
      <c r="X2008" s="4">
        <v>1276</v>
      </c>
      <c r="Y2008" s="4" t="s">
        <v>1191</v>
      </c>
      <c r="Z2008" s="4">
        <v>15</v>
      </c>
      <c r="AA2008" s="4" t="s">
        <v>43</v>
      </c>
      <c r="AB2008" s="4">
        <v>1</v>
      </c>
      <c r="AC2008" s="4" t="s">
        <v>43</v>
      </c>
      <c r="AD2008" s="36">
        <v>7</v>
      </c>
      <c r="AE2008" s="36" t="s">
        <v>1192</v>
      </c>
      <c r="AF2008" s="4"/>
      <c r="AG2008" s="4"/>
      <c r="AH2008" s="4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</row>
    <row r="2009" spans="1:46" ht="15" customHeight="1" x14ac:dyDescent="0.35">
      <c r="A2009" s="4">
        <v>2024</v>
      </c>
      <c r="B2009" s="4" t="s">
        <v>34</v>
      </c>
      <c r="C2009" s="4" t="s">
        <v>34</v>
      </c>
      <c r="D2009" s="55">
        <v>45377</v>
      </c>
      <c r="E2009" s="4" t="s">
        <v>4289</v>
      </c>
      <c r="F2009" s="4" t="s">
        <v>36</v>
      </c>
      <c r="G2009" s="4" t="s">
        <v>921</v>
      </c>
      <c r="H2009" s="4" t="s">
        <v>38</v>
      </c>
      <c r="I2009" s="4" t="s">
        <v>748</v>
      </c>
      <c r="J2009" s="4"/>
      <c r="K2009" s="55">
        <v>45385</v>
      </c>
      <c r="L2009" s="4" t="s">
        <v>860</v>
      </c>
      <c r="M2009" s="4" t="s">
        <v>3185</v>
      </c>
      <c r="N2009" s="55"/>
      <c r="O2009" s="4" t="s">
        <v>5225</v>
      </c>
      <c r="P2009" s="55">
        <v>45385</v>
      </c>
      <c r="Q2009" s="4" t="s">
        <v>5226</v>
      </c>
      <c r="R2009" s="4"/>
      <c r="S2009" s="4"/>
      <c r="T2009" s="4">
        <v>10</v>
      </c>
      <c r="U2009" s="4" t="s">
        <v>246</v>
      </c>
      <c r="V2009" s="4">
        <v>117</v>
      </c>
      <c r="W2009" s="4" t="s">
        <v>395</v>
      </c>
      <c r="X2009" s="4">
        <v>1495</v>
      </c>
      <c r="Y2009" s="4" t="s">
        <v>396</v>
      </c>
      <c r="Z2009" s="4">
        <v>15</v>
      </c>
      <c r="AA2009" s="4" t="s">
        <v>43</v>
      </c>
      <c r="AB2009" s="4">
        <v>1</v>
      </c>
      <c r="AC2009" s="4" t="s">
        <v>43</v>
      </c>
      <c r="AD2009" s="36">
        <v>31</v>
      </c>
      <c r="AE2009" s="36" t="s">
        <v>49</v>
      </c>
      <c r="AF2009" s="4"/>
      <c r="AG2009" s="4"/>
      <c r="AH2009" s="4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</row>
    <row r="2010" spans="1:46" ht="15" customHeight="1" x14ac:dyDescent="0.35">
      <c r="A2010" s="4">
        <v>2024</v>
      </c>
      <c r="B2010" s="4" t="s">
        <v>34</v>
      </c>
      <c r="C2010" s="4" t="s">
        <v>34</v>
      </c>
      <c r="D2010" s="55">
        <v>45377</v>
      </c>
      <c r="E2010" s="4" t="s">
        <v>3250</v>
      </c>
      <c r="F2010" s="4" t="s">
        <v>36</v>
      </c>
      <c r="G2010" s="4" t="s">
        <v>921</v>
      </c>
      <c r="H2010" s="4" t="s">
        <v>38</v>
      </c>
      <c r="I2010" s="4" t="s">
        <v>2742</v>
      </c>
      <c r="J2010" s="4"/>
      <c r="K2010" s="55">
        <v>45383</v>
      </c>
      <c r="L2010" s="4" t="s">
        <v>860</v>
      </c>
      <c r="M2010" s="4" t="s">
        <v>2949</v>
      </c>
      <c r="N2010" s="55"/>
      <c r="O2010" s="4" t="s">
        <v>5227</v>
      </c>
      <c r="P2010" s="55">
        <v>45383</v>
      </c>
      <c r="Q2010" s="4" t="s">
        <v>5228</v>
      </c>
      <c r="R2010" s="4"/>
      <c r="S2010" s="4"/>
      <c r="T2010" s="56">
        <v>1</v>
      </c>
      <c r="U2010" s="56" t="s">
        <v>40</v>
      </c>
      <c r="V2010" s="4">
        <v>16</v>
      </c>
      <c r="W2010" s="56" t="s">
        <v>280</v>
      </c>
      <c r="X2010" s="4">
        <v>1256</v>
      </c>
      <c r="Y2010" s="4" t="s">
        <v>281</v>
      </c>
      <c r="Z2010" s="4">
        <v>15</v>
      </c>
      <c r="AA2010" s="4" t="s">
        <v>43</v>
      </c>
      <c r="AB2010" s="4">
        <v>1</v>
      </c>
      <c r="AC2010" s="4" t="s">
        <v>43</v>
      </c>
      <c r="AD2010" s="36">
        <v>31</v>
      </c>
      <c r="AE2010" s="36" t="s">
        <v>49</v>
      </c>
      <c r="AF2010" s="4"/>
      <c r="AG2010" s="4"/>
      <c r="AH2010" s="4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</row>
    <row r="2011" spans="1:46" ht="15" customHeight="1" x14ac:dyDescent="0.35">
      <c r="A2011" s="4">
        <v>2024</v>
      </c>
      <c r="B2011" s="4" t="s">
        <v>147</v>
      </c>
      <c r="C2011" s="4" t="s">
        <v>207</v>
      </c>
      <c r="D2011" s="55">
        <v>45366</v>
      </c>
      <c r="E2011" s="4" t="s">
        <v>3250</v>
      </c>
      <c r="F2011" s="4" t="s">
        <v>36</v>
      </c>
      <c r="G2011" s="4" t="s">
        <v>921</v>
      </c>
      <c r="H2011" s="4" t="s">
        <v>38</v>
      </c>
      <c r="I2011" s="4" t="s">
        <v>2742</v>
      </c>
      <c r="J2011" s="4"/>
      <c r="K2011" s="55">
        <v>45391</v>
      </c>
      <c r="L2011" s="4" t="s">
        <v>860</v>
      </c>
      <c r="M2011" s="4" t="s">
        <v>2983</v>
      </c>
      <c r="N2011" s="55"/>
      <c r="O2011" s="4" t="s">
        <v>5229</v>
      </c>
      <c r="P2011" s="55">
        <v>45391</v>
      </c>
      <c r="Q2011" s="4" t="s">
        <v>5230</v>
      </c>
      <c r="R2011" s="4"/>
      <c r="S2011" s="4"/>
      <c r="T2011" s="56">
        <v>0</v>
      </c>
      <c r="U2011" s="56" t="s">
        <v>150</v>
      </c>
      <c r="V2011" s="56">
        <v>301566</v>
      </c>
      <c r="W2011" s="56" t="s">
        <v>3215</v>
      </c>
      <c r="X2011" s="56">
        <v>301566</v>
      </c>
      <c r="Y2011" s="56" t="s">
        <v>3215</v>
      </c>
      <c r="Z2011" s="56">
        <v>20</v>
      </c>
      <c r="AA2011" s="56" t="s">
        <v>324</v>
      </c>
      <c r="AB2011" s="56">
        <v>5</v>
      </c>
      <c r="AC2011" s="56" t="s">
        <v>3216</v>
      </c>
      <c r="AD2011" s="37">
        <v>1</v>
      </c>
      <c r="AE2011" s="37" t="s">
        <v>3216</v>
      </c>
      <c r="AF2011" s="4"/>
      <c r="AG2011" s="4"/>
      <c r="AH2011" s="4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</row>
    <row r="2012" spans="1:46" ht="15" customHeight="1" x14ac:dyDescent="0.35">
      <c r="A2012" s="4">
        <v>2024</v>
      </c>
      <c r="B2012" s="4" t="s">
        <v>147</v>
      </c>
      <c r="C2012" s="4" t="s">
        <v>148</v>
      </c>
      <c r="D2012" s="55">
        <v>45369</v>
      </c>
      <c r="E2012" s="4" t="s">
        <v>3250</v>
      </c>
      <c r="F2012" s="4" t="s">
        <v>36</v>
      </c>
      <c r="G2012" s="4" t="s">
        <v>921</v>
      </c>
      <c r="H2012" s="4" t="s">
        <v>38</v>
      </c>
      <c r="I2012" s="4" t="s">
        <v>2742</v>
      </c>
      <c r="J2012" s="4"/>
      <c r="K2012" s="55">
        <v>45411</v>
      </c>
      <c r="L2012" s="4" t="s">
        <v>860</v>
      </c>
      <c r="M2012" s="4" t="s">
        <v>2983</v>
      </c>
      <c r="N2012" s="55"/>
      <c r="O2012" s="4" t="s">
        <v>5231</v>
      </c>
      <c r="P2012" s="55">
        <v>45411</v>
      </c>
      <c r="Q2012" s="4" t="s">
        <v>5232</v>
      </c>
      <c r="R2012" s="4"/>
      <c r="S2012" s="4"/>
      <c r="T2012" s="4">
        <v>0</v>
      </c>
      <c r="U2012" s="4" t="s">
        <v>150</v>
      </c>
      <c r="V2012" s="4">
        <v>301534</v>
      </c>
      <c r="W2012" s="4" t="s">
        <v>1154</v>
      </c>
      <c r="X2012" s="4">
        <v>301534</v>
      </c>
      <c r="Y2012" s="4" t="s">
        <v>1154</v>
      </c>
      <c r="Z2012" s="4">
        <v>20</v>
      </c>
      <c r="AA2012" s="4" t="s">
        <v>324</v>
      </c>
      <c r="AB2012" s="4">
        <v>1</v>
      </c>
      <c r="AC2012" s="4" t="s">
        <v>324</v>
      </c>
      <c r="AD2012" s="36">
        <v>9</v>
      </c>
      <c r="AE2012" s="36" t="s">
        <v>1155</v>
      </c>
      <c r="AF2012" s="4"/>
      <c r="AG2012" s="4"/>
      <c r="AH2012" s="4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</row>
    <row r="2013" spans="1:46" ht="15" customHeight="1" x14ac:dyDescent="0.35">
      <c r="A2013" s="4">
        <v>2024</v>
      </c>
      <c r="B2013" s="4" t="s">
        <v>147</v>
      </c>
      <c r="C2013" s="4" t="s">
        <v>207</v>
      </c>
      <c r="D2013" s="55">
        <v>45363</v>
      </c>
      <c r="E2013" s="4" t="s">
        <v>3250</v>
      </c>
      <c r="F2013" s="4" t="s">
        <v>36</v>
      </c>
      <c r="G2013" s="4" t="s">
        <v>921</v>
      </c>
      <c r="H2013" s="4" t="s">
        <v>38</v>
      </c>
      <c r="I2013" s="4" t="s">
        <v>2742</v>
      </c>
      <c r="J2013" s="4"/>
      <c r="K2013" s="55">
        <v>45411</v>
      </c>
      <c r="L2013" s="4" t="s">
        <v>860</v>
      </c>
      <c r="M2013" s="4" t="s">
        <v>2983</v>
      </c>
      <c r="N2013" s="55"/>
      <c r="O2013" s="4" t="s">
        <v>5233</v>
      </c>
      <c r="P2013" s="55">
        <v>45411</v>
      </c>
      <c r="Q2013" s="4" t="s">
        <v>5234</v>
      </c>
      <c r="R2013" s="4"/>
      <c r="S2013" s="4"/>
      <c r="T2013" s="4">
        <v>0</v>
      </c>
      <c r="U2013" s="4" t="s">
        <v>150</v>
      </c>
      <c r="V2013" s="4">
        <v>301581</v>
      </c>
      <c r="W2013" s="4" t="s">
        <v>3227</v>
      </c>
      <c r="X2013" s="4">
        <v>301581</v>
      </c>
      <c r="Y2013" s="4" t="s">
        <v>3227</v>
      </c>
      <c r="Z2013" s="4">
        <v>20</v>
      </c>
      <c r="AA2013" s="4" t="s">
        <v>324</v>
      </c>
      <c r="AB2013" s="4">
        <v>7</v>
      </c>
      <c r="AC2013" s="4" t="s">
        <v>3228</v>
      </c>
      <c r="AD2013" s="36">
        <v>1</v>
      </c>
      <c r="AE2013" s="36" t="s">
        <v>3229</v>
      </c>
      <c r="AF2013" s="4"/>
      <c r="AG2013" s="4"/>
      <c r="AH2013" s="4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</row>
    <row r="2014" spans="1:46" ht="15" customHeight="1" x14ac:dyDescent="0.35">
      <c r="A2014" s="4">
        <v>2024</v>
      </c>
      <c r="B2014" s="4" t="s">
        <v>147</v>
      </c>
      <c r="C2014" s="4" t="s">
        <v>148</v>
      </c>
      <c r="D2014" s="55">
        <v>45369</v>
      </c>
      <c r="E2014" s="4" t="s">
        <v>4420</v>
      </c>
      <c r="F2014" s="4" t="s">
        <v>3709</v>
      </c>
      <c r="G2014" s="4" t="s">
        <v>37</v>
      </c>
      <c r="H2014" s="4" t="s">
        <v>38</v>
      </c>
      <c r="I2014" s="4" t="s">
        <v>2728</v>
      </c>
      <c r="J2014" s="4"/>
      <c r="K2014" s="55">
        <v>45639</v>
      </c>
      <c r="L2014" s="4" t="s">
        <v>860</v>
      </c>
      <c r="M2014" s="4" t="s">
        <v>3632</v>
      </c>
      <c r="N2014" s="55" t="s">
        <v>3710</v>
      </c>
      <c r="O2014" s="4" t="s">
        <v>5235</v>
      </c>
      <c r="P2014" s="55">
        <v>45639</v>
      </c>
      <c r="Q2014" s="4" t="s">
        <v>5236</v>
      </c>
      <c r="R2014" s="4"/>
      <c r="S2014" s="4"/>
      <c r="T2014" s="4">
        <v>0</v>
      </c>
      <c r="U2014" s="4" t="s">
        <v>150</v>
      </c>
      <c r="V2014" s="4">
        <v>301470</v>
      </c>
      <c r="W2014" s="4" t="s">
        <v>5237</v>
      </c>
      <c r="X2014" s="4">
        <v>301470</v>
      </c>
      <c r="Y2014" s="4" t="s">
        <v>5237</v>
      </c>
      <c r="Z2014" s="4">
        <v>16</v>
      </c>
      <c r="AA2014" s="4" t="s">
        <v>88</v>
      </c>
      <c r="AB2014" s="4">
        <v>6</v>
      </c>
      <c r="AC2014" s="4" t="s">
        <v>117</v>
      </c>
      <c r="AD2014" s="36">
        <v>6</v>
      </c>
      <c r="AE2014" s="36" t="s">
        <v>5238</v>
      </c>
      <c r="AF2014" s="4"/>
      <c r="AG2014" s="4"/>
      <c r="AH2014" s="4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</row>
    <row r="2015" spans="1:46" ht="15" customHeight="1" x14ac:dyDescent="0.35">
      <c r="A2015" s="4">
        <v>2024</v>
      </c>
      <c r="B2015" s="4" t="s">
        <v>34</v>
      </c>
      <c r="C2015" s="4" t="s">
        <v>34</v>
      </c>
      <c r="D2015" s="55">
        <v>45370</v>
      </c>
      <c r="E2015" s="4" t="s">
        <v>2811</v>
      </c>
      <c r="F2015" s="4" t="s">
        <v>36</v>
      </c>
      <c r="G2015" s="4" t="s">
        <v>921</v>
      </c>
      <c r="H2015" s="4" t="s">
        <v>38</v>
      </c>
      <c r="I2015" s="4" t="s">
        <v>2728</v>
      </c>
      <c r="J2015" s="4"/>
      <c r="K2015" s="55">
        <v>45378</v>
      </c>
      <c r="L2015" s="4" t="s">
        <v>860</v>
      </c>
      <c r="M2015" s="4" t="s">
        <v>3632</v>
      </c>
      <c r="N2015" s="55" t="s">
        <v>3793</v>
      </c>
      <c r="O2015" s="4" t="s">
        <v>5239</v>
      </c>
      <c r="P2015" s="55">
        <v>45378</v>
      </c>
      <c r="Q2015" s="4" t="s">
        <v>5240</v>
      </c>
      <c r="R2015" s="4"/>
      <c r="S2015" s="4"/>
      <c r="T2015" s="56">
        <v>6</v>
      </c>
      <c r="U2015" s="56" t="s">
        <v>138</v>
      </c>
      <c r="V2015" s="56">
        <v>61</v>
      </c>
      <c r="W2015" s="56" t="s">
        <v>139</v>
      </c>
      <c r="X2015" s="56">
        <v>17</v>
      </c>
      <c r="Y2015" s="56" t="s">
        <v>140</v>
      </c>
      <c r="Z2015" s="56">
        <v>15</v>
      </c>
      <c r="AA2015" s="56" t="s">
        <v>43</v>
      </c>
      <c r="AB2015" s="56">
        <v>1</v>
      </c>
      <c r="AC2015" s="56" t="s">
        <v>43</v>
      </c>
      <c r="AD2015" s="37">
        <v>1</v>
      </c>
      <c r="AE2015" s="37" t="s">
        <v>43</v>
      </c>
      <c r="AF2015" s="4"/>
      <c r="AG2015" s="4"/>
      <c r="AH2015" s="4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</row>
    <row r="2016" spans="1:46" ht="15" customHeight="1" x14ac:dyDescent="0.35">
      <c r="A2016" s="4">
        <v>2024</v>
      </c>
      <c r="B2016" s="4" t="s">
        <v>34</v>
      </c>
      <c r="C2016" s="4" t="s">
        <v>34</v>
      </c>
      <c r="D2016" s="55">
        <v>45373</v>
      </c>
      <c r="E2016" s="4" t="s">
        <v>3850</v>
      </c>
      <c r="F2016" s="4" t="s">
        <v>36</v>
      </c>
      <c r="G2016" s="4" t="s">
        <v>921</v>
      </c>
      <c r="H2016" s="4" t="s">
        <v>38</v>
      </c>
      <c r="I2016" s="4" t="s">
        <v>2735</v>
      </c>
      <c r="J2016" s="4"/>
      <c r="K2016" s="55">
        <v>45378</v>
      </c>
      <c r="L2016" s="4" t="s">
        <v>860</v>
      </c>
      <c r="M2016" s="4" t="s">
        <v>3185</v>
      </c>
      <c r="N2016" s="55"/>
      <c r="O2016" s="4" t="s">
        <v>5241</v>
      </c>
      <c r="P2016" s="55">
        <v>45378</v>
      </c>
      <c r="Q2016" s="4" t="s">
        <v>5242</v>
      </c>
      <c r="R2016" s="4"/>
      <c r="S2016" s="4"/>
      <c r="T2016" s="4">
        <v>11</v>
      </c>
      <c r="U2016" s="4" t="s">
        <v>342</v>
      </c>
      <c r="V2016" s="4">
        <v>135</v>
      </c>
      <c r="W2016" s="4" t="s">
        <v>390</v>
      </c>
      <c r="X2016" s="4">
        <v>1091</v>
      </c>
      <c r="Y2016" s="4" t="s">
        <v>390</v>
      </c>
      <c r="Z2016" s="4">
        <v>15</v>
      </c>
      <c r="AA2016" s="4" t="s">
        <v>43</v>
      </c>
      <c r="AB2016" s="4">
        <v>1</v>
      </c>
      <c r="AC2016" s="4" t="s">
        <v>43</v>
      </c>
      <c r="AD2016" s="36">
        <v>15</v>
      </c>
      <c r="AE2016" s="36" t="s">
        <v>340</v>
      </c>
      <c r="AF2016" s="4"/>
      <c r="AG2016" s="4"/>
      <c r="AH2016" s="4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</row>
    <row r="2017" spans="1:46" ht="15" customHeight="1" x14ac:dyDescent="0.35">
      <c r="A2017" s="4">
        <v>2024</v>
      </c>
      <c r="B2017" s="4" t="s">
        <v>147</v>
      </c>
      <c r="C2017" s="4" t="s">
        <v>207</v>
      </c>
      <c r="D2017" s="55">
        <v>45378</v>
      </c>
      <c r="E2017" s="4" t="s">
        <v>2982</v>
      </c>
      <c r="F2017" s="4" t="s">
        <v>36</v>
      </c>
      <c r="G2017" s="4" t="s">
        <v>37</v>
      </c>
      <c r="H2017" s="4" t="s">
        <v>38</v>
      </c>
      <c r="I2017" s="4" t="s">
        <v>4902</v>
      </c>
      <c r="J2017" s="56"/>
      <c r="K2017" s="57">
        <v>45378</v>
      </c>
      <c r="L2017" s="4" t="s">
        <v>860</v>
      </c>
      <c r="M2017" s="4" t="s">
        <v>3632</v>
      </c>
      <c r="N2017" s="55"/>
      <c r="O2017" s="4" t="s">
        <v>5243</v>
      </c>
      <c r="P2017" s="55">
        <v>45378</v>
      </c>
      <c r="Q2017" s="4" t="s">
        <v>5244</v>
      </c>
      <c r="R2017" s="4"/>
      <c r="S2017" s="4"/>
      <c r="T2017" s="56">
        <v>0</v>
      </c>
      <c r="U2017" s="56" t="s">
        <v>150</v>
      </c>
      <c r="V2017" s="56">
        <v>301685</v>
      </c>
      <c r="W2017" s="56" t="s">
        <v>811</v>
      </c>
      <c r="X2017" s="56">
        <v>301685</v>
      </c>
      <c r="Y2017" s="56" t="s">
        <v>811</v>
      </c>
      <c r="Z2017" s="56">
        <v>21</v>
      </c>
      <c r="AA2017" s="56" t="s">
        <v>104</v>
      </c>
      <c r="AB2017" s="56">
        <v>12</v>
      </c>
      <c r="AC2017" s="56" t="s">
        <v>812</v>
      </c>
      <c r="AD2017" s="37">
        <v>1</v>
      </c>
      <c r="AE2017" s="37" t="s">
        <v>812</v>
      </c>
      <c r="AF2017" s="4"/>
      <c r="AG2017" s="4"/>
      <c r="AH2017" s="4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</row>
    <row r="2018" spans="1:46" ht="15" customHeight="1" x14ac:dyDescent="0.35">
      <c r="A2018" s="4">
        <v>2024</v>
      </c>
      <c r="B2018" s="4" t="s">
        <v>34</v>
      </c>
      <c r="C2018" s="4" t="s">
        <v>34</v>
      </c>
      <c r="D2018" s="55">
        <v>45371</v>
      </c>
      <c r="E2018" s="4" t="s">
        <v>2811</v>
      </c>
      <c r="F2018" s="4" t="s">
        <v>36</v>
      </c>
      <c r="G2018" s="4" t="s">
        <v>921</v>
      </c>
      <c r="H2018" s="4" t="s">
        <v>38</v>
      </c>
      <c r="I2018" s="4" t="s">
        <v>2728</v>
      </c>
      <c r="J2018" s="4"/>
      <c r="K2018" s="55">
        <v>45378</v>
      </c>
      <c r="L2018" s="4" t="s">
        <v>860</v>
      </c>
      <c r="M2018" s="4" t="s">
        <v>2949</v>
      </c>
      <c r="N2018" s="55" t="s">
        <v>3793</v>
      </c>
      <c r="O2018" s="4" t="s">
        <v>5245</v>
      </c>
      <c r="P2018" s="55">
        <v>45378</v>
      </c>
      <c r="Q2018" s="4" t="s">
        <v>5246</v>
      </c>
      <c r="R2018" s="4"/>
      <c r="S2018" s="4"/>
      <c r="T2018" s="4">
        <v>6</v>
      </c>
      <c r="U2018" s="4" t="s">
        <v>138</v>
      </c>
      <c r="V2018" s="4">
        <v>67</v>
      </c>
      <c r="W2018" s="4" t="s">
        <v>871</v>
      </c>
      <c r="X2018" s="4">
        <v>24</v>
      </c>
      <c r="Y2018" s="4" t="s">
        <v>872</v>
      </c>
      <c r="Z2018" s="4">
        <v>15</v>
      </c>
      <c r="AA2018" s="4" t="s">
        <v>43</v>
      </c>
      <c r="AB2018" s="4">
        <v>1</v>
      </c>
      <c r="AC2018" s="4" t="s">
        <v>43</v>
      </c>
      <c r="AD2018" s="36">
        <v>40</v>
      </c>
      <c r="AE2018" s="36" t="s">
        <v>672</v>
      </c>
      <c r="AF2018" s="4"/>
      <c r="AG2018" s="4"/>
      <c r="AH2018" s="4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</row>
    <row r="2019" spans="1:46" ht="15" customHeight="1" x14ac:dyDescent="0.35">
      <c r="A2019" s="4">
        <v>2024</v>
      </c>
      <c r="B2019" s="4" t="s">
        <v>34</v>
      </c>
      <c r="C2019" s="4" t="s">
        <v>34</v>
      </c>
      <c r="D2019" s="55">
        <v>45366</v>
      </c>
      <c r="E2019" s="4" t="s">
        <v>4289</v>
      </c>
      <c r="F2019" s="4" t="s">
        <v>36</v>
      </c>
      <c r="G2019" s="4" t="s">
        <v>921</v>
      </c>
      <c r="H2019" s="4" t="s">
        <v>38</v>
      </c>
      <c r="I2019" s="4" t="s">
        <v>2948</v>
      </c>
      <c r="J2019" s="4"/>
      <c r="K2019" s="55">
        <v>45378</v>
      </c>
      <c r="L2019" s="4" t="s">
        <v>860</v>
      </c>
      <c r="M2019" s="4" t="s">
        <v>3632</v>
      </c>
      <c r="N2019" s="55"/>
      <c r="O2019" s="4" t="s">
        <v>5247</v>
      </c>
      <c r="P2019" s="55">
        <v>45378</v>
      </c>
      <c r="Q2019" s="4" t="s">
        <v>5248</v>
      </c>
      <c r="R2019" s="4"/>
      <c r="S2019" s="4"/>
      <c r="T2019" s="4">
        <v>13</v>
      </c>
      <c r="U2019" s="4" t="s">
        <v>132</v>
      </c>
      <c r="V2019" s="4">
        <v>160</v>
      </c>
      <c r="W2019" s="4" t="s">
        <v>1015</v>
      </c>
      <c r="X2019" s="4">
        <v>157</v>
      </c>
      <c r="Y2019" s="4" t="s">
        <v>1016</v>
      </c>
      <c r="Z2019" s="4">
        <v>15</v>
      </c>
      <c r="AA2019" s="4" t="s">
        <v>43</v>
      </c>
      <c r="AB2019" s="4">
        <v>1</v>
      </c>
      <c r="AC2019" s="4" t="s">
        <v>43</v>
      </c>
      <c r="AD2019" s="36">
        <v>13</v>
      </c>
      <c r="AE2019" s="36" t="s">
        <v>44</v>
      </c>
      <c r="AF2019" s="4"/>
      <c r="AG2019" s="4"/>
      <c r="AH2019" s="4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</row>
    <row r="2020" spans="1:46" ht="15" customHeight="1" x14ac:dyDescent="0.35">
      <c r="A2020" s="4">
        <v>2024</v>
      </c>
      <c r="B2020" s="4" t="s">
        <v>62</v>
      </c>
      <c r="C2020" s="4" t="s">
        <v>62</v>
      </c>
      <c r="D2020" s="55">
        <v>45329</v>
      </c>
      <c r="E2020" s="4" t="s">
        <v>4284</v>
      </c>
      <c r="F2020" s="4" t="s">
        <v>36</v>
      </c>
      <c r="G2020" s="4" t="s">
        <v>37</v>
      </c>
      <c r="H2020" s="4" t="s">
        <v>38</v>
      </c>
      <c r="I2020" s="4" t="s">
        <v>2742</v>
      </c>
      <c r="J2020" s="4"/>
      <c r="K2020" s="57">
        <v>45408</v>
      </c>
      <c r="L2020" s="4" t="s">
        <v>860</v>
      </c>
      <c r="M2020" s="4" t="s">
        <v>2983</v>
      </c>
      <c r="N2020" s="55"/>
      <c r="O2020" s="4" t="s">
        <v>5249</v>
      </c>
      <c r="P2020" s="57">
        <v>45408</v>
      </c>
      <c r="Q2020" s="4" t="s">
        <v>5250</v>
      </c>
      <c r="R2020" s="56"/>
      <c r="S2020" s="4"/>
      <c r="T2020" s="56">
        <v>99</v>
      </c>
      <c r="U2020" s="56" t="s">
        <v>64</v>
      </c>
      <c r="V2020" s="56">
        <v>457</v>
      </c>
      <c r="W2020" s="56" t="s">
        <v>322</v>
      </c>
      <c r="X2020" s="56">
        <v>892</v>
      </c>
      <c r="Y2020" s="56" t="s">
        <v>323</v>
      </c>
      <c r="Z2020" s="56">
        <v>20</v>
      </c>
      <c r="AA2020" s="56" t="s">
        <v>324</v>
      </c>
      <c r="AB2020" s="56">
        <v>1</v>
      </c>
      <c r="AC2020" s="56" t="s">
        <v>324</v>
      </c>
      <c r="AD2020" s="37">
        <v>1</v>
      </c>
      <c r="AE2020" s="37" t="s">
        <v>324</v>
      </c>
      <c r="AF2020" s="4"/>
      <c r="AG2020" s="4"/>
      <c r="AH2020" s="4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</row>
    <row r="2021" spans="1:46" ht="15" customHeight="1" x14ac:dyDescent="0.35">
      <c r="A2021" s="4">
        <v>2024</v>
      </c>
      <c r="B2021" s="4" t="s">
        <v>147</v>
      </c>
      <c r="C2021" s="4" t="s">
        <v>148</v>
      </c>
      <c r="D2021" s="55">
        <v>45294</v>
      </c>
      <c r="E2021" s="4" t="s">
        <v>3198</v>
      </c>
      <c r="F2021" s="4" t="s">
        <v>36</v>
      </c>
      <c r="G2021" s="4" t="s">
        <v>37</v>
      </c>
      <c r="H2021" s="4" t="s">
        <v>38</v>
      </c>
      <c r="I2021" s="4" t="s">
        <v>2742</v>
      </c>
      <c r="J2021" s="56"/>
      <c r="K2021" s="57">
        <v>45427</v>
      </c>
      <c r="L2021" s="4" t="s">
        <v>860</v>
      </c>
      <c r="M2021" s="4" t="s">
        <v>2983</v>
      </c>
      <c r="N2021" s="55"/>
      <c r="O2021" s="4" t="s">
        <v>5251</v>
      </c>
      <c r="P2021" s="55">
        <v>45427</v>
      </c>
      <c r="Q2021" s="4" t="s">
        <v>5252</v>
      </c>
      <c r="R2021" s="4"/>
      <c r="S2021" s="4"/>
      <c r="T2021" s="56">
        <v>0</v>
      </c>
      <c r="U2021" s="56" t="s">
        <v>150</v>
      </c>
      <c r="V2021" s="56">
        <v>301539</v>
      </c>
      <c r="W2021" s="56" t="s">
        <v>5253</v>
      </c>
      <c r="X2021" s="56">
        <v>301539</v>
      </c>
      <c r="Y2021" s="56" t="s">
        <v>5253</v>
      </c>
      <c r="Z2021" s="56">
        <v>20</v>
      </c>
      <c r="AA2021" s="56" t="s">
        <v>324</v>
      </c>
      <c r="AB2021" s="56">
        <v>2</v>
      </c>
      <c r="AC2021" s="56" t="s">
        <v>4299</v>
      </c>
      <c r="AD2021" s="37">
        <v>2</v>
      </c>
      <c r="AE2021" s="37" t="s">
        <v>5254</v>
      </c>
      <c r="AF2021" s="4"/>
      <c r="AG2021" s="4"/>
      <c r="AH2021" s="4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</row>
    <row r="2022" spans="1:46" ht="15" customHeight="1" x14ac:dyDescent="0.35">
      <c r="A2022" s="4">
        <v>2024</v>
      </c>
      <c r="B2022" s="4" t="s">
        <v>34</v>
      </c>
      <c r="C2022" s="4" t="s">
        <v>34</v>
      </c>
      <c r="D2022" s="55">
        <v>45378</v>
      </c>
      <c r="E2022" s="4" t="s">
        <v>2947</v>
      </c>
      <c r="F2022" s="4" t="s">
        <v>36</v>
      </c>
      <c r="G2022" s="4" t="s">
        <v>921</v>
      </c>
      <c r="H2022" s="4" t="s">
        <v>38</v>
      </c>
      <c r="I2022" s="4" t="s">
        <v>2742</v>
      </c>
      <c r="J2022" s="4"/>
      <c r="K2022" s="55">
        <v>45383</v>
      </c>
      <c r="L2022" s="4" t="s">
        <v>860</v>
      </c>
      <c r="M2022" s="4" t="s">
        <v>3185</v>
      </c>
      <c r="N2022" s="55"/>
      <c r="O2022" s="4" t="s">
        <v>5255</v>
      </c>
      <c r="P2022" s="55">
        <v>45383</v>
      </c>
      <c r="Q2022" s="4" t="s">
        <v>5256</v>
      </c>
      <c r="R2022" s="4"/>
      <c r="S2022" s="4"/>
      <c r="T2022" s="4">
        <v>37</v>
      </c>
      <c r="U2022" s="4" t="s">
        <v>186</v>
      </c>
      <c r="V2022" s="4">
        <v>207</v>
      </c>
      <c r="W2022" s="4" t="s">
        <v>483</v>
      </c>
      <c r="X2022" s="4">
        <v>1589</v>
      </c>
      <c r="Y2022" s="4" t="s">
        <v>484</v>
      </c>
      <c r="Z2022" s="4">
        <v>15</v>
      </c>
      <c r="AA2022" s="4" t="s">
        <v>43</v>
      </c>
      <c r="AB2022" s="4">
        <v>1</v>
      </c>
      <c r="AC2022" s="4" t="s">
        <v>43</v>
      </c>
      <c r="AD2022" s="36">
        <v>31</v>
      </c>
      <c r="AE2022" s="36" t="s">
        <v>49</v>
      </c>
      <c r="AF2022" s="4"/>
      <c r="AG2022" s="4"/>
      <c r="AH2022" s="4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</row>
    <row r="2023" spans="1:46" ht="15" customHeight="1" x14ac:dyDescent="0.35">
      <c r="A2023" s="4">
        <v>2024</v>
      </c>
      <c r="B2023" s="4" t="s">
        <v>34</v>
      </c>
      <c r="C2023" s="4" t="s">
        <v>34</v>
      </c>
      <c r="D2023" s="55">
        <v>45378</v>
      </c>
      <c r="E2023" s="4" t="s">
        <v>3250</v>
      </c>
      <c r="F2023" s="4" t="s">
        <v>36</v>
      </c>
      <c r="G2023" s="4" t="s">
        <v>921</v>
      </c>
      <c r="H2023" s="4" t="s">
        <v>38</v>
      </c>
      <c r="I2023" s="4" t="s">
        <v>2742</v>
      </c>
      <c r="J2023" s="56"/>
      <c r="K2023" s="57">
        <v>45383</v>
      </c>
      <c r="L2023" s="4" t="s">
        <v>860</v>
      </c>
      <c r="M2023" s="4" t="s">
        <v>3185</v>
      </c>
      <c r="N2023" s="55"/>
      <c r="O2023" s="4" t="s">
        <v>5257</v>
      </c>
      <c r="P2023" s="55">
        <v>45383</v>
      </c>
      <c r="Q2023" s="4" t="s">
        <v>5258</v>
      </c>
      <c r="R2023" s="4"/>
      <c r="S2023" s="4"/>
      <c r="T2023" s="4">
        <v>37</v>
      </c>
      <c r="U2023" s="4" t="s">
        <v>186</v>
      </c>
      <c r="V2023" s="4">
        <v>205</v>
      </c>
      <c r="W2023" s="4" t="s">
        <v>392</v>
      </c>
      <c r="X2023" s="4">
        <v>179</v>
      </c>
      <c r="Y2023" s="4" t="s">
        <v>392</v>
      </c>
      <c r="Z2023" s="4">
        <v>15</v>
      </c>
      <c r="AA2023" s="4" t="s">
        <v>43</v>
      </c>
      <c r="AB2023" s="4">
        <v>1</v>
      </c>
      <c r="AC2023" s="4" t="s">
        <v>43</v>
      </c>
      <c r="AD2023" s="36">
        <v>30</v>
      </c>
      <c r="AE2023" s="36" t="s">
        <v>130</v>
      </c>
      <c r="AF2023" s="4"/>
      <c r="AG2023" s="4"/>
      <c r="AH2023" s="4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</row>
    <row r="2024" spans="1:46" ht="15" customHeight="1" x14ac:dyDescent="0.35">
      <c r="A2024" s="4">
        <v>2024</v>
      </c>
      <c r="B2024" s="4" t="s">
        <v>34</v>
      </c>
      <c r="C2024" s="4" t="s">
        <v>34</v>
      </c>
      <c r="D2024" s="55">
        <v>45378</v>
      </c>
      <c r="E2024" s="4" t="s">
        <v>4003</v>
      </c>
      <c r="F2024" s="4" t="s">
        <v>36</v>
      </c>
      <c r="G2024" s="4" t="s">
        <v>921</v>
      </c>
      <c r="H2024" s="4" t="s">
        <v>38</v>
      </c>
      <c r="I2024" s="4" t="s">
        <v>2742</v>
      </c>
      <c r="J2024" s="4"/>
      <c r="K2024" s="55">
        <v>45383</v>
      </c>
      <c r="L2024" s="4" t="s">
        <v>860</v>
      </c>
      <c r="M2024" s="4" t="s">
        <v>3185</v>
      </c>
      <c r="N2024" s="55"/>
      <c r="O2024" s="4" t="s">
        <v>5259</v>
      </c>
      <c r="P2024" s="55">
        <v>45383</v>
      </c>
      <c r="Q2024" s="4" t="s">
        <v>5260</v>
      </c>
      <c r="R2024" s="4"/>
      <c r="S2024" s="4"/>
      <c r="T2024" s="56">
        <v>1</v>
      </c>
      <c r="U2024" s="56" t="s">
        <v>40</v>
      </c>
      <c r="V2024" s="4">
        <v>1</v>
      </c>
      <c r="W2024" s="56" t="s">
        <v>219</v>
      </c>
      <c r="X2024" s="4">
        <v>3</v>
      </c>
      <c r="Y2024" s="4" t="s">
        <v>220</v>
      </c>
      <c r="Z2024" s="4">
        <v>15</v>
      </c>
      <c r="AA2024" s="4" t="s">
        <v>43</v>
      </c>
      <c r="AB2024" s="4">
        <v>1</v>
      </c>
      <c r="AC2024" s="4" t="s">
        <v>43</v>
      </c>
      <c r="AD2024" s="36">
        <v>1</v>
      </c>
      <c r="AE2024" s="36" t="s">
        <v>43</v>
      </c>
      <c r="AF2024" s="4"/>
      <c r="AG2024" s="4"/>
      <c r="AH2024" s="4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</row>
    <row r="2025" spans="1:46" ht="15" customHeight="1" x14ac:dyDescent="0.35">
      <c r="A2025" s="4">
        <v>2024</v>
      </c>
      <c r="B2025" s="4" t="s">
        <v>34</v>
      </c>
      <c r="C2025" s="4" t="s">
        <v>34</v>
      </c>
      <c r="D2025" s="55">
        <v>45394</v>
      </c>
      <c r="E2025" s="4" t="s">
        <v>3891</v>
      </c>
      <c r="F2025" s="4" t="s">
        <v>36</v>
      </c>
      <c r="G2025" s="4" t="s">
        <v>921</v>
      </c>
      <c r="H2025" s="4" t="s">
        <v>38</v>
      </c>
      <c r="I2025" s="4" t="s">
        <v>2742</v>
      </c>
      <c r="J2025" s="4"/>
      <c r="K2025" s="55">
        <v>45397</v>
      </c>
      <c r="L2025" s="4" t="s">
        <v>860</v>
      </c>
      <c r="M2025" s="4" t="s">
        <v>3185</v>
      </c>
      <c r="N2025" s="55"/>
      <c r="O2025" s="4" t="s">
        <v>5261</v>
      </c>
      <c r="P2025" s="55">
        <v>45397</v>
      </c>
      <c r="Q2025" s="4" t="s">
        <v>5262</v>
      </c>
      <c r="R2025" s="4"/>
      <c r="S2025" s="4"/>
      <c r="T2025" s="4">
        <v>1</v>
      </c>
      <c r="U2025" s="4" t="s">
        <v>40</v>
      </c>
      <c r="V2025" s="4">
        <v>114</v>
      </c>
      <c r="W2025" s="4" t="s">
        <v>283</v>
      </c>
      <c r="X2025" s="4">
        <v>86</v>
      </c>
      <c r="Y2025" s="4" t="s">
        <v>284</v>
      </c>
      <c r="Z2025" s="4">
        <v>15</v>
      </c>
      <c r="AA2025" s="4" t="s">
        <v>43</v>
      </c>
      <c r="AB2025" s="4">
        <v>1</v>
      </c>
      <c r="AC2025" s="4" t="s">
        <v>43</v>
      </c>
      <c r="AD2025" s="36">
        <v>30</v>
      </c>
      <c r="AE2025" s="36" t="s">
        <v>130</v>
      </c>
      <c r="AF2025" s="4"/>
      <c r="AG2025" s="4"/>
      <c r="AH2025" s="4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</row>
    <row r="2026" spans="1:46" ht="15" customHeight="1" x14ac:dyDescent="0.35">
      <c r="A2026" s="4">
        <v>2024</v>
      </c>
      <c r="B2026" s="4" t="s">
        <v>34</v>
      </c>
      <c r="C2026" s="4" t="s">
        <v>34</v>
      </c>
      <c r="D2026" s="55">
        <v>45378</v>
      </c>
      <c r="E2026" s="4" t="s">
        <v>4289</v>
      </c>
      <c r="F2026" s="4" t="s">
        <v>36</v>
      </c>
      <c r="G2026" s="4" t="s">
        <v>921</v>
      </c>
      <c r="H2026" s="4" t="s">
        <v>38</v>
      </c>
      <c r="I2026" s="4" t="s">
        <v>2728</v>
      </c>
      <c r="J2026" s="4"/>
      <c r="K2026" s="57">
        <v>45383</v>
      </c>
      <c r="L2026" s="4" t="s">
        <v>860</v>
      </c>
      <c r="M2026" s="4" t="s">
        <v>2949</v>
      </c>
      <c r="N2026" s="55" t="s">
        <v>3793</v>
      </c>
      <c r="O2026" s="4" t="s">
        <v>5263</v>
      </c>
      <c r="P2026" s="57">
        <v>45383</v>
      </c>
      <c r="Q2026" s="4" t="s">
        <v>5264</v>
      </c>
      <c r="R2026" s="56"/>
      <c r="S2026" s="4"/>
      <c r="T2026" s="56">
        <v>6</v>
      </c>
      <c r="U2026" s="56" t="s">
        <v>138</v>
      </c>
      <c r="V2026" s="56">
        <v>68</v>
      </c>
      <c r="W2026" s="56" t="s">
        <v>2585</v>
      </c>
      <c r="X2026" s="56">
        <v>1729</v>
      </c>
      <c r="Y2026" s="56" t="s">
        <v>2585</v>
      </c>
      <c r="Z2026" s="56">
        <v>15</v>
      </c>
      <c r="AA2026" s="56" t="s">
        <v>43</v>
      </c>
      <c r="AB2026" s="56">
        <v>1</v>
      </c>
      <c r="AC2026" s="56" t="s">
        <v>43</v>
      </c>
      <c r="AD2026" s="37">
        <v>22</v>
      </c>
      <c r="AE2026" s="37" t="s">
        <v>171</v>
      </c>
      <c r="AF2026" s="4"/>
      <c r="AG2026" s="4"/>
      <c r="AH2026" s="4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</row>
    <row r="2027" spans="1:46" ht="15" customHeight="1" x14ac:dyDescent="0.35">
      <c r="A2027" s="4">
        <v>2024</v>
      </c>
      <c r="B2027" s="4" t="s">
        <v>34</v>
      </c>
      <c r="C2027" s="4" t="s">
        <v>34</v>
      </c>
      <c r="D2027" s="55">
        <v>45371</v>
      </c>
      <c r="E2027" s="4" t="s">
        <v>4420</v>
      </c>
      <c r="F2027" s="4" t="s">
        <v>3709</v>
      </c>
      <c r="G2027" s="4" t="s">
        <v>37</v>
      </c>
      <c r="H2027" s="4" t="s">
        <v>38</v>
      </c>
      <c r="I2027" s="4" t="s">
        <v>2712</v>
      </c>
      <c r="J2027" s="56">
        <v>4</v>
      </c>
      <c r="K2027" s="57">
        <v>45379</v>
      </c>
      <c r="L2027" s="4" t="s">
        <v>860</v>
      </c>
      <c r="M2027" s="4" t="s">
        <v>2949</v>
      </c>
      <c r="N2027" s="55" t="s">
        <v>4973</v>
      </c>
      <c r="O2027" s="4" t="s">
        <v>5265</v>
      </c>
      <c r="P2027" s="55">
        <v>45379</v>
      </c>
      <c r="Q2027" s="4" t="s">
        <v>5266</v>
      </c>
      <c r="R2027" s="4"/>
      <c r="S2027" s="4"/>
      <c r="T2027" s="4">
        <v>36</v>
      </c>
      <c r="U2027" s="4" t="s">
        <v>229</v>
      </c>
      <c r="V2027" s="4">
        <v>214</v>
      </c>
      <c r="W2027" s="4" t="s">
        <v>1164</v>
      </c>
      <c r="X2027" s="4">
        <v>1205</v>
      </c>
      <c r="Y2027" s="4" t="s">
        <v>1164</v>
      </c>
      <c r="Z2027" s="4">
        <v>7</v>
      </c>
      <c r="AA2027" s="4" t="s">
        <v>329</v>
      </c>
      <c r="AB2027" s="4">
        <v>1</v>
      </c>
      <c r="AC2027" s="4" t="s">
        <v>330</v>
      </c>
      <c r="AD2027" s="36">
        <v>4</v>
      </c>
      <c r="AE2027" s="36" t="s">
        <v>629</v>
      </c>
      <c r="AF2027" s="4"/>
      <c r="AG2027" s="4"/>
      <c r="AH2027" s="4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</row>
    <row r="2028" spans="1:46" ht="15" customHeight="1" x14ac:dyDescent="0.35">
      <c r="A2028" s="4">
        <v>2024</v>
      </c>
      <c r="B2028" s="4" t="s">
        <v>34</v>
      </c>
      <c r="C2028" s="4" t="s">
        <v>244</v>
      </c>
      <c r="D2028" s="55">
        <v>45378</v>
      </c>
      <c r="E2028" s="4" t="s">
        <v>3198</v>
      </c>
      <c r="F2028" s="4" t="s">
        <v>36</v>
      </c>
      <c r="G2028" s="4" t="s">
        <v>37</v>
      </c>
      <c r="H2028" s="4" t="s">
        <v>38</v>
      </c>
      <c r="I2028" s="4" t="s">
        <v>2948</v>
      </c>
      <c r="J2028" s="4"/>
      <c r="K2028" s="55">
        <v>45383</v>
      </c>
      <c r="L2028" s="4" t="s">
        <v>860</v>
      </c>
      <c r="M2028" s="4" t="s">
        <v>2949</v>
      </c>
      <c r="N2028" s="55"/>
      <c r="O2028" s="4" t="s">
        <v>5267</v>
      </c>
      <c r="P2028" s="55">
        <v>45383</v>
      </c>
      <c r="Q2028" s="4" t="s">
        <v>5268</v>
      </c>
      <c r="R2028" s="4"/>
      <c r="S2028" s="4"/>
      <c r="T2028" s="56">
        <v>10</v>
      </c>
      <c r="U2028" s="56" t="s">
        <v>246</v>
      </c>
      <c r="V2028" s="4">
        <v>526</v>
      </c>
      <c r="W2028" s="56" t="s">
        <v>878</v>
      </c>
      <c r="X2028" s="4">
        <v>104</v>
      </c>
      <c r="Y2028" s="4" t="s">
        <v>879</v>
      </c>
      <c r="Z2028" s="4">
        <v>10</v>
      </c>
      <c r="AA2028" s="4" t="s">
        <v>256</v>
      </c>
      <c r="AB2028" s="4">
        <v>6</v>
      </c>
      <c r="AC2028" s="4" t="s">
        <v>880</v>
      </c>
      <c r="AD2028" s="36">
        <v>1</v>
      </c>
      <c r="AE2028" s="36" t="s">
        <v>881</v>
      </c>
      <c r="AF2028" s="4"/>
      <c r="AG2028" s="4"/>
      <c r="AH2028" s="4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</row>
    <row r="2029" spans="1:46" ht="15" customHeight="1" x14ac:dyDescent="0.35">
      <c r="A2029" s="4">
        <v>2024</v>
      </c>
      <c r="B2029" s="4" t="s">
        <v>34</v>
      </c>
      <c r="C2029" s="4" t="s">
        <v>244</v>
      </c>
      <c r="D2029" s="55">
        <v>45378</v>
      </c>
      <c r="E2029" s="4" t="s">
        <v>4533</v>
      </c>
      <c r="F2029" s="4" t="s">
        <v>3709</v>
      </c>
      <c r="G2029" s="4" t="s">
        <v>37</v>
      </c>
      <c r="H2029" s="4" t="s">
        <v>38</v>
      </c>
      <c r="I2029" s="4" t="s">
        <v>2948</v>
      </c>
      <c r="J2029" s="4"/>
      <c r="K2029" s="55">
        <v>45383</v>
      </c>
      <c r="L2029" s="4" t="s">
        <v>860</v>
      </c>
      <c r="M2029" s="4" t="s">
        <v>3185</v>
      </c>
      <c r="N2029" s="55"/>
      <c r="O2029" s="4" t="s">
        <v>5269</v>
      </c>
      <c r="P2029" s="55">
        <v>45383</v>
      </c>
      <c r="Q2029" s="4" t="s">
        <v>5270</v>
      </c>
      <c r="R2029" s="4"/>
      <c r="S2029" s="4"/>
      <c r="T2029" s="4">
        <v>10</v>
      </c>
      <c r="U2029" s="4" t="s">
        <v>246</v>
      </c>
      <c r="V2029" s="4">
        <v>518</v>
      </c>
      <c r="W2029" s="4" t="s">
        <v>501</v>
      </c>
      <c r="X2029" s="4">
        <v>96</v>
      </c>
      <c r="Y2029" s="4" t="s">
        <v>502</v>
      </c>
      <c r="Z2029" s="4">
        <v>15</v>
      </c>
      <c r="AA2029" s="4" t="s">
        <v>43</v>
      </c>
      <c r="AB2029" s="4">
        <v>1</v>
      </c>
      <c r="AC2029" s="4" t="s">
        <v>43</v>
      </c>
      <c r="AD2029" s="36">
        <v>1</v>
      </c>
      <c r="AE2029" s="36" t="s">
        <v>43</v>
      </c>
      <c r="AF2029" s="4"/>
      <c r="AG2029" s="4"/>
      <c r="AH2029" s="4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</row>
    <row r="2030" spans="1:46" ht="15" customHeight="1" x14ac:dyDescent="0.35">
      <c r="A2030" s="4">
        <v>2024</v>
      </c>
      <c r="B2030" s="4" t="s">
        <v>34</v>
      </c>
      <c r="C2030" s="4" t="s">
        <v>244</v>
      </c>
      <c r="D2030" s="55">
        <v>45378</v>
      </c>
      <c r="E2030" s="4" t="s">
        <v>2947</v>
      </c>
      <c r="F2030" s="4" t="s">
        <v>36</v>
      </c>
      <c r="G2030" s="4" t="s">
        <v>921</v>
      </c>
      <c r="H2030" s="4" t="s">
        <v>38</v>
      </c>
      <c r="I2030" s="4" t="s">
        <v>2948</v>
      </c>
      <c r="J2030" s="4"/>
      <c r="K2030" s="57">
        <v>45383</v>
      </c>
      <c r="L2030" s="4" t="s">
        <v>860</v>
      </c>
      <c r="M2030" s="4" t="s">
        <v>3185</v>
      </c>
      <c r="N2030" s="55"/>
      <c r="O2030" s="4" t="s">
        <v>5271</v>
      </c>
      <c r="P2030" s="57">
        <v>45383</v>
      </c>
      <c r="Q2030" s="4" t="s">
        <v>5272</v>
      </c>
      <c r="R2030" s="56"/>
      <c r="S2030" s="4"/>
      <c r="T2030" s="56">
        <v>10</v>
      </c>
      <c r="U2030" s="56" t="s">
        <v>246</v>
      </c>
      <c r="V2030" s="56">
        <v>525</v>
      </c>
      <c r="W2030" s="56" t="s">
        <v>254</v>
      </c>
      <c r="X2030" s="56">
        <v>103</v>
      </c>
      <c r="Y2030" s="56" t="s">
        <v>255</v>
      </c>
      <c r="Z2030" s="56">
        <v>10</v>
      </c>
      <c r="AA2030" s="56" t="s">
        <v>256</v>
      </c>
      <c r="AB2030" s="56">
        <v>1</v>
      </c>
      <c r="AC2030" s="56" t="s">
        <v>256</v>
      </c>
      <c r="AD2030" s="37">
        <v>1</v>
      </c>
      <c r="AE2030" s="37" t="s">
        <v>256</v>
      </c>
      <c r="AF2030" s="4"/>
      <c r="AG2030" s="4"/>
      <c r="AH2030" s="4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</row>
    <row r="2031" spans="1:46" ht="15" customHeight="1" x14ac:dyDescent="0.35">
      <c r="A2031" s="4">
        <v>2024</v>
      </c>
      <c r="B2031" s="4" t="s">
        <v>34</v>
      </c>
      <c r="C2031" s="4" t="s">
        <v>34</v>
      </c>
      <c r="D2031" s="55">
        <v>45383</v>
      </c>
      <c r="E2031" s="4" t="s">
        <v>3850</v>
      </c>
      <c r="F2031" s="4" t="s">
        <v>36</v>
      </c>
      <c r="G2031" s="4" t="s">
        <v>921</v>
      </c>
      <c r="H2031" s="4" t="s">
        <v>38</v>
      </c>
      <c r="I2031" s="4" t="s">
        <v>2948</v>
      </c>
      <c r="J2031" s="4"/>
      <c r="K2031" s="55">
        <v>45383</v>
      </c>
      <c r="L2031" s="4" t="s">
        <v>860</v>
      </c>
      <c r="M2031" s="4" t="s">
        <v>2949</v>
      </c>
      <c r="N2031" s="55"/>
      <c r="O2031" s="4" t="s">
        <v>5273</v>
      </c>
      <c r="P2031" s="55">
        <v>45383</v>
      </c>
      <c r="Q2031" s="4" t="s">
        <v>5274</v>
      </c>
      <c r="R2031" s="4"/>
      <c r="S2031" s="4"/>
      <c r="T2031" s="4">
        <v>13</v>
      </c>
      <c r="U2031" s="4" t="s">
        <v>132</v>
      </c>
      <c r="V2031" s="4">
        <v>18</v>
      </c>
      <c r="W2031" s="4" t="s">
        <v>1867</v>
      </c>
      <c r="X2031" s="4">
        <v>1257</v>
      </c>
      <c r="Y2031" s="4" t="s">
        <v>1868</v>
      </c>
      <c r="Z2031" s="4">
        <v>15</v>
      </c>
      <c r="AA2031" s="4" t="s">
        <v>43</v>
      </c>
      <c r="AB2031" s="4">
        <v>1</v>
      </c>
      <c r="AC2031" s="4" t="s">
        <v>43</v>
      </c>
      <c r="AD2031" s="36">
        <v>31</v>
      </c>
      <c r="AE2031" s="36" t="s">
        <v>49</v>
      </c>
      <c r="AF2031" s="4"/>
      <c r="AG2031" s="4"/>
      <c r="AH2031" s="4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</row>
    <row r="2032" spans="1:46" ht="15" customHeight="1" x14ac:dyDescent="0.35">
      <c r="A2032" s="4">
        <v>2024</v>
      </c>
      <c r="B2032" s="4" t="s">
        <v>34</v>
      </c>
      <c r="C2032" s="4" t="s">
        <v>244</v>
      </c>
      <c r="D2032" s="55">
        <v>45383</v>
      </c>
      <c r="E2032" s="4" t="s">
        <v>3250</v>
      </c>
      <c r="F2032" s="4" t="s">
        <v>36</v>
      </c>
      <c r="G2032" s="4" t="s">
        <v>921</v>
      </c>
      <c r="H2032" s="4" t="s">
        <v>38</v>
      </c>
      <c r="I2032" s="4" t="s">
        <v>2948</v>
      </c>
      <c r="J2032" s="4"/>
      <c r="K2032" s="55">
        <v>45383</v>
      </c>
      <c r="L2032" s="4" t="s">
        <v>860</v>
      </c>
      <c r="M2032" s="4" t="s">
        <v>2949</v>
      </c>
      <c r="N2032" s="55"/>
      <c r="O2032" s="4" t="s">
        <v>5275</v>
      </c>
      <c r="P2032" s="55">
        <v>45383</v>
      </c>
      <c r="Q2032" s="4" t="s">
        <v>5276</v>
      </c>
      <c r="R2032" s="4"/>
      <c r="S2032" s="4"/>
      <c r="T2032" s="4">
        <v>10</v>
      </c>
      <c r="U2032" s="4" t="s">
        <v>246</v>
      </c>
      <c r="V2032" s="4">
        <v>553</v>
      </c>
      <c r="W2032" s="4" t="s">
        <v>489</v>
      </c>
      <c r="X2032" s="4">
        <v>1529</v>
      </c>
      <c r="Y2032" s="4" t="s">
        <v>490</v>
      </c>
      <c r="Z2032" s="4">
        <v>12</v>
      </c>
      <c r="AA2032" s="4" t="s">
        <v>83</v>
      </c>
      <c r="AB2032" s="4">
        <v>7</v>
      </c>
      <c r="AC2032" s="4" t="s">
        <v>491</v>
      </c>
      <c r="AD2032" s="36">
        <v>1</v>
      </c>
      <c r="AE2032" s="36" t="s">
        <v>491</v>
      </c>
      <c r="AF2032" s="4"/>
      <c r="AG2032" s="4"/>
      <c r="AH2032" s="4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</row>
    <row r="2033" spans="1:46" ht="15" customHeight="1" x14ac:dyDescent="0.35">
      <c r="A2033" s="4">
        <v>2024</v>
      </c>
      <c r="B2033" s="4" t="s">
        <v>34</v>
      </c>
      <c r="C2033" s="4" t="s">
        <v>34</v>
      </c>
      <c r="D2033" s="55">
        <v>45378</v>
      </c>
      <c r="E2033" s="4" t="s">
        <v>4420</v>
      </c>
      <c r="F2033" s="4" t="s">
        <v>3709</v>
      </c>
      <c r="G2033" s="4" t="s">
        <v>37</v>
      </c>
      <c r="H2033" s="4" t="s">
        <v>38</v>
      </c>
      <c r="I2033" s="4" t="s">
        <v>3923</v>
      </c>
      <c r="J2033" s="4"/>
      <c r="K2033" s="55">
        <v>45383</v>
      </c>
      <c r="L2033" s="4" t="s">
        <v>860</v>
      </c>
      <c r="M2033" s="4" t="s">
        <v>3632</v>
      </c>
      <c r="N2033" s="55"/>
      <c r="O2033" s="4" t="s">
        <v>5277</v>
      </c>
      <c r="P2033" s="55">
        <v>45383</v>
      </c>
      <c r="Q2033" s="4" t="s">
        <v>5278</v>
      </c>
      <c r="R2033" s="4"/>
      <c r="S2033" s="4"/>
      <c r="T2033" s="56">
        <v>16</v>
      </c>
      <c r="U2033" s="56" t="s">
        <v>142</v>
      </c>
      <c r="V2033" s="56">
        <v>220</v>
      </c>
      <c r="W2033" s="56" t="s">
        <v>143</v>
      </c>
      <c r="X2033" s="56">
        <v>188</v>
      </c>
      <c r="Y2033" s="56" t="s">
        <v>143</v>
      </c>
      <c r="Z2033" s="56">
        <v>15</v>
      </c>
      <c r="AA2033" s="56" t="s">
        <v>43</v>
      </c>
      <c r="AB2033" s="56">
        <v>1</v>
      </c>
      <c r="AC2033" s="56" t="s">
        <v>43</v>
      </c>
      <c r="AD2033" s="37">
        <v>1</v>
      </c>
      <c r="AE2033" s="37" t="s">
        <v>43</v>
      </c>
      <c r="AF2033" s="4"/>
      <c r="AG2033" s="4"/>
      <c r="AH2033" s="4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</row>
    <row r="2034" spans="1:46" ht="15" customHeight="1" x14ac:dyDescent="0.35">
      <c r="A2034" s="4">
        <v>2024</v>
      </c>
      <c r="B2034" s="4" t="s">
        <v>34</v>
      </c>
      <c r="C2034" s="4" t="s">
        <v>34</v>
      </c>
      <c r="D2034" s="55">
        <v>45381</v>
      </c>
      <c r="E2034" s="4" t="s">
        <v>3891</v>
      </c>
      <c r="F2034" s="4" t="s">
        <v>36</v>
      </c>
      <c r="G2034" s="4" t="s">
        <v>921</v>
      </c>
      <c r="H2034" s="4" t="s">
        <v>38</v>
      </c>
      <c r="I2034" s="4" t="s">
        <v>2948</v>
      </c>
      <c r="J2034" s="4"/>
      <c r="K2034" s="55">
        <v>45384</v>
      </c>
      <c r="L2034" s="4" t="s">
        <v>860</v>
      </c>
      <c r="M2034" s="4" t="s">
        <v>2949</v>
      </c>
      <c r="N2034" s="55"/>
      <c r="O2034" s="4" t="s">
        <v>5279</v>
      </c>
      <c r="P2034" s="55">
        <v>45384</v>
      </c>
      <c r="Q2034" s="4" t="s">
        <v>5280</v>
      </c>
      <c r="R2034" s="4"/>
      <c r="S2034" s="4"/>
      <c r="T2034" s="4">
        <v>9</v>
      </c>
      <c r="U2034" s="4" t="s">
        <v>46</v>
      </c>
      <c r="V2034" s="4">
        <v>58</v>
      </c>
      <c r="W2034" s="4" t="s">
        <v>233</v>
      </c>
      <c r="X2034" s="4">
        <v>1274</v>
      </c>
      <c r="Y2034" s="4" t="s">
        <v>234</v>
      </c>
      <c r="Z2034" s="4">
        <v>15</v>
      </c>
      <c r="AA2034" s="4" t="s">
        <v>43</v>
      </c>
      <c r="AB2034" s="4">
        <v>1</v>
      </c>
      <c r="AC2034" s="4" t="s">
        <v>43</v>
      </c>
      <c r="AD2034" s="36">
        <v>22</v>
      </c>
      <c r="AE2034" s="36" t="s">
        <v>171</v>
      </c>
      <c r="AF2034" s="4"/>
      <c r="AG2034" s="4"/>
      <c r="AH2034" s="4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</row>
    <row r="2035" spans="1:46" ht="15" customHeight="1" x14ac:dyDescent="0.35">
      <c r="A2035" s="4">
        <v>2024</v>
      </c>
      <c r="B2035" s="4" t="s">
        <v>34</v>
      </c>
      <c r="C2035" s="4" t="s">
        <v>34</v>
      </c>
      <c r="D2035" s="55">
        <v>45373</v>
      </c>
      <c r="E2035" s="4" t="s">
        <v>3198</v>
      </c>
      <c r="F2035" s="4" t="s">
        <v>36</v>
      </c>
      <c r="G2035" s="4" t="s">
        <v>37</v>
      </c>
      <c r="H2035" s="4" t="s">
        <v>38</v>
      </c>
      <c r="I2035" s="4" t="s">
        <v>2712</v>
      </c>
      <c r="J2035" s="4">
        <v>7</v>
      </c>
      <c r="K2035" s="57">
        <v>45384</v>
      </c>
      <c r="L2035" s="4" t="s">
        <v>860</v>
      </c>
      <c r="M2035" s="4" t="s">
        <v>3632</v>
      </c>
      <c r="N2035" s="55" t="s">
        <v>4973</v>
      </c>
      <c r="O2035" s="4" t="s">
        <v>5281</v>
      </c>
      <c r="P2035" s="57">
        <v>45384</v>
      </c>
      <c r="Q2035" s="4" t="s">
        <v>5282</v>
      </c>
      <c r="R2035" s="56"/>
      <c r="S2035" s="4"/>
      <c r="T2035" s="56">
        <v>26</v>
      </c>
      <c r="U2035" s="56" t="s">
        <v>51</v>
      </c>
      <c r="V2035" s="56">
        <v>6</v>
      </c>
      <c r="W2035" s="56" t="s">
        <v>574</v>
      </c>
      <c r="X2035" s="56">
        <v>9</v>
      </c>
      <c r="Y2035" s="56" t="s">
        <v>575</v>
      </c>
      <c r="Z2035" s="56">
        <v>15</v>
      </c>
      <c r="AA2035" s="56" t="s">
        <v>43</v>
      </c>
      <c r="AB2035" s="56">
        <v>1</v>
      </c>
      <c r="AC2035" s="56" t="s">
        <v>43</v>
      </c>
      <c r="AD2035" s="37">
        <v>31</v>
      </c>
      <c r="AE2035" s="37" t="s">
        <v>49</v>
      </c>
      <c r="AF2035" s="4"/>
      <c r="AG2035" s="4"/>
      <c r="AH2035" s="4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</row>
    <row r="2036" spans="1:46" ht="15" customHeight="1" x14ac:dyDescent="0.35">
      <c r="A2036" s="4">
        <v>2024</v>
      </c>
      <c r="B2036" s="4" t="s">
        <v>147</v>
      </c>
      <c r="C2036" s="4" t="s">
        <v>148</v>
      </c>
      <c r="D2036" s="55">
        <v>45384</v>
      </c>
      <c r="E2036" s="4" t="s">
        <v>4533</v>
      </c>
      <c r="F2036" s="4" t="s">
        <v>3709</v>
      </c>
      <c r="G2036" s="4" t="s">
        <v>37</v>
      </c>
      <c r="H2036" s="4" t="s">
        <v>38</v>
      </c>
      <c r="I2036" s="4" t="s">
        <v>2755</v>
      </c>
      <c r="J2036" s="4">
        <v>5</v>
      </c>
      <c r="K2036" s="55">
        <v>45453</v>
      </c>
      <c r="L2036" s="4" t="s">
        <v>860</v>
      </c>
      <c r="M2036" s="4" t="s">
        <v>3632</v>
      </c>
      <c r="N2036" s="55" t="s">
        <v>3710</v>
      </c>
      <c r="O2036" s="4" t="s">
        <v>5283</v>
      </c>
      <c r="P2036" s="55">
        <v>45453</v>
      </c>
      <c r="Q2036" s="4" t="s">
        <v>5284</v>
      </c>
      <c r="R2036" s="4"/>
      <c r="S2036" s="4"/>
      <c r="T2036" s="4">
        <v>0</v>
      </c>
      <c r="U2036" s="4" t="s">
        <v>150</v>
      </c>
      <c r="V2036" s="4">
        <v>300711</v>
      </c>
      <c r="W2036" s="4" t="s">
        <v>2696</v>
      </c>
      <c r="X2036" s="4">
        <v>300711</v>
      </c>
      <c r="Y2036" s="4" t="s">
        <v>2696</v>
      </c>
      <c r="Z2036" s="4">
        <v>8</v>
      </c>
      <c r="AA2036" s="4" t="s">
        <v>191</v>
      </c>
      <c r="AB2036" s="4">
        <v>4</v>
      </c>
      <c r="AC2036" s="4" t="s">
        <v>2284</v>
      </c>
      <c r="AD2036" s="36">
        <v>4</v>
      </c>
      <c r="AE2036" s="36" t="s">
        <v>2697</v>
      </c>
      <c r="AF2036" s="4"/>
      <c r="AG2036" s="4"/>
      <c r="AH2036" s="4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</row>
    <row r="2037" spans="1:46" ht="15" customHeight="1" x14ac:dyDescent="0.35">
      <c r="A2037" s="4">
        <v>2024</v>
      </c>
      <c r="B2037" s="4" t="s">
        <v>147</v>
      </c>
      <c r="C2037" s="4" t="s">
        <v>207</v>
      </c>
      <c r="D2037" s="55">
        <v>45383</v>
      </c>
      <c r="E2037" s="4" t="s">
        <v>2947</v>
      </c>
      <c r="F2037" s="4" t="s">
        <v>36</v>
      </c>
      <c r="G2037" s="4" t="s">
        <v>921</v>
      </c>
      <c r="H2037" s="4" t="s">
        <v>38</v>
      </c>
      <c r="I2037" s="4" t="s">
        <v>4520</v>
      </c>
      <c r="J2037" s="4"/>
      <c r="K2037" s="55">
        <v>45401</v>
      </c>
      <c r="L2037" s="4" t="s">
        <v>860</v>
      </c>
      <c r="M2037" s="4" t="s">
        <v>3632</v>
      </c>
      <c r="N2037" s="55" t="s">
        <v>3710</v>
      </c>
      <c r="O2037" s="4" t="s">
        <v>5285</v>
      </c>
      <c r="P2037" s="55">
        <v>45401</v>
      </c>
      <c r="Q2037" s="4" t="s">
        <v>5286</v>
      </c>
      <c r="R2037" s="4"/>
      <c r="S2037" s="4"/>
      <c r="T2037" s="56">
        <v>0</v>
      </c>
      <c r="U2037" s="56" t="s">
        <v>150</v>
      </c>
      <c r="V2037" s="56">
        <v>300605</v>
      </c>
      <c r="W2037" s="56" t="s">
        <v>3297</v>
      </c>
      <c r="X2037" s="56">
        <v>300605</v>
      </c>
      <c r="Y2037" s="56" t="s">
        <v>3297</v>
      </c>
      <c r="Z2037" s="56">
        <v>6</v>
      </c>
      <c r="AA2037" s="56" t="s">
        <v>413</v>
      </c>
      <c r="AB2037" s="56">
        <v>6</v>
      </c>
      <c r="AC2037" s="56" t="s">
        <v>2999</v>
      </c>
      <c r="AD2037" s="37">
        <v>1</v>
      </c>
      <c r="AE2037" s="37" t="s">
        <v>2999</v>
      </c>
      <c r="AF2037" s="4"/>
      <c r="AG2037" s="4"/>
      <c r="AH2037" s="4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</row>
    <row r="2038" spans="1:46" ht="15" customHeight="1" x14ac:dyDescent="0.35">
      <c r="A2038" s="4">
        <v>2024</v>
      </c>
      <c r="B2038" s="4" t="s">
        <v>34</v>
      </c>
      <c r="C2038" s="4" t="s">
        <v>244</v>
      </c>
      <c r="D2038" s="55">
        <v>45384</v>
      </c>
      <c r="E2038" s="4" t="s">
        <v>4289</v>
      </c>
      <c r="F2038" s="4" t="s">
        <v>36</v>
      </c>
      <c r="G2038" s="4" t="s">
        <v>921</v>
      </c>
      <c r="H2038" s="4" t="s">
        <v>38</v>
      </c>
      <c r="I2038" s="4" t="s">
        <v>2948</v>
      </c>
      <c r="J2038" s="4"/>
      <c r="K2038" s="55">
        <v>45385</v>
      </c>
      <c r="L2038" s="4" t="s">
        <v>860</v>
      </c>
      <c r="M2038" s="4" t="s">
        <v>2949</v>
      </c>
      <c r="N2038" s="55"/>
      <c r="O2038" s="4" t="s">
        <v>5287</v>
      </c>
      <c r="P2038" s="55">
        <v>45385</v>
      </c>
      <c r="Q2038" s="4" t="s">
        <v>5288</v>
      </c>
      <c r="R2038" s="4"/>
      <c r="S2038" s="4"/>
      <c r="T2038" s="4">
        <v>10</v>
      </c>
      <c r="U2038" s="4" t="s">
        <v>246</v>
      </c>
      <c r="V2038" s="4">
        <v>516</v>
      </c>
      <c r="W2038" s="4" t="s">
        <v>918</v>
      </c>
      <c r="X2038" s="4">
        <v>94</v>
      </c>
      <c r="Y2038" s="4" t="s">
        <v>919</v>
      </c>
      <c r="Z2038" s="4">
        <v>5</v>
      </c>
      <c r="AA2038" s="4" t="s">
        <v>77</v>
      </c>
      <c r="AB2038" s="4">
        <v>1</v>
      </c>
      <c r="AC2038" s="4" t="s">
        <v>78</v>
      </c>
      <c r="AD2038" s="36">
        <v>1</v>
      </c>
      <c r="AE2038" s="36" t="s">
        <v>77</v>
      </c>
      <c r="AF2038" s="4"/>
      <c r="AG2038" s="4"/>
      <c r="AH2038" s="4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</row>
    <row r="2039" spans="1:46" ht="15" customHeight="1" x14ac:dyDescent="0.35">
      <c r="A2039" s="4">
        <v>2024</v>
      </c>
      <c r="B2039" s="4" t="s">
        <v>34</v>
      </c>
      <c r="C2039" s="4" t="s">
        <v>34</v>
      </c>
      <c r="D2039" s="55">
        <v>45383</v>
      </c>
      <c r="E2039" s="4" t="s">
        <v>4420</v>
      </c>
      <c r="F2039" s="4" t="s">
        <v>36</v>
      </c>
      <c r="G2039" s="4" t="s">
        <v>37</v>
      </c>
      <c r="H2039" s="4" t="s">
        <v>38</v>
      </c>
      <c r="I2039" s="4" t="s">
        <v>2712</v>
      </c>
      <c r="J2039" s="4">
        <v>5</v>
      </c>
      <c r="K2039" s="55">
        <v>45385</v>
      </c>
      <c r="L2039" s="4" t="s">
        <v>860</v>
      </c>
      <c r="M2039" s="4" t="s">
        <v>2949</v>
      </c>
      <c r="N2039" s="55" t="s">
        <v>4973</v>
      </c>
      <c r="O2039" s="4" t="s">
        <v>5289</v>
      </c>
      <c r="P2039" s="55">
        <v>45385</v>
      </c>
      <c r="Q2039" s="4" t="s">
        <v>5290</v>
      </c>
      <c r="R2039" s="4"/>
      <c r="S2039" s="4"/>
      <c r="T2039" s="56">
        <v>36</v>
      </c>
      <c r="U2039" s="56" t="s">
        <v>229</v>
      </c>
      <c r="V2039" s="56">
        <v>36</v>
      </c>
      <c r="W2039" s="56" t="s">
        <v>372</v>
      </c>
      <c r="X2039" s="56">
        <v>1072</v>
      </c>
      <c r="Y2039" s="56" t="s">
        <v>373</v>
      </c>
      <c r="Z2039" s="56">
        <v>15</v>
      </c>
      <c r="AA2039" s="56" t="s">
        <v>43</v>
      </c>
      <c r="AB2039" s="56">
        <v>1</v>
      </c>
      <c r="AC2039" s="56" t="s">
        <v>43</v>
      </c>
      <c r="AD2039" s="37">
        <v>1</v>
      </c>
      <c r="AE2039" s="37" t="s">
        <v>43</v>
      </c>
      <c r="AF2039" s="4"/>
      <c r="AG2039" s="4"/>
      <c r="AH2039" s="4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</row>
    <row r="2040" spans="1:46" ht="15" customHeight="1" x14ac:dyDescent="0.35">
      <c r="A2040" s="4">
        <v>2024</v>
      </c>
      <c r="B2040" s="4" t="s">
        <v>147</v>
      </c>
      <c r="C2040" s="4" t="s">
        <v>148</v>
      </c>
      <c r="D2040" s="55">
        <v>45345</v>
      </c>
      <c r="E2040" s="4" t="s">
        <v>4533</v>
      </c>
      <c r="F2040" s="4" t="s">
        <v>3709</v>
      </c>
      <c r="G2040" s="4" t="s">
        <v>37</v>
      </c>
      <c r="H2040" s="4" t="s">
        <v>38</v>
      </c>
      <c r="I2040" s="4" t="s">
        <v>2728</v>
      </c>
      <c r="J2040" s="4"/>
      <c r="K2040" s="55">
        <v>45615</v>
      </c>
      <c r="L2040" s="4" t="s">
        <v>860</v>
      </c>
      <c r="M2040" s="4" t="s">
        <v>4585</v>
      </c>
      <c r="N2040" s="55" t="s">
        <v>3710</v>
      </c>
      <c r="O2040" s="4" t="s">
        <v>5291</v>
      </c>
      <c r="P2040" s="55">
        <v>45615</v>
      </c>
      <c r="Q2040" s="4" t="s">
        <v>5292</v>
      </c>
      <c r="R2040" s="4"/>
      <c r="S2040" s="4"/>
      <c r="T2040" s="4">
        <v>0</v>
      </c>
      <c r="U2040" s="4" t="s">
        <v>150</v>
      </c>
      <c r="V2040" s="4">
        <v>300495</v>
      </c>
      <c r="W2040" s="4" t="s">
        <v>1352</v>
      </c>
      <c r="X2040" s="4">
        <v>300495</v>
      </c>
      <c r="Y2040" s="4" t="s">
        <v>1352</v>
      </c>
      <c r="Z2040" s="4">
        <v>5</v>
      </c>
      <c r="AA2040" s="4" t="s">
        <v>77</v>
      </c>
      <c r="AB2040" s="4">
        <v>6</v>
      </c>
      <c r="AC2040" s="4" t="s">
        <v>1353</v>
      </c>
      <c r="AD2040" s="36">
        <v>17</v>
      </c>
      <c r="AE2040" s="36" t="s">
        <v>1354</v>
      </c>
      <c r="AF2040" s="4"/>
      <c r="AG2040" s="4"/>
      <c r="AH2040" s="4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</row>
    <row r="2041" spans="1:46" ht="15" customHeight="1" x14ac:dyDescent="0.35">
      <c r="A2041" s="4">
        <v>2024</v>
      </c>
      <c r="B2041" s="4" t="s">
        <v>147</v>
      </c>
      <c r="C2041" s="4" t="s">
        <v>148</v>
      </c>
      <c r="D2041" s="55">
        <v>45385</v>
      </c>
      <c r="E2041" s="4" t="s">
        <v>4623</v>
      </c>
      <c r="F2041" s="4" t="s">
        <v>36</v>
      </c>
      <c r="G2041" s="4" t="s">
        <v>37</v>
      </c>
      <c r="H2041" s="4" t="s">
        <v>38</v>
      </c>
      <c r="I2041" s="4" t="s">
        <v>748</v>
      </c>
      <c r="J2041" s="4"/>
      <c r="K2041" s="55">
        <v>45443</v>
      </c>
      <c r="L2041" s="4" t="s">
        <v>860</v>
      </c>
      <c r="M2041" s="4" t="s">
        <v>3632</v>
      </c>
      <c r="N2041" s="55"/>
      <c r="O2041" s="4" t="s">
        <v>5293</v>
      </c>
      <c r="P2041" s="55">
        <v>45443</v>
      </c>
      <c r="Q2041" s="4" t="s">
        <v>5294</v>
      </c>
      <c r="R2041" s="4"/>
      <c r="S2041" s="4"/>
      <c r="T2041" s="56">
        <v>0</v>
      </c>
      <c r="U2041" s="56" t="s">
        <v>150</v>
      </c>
      <c r="V2041" s="56">
        <v>301316</v>
      </c>
      <c r="W2041" s="56" t="s">
        <v>5295</v>
      </c>
      <c r="X2041" s="56">
        <v>301316</v>
      </c>
      <c r="Y2041" s="56" t="s">
        <v>5295</v>
      </c>
      <c r="Z2041" s="56">
        <v>15</v>
      </c>
      <c r="AA2041" s="56" t="s">
        <v>43</v>
      </c>
      <c r="AB2041" s="56">
        <v>5</v>
      </c>
      <c r="AC2041" s="56" t="s">
        <v>893</v>
      </c>
      <c r="AD2041" s="37">
        <v>6</v>
      </c>
      <c r="AE2041" s="37" t="s">
        <v>5296</v>
      </c>
      <c r="AF2041" s="4"/>
      <c r="AG2041" s="4"/>
      <c r="AH2041" s="4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</row>
    <row r="2042" spans="1:46" ht="15" customHeight="1" x14ac:dyDescent="0.35">
      <c r="A2042" s="4">
        <v>2024</v>
      </c>
      <c r="B2042" s="4" t="s">
        <v>147</v>
      </c>
      <c r="C2042" s="4" t="s">
        <v>148</v>
      </c>
      <c r="D2042" s="55">
        <v>45410</v>
      </c>
      <c r="E2042" s="4" t="s">
        <v>4525</v>
      </c>
      <c r="F2042" s="4" t="s">
        <v>36</v>
      </c>
      <c r="G2042" s="4" t="s">
        <v>37</v>
      </c>
      <c r="H2042" s="4" t="s">
        <v>38</v>
      </c>
      <c r="I2042" s="4" t="s">
        <v>4520</v>
      </c>
      <c r="J2042" s="4"/>
      <c r="K2042" s="55">
        <v>45412</v>
      </c>
      <c r="L2042" s="4" t="s">
        <v>860</v>
      </c>
      <c r="M2042" s="4" t="s">
        <v>2983</v>
      </c>
      <c r="N2042" s="55" t="s">
        <v>3710</v>
      </c>
      <c r="O2042" s="4" t="s">
        <v>5297</v>
      </c>
      <c r="P2042" s="55">
        <v>45412</v>
      </c>
      <c r="Q2042" s="4" t="s">
        <v>5298</v>
      </c>
      <c r="R2042" s="4"/>
      <c r="S2042" s="4"/>
      <c r="T2042" s="4">
        <v>0</v>
      </c>
      <c r="U2042" s="4" t="s">
        <v>150</v>
      </c>
      <c r="V2042" s="4">
        <v>301195</v>
      </c>
      <c r="W2042" s="4" t="s">
        <v>5299</v>
      </c>
      <c r="X2042" s="4">
        <v>301195</v>
      </c>
      <c r="Y2042" s="4" t="s">
        <v>5299</v>
      </c>
      <c r="Z2042" s="4">
        <v>13</v>
      </c>
      <c r="AA2042" s="4" t="s">
        <v>314</v>
      </c>
      <c r="AB2042" s="4">
        <v>3</v>
      </c>
      <c r="AC2042" s="4" t="s">
        <v>808</v>
      </c>
      <c r="AD2042" s="36">
        <v>7</v>
      </c>
      <c r="AE2042" s="36" t="s">
        <v>5300</v>
      </c>
      <c r="AF2042" s="4"/>
      <c r="AG2042" s="4"/>
      <c r="AH2042" s="4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</row>
    <row r="2043" spans="1:46" ht="15" customHeight="1" x14ac:dyDescent="0.35">
      <c r="A2043" s="4">
        <v>2026</v>
      </c>
      <c r="B2043" s="4" t="s">
        <v>147</v>
      </c>
      <c r="C2043" s="4" t="s">
        <v>148</v>
      </c>
      <c r="D2043" s="55">
        <v>45385</v>
      </c>
      <c r="E2043" s="4" t="s">
        <v>4533</v>
      </c>
      <c r="F2043" s="4" t="s">
        <v>3709</v>
      </c>
      <c r="G2043" s="4" t="s">
        <v>37</v>
      </c>
      <c r="H2043" s="4" t="s">
        <v>4538</v>
      </c>
      <c r="I2043" s="4" t="s">
        <v>4539</v>
      </c>
      <c r="J2043" s="4"/>
      <c r="K2043" s="55">
        <v>45784</v>
      </c>
      <c r="L2043" s="4" t="s">
        <v>4540</v>
      </c>
      <c r="M2043" s="4" t="s">
        <v>5301</v>
      </c>
      <c r="N2043" s="55" t="s">
        <v>3710</v>
      </c>
      <c r="O2043" s="4"/>
      <c r="P2043" s="55"/>
      <c r="Q2043" s="4"/>
      <c r="R2043" s="4"/>
      <c r="S2043" s="4"/>
      <c r="T2043" s="4">
        <v>0</v>
      </c>
      <c r="U2043" s="4" t="s">
        <v>150</v>
      </c>
      <c r="V2043" s="4">
        <v>301423</v>
      </c>
      <c r="W2043" s="4" t="s">
        <v>5302</v>
      </c>
      <c r="X2043" s="4">
        <v>301423</v>
      </c>
      <c r="Y2043" s="4" t="s">
        <v>5302</v>
      </c>
      <c r="Z2043" s="4">
        <v>16</v>
      </c>
      <c r="AA2043" s="4" t="s">
        <v>88</v>
      </c>
      <c r="AB2043" s="4">
        <v>1</v>
      </c>
      <c r="AC2043" s="4" t="s">
        <v>89</v>
      </c>
      <c r="AD2043" s="36">
        <v>2</v>
      </c>
      <c r="AE2043" s="36" t="s">
        <v>5303</v>
      </c>
      <c r="AF2043" s="4"/>
      <c r="AG2043" s="4"/>
      <c r="AH2043" s="4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</row>
    <row r="2044" spans="1:46" ht="15" customHeight="1" x14ac:dyDescent="0.35">
      <c r="A2044" s="4">
        <v>2024</v>
      </c>
      <c r="B2044" s="4" t="s">
        <v>34</v>
      </c>
      <c r="C2044" s="4" t="s">
        <v>34</v>
      </c>
      <c r="D2044" s="55">
        <v>45383</v>
      </c>
      <c r="E2044" s="4" t="s">
        <v>2811</v>
      </c>
      <c r="F2044" s="4" t="s">
        <v>36</v>
      </c>
      <c r="G2044" s="4" t="s">
        <v>921</v>
      </c>
      <c r="H2044" s="4" t="s">
        <v>38</v>
      </c>
      <c r="I2044" s="4" t="s">
        <v>2735</v>
      </c>
      <c r="J2044" s="4"/>
      <c r="K2044" s="55">
        <v>45386</v>
      </c>
      <c r="L2044" s="4" t="s">
        <v>860</v>
      </c>
      <c r="M2044" s="4" t="s">
        <v>3185</v>
      </c>
      <c r="N2044" s="55"/>
      <c r="O2044" s="4" t="s">
        <v>5304</v>
      </c>
      <c r="P2044" s="55">
        <v>45386</v>
      </c>
      <c r="Q2044" s="4" t="s">
        <v>5305</v>
      </c>
      <c r="R2044" s="4"/>
      <c r="S2044" s="4"/>
      <c r="T2044" s="4">
        <v>11</v>
      </c>
      <c r="U2044" s="4" t="s">
        <v>342</v>
      </c>
      <c r="V2044" s="4">
        <v>131</v>
      </c>
      <c r="W2044" s="4" t="s">
        <v>343</v>
      </c>
      <c r="X2044" s="4">
        <v>151</v>
      </c>
      <c r="Y2044" s="4" t="s">
        <v>343</v>
      </c>
      <c r="Z2044" s="4">
        <v>15</v>
      </c>
      <c r="AA2044" s="4" t="s">
        <v>43</v>
      </c>
      <c r="AB2044" s="4">
        <v>1</v>
      </c>
      <c r="AC2044" s="4" t="s">
        <v>43</v>
      </c>
      <c r="AD2044" s="36">
        <v>8</v>
      </c>
      <c r="AE2044" s="36" t="s">
        <v>344</v>
      </c>
      <c r="AF2044" s="4"/>
      <c r="AG2044" s="4"/>
      <c r="AH2044" s="4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</row>
    <row r="2045" spans="1:46" ht="15" customHeight="1" x14ac:dyDescent="0.35">
      <c r="A2045" s="4">
        <v>2024</v>
      </c>
      <c r="B2045" s="4" t="s">
        <v>147</v>
      </c>
      <c r="C2045" s="4" t="s">
        <v>207</v>
      </c>
      <c r="D2045" s="55">
        <v>45383</v>
      </c>
      <c r="E2045" s="4" t="s">
        <v>2947</v>
      </c>
      <c r="F2045" s="4" t="s">
        <v>36</v>
      </c>
      <c r="G2045" s="4" t="s">
        <v>921</v>
      </c>
      <c r="H2045" s="4" t="s">
        <v>38</v>
      </c>
      <c r="I2045" s="4" t="s">
        <v>5120</v>
      </c>
      <c r="J2045" s="4"/>
      <c r="K2045" s="55">
        <v>45387</v>
      </c>
      <c r="L2045" s="4" t="s">
        <v>860</v>
      </c>
      <c r="M2045" s="4" t="s">
        <v>3632</v>
      </c>
      <c r="N2045" s="55"/>
      <c r="O2045" s="4" t="s">
        <v>5306</v>
      </c>
      <c r="P2045" s="55">
        <v>45387</v>
      </c>
      <c r="Q2045" s="4" t="s">
        <v>5307</v>
      </c>
      <c r="R2045" s="4"/>
      <c r="S2045" s="4"/>
      <c r="T2045" s="4">
        <v>0</v>
      </c>
      <c r="U2045" s="4" t="s">
        <v>150</v>
      </c>
      <c r="V2045" s="4">
        <v>300210</v>
      </c>
      <c r="W2045" s="4" t="s">
        <v>3430</v>
      </c>
      <c r="X2045" s="4">
        <v>300210</v>
      </c>
      <c r="Y2045" s="4" t="s">
        <v>3430</v>
      </c>
      <c r="Z2045" s="4">
        <v>2</v>
      </c>
      <c r="AA2045" s="4" t="s">
        <v>72</v>
      </c>
      <c r="AB2045" s="56">
        <v>16</v>
      </c>
      <c r="AC2045" s="56" t="s">
        <v>3431</v>
      </c>
      <c r="AD2045" s="36">
        <v>1</v>
      </c>
      <c r="AE2045" s="36" t="s">
        <v>3431</v>
      </c>
      <c r="AF2045" s="4"/>
      <c r="AG2045" s="4"/>
      <c r="AH2045" s="4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</row>
    <row r="2046" spans="1:46" ht="15" customHeight="1" x14ac:dyDescent="0.35">
      <c r="A2046" s="4">
        <v>2024</v>
      </c>
      <c r="B2046" s="4" t="s">
        <v>34</v>
      </c>
      <c r="C2046" s="4" t="s">
        <v>34</v>
      </c>
      <c r="D2046" s="55">
        <v>45383</v>
      </c>
      <c r="E2046" s="4" t="s">
        <v>4289</v>
      </c>
      <c r="F2046" s="4" t="s">
        <v>36</v>
      </c>
      <c r="G2046" s="4" t="s">
        <v>921</v>
      </c>
      <c r="H2046" s="4" t="s">
        <v>38</v>
      </c>
      <c r="I2046" s="4" t="s">
        <v>2742</v>
      </c>
      <c r="J2046" s="4"/>
      <c r="K2046" s="55">
        <v>45390</v>
      </c>
      <c r="L2046" s="4" t="s">
        <v>860</v>
      </c>
      <c r="M2046" s="4" t="s">
        <v>3185</v>
      </c>
      <c r="N2046" s="55"/>
      <c r="O2046" s="4" t="s">
        <v>5308</v>
      </c>
      <c r="P2046" s="55">
        <v>45390</v>
      </c>
      <c r="Q2046" s="4" t="s">
        <v>5309</v>
      </c>
      <c r="R2046" s="4"/>
      <c r="S2046" s="4"/>
      <c r="T2046" s="4">
        <v>1</v>
      </c>
      <c r="U2046" s="4" t="s">
        <v>40</v>
      </c>
      <c r="V2046" s="4">
        <v>12</v>
      </c>
      <c r="W2046" s="4" t="s">
        <v>55</v>
      </c>
      <c r="X2046" s="4">
        <v>1064</v>
      </c>
      <c r="Y2046" s="4" t="s">
        <v>56</v>
      </c>
      <c r="Z2046" s="4">
        <v>15</v>
      </c>
      <c r="AA2046" s="4" t="s">
        <v>43</v>
      </c>
      <c r="AB2046" s="4">
        <v>1</v>
      </c>
      <c r="AC2046" s="4" t="s">
        <v>43</v>
      </c>
      <c r="AD2046" s="36">
        <v>1</v>
      </c>
      <c r="AE2046" s="36" t="s">
        <v>43</v>
      </c>
      <c r="AF2046" s="4"/>
      <c r="AG2046" s="4"/>
      <c r="AH2046" s="4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</row>
    <row r="2047" spans="1:46" ht="15" customHeight="1" x14ac:dyDescent="0.35">
      <c r="A2047" s="4">
        <v>2026</v>
      </c>
      <c r="B2047" s="4" t="s">
        <v>147</v>
      </c>
      <c r="C2047" s="4" t="s">
        <v>148</v>
      </c>
      <c r="D2047" s="55">
        <v>45386</v>
      </c>
      <c r="E2047" s="4" t="s">
        <v>4533</v>
      </c>
      <c r="F2047" s="4" t="s">
        <v>3709</v>
      </c>
      <c r="G2047" s="4" t="s">
        <v>37</v>
      </c>
      <c r="H2047" s="4" t="s">
        <v>4538</v>
      </c>
      <c r="I2047" s="4" t="s">
        <v>4520</v>
      </c>
      <c r="J2047" s="4">
        <v>2</v>
      </c>
      <c r="K2047" s="55">
        <v>45630</v>
      </c>
      <c r="L2047" s="4" t="s">
        <v>4540</v>
      </c>
      <c r="M2047" s="4" t="s">
        <v>5310</v>
      </c>
      <c r="N2047" s="55" t="s">
        <v>3710</v>
      </c>
      <c r="O2047" s="4"/>
      <c r="P2047" s="55"/>
      <c r="Q2047" s="4"/>
      <c r="R2047" s="4"/>
      <c r="S2047" s="4"/>
      <c r="T2047" s="4">
        <v>0</v>
      </c>
      <c r="U2047" s="4" t="s">
        <v>150</v>
      </c>
      <c r="V2047" s="4">
        <v>300669</v>
      </c>
      <c r="W2047" s="4" t="s">
        <v>5311</v>
      </c>
      <c r="X2047" s="4">
        <v>300669</v>
      </c>
      <c r="Y2047" s="4" t="s">
        <v>5311</v>
      </c>
      <c r="Z2047" s="4">
        <v>6</v>
      </c>
      <c r="AA2047" s="4" t="s">
        <v>413</v>
      </c>
      <c r="AB2047" s="4">
        <v>13</v>
      </c>
      <c r="AC2047" s="4" t="s">
        <v>5312</v>
      </c>
      <c r="AD2047" s="36">
        <v>4</v>
      </c>
      <c r="AE2047" s="36" t="s">
        <v>5313</v>
      </c>
      <c r="AF2047" s="4"/>
      <c r="AG2047" s="4"/>
      <c r="AH2047" s="4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</row>
    <row r="2048" spans="1:46" ht="15" customHeight="1" x14ac:dyDescent="0.35">
      <c r="A2048" s="4">
        <v>2024</v>
      </c>
      <c r="B2048" s="4" t="s">
        <v>147</v>
      </c>
      <c r="C2048" s="4" t="s">
        <v>148</v>
      </c>
      <c r="D2048" s="55">
        <v>45392</v>
      </c>
      <c r="E2048" s="4" t="s">
        <v>3250</v>
      </c>
      <c r="F2048" s="4" t="s">
        <v>36</v>
      </c>
      <c r="G2048" s="4" t="s">
        <v>921</v>
      </c>
      <c r="H2048" s="4" t="s">
        <v>38</v>
      </c>
      <c r="I2048" s="4" t="s">
        <v>2755</v>
      </c>
      <c r="J2048" s="4">
        <v>2</v>
      </c>
      <c r="K2048" s="57">
        <v>45398</v>
      </c>
      <c r="L2048" s="4" t="s">
        <v>860</v>
      </c>
      <c r="M2048" s="4" t="s">
        <v>2983</v>
      </c>
      <c r="N2048" s="55" t="s">
        <v>3710</v>
      </c>
      <c r="O2048" s="4" t="s">
        <v>5314</v>
      </c>
      <c r="P2048" s="57">
        <v>45398</v>
      </c>
      <c r="Q2048" s="4" t="s">
        <v>5315</v>
      </c>
      <c r="R2048" s="4"/>
      <c r="S2048" s="4"/>
      <c r="T2048" s="4">
        <v>0</v>
      </c>
      <c r="U2048" s="4" t="s">
        <v>150</v>
      </c>
      <c r="V2048" s="4">
        <v>301702</v>
      </c>
      <c r="W2048" s="4" t="s">
        <v>3006</v>
      </c>
      <c r="X2048" s="4">
        <v>301702</v>
      </c>
      <c r="Y2048" s="4" t="s">
        <v>3006</v>
      </c>
      <c r="Z2048" s="4">
        <v>22</v>
      </c>
      <c r="AA2048" s="4" t="s">
        <v>108</v>
      </c>
      <c r="AB2048" s="4">
        <v>1</v>
      </c>
      <c r="AC2048" s="4" t="s">
        <v>109</v>
      </c>
      <c r="AD2048" s="36">
        <v>2</v>
      </c>
      <c r="AE2048" s="36" t="s">
        <v>3007</v>
      </c>
      <c r="AF2048" s="4"/>
      <c r="AG2048" s="4"/>
      <c r="AH2048" s="4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</row>
    <row r="2049" spans="1:46" ht="15" customHeight="1" x14ac:dyDescent="0.35">
      <c r="A2049" s="4">
        <v>2024</v>
      </c>
      <c r="B2049" s="4" t="s">
        <v>34</v>
      </c>
      <c r="C2049" s="4" t="s">
        <v>34</v>
      </c>
      <c r="D2049" s="55">
        <v>45383</v>
      </c>
      <c r="E2049" s="4" t="s">
        <v>4420</v>
      </c>
      <c r="F2049" s="4" t="s">
        <v>3709</v>
      </c>
      <c r="G2049" s="4" t="s">
        <v>37</v>
      </c>
      <c r="H2049" s="4" t="s">
        <v>38</v>
      </c>
      <c r="I2049" s="4" t="s">
        <v>2712</v>
      </c>
      <c r="J2049" s="4">
        <v>7</v>
      </c>
      <c r="K2049" s="55">
        <v>45386</v>
      </c>
      <c r="L2049" s="4" t="s">
        <v>860</v>
      </c>
      <c r="M2049" s="4" t="s">
        <v>2949</v>
      </c>
      <c r="N2049" s="55" t="s">
        <v>4973</v>
      </c>
      <c r="O2049" s="4" t="s">
        <v>5316</v>
      </c>
      <c r="P2049" s="55">
        <v>45386</v>
      </c>
      <c r="Q2049" s="4" t="s">
        <v>5317</v>
      </c>
      <c r="R2049" s="4"/>
      <c r="S2049" s="4"/>
      <c r="T2049" s="56">
        <v>36</v>
      </c>
      <c r="U2049" s="56" t="s">
        <v>229</v>
      </c>
      <c r="V2049" s="56">
        <v>36</v>
      </c>
      <c r="W2049" s="56" t="s">
        <v>372</v>
      </c>
      <c r="X2049" s="56">
        <v>1072</v>
      </c>
      <c r="Y2049" s="56" t="s">
        <v>373</v>
      </c>
      <c r="Z2049" s="56">
        <v>15</v>
      </c>
      <c r="AA2049" s="56" t="s">
        <v>43</v>
      </c>
      <c r="AB2049" s="56">
        <v>1</v>
      </c>
      <c r="AC2049" s="56" t="s">
        <v>43</v>
      </c>
      <c r="AD2049" s="37">
        <v>1</v>
      </c>
      <c r="AE2049" s="37" t="s">
        <v>43</v>
      </c>
      <c r="AF2049" s="4"/>
      <c r="AG2049" s="4"/>
      <c r="AH2049" s="4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</row>
    <row r="2050" spans="1:46" ht="15" customHeight="1" x14ac:dyDescent="0.35">
      <c r="A2050" s="4">
        <v>2024</v>
      </c>
      <c r="B2050" s="4" t="s">
        <v>147</v>
      </c>
      <c r="C2050" s="4" t="s">
        <v>148</v>
      </c>
      <c r="D2050" s="55">
        <v>45355</v>
      </c>
      <c r="E2050" s="4" t="s">
        <v>2982</v>
      </c>
      <c r="F2050" s="4" t="s">
        <v>36</v>
      </c>
      <c r="G2050" s="4" t="s">
        <v>37</v>
      </c>
      <c r="H2050" s="4" t="s">
        <v>38</v>
      </c>
      <c r="I2050" s="4" t="s">
        <v>2712</v>
      </c>
      <c r="J2050" s="4">
        <v>6</v>
      </c>
      <c r="K2050" s="55">
        <v>45390</v>
      </c>
      <c r="L2050" s="4" t="s">
        <v>860</v>
      </c>
      <c r="M2050" s="4" t="s">
        <v>3632</v>
      </c>
      <c r="N2050" s="55" t="s">
        <v>3710</v>
      </c>
      <c r="O2050" s="4" t="s">
        <v>5318</v>
      </c>
      <c r="P2050" s="55">
        <v>45390</v>
      </c>
      <c r="Q2050" s="4" t="s">
        <v>5319</v>
      </c>
      <c r="R2050" s="4"/>
      <c r="S2050" s="4"/>
      <c r="T2050" s="4">
        <v>0</v>
      </c>
      <c r="U2050" s="4" t="s">
        <v>150</v>
      </c>
      <c r="V2050" s="4">
        <v>300259</v>
      </c>
      <c r="W2050" s="4" t="s">
        <v>151</v>
      </c>
      <c r="X2050" s="4">
        <v>300259</v>
      </c>
      <c r="Y2050" s="4" t="s">
        <v>151</v>
      </c>
      <c r="Z2050" s="4">
        <v>3</v>
      </c>
      <c r="AA2050" s="4" t="s">
        <v>152</v>
      </c>
      <c r="AB2050" s="4">
        <v>1</v>
      </c>
      <c r="AC2050" s="4" t="s">
        <v>153</v>
      </c>
      <c r="AD2050" s="36">
        <v>9</v>
      </c>
      <c r="AE2050" s="36" t="s">
        <v>154</v>
      </c>
      <c r="AF2050" s="4"/>
      <c r="AG2050" s="4"/>
      <c r="AH2050" s="4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</row>
    <row r="2051" spans="1:46" ht="15" customHeight="1" x14ac:dyDescent="0.35">
      <c r="A2051" s="4">
        <v>2024</v>
      </c>
      <c r="B2051" s="4" t="s">
        <v>147</v>
      </c>
      <c r="C2051" s="4" t="s">
        <v>148</v>
      </c>
      <c r="D2051" s="55">
        <v>45383</v>
      </c>
      <c r="E2051" s="4" t="s">
        <v>3198</v>
      </c>
      <c r="F2051" s="4" t="s">
        <v>36</v>
      </c>
      <c r="G2051" s="4" t="s">
        <v>37</v>
      </c>
      <c r="H2051" s="4" t="s">
        <v>38</v>
      </c>
      <c r="I2051" s="4" t="s">
        <v>2712</v>
      </c>
      <c r="J2051" s="4">
        <v>5</v>
      </c>
      <c r="K2051" s="55">
        <v>45390</v>
      </c>
      <c r="L2051" s="4" t="s">
        <v>860</v>
      </c>
      <c r="M2051" s="4" t="s">
        <v>3632</v>
      </c>
      <c r="N2051" s="55" t="s">
        <v>3710</v>
      </c>
      <c r="O2051" s="4" t="s">
        <v>5320</v>
      </c>
      <c r="P2051" s="55">
        <v>45390</v>
      </c>
      <c r="Q2051" s="4" t="s">
        <v>5321</v>
      </c>
      <c r="R2051" s="4"/>
      <c r="S2051" s="4"/>
      <c r="T2051" s="4">
        <v>0</v>
      </c>
      <c r="U2051" s="4" t="s">
        <v>150</v>
      </c>
      <c r="V2051" s="4">
        <v>300264</v>
      </c>
      <c r="W2051" s="4" t="s">
        <v>5322</v>
      </c>
      <c r="X2051" s="4">
        <v>300264</v>
      </c>
      <c r="Y2051" s="4" t="s">
        <v>5322</v>
      </c>
      <c r="Z2051" s="4">
        <v>3</v>
      </c>
      <c r="AA2051" s="4" t="s">
        <v>152</v>
      </c>
      <c r="AB2051" s="4">
        <v>2</v>
      </c>
      <c r="AC2051" s="4" t="s">
        <v>915</v>
      </c>
      <c r="AD2051" s="36">
        <v>5</v>
      </c>
      <c r="AE2051" s="36" t="s">
        <v>5323</v>
      </c>
      <c r="AF2051" s="4"/>
      <c r="AG2051" s="4"/>
      <c r="AH2051" s="4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</row>
    <row r="2052" spans="1:46" ht="15" customHeight="1" x14ac:dyDescent="0.35">
      <c r="A2052" s="4">
        <v>2024</v>
      </c>
      <c r="B2052" s="4" t="s">
        <v>62</v>
      </c>
      <c r="C2052" s="4" t="s">
        <v>62</v>
      </c>
      <c r="D2052" s="55">
        <v>45386</v>
      </c>
      <c r="E2052" s="4" t="s">
        <v>4289</v>
      </c>
      <c r="F2052" s="4" t="s">
        <v>36</v>
      </c>
      <c r="G2052" s="4" t="s">
        <v>921</v>
      </c>
      <c r="H2052" s="4" t="s">
        <v>38</v>
      </c>
      <c r="I2052" s="4" t="s">
        <v>4902</v>
      </c>
      <c r="J2052" s="4"/>
      <c r="K2052" s="57">
        <v>45391</v>
      </c>
      <c r="L2052" s="4" t="s">
        <v>860</v>
      </c>
      <c r="M2052" s="4" t="s">
        <v>2983</v>
      </c>
      <c r="N2052" s="55"/>
      <c r="O2052" s="4" t="s">
        <v>5324</v>
      </c>
      <c r="P2052" s="57">
        <v>45391</v>
      </c>
      <c r="Q2052" s="4" t="s">
        <v>5325</v>
      </c>
      <c r="R2052" s="4"/>
      <c r="S2052" s="4"/>
      <c r="T2052" s="4">
        <v>99</v>
      </c>
      <c r="U2052" s="4" t="s">
        <v>64</v>
      </c>
      <c r="V2052" s="4">
        <v>458</v>
      </c>
      <c r="W2052" s="4" t="s">
        <v>102</v>
      </c>
      <c r="X2052" s="4">
        <v>902</v>
      </c>
      <c r="Y2052" s="4" t="s">
        <v>103</v>
      </c>
      <c r="Z2052" s="4">
        <v>21</v>
      </c>
      <c r="AA2052" s="4" t="s">
        <v>104</v>
      </c>
      <c r="AB2052" s="4">
        <v>1</v>
      </c>
      <c r="AC2052" s="4" t="s">
        <v>104</v>
      </c>
      <c r="AD2052" s="36">
        <v>1</v>
      </c>
      <c r="AE2052" s="36" t="s">
        <v>104</v>
      </c>
      <c r="AF2052" s="4"/>
      <c r="AG2052" s="4"/>
      <c r="AH2052" s="4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</row>
    <row r="2053" spans="1:46" ht="15" customHeight="1" x14ac:dyDescent="0.35">
      <c r="A2053" s="4">
        <v>2024</v>
      </c>
      <c r="B2053" s="4" t="s">
        <v>34</v>
      </c>
      <c r="C2053" s="4" t="s">
        <v>244</v>
      </c>
      <c r="D2053" s="55">
        <v>45392</v>
      </c>
      <c r="E2053" s="4" t="s">
        <v>4533</v>
      </c>
      <c r="F2053" s="4" t="s">
        <v>3709</v>
      </c>
      <c r="G2053" s="4" t="s">
        <v>37</v>
      </c>
      <c r="H2053" s="4" t="s">
        <v>38</v>
      </c>
      <c r="I2053" s="4" t="s">
        <v>2948</v>
      </c>
      <c r="J2053" s="4"/>
      <c r="K2053" s="55">
        <v>45393</v>
      </c>
      <c r="L2053" s="4" t="s">
        <v>860</v>
      </c>
      <c r="M2053" s="4" t="s">
        <v>2949</v>
      </c>
      <c r="N2053" s="55"/>
      <c r="O2053" s="4" t="s">
        <v>5326</v>
      </c>
      <c r="P2053" s="55">
        <v>45393</v>
      </c>
      <c r="Q2053" s="4" t="s">
        <v>5327</v>
      </c>
      <c r="R2053" s="4"/>
      <c r="S2053" s="4"/>
      <c r="T2053" s="56">
        <v>10</v>
      </c>
      <c r="U2053" s="56" t="s">
        <v>246</v>
      </c>
      <c r="V2053" s="56">
        <v>548</v>
      </c>
      <c r="W2053" s="56" t="s">
        <v>1232</v>
      </c>
      <c r="X2053" s="56">
        <v>1373</v>
      </c>
      <c r="Y2053" s="56" t="s">
        <v>1233</v>
      </c>
      <c r="Z2053" s="56">
        <v>20</v>
      </c>
      <c r="AA2053" s="56" t="s">
        <v>324</v>
      </c>
      <c r="AB2053" s="56">
        <v>6</v>
      </c>
      <c r="AC2053" s="56" t="s">
        <v>825</v>
      </c>
      <c r="AD2053" s="37">
        <v>1</v>
      </c>
      <c r="AE2053" s="37" t="s">
        <v>825</v>
      </c>
      <c r="AF2053" s="4"/>
      <c r="AG2053" s="4"/>
      <c r="AH2053" s="4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</row>
    <row r="2054" spans="1:46" ht="15" customHeight="1" x14ac:dyDescent="0.35">
      <c r="A2054" s="4">
        <v>2025</v>
      </c>
      <c r="B2054" s="4" t="s">
        <v>147</v>
      </c>
      <c r="C2054" s="4" t="s">
        <v>148</v>
      </c>
      <c r="D2054" s="55">
        <v>45845</v>
      </c>
      <c r="E2054" s="4" t="s">
        <v>3708</v>
      </c>
      <c r="F2054" s="4" t="s">
        <v>3709</v>
      </c>
      <c r="G2054" s="4" t="s">
        <v>37</v>
      </c>
      <c r="H2054" s="4" t="s">
        <v>38</v>
      </c>
      <c r="I2054" s="4"/>
      <c r="J2054" s="4">
        <v>4</v>
      </c>
      <c r="K2054" s="55">
        <v>46017</v>
      </c>
      <c r="L2054" s="4" t="s">
        <v>860</v>
      </c>
      <c r="M2054" s="4" t="s">
        <v>3632</v>
      </c>
      <c r="N2054" s="55" t="s">
        <v>3710</v>
      </c>
      <c r="O2054" s="4" t="s">
        <v>5328</v>
      </c>
      <c r="P2054" s="55">
        <v>46017</v>
      </c>
      <c r="Q2054" s="4" t="s">
        <v>5329</v>
      </c>
      <c r="R2054" s="4"/>
      <c r="S2054" s="4"/>
      <c r="T2054" s="4">
        <v>0</v>
      </c>
      <c r="U2054" s="4" t="s">
        <v>150</v>
      </c>
      <c r="V2054" s="4">
        <v>300682</v>
      </c>
      <c r="W2054" s="4" t="s">
        <v>679</v>
      </c>
      <c r="X2054" s="4">
        <v>300682</v>
      </c>
      <c r="Y2054" s="4" t="s">
        <v>679</v>
      </c>
      <c r="Z2054" s="4">
        <v>7</v>
      </c>
      <c r="AA2054" s="4" t="s">
        <v>329</v>
      </c>
      <c r="AB2054" s="4">
        <v>1</v>
      </c>
      <c r="AC2054" s="4" t="s">
        <v>330</v>
      </c>
      <c r="AD2054" s="36">
        <v>6</v>
      </c>
      <c r="AE2054" s="36" t="s">
        <v>384</v>
      </c>
      <c r="AF2054" s="4"/>
      <c r="AG2054" s="4"/>
      <c r="AH2054" s="4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</row>
    <row r="2055" spans="1:46" ht="15" customHeight="1" x14ac:dyDescent="0.35">
      <c r="A2055" s="4">
        <v>2024</v>
      </c>
      <c r="B2055" s="4" t="s">
        <v>34</v>
      </c>
      <c r="C2055" s="4" t="s">
        <v>34</v>
      </c>
      <c r="D2055" s="55">
        <v>45390</v>
      </c>
      <c r="E2055" s="4" t="s">
        <v>3850</v>
      </c>
      <c r="F2055" s="4" t="s">
        <v>36</v>
      </c>
      <c r="G2055" s="4" t="s">
        <v>921</v>
      </c>
      <c r="H2055" s="4" t="s">
        <v>38</v>
      </c>
      <c r="I2055" s="4" t="s">
        <v>2728</v>
      </c>
      <c r="J2055" s="4"/>
      <c r="K2055" s="55">
        <v>45399</v>
      </c>
      <c r="L2055" s="4" t="s">
        <v>860</v>
      </c>
      <c r="M2055" s="4" t="s">
        <v>3632</v>
      </c>
      <c r="N2055" s="55" t="s">
        <v>3793</v>
      </c>
      <c r="O2055" s="4" t="s">
        <v>5330</v>
      </c>
      <c r="P2055" s="55">
        <v>45399</v>
      </c>
      <c r="Q2055" s="4" t="s">
        <v>5331</v>
      </c>
      <c r="R2055" s="4"/>
      <c r="S2055" s="4"/>
      <c r="T2055" s="4">
        <v>38</v>
      </c>
      <c r="U2055" s="4" t="s">
        <v>59</v>
      </c>
      <c r="V2055" s="4">
        <v>38</v>
      </c>
      <c r="W2055" s="4" t="s">
        <v>184</v>
      </c>
      <c r="X2055" s="4">
        <v>1086</v>
      </c>
      <c r="Y2055" s="4" t="s">
        <v>184</v>
      </c>
      <c r="Z2055" s="4">
        <v>15</v>
      </c>
      <c r="AA2055" s="4" t="s">
        <v>43</v>
      </c>
      <c r="AB2055" s="56">
        <v>1</v>
      </c>
      <c r="AC2055" s="56" t="s">
        <v>43</v>
      </c>
      <c r="AD2055" s="36">
        <v>31</v>
      </c>
      <c r="AE2055" s="36" t="s">
        <v>49</v>
      </c>
      <c r="AF2055" s="4"/>
      <c r="AG2055" s="4"/>
      <c r="AH2055" s="4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</row>
    <row r="2056" spans="1:46" ht="15" customHeight="1" x14ac:dyDescent="0.35">
      <c r="A2056" s="4">
        <v>2024</v>
      </c>
      <c r="B2056" s="4" t="s">
        <v>147</v>
      </c>
      <c r="C2056" s="4" t="s">
        <v>148</v>
      </c>
      <c r="D2056" s="55">
        <v>45394</v>
      </c>
      <c r="E2056" s="4" t="s">
        <v>4284</v>
      </c>
      <c r="F2056" s="4" t="s">
        <v>3709</v>
      </c>
      <c r="G2056" s="4" t="s">
        <v>37</v>
      </c>
      <c r="H2056" s="4" t="s">
        <v>38</v>
      </c>
      <c r="I2056" s="4" t="s">
        <v>2755</v>
      </c>
      <c r="J2056" s="4">
        <v>5</v>
      </c>
      <c r="K2056" s="55">
        <v>45448</v>
      </c>
      <c r="L2056" s="4" t="s">
        <v>860</v>
      </c>
      <c r="M2056" s="4" t="s">
        <v>3632</v>
      </c>
      <c r="N2056" s="55" t="s">
        <v>5332</v>
      </c>
      <c r="O2056" s="4" t="s">
        <v>5333</v>
      </c>
      <c r="P2056" s="55">
        <v>45448</v>
      </c>
      <c r="Q2056" s="4" t="s">
        <v>5334</v>
      </c>
      <c r="R2056" s="4"/>
      <c r="S2056" s="4"/>
      <c r="T2056" s="4">
        <v>0</v>
      </c>
      <c r="U2056" s="4" t="s">
        <v>150</v>
      </c>
      <c r="V2056" s="4">
        <v>300788</v>
      </c>
      <c r="W2056" s="4" t="s">
        <v>5335</v>
      </c>
      <c r="X2056" s="4">
        <v>300788</v>
      </c>
      <c r="Y2056" s="4" t="s">
        <v>5335</v>
      </c>
      <c r="Z2056" s="4">
        <v>8</v>
      </c>
      <c r="AA2056" s="4" t="s">
        <v>191</v>
      </c>
      <c r="AB2056" s="4">
        <v>13</v>
      </c>
      <c r="AC2056" s="4" t="s">
        <v>192</v>
      </c>
      <c r="AD2056" s="36">
        <v>4</v>
      </c>
      <c r="AE2056" s="36" t="s">
        <v>5336</v>
      </c>
      <c r="AF2056" s="4"/>
      <c r="AG2056" s="4"/>
      <c r="AH2056" s="4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</row>
    <row r="2057" spans="1:46" ht="15" customHeight="1" x14ac:dyDescent="0.35">
      <c r="A2057" s="4">
        <v>2024</v>
      </c>
      <c r="B2057" s="4" t="s">
        <v>147</v>
      </c>
      <c r="C2057" s="4" t="s">
        <v>148</v>
      </c>
      <c r="D2057" s="55">
        <v>45392</v>
      </c>
      <c r="E2057" s="4" t="s">
        <v>5151</v>
      </c>
      <c r="F2057" s="4" t="s">
        <v>36</v>
      </c>
      <c r="G2057" s="4" t="s">
        <v>37</v>
      </c>
      <c r="H2057" s="4" t="s">
        <v>38</v>
      </c>
      <c r="I2057" s="4" t="s">
        <v>5120</v>
      </c>
      <c r="J2057" s="4"/>
      <c r="K2057" s="55">
        <v>45393</v>
      </c>
      <c r="L2057" s="4" t="s">
        <v>860</v>
      </c>
      <c r="M2057" s="4" t="s">
        <v>2983</v>
      </c>
      <c r="N2057" s="55"/>
      <c r="O2057" s="4" t="s">
        <v>5337</v>
      </c>
      <c r="P2057" s="55">
        <v>45393</v>
      </c>
      <c r="Q2057" s="4" t="s">
        <v>5338</v>
      </c>
      <c r="R2057" s="4"/>
      <c r="S2057" s="4"/>
      <c r="T2057" s="4">
        <v>0</v>
      </c>
      <c r="U2057" s="4" t="s">
        <v>150</v>
      </c>
      <c r="V2057" s="4">
        <v>301123</v>
      </c>
      <c r="W2057" s="4" t="s">
        <v>5339</v>
      </c>
      <c r="X2057" s="4">
        <v>301123</v>
      </c>
      <c r="Y2057" s="4" t="s">
        <v>5339</v>
      </c>
      <c r="Z2057" s="4">
        <v>12</v>
      </c>
      <c r="AA2057" s="4" t="s">
        <v>83</v>
      </c>
      <c r="AB2057" s="4">
        <v>9</v>
      </c>
      <c r="AC2057" s="4" t="s">
        <v>2336</v>
      </c>
      <c r="AD2057" s="36">
        <v>6</v>
      </c>
      <c r="AE2057" s="36" t="s">
        <v>5340</v>
      </c>
      <c r="AF2057" s="4"/>
      <c r="AG2057" s="4"/>
      <c r="AH2057" s="4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</row>
    <row r="2058" spans="1:46" ht="15" customHeight="1" x14ac:dyDescent="0.35">
      <c r="A2058" s="4">
        <v>2024</v>
      </c>
      <c r="B2058" s="4" t="s">
        <v>34</v>
      </c>
      <c r="C2058" s="4" t="s">
        <v>244</v>
      </c>
      <c r="D2058" s="55">
        <v>45393</v>
      </c>
      <c r="E2058" s="4" t="s">
        <v>4420</v>
      </c>
      <c r="F2058" s="4" t="s">
        <v>3709</v>
      </c>
      <c r="G2058" s="4" t="s">
        <v>37</v>
      </c>
      <c r="H2058" s="4" t="s">
        <v>38</v>
      </c>
      <c r="I2058" s="4" t="s">
        <v>2948</v>
      </c>
      <c r="J2058" s="4"/>
      <c r="K2058" s="55">
        <v>45394</v>
      </c>
      <c r="L2058" s="4" t="s">
        <v>860</v>
      </c>
      <c r="M2058" s="4" t="s">
        <v>2949</v>
      </c>
      <c r="N2058" s="55"/>
      <c r="O2058" s="4" t="s">
        <v>5341</v>
      </c>
      <c r="P2058" s="55">
        <v>45394</v>
      </c>
      <c r="Q2058" s="4" t="s">
        <v>5342</v>
      </c>
      <c r="R2058" s="4"/>
      <c r="S2058" s="4"/>
      <c r="T2058" s="4">
        <v>10</v>
      </c>
      <c r="U2058" s="4" t="s">
        <v>246</v>
      </c>
      <c r="V2058" s="4">
        <v>560</v>
      </c>
      <c r="W2058" s="4" t="s">
        <v>2603</v>
      </c>
      <c r="X2058" s="4">
        <v>1693</v>
      </c>
      <c r="Y2058" s="4" t="s">
        <v>2604</v>
      </c>
      <c r="Z2058" s="4">
        <v>8</v>
      </c>
      <c r="AA2058" s="4" t="s">
        <v>191</v>
      </c>
      <c r="AB2058" s="4">
        <v>1</v>
      </c>
      <c r="AC2058" s="4" t="s">
        <v>191</v>
      </c>
      <c r="AD2058" s="36">
        <v>1</v>
      </c>
      <c r="AE2058" s="36" t="s">
        <v>191</v>
      </c>
      <c r="AF2058" s="4"/>
      <c r="AG2058" s="4"/>
      <c r="AH2058" s="4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</row>
    <row r="2059" spans="1:46" ht="15" customHeight="1" x14ac:dyDescent="0.35">
      <c r="A2059" s="4">
        <v>2024</v>
      </c>
      <c r="B2059" s="4" t="s">
        <v>147</v>
      </c>
      <c r="C2059" s="4" t="s">
        <v>148</v>
      </c>
      <c r="D2059" s="55">
        <v>45390</v>
      </c>
      <c r="E2059" s="4" t="s">
        <v>4420</v>
      </c>
      <c r="F2059" s="4" t="s">
        <v>3709</v>
      </c>
      <c r="G2059" s="4" t="s">
        <v>37</v>
      </c>
      <c r="H2059" s="4" t="s">
        <v>38</v>
      </c>
      <c r="I2059" s="4" t="s">
        <v>2728</v>
      </c>
      <c r="J2059" s="4"/>
      <c r="K2059" s="55">
        <v>45463</v>
      </c>
      <c r="L2059" s="4" t="s">
        <v>860</v>
      </c>
      <c r="M2059" s="4" t="s">
        <v>3632</v>
      </c>
      <c r="N2059" s="55" t="s">
        <v>4546</v>
      </c>
      <c r="O2059" s="4" t="s">
        <v>5343</v>
      </c>
      <c r="P2059" s="55">
        <v>45463</v>
      </c>
      <c r="Q2059" s="4" t="s">
        <v>5344</v>
      </c>
      <c r="R2059" s="4"/>
      <c r="S2059" s="4"/>
      <c r="T2059" s="4">
        <v>0</v>
      </c>
      <c r="U2059" s="4" t="s">
        <v>150</v>
      </c>
      <c r="V2059" s="4">
        <v>300451</v>
      </c>
      <c r="W2059" s="4" t="s">
        <v>5345</v>
      </c>
      <c r="X2059" s="4">
        <v>300451</v>
      </c>
      <c r="Y2059" s="4" t="s">
        <v>5345</v>
      </c>
      <c r="Z2059" s="4">
        <v>5</v>
      </c>
      <c r="AA2059" s="4" t="s">
        <v>77</v>
      </c>
      <c r="AB2059" s="56">
        <v>1</v>
      </c>
      <c r="AC2059" s="56" t="s">
        <v>78</v>
      </c>
      <c r="AD2059" s="36">
        <v>12</v>
      </c>
      <c r="AE2059" s="36" t="s">
        <v>5346</v>
      </c>
      <c r="AF2059" s="4"/>
      <c r="AG2059" s="4"/>
      <c r="AH2059" s="4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</row>
    <row r="2060" spans="1:46" ht="15" customHeight="1" x14ac:dyDescent="0.35">
      <c r="A2060" s="4">
        <v>2024</v>
      </c>
      <c r="B2060" s="4" t="s">
        <v>34</v>
      </c>
      <c r="C2060" s="4" t="s">
        <v>244</v>
      </c>
      <c r="D2060" s="55">
        <v>45391</v>
      </c>
      <c r="E2060" s="4" t="s">
        <v>3250</v>
      </c>
      <c r="F2060" s="4" t="s">
        <v>36</v>
      </c>
      <c r="G2060" s="4" t="s">
        <v>921</v>
      </c>
      <c r="H2060" s="4" t="s">
        <v>38</v>
      </c>
      <c r="I2060" s="4" t="s">
        <v>2948</v>
      </c>
      <c r="J2060" s="4"/>
      <c r="K2060" s="55">
        <v>45397</v>
      </c>
      <c r="L2060" s="4" t="s">
        <v>860</v>
      </c>
      <c r="M2060" s="4" t="s">
        <v>3185</v>
      </c>
      <c r="N2060" s="55"/>
      <c r="O2060" s="4" t="s">
        <v>5347</v>
      </c>
      <c r="P2060" s="55">
        <v>45397</v>
      </c>
      <c r="Q2060" s="4" t="s">
        <v>5348</v>
      </c>
      <c r="R2060" s="4"/>
      <c r="S2060" s="4"/>
      <c r="T2060" s="4">
        <v>10</v>
      </c>
      <c r="U2060" s="4" t="s">
        <v>246</v>
      </c>
      <c r="V2060" s="4">
        <v>513</v>
      </c>
      <c r="W2060" s="4" t="s">
        <v>522</v>
      </c>
      <c r="X2060" s="4">
        <v>91</v>
      </c>
      <c r="Y2060" s="4" t="s">
        <v>523</v>
      </c>
      <c r="Z2060" s="4">
        <v>4</v>
      </c>
      <c r="AA2060" s="4" t="s">
        <v>301</v>
      </c>
      <c r="AB2060" s="4">
        <v>1</v>
      </c>
      <c r="AC2060" s="4" t="s">
        <v>301</v>
      </c>
      <c r="AD2060" s="36">
        <v>1</v>
      </c>
      <c r="AE2060" s="36" t="s">
        <v>301</v>
      </c>
      <c r="AF2060" s="4"/>
      <c r="AG2060" s="4"/>
      <c r="AH2060" s="4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</row>
    <row r="2061" spans="1:46" ht="15" customHeight="1" x14ac:dyDescent="0.35">
      <c r="A2061" s="4">
        <v>2024</v>
      </c>
      <c r="B2061" s="4" t="s">
        <v>147</v>
      </c>
      <c r="C2061" s="4" t="s">
        <v>148</v>
      </c>
      <c r="D2061" s="55">
        <v>45397</v>
      </c>
      <c r="E2061" s="4" t="s">
        <v>4525</v>
      </c>
      <c r="F2061" s="4" t="s">
        <v>36</v>
      </c>
      <c r="G2061" s="4" t="s">
        <v>37</v>
      </c>
      <c r="H2061" s="4" t="s">
        <v>38</v>
      </c>
      <c r="I2061" s="4" t="s">
        <v>2755</v>
      </c>
      <c r="J2061" s="4">
        <v>4</v>
      </c>
      <c r="K2061" s="55">
        <v>45449</v>
      </c>
      <c r="L2061" s="4" t="s">
        <v>860</v>
      </c>
      <c r="M2061" s="4" t="s">
        <v>3632</v>
      </c>
      <c r="N2061" s="55" t="s">
        <v>3710</v>
      </c>
      <c r="O2061" s="4" t="s">
        <v>5349</v>
      </c>
      <c r="P2061" s="55">
        <v>45449</v>
      </c>
      <c r="Q2061" s="4" t="s">
        <v>5350</v>
      </c>
      <c r="R2061" s="4"/>
      <c r="S2061" s="4"/>
      <c r="T2061" s="4">
        <v>0</v>
      </c>
      <c r="U2061" s="4" t="s">
        <v>150</v>
      </c>
      <c r="V2061" s="4">
        <v>300750</v>
      </c>
      <c r="W2061" s="4" t="s">
        <v>5351</v>
      </c>
      <c r="X2061" s="4">
        <v>300750</v>
      </c>
      <c r="Y2061" s="4" t="s">
        <v>5351</v>
      </c>
      <c r="Z2061" s="4">
        <v>8</v>
      </c>
      <c r="AA2061" s="4" t="s">
        <v>191</v>
      </c>
      <c r="AB2061" s="4">
        <v>9</v>
      </c>
      <c r="AC2061" s="4" t="s">
        <v>260</v>
      </c>
      <c r="AD2061" s="36">
        <v>3</v>
      </c>
      <c r="AE2061" s="36" t="s">
        <v>5352</v>
      </c>
      <c r="AF2061" s="4"/>
      <c r="AG2061" s="4"/>
      <c r="AH2061" s="4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</row>
    <row r="2062" spans="1:46" ht="15" customHeight="1" x14ac:dyDescent="0.35">
      <c r="A2062" s="4">
        <v>2024</v>
      </c>
      <c r="B2062" s="4" t="s">
        <v>147</v>
      </c>
      <c r="C2062" s="4" t="s">
        <v>148</v>
      </c>
      <c r="D2062" s="55">
        <v>45397</v>
      </c>
      <c r="E2062" s="4" t="s">
        <v>3250</v>
      </c>
      <c r="F2062" s="4" t="s">
        <v>36</v>
      </c>
      <c r="G2062" s="4" t="s">
        <v>921</v>
      </c>
      <c r="H2062" s="4" t="s">
        <v>38</v>
      </c>
      <c r="I2062" s="4" t="s">
        <v>4520</v>
      </c>
      <c r="J2062" s="4"/>
      <c r="K2062" s="55">
        <v>45435</v>
      </c>
      <c r="L2062" s="4" t="s">
        <v>860</v>
      </c>
      <c r="M2062" s="4" t="s">
        <v>3632</v>
      </c>
      <c r="N2062" s="55" t="s">
        <v>3710</v>
      </c>
      <c r="O2062" s="4" t="s">
        <v>5353</v>
      </c>
      <c r="P2062" s="55">
        <v>45435</v>
      </c>
      <c r="Q2062" s="4" t="s">
        <v>5354</v>
      </c>
      <c r="R2062" s="4"/>
      <c r="S2062" s="4"/>
      <c r="T2062" s="4">
        <v>0</v>
      </c>
      <c r="U2062" s="4" t="s">
        <v>150</v>
      </c>
      <c r="V2062" s="4">
        <v>300640</v>
      </c>
      <c r="W2062" s="4" t="s">
        <v>3275</v>
      </c>
      <c r="X2062" s="4">
        <v>300640</v>
      </c>
      <c r="Y2062" s="4" t="s">
        <v>3275</v>
      </c>
      <c r="Z2062" s="4">
        <v>6</v>
      </c>
      <c r="AA2062" s="4" t="s">
        <v>413</v>
      </c>
      <c r="AB2062" s="4">
        <v>9</v>
      </c>
      <c r="AC2062" s="4" t="s">
        <v>1861</v>
      </c>
      <c r="AD2062" s="36">
        <v>6</v>
      </c>
      <c r="AE2062" s="36" t="s">
        <v>3276</v>
      </c>
      <c r="AF2062" s="4"/>
      <c r="AG2062" s="4"/>
      <c r="AH2062" s="4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</row>
    <row r="2063" spans="1:46" ht="15" customHeight="1" x14ac:dyDescent="0.35">
      <c r="A2063" s="4">
        <v>2024</v>
      </c>
      <c r="B2063" s="4" t="s">
        <v>147</v>
      </c>
      <c r="C2063" s="4" t="s">
        <v>207</v>
      </c>
      <c r="D2063" s="55">
        <v>45399</v>
      </c>
      <c r="E2063" s="4" t="s">
        <v>3250</v>
      </c>
      <c r="F2063" s="4" t="s">
        <v>36</v>
      </c>
      <c r="G2063" s="4" t="s">
        <v>921</v>
      </c>
      <c r="H2063" s="4" t="s">
        <v>38</v>
      </c>
      <c r="I2063" s="4" t="s">
        <v>4520</v>
      </c>
      <c r="J2063" s="4"/>
      <c r="K2063" s="55">
        <v>45425</v>
      </c>
      <c r="L2063" s="4" t="s">
        <v>860</v>
      </c>
      <c r="M2063" s="4" t="s">
        <v>3632</v>
      </c>
      <c r="N2063" s="55" t="s">
        <v>3710</v>
      </c>
      <c r="O2063" s="4" t="s">
        <v>5355</v>
      </c>
      <c r="P2063" s="55">
        <v>45425</v>
      </c>
      <c r="Q2063" s="4" t="s">
        <v>5356</v>
      </c>
      <c r="R2063" s="4"/>
      <c r="S2063" s="4"/>
      <c r="T2063" s="4">
        <v>0</v>
      </c>
      <c r="U2063" s="4" t="s">
        <v>150</v>
      </c>
      <c r="V2063" s="4">
        <v>300562</v>
      </c>
      <c r="W2063" s="4" t="s">
        <v>3033</v>
      </c>
      <c r="X2063" s="4">
        <v>300562</v>
      </c>
      <c r="Y2063" s="4" t="s">
        <v>3033</v>
      </c>
      <c r="Z2063" s="4">
        <v>6</v>
      </c>
      <c r="AA2063" s="4" t="s">
        <v>413</v>
      </c>
      <c r="AB2063" s="4">
        <v>2</v>
      </c>
      <c r="AC2063" s="4" t="s">
        <v>3034</v>
      </c>
      <c r="AD2063" s="36">
        <v>1</v>
      </c>
      <c r="AE2063" s="36" t="s">
        <v>3034</v>
      </c>
      <c r="AF2063" s="4"/>
      <c r="AG2063" s="4"/>
      <c r="AH2063" s="4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</row>
    <row r="2064" spans="1:46" ht="15" customHeight="1" x14ac:dyDescent="0.35">
      <c r="A2064" s="4">
        <v>2024</v>
      </c>
      <c r="B2064" s="4" t="s">
        <v>147</v>
      </c>
      <c r="C2064" s="4" t="s">
        <v>148</v>
      </c>
      <c r="D2064" s="55">
        <v>45374</v>
      </c>
      <c r="E2064" s="4" t="s">
        <v>4525</v>
      </c>
      <c r="F2064" s="4" t="s">
        <v>36</v>
      </c>
      <c r="G2064" s="4" t="s">
        <v>37</v>
      </c>
      <c r="H2064" s="4" t="s">
        <v>38</v>
      </c>
      <c r="I2064" s="4" t="s">
        <v>3491</v>
      </c>
      <c r="J2064" s="4"/>
      <c r="K2064" s="55">
        <v>45399</v>
      </c>
      <c r="L2064" s="4" t="s">
        <v>860</v>
      </c>
      <c r="M2064" s="4" t="s">
        <v>2983</v>
      </c>
      <c r="N2064" s="55"/>
      <c r="O2064" s="4" t="s">
        <v>5357</v>
      </c>
      <c r="P2064" s="55">
        <v>45399</v>
      </c>
      <c r="Q2064" s="4" t="s">
        <v>5358</v>
      </c>
      <c r="R2064" s="4"/>
      <c r="S2064" s="4"/>
      <c r="T2064" s="4">
        <v>0</v>
      </c>
      <c r="U2064" s="4" t="s">
        <v>150</v>
      </c>
      <c r="V2064" s="4">
        <v>301265</v>
      </c>
      <c r="W2064" s="4" t="s">
        <v>443</v>
      </c>
      <c r="X2064" s="4">
        <v>301265</v>
      </c>
      <c r="Y2064" s="4" t="s">
        <v>443</v>
      </c>
      <c r="Z2064" s="4">
        <v>15</v>
      </c>
      <c r="AA2064" s="4" t="s">
        <v>43</v>
      </c>
      <c r="AB2064" s="4">
        <v>1</v>
      </c>
      <c r="AC2064" s="4" t="s">
        <v>43</v>
      </c>
      <c r="AD2064" s="36">
        <v>16</v>
      </c>
      <c r="AE2064" s="36" t="s">
        <v>444</v>
      </c>
      <c r="AF2064" s="4"/>
      <c r="AG2064" s="4"/>
      <c r="AH2064" s="4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</row>
    <row r="2065" spans="1:46" ht="15" customHeight="1" x14ac:dyDescent="0.35">
      <c r="A2065" s="4">
        <v>2024</v>
      </c>
      <c r="B2065" s="4" t="s">
        <v>147</v>
      </c>
      <c r="C2065" s="4" t="s">
        <v>207</v>
      </c>
      <c r="D2065" s="55">
        <v>45394</v>
      </c>
      <c r="E2065" s="4" t="s">
        <v>3250</v>
      </c>
      <c r="F2065" s="4" t="s">
        <v>36</v>
      </c>
      <c r="G2065" s="4" t="s">
        <v>921</v>
      </c>
      <c r="H2065" s="4" t="s">
        <v>38</v>
      </c>
      <c r="I2065" s="4" t="s">
        <v>5120</v>
      </c>
      <c r="J2065" s="4"/>
      <c r="K2065" s="55">
        <v>45399</v>
      </c>
      <c r="L2065" s="4" t="s">
        <v>860</v>
      </c>
      <c r="M2065" s="4" t="s">
        <v>2983</v>
      </c>
      <c r="N2065" s="55"/>
      <c r="O2065" s="4" t="s">
        <v>5359</v>
      </c>
      <c r="P2065" s="55">
        <v>45399</v>
      </c>
      <c r="Q2065" s="4" t="s">
        <v>5360</v>
      </c>
      <c r="R2065" s="4"/>
      <c r="S2065" s="4"/>
      <c r="T2065" s="4">
        <v>0</v>
      </c>
      <c r="U2065" s="4" t="s">
        <v>150</v>
      </c>
      <c r="V2065" s="4">
        <v>301031</v>
      </c>
      <c r="W2065" s="4" t="s">
        <v>1390</v>
      </c>
      <c r="X2065" s="4">
        <v>301031</v>
      </c>
      <c r="Y2065" s="4" t="s">
        <v>1390</v>
      </c>
      <c r="Z2065" s="4">
        <v>12</v>
      </c>
      <c r="AA2065" s="4" t="s">
        <v>83</v>
      </c>
      <c r="AB2065" s="4">
        <v>2</v>
      </c>
      <c r="AC2065" s="4" t="s">
        <v>1391</v>
      </c>
      <c r="AD2065" s="36">
        <v>1</v>
      </c>
      <c r="AE2065" s="36" t="s">
        <v>1391</v>
      </c>
      <c r="AF2065" s="4"/>
      <c r="AG2065" s="4"/>
      <c r="AH2065" s="4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</row>
    <row r="2066" spans="1:46" ht="15" customHeight="1" x14ac:dyDescent="0.35">
      <c r="A2066" s="4">
        <v>2024</v>
      </c>
      <c r="B2066" s="4" t="s">
        <v>34</v>
      </c>
      <c r="C2066" s="4" t="s">
        <v>34</v>
      </c>
      <c r="D2066" s="55">
        <v>45400</v>
      </c>
      <c r="E2066" s="4" t="s">
        <v>4289</v>
      </c>
      <c r="F2066" s="4" t="s">
        <v>36</v>
      </c>
      <c r="G2066" s="4" t="s">
        <v>921</v>
      </c>
      <c r="H2066" s="4" t="s">
        <v>38</v>
      </c>
      <c r="I2066" s="4" t="s">
        <v>2712</v>
      </c>
      <c r="J2066" s="4">
        <v>8</v>
      </c>
      <c r="K2066" s="55">
        <v>45401</v>
      </c>
      <c r="L2066" s="4" t="s">
        <v>860</v>
      </c>
      <c r="M2066" s="4" t="s">
        <v>3632</v>
      </c>
      <c r="N2066" s="55" t="s">
        <v>4973</v>
      </c>
      <c r="O2066" s="4" t="s">
        <v>5361</v>
      </c>
      <c r="P2066" s="55">
        <v>45401</v>
      </c>
      <c r="Q2066" s="4" t="s">
        <v>5362</v>
      </c>
      <c r="R2066" s="4"/>
      <c r="S2066" s="4"/>
      <c r="T2066" s="4">
        <v>26</v>
      </c>
      <c r="U2066" s="4" t="s">
        <v>51</v>
      </c>
      <c r="V2066" s="4">
        <v>332</v>
      </c>
      <c r="W2066" s="4" t="s">
        <v>572</v>
      </c>
      <c r="X2066" s="4">
        <v>475</v>
      </c>
      <c r="Y2066" s="4" t="s">
        <v>572</v>
      </c>
      <c r="Z2066" s="4">
        <v>15</v>
      </c>
      <c r="AA2066" s="4" t="s">
        <v>43</v>
      </c>
      <c r="AB2066" s="4">
        <v>1</v>
      </c>
      <c r="AC2066" s="4" t="s">
        <v>43</v>
      </c>
      <c r="AD2066" s="36">
        <v>31</v>
      </c>
      <c r="AE2066" s="36" t="s">
        <v>49</v>
      </c>
      <c r="AF2066" s="4"/>
      <c r="AG2066" s="4"/>
      <c r="AH2066" s="4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</row>
    <row r="2067" spans="1:46" ht="15" customHeight="1" x14ac:dyDescent="0.35">
      <c r="A2067" s="4">
        <v>2024</v>
      </c>
      <c r="B2067" s="4" t="s">
        <v>147</v>
      </c>
      <c r="C2067" s="4" t="s">
        <v>207</v>
      </c>
      <c r="D2067" s="55">
        <v>45404</v>
      </c>
      <c r="E2067" s="4" t="s">
        <v>4533</v>
      </c>
      <c r="F2067" s="4" t="s">
        <v>3709</v>
      </c>
      <c r="G2067" s="4" t="s">
        <v>37</v>
      </c>
      <c r="H2067" s="4" t="s">
        <v>38</v>
      </c>
      <c r="I2067" s="4" t="s">
        <v>748</v>
      </c>
      <c r="J2067" s="4"/>
      <c r="K2067" s="55">
        <v>45517</v>
      </c>
      <c r="L2067" s="4" t="s">
        <v>860</v>
      </c>
      <c r="M2067" s="4" t="s">
        <v>4585</v>
      </c>
      <c r="N2067" s="55"/>
      <c r="O2067" s="4" t="s">
        <v>5363</v>
      </c>
      <c r="P2067" s="55">
        <v>45517</v>
      </c>
      <c r="Q2067" s="4" t="s">
        <v>5364</v>
      </c>
      <c r="R2067" s="4"/>
      <c r="S2067" s="4"/>
      <c r="T2067" s="4">
        <v>0</v>
      </c>
      <c r="U2067" s="4" t="s">
        <v>150</v>
      </c>
      <c r="V2067" s="4">
        <v>301339</v>
      </c>
      <c r="W2067" s="4" t="s">
        <v>2386</v>
      </c>
      <c r="X2067" s="4">
        <v>301339</v>
      </c>
      <c r="Y2067" s="4" t="s">
        <v>2386</v>
      </c>
      <c r="Z2067" s="4">
        <v>15</v>
      </c>
      <c r="AA2067" s="4" t="s">
        <v>43</v>
      </c>
      <c r="AB2067" s="4">
        <v>7</v>
      </c>
      <c r="AC2067" s="4" t="s">
        <v>2233</v>
      </c>
      <c r="AD2067" s="36">
        <v>1</v>
      </c>
      <c r="AE2067" s="36" t="s">
        <v>2387</v>
      </c>
      <c r="AF2067" s="4"/>
      <c r="AG2067" s="4"/>
      <c r="AH2067" s="4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</row>
    <row r="2068" spans="1:46" ht="15" customHeight="1" x14ac:dyDescent="0.35">
      <c r="A2068" s="4">
        <v>2024</v>
      </c>
      <c r="B2068" s="4" t="s">
        <v>147</v>
      </c>
      <c r="C2068" s="4" t="s">
        <v>148</v>
      </c>
      <c r="D2068" s="55">
        <v>45399</v>
      </c>
      <c r="E2068" s="4" t="s">
        <v>3198</v>
      </c>
      <c r="F2068" s="4" t="s">
        <v>36</v>
      </c>
      <c r="G2068" s="4" t="s">
        <v>37</v>
      </c>
      <c r="H2068" s="4" t="s">
        <v>38</v>
      </c>
      <c r="I2068" s="4" t="s">
        <v>4520</v>
      </c>
      <c r="J2068" s="4"/>
      <c r="K2068" s="55">
        <v>45448</v>
      </c>
      <c r="L2068" s="4" t="s">
        <v>860</v>
      </c>
      <c r="M2068" s="4" t="s">
        <v>3632</v>
      </c>
      <c r="N2068" s="55" t="s">
        <v>3710</v>
      </c>
      <c r="O2068" s="4" t="s">
        <v>5365</v>
      </c>
      <c r="P2068" s="55">
        <v>45448</v>
      </c>
      <c r="Q2068" s="4" t="s">
        <v>5366</v>
      </c>
      <c r="R2068" s="4"/>
      <c r="S2068" s="4"/>
      <c r="T2068" s="4">
        <v>0</v>
      </c>
      <c r="U2068" s="4" t="s">
        <v>150</v>
      </c>
      <c r="V2068" s="4">
        <v>300554</v>
      </c>
      <c r="W2068" s="4" t="s">
        <v>5367</v>
      </c>
      <c r="X2068" s="4">
        <v>300554</v>
      </c>
      <c r="Y2068" s="4" t="s">
        <v>5368</v>
      </c>
      <c r="Z2068" s="4">
        <v>6</v>
      </c>
      <c r="AA2068" s="4" t="s">
        <v>413</v>
      </c>
      <c r="AB2068" s="56">
        <v>1</v>
      </c>
      <c r="AC2068" s="56" t="s">
        <v>413</v>
      </c>
      <c r="AD2068" s="36">
        <v>6</v>
      </c>
      <c r="AE2068" s="36" t="s">
        <v>5369</v>
      </c>
      <c r="AF2068" s="4"/>
      <c r="AG2068" s="4"/>
      <c r="AH2068" s="4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</row>
    <row r="2069" spans="1:46" ht="15" customHeight="1" x14ac:dyDescent="0.35">
      <c r="A2069" s="4">
        <v>2024</v>
      </c>
      <c r="B2069" s="4" t="s">
        <v>147</v>
      </c>
      <c r="C2069" s="4" t="s">
        <v>207</v>
      </c>
      <c r="D2069" s="55">
        <v>45404</v>
      </c>
      <c r="E2069" s="4" t="s">
        <v>4533</v>
      </c>
      <c r="F2069" s="4" t="s">
        <v>3709</v>
      </c>
      <c r="G2069" s="4" t="s">
        <v>37</v>
      </c>
      <c r="H2069" s="4" t="s">
        <v>38</v>
      </c>
      <c r="I2069" s="4" t="s">
        <v>2755</v>
      </c>
      <c r="J2069" s="4">
        <v>5</v>
      </c>
      <c r="K2069" s="55">
        <v>45595</v>
      </c>
      <c r="L2069" s="4" t="s">
        <v>860</v>
      </c>
      <c r="M2069" s="4" t="s">
        <v>4585</v>
      </c>
      <c r="N2069" s="55" t="s">
        <v>3710</v>
      </c>
      <c r="O2069" s="4" t="s">
        <v>5370</v>
      </c>
      <c r="P2069" s="55">
        <v>45595</v>
      </c>
      <c r="Q2069" s="4" t="s">
        <v>5371</v>
      </c>
      <c r="R2069" s="4"/>
      <c r="S2069" s="4"/>
      <c r="T2069" s="4">
        <v>0</v>
      </c>
      <c r="U2069" s="4" t="s">
        <v>150</v>
      </c>
      <c r="V2069" s="4">
        <v>300767</v>
      </c>
      <c r="W2069" s="4" t="s">
        <v>2136</v>
      </c>
      <c r="X2069" s="4">
        <v>300767</v>
      </c>
      <c r="Y2069" s="4" t="s">
        <v>2136</v>
      </c>
      <c r="Z2069" s="4">
        <v>8</v>
      </c>
      <c r="AA2069" s="4" t="s">
        <v>191</v>
      </c>
      <c r="AB2069" s="4">
        <v>11</v>
      </c>
      <c r="AC2069" s="4" t="s">
        <v>2108</v>
      </c>
      <c r="AD2069" s="36">
        <v>1</v>
      </c>
      <c r="AE2069" s="36" t="s">
        <v>2108</v>
      </c>
      <c r="AF2069" s="4"/>
      <c r="AG2069" s="4"/>
      <c r="AH2069" s="4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</row>
    <row r="2070" spans="1:46" ht="15" customHeight="1" x14ac:dyDescent="0.35">
      <c r="A2070" s="4">
        <v>2024</v>
      </c>
      <c r="B2070" s="4" t="s">
        <v>147</v>
      </c>
      <c r="C2070" s="4" t="s">
        <v>207</v>
      </c>
      <c r="D2070" s="55">
        <v>45401</v>
      </c>
      <c r="E2070" s="4" t="s">
        <v>4525</v>
      </c>
      <c r="F2070" s="4" t="s">
        <v>36</v>
      </c>
      <c r="G2070" s="4" t="s">
        <v>37</v>
      </c>
      <c r="H2070" s="4" t="s">
        <v>38</v>
      </c>
      <c r="I2070" s="4" t="s">
        <v>4520</v>
      </c>
      <c r="J2070" s="4"/>
      <c r="K2070" s="55">
        <v>45432</v>
      </c>
      <c r="L2070" s="4" t="s">
        <v>860</v>
      </c>
      <c r="M2070" s="4" t="s">
        <v>3632</v>
      </c>
      <c r="N2070" s="55" t="s">
        <v>3710</v>
      </c>
      <c r="O2070" s="4" t="s">
        <v>5372</v>
      </c>
      <c r="P2070" s="55">
        <v>45432</v>
      </c>
      <c r="Q2070" s="4" t="s">
        <v>5373</v>
      </c>
      <c r="R2070" s="4"/>
      <c r="S2070" s="4"/>
      <c r="T2070" s="4">
        <v>0</v>
      </c>
      <c r="U2070" s="4" t="s">
        <v>150</v>
      </c>
      <c r="V2070" s="4">
        <v>300620</v>
      </c>
      <c r="W2070" s="4" t="s">
        <v>3323</v>
      </c>
      <c r="X2070" s="4">
        <v>300620</v>
      </c>
      <c r="Y2070" s="4" t="s">
        <v>3323</v>
      </c>
      <c r="Z2070" s="4">
        <v>6</v>
      </c>
      <c r="AA2070" s="4" t="s">
        <v>413</v>
      </c>
      <c r="AB2070" s="4">
        <v>7</v>
      </c>
      <c r="AC2070" s="4" t="s">
        <v>3324</v>
      </c>
      <c r="AD2070" s="36">
        <v>1</v>
      </c>
      <c r="AE2070" s="36" t="s">
        <v>3325</v>
      </c>
      <c r="AF2070" s="4"/>
      <c r="AG2070" s="4"/>
      <c r="AH2070" s="4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</row>
    <row r="2071" spans="1:46" ht="15" customHeight="1" x14ac:dyDescent="0.35">
      <c r="A2071" s="4">
        <v>2024</v>
      </c>
      <c r="B2071" s="4" t="s">
        <v>34</v>
      </c>
      <c r="C2071" s="4" t="s">
        <v>244</v>
      </c>
      <c r="D2071" s="55">
        <v>45404</v>
      </c>
      <c r="E2071" s="4" t="s">
        <v>4289</v>
      </c>
      <c r="F2071" s="4" t="s">
        <v>36</v>
      </c>
      <c r="G2071" s="4" t="s">
        <v>921</v>
      </c>
      <c r="H2071" s="4" t="s">
        <v>38</v>
      </c>
      <c r="I2071" s="4" t="s">
        <v>2948</v>
      </c>
      <c r="J2071" s="4"/>
      <c r="K2071" s="55">
        <v>45407</v>
      </c>
      <c r="L2071" s="4" t="s">
        <v>860</v>
      </c>
      <c r="M2071" s="4" t="s">
        <v>3185</v>
      </c>
      <c r="N2071" s="55"/>
      <c r="O2071" s="4" t="s">
        <v>5374</v>
      </c>
      <c r="P2071" s="55">
        <v>45407</v>
      </c>
      <c r="Q2071" s="4" t="s">
        <v>5375</v>
      </c>
      <c r="R2071" s="4"/>
      <c r="S2071" s="4"/>
      <c r="T2071" s="4">
        <v>10</v>
      </c>
      <c r="U2071" s="4" t="s">
        <v>246</v>
      </c>
      <c r="V2071" s="4">
        <v>538</v>
      </c>
      <c r="W2071" s="4" t="s">
        <v>504</v>
      </c>
      <c r="X2071" s="4">
        <v>1030</v>
      </c>
      <c r="Y2071" s="4" t="s">
        <v>505</v>
      </c>
      <c r="Z2071" s="4">
        <v>17</v>
      </c>
      <c r="AA2071" s="4" t="s">
        <v>319</v>
      </c>
      <c r="AB2071" s="4">
        <v>1</v>
      </c>
      <c r="AC2071" s="4" t="s">
        <v>320</v>
      </c>
      <c r="AD2071" s="36">
        <v>1</v>
      </c>
      <c r="AE2071" s="36" t="s">
        <v>320</v>
      </c>
      <c r="AF2071" s="4"/>
      <c r="AG2071" s="4"/>
      <c r="AH2071" s="4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</row>
    <row r="2072" spans="1:46" ht="15" customHeight="1" x14ac:dyDescent="0.35">
      <c r="A2072" s="4">
        <v>2024</v>
      </c>
      <c r="B2072" s="4" t="s">
        <v>34</v>
      </c>
      <c r="C2072" s="4" t="s">
        <v>34</v>
      </c>
      <c r="D2072" s="55">
        <v>45397</v>
      </c>
      <c r="E2072" s="4" t="s">
        <v>3850</v>
      </c>
      <c r="F2072" s="4" t="s">
        <v>36</v>
      </c>
      <c r="G2072" s="4" t="s">
        <v>921</v>
      </c>
      <c r="H2072" s="4" t="s">
        <v>38</v>
      </c>
      <c r="I2072" s="4" t="s">
        <v>2948</v>
      </c>
      <c r="J2072" s="4"/>
      <c r="K2072" s="55">
        <v>45407</v>
      </c>
      <c r="L2072" s="4" t="s">
        <v>860</v>
      </c>
      <c r="M2072" s="4" t="s">
        <v>3185</v>
      </c>
      <c r="N2072" s="55"/>
      <c r="O2072" s="4" t="s">
        <v>5376</v>
      </c>
      <c r="P2072" s="55">
        <v>45407</v>
      </c>
      <c r="Q2072" s="4" t="s">
        <v>5377</v>
      </c>
      <c r="R2072" s="4"/>
      <c r="S2072" s="4"/>
      <c r="T2072" s="4">
        <v>13</v>
      </c>
      <c r="U2072" s="4" t="s">
        <v>132</v>
      </c>
      <c r="V2072" s="4">
        <v>163</v>
      </c>
      <c r="W2072" s="4" t="s">
        <v>133</v>
      </c>
      <c r="X2072" s="4">
        <v>160</v>
      </c>
      <c r="Y2072" s="4" t="s">
        <v>133</v>
      </c>
      <c r="Z2072" s="4">
        <v>15</v>
      </c>
      <c r="AA2072" s="4" t="s">
        <v>43</v>
      </c>
      <c r="AB2072" s="4">
        <v>1</v>
      </c>
      <c r="AC2072" s="4" t="s">
        <v>43</v>
      </c>
      <c r="AD2072" s="36">
        <v>14</v>
      </c>
      <c r="AE2072" s="36" t="s">
        <v>126</v>
      </c>
      <c r="AF2072" s="4"/>
      <c r="AG2072" s="4"/>
      <c r="AH2072" s="4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</row>
    <row r="2073" spans="1:46" ht="15" customHeight="1" x14ac:dyDescent="0.35">
      <c r="A2073" s="4">
        <v>2026</v>
      </c>
      <c r="B2073" s="4" t="s">
        <v>147</v>
      </c>
      <c r="C2073" s="4" t="s">
        <v>148</v>
      </c>
      <c r="D2073" s="55">
        <v>45400</v>
      </c>
      <c r="E2073" s="4" t="s">
        <v>4533</v>
      </c>
      <c r="F2073" s="4" t="s">
        <v>3709</v>
      </c>
      <c r="G2073" s="4" t="s">
        <v>37</v>
      </c>
      <c r="H2073" s="4" t="s">
        <v>4538</v>
      </c>
      <c r="I2073" s="4" t="s">
        <v>4539</v>
      </c>
      <c r="J2073" s="4"/>
      <c r="K2073" s="55"/>
      <c r="L2073" s="4" t="s">
        <v>4540</v>
      </c>
      <c r="M2073" s="4" t="s">
        <v>5378</v>
      </c>
      <c r="N2073" s="55"/>
      <c r="O2073" s="4"/>
      <c r="P2073" s="55"/>
      <c r="Q2073" s="4"/>
      <c r="R2073" s="4"/>
      <c r="S2073" s="4"/>
      <c r="T2073" s="4">
        <v>0</v>
      </c>
      <c r="U2073" s="4" t="s">
        <v>150</v>
      </c>
      <c r="V2073" s="4">
        <v>301440</v>
      </c>
      <c r="W2073" s="4" t="s">
        <v>5379</v>
      </c>
      <c r="X2073" s="4">
        <v>301440</v>
      </c>
      <c r="Y2073" s="4" t="s">
        <v>5379</v>
      </c>
      <c r="Z2073" s="4">
        <v>16</v>
      </c>
      <c r="AA2073" s="4" t="s">
        <v>88</v>
      </c>
      <c r="AB2073" s="4">
        <v>7</v>
      </c>
      <c r="AC2073" s="4" t="s">
        <v>1490</v>
      </c>
      <c r="AD2073" s="36">
        <v>3</v>
      </c>
      <c r="AE2073" s="36" t="s">
        <v>5380</v>
      </c>
      <c r="AF2073" s="4"/>
      <c r="AG2073" s="4"/>
      <c r="AH2073" s="4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</row>
    <row r="2074" spans="1:46" ht="15" customHeight="1" x14ac:dyDescent="0.35">
      <c r="A2074" s="4">
        <v>2024</v>
      </c>
      <c r="B2074" s="4" t="s">
        <v>147</v>
      </c>
      <c r="C2074" s="4" t="s">
        <v>207</v>
      </c>
      <c r="D2074" s="55">
        <v>45407</v>
      </c>
      <c r="E2074" s="4" t="s">
        <v>4533</v>
      </c>
      <c r="F2074" s="4" t="s">
        <v>3709</v>
      </c>
      <c r="G2074" s="4" t="s">
        <v>37</v>
      </c>
      <c r="H2074" s="4" t="s">
        <v>38</v>
      </c>
      <c r="I2074" s="4" t="s">
        <v>2755</v>
      </c>
      <c r="J2074" s="4">
        <v>4</v>
      </c>
      <c r="K2074" s="55">
        <v>45580</v>
      </c>
      <c r="L2074" s="4" t="s">
        <v>860</v>
      </c>
      <c r="M2074" s="4" t="s">
        <v>2949</v>
      </c>
      <c r="N2074" s="55" t="s">
        <v>3710</v>
      </c>
      <c r="O2074" s="4" t="s">
        <v>5381</v>
      </c>
      <c r="P2074" s="55">
        <v>45580</v>
      </c>
      <c r="Q2074" s="4" t="s">
        <v>5382</v>
      </c>
      <c r="R2074" s="4"/>
      <c r="S2074" s="4"/>
      <c r="T2074" s="4">
        <v>0</v>
      </c>
      <c r="U2074" s="4" t="s">
        <v>150</v>
      </c>
      <c r="V2074" s="4">
        <v>301701</v>
      </c>
      <c r="W2074" s="4" t="s">
        <v>2126</v>
      </c>
      <c r="X2074" s="4">
        <v>301701</v>
      </c>
      <c r="Y2074" s="4" t="s">
        <v>2126</v>
      </c>
      <c r="Z2074" s="4">
        <v>22</v>
      </c>
      <c r="AA2074" s="4" t="s">
        <v>108</v>
      </c>
      <c r="AB2074" s="4">
        <v>1</v>
      </c>
      <c r="AC2074" s="4" t="s">
        <v>109</v>
      </c>
      <c r="AD2074" s="36">
        <v>1</v>
      </c>
      <c r="AE2074" s="36" t="s">
        <v>109</v>
      </c>
      <c r="AF2074" s="4"/>
      <c r="AG2074" s="4"/>
      <c r="AH2074" s="4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</row>
    <row r="2075" spans="1:46" ht="15" customHeight="1" x14ac:dyDescent="0.35">
      <c r="A2075" s="4">
        <v>2024</v>
      </c>
      <c r="B2075" s="4" t="s">
        <v>147</v>
      </c>
      <c r="C2075" s="4" t="s">
        <v>148</v>
      </c>
      <c r="D2075" s="55">
        <v>45407</v>
      </c>
      <c r="E2075" s="4" t="s">
        <v>4533</v>
      </c>
      <c r="F2075" s="4" t="s">
        <v>3709</v>
      </c>
      <c r="G2075" s="4" t="s">
        <v>37</v>
      </c>
      <c r="H2075" s="4" t="s">
        <v>38</v>
      </c>
      <c r="I2075" s="4" t="s">
        <v>2755</v>
      </c>
      <c r="J2075" s="4">
        <v>5</v>
      </c>
      <c r="K2075" s="55">
        <v>45539</v>
      </c>
      <c r="L2075" s="4" t="s">
        <v>860</v>
      </c>
      <c r="M2075" s="4" t="s">
        <v>3632</v>
      </c>
      <c r="N2075" s="55" t="s">
        <v>3710</v>
      </c>
      <c r="O2075" s="4" t="s">
        <v>5383</v>
      </c>
      <c r="P2075" s="55">
        <v>45539</v>
      </c>
      <c r="Q2075" s="4" t="s">
        <v>5384</v>
      </c>
      <c r="R2075" s="4"/>
      <c r="S2075" s="4"/>
      <c r="T2075" s="56">
        <v>0</v>
      </c>
      <c r="U2075" s="56" t="s">
        <v>150</v>
      </c>
      <c r="V2075" s="56">
        <v>300783</v>
      </c>
      <c r="W2075" s="56" t="s">
        <v>5385</v>
      </c>
      <c r="X2075" s="56">
        <v>300783</v>
      </c>
      <c r="Y2075" s="56" t="s">
        <v>5385</v>
      </c>
      <c r="Z2075" s="56">
        <v>8</v>
      </c>
      <c r="AA2075" s="56" t="s">
        <v>191</v>
      </c>
      <c r="AB2075" s="56">
        <v>12</v>
      </c>
      <c r="AC2075" s="56" t="s">
        <v>2359</v>
      </c>
      <c r="AD2075" s="37">
        <v>11</v>
      </c>
      <c r="AE2075" s="37" t="s">
        <v>5386</v>
      </c>
      <c r="AF2075" s="4"/>
      <c r="AG2075" s="4"/>
      <c r="AH2075" s="4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</row>
    <row r="2076" spans="1:46" ht="15" customHeight="1" x14ac:dyDescent="0.35">
      <c r="A2076" s="4">
        <v>2024</v>
      </c>
      <c r="B2076" s="4" t="s">
        <v>34</v>
      </c>
      <c r="C2076" s="4" t="s">
        <v>244</v>
      </c>
      <c r="D2076" s="55">
        <v>45407</v>
      </c>
      <c r="E2076" s="4" t="s">
        <v>3250</v>
      </c>
      <c r="F2076" s="4" t="s">
        <v>36</v>
      </c>
      <c r="G2076" s="4" t="s">
        <v>921</v>
      </c>
      <c r="H2076" s="4" t="s">
        <v>38</v>
      </c>
      <c r="I2076" s="4" t="s">
        <v>2948</v>
      </c>
      <c r="J2076" s="4"/>
      <c r="K2076" s="55">
        <v>45411</v>
      </c>
      <c r="L2076" s="4" t="s">
        <v>860</v>
      </c>
      <c r="M2076" s="4" t="s">
        <v>3185</v>
      </c>
      <c r="N2076" s="55"/>
      <c r="O2076" s="4" t="s">
        <v>5387</v>
      </c>
      <c r="P2076" s="55">
        <v>45411</v>
      </c>
      <c r="Q2076" s="4" t="s">
        <v>5388</v>
      </c>
      <c r="R2076" s="4"/>
      <c r="S2076" s="4"/>
      <c r="T2076" s="4">
        <v>10</v>
      </c>
      <c r="U2076" s="4" t="s">
        <v>246</v>
      </c>
      <c r="V2076" s="4">
        <v>550</v>
      </c>
      <c r="W2076" s="4" t="s">
        <v>1213</v>
      </c>
      <c r="X2076" s="4">
        <v>1375</v>
      </c>
      <c r="Y2076" s="4" t="s">
        <v>1214</v>
      </c>
      <c r="Z2076" s="4">
        <v>6</v>
      </c>
      <c r="AA2076" s="4" t="s">
        <v>413</v>
      </c>
      <c r="AB2076" s="4">
        <v>4</v>
      </c>
      <c r="AC2076" s="4" t="s">
        <v>1215</v>
      </c>
      <c r="AD2076" s="36">
        <v>1</v>
      </c>
      <c r="AE2076" s="36" t="s">
        <v>1215</v>
      </c>
      <c r="AF2076" s="4"/>
      <c r="AG2076" s="4"/>
      <c r="AH2076" s="4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</row>
    <row r="2077" spans="1:46" ht="15" customHeight="1" x14ac:dyDescent="0.35">
      <c r="A2077" s="4">
        <v>2024</v>
      </c>
      <c r="B2077" s="4" t="s">
        <v>147</v>
      </c>
      <c r="C2077" s="4" t="s">
        <v>148</v>
      </c>
      <c r="D2077" s="55">
        <v>45392</v>
      </c>
      <c r="E2077" s="4" t="s">
        <v>3250</v>
      </c>
      <c r="F2077" s="4" t="s">
        <v>36</v>
      </c>
      <c r="G2077" s="4" t="s">
        <v>921</v>
      </c>
      <c r="H2077" s="4" t="s">
        <v>38</v>
      </c>
      <c r="I2077" s="4" t="s">
        <v>2755</v>
      </c>
      <c r="J2077" s="4">
        <v>2</v>
      </c>
      <c r="K2077" s="55">
        <v>45406</v>
      </c>
      <c r="L2077" s="4" t="s">
        <v>860</v>
      </c>
      <c r="M2077" s="4" t="s">
        <v>2983</v>
      </c>
      <c r="N2077" s="55" t="s">
        <v>3710</v>
      </c>
      <c r="O2077" s="4" t="s">
        <v>5389</v>
      </c>
      <c r="P2077" s="55">
        <v>45406</v>
      </c>
      <c r="Q2077" s="4" t="s">
        <v>5390</v>
      </c>
      <c r="R2077" s="4"/>
      <c r="S2077" s="4"/>
      <c r="T2077" s="4">
        <v>0</v>
      </c>
      <c r="U2077" s="4" t="s">
        <v>150</v>
      </c>
      <c r="V2077" s="4">
        <v>301702</v>
      </c>
      <c r="W2077" s="4" t="s">
        <v>3006</v>
      </c>
      <c r="X2077" s="4">
        <v>301702</v>
      </c>
      <c r="Y2077" s="4" t="s">
        <v>3006</v>
      </c>
      <c r="Z2077" s="4">
        <v>22</v>
      </c>
      <c r="AA2077" s="4" t="s">
        <v>108</v>
      </c>
      <c r="AB2077" s="4">
        <v>1</v>
      </c>
      <c r="AC2077" s="4" t="s">
        <v>109</v>
      </c>
      <c r="AD2077" s="36">
        <v>2</v>
      </c>
      <c r="AE2077" s="36" t="s">
        <v>3007</v>
      </c>
      <c r="AF2077" s="4"/>
      <c r="AG2077" s="4"/>
      <c r="AH2077" s="4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</row>
    <row r="2078" spans="1:46" ht="15" customHeight="1" x14ac:dyDescent="0.35">
      <c r="A2078" s="4">
        <v>2024</v>
      </c>
      <c r="B2078" s="4" t="s">
        <v>147</v>
      </c>
      <c r="C2078" s="4" t="s">
        <v>148</v>
      </c>
      <c r="D2078" s="55">
        <v>45352</v>
      </c>
      <c r="E2078" s="4" t="s">
        <v>4284</v>
      </c>
      <c r="F2078" s="4" t="s">
        <v>36</v>
      </c>
      <c r="G2078" s="4" t="s">
        <v>37</v>
      </c>
      <c r="H2078" s="4" t="s">
        <v>38</v>
      </c>
      <c r="I2078" s="4" t="s">
        <v>3491</v>
      </c>
      <c r="J2078" s="4"/>
      <c r="K2078" s="55">
        <v>45406</v>
      </c>
      <c r="L2078" s="4" t="s">
        <v>860</v>
      </c>
      <c r="M2078" s="4" t="s">
        <v>2983</v>
      </c>
      <c r="N2078" s="55"/>
      <c r="O2078" s="4" t="s">
        <v>5391</v>
      </c>
      <c r="P2078" s="55">
        <v>45406</v>
      </c>
      <c r="Q2078" s="4" t="s">
        <v>5392</v>
      </c>
      <c r="R2078" s="4"/>
      <c r="S2078" s="4"/>
      <c r="T2078" s="4">
        <v>0</v>
      </c>
      <c r="U2078" s="4" t="s">
        <v>150</v>
      </c>
      <c r="V2078" s="4">
        <v>301273</v>
      </c>
      <c r="W2078" s="4" t="s">
        <v>454</v>
      </c>
      <c r="X2078" s="4">
        <v>301273</v>
      </c>
      <c r="Y2078" s="4" t="s">
        <v>454</v>
      </c>
      <c r="Z2078" s="4">
        <v>15</v>
      </c>
      <c r="AA2078" s="4" t="s">
        <v>43</v>
      </c>
      <c r="AB2078" s="56">
        <v>1</v>
      </c>
      <c r="AC2078" s="56" t="s">
        <v>43</v>
      </c>
      <c r="AD2078" s="36">
        <v>24</v>
      </c>
      <c r="AE2078" s="36" t="s">
        <v>455</v>
      </c>
      <c r="AF2078" s="4"/>
      <c r="AG2078" s="4"/>
      <c r="AH2078" s="4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</row>
    <row r="2079" spans="1:46" ht="15" customHeight="1" x14ac:dyDescent="0.35">
      <c r="A2079" s="4">
        <v>2024</v>
      </c>
      <c r="B2079" s="4" t="s">
        <v>34</v>
      </c>
      <c r="C2079" s="4" t="s">
        <v>34</v>
      </c>
      <c r="D2079" s="55">
        <v>45398</v>
      </c>
      <c r="E2079" s="4" t="s">
        <v>2811</v>
      </c>
      <c r="F2079" s="4" t="s">
        <v>36</v>
      </c>
      <c r="G2079" s="4" t="s">
        <v>921</v>
      </c>
      <c r="H2079" s="4" t="s">
        <v>38</v>
      </c>
      <c r="I2079" s="4" t="s">
        <v>3491</v>
      </c>
      <c r="J2079" s="4"/>
      <c r="K2079" s="55">
        <v>45407</v>
      </c>
      <c r="L2079" s="4" t="s">
        <v>860</v>
      </c>
      <c r="M2079" s="4" t="s">
        <v>3185</v>
      </c>
      <c r="N2079" s="55"/>
      <c r="O2079" s="4" t="s">
        <v>5393</v>
      </c>
      <c r="P2079" s="55">
        <v>45407</v>
      </c>
      <c r="Q2079" s="4" t="s">
        <v>5394</v>
      </c>
      <c r="R2079" s="4"/>
      <c r="S2079" s="4"/>
      <c r="T2079" s="56">
        <v>39</v>
      </c>
      <c r="U2079" s="56" t="s">
        <v>286</v>
      </c>
      <c r="V2079" s="56">
        <v>39</v>
      </c>
      <c r="W2079" s="56" t="s">
        <v>599</v>
      </c>
      <c r="X2079" s="56">
        <v>1087</v>
      </c>
      <c r="Y2079" s="56" t="s">
        <v>600</v>
      </c>
      <c r="Z2079" s="56">
        <v>15</v>
      </c>
      <c r="AA2079" s="56" t="s">
        <v>43</v>
      </c>
      <c r="AB2079" s="56">
        <v>1</v>
      </c>
      <c r="AC2079" s="56" t="s">
        <v>43</v>
      </c>
      <c r="AD2079" s="37">
        <v>1</v>
      </c>
      <c r="AE2079" s="37" t="s">
        <v>43</v>
      </c>
      <c r="AF2079" s="4"/>
      <c r="AG2079" s="4"/>
      <c r="AH2079" s="4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</row>
    <row r="2080" spans="1:46" ht="15" customHeight="1" x14ac:dyDescent="0.35">
      <c r="A2080" s="4">
        <v>2025</v>
      </c>
      <c r="B2080" s="4" t="s">
        <v>147</v>
      </c>
      <c r="C2080" s="4" t="s">
        <v>148</v>
      </c>
      <c r="D2080" s="55">
        <v>45392</v>
      </c>
      <c r="E2080" s="4" t="s">
        <v>4533</v>
      </c>
      <c r="F2080" s="4" t="s">
        <v>3709</v>
      </c>
      <c r="G2080" s="4" t="s">
        <v>37</v>
      </c>
      <c r="H2080" s="4" t="s">
        <v>38</v>
      </c>
      <c r="I2080" s="4" t="s">
        <v>5120</v>
      </c>
      <c r="J2080" s="4"/>
      <c r="K2080" s="55">
        <v>45678</v>
      </c>
      <c r="L2080" s="4" t="s">
        <v>860</v>
      </c>
      <c r="M2080" s="4" t="s">
        <v>2983</v>
      </c>
      <c r="N2080" s="55"/>
      <c r="O2080" s="4" t="s">
        <v>5395</v>
      </c>
      <c r="P2080" s="55">
        <v>45678</v>
      </c>
      <c r="Q2080" s="4" t="s">
        <v>5396</v>
      </c>
      <c r="R2080" s="4"/>
      <c r="S2080" s="4"/>
      <c r="T2080" s="56">
        <v>0</v>
      </c>
      <c r="U2080" s="56" t="s">
        <v>150</v>
      </c>
      <c r="V2080" s="56">
        <v>301096</v>
      </c>
      <c r="W2080" s="56" t="s">
        <v>2649</v>
      </c>
      <c r="X2080" s="56">
        <v>301096</v>
      </c>
      <c r="Y2080" s="56" t="s">
        <v>2649</v>
      </c>
      <c r="Z2080" s="56">
        <v>12</v>
      </c>
      <c r="AA2080" s="56" t="s">
        <v>83</v>
      </c>
      <c r="AB2080" s="56">
        <v>6</v>
      </c>
      <c r="AC2080" s="56" t="s">
        <v>815</v>
      </c>
      <c r="AD2080" s="37">
        <v>7</v>
      </c>
      <c r="AE2080" s="37" t="s">
        <v>2650</v>
      </c>
      <c r="AF2080" s="4"/>
      <c r="AG2080" s="4"/>
      <c r="AH2080" s="4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</row>
    <row r="2081" spans="1:46" ht="15" customHeight="1" x14ac:dyDescent="0.35">
      <c r="A2081" s="4">
        <v>2024</v>
      </c>
      <c r="B2081" s="4" t="s">
        <v>147</v>
      </c>
      <c r="C2081" s="4" t="s">
        <v>207</v>
      </c>
      <c r="D2081" s="55">
        <v>45394</v>
      </c>
      <c r="E2081" s="4" t="s">
        <v>4525</v>
      </c>
      <c r="F2081" s="4" t="s">
        <v>36</v>
      </c>
      <c r="G2081" s="4" t="s">
        <v>37</v>
      </c>
      <c r="H2081" s="4" t="s">
        <v>38</v>
      </c>
      <c r="I2081" s="4" t="s">
        <v>4520</v>
      </c>
      <c r="J2081" s="4"/>
      <c r="K2081" s="55">
        <v>45517</v>
      </c>
      <c r="L2081" s="4" t="s">
        <v>860</v>
      </c>
      <c r="M2081" s="4" t="s">
        <v>4585</v>
      </c>
      <c r="N2081" s="55" t="s">
        <v>3710</v>
      </c>
      <c r="O2081" s="4" t="s">
        <v>5397</v>
      </c>
      <c r="P2081" s="55">
        <v>45517</v>
      </c>
      <c r="Q2081" s="4" t="s">
        <v>5398</v>
      </c>
      <c r="R2081" s="4"/>
      <c r="S2081" s="4"/>
      <c r="T2081" s="56">
        <v>0</v>
      </c>
      <c r="U2081" s="56" t="s">
        <v>150</v>
      </c>
      <c r="V2081" s="56">
        <v>301157</v>
      </c>
      <c r="W2081" s="56" t="s">
        <v>1584</v>
      </c>
      <c r="X2081" s="56">
        <v>301157</v>
      </c>
      <c r="Y2081" s="56" t="s">
        <v>1584</v>
      </c>
      <c r="Z2081" s="56">
        <v>13</v>
      </c>
      <c r="AA2081" s="56" t="s">
        <v>314</v>
      </c>
      <c r="AB2081" s="56">
        <v>5</v>
      </c>
      <c r="AC2081" s="56" t="s">
        <v>1585</v>
      </c>
      <c r="AD2081" s="37">
        <v>1</v>
      </c>
      <c r="AE2081" s="37" t="s">
        <v>1585</v>
      </c>
      <c r="AF2081" s="4"/>
      <c r="AG2081" s="4"/>
      <c r="AH2081" s="4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</row>
    <row r="2082" spans="1:46" ht="15" customHeight="1" x14ac:dyDescent="0.35">
      <c r="A2082" s="4">
        <v>2024</v>
      </c>
      <c r="B2082" s="4" t="s">
        <v>147</v>
      </c>
      <c r="C2082" s="4" t="s">
        <v>148</v>
      </c>
      <c r="D2082" s="55">
        <v>45405</v>
      </c>
      <c r="E2082" s="4" t="s">
        <v>3198</v>
      </c>
      <c r="F2082" s="4" t="s">
        <v>36</v>
      </c>
      <c r="G2082" s="4" t="s">
        <v>37</v>
      </c>
      <c r="H2082" s="4" t="s">
        <v>38</v>
      </c>
      <c r="I2082" s="4" t="s">
        <v>2755</v>
      </c>
      <c r="J2082" s="4">
        <v>8</v>
      </c>
      <c r="K2082" s="55">
        <v>45477</v>
      </c>
      <c r="L2082" s="4" t="s">
        <v>860</v>
      </c>
      <c r="M2082" s="4" t="s">
        <v>3632</v>
      </c>
      <c r="N2082" s="55" t="s">
        <v>3710</v>
      </c>
      <c r="O2082" s="4" t="s">
        <v>5399</v>
      </c>
      <c r="P2082" s="55">
        <v>45477</v>
      </c>
      <c r="Q2082" s="4" t="s">
        <v>5400</v>
      </c>
      <c r="R2082" s="4"/>
      <c r="S2082" s="4"/>
      <c r="T2082" s="4">
        <v>0</v>
      </c>
      <c r="U2082" s="4" t="s">
        <v>150</v>
      </c>
      <c r="V2082" s="4">
        <v>300719</v>
      </c>
      <c r="W2082" s="4" t="s">
        <v>5401</v>
      </c>
      <c r="X2082" s="4">
        <v>300719</v>
      </c>
      <c r="Y2082" s="4" t="s">
        <v>5401</v>
      </c>
      <c r="Z2082" s="4">
        <v>8</v>
      </c>
      <c r="AA2082" s="4" t="s">
        <v>191</v>
      </c>
      <c r="AB2082" s="4">
        <v>5</v>
      </c>
      <c r="AC2082" s="4" t="s">
        <v>3585</v>
      </c>
      <c r="AD2082" s="36">
        <v>4</v>
      </c>
      <c r="AE2082" s="36" t="s">
        <v>5402</v>
      </c>
      <c r="AF2082" s="4"/>
      <c r="AG2082" s="4"/>
      <c r="AH2082" s="4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</row>
    <row r="2083" spans="1:46" ht="15" customHeight="1" x14ac:dyDescent="0.35">
      <c r="A2083" s="4">
        <v>2024</v>
      </c>
      <c r="B2083" s="4" t="s">
        <v>147</v>
      </c>
      <c r="C2083" s="4" t="s">
        <v>148</v>
      </c>
      <c r="D2083" s="55">
        <v>45344</v>
      </c>
      <c r="E2083" s="4" t="s">
        <v>4420</v>
      </c>
      <c r="F2083" s="4" t="s">
        <v>3709</v>
      </c>
      <c r="G2083" s="4" t="s">
        <v>37</v>
      </c>
      <c r="H2083" s="4" t="s">
        <v>38</v>
      </c>
      <c r="I2083" s="4" t="s">
        <v>4520</v>
      </c>
      <c r="J2083" s="4"/>
      <c r="K2083" s="55">
        <v>45621</v>
      </c>
      <c r="L2083" s="4" t="s">
        <v>860</v>
      </c>
      <c r="M2083" s="4" t="s">
        <v>4585</v>
      </c>
      <c r="N2083" s="55" t="s">
        <v>3710</v>
      </c>
      <c r="O2083" s="4" t="s">
        <v>5403</v>
      </c>
      <c r="P2083" s="55">
        <v>45621</v>
      </c>
      <c r="Q2083" s="4" t="s">
        <v>5404</v>
      </c>
      <c r="R2083" s="4"/>
      <c r="S2083" s="4"/>
      <c r="T2083" s="4">
        <v>0</v>
      </c>
      <c r="U2083" s="4" t="s">
        <v>150</v>
      </c>
      <c r="V2083" s="4">
        <v>301159</v>
      </c>
      <c r="W2083" s="4" t="s">
        <v>5405</v>
      </c>
      <c r="X2083" s="4">
        <v>301159</v>
      </c>
      <c r="Y2083" s="4" t="s">
        <v>5405</v>
      </c>
      <c r="Z2083" s="4">
        <v>13</v>
      </c>
      <c r="AA2083" s="4" t="s">
        <v>314</v>
      </c>
      <c r="AB2083" s="4">
        <v>5</v>
      </c>
      <c r="AC2083" s="4" t="s">
        <v>1585</v>
      </c>
      <c r="AD2083" s="36">
        <v>2</v>
      </c>
      <c r="AE2083" s="36" t="s">
        <v>5406</v>
      </c>
      <c r="AF2083" s="4"/>
      <c r="AG2083" s="4"/>
      <c r="AH2083" s="4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</row>
    <row r="2084" spans="1:46" ht="15" customHeight="1" x14ac:dyDescent="0.35">
      <c r="A2084" s="4">
        <v>2024</v>
      </c>
      <c r="B2084" s="4" t="s">
        <v>147</v>
      </c>
      <c r="C2084" s="4" t="s">
        <v>148</v>
      </c>
      <c r="D2084" s="55">
        <v>45334</v>
      </c>
      <c r="E2084" s="4" t="s">
        <v>4525</v>
      </c>
      <c r="F2084" s="4" t="s">
        <v>36</v>
      </c>
      <c r="G2084" s="4" t="s">
        <v>37</v>
      </c>
      <c r="H2084" s="4" t="s">
        <v>38</v>
      </c>
      <c r="I2084" s="4" t="s">
        <v>4520</v>
      </c>
      <c r="J2084" s="4"/>
      <c r="K2084" s="55">
        <v>45547</v>
      </c>
      <c r="L2084" s="4" t="s">
        <v>860</v>
      </c>
      <c r="M2084" s="4" t="s">
        <v>4585</v>
      </c>
      <c r="N2084" s="55" t="s">
        <v>3710</v>
      </c>
      <c r="O2084" s="4" t="s">
        <v>5407</v>
      </c>
      <c r="P2084" s="55">
        <v>45547</v>
      </c>
      <c r="Q2084" s="4" t="s">
        <v>5408</v>
      </c>
      <c r="R2084" s="4"/>
      <c r="S2084" s="4"/>
      <c r="T2084" s="56">
        <v>0</v>
      </c>
      <c r="U2084" s="56" t="s">
        <v>150</v>
      </c>
      <c r="V2084" s="56">
        <v>300652</v>
      </c>
      <c r="W2084" s="56" t="s">
        <v>5409</v>
      </c>
      <c r="X2084" s="56">
        <v>300652</v>
      </c>
      <c r="Y2084" s="56" t="s">
        <v>5409</v>
      </c>
      <c r="Z2084" s="56">
        <v>6</v>
      </c>
      <c r="AA2084" s="56" t="s">
        <v>413</v>
      </c>
      <c r="AB2084" s="56">
        <v>11</v>
      </c>
      <c r="AC2084" s="56" t="s">
        <v>666</v>
      </c>
      <c r="AD2084" s="37">
        <v>12</v>
      </c>
      <c r="AE2084" s="37" t="s">
        <v>5410</v>
      </c>
      <c r="AF2084" s="4"/>
      <c r="AG2084" s="4"/>
      <c r="AH2084" s="4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</row>
    <row r="2085" spans="1:46" ht="15" customHeight="1" x14ac:dyDescent="0.35">
      <c r="A2085" s="4">
        <v>2024</v>
      </c>
      <c r="B2085" s="4" t="s">
        <v>147</v>
      </c>
      <c r="C2085" s="4" t="s">
        <v>148</v>
      </c>
      <c r="D2085" s="55">
        <v>45335</v>
      </c>
      <c r="E2085" s="4" t="s">
        <v>4533</v>
      </c>
      <c r="F2085" s="4" t="s">
        <v>3709</v>
      </c>
      <c r="G2085" s="4" t="s">
        <v>37</v>
      </c>
      <c r="H2085" s="4" t="s">
        <v>38</v>
      </c>
      <c r="I2085" s="4" t="s">
        <v>4520</v>
      </c>
      <c r="J2085" s="4"/>
      <c r="K2085" s="55">
        <v>45645</v>
      </c>
      <c r="L2085" s="4" t="s">
        <v>860</v>
      </c>
      <c r="M2085" s="4" t="s">
        <v>3632</v>
      </c>
      <c r="N2085" s="55" t="s">
        <v>3710</v>
      </c>
      <c r="O2085" s="4" t="s">
        <v>5411</v>
      </c>
      <c r="P2085" s="55">
        <v>45645</v>
      </c>
      <c r="Q2085" s="4" t="s">
        <v>5412</v>
      </c>
      <c r="R2085" s="4"/>
      <c r="S2085" s="4"/>
      <c r="T2085" s="56">
        <v>0</v>
      </c>
      <c r="U2085" s="56" t="s">
        <v>150</v>
      </c>
      <c r="V2085" s="56">
        <v>300586</v>
      </c>
      <c r="W2085" s="56" t="s">
        <v>5413</v>
      </c>
      <c r="X2085" s="56">
        <v>300586</v>
      </c>
      <c r="Y2085" s="56" t="s">
        <v>5413</v>
      </c>
      <c r="Z2085" s="56">
        <v>6</v>
      </c>
      <c r="AA2085" s="56" t="s">
        <v>413</v>
      </c>
      <c r="AB2085" s="56">
        <v>4</v>
      </c>
      <c r="AC2085" s="56" t="s">
        <v>1215</v>
      </c>
      <c r="AD2085" s="37">
        <v>8</v>
      </c>
      <c r="AE2085" s="37" t="s">
        <v>5414</v>
      </c>
      <c r="AF2085" s="4"/>
      <c r="AG2085" s="4"/>
      <c r="AH2085" s="4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</row>
    <row r="2086" spans="1:46" ht="15" customHeight="1" x14ac:dyDescent="0.35">
      <c r="A2086" s="4">
        <v>2025</v>
      </c>
      <c r="B2086" s="4" t="s">
        <v>147</v>
      </c>
      <c r="C2086" s="4" t="s">
        <v>148</v>
      </c>
      <c r="D2086" s="55">
        <v>45771</v>
      </c>
      <c r="E2086" s="4" t="s">
        <v>3708</v>
      </c>
      <c r="F2086" s="4" t="s">
        <v>3709</v>
      </c>
      <c r="G2086" s="4" t="s">
        <v>37</v>
      </c>
      <c r="H2086" s="4" t="s">
        <v>38</v>
      </c>
      <c r="I2086" s="4" t="s">
        <v>2755</v>
      </c>
      <c r="J2086" s="4">
        <v>4</v>
      </c>
      <c r="K2086" s="55">
        <v>45986</v>
      </c>
      <c r="L2086" s="4" t="s">
        <v>860</v>
      </c>
      <c r="M2086" s="4" t="s">
        <v>5415</v>
      </c>
      <c r="N2086" s="55" t="s">
        <v>3710</v>
      </c>
      <c r="O2086" s="4" t="s">
        <v>5416</v>
      </c>
      <c r="P2086" s="55">
        <v>45986</v>
      </c>
      <c r="Q2086" s="4" t="s">
        <v>5417</v>
      </c>
      <c r="R2086" s="4"/>
      <c r="S2086" s="4"/>
      <c r="T2086" s="4">
        <v>0</v>
      </c>
      <c r="U2086" s="4" t="s">
        <v>150</v>
      </c>
      <c r="V2086" s="4">
        <v>301709</v>
      </c>
      <c r="W2086" s="4" t="s">
        <v>5418</v>
      </c>
      <c r="X2086" s="4">
        <v>301709</v>
      </c>
      <c r="Y2086" s="4" t="s">
        <v>5418</v>
      </c>
      <c r="Z2086" s="4">
        <v>22</v>
      </c>
      <c r="AA2086" s="4" t="s">
        <v>108</v>
      </c>
      <c r="AB2086" s="4">
        <v>2</v>
      </c>
      <c r="AC2086" s="4" t="s">
        <v>428</v>
      </c>
      <c r="AD2086" s="36">
        <v>3</v>
      </c>
      <c r="AE2086" s="36" t="s">
        <v>5419</v>
      </c>
      <c r="AF2086" s="4"/>
      <c r="AG2086" s="4"/>
      <c r="AH2086" s="4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</row>
    <row r="2087" spans="1:46" ht="15" customHeight="1" x14ac:dyDescent="0.35">
      <c r="A2087" s="4">
        <v>2026</v>
      </c>
      <c r="B2087" s="4" t="s">
        <v>147</v>
      </c>
      <c r="C2087" s="4" t="s">
        <v>148</v>
      </c>
      <c r="D2087" s="55">
        <v>45848</v>
      </c>
      <c r="E2087" s="4" t="s">
        <v>3708</v>
      </c>
      <c r="F2087" s="4" t="s">
        <v>3709</v>
      </c>
      <c r="G2087" s="4" t="s">
        <v>37</v>
      </c>
      <c r="H2087" s="4" t="s">
        <v>38</v>
      </c>
      <c r="I2087" s="4" t="s">
        <v>4539</v>
      </c>
      <c r="J2087" s="4">
        <v>4</v>
      </c>
      <c r="K2087" s="55">
        <v>46181</v>
      </c>
      <c r="L2087" s="4" t="s">
        <v>860</v>
      </c>
      <c r="M2087" s="4" t="s">
        <v>3632</v>
      </c>
      <c r="N2087" s="55" t="s">
        <v>3710</v>
      </c>
      <c r="O2087" s="4" t="s">
        <v>5420</v>
      </c>
      <c r="P2087" s="55">
        <v>46181</v>
      </c>
      <c r="Q2087" s="4" t="s">
        <v>5421</v>
      </c>
      <c r="R2087" s="55">
        <v>46181</v>
      </c>
      <c r="S2087" s="4" t="s">
        <v>5422</v>
      </c>
      <c r="T2087" s="4">
        <v>0</v>
      </c>
      <c r="U2087" s="4" t="s">
        <v>150</v>
      </c>
      <c r="V2087" s="4">
        <v>301453</v>
      </c>
      <c r="W2087" s="4" t="s">
        <v>5423</v>
      </c>
      <c r="X2087" s="4">
        <v>301453</v>
      </c>
      <c r="Y2087" s="4" t="s">
        <v>5423</v>
      </c>
      <c r="Z2087" s="4">
        <v>16</v>
      </c>
      <c r="AA2087" s="4" t="s">
        <v>88</v>
      </c>
      <c r="AB2087" s="4">
        <v>4</v>
      </c>
      <c r="AC2087" s="4" t="s">
        <v>2187</v>
      </c>
      <c r="AD2087" s="36">
        <v>4</v>
      </c>
      <c r="AE2087" s="36" t="s">
        <v>3542</v>
      </c>
      <c r="AF2087" s="4"/>
      <c r="AG2087" s="4"/>
      <c r="AH2087" s="4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</row>
    <row r="2088" spans="1:46" ht="15" customHeight="1" x14ac:dyDescent="0.35">
      <c r="A2088" s="4">
        <v>2024</v>
      </c>
      <c r="B2088" s="4" t="s">
        <v>147</v>
      </c>
      <c r="C2088" s="4" t="s">
        <v>207</v>
      </c>
      <c r="D2088" s="55">
        <v>45407</v>
      </c>
      <c r="E2088" s="4" t="s">
        <v>2947</v>
      </c>
      <c r="F2088" s="4" t="s">
        <v>36</v>
      </c>
      <c r="G2088" s="4" t="s">
        <v>921</v>
      </c>
      <c r="H2088" s="4" t="s">
        <v>38</v>
      </c>
      <c r="I2088" s="4" t="s">
        <v>3923</v>
      </c>
      <c r="J2088" s="4"/>
      <c r="K2088" s="55">
        <v>45408</v>
      </c>
      <c r="L2088" s="4" t="s">
        <v>860</v>
      </c>
      <c r="M2088" s="4" t="s">
        <v>2983</v>
      </c>
      <c r="N2088" s="55"/>
      <c r="O2088" s="4" t="s">
        <v>5424</v>
      </c>
      <c r="P2088" s="55">
        <v>45408</v>
      </c>
      <c r="Q2088" s="4" t="s">
        <v>5425</v>
      </c>
      <c r="R2088" s="4"/>
      <c r="S2088" s="4"/>
      <c r="T2088" s="4">
        <v>0</v>
      </c>
      <c r="U2088" s="4" t="s">
        <v>150</v>
      </c>
      <c r="V2088" s="4">
        <v>300934</v>
      </c>
      <c r="W2088" s="4" t="s">
        <v>2081</v>
      </c>
      <c r="X2088" s="4">
        <v>300934</v>
      </c>
      <c r="Y2088" s="4" t="s">
        <v>2081</v>
      </c>
      <c r="Z2088" s="4">
        <v>10</v>
      </c>
      <c r="AA2088" s="4" t="s">
        <v>256</v>
      </c>
      <c r="AB2088" s="4">
        <v>7</v>
      </c>
      <c r="AC2088" s="4" t="s">
        <v>2082</v>
      </c>
      <c r="AD2088" s="36">
        <v>1</v>
      </c>
      <c r="AE2088" s="36" t="s">
        <v>2083</v>
      </c>
      <c r="AF2088" s="4"/>
      <c r="AG2088" s="4"/>
      <c r="AH2088" s="4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</row>
    <row r="2089" spans="1:46" ht="15" customHeight="1" x14ac:dyDescent="0.35">
      <c r="A2089" s="4">
        <v>2024</v>
      </c>
      <c r="B2089" s="4" t="s">
        <v>62</v>
      </c>
      <c r="C2089" s="4" t="s">
        <v>62</v>
      </c>
      <c r="D2089" s="55">
        <v>45408</v>
      </c>
      <c r="E2089" s="4" t="s">
        <v>3850</v>
      </c>
      <c r="F2089" s="4" t="s">
        <v>36</v>
      </c>
      <c r="G2089" s="4" t="s">
        <v>921</v>
      </c>
      <c r="H2089" s="4" t="s">
        <v>38</v>
      </c>
      <c r="I2089" s="4" t="s">
        <v>2948</v>
      </c>
      <c r="J2089" s="4"/>
      <c r="K2089" s="55">
        <v>45412</v>
      </c>
      <c r="L2089" s="4" t="s">
        <v>860</v>
      </c>
      <c r="M2089" s="4" t="s">
        <v>2983</v>
      </c>
      <c r="N2089" s="55"/>
      <c r="O2089" s="4" t="s">
        <v>5426</v>
      </c>
      <c r="P2089" s="55">
        <v>45412</v>
      </c>
      <c r="Q2089" s="4" t="s">
        <v>5427</v>
      </c>
      <c r="R2089" s="4"/>
      <c r="S2089" s="4"/>
      <c r="T2089" s="4">
        <v>99</v>
      </c>
      <c r="U2089" s="4" t="s">
        <v>64</v>
      </c>
      <c r="V2089" s="4">
        <v>456</v>
      </c>
      <c r="W2089" s="4" t="s">
        <v>97</v>
      </c>
      <c r="X2089" s="4">
        <v>885</v>
      </c>
      <c r="Y2089" s="4" t="s">
        <v>98</v>
      </c>
      <c r="Z2089" s="4">
        <v>19</v>
      </c>
      <c r="AA2089" s="4" t="s">
        <v>99</v>
      </c>
      <c r="AB2089" s="4">
        <v>1</v>
      </c>
      <c r="AC2089" s="4" t="s">
        <v>99</v>
      </c>
      <c r="AD2089" s="36">
        <v>13</v>
      </c>
      <c r="AE2089" s="36" t="s">
        <v>100</v>
      </c>
      <c r="AF2089" s="4"/>
      <c r="AG2089" s="4"/>
      <c r="AH2089" s="4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</row>
    <row r="2090" spans="1:46" ht="15" customHeight="1" x14ac:dyDescent="0.35">
      <c r="A2090" s="4">
        <v>2026</v>
      </c>
      <c r="B2090" s="4" t="s">
        <v>147</v>
      </c>
      <c r="C2090" s="4" t="s">
        <v>148</v>
      </c>
      <c r="D2090" s="55">
        <v>45964</v>
      </c>
      <c r="E2090" s="4" t="s">
        <v>3708</v>
      </c>
      <c r="F2090" s="4" t="s">
        <v>3709</v>
      </c>
      <c r="G2090" s="4" t="s">
        <v>37</v>
      </c>
      <c r="H2090" s="4" t="s">
        <v>38</v>
      </c>
      <c r="I2090" s="4" t="s">
        <v>4539</v>
      </c>
      <c r="J2090" s="4">
        <v>4</v>
      </c>
      <c r="K2090" s="55">
        <v>46170</v>
      </c>
      <c r="L2090" s="4" t="s">
        <v>860</v>
      </c>
      <c r="M2090" s="4" t="s">
        <v>4545</v>
      </c>
      <c r="N2090" s="55" t="s">
        <v>3710</v>
      </c>
      <c r="O2090" s="4" t="s">
        <v>5428</v>
      </c>
      <c r="P2090" s="55">
        <v>46170</v>
      </c>
      <c r="Q2090" s="4" t="s">
        <v>5429</v>
      </c>
      <c r="R2090" s="4"/>
      <c r="S2090" s="4"/>
      <c r="T2090" s="56">
        <v>0</v>
      </c>
      <c r="U2090" s="56" t="s">
        <v>150</v>
      </c>
      <c r="V2090" s="56">
        <v>300515</v>
      </c>
      <c r="W2090" s="56" t="s">
        <v>5430</v>
      </c>
      <c r="X2090" s="56">
        <v>300515</v>
      </c>
      <c r="Y2090" s="56" t="s">
        <v>5430</v>
      </c>
      <c r="Z2090" s="56">
        <v>5</v>
      </c>
      <c r="AA2090" s="56" t="s">
        <v>77</v>
      </c>
      <c r="AB2090" s="56">
        <v>8</v>
      </c>
      <c r="AC2090" s="56" t="s">
        <v>787</v>
      </c>
      <c r="AD2090" s="37">
        <v>8</v>
      </c>
      <c r="AE2090" s="37" t="s">
        <v>5431</v>
      </c>
      <c r="AF2090" s="4"/>
      <c r="AG2090" s="4"/>
      <c r="AH2090" s="4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</row>
    <row r="2091" spans="1:46" ht="15" customHeight="1" x14ac:dyDescent="0.35">
      <c r="A2091" s="4">
        <v>2024</v>
      </c>
      <c r="B2091" s="4" t="s">
        <v>147</v>
      </c>
      <c r="C2091" s="4" t="s">
        <v>148</v>
      </c>
      <c r="D2091" s="55">
        <v>45412</v>
      </c>
      <c r="E2091" s="4" t="s">
        <v>4525</v>
      </c>
      <c r="F2091" s="4" t="s">
        <v>36</v>
      </c>
      <c r="G2091" s="4" t="s">
        <v>37</v>
      </c>
      <c r="H2091" s="4" t="s">
        <v>38</v>
      </c>
      <c r="I2091" s="4" t="s">
        <v>4520</v>
      </c>
      <c r="J2091" s="4"/>
      <c r="K2091" s="55">
        <v>45456</v>
      </c>
      <c r="L2091" s="4" t="s">
        <v>860</v>
      </c>
      <c r="M2091" s="4" t="s">
        <v>3632</v>
      </c>
      <c r="N2091" s="55" t="s">
        <v>3710</v>
      </c>
      <c r="O2091" s="4" t="s">
        <v>5432</v>
      </c>
      <c r="P2091" s="55">
        <v>45456</v>
      </c>
      <c r="Q2091" s="4" t="s">
        <v>5433</v>
      </c>
      <c r="R2091" s="4"/>
      <c r="S2091" s="4"/>
      <c r="T2091" s="56">
        <v>0</v>
      </c>
      <c r="U2091" s="56" t="s">
        <v>150</v>
      </c>
      <c r="V2091" s="4">
        <v>301136</v>
      </c>
      <c r="W2091" s="56" t="s">
        <v>5434</v>
      </c>
      <c r="X2091" s="4">
        <v>301136</v>
      </c>
      <c r="Y2091" s="56" t="s">
        <v>5434</v>
      </c>
      <c r="Z2091" s="56">
        <v>13</v>
      </c>
      <c r="AA2091" s="56" t="s">
        <v>314</v>
      </c>
      <c r="AB2091" s="56">
        <v>1</v>
      </c>
      <c r="AC2091" s="56" t="s">
        <v>315</v>
      </c>
      <c r="AD2091" s="37">
        <v>6</v>
      </c>
      <c r="AE2091" s="37" t="s">
        <v>5435</v>
      </c>
      <c r="AF2091" s="4"/>
      <c r="AG2091" s="4"/>
      <c r="AH2091" s="4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</row>
    <row r="2092" spans="1:46" ht="15" customHeight="1" x14ac:dyDescent="0.35">
      <c r="A2092" s="4">
        <v>2025</v>
      </c>
      <c r="B2092" s="4" t="s">
        <v>147</v>
      </c>
      <c r="C2092" s="4" t="s">
        <v>207</v>
      </c>
      <c r="D2092" s="55">
        <v>45483</v>
      </c>
      <c r="E2092" s="4" t="s">
        <v>4533</v>
      </c>
      <c r="F2092" s="4" t="s">
        <v>3709</v>
      </c>
      <c r="G2092" s="4" t="s">
        <v>37</v>
      </c>
      <c r="H2092" s="4" t="s">
        <v>38</v>
      </c>
      <c r="I2092" s="4" t="s">
        <v>4520</v>
      </c>
      <c r="J2092" s="4">
        <v>7</v>
      </c>
      <c r="K2092" s="55">
        <v>45757</v>
      </c>
      <c r="L2092" s="4" t="s">
        <v>860</v>
      </c>
      <c r="M2092" s="4" t="s">
        <v>2983</v>
      </c>
      <c r="N2092" s="55" t="s">
        <v>3710</v>
      </c>
      <c r="O2092" s="4" t="s">
        <v>5436</v>
      </c>
      <c r="P2092" s="55">
        <v>45757</v>
      </c>
      <c r="Q2092" s="4" t="s">
        <v>5437</v>
      </c>
      <c r="R2092" s="4"/>
      <c r="S2092" s="4"/>
      <c r="T2092" s="4">
        <v>0</v>
      </c>
      <c r="U2092" s="4" t="s">
        <v>150</v>
      </c>
      <c r="V2092" s="4">
        <v>301189</v>
      </c>
      <c r="W2092" s="4" t="s">
        <v>807</v>
      </c>
      <c r="X2092" s="4">
        <v>301189</v>
      </c>
      <c r="Y2092" s="4" t="s">
        <v>807</v>
      </c>
      <c r="Z2092" s="4">
        <v>13</v>
      </c>
      <c r="AA2092" s="4" t="s">
        <v>314</v>
      </c>
      <c r="AB2092" s="4">
        <v>9</v>
      </c>
      <c r="AC2092" s="4" t="s">
        <v>808</v>
      </c>
      <c r="AD2092" s="36">
        <v>1</v>
      </c>
      <c r="AE2092" s="36" t="s">
        <v>809</v>
      </c>
      <c r="AF2092" s="4"/>
      <c r="AG2092" s="4"/>
      <c r="AH2092" s="4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</row>
    <row r="2093" spans="1:46" ht="15" customHeight="1" x14ac:dyDescent="0.35">
      <c r="A2093" s="4">
        <v>2024</v>
      </c>
      <c r="B2093" s="4" t="s">
        <v>147</v>
      </c>
      <c r="C2093" s="4" t="s">
        <v>207</v>
      </c>
      <c r="D2093" s="55">
        <v>45405</v>
      </c>
      <c r="E2093" s="4" t="s">
        <v>4533</v>
      </c>
      <c r="F2093" s="4" t="s">
        <v>3709</v>
      </c>
      <c r="G2093" s="4" t="s">
        <v>37</v>
      </c>
      <c r="H2093" s="4" t="s">
        <v>38</v>
      </c>
      <c r="I2093" s="4" t="s">
        <v>2728</v>
      </c>
      <c r="J2093" s="4"/>
      <c r="K2093" s="55">
        <v>45547</v>
      </c>
      <c r="L2093" s="4" t="s">
        <v>860</v>
      </c>
      <c r="M2093" s="4" t="s">
        <v>4585</v>
      </c>
      <c r="N2093" s="55"/>
      <c r="O2093" s="4" t="s">
        <v>5438</v>
      </c>
      <c r="P2093" s="55">
        <v>45547</v>
      </c>
      <c r="Q2093" s="4" t="s">
        <v>5439</v>
      </c>
      <c r="R2093" s="4"/>
      <c r="S2093" s="4"/>
      <c r="T2093" s="4">
        <v>0</v>
      </c>
      <c r="U2093" s="4" t="s">
        <v>150</v>
      </c>
      <c r="V2093" s="4">
        <v>300677</v>
      </c>
      <c r="W2093" s="4" t="s">
        <v>478</v>
      </c>
      <c r="X2093" s="4">
        <v>300677</v>
      </c>
      <c r="Y2093" s="4" t="s">
        <v>478</v>
      </c>
      <c r="Z2093" s="4">
        <v>7</v>
      </c>
      <c r="AA2093" s="4" t="s">
        <v>329</v>
      </c>
      <c r="AB2093" s="4">
        <v>1</v>
      </c>
      <c r="AC2093" s="4" t="s">
        <v>330</v>
      </c>
      <c r="AD2093" s="36">
        <v>1</v>
      </c>
      <c r="AE2093" s="36" t="s">
        <v>331</v>
      </c>
      <c r="AF2093" s="4"/>
      <c r="AG2093" s="4"/>
      <c r="AH2093" s="4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</row>
    <row r="2094" spans="1:46" ht="15" customHeight="1" x14ac:dyDescent="0.35">
      <c r="A2094" s="4">
        <v>2024</v>
      </c>
      <c r="B2094" s="4" t="s">
        <v>147</v>
      </c>
      <c r="C2094" s="4" t="s">
        <v>148</v>
      </c>
      <c r="D2094" s="55">
        <v>45414</v>
      </c>
      <c r="E2094" s="4" t="s">
        <v>4525</v>
      </c>
      <c r="F2094" s="4" t="s">
        <v>36</v>
      </c>
      <c r="G2094" s="4" t="s">
        <v>37</v>
      </c>
      <c r="H2094" s="4" t="s">
        <v>38</v>
      </c>
      <c r="I2094" s="4" t="s">
        <v>4520</v>
      </c>
      <c r="J2094" s="4"/>
      <c r="K2094" s="55">
        <v>45513</v>
      </c>
      <c r="L2094" s="4" t="s">
        <v>860</v>
      </c>
      <c r="M2094" s="4" t="s">
        <v>4585</v>
      </c>
      <c r="N2094" s="55" t="s">
        <v>3710</v>
      </c>
      <c r="O2094" s="4" t="s">
        <v>5440</v>
      </c>
      <c r="P2094" s="55">
        <v>45513</v>
      </c>
      <c r="Q2094" s="4" t="s">
        <v>5441</v>
      </c>
      <c r="R2094" s="4"/>
      <c r="S2094" s="4"/>
      <c r="T2094" s="56">
        <v>0</v>
      </c>
      <c r="U2094" s="56" t="s">
        <v>150</v>
      </c>
      <c r="V2094" s="56">
        <v>301175</v>
      </c>
      <c r="W2094" s="56" t="s">
        <v>4628</v>
      </c>
      <c r="X2094" s="56">
        <v>301175</v>
      </c>
      <c r="Y2094" s="56" t="s">
        <v>4628</v>
      </c>
      <c r="Z2094" s="56">
        <v>13</v>
      </c>
      <c r="AA2094" s="56" t="s">
        <v>314</v>
      </c>
      <c r="AB2094" s="56">
        <v>7</v>
      </c>
      <c r="AC2094" s="56" t="s">
        <v>449</v>
      </c>
      <c r="AD2094" s="37">
        <v>5</v>
      </c>
      <c r="AE2094" s="37" t="s">
        <v>4629</v>
      </c>
      <c r="AF2094" s="4"/>
      <c r="AG2094" s="4"/>
      <c r="AH2094" s="4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</row>
    <row r="2095" spans="1:46" ht="15" customHeight="1" x14ac:dyDescent="0.35">
      <c r="A2095" s="4">
        <v>2024</v>
      </c>
      <c r="B2095" s="4" t="s">
        <v>34</v>
      </c>
      <c r="C2095" s="4" t="s">
        <v>244</v>
      </c>
      <c r="D2095" s="55">
        <v>45415</v>
      </c>
      <c r="E2095" s="4" t="s">
        <v>4420</v>
      </c>
      <c r="F2095" s="4" t="s">
        <v>3709</v>
      </c>
      <c r="G2095" s="4" t="s">
        <v>37</v>
      </c>
      <c r="H2095" s="4" t="s">
        <v>38</v>
      </c>
      <c r="I2095" s="4" t="s">
        <v>2948</v>
      </c>
      <c r="J2095" s="4"/>
      <c r="K2095" s="55">
        <v>45426</v>
      </c>
      <c r="L2095" s="4" t="s">
        <v>860</v>
      </c>
      <c r="M2095" s="4" t="s">
        <v>3185</v>
      </c>
      <c r="N2095" s="55"/>
      <c r="O2095" s="4" t="s">
        <v>5442</v>
      </c>
      <c r="P2095" s="55">
        <v>45426</v>
      </c>
      <c r="Q2095" s="4" t="s">
        <v>5443</v>
      </c>
      <c r="R2095" s="4"/>
      <c r="S2095" s="4"/>
      <c r="T2095" s="56">
        <v>10</v>
      </c>
      <c r="U2095" s="56" t="s">
        <v>246</v>
      </c>
      <c r="V2095" s="4">
        <v>520</v>
      </c>
      <c r="W2095" s="56" t="s">
        <v>251</v>
      </c>
      <c r="X2095" s="4">
        <v>98</v>
      </c>
      <c r="Y2095" s="56" t="s">
        <v>252</v>
      </c>
      <c r="Z2095" s="56">
        <v>21</v>
      </c>
      <c r="AA2095" s="56" t="s">
        <v>104</v>
      </c>
      <c r="AB2095" s="56">
        <v>1</v>
      </c>
      <c r="AC2095" s="56" t="s">
        <v>104</v>
      </c>
      <c r="AD2095" s="37">
        <v>1</v>
      </c>
      <c r="AE2095" s="37" t="s">
        <v>104</v>
      </c>
      <c r="AF2095" s="4"/>
      <c r="AG2095" s="4"/>
      <c r="AH2095" s="4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</row>
    <row r="2096" spans="1:46" ht="15" customHeight="1" x14ac:dyDescent="0.35">
      <c r="A2096" s="4">
        <v>2026</v>
      </c>
      <c r="B2096" s="4" t="s">
        <v>147</v>
      </c>
      <c r="C2096" s="4" t="s">
        <v>148</v>
      </c>
      <c r="D2096" s="55">
        <v>45985</v>
      </c>
      <c r="E2096" s="4" t="s">
        <v>3708</v>
      </c>
      <c r="F2096" s="4" t="s">
        <v>3709</v>
      </c>
      <c r="G2096" s="4" t="s">
        <v>37</v>
      </c>
      <c r="H2096" s="4" t="s">
        <v>38</v>
      </c>
      <c r="I2096" s="4" t="s">
        <v>4539</v>
      </c>
      <c r="J2096" s="4">
        <v>4</v>
      </c>
      <c r="K2096" s="55">
        <v>46079</v>
      </c>
      <c r="L2096" s="4" t="s">
        <v>860</v>
      </c>
      <c r="M2096" s="4" t="s">
        <v>3632</v>
      </c>
      <c r="N2096" s="55" t="s">
        <v>3710</v>
      </c>
      <c r="O2096" s="4" t="s">
        <v>5444</v>
      </c>
      <c r="P2096" s="55">
        <v>46079</v>
      </c>
      <c r="Q2096" s="4" t="s">
        <v>5445</v>
      </c>
      <c r="R2096" s="55">
        <v>46080</v>
      </c>
      <c r="S2096" s="4" t="s">
        <v>5446</v>
      </c>
      <c r="T2096" s="4">
        <v>0</v>
      </c>
      <c r="U2096" s="4" t="s">
        <v>150</v>
      </c>
      <c r="V2096" s="4">
        <v>301426</v>
      </c>
      <c r="W2096" s="4" t="s">
        <v>2182</v>
      </c>
      <c r="X2096" s="4">
        <v>301426</v>
      </c>
      <c r="Y2096" s="4" t="s">
        <v>2182</v>
      </c>
      <c r="Z2096" s="4">
        <v>16</v>
      </c>
      <c r="AA2096" s="4" t="s">
        <v>88</v>
      </c>
      <c r="AB2096" s="4">
        <v>1</v>
      </c>
      <c r="AC2096" s="4" t="s">
        <v>89</v>
      </c>
      <c r="AD2096" s="36">
        <v>5</v>
      </c>
      <c r="AE2096" s="36" t="s">
        <v>2183</v>
      </c>
      <c r="AF2096" s="4"/>
      <c r="AG2096" s="4"/>
      <c r="AH2096" s="4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</row>
    <row r="2097" spans="1:46" ht="15" customHeight="1" x14ac:dyDescent="0.35">
      <c r="A2097" s="4">
        <v>2024</v>
      </c>
      <c r="B2097" s="4" t="s">
        <v>147</v>
      </c>
      <c r="C2097" s="4" t="s">
        <v>148</v>
      </c>
      <c r="D2097" s="55">
        <v>45419</v>
      </c>
      <c r="E2097" s="4" t="s">
        <v>4420</v>
      </c>
      <c r="F2097" s="4" t="s">
        <v>3709</v>
      </c>
      <c r="G2097" s="4" t="s">
        <v>37</v>
      </c>
      <c r="H2097" s="4" t="s">
        <v>38</v>
      </c>
      <c r="I2097" s="4" t="s">
        <v>2755</v>
      </c>
      <c r="J2097" s="4">
        <v>5</v>
      </c>
      <c r="K2097" s="55">
        <v>45461</v>
      </c>
      <c r="L2097" s="4" t="s">
        <v>860</v>
      </c>
      <c r="M2097" s="4" t="s">
        <v>3632</v>
      </c>
      <c r="N2097" s="55" t="s">
        <v>3710</v>
      </c>
      <c r="O2097" s="4" t="s">
        <v>5447</v>
      </c>
      <c r="P2097" s="55">
        <v>45461</v>
      </c>
      <c r="Q2097" s="4" t="s">
        <v>5448</v>
      </c>
      <c r="R2097" s="4"/>
      <c r="S2097" s="4"/>
      <c r="T2097" s="4">
        <v>0</v>
      </c>
      <c r="U2097" s="4" t="s">
        <v>150</v>
      </c>
      <c r="V2097" s="4">
        <v>301754</v>
      </c>
      <c r="W2097" s="4" t="s">
        <v>5449</v>
      </c>
      <c r="X2097" s="4">
        <v>301754</v>
      </c>
      <c r="Y2097" s="4" t="s">
        <v>5449</v>
      </c>
      <c r="Z2097" s="4">
        <v>22</v>
      </c>
      <c r="AA2097" s="4" t="s">
        <v>108</v>
      </c>
      <c r="AB2097" s="4">
        <v>8</v>
      </c>
      <c r="AC2097" s="4" t="s">
        <v>804</v>
      </c>
      <c r="AD2097" s="36">
        <v>5</v>
      </c>
      <c r="AE2097" s="36" t="s">
        <v>5450</v>
      </c>
      <c r="AF2097" s="4"/>
      <c r="AG2097" s="4"/>
      <c r="AH2097" s="4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</row>
    <row r="2098" spans="1:46" ht="15" customHeight="1" x14ac:dyDescent="0.35">
      <c r="A2098" s="4">
        <v>2024</v>
      </c>
      <c r="B2098" s="4" t="s">
        <v>147</v>
      </c>
      <c r="C2098" s="4" t="s">
        <v>148</v>
      </c>
      <c r="D2098" s="55">
        <v>45418</v>
      </c>
      <c r="E2098" s="4" t="s">
        <v>4525</v>
      </c>
      <c r="F2098" s="4" t="s">
        <v>36</v>
      </c>
      <c r="G2098" s="4" t="s">
        <v>37</v>
      </c>
      <c r="H2098" s="4" t="s">
        <v>38</v>
      </c>
      <c r="I2098" s="4" t="s">
        <v>4520</v>
      </c>
      <c r="J2098" s="4"/>
      <c r="K2098" s="55">
        <v>45483</v>
      </c>
      <c r="L2098" s="4" t="s">
        <v>860</v>
      </c>
      <c r="M2098" s="4" t="s">
        <v>2983</v>
      </c>
      <c r="N2098" s="55" t="s">
        <v>3710</v>
      </c>
      <c r="O2098" s="4" t="s">
        <v>5451</v>
      </c>
      <c r="P2098" s="55">
        <v>45483</v>
      </c>
      <c r="Q2098" s="4" t="s">
        <v>5452</v>
      </c>
      <c r="R2098" s="4"/>
      <c r="S2098" s="4"/>
      <c r="T2098" s="56">
        <v>0</v>
      </c>
      <c r="U2098" s="56" t="s">
        <v>150</v>
      </c>
      <c r="V2098" s="56">
        <v>300615</v>
      </c>
      <c r="W2098" s="56" t="s">
        <v>3310</v>
      </c>
      <c r="X2098" s="56">
        <v>300615</v>
      </c>
      <c r="Y2098" s="56" t="s">
        <v>3310</v>
      </c>
      <c r="Z2098" s="56">
        <v>6</v>
      </c>
      <c r="AA2098" s="56" t="s">
        <v>413</v>
      </c>
      <c r="AB2098" s="56">
        <v>6</v>
      </c>
      <c r="AC2098" s="56" t="s">
        <v>2999</v>
      </c>
      <c r="AD2098" s="37">
        <v>11</v>
      </c>
      <c r="AE2098" s="37" t="s">
        <v>3311</v>
      </c>
      <c r="AF2098" s="4"/>
      <c r="AG2098" s="4"/>
      <c r="AH2098" s="4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</row>
    <row r="2099" spans="1:46" ht="15" customHeight="1" x14ac:dyDescent="0.35">
      <c r="A2099" s="4">
        <v>2024</v>
      </c>
      <c r="B2099" s="4" t="s">
        <v>147</v>
      </c>
      <c r="C2099" s="4" t="s">
        <v>148</v>
      </c>
      <c r="D2099" s="55">
        <v>45412</v>
      </c>
      <c r="E2099" s="4" t="s">
        <v>2947</v>
      </c>
      <c r="F2099" s="4" t="s">
        <v>36</v>
      </c>
      <c r="G2099" s="4" t="s">
        <v>921</v>
      </c>
      <c r="H2099" s="4" t="s">
        <v>38</v>
      </c>
      <c r="I2099" s="4" t="s">
        <v>3923</v>
      </c>
      <c r="J2099" s="4"/>
      <c r="K2099" s="55">
        <v>45415</v>
      </c>
      <c r="L2099" s="4" t="s">
        <v>860</v>
      </c>
      <c r="M2099" s="4" t="s">
        <v>2983</v>
      </c>
      <c r="N2099" s="55"/>
      <c r="O2099" s="4" t="s">
        <v>5453</v>
      </c>
      <c r="P2099" s="55">
        <v>45415</v>
      </c>
      <c r="Q2099" s="4" t="s">
        <v>5454</v>
      </c>
      <c r="R2099" s="4"/>
      <c r="S2099" s="4"/>
      <c r="T2099" s="56">
        <v>0</v>
      </c>
      <c r="U2099" s="56" t="s">
        <v>150</v>
      </c>
      <c r="V2099" s="56">
        <v>301823</v>
      </c>
      <c r="W2099" s="56" t="s">
        <v>2064</v>
      </c>
      <c r="X2099" s="56">
        <v>301823</v>
      </c>
      <c r="Y2099" s="56" t="s">
        <v>2064</v>
      </c>
      <c r="Z2099" s="56">
        <v>25</v>
      </c>
      <c r="AA2099" s="56" t="s">
        <v>117</v>
      </c>
      <c r="AB2099" s="56">
        <v>2</v>
      </c>
      <c r="AC2099" s="56" t="s">
        <v>1367</v>
      </c>
      <c r="AD2099" s="37">
        <v>2</v>
      </c>
      <c r="AE2099" s="37" t="s">
        <v>2065</v>
      </c>
      <c r="AF2099" s="4"/>
      <c r="AG2099" s="4"/>
      <c r="AH2099" s="4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</row>
    <row r="2100" spans="1:46" ht="15" customHeight="1" x14ac:dyDescent="0.35">
      <c r="A2100" s="4">
        <v>2024</v>
      </c>
      <c r="B2100" s="4" t="s">
        <v>147</v>
      </c>
      <c r="C2100" s="4" t="s">
        <v>148</v>
      </c>
      <c r="D2100" s="55">
        <v>45406</v>
      </c>
      <c r="E2100" s="4" t="s">
        <v>4284</v>
      </c>
      <c r="F2100" s="4" t="s">
        <v>36</v>
      </c>
      <c r="G2100" s="4" t="s">
        <v>37</v>
      </c>
      <c r="H2100" s="4" t="s">
        <v>38</v>
      </c>
      <c r="I2100" s="4" t="s">
        <v>3491</v>
      </c>
      <c r="J2100" s="4"/>
      <c r="K2100" s="55">
        <v>45415</v>
      </c>
      <c r="L2100" s="4" t="s">
        <v>860</v>
      </c>
      <c r="M2100" s="4" t="s">
        <v>2983</v>
      </c>
      <c r="N2100" s="55"/>
      <c r="O2100" s="4" t="s">
        <v>5455</v>
      </c>
      <c r="P2100" s="55">
        <v>45415</v>
      </c>
      <c r="Q2100" s="4" t="s">
        <v>5456</v>
      </c>
      <c r="R2100" s="4"/>
      <c r="S2100" s="4"/>
      <c r="T2100" s="56">
        <v>0</v>
      </c>
      <c r="U2100" s="56" t="s">
        <v>150</v>
      </c>
      <c r="V2100" s="56">
        <v>301280</v>
      </c>
      <c r="W2100" s="56" t="s">
        <v>465</v>
      </c>
      <c r="X2100" s="56">
        <v>301280</v>
      </c>
      <c r="Y2100" s="56" t="s">
        <v>465</v>
      </c>
      <c r="Z2100" s="56">
        <v>15</v>
      </c>
      <c r="AA2100" s="56" t="s">
        <v>43</v>
      </c>
      <c r="AB2100" s="56">
        <v>1</v>
      </c>
      <c r="AC2100" s="56" t="s">
        <v>43</v>
      </c>
      <c r="AD2100" s="37">
        <v>31</v>
      </c>
      <c r="AE2100" s="37" t="s">
        <v>49</v>
      </c>
      <c r="AF2100" s="4"/>
      <c r="AG2100" s="4"/>
      <c r="AH2100" s="4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</row>
    <row r="2101" spans="1:46" ht="15" customHeight="1" x14ac:dyDescent="0.35">
      <c r="A2101" s="4">
        <v>2024</v>
      </c>
      <c r="B2101" s="4" t="s">
        <v>147</v>
      </c>
      <c r="C2101" s="4" t="s">
        <v>207</v>
      </c>
      <c r="D2101" s="55">
        <v>45418</v>
      </c>
      <c r="E2101" s="4" t="s">
        <v>3250</v>
      </c>
      <c r="F2101" s="4" t="s">
        <v>36</v>
      </c>
      <c r="G2101" s="4" t="s">
        <v>921</v>
      </c>
      <c r="H2101" s="4" t="s">
        <v>38</v>
      </c>
      <c r="I2101" s="4" t="s">
        <v>5120</v>
      </c>
      <c r="J2101" s="4"/>
      <c r="K2101" s="55">
        <v>45418</v>
      </c>
      <c r="L2101" s="4" t="s">
        <v>860</v>
      </c>
      <c r="M2101" s="4" t="s">
        <v>3632</v>
      </c>
      <c r="N2101" s="55"/>
      <c r="O2101" s="4" t="s">
        <v>5457</v>
      </c>
      <c r="P2101" s="55">
        <v>45418</v>
      </c>
      <c r="Q2101" s="4" t="s">
        <v>5458</v>
      </c>
      <c r="R2101" s="4"/>
      <c r="S2101" s="4"/>
      <c r="T2101" s="56">
        <v>0</v>
      </c>
      <c r="U2101" s="56" t="s">
        <v>150</v>
      </c>
      <c r="V2101" s="56">
        <v>300214</v>
      </c>
      <c r="W2101" s="56" t="s">
        <v>3104</v>
      </c>
      <c r="X2101" s="56">
        <v>300214</v>
      </c>
      <c r="Y2101" s="56" t="s">
        <v>3104</v>
      </c>
      <c r="Z2101" s="56">
        <v>2</v>
      </c>
      <c r="AA2101" s="56" t="s">
        <v>72</v>
      </c>
      <c r="AB2101" s="56">
        <v>17</v>
      </c>
      <c r="AC2101" s="56" t="s">
        <v>1874</v>
      </c>
      <c r="AD2101" s="37">
        <v>1</v>
      </c>
      <c r="AE2101" s="37" t="s">
        <v>1874</v>
      </c>
      <c r="AF2101" s="4"/>
      <c r="AG2101" s="4"/>
      <c r="AH2101" s="4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</row>
    <row r="2102" spans="1:46" ht="15" customHeight="1" x14ac:dyDescent="0.35">
      <c r="A2102" s="4">
        <v>2024</v>
      </c>
      <c r="B2102" s="4" t="s">
        <v>147</v>
      </c>
      <c r="C2102" s="4" t="s">
        <v>207</v>
      </c>
      <c r="D2102" s="55">
        <v>45391</v>
      </c>
      <c r="E2102" s="4" t="s">
        <v>4533</v>
      </c>
      <c r="F2102" s="4" t="s">
        <v>3709</v>
      </c>
      <c r="G2102" s="4" t="s">
        <v>37</v>
      </c>
      <c r="H2102" s="4" t="s">
        <v>38</v>
      </c>
      <c r="I2102" s="4" t="s">
        <v>3923</v>
      </c>
      <c r="J2102" s="4">
        <v>6</v>
      </c>
      <c r="K2102" s="55">
        <v>45418</v>
      </c>
      <c r="L2102" s="4" t="s">
        <v>860</v>
      </c>
      <c r="M2102" s="4" t="s">
        <v>2983</v>
      </c>
      <c r="N2102" s="55" t="s">
        <v>3710</v>
      </c>
      <c r="O2102" s="4" t="s">
        <v>5459</v>
      </c>
      <c r="P2102" s="55">
        <v>45418</v>
      </c>
      <c r="Q2102" s="4" t="s">
        <v>5460</v>
      </c>
      <c r="R2102" s="4"/>
      <c r="S2102" s="4"/>
      <c r="T2102" s="4">
        <v>0</v>
      </c>
      <c r="U2102" s="4" t="s">
        <v>150</v>
      </c>
      <c r="V2102" s="4">
        <v>301822</v>
      </c>
      <c r="W2102" s="4" t="s">
        <v>1366</v>
      </c>
      <c r="X2102" s="4">
        <v>301822</v>
      </c>
      <c r="Y2102" s="4" t="s">
        <v>1366</v>
      </c>
      <c r="Z2102" s="4">
        <v>25</v>
      </c>
      <c r="AA2102" s="4" t="s">
        <v>117</v>
      </c>
      <c r="AB2102" s="4">
        <v>2</v>
      </c>
      <c r="AC2102" s="4" t="s">
        <v>1367</v>
      </c>
      <c r="AD2102" s="36">
        <v>1</v>
      </c>
      <c r="AE2102" s="36" t="s">
        <v>1368</v>
      </c>
      <c r="AF2102" s="4"/>
      <c r="AG2102" s="4"/>
      <c r="AH2102" s="4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</row>
    <row r="2103" spans="1:46" ht="15" customHeight="1" x14ac:dyDescent="0.35">
      <c r="A2103" s="4">
        <v>2024</v>
      </c>
      <c r="B2103" s="4" t="s">
        <v>147</v>
      </c>
      <c r="C2103" s="4" t="s">
        <v>148</v>
      </c>
      <c r="D2103" s="55">
        <v>45420</v>
      </c>
      <c r="E2103" s="4" t="s">
        <v>4533</v>
      </c>
      <c r="F2103" s="4" t="s">
        <v>3709</v>
      </c>
      <c r="G2103" s="4" t="s">
        <v>37</v>
      </c>
      <c r="H2103" s="4" t="s">
        <v>38</v>
      </c>
      <c r="I2103" s="4" t="s">
        <v>4515</v>
      </c>
      <c r="J2103" s="4"/>
      <c r="K2103" s="55">
        <v>45420</v>
      </c>
      <c r="L2103" s="4" t="s">
        <v>860</v>
      </c>
      <c r="M2103" s="4" t="s">
        <v>3632</v>
      </c>
      <c r="N2103" s="55"/>
      <c r="O2103" s="4" t="s">
        <v>5461</v>
      </c>
      <c r="P2103" s="55">
        <v>45420</v>
      </c>
      <c r="Q2103" s="4" t="s">
        <v>5462</v>
      </c>
      <c r="R2103" s="4"/>
      <c r="S2103" s="4"/>
      <c r="T2103" s="4">
        <v>0</v>
      </c>
      <c r="U2103" s="4" t="s">
        <v>150</v>
      </c>
      <c r="V2103" s="4">
        <v>300678</v>
      </c>
      <c r="W2103" s="4" t="s">
        <v>427</v>
      </c>
      <c r="X2103" s="4">
        <v>300678</v>
      </c>
      <c r="Y2103" s="4" t="s">
        <v>427</v>
      </c>
      <c r="Z2103" s="4">
        <v>7</v>
      </c>
      <c r="AA2103" s="4" t="s">
        <v>329</v>
      </c>
      <c r="AB2103" s="4">
        <v>1</v>
      </c>
      <c r="AC2103" s="4" t="s">
        <v>330</v>
      </c>
      <c r="AD2103" s="36">
        <v>2</v>
      </c>
      <c r="AE2103" s="36" t="s">
        <v>428</v>
      </c>
      <c r="AF2103" s="4"/>
      <c r="AG2103" s="4"/>
      <c r="AH2103" s="4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</row>
    <row r="2104" spans="1:46" ht="15" customHeight="1" x14ac:dyDescent="0.35">
      <c r="A2104" s="4">
        <v>2024</v>
      </c>
      <c r="B2104" s="4" t="s">
        <v>147</v>
      </c>
      <c r="C2104" s="4" t="s">
        <v>148</v>
      </c>
      <c r="D2104" s="55">
        <v>45421</v>
      </c>
      <c r="E2104" s="4" t="s">
        <v>4533</v>
      </c>
      <c r="F2104" s="4" t="s">
        <v>3709</v>
      </c>
      <c r="G2104" s="4" t="s">
        <v>37</v>
      </c>
      <c r="H2104" s="4" t="s">
        <v>38</v>
      </c>
      <c r="I2104" s="4" t="s">
        <v>2755</v>
      </c>
      <c r="J2104" s="4">
        <v>2</v>
      </c>
      <c r="K2104" s="57">
        <v>45434</v>
      </c>
      <c r="L2104" s="4" t="s">
        <v>860</v>
      </c>
      <c r="M2104" s="4" t="s">
        <v>3632</v>
      </c>
      <c r="N2104" s="55" t="s">
        <v>3710</v>
      </c>
      <c r="O2104" s="4" t="s">
        <v>5463</v>
      </c>
      <c r="P2104" s="57">
        <v>45434</v>
      </c>
      <c r="Q2104" s="4" t="s">
        <v>5464</v>
      </c>
      <c r="R2104" s="56"/>
      <c r="S2104" s="4"/>
      <c r="T2104" s="56">
        <v>0</v>
      </c>
      <c r="U2104" s="56" t="s">
        <v>150</v>
      </c>
      <c r="V2104" s="56">
        <v>300760</v>
      </c>
      <c r="W2104" s="56" t="s">
        <v>5465</v>
      </c>
      <c r="X2104" s="56">
        <v>300760</v>
      </c>
      <c r="Y2104" s="56" t="s">
        <v>5465</v>
      </c>
      <c r="Z2104" s="56">
        <v>8</v>
      </c>
      <c r="AA2104" s="56" t="s">
        <v>191</v>
      </c>
      <c r="AB2104" s="56">
        <v>10</v>
      </c>
      <c r="AC2104" s="56" t="s">
        <v>2087</v>
      </c>
      <c r="AD2104" s="37">
        <v>3</v>
      </c>
      <c r="AE2104" s="37" t="s">
        <v>5466</v>
      </c>
      <c r="AF2104" s="4"/>
      <c r="AG2104" s="4"/>
      <c r="AH2104" s="4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</row>
    <row r="2105" spans="1:46" ht="15" customHeight="1" x14ac:dyDescent="0.35">
      <c r="A2105" s="4">
        <v>2024</v>
      </c>
      <c r="B2105" s="4" t="s">
        <v>147</v>
      </c>
      <c r="C2105" s="4" t="s">
        <v>207</v>
      </c>
      <c r="D2105" s="55">
        <v>45340</v>
      </c>
      <c r="E2105" s="4" t="s">
        <v>4284</v>
      </c>
      <c r="F2105" s="4" t="s">
        <v>36</v>
      </c>
      <c r="G2105" s="4" t="s">
        <v>37</v>
      </c>
      <c r="H2105" s="4" t="s">
        <v>38</v>
      </c>
      <c r="I2105" s="4" t="s">
        <v>3491</v>
      </c>
      <c r="J2105" s="4"/>
      <c r="K2105" s="55">
        <v>45421</v>
      </c>
      <c r="L2105" s="4" t="s">
        <v>860</v>
      </c>
      <c r="M2105" s="4" t="s">
        <v>3632</v>
      </c>
      <c r="N2105" s="55"/>
      <c r="O2105" s="4" t="s">
        <v>5467</v>
      </c>
      <c r="P2105" s="55">
        <v>45421</v>
      </c>
      <c r="Q2105" s="4" t="s">
        <v>5468</v>
      </c>
      <c r="R2105" s="4"/>
      <c r="S2105" s="4"/>
      <c r="T2105" s="56">
        <v>0</v>
      </c>
      <c r="U2105" s="56" t="s">
        <v>150</v>
      </c>
      <c r="V2105" s="56">
        <v>301250</v>
      </c>
      <c r="W2105" s="56" t="s">
        <v>2482</v>
      </c>
      <c r="X2105" s="56">
        <v>301250</v>
      </c>
      <c r="Y2105" s="56" t="s">
        <v>1431</v>
      </c>
      <c r="Z2105" s="56">
        <v>15</v>
      </c>
      <c r="AA2105" s="56" t="s">
        <v>43</v>
      </c>
      <c r="AB2105" s="56">
        <v>1</v>
      </c>
      <c r="AC2105" s="56" t="s">
        <v>43</v>
      </c>
      <c r="AD2105" s="37">
        <v>1</v>
      </c>
      <c r="AE2105" s="37" t="s">
        <v>43</v>
      </c>
      <c r="AF2105" s="4"/>
      <c r="AG2105" s="4"/>
      <c r="AH2105" s="4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</row>
    <row r="2106" spans="1:46" ht="15" customHeight="1" x14ac:dyDescent="0.35">
      <c r="A2106" s="4">
        <v>2024</v>
      </c>
      <c r="B2106" s="4" t="s">
        <v>34</v>
      </c>
      <c r="C2106" s="4" t="s">
        <v>34</v>
      </c>
      <c r="D2106" s="55">
        <v>45412</v>
      </c>
      <c r="E2106" s="4" t="s">
        <v>3850</v>
      </c>
      <c r="F2106" s="4" t="s">
        <v>36</v>
      </c>
      <c r="G2106" s="4" t="s">
        <v>921</v>
      </c>
      <c r="H2106" s="4" t="s">
        <v>38</v>
      </c>
      <c r="I2106" s="4" t="s">
        <v>2712</v>
      </c>
      <c r="J2106" s="4">
        <v>3</v>
      </c>
      <c r="K2106" s="57">
        <v>45421</v>
      </c>
      <c r="L2106" s="4" t="s">
        <v>860</v>
      </c>
      <c r="M2106" s="4" t="s">
        <v>3632</v>
      </c>
      <c r="N2106" s="55" t="s">
        <v>4973</v>
      </c>
      <c r="O2106" s="4" t="s">
        <v>5469</v>
      </c>
      <c r="P2106" s="57">
        <v>45421</v>
      </c>
      <c r="Q2106" s="4" t="s">
        <v>5470</v>
      </c>
      <c r="R2106" s="56"/>
      <c r="S2106" s="4"/>
      <c r="T2106" s="56">
        <v>26</v>
      </c>
      <c r="U2106" s="56" t="s">
        <v>51</v>
      </c>
      <c r="V2106" s="56">
        <v>25</v>
      </c>
      <c r="W2106" s="56" t="s">
        <v>52</v>
      </c>
      <c r="X2106" s="56">
        <v>1410</v>
      </c>
      <c r="Y2106" s="56" t="s">
        <v>53</v>
      </c>
      <c r="Z2106" s="56">
        <v>15</v>
      </c>
      <c r="AA2106" s="56" t="s">
        <v>43</v>
      </c>
      <c r="AB2106" s="56">
        <v>1</v>
      </c>
      <c r="AC2106" s="56" t="s">
        <v>43</v>
      </c>
      <c r="AD2106" s="37">
        <v>31</v>
      </c>
      <c r="AE2106" s="37" t="s">
        <v>49</v>
      </c>
      <c r="AF2106" s="4"/>
      <c r="AG2106" s="4"/>
      <c r="AH2106" s="4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</row>
    <row r="2107" spans="1:46" ht="15" customHeight="1" x14ac:dyDescent="0.35">
      <c r="A2107" s="4">
        <v>2024</v>
      </c>
      <c r="B2107" s="4" t="s">
        <v>147</v>
      </c>
      <c r="C2107" s="4" t="s">
        <v>148</v>
      </c>
      <c r="D2107" s="55">
        <v>45399</v>
      </c>
      <c r="E2107" s="4" t="s">
        <v>2947</v>
      </c>
      <c r="F2107" s="4" t="s">
        <v>36</v>
      </c>
      <c r="G2107" s="4" t="s">
        <v>921</v>
      </c>
      <c r="H2107" s="4" t="s">
        <v>38</v>
      </c>
      <c r="I2107" s="4" t="s">
        <v>3923</v>
      </c>
      <c r="J2107" s="4">
        <v>4</v>
      </c>
      <c r="K2107" s="55">
        <v>45415</v>
      </c>
      <c r="L2107" s="4" t="s">
        <v>860</v>
      </c>
      <c r="M2107" s="4" t="s">
        <v>2983</v>
      </c>
      <c r="N2107" s="55" t="s">
        <v>3710</v>
      </c>
      <c r="O2107" s="4" t="s">
        <v>5471</v>
      </c>
      <c r="P2107" s="55">
        <v>45415</v>
      </c>
      <c r="Q2107" s="4" t="s">
        <v>5472</v>
      </c>
      <c r="R2107" s="4"/>
      <c r="S2107" s="4"/>
      <c r="T2107" s="4">
        <v>0</v>
      </c>
      <c r="U2107" s="4" t="s">
        <v>150</v>
      </c>
      <c r="V2107" s="4">
        <v>300940</v>
      </c>
      <c r="W2107" s="4" t="s">
        <v>3516</v>
      </c>
      <c r="X2107" s="4">
        <v>300940</v>
      </c>
      <c r="Y2107" s="4" t="s">
        <v>3516</v>
      </c>
      <c r="Z2107" s="4">
        <v>10</v>
      </c>
      <c r="AA2107" s="4" t="s">
        <v>256</v>
      </c>
      <c r="AB2107" s="4">
        <v>8</v>
      </c>
      <c r="AC2107" s="4" t="s">
        <v>3517</v>
      </c>
      <c r="AD2107" s="36">
        <v>4</v>
      </c>
      <c r="AE2107" s="36" t="s">
        <v>3518</v>
      </c>
      <c r="AF2107" s="4"/>
      <c r="AG2107" s="4"/>
      <c r="AH2107" s="4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</row>
    <row r="2108" spans="1:46" ht="15" customHeight="1" x14ac:dyDescent="0.35">
      <c r="A2108" s="4">
        <v>2024</v>
      </c>
      <c r="B2108" s="4" t="s">
        <v>34</v>
      </c>
      <c r="C2108" s="4" t="s">
        <v>34</v>
      </c>
      <c r="D2108" s="55">
        <v>45412</v>
      </c>
      <c r="E2108" s="4" t="s">
        <v>4289</v>
      </c>
      <c r="F2108" s="4" t="s">
        <v>36</v>
      </c>
      <c r="G2108" s="4" t="s">
        <v>921</v>
      </c>
      <c r="H2108" s="4" t="s">
        <v>38</v>
      </c>
      <c r="I2108" s="4" t="s">
        <v>2712</v>
      </c>
      <c r="J2108" s="4">
        <v>2</v>
      </c>
      <c r="K2108" s="57">
        <v>45422</v>
      </c>
      <c r="L2108" s="4" t="s">
        <v>860</v>
      </c>
      <c r="M2108" s="4" t="s">
        <v>3632</v>
      </c>
      <c r="N2108" s="55" t="s">
        <v>4973</v>
      </c>
      <c r="O2108" s="4" t="s">
        <v>5473</v>
      </c>
      <c r="P2108" s="57">
        <v>45422</v>
      </c>
      <c r="Q2108" s="4" t="s">
        <v>5474</v>
      </c>
      <c r="R2108" s="56"/>
      <c r="S2108" s="4"/>
      <c r="T2108" s="56">
        <v>26</v>
      </c>
      <c r="U2108" s="56" t="s">
        <v>51</v>
      </c>
      <c r="V2108" s="56">
        <v>335</v>
      </c>
      <c r="W2108" s="56" t="s">
        <v>544</v>
      </c>
      <c r="X2108" s="56">
        <v>1545</v>
      </c>
      <c r="Y2108" s="56" t="s">
        <v>544</v>
      </c>
      <c r="Z2108" s="56">
        <v>15</v>
      </c>
      <c r="AA2108" s="56" t="s">
        <v>43</v>
      </c>
      <c r="AB2108" s="56">
        <v>1</v>
      </c>
      <c r="AC2108" s="56" t="s">
        <v>43</v>
      </c>
      <c r="AD2108" s="37">
        <v>1</v>
      </c>
      <c r="AE2108" s="37" t="s">
        <v>43</v>
      </c>
      <c r="AF2108" s="4"/>
      <c r="AG2108" s="4"/>
      <c r="AH2108" s="4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</row>
    <row r="2109" spans="1:46" ht="15" customHeight="1" x14ac:dyDescent="0.35">
      <c r="A2109" s="4">
        <v>2024</v>
      </c>
      <c r="B2109" s="4" t="s">
        <v>147</v>
      </c>
      <c r="C2109" s="4" t="s">
        <v>148</v>
      </c>
      <c r="D2109" s="55">
        <v>45420</v>
      </c>
      <c r="E2109" s="4" t="s">
        <v>4533</v>
      </c>
      <c r="F2109" s="4" t="s">
        <v>36</v>
      </c>
      <c r="G2109" s="4" t="s">
        <v>37</v>
      </c>
      <c r="H2109" s="4" t="s">
        <v>38</v>
      </c>
      <c r="I2109" s="4" t="s">
        <v>3491</v>
      </c>
      <c r="J2109" s="4"/>
      <c r="K2109" s="55">
        <v>45422</v>
      </c>
      <c r="L2109" s="4" t="s">
        <v>860</v>
      </c>
      <c r="M2109" s="4" t="s">
        <v>3632</v>
      </c>
      <c r="N2109" s="55"/>
      <c r="O2109" s="4" t="s">
        <v>5475</v>
      </c>
      <c r="P2109" s="55">
        <v>45422</v>
      </c>
      <c r="Q2109" s="4" t="s">
        <v>5476</v>
      </c>
      <c r="R2109" s="4"/>
      <c r="S2109" s="4"/>
      <c r="T2109" s="4">
        <v>0</v>
      </c>
      <c r="U2109" s="4" t="s">
        <v>150</v>
      </c>
      <c r="V2109" s="4">
        <v>301268</v>
      </c>
      <c r="W2109" s="4" t="s">
        <v>1328</v>
      </c>
      <c r="X2109" s="4">
        <v>301268</v>
      </c>
      <c r="Y2109" s="4" t="s">
        <v>1328</v>
      </c>
      <c r="Z2109" s="4">
        <v>15</v>
      </c>
      <c r="AA2109" s="4" t="s">
        <v>43</v>
      </c>
      <c r="AB2109" s="4">
        <v>1</v>
      </c>
      <c r="AC2109" s="4" t="s">
        <v>43</v>
      </c>
      <c r="AD2109" s="36">
        <v>19</v>
      </c>
      <c r="AE2109" s="36" t="s">
        <v>1329</v>
      </c>
      <c r="AF2109" s="4"/>
      <c r="AG2109" s="4"/>
      <c r="AH2109" s="4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</row>
    <row r="2110" spans="1:46" ht="15" customHeight="1" x14ac:dyDescent="0.35">
      <c r="A2110" s="4">
        <v>2024</v>
      </c>
      <c r="B2110" s="4" t="s">
        <v>147</v>
      </c>
      <c r="C2110" s="4" t="s">
        <v>148</v>
      </c>
      <c r="D2110" s="55">
        <v>45422</v>
      </c>
      <c r="E2110" s="4" t="s">
        <v>4533</v>
      </c>
      <c r="F2110" s="4" t="s">
        <v>3709</v>
      </c>
      <c r="G2110" s="4" t="s">
        <v>37</v>
      </c>
      <c r="H2110" s="4" t="s">
        <v>38</v>
      </c>
      <c r="I2110" s="4" t="s">
        <v>2755</v>
      </c>
      <c r="J2110" s="4">
        <v>5</v>
      </c>
      <c r="K2110" s="57">
        <v>45443</v>
      </c>
      <c r="L2110" s="4" t="s">
        <v>860</v>
      </c>
      <c r="M2110" s="4" t="s">
        <v>3632</v>
      </c>
      <c r="N2110" s="55" t="s">
        <v>3710</v>
      </c>
      <c r="O2110" s="4" t="s">
        <v>5477</v>
      </c>
      <c r="P2110" s="57">
        <v>45443</v>
      </c>
      <c r="Q2110" s="4" t="s">
        <v>5478</v>
      </c>
      <c r="R2110" s="56"/>
      <c r="S2110" s="4"/>
      <c r="T2110" s="56">
        <v>0</v>
      </c>
      <c r="U2110" s="56" t="s">
        <v>150</v>
      </c>
      <c r="V2110" s="56">
        <v>300771</v>
      </c>
      <c r="W2110" s="56" t="s">
        <v>5479</v>
      </c>
      <c r="X2110" s="56">
        <v>300771</v>
      </c>
      <c r="Y2110" s="56" t="s">
        <v>5479</v>
      </c>
      <c r="Z2110" s="56">
        <v>8</v>
      </c>
      <c r="AA2110" s="56" t="s">
        <v>191</v>
      </c>
      <c r="AB2110" s="56">
        <v>11</v>
      </c>
      <c r="AC2110" s="56" t="s">
        <v>2108</v>
      </c>
      <c r="AD2110" s="37">
        <v>5</v>
      </c>
      <c r="AE2110" s="37" t="s">
        <v>5480</v>
      </c>
      <c r="AF2110" s="4"/>
      <c r="AG2110" s="4"/>
      <c r="AH2110" s="4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</row>
    <row r="2111" spans="1:46" ht="15" customHeight="1" x14ac:dyDescent="0.35">
      <c r="A2111" s="4">
        <v>2024</v>
      </c>
      <c r="B2111" s="4" t="s">
        <v>62</v>
      </c>
      <c r="C2111" s="4" t="s">
        <v>62</v>
      </c>
      <c r="D2111" s="55">
        <v>45412</v>
      </c>
      <c r="E2111" s="4" t="s">
        <v>3850</v>
      </c>
      <c r="F2111" s="4" t="s">
        <v>36</v>
      </c>
      <c r="G2111" s="4" t="s">
        <v>921</v>
      </c>
      <c r="H2111" s="4" t="s">
        <v>38</v>
      </c>
      <c r="I2111" s="4" t="s">
        <v>2712</v>
      </c>
      <c r="J2111" s="4">
        <v>2</v>
      </c>
      <c r="K2111" s="55">
        <v>45422</v>
      </c>
      <c r="L2111" s="4" t="s">
        <v>860</v>
      </c>
      <c r="M2111" s="4" t="s">
        <v>2983</v>
      </c>
      <c r="N2111" s="55" t="s">
        <v>3710</v>
      </c>
      <c r="O2111" s="4" t="s">
        <v>5481</v>
      </c>
      <c r="P2111" s="55">
        <v>45422</v>
      </c>
      <c r="Q2111" s="4" t="s">
        <v>5482</v>
      </c>
      <c r="R2111" s="4"/>
      <c r="S2111" s="4"/>
      <c r="T2111" s="4">
        <v>99</v>
      </c>
      <c r="U2111" s="4" t="s">
        <v>64</v>
      </c>
      <c r="V2111" s="4">
        <v>460</v>
      </c>
      <c r="W2111" s="4" t="s">
        <v>111</v>
      </c>
      <c r="X2111" s="4">
        <v>931</v>
      </c>
      <c r="Y2111" s="4" t="s">
        <v>112</v>
      </c>
      <c r="Z2111" s="4">
        <v>23</v>
      </c>
      <c r="AA2111" s="4" t="s">
        <v>113</v>
      </c>
      <c r="AB2111" s="4">
        <v>1</v>
      </c>
      <c r="AC2111" s="4" t="s">
        <v>113</v>
      </c>
      <c r="AD2111" s="36">
        <v>1</v>
      </c>
      <c r="AE2111" s="36" t="s">
        <v>113</v>
      </c>
      <c r="AF2111" s="4"/>
      <c r="AG2111" s="4"/>
      <c r="AH2111" s="4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</row>
    <row r="2112" spans="1:46" ht="15" customHeight="1" x14ac:dyDescent="0.35">
      <c r="A2112" s="4">
        <v>2024</v>
      </c>
      <c r="B2112" s="4" t="s">
        <v>147</v>
      </c>
      <c r="C2112" s="4" t="s">
        <v>207</v>
      </c>
      <c r="D2112" s="55">
        <v>45422</v>
      </c>
      <c r="E2112" s="4" t="s">
        <v>2947</v>
      </c>
      <c r="F2112" s="4" t="s">
        <v>36</v>
      </c>
      <c r="G2112" s="4" t="s">
        <v>921</v>
      </c>
      <c r="H2112" s="4" t="s">
        <v>38</v>
      </c>
      <c r="I2112" s="4" t="s">
        <v>4520</v>
      </c>
      <c r="J2112" s="4"/>
      <c r="K2112" s="57">
        <v>45520</v>
      </c>
      <c r="L2112" s="4" t="s">
        <v>860</v>
      </c>
      <c r="M2112" s="4" t="s">
        <v>4585</v>
      </c>
      <c r="N2112" s="55" t="s">
        <v>3710</v>
      </c>
      <c r="O2112" s="4" t="s">
        <v>5483</v>
      </c>
      <c r="P2112" s="57">
        <v>45520</v>
      </c>
      <c r="Q2112" s="4" t="s">
        <v>5484</v>
      </c>
      <c r="R2112" s="56"/>
      <c r="S2112" s="4"/>
      <c r="T2112" s="56">
        <v>0</v>
      </c>
      <c r="U2112" s="56" t="s">
        <v>150</v>
      </c>
      <c r="V2112" s="56">
        <v>301205</v>
      </c>
      <c r="W2112" s="56" t="s">
        <v>3509</v>
      </c>
      <c r="X2112" s="56">
        <v>301205</v>
      </c>
      <c r="Y2112" s="56" t="s">
        <v>3509</v>
      </c>
      <c r="Z2112" s="56">
        <v>13</v>
      </c>
      <c r="AA2112" s="56" t="s">
        <v>314</v>
      </c>
      <c r="AB2112" s="56">
        <v>11</v>
      </c>
      <c r="AC2112" s="56" t="s">
        <v>3510</v>
      </c>
      <c r="AD2112" s="37">
        <v>1</v>
      </c>
      <c r="AE2112" s="37" t="s">
        <v>3511</v>
      </c>
      <c r="AF2112" s="4"/>
      <c r="AG2112" s="4"/>
      <c r="AH2112" s="4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</row>
    <row r="2113" spans="1:46" ht="15" customHeight="1" x14ac:dyDescent="0.35">
      <c r="A2113" s="4">
        <v>2024</v>
      </c>
      <c r="B2113" s="4" t="s">
        <v>147</v>
      </c>
      <c r="C2113" s="4" t="s">
        <v>148</v>
      </c>
      <c r="D2113" s="55">
        <v>45425</v>
      </c>
      <c r="E2113" s="4" t="s">
        <v>4533</v>
      </c>
      <c r="F2113" s="4" t="s">
        <v>3709</v>
      </c>
      <c r="G2113" s="4" t="s">
        <v>37</v>
      </c>
      <c r="H2113" s="4" t="s">
        <v>38</v>
      </c>
      <c r="I2113" s="4" t="s">
        <v>748</v>
      </c>
      <c r="J2113" s="4"/>
      <c r="K2113" s="55">
        <v>45596</v>
      </c>
      <c r="L2113" s="4" t="s">
        <v>860</v>
      </c>
      <c r="M2113" s="4" t="s">
        <v>2983</v>
      </c>
      <c r="N2113" s="55"/>
      <c r="O2113" s="4" t="s">
        <v>5485</v>
      </c>
      <c r="P2113" s="55">
        <v>45596</v>
      </c>
      <c r="Q2113" s="4" t="s">
        <v>5486</v>
      </c>
      <c r="R2113" s="4"/>
      <c r="S2113" s="4"/>
      <c r="T2113" s="56">
        <v>0</v>
      </c>
      <c r="U2113" s="56" t="s">
        <v>150</v>
      </c>
      <c r="V2113" s="56">
        <v>301486</v>
      </c>
      <c r="W2113" s="56" t="s">
        <v>676</v>
      </c>
      <c r="X2113" s="56">
        <v>301486</v>
      </c>
      <c r="Y2113" s="56" t="s">
        <v>676</v>
      </c>
      <c r="Z2113" s="56">
        <v>18</v>
      </c>
      <c r="AA2113" s="56" t="s">
        <v>94</v>
      </c>
      <c r="AB2113" s="56">
        <v>1</v>
      </c>
      <c r="AC2113" s="56" t="s">
        <v>95</v>
      </c>
      <c r="AD2113" s="37">
        <v>6</v>
      </c>
      <c r="AE2113" s="37" t="s">
        <v>677</v>
      </c>
      <c r="AF2113" s="4"/>
      <c r="AG2113" s="4"/>
      <c r="AH2113" s="4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</row>
    <row r="2114" spans="1:46" ht="15" customHeight="1" x14ac:dyDescent="0.35">
      <c r="A2114" s="4">
        <v>2024</v>
      </c>
      <c r="B2114" s="4" t="s">
        <v>147</v>
      </c>
      <c r="C2114" s="4" t="s">
        <v>148</v>
      </c>
      <c r="D2114" s="55">
        <v>45425</v>
      </c>
      <c r="E2114" s="4" t="s">
        <v>4533</v>
      </c>
      <c r="F2114" s="4" t="s">
        <v>3709</v>
      </c>
      <c r="G2114" s="4" t="s">
        <v>37</v>
      </c>
      <c r="H2114" s="4" t="s">
        <v>38</v>
      </c>
      <c r="I2114" s="4" t="s">
        <v>2755</v>
      </c>
      <c r="J2114" s="4">
        <v>6</v>
      </c>
      <c r="K2114" s="55">
        <v>45509</v>
      </c>
      <c r="L2114" s="4" t="s">
        <v>860</v>
      </c>
      <c r="M2114" s="4" t="s">
        <v>4585</v>
      </c>
      <c r="N2114" s="55" t="s">
        <v>4546</v>
      </c>
      <c r="O2114" s="4" t="s">
        <v>5487</v>
      </c>
      <c r="P2114" s="55">
        <v>45509</v>
      </c>
      <c r="Q2114" s="4" t="s">
        <v>5488</v>
      </c>
      <c r="R2114" s="4"/>
      <c r="S2114" s="4"/>
      <c r="T2114" s="56">
        <v>0</v>
      </c>
      <c r="U2114" s="56" t="s">
        <v>150</v>
      </c>
      <c r="V2114" s="56">
        <v>300727</v>
      </c>
      <c r="W2114" s="56" t="s">
        <v>5489</v>
      </c>
      <c r="X2114" s="56">
        <v>300727</v>
      </c>
      <c r="Y2114" s="56" t="s">
        <v>5489</v>
      </c>
      <c r="Z2114" s="56">
        <v>8</v>
      </c>
      <c r="AA2114" s="56" t="s">
        <v>191</v>
      </c>
      <c r="AB2114" s="56">
        <v>6</v>
      </c>
      <c r="AC2114" s="56" t="s">
        <v>705</v>
      </c>
      <c r="AD2114" s="37">
        <v>4</v>
      </c>
      <c r="AE2114" s="37" t="s">
        <v>5490</v>
      </c>
      <c r="AF2114" s="4"/>
      <c r="AG2114" s="4"/>
      <c r="AH2114" s="4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</row>
    <row r="2115" spans="1:46" ht="15" customHeight="1" x14ac:dyDescent="0.35">
      <c r="A2115" s="4">
        <v>2024</v>
      </c>
      <c r="B2115" s="4" t="s">
        <v>34</v>
      </c>
      <c r="C2115" s="4" t="s">
        <v>244</v>
      </c>
      <c r="D2115" s="55">
        <v>45420</v>
      </c>
      <c r="E2115" s="4" t="s">
        <v>4289</v>
      </c>
      <c r="F2115" s="4" t="s">
        <v>36</v>
      </c>
      <c r="G2115" s="4" t="s">
        <v>921</v>
      </c>
      <c r="H2115" s="4" t="s">
        <v>38</v>
      </c>
      <c r="I2115" s="4" t="s">
        <v>2948</v>
      </c>
      <c r="J2115" s="4"/>
      <c r="K2115" s="55">
        <v>45425</v>
      </c>
      <c r="L2115" s="4" t="s">
        <v>860</v>
      </c>
      <c r="M2115" s="4" t="s">
        <v>2949</v>
      </c>
      <c r="N2115" s="55"/>
      <c r="O2115" s="4" t="s">
        <v>5491</v>
      </c>
      <c r="P2115" s="55">
        <v>45425</v>
      </c>
      <c r="Q2115" s="4" t="s">
        <v>5492</v>
      </c>
      <c r="R2115" s="4"/>
      <c r="S2115" s="4"/>
      <c r="T2115" s="4">
        <v>10</v>
      </c>
      <c r="U2115" s="4" t="s">
        <v>246</v>
      </c>
      <c r="V2115" s="4">
        <v>515</v>
      </c>
      <c r="W2115" s="4" t="s">
        <v>538</v>
      </c>
      <c r="X2115" s="4">
        <v>93</v>
      </c>
      <c r="Y2115" s="4" t="s">
        <v>539</v>
      </c>
      <c r="Z2115" s="4">
        <v>11</v>
      </c>
      <c r="AA2115" s="4" t="s">
        <v>310</v>
      </c>
      <c r="AB2115" s="4">
        <v>1</v>
      </c>
      <c r="AC2115" s="4" t="s">
        <v>310</v>
      </c>
      <c r="AD2115" s="36">
        <v>1</v>
      </c>
      <c r="AE2115" s="36" t="s">
        <v>310</v>
      </c>
      <c r="AF2115" s="4"/>
      <c r="AG2115" s="4"/>
      <c r="AH2115" s="4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</row>
    <row r="2116" spans="1:46" ht="15" customHeight="1" x14ac:dyDescent="0.35">
      <c r="A2116" s="4">
        <v>2024</v>
      </c>
      <c r="B2116" s="4" t="s">
        <v>34</v>
      </c>
      <c r="C2116" s="4" t="s">
        <v>244</v>
      </c>
      <c r="D2116" s="55">
        <v>45414</v>
      </c>
      <c r="E2116" s="4" t="s">
        <v>3250</v>
      </c>
      <c r="F2116" s="4" t="s">
        <v>36</v>
      </c>
      <c r="G2116" s="4" t="s">
        <v>921</v>
      </c>
      <c r="H2116" s="4" t="s">
        <v>38</v>
      </c>
      <c r="I2116" s="4" t="s">
        <v>2948</v>
      </c>
      <c r="J2116" s="4"/>
      <c r="K2116" s="55">
        <v>45426</v>
      </c>
      <c r="L2116" s="4" t="s">
        <v>860</v>
      </c>
      <c r="M2116" s="4" t="s">
        <v>2949</v>
      </c>
      <c r="N2116" s="55"/>
      <c r="O2116" s="4" t="s">
        <v>5493</v>
      </c>
      <c r="P2116" s="55">
        <v>45426</v>
      </c>
      <c r="Q2116" s="4" t="s">
        <v>5494</v>
      </c>
      <c r="R2116" s="4"/>
      <c r="S2116" s="4"/>
      <c r="T2116" s="4">
        <v>10</v>
      </c>
      <c r="U2116" s="4" t="s">
        <v>246</v>
      </c>
      <c r="V2116" s="4">
        <v>555</v>
      </c>
      <c r="W2116" s="4" t="s">
        <v>2396</v>
      </c>
      <c r="X2116" s="4">
        <v>1533</v>
      </c>
      <c r="Y2116" s="4" t="s">
        <v>2397</v>
      </c>
      <c r="Z2116" s="4">
        <v>1</v>
      </c>
      <c r="AA2116" s="4" t="s">
        <v>67</v>
      </c>
      <c r="AB2116" s="4">
        <v>2</v>
      </c>
      <c r="AC2116" s="4" t="s">
        <v>701</v>
      </c>
      <c r="AD2116" s="36">
        <v>1</v>
      </c>
      <c r="AE2116" s="36" t="s">
        <v>701</v>
      </c>
      <c r="AF2116" s="4"/>
      <c r="AG2116" s="4"/>
      <c r="AH2116" s="4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</row>
    <row r="2117" spans="1:46" ht="15" customHeight="1" x14ac:dyDescent="0.35">
      <c r="A2117" s="4">
        <v>2025</v>
      </c>
      <c r="B2117" s="4" t="s">
        <v>147</v>
      </c>
      <c r="C2117" s="4" t="s">
        <v>148</v>
      </c>
      <c r="D2117" s="55">
        <v>45693</v>
      </c>
      <c r="E2117" s="4" t="s">
        <v>4533</v>
      </c>
      <c r="F2117" s="4" t="s">
        <v>3709</v>
      </c>
      <c r="G2117" s="4" t="s">
        <v>37</v>
      </c>
      <c r="H2117" s="4" t="s">
        <v>38</v>
      </c>
      <c r="I2117" s="4" t="s">
        <v>2755</v>
      </c>
      <c r="J2117" s="4">
        <v>6</v>
      </c>
      <c r="K2117" s="55">
        <v>45773</v>
      </c>
      <c r="L2117" s="4" t="s">
        <v>860</v>
      </c>
      <c r="M2117" s="4" t="s">
        <v>2983</v>
      </c>
      <c r="N2117" s="55" t="s">
        <v>3710</v>
      </c>
      <c r="O2117" s="4" t="s">
        <v>5495</v>
      </c>
      <c r="P2117" s="55">
        <v>45773</v>
      </c>
      <c r="Q2117" s="4" t="s">
        <v>5496</v>
      </c>
      <c r="R2117" s="4"/>
      <c r="S2117" s="4"/>
      <c r="T2117" s="56">
        <v>0</v>
      </c>
      <c r="U2117" s="56" t="s">
        <v>150</v>
      </c>
      <c r="V2117" s="56">
        <v>300722</v>
      </c>
      <c r="W2117" s="56" t="s">
        <v>5497</v>
      </c>
      <c r="X2117" s="56">
        <v>300722</v>
      </c>
      <c r="Y2117" s="56" t="s">
        <v>5497</v>
      </c>
      <c r="Z2117" s="56">
        <v>8</v>
      </c>
      <c r="AA2117" s="56" t="s">
        <v>191</v>
      </c>
      <c r="AB2117" s="56">
        <v>5</v>
      </c>
      <c r="AC2117" s="56" t="s">
        <v>3585</v>
      </c>
      <c r="AD2117" s="37">
        <v>7</v>
      </c>
      <c r="AE2117" s="37" t="s">
        <v>5498</v>
      </c>
      <c r="AF2117" s="4"/>
      <c r="AG2117" s="4"/>
      <c r="AH2117" s="4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</row>
    <row r="2118" spans="1:46" ht="15" customHeight="1" x14ac:dyDescent="0.35">
      <c r="A2118" s="4">
        <v>2025</v>
      </c>
      <c r="B2118" s="4" t="s">
        <v>147</v>
      </c>
      <c r="C2118" s="4" t="s">
        <v>148</v>
      </c>
      <c r="D2118" s="55">
        <v>45426</v>
      </c>
      <c r="E2118" s="4" t="s">
        <v>4533</v>
      </c>
      <c r="F2118" s="4" t="s">
        <v>3709</v>
      </c>
      <c r="G2118" s="4" t="s">
        <v>37</v>
      </c>
      <c r="H2118" s="4" t="s">
        <v>38</v>
      </c>
      <c r="I2118" s="4" t="s">
        <v>2755</v>
      </c>
      <c r="J2118" s="4">
        <v>6</v>
      </c>
      <c r="K2118" s="55">
        <v>45688</v>
      </c>
      <c r="L2118" s="4" t="s">
        <v>860</v>
      </c>
      <c r="M2118" s="4" t="s">
        <v>3632</v>
      </c>
      <c r="N2118" s="55" t="s">
        <v>3710</v>
      </c>
      <c r="O2118" s="4" t="s">
        <v>5499</v>
      </c>
      <c r="P2118" s="55">
        <v>45688</v>
      </c>
      <c r="Q2118" s="4" t="s">
        <v>5500</v>
      </c>
      <c r="R2118" s="4"/>
      <c r="S2118" s="4"/>
      <c r="T2118" s="4">
        <v>0</v>
      </c>
      <c r="U2118" s="4" t="s">
        <v>150</v>
      </c>
      <c r="V2118" s="4">
        <v>300712</v>
      </c>
      <c r="W2118" s="4" t="s">
        <v>5501</v>
      </c>
      <c r="X2118" s="4">
        <v>300712</v>
      </c>
      <c r="Y2118" s="4" t="s">
        <v>5501</v>
      </c>
      <c r="Z2118" s="4">
        <v>8</v>
      </c>
      <c r="AA2118" s="4" t="s">
        <v>191</v>
      </c>
      <c r="AB2118" s="4">
        <v>4</v>
      </c>
      <c r="AC2118" s="4" t="s">
        <v>2284</v>
      </c>
      <c r="AD2118" s="36">
        <v>5</v>
      </c>
      <c r="AE2118" s="36" t="s">
        <v>5502</v>
      </c>
      <c r="AF2118" s="4"/>
      <c r="AG2118" s="4"/>
      <c r="AH2118" s="4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</row>
    <row r="2119" spans="1:46" ht="15" customHeight="1" x14ac:dyDescent="0.35">
      <c r="A2119" s="4">
        <v>2024</v>
      </c>
      <c r="B2119" s="4" t="s">
        <v>147</v>
      </c>
      <c r="C2119" s="4" t="s">
        <v>207</v>
      </c>
      <c r="D2119" s="55">
        <v>45427</v>
      </c>
      <c r="E2119" s="4" t="s">
        <v>4533</v>
      </c>
      <c r="F2119" s="4" t="s">
        <v>3709</v>
      </c>
      <c r="G2119" s="4" t="s">
        <v>37</v>
      </c>
      <c r="H2119" s="4" t="s">
        <v>38</v>
      </c>
      <c r="I2119" s="4" t="s">
        <v>748</v>
      </c>
      <c r="J2119" s="4"/>
      <c r="K2119" s="55">
        <v>45475</v>
      </c>
      <c r="L2119" s="4" t="s">
        <v>860</v>
      </c>
      <c r="M2119" s="4" t="s">
        <v>4585</v>
      </c>
      <c r="N2119" s="55"/>
      <c r="O2119" s="4" t="s">
        <v>5503</v>
      </c>
      <c r="P2119" s="55">
        <v>45475</v>
      </c>
      <c r="Q2119" s="4" t="s">
        <v>5504</v>
      </c>
      <c r="R2119" s="4"/>
      <c r="S2119" s="4"/>
      <c r="T2119" s="4">
        <v>0</v>
      </c>
      <c r="U2119" s="4" t="s">
        <v>150</v>
      </c>
      <c r="V2119" s="4">
        <v>301327</v>
      </c>
      <c r="W2119" s="4" t="s">
        <v>1397</v>
      </c>
      <c r="X2119" s="4">
        <v>301327</v>
      </c>
      <c r="Y2119" s="4" t="s">
        <v>1397</v>
      </c>
      <c r="Z2119" s="4">
        <v>15</v>
      </c>
      <c r="AA2119" s="4" t="s">
        <v>43</v>
      </c>
      <c r="AB2119" s="4">
        <v>6</v>
      </c>
      <c r="AC2119" s="4" t="s">
        <v>1398</v>
      </c>
      <c r="AD2119" s="36">
        <v>1</v>
      </c>
      <c r="AE2119" s="36" t="s">
        <v>1398</v>
      </c>
      <c r="AF2119" s="4"/>
      <c r="AG2119" s="4"/>
      <c r="AH2119" s="4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</row>
    <row r="2120" spans="1:46" ht="15" customHeight="1" x14ac:dyDescent="0.35">
      <c r="A2120" s="4">
        <v>2024</v>
      </c>
      <c r="B2120" s="4" t="s">
        <v>147</v>
      </c>
      <c r="C2120" s="4" t="s">
        <v>207</v>
      </c>
      <c r="D2120" s="55">
        <v>45427</v>
      </c>
      <c r="E2120" s="4" t="s">
        <v>4420</v>
      </c>
      <c r="F2120" s="4" t="s">
        <v>3709</v>
      </c>
      <c r="G2120" s="4" t="s">
        <v>37</v>
      </c>
      <c r="H2120" s="4" t="s">
        <v>38</v>
      </c>
      <c r="I2120" s="4" t="s">
        <v>748</v>
      </c>
      <c r="J2120" s="4"/>
      <c r="K2120" s="55">
        <v>45610</v>
      </c>
      <c r="L2120" s="4" t="s">
        <v>860</v>
      </c>
      <c r="M2120" s="4" t="s">
        <v>2983</v>
      </c>
      <c r="N2120" s="55"/>
      <c r="O2120" s="4" t="s">
        <v>5505</v>
      </c>
      <c r="P2120" s="55">
        <v>45610</v>
      </c>
      <c r="Q2120" s="4" t="s">
        <v>5506</v>
      </c>
      <c r="R2120" s="4"/>
      <c r="S2120" s="4"/>
      <c r="T2120" s="4">
        <v>0</v>
      </c>
      <c r="U2120" s="4" t="s">
        <v>150</v>
      </c>
      <c r="V2120" s="4">
        <v>301498</v>
      </c>
      <c r="W2120" s="4" t="s">
        <v>756</v>
      </c>
      <c r="X2120" s="4">
        <v>301498</v>
      </c>
      <c r="Y2120" s="4" t="s">
        <v>756</v>
      </c>
      <c r="Z2120" s="4">
        <v>18</v>
      </c>
      <c r="AA2120" s="4" t="s">
        <v>94</v>
      </c>
      <c r="AB2120" s="4">
        <v>3</v>
      </c>
      <c r="AC2120" s="4" t="s">
        <v>757</v>
      </c>
      <c r="AD2120" s="36">
        <v>1</v>
      </c>
      <c r="AE2120" s="36" t="s">
        <v>757</v>
      </c>
      <c r="AF2120" s="4"/>
      <c r="AG2120" s="4"/>
      <c r="AH2120" s="4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</row>
    <row r="2121" spans="1:46" ht="15" customHeight="1" x14ac:dyDescent="0.35">
      <c r="A2121" s="4">
        <v>2024</v>
      </c>
      <c r="B2121" s="4" t="s">
        <v>147</v>
      </c>
      <c r="C2121" s="4" t="s">
        <v>207</v>
      </c>
      <c r="D2121" s="55">
        <v>45404</v>
      </c>
      <c r="E2121" s="4" t="s">
        <v>3198</v>
      </c>
      <c r="F2121" s="4" t="s">
        <v>3709</v>
      </c>
      <c r="G2121" s="4" t="s">
        <v>37</v>
      </c>
      <c r="H2121" s="4" t="s">
        <v>38</v>
      </c>
      <c r="I2121" s="4" t="s">
        <v>2712</v>
      </c>
      <c r="J2121" s="4">
        <v>7</v>
      </c>
      <c r="K2121" s="55">
        <v>45425</v>
      </c>
      <c r="L2121" s="4" t="s">
        <v>860</v>
      </c>
      <c r="M2121" s="4" t="s">
        <v>3632</v>
      </c>
      <c r="N2121" s="55" t="s">
        <v>3710</v>
      </c>
      <c r="O2121" s="4" t="s">
        <v>5507</v>
      </c>
      <c r="P2121" s="55">
        <v>45425</v>
      </c>
      <c r="Q2121" s="4" t="s">
        <v>5508</v>
      </c>
      <c r="R2121" s="4"/>
      <c r="S2121" s="4"/>
      <c r="T2121" s="4">
        <v>0</v>
      </c>
      <c r="U2121" s="4" t="s">
        <v>150</v>
      </c>
      <c r="V2121" s="4">
        <v>300260</v>
      </c>
      <c r="W2121" s="4" t="s">
        <v>5509</v>
      </c>
      <c r="X2121" s="4">
        <v>300260</v>
      </c>
      <c r="Y2121" s="4" t="s">
        <v>5509</v>
      </c>
      <c r="Z2121" s="4">
        <v>3</v>
      </c>
      <c r="AA2121" s="4" t="s">
        <v>152</v>
      </c>
      <c r="AB2121" s="4">
        <v>2</v>
      </c>
      <c r="AC2121" s="4" t="s">
        <v>915</v>
      </c>
      <c r="AD2121" s="36">
        <v>1</v>
      </c>
      <c r="AE2121" s="36" t="s">
        <v>915</v>
      </c>
      <c r="AF2121" s="4"/>
      <c r="AG2121" s="4"/>
      <c r="AH2121" s="4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</row>
    <row r="2122" spans="1:46" ht="15" customHeight="1" x14ac:dyDescent="0.35">
      <c r="A2122" s="4">
        <v>2024</v>
      </c>
      <c r="B2122" s="4" t="s">
        <v>34</v>
      </c>
      <c r="C2122" s="4" t="s">
        <v>34</v>
      </c>
      <c r="D2122" s="55">
        <v>45384</v>
      </c>
      <c r="E2122" s="4" t="s">
        <v>4420</v>
      </c>
      <c r="F2122" s="4" t="s">
        <v>36</v>
      </c>
      <c r="G2122" s="4" t="s">
        <v>37</v>
      </c>
      <c r="H2122" s="4" t="s">
        <v>38</v>
      </c>
      <c r="I2122" s="4" t="s">
        <v>2712</v>
      </c>
      <c r="J2122" s="4">
        <v>4</v>
      </c>
      <c r="K2122" s="55">
        <v>45425</v>
      </c>
      <c r="L2122" s="4" t="s">
        <v>860</v>
      </c>
      <c r="M2122" s="4" t="s">
        <v>3632</v>
      </c>
      <c r="N2122" s="55" t="s">
        <v>4973</v>
      </c>
      <c r="O2122" s="4" t="s">
        <v>5510</v>
      </c>
      <c r="P2122" s="55">
        <v>45425</v>
      </c>
      <c r="Q2122" s="4" t="s">
        <v>5511</v>
      </c>
      <c r="R2122" s="4"/>
      <c r="S2122" s="4"/>
      <c r="T2122" s="56">
        <v>36</v>
      </c>
      <c r="U2122" s="56" t="s">
        <v>229</v>
      </c>
      <c r="V2122" s="56">
        <v>203</v>
      </c>
      <c r="W2122" s="56" t="s">
        <v>3121</v>
      </c>
      <c r="X2122" s="56">
        <v>1717</v>
      </c>
      <c r="Y2122" s="56" t="s">
        <v>3121</v>
      </c>
      <c r="Z2122" s="56">
        <v>15</v>
      </c>
      <c r="AA2122" s="56" t="s">
        <v>43</v>
      </c>
      <c r="AB2122" s="56">
        <v>1</v>
      </c>
      <c r="AC2122" s="56" t="s">
        <v>43</v>
      </c>
      <c r="AD2122" s="37">
        <v>22</v>
      </c>
      <c r="AE2122" s="37" t="s">
        <v>171</v>
      </c>
      <c r="AF2122" s="4"/>
      <c r="AG2122" s="4"/>
      <c r="AH2122" s="4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</row>
    <row r="2123" spans="1:46" ht="15" customHeight="1" x14ac:dyDescent="0.35">
      <c r="A2123" s="4">
        <v>2024</v>
      </c>
      <c r="B2123" s="4" t="s">
        <v>34</v>
      </c>
      <c r="C2123" s="4" t="s">
        <v>34</v>
      </c>
      <c r="D2123" s="55">
        <v>45420</v>
      </c>
      <c r="E2123" s="4" t="s">
        <v>4420</v>
      </c>
      <c r="F2123" s="4" t="s">
        <v>3709</v>
      </c>
      <c r="G2123" s="4" t="s">
        <v>37</v>
      </c>
      <c r="H2123" s="4" t="s">
        <v>38</v>
      </c>
      <c r="I2123" s="4" t="s">
        <v>2712</v>
      </c>
      <c r="J2123" s="4">
        <v>5</v>
      </c>
      <c r="K2123" s="57">
        <v>45425</v>
      </c>
      <c r="L2123" s="4" t="s">
        <v>860</v>
      </c>
      <c r="M2123" s="4" t="s">
        <v>3632</v>
      </c>
      <c r="N2123" s="55" t="s">
        <v>4973</v>
      </c>
      <c r="O2123" s="4" t="s">
        <v>5512</v>
      </c>
      <c r="P2123" s="57">
        <v>45425</v>
      </c>
      <c r="Q2123" s="4" t="s">
        <v>5513</v>
      </c>
      <c r="R2123" s="56"/>
      <c r="S2123" s="4"/>
      <c r="T2123" s="4">
        <v>36</v>
      </c>
      <c r="U2123" s="4" t="s">
        <v>229</v>
      </c>
      <c r="V2123" s="4">
        <v>202</v>
      </c>
      <c r="W2123" s="4" t="s">
        <v>230</v>
      </c>
      <c r="X2123" s="4">
        <v>1346</v>
      </c>
      <c r="Y2123" s="4" t="s">
        <v>231</v>
      </c>
      <c r="Z2123" s="4">
        <v>15</v>
      </c>
      <c r="AA2123" s="4" t="s">
        <v>43</v>
      </c>
      <c r="AB2123" s="4">
        <v>1</v>
      </c>
      <c r="AC2123" s="4" t="s">
        <v>43</v>
      </c>
      <c r="AD2123" s="36">
        <v>13</v>
      </c>
      <c r="AE2123" s="36" t="s">
        <v>44</v>
      </c>
      <c r="AF2123" s="4"/>
      <c r="AG2123" s="4"/>
      <c r="AH2123" s="4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</row>
    <row r="2124" spans="1:46" ht="15" customHeight="1" x14ac:dyDescent="0.35">
      <c r="A2124" s="4">
        <v>2025</v>
      </c>
      <c r="B2124" s="4" t="s">
        <v>147</v>
      </c>
      <c r="C2124" s="4" t="s">
        <v>148</v>
      </c>
      <c r="D2124" s="55">
        <v>45426</v>
      </c>
      <c r="E2124" s="4" t="s">
        <v>4533</v>
      </c>
      <c r="F2124" s="4" t="s">
        <v>3709</v>
      </c>
      <c r="G2124" s="4" t="s">
        <v>37</v>
      </c>
      <c r="H2124" s="4" t="s">
        <v>38</v>
      </c>
      <c r="I2124" s="4" t="s">
        <v>4520</v>
      </c>
      <c r="J2124" s="56">
        <v>7</v>
      </c>
      <c r="K2124" s="57">
        <v>45754</v>
      </c>
      <c r="L2124" s="4" t="s">
        <v>860</v>
      </c>
      <c r="M2124" s="4" t="s">
        <v>2983</v>
      </c>
      <c r="N2124" s="55" t="s">
        <v>3710</v>
      </c>
      <c r="O2124" s="4" t="s">
        <v>5514</v>
      </c>
      <c r="P2124" s="55">
        <v>45754</v>
      </c>
      <c r="Q2124" s="4" t="s">
        <v>5515</v>
      </c>
      <c r="R2124" s="4"/>
      <c r="S2124" s="4"/>
      <c r="T2124" s="4">
        <v>0</v>
      </c>
      <c r="U2124" s="4" t="s">
        <v>150</v>
      </c>
      <c r="V2124" s="4">
        <v>300676</v>
      </c>
      <c r="W2124" s="4" t="s">
        <v>5516</v>
      </c>
      <c r="X2124" s="4">
        <v>300676</v>
      </c>
      <c r="Y2124" s="4" t="s">
        <v>5516</v>
      </c>
      <c r="Z2124" s="4">
        <v>6</v>
      </c>
      <c r="AA2124" s="4" t="s">
        <v>413</v>
      </c>
      <c r="AB2124" s="4">
        <v>13</v>
      </c>
      <c r="AC2124" s="4" t="s">
        <v>3311</v>
      </c>
      <c r="AD2124" s="36">
        <v>11</v>
      </c>
      <c r="AE2124" s="36" t="s">
        <v>5517</v>
      </c>
      <c r="AF2124" s="4"/>
      <c r="AG2124" s="4"/>
      <c r="AH2124" s="4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</row>
    <row r="2125" spans="1:46" ht="15" customHeight="1" x14ac:dyDescent="0.35">
      <c r="A2125" s="4">
        <v>2024</v>
      </c>
      <c r="B2125" s="4" t="s">
        <v>34</v>
      </c>
      <c r="C2125" s="4" t="s">
        <v>34</v>
      </c>
      <c r="D2125" s="55">
        <v>45429</v>
      </c>
      <c r="E2125" s="4" t="s">
        <v>4420</v>
      </c>
      <c r="F2125" s="4" t="s">
        <v>3709</v>
      </c>
      <c r="G2125" s="4" t="s">
        <v>37</v>
      </c>
      <c r="H2125" s="4" t="s">
        <v>38</v>
      </c>
      <c r="I2125" s="4" t="s">
        <v>2948</v>
      </c>
      <c r="J2125" s="4"/>
      <c r="K2125" s="57">
        <v>45433</v>
      </c>
      <c r="L2125" s="4" t="s">
        <v>860</v>
      </c>
      <c r="M2125" s="4" t="s">
        <v>2949</v>
      </c>
      <c r="N2125" s="55"/>
      <c r="O2125" s="4" t="s">
        <v>5518</v>
      </c>
      <c r="P2125" s="57">
        <v>45433</v>
      </c>
      <c r="Q2125" s="4" t="s">
        <v>5519</v>
      </c>
      <c r="R2125" s="56"/>
      <c r="S2125" s="4"/>
      <c r="T2125" s="56">
        <v>9</v>
      </c>
      <c r="U2125" s="56" t="s">
        <v>46</v>
      </c>
      <c r="V2125" s="56">
        <v>55</v>
      </c>
      <c r="W2125" s="56" t="s">
        <v>269</v>
      </c>
      <c r="X2125" s="56">
        <v>1231</v>
      </c>
      <c r="Y2125" s="56" t="s">
        <v>270</v>
      </c>
      <c r="Z2125" s="56">
        <v>15</v>
      </c>
      <c r="AA2125" s="56" t="s">
        <v>43</v>
      </c>
      <c r="AB2125" s="56">
        <v>1</v>
      </c>
      <c r="AC2125" s="56" t="s">
        <v>43</v>
      </c>
      <c r="AD2125" s="37">
        <v>31</v>
      </c>
      <c r="AE2125" s="37" t="s">
        <v>49</v>
      </c>
      <c r="AF2125" s="4"/>
      <c r="AG2125" s="4"/>
      <c r="AH2125" s="4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</row>
    <row r="2126" spans="1:46" ht="15" customHeight="1" x14ac:dyDescent="0.35">
      <c r="A2126" s="4">
        <v>2024</v>
      </c>
      <c r="B2126" s="4" t="s">
        <v>147</v>
      </c>
      <c r="C2126" s="4" t="s">
        <v>148</v>
      </c>
      <c r="D2126" s="55">
        <v>45386</v>
      </c>
      <c r="E2126" s="4" t="s">
        <v>3198</v>
      </c>
      <c r="F2126" s="4" t="s">
        <v>36</v>
      </c>
      <c r="G2126" s="4" t="s">
        <v>37</v>
      </c>
      <c r="H2126" s="4" t="s">
        <v>38</v>
      </c>
      <c r="I2126" s="4" t="s">
        <v>3923</v>
      </c>
      <c r="J2126" s="56">
        <v>5</v>
      </c>
      <c r="K2126" s="57">
        <v>45429</v>
      </c>
      <c r="L2126" s="4" t="s">
        <v>860</v>
      </c>
      <c r="M2126" s="4" t="s">
        <v>2983</v>
      </c>
      <c r="N2126" s="55"/>
      <c r="O2126" s="4" t="s">
        <v>5520</v>
      </c>
      <c r="P2126" s="55">
        <v>45429</v>
      </c>
      <c r="Q2126" s="4" t="s">
        <v>5521</v>
      </c>
      <c r="R2126" s="4"/>
      <c r="S2126" s="4"/>
      <c r="T2126" s="56">
        <v>0</v>
      </c>
      <c r="U2126" s="56" t="s">
        <v>150</v>
      </c>
      <c r="V2126" s="56">
        <v>301899</v>
      </c>
      <c r="W2126" s="56" t="s">
        <v>5522</v>
      </c>
      <c r="X2126" s="56">
        <v>301899</v>
      </c>
      <c r="Y2126" s="56" t="s">
        <v>5522</v>
      </c>
      <c r="Z2126" s="56">
        <v>25</v>
      </c>
      <c r="AA2126" s="56" t="s">
        <v>117</v>
      </c>
      <c r="AB2126" s="56">
        <v>3</v>
      </c>
      <c r="AC2126" s="56" t="s">
        <v>784</v>
      </c>
      <c r="AD2126" s="37">
        <v>7</v>
      </c>
      <c r="AE2126" s="37" t="s">
        <v>5523</v>
      </c>
      <c r="AF2126" s="4"/>
      <c r="AG2126" s="4"/>
      <c r="AH2126" s="4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</row>
    <row r="2127" spans="1:46" ht="15" customHeight="1" x14ac:dyDescent="0.35">
      <c r="A2127" s="4">
        <v>2024</v>
      </c>
      <c r="B2127" s="4" t="s">
        <v>147</v>
      </c>
      <c r="C2127" s="4" t="s">
        <v>207</v>
      </c>
      <c r="D2127" s="55">
        <v>45426</v>
      </c>
      <c r="E2127" s="4" t="s">
        <v>4533</v>
      </c>
      <c r="F2127" s="4" t="s">
        <v>3709</v>
      </c>
      <c r="G2127" s="4" t="s">
        <v>37</v>
      </c>
      <c r="H2127" s="4" t="s">
        <v>38</v>
      </c>
      <c r="I2127" s="4" t="s">
        <v>2742</v>
      </c>
      <c r="J2127" s="4"/>
      <c r="K2127" s="55">
        <v>45622</v>
      </c>
      <c r="L2127" s="4" t="s">
        <v>860</v>
      </c>
      <c r="M2127" s="4" t="s">
        <v>2983</v>
      </c>
      <c r="N2127" s="55"/>
      <c r="O2127" s="4" t="s">
        <v>5524</v>
      </c>
      <c r="P2127" s="55">
        <v>45622</v>
      </c>
      <c r="Q2127" s="4" t="s">
        <v>5525</v>
      </c>
      <c r="R2127" s="4"/>
      <c r="S2127" s="4"/>
      <c r="T2127" s="4">
        <v>0</v>
      </c>
      <c r="U2127" s="4" t="s">
        <v>150</v>
      </c>
      <c r="V2127" s="4">
        <v>300829</v>
      </c>
      <c r="W2127" s="4" t="s">
        <v>715</v>
      </c>
      <c r="X2127" s="4">
        <v>300829</v>
      </c>
      <c r="Y2127" s="4" t="s">
        <v>715</v>
      </c>
      <c r="Z2127" s="4">
        <v>9</v>
      </c>
      <c r="AA2127" s="4" t="s">
        <v>417</v>
      </c>
      <c r="AB2127" s="4">
        <v>4</v>
      </c>
      <c r="AC2127" s="4" t="s">
        <v>716</v>
      </c>
      <c r="AD2127" s="36">
        <v>1</v>
      </c>
      <c r="AE2127" s="36" t="s">
        <v>716</v>
      </c>
      <c r="AF2127" s="4"/>
      <c r="AG2127" s="4"/>
      <c r="AH2127" s="4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</row>
    <row r="2128" spans="1:46" ht="15" customHeight="1" x14ac:dyDescent="0.35">
      <c r="A2128" s="4">
        <v>2026</v>
      </c>
      <c r="B2128" s="4" t="s">
        <v>147</v>
      </c>
      <c r="C2128" s="4" t="s">
        <v>148</v>
      </c>
      <c r="D2128" s="55">
        <v>46014</v>
      </c>
      <c r="E2128" s="4" t="s">
        <v>3708</v>
      </c>
      <c r="F2128" s="4" t="s">
        <v>3709</v>
      </c>
      <c r="G2128" s="4" t="s">
        <v>37</v>
      </c>
      <c r="H2128" s="4" t="s">
        <v>4538</v>
      </c>
      <c r="I2128" s="4" t="s">
        <v>2742</v>
      </c>
      <c r="J2128" s="4">
        <v>1</v>
      </c>
      <c r="K2128" s="57">
        <v>46021</v>
      </c>
      <c r="L2128" s="4" t="s">
        <v>4540</v>
      </c>
      <c r="M2128" s="4"/>
      <c r="N2128" s="55" t="s">
        <v>3710</v>
      </c>
      <c r="O2128" s="4"/>
      <c r="P2128" s="55"/>
      <c r="Q2128" s="4"/>
      <c r="R2128" s="4"/>
      <c r="S2128" s="4"/>
      <c r="T2128" s="4">
        <v>0</v>
      </c>
      <c r="U2128" s="4" t="s">
        <v>150</v>
      </c>
      <c r="V2128" s="4">
        <v>300870</v>
      </c>
      <c r="W2128" s="4" t="s">
        <v>5526</v>
      </c>
      <c r="X2128" s="4">
        <v>300870</v>
      </c>
      <c r="Y2128" s="4" t="s">
        <v>5526</v>
      </c>
      <c r="Z2128" s="4">
        <v>9</v>
      </c>
      <c r="AA2128" s="4" t="s">
        <v>417</v>
      </c>
      <c r="AB2128" s="4">
        <v>7</v>
      </c>
      <c r="AC2128" s="4" t="s">
        <v>495</v>
      </c>
      <c r="AD2128" s="36">
        <v>3</v>
      </c>
      <c r="AE2128" s="36" t="s">
        <v>5527</v>
      </c>
      <c r="AF2128" s="4"/>
      <c r="AG2128" s="4"/>
      <c r="AH2128" s="4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</row>
    <row r="2129" spans="1:46" ht="15" customHeight="1" x14ac:dyDescent="0.35">
      <c r="A2129" s="4">
        <v>2024</v>
      </c>
      <c r="B2129" s="4" t="s">
        <v>147</v>
      </c>
      <c r="C2129" s="4" t="s">
        <v>148</v>
      </c>
      <c r="D2129" s="55">
        <v>45427</v>
      </c>
      <c r="E2129" s="4" t="s">
        <v>4533</v>
      </c>
      <c r="F2129" s="4" t="s">
        <v>3709</v>
      </c>
      <c r="G2129" s="4" t="s">
        <v>37</v>
      </c>
      <c r="H2129" s="4" t="s">
        <v>38</v>
      </c>
      <c r="I2129" s="4" t="s">
        <v>2742</v>
      </c>
      <c r="J2129" s="4"/>
      <c r="K2129" s="57">
        <v>45506</v>
      </c>
      <c r="L2129" s="4" t="s">
        <v>860</v>
      </c>
      <c r="M2129" s="4" t="s">
        <v>2983</v>
      </c>
      <c r="N2129" s="55"/>
      <c r="O2129" s="4" t="s">
        <v>5528</v>
      </c>
      <c r="P2129" s="57">
        <v>45506</v>
      </c>
      <c r="Q2129" s="4" t="s">
        <v>5529</v>
      </c>
      <c r="R2129" s="56"/>
      <c r="S2129" s="4"/>
      <c r="T2129" s="56">
        <v>0</v>
      </c>
      <c r="U2129" s="56" t="s">
        <v>150</v>
      </c>
      <c r="V2129" s="56">
        <v>300794</v>
      </c>
      <c r="W2129" s="56" t="s">
        <v>2251</v>
      </c>
      <c r="X2129" s="56">
        <v>300794</v>
      </c>
      <c r="Y2129" s="56" t="s">
        <v>2251</v>
      </c>
      <c r="Z2129" s="56">
        <v>9</v>
      </c>
      <c r="AA2129" s="56" t="s">
        <v>417</v>
      </c>
      <c r="AB2129" s="56">
        <v>1</v>
      </c>
      <c r="AC2129" s="56" t="s">
        <v>417</v>
      </c>
      <c r="AD2129" s="37">
        <v>3</v>
      </c>
      <c r="AE2129" s="37" t="s">
        <v>2252</v>
      </c>
      <c r="AF2129" s="4"/>
      <c r="AG2129" s="4"/>
      <c r="AH2129" s="4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</row>
    <row r="2130" spans="1:46" ht="15" customHeight="1" x14ac:dyDescent="0.35">
      <c r="A2130" s="4">
        <v>2025</v>
      </c>
      <c r="B2130" s="4" t="s">
        <v>147</v>
      </c>
      <c r="C2130" s="4" t="s">
        <v>148</v>
      </c>
      <c r="D2130" s="55">
        <v>45580</v>
      </c>
      <c r="E2130" s="4" t="s">
        <v>3708</v>
      </c>
      <c r="F2130" s="4" t="s">
        <v>3709</v>
      </c>
      <c r="G2130" s="4" t="s">
        <v>37</v>
      </c>
      <c r="H2130" s="4" t="s">
        <v>38</v>
      </c>
      <c r="I2130" s="4" t="s">
        <v>2742</v>
      </c>
      <c r="J2130" s="56">
        <v>9</v>
      </c>
      <c r="K2130" s="57">
        <v>46014</v>
      </c>
      <c r="L2130" s="4" t="s">
        <v>860</v>
      </c>
      <c r="M2130" s="4" t="s">
        <v>5530</v>
      </c>
      <c r="N2130" s="55" t="s">
        <v>3710</v>
      </c>
      <c r="O2130" s="4" t="s">
        <v>5531</v>
      </c>
      <c r="P2130" s="55">
        <v>46014</v>
      </c>
      <c r="Q2130" s="4" t="s">
        <v>5532</v>
      </c>
      <c r="R2130" s="4"/>
      <c r="S2130" s="4"/>
      <c r="T2130" s="56">
        <v>0</v>
      </c>
      <c r="U2130" s="56" t="s">
        <v>150</v>
      </c>
      <c r="V2130" s="56">
        <v>301570</v>
      </c>
      <c r="W2130" s="56" t="s">
        <v>5533</v>
      </c>
      <c r="X2130" s="56">
        <v>301570</v>
      </c>
      <c r="Y2130" s="56" t="s">
        <v>5533</v>
      </c>
      <c r="Z2130" s="56">
        <v>20</v>
      </c>
      <c r="AA2130" s="56" t="s">
        <v>324</v>
      </c>
      <c r="AB2130" s="56">
        <v>5</v>
      </c>
      <c r="AC2130" s="56" t="s">
        <v>3216</v>
      </c>
      <c r="AD2130" s="37">
        <v>5</v>
      </c>
      <c r="AE2130" s="37" t="s">
        <v>5534</v>
      </c>
      <c r="AF2130" s="4"/>
      <c r="AG2130" s="4"/>
      <c r="AH2130" s="4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</row>
    <row r="2131" spans="1:46" ht="15" customHeight="1" x14ac:dyDescent="0.35">
      <c r="A2131" s="4">
        <v>2024</v>
      </c>
      <c r="B2131" s="4" t="s">
        <v>147</v>
      </c>
      <c r="C2131" s="4" t="s">
        <v>148</v>
      </c>
      <c r="D2131" s="55">
        <v>45427</v>
      </c>
      <c r="E2131" s="4" t="s">
        <v>4533</v>
      </c>
      <c r="F2131" s="4" t="s">
        <v>3709</v>
      </c>
      <c r="G2131" s="4" t="s">
        <v>37</v>
      </c>
      <c r="H2131" s="4" t="s">
        <v>38</v>
      </c>
      <c r="I2131" s="4" t="s">
        <v>2742</v>
      </c>
      <c r="J2131" s="4"/>
      <c r="K2131" s="55">
        <v>45602</v>
      </c>
      <c r="L2131" s="4" t="s">
        <v>860</v>
      </c>
      <c r="M2131" s="4" t="s">
        <v>2983</v>
      </c>
      <c r="N2131" s="55"/>
      <c r="O2131" s="4" t="s">
        <v>5535</v>
      </c>
      <c r="P2131" s="55">
        <v>45602</v>
      </c>
      <c r="Q2131" s="4" t="s">
        <v>5536</v>
      </c>
      <c r="R2131" s="4"/>
      <c r="S2131" s="4"/>
      <c r="T2131" s="4">
        <v>0</v>
      </c>
      <c r="U2131" s="4" t="s">
        <v>150</v>
      </c>
      <c r="V2131" s="4">
        <v>301571</v>
      </c>
      <c r="W2131" s="4" t="s">
        <v>5537</v>
      </c>
      <c r="X2131" s="4">
        <v>301571</v>
      </c>
      <c r="Y2131" s="4" t="s">
        <v>5537</v>
      </c>
      <c r="Z2131" s="4">
        <v>20</v>
      </c>
      <c r="AA2131" s="4" t="s">
        <v>324</v>
      </c>
      <c r="AB2131" s="4">
        <v>5</v>
      </c>
      <c r="AC2131" s="4" t="s">
        <v>3216</v>
      </c>
      <c r="AD2131" s="36">
        <v>6</v>
      </c>
      <c r="AE2131" s="36" t="s">
        <v>5538</v>
      </c>
      <c r="AF2131" s="4"/>
      <c r="AG2131" s="4"/>
      <c r="AH2131" s="4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</row>
    <row r="2132" spans="1:46" ht="15" customHeight="1" x14ac:dyDescent="0.35">
      <c r="A2132" s="4">
        <v>2025</v>
      </c>
      <c r="B2132" s="4" t="s">
        <v>147</v>
      </c>
      <c r="C2132" s="4" t="s">
        <v>207</v>
      </c>
      <c r="D2132" s="55">
        <v>45427</v>
      </c>
      <c r="E2132" s="4" t="s">
        <v>4533</v>
      </c>
      <c r="F2132" s="4" t="s">
        <v>3709</v>
      </c>
      <c r="G2132" s="4" t="s">
        <v>37</v>
      </c>
      <c r="H2132" s="4" t="s">
        <v>38</v>
      </c>
      <c r="I2132" s="4" t="s">
        <v>2742</v>
      </c>
      <c r="J2132" s="4">
        <v>5</v>
      </c>
      <c r="K2132" s="55">
        <v>45665</v>
      </c>
      <c r="L2132" s="4" t="s">
        <v>860</v>
      </c>
      <c r="M2132" s="4" t="s">
        <v>2983</v>
      </c>
      <c r="N2132" s="55" t="s">
        <v>4516</v>
      </c>
      <c r="O2132" s="4" t="s">
        <v>5539</v>
      </c>
      <c r="P2132" s="55">
        <v>45665</v>
      </c>
      <c r="Q2132" s="4" t="s">
        <v>5540</v>
      </c>
      <c r="R2132" s="4"/>
      <c r="S2132" s="4"/>
      <c r="T2132" s="4">
        <v>0</v>
      </c>
      <c r="U2132" s="4" t="s">
        <v>150</v>
      </c>
      <c r="V2132" s="4">
        <v>301573</v>
      </c>
      <c r="W2132" s="4" t="s">
        <v>824</v>
      </c>
      <c r="X2132" s="4">
        <v>301573</v>
      </c>
      <c r="Y2132" s="4" t="s">
        <v>824</v>
      </c>
      <c r="Z2132" s="4">
        <v>20</v>
      </c>
      <c r="AA2132" s="4" t="s">
        <v>324</v>
      </c>
      <c r="AB2132" s="4">
        <v>6</v>
      </c>
      <c r="AC2132" s="4" t="s">
        <v>825</v>
      </c>
      <c r="AD2132" s="36">
        <v>1</v>
      </c>
      <c r="AE2132" s="36" t="s">
        <v>825</v>
      </c>
      <c r="AF2132" s="4"/>
      <c r="AG2132" s="4"/>
      <c r="AH2132" s="4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</row>
    <row r="2133" spans="1:46" ht="15" customHeight="1" x14ac:dyDescent="0.35">
      <c r="A2133" s="4">
        <v>2024</v>
      </c>
      <c r="B2133" s="4" t="s">
        <v>147</v>
      </c>
      <c r="C2133" s="4" t="s">
        <v>207</v>
      </c>
      <c r="D2133" s="55">
        <v>45429</v>
      </c>
      <c r="E2133" s="4" t="s">
        <v>3250</v>
      </c>
      <c r="F2133" s="4" t="s">
        <v>36</v>
      </c>
      <c r="G2133" s="4" t="s">
        <v>921</v>
      </c>
      <c r="H2133" s="4" t="s">
        <v>38</v>
      </c>
      <c r="I2133" s="4" t="s">
        <v>2742</v>
      </c>
      <c r="J2133" s="4"/>
      <c r="K2133" s="55">
        <v>45516</v>
      </c>
      <c r="L2133" s="4" t="s">
        <v>860</v>
      </c>
      <c r="M2133" s="4" t="s">
        <v>2983</v>
      </c>
      <c r="N2133" s="55"/>
      <c r="O2133" s="4" t="s">
        <v>5541</v>
      </c>
      <c r="P2133" s="55">
        <v>45516</v>
      </c>
      <c r="Q2133" s="4" t="s">
        <v>5542</v>
      </c>
      <c r="R2133" s="4"/>
      <c r="S2133" s="4"/>
      <c r="T2133" s="4">
        <v>0</v>
      </c>
      <c r="U2133" s="4" t="s">
        <v>150</v>
      </c>
      <c r="V2133" s="4">
        <v>300792</v>
      </c>
      <c r="W2133" s="4" t="s">
        <v>3208</v>
      </c>
      <c r="X2133" s="4">
        <v>300792</v>
      </c>
      <c r="Y2133" s="4" t="s">
        <v>3208</v>
      </c>
      <c r="Z2133" s="4">
        <v>9</v>
      </c>
      <c r="AA2133" s="4" t="s">
        <v>417</v>
      </c>
      <c r="AB2133" s="4">
        <v>1</v>
      </c>
      <c r="AC2133" s="4" t="s">
        <v>417</v>
      </c>
      <c r="AD2133" s="36">
        <v>1</v>
      </c>
      <c r="AE2133" s="36" t="s">
        <v>417</v>
      </c>
      <c r="AF2133" s="4"/>
      <c r="AG2133" s="4"/>
      <c r="AH2133" s="4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</row>
    <row r="2134" spans="1:46" ht="15" customHeight="1" x14ac:dyDescent="0.35">
      <c r="A2134" s="4">
        <v>2024</v>
      </c>
      <c r="B2134" s="4" t="s">
        <v>147</v>
      </c>
      <c r="C2134" s="4" t="s">
        <v>148</v>
      </c>
      <c r="D2134" s="55">
        <v>45434</v>
      </c>
      <c r="E2134" s="4" t="s">
        <v>3250</v>
      </c>
      <c r="F2134" s="4" t="s">
        <v>36</v>
      </c>
      <c r="G2134" s="4" t="s">
        <v>921</v>
      </c>
      <c r="H2134" s="4" t="s">
        <v>38</v>
      </c>
      <c r="I2134" s="4" t="s">
        <v>2755</v>
      </c>
      <c r="J2134" s="4">
        <v>2</v>
      </c>
      <c r="K2134" s="55">
        <v>45440</v>
      </c>
      <c r="L2134" s="4" t="s">
        <v>860</v>
      </c>
      <c r="M2134" s="4" t="s">
        <v>2983</v>
      </c>
      <c r="N2134" s="55" t="s">
        <v>3710</v>
      </c>
      <c r="O2134" s="4" t="s">
        <v>5543</v>
      </c>
      <c r="P2134" s="55">
        <v>45440</v>
      </c>
      <c r="Q2134" s="4" t="s">
        <v>5544</v>
      </c>
      <c r="R2134" s="4"/>
      <c r="S2134" s="4"/>
      <c r="T2134" s="56">
        <v>0</v>
      </c>
      <c r="U2134" s="56" t="s">
        <v>150</v>
      </c>
      <c r="V2134" s="56">
        <v>301755</v>
      </c>
      <c r="W2134" s="56" t="s">
        <v>3154</v>
      </c>
      <c r="X2134" s="56">
        <v>301755</v>
      </c>
      <c r="Y2134" s="56" t="s">
        <v>3154</v>
      </c>
      <c r="Z2134" s="56">
        <v>22</v>
      </c>
      <c r="AA2134" s="56" t="s">
        <v>108</v>
      </c>
      <c r="AB2134" s="56">
        <v>8</v>
      </c>
      <c r="AC2134" s="56" t="s">
        <v>804</v>
      </c>
      <c r="AD2134" s="37">
        <v>6</v>
      </c>
      <c r="AE2134" s="37" t="s">
        <v>3155</v>
      </c>
      <c r="AF2134" s="4"/>
      <c r="AG2134" s="4"/>
      <c r="AH2134" s="4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</row>
    <row r="2135" spans="1:46" ht="15" customHeight="1" x14ac:dyDescent="0.35">
      <c r="A2135" s="4">
        <v>2024</v>
      </c>
      <c r="B2135" s="4" t="s">
        <v>147</v>
      </c>
      <c r="C2135" s="4" t="s">
        <v>148</v>
      </c>
      <c r="D2135" s="55">
        <v>45433</v>
      </c>
      <c r="E2135" s="4" t="s">
        <v>2947</v>
      </c>
      <c r="F2135" s="4" t="s">
        <v>36</v>
      </c>
      <c r="G2135" s="4" t="s">
        <v>921</v>
      </c>
      <c r="H2135" s="4" t="s">
        <v>38</v>
      </c>
      <c r="I2135" s="4" t="s">
        <v>4520</v>
      </c>
      <c r="J2135" s="4"/>
      <c r="K2135" s="55">
        <v>45484</v>
      </c>
      <c r="L2135" s="4" t="s">
        <v>860</v>
      </c>
      <c r="M2135" s="4" t="s">
        <v>2983</v>
      </c>
      <c r="N2135" s="55" t="s">
        <v>3710</v>
      </c>
      <c r="O2135" s="4" t="s">
        <v>5545</v>
      </c>
      <c r="P2135" s="55">
        <v>45484</v>
      </c>
      <c r="Q2135" s="4" t="s">
        <v>5546</v>
      </c>
      <c r="R2135" s="4"/>
      <c r="S2135" s="4"/>
      <c r="T2135" s="4">
        <v>0</v>
      </c>
      <c r="U2135" s="4" t="s">
        <v>150</v>
      </c>
      <c r="V2135" s="4">
        <v>300617</v>
      </c>
      <c r="W2135" s="4" t="s">
        <v>2998</v>
      </c>
      <c r="X2135" s="4">
        <v>300617</v>
      </c>
      <c r="Y2135" s="4" t="s">
        <v>2998</v>
      </c>
      <c r="Z2135" s="4">
        <v>6</v>
      </c>
      <c r="AA2135" s="4" t="s">
        <v>413</v>
      </c>
      <c r="AB2135" s="4">
        <v>6</v>
      </c>
      <c r="AC2135" s="4" t="s">
        <v>2999</v>
      </c>
      <c r="AD2135" s="36">
        <v>13</v>
      </c>
      <c r="AE2135" s="36" t="s">
        <v>2078</v>
      </c>
      <c r="AF2135" s="4"/>
      <c r="AG2135" s="4"/>
      <c r="AH2135" s="4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</row>
    <row r="2136" spans="1:46" ht="15" customHeight="1" x14ac:dyDescent="0.35">
      <c r="A2136" s="4">
        <v>2024</v>
      </c>
      <c r="B2136" s="4" t="s">
        <v>147</v>
      </c>
      <c r="C2136" s="4" t="s">
        <v>148</v>
      </c>
      <c r="D2136" s="55">
        <v>45310</v>
      </c>
      <c r="E2136" s="4" t="s">
        <v>3198</v>
      </c>
      <c r="F2136" s="4" t="s">
        <v>36</v>
      </c>
      <c r="G2136" s="4" t="s">
        <v>37</v>
      </c>
      <c r="H2136" s="4" t="s">
        <v>38</v>
      </c>
      <c r="I2136" s="4" t="s">
        <v>3923</v>
      </c>
      <c r="J2136" s="4"/>
      <c r="K2136" s="55">
        <v>45434</v>
      </c>
      <c r="L2136" s="4" t="s">
        <v>860</v>
      </c>
      <c r="M2136" s="4" t="s">
        <v>2983</v>
      </c>
      <c r="N2136" s="55"/>
      <c r="O2136" s="4" t="s">
        <v>5547</v>
      </c>
      <c r="P2136" s="55">
        <v>45434</v>
      </c>
      <c r="Q2136" s="4" t="s">
        <v>5548</v>
      </c>
      <c r="R2136" s="4"/>
      <c r="S2136" s="4"/>
      <c r="T2136" s="56">
        <v>0</v>
      </c>
      <c r="U2136" s="56" t="s">
        <v>150</v>
      </c>
      <c r="V2136" s="56">
        <v>300892</v>
      </c>
      <c r="W2136" s="56" t="s">
        <v>2275</v>
      </c>
      <c r="X2136" s="56">
        <v>300892</v>
      </c>
      <c r="Y2136" s="56" t="s">
        <v>2275</v>
      </c>
      <c r="Z2136" s="56">
        <v>10</v>
      </c>
      <c r="AA2136" s="56" t="s">
        <v>256</v>
      </c>
      <c r="AB2136" s="56">
        <v>1</v>
      </c>
      <c r="AC2136" s="56" t="s">
        <v>256</v>
      </c>
      <c r="AD2136" s="37">
        <v>8</v>
      </c>
      <c r="AE2136" s="37" t="s">
        <v>2276</v>
      </c>
      <c r="AF2136" s="4"/>
      <c r="AG2136" s="4"/>
      <c r="AH2136" s="4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</row>
    <row r="2137" spans="1:46" ht="15" customHeight="1" x14ac:dyDescent="0.35">
      <c r="A2137" s="4">
        <v>2024</v>
      </c>
      <c r="B2137" s="4" t="s">
        <v>147</v>
      </c>
      <c r="C2137" s="4" t="s">
        <v>148</v>
      </c>
      <c r="D2137" s="55">
        <v>45401</v>
      </c>
      <c r="E2137" s="4" t="s">
        <v>2947</v>
      </c>
      <c r="F2137" s="4" t="s">
        <v>36</v>
      </c>
      <c r="G2137" s="4" t="s">
        <v>921</v>
      </c>
      <c r="H2137" s="4" t="s">
        <v>38</v>
      </c>
      <c r="I2137" s="4" t="s">
        <v>2735</v>
      </c>
      <c r="J2137" s="4"/>
      <c r="K2137" s="55">
        <v>45435</v>
      </c>
      <c r="L2137" s="4" t="s">
        <v>860</v>
      </c>
      <c r="M2137" s="4" t="s">
        <v>3185</v>
      </c>
      <c r="N2137" s="55"/>
      <c r="O2137" s="4" t="s">
        <v>5549</v>
      </c>
      <c r="P2137" s="55">
        <v>45435</v>
      </c>
      <c r="Q2137" s="4" t="s">
        <v>5550</v>
      </c>
      <c r="R2137" s="4"/>
      <c r="S2137" s="4"/>
      <c r="T2137" s="4">
        <v>0</v>
      </c>
      <c r="U2137" s="4" t="s">
        <v>150</v>
      </c>
      <c r="V2137" s="4">
        <v>301242</v>
      </c>
      <c r="W2137" s="4" t="s">
        <v>3134</v>
      </c>
      <c r="X2137" s="4">
        <v>301242</v>
      </c>
      <c r="Y2137" s="4" t="s">
        <v>3134</v>
      </c>
      <c r="Z2137" s="4">
        <v>14</v>
      </c>
      <c r="AA2137" s="4" t="s">
        <v>731</v>
      </c>
      <c r="AB2137" s="4">
        <v>3</v>
      </c>
      <c r="AC2137" s="4" t="s">
        <v>731</v>
      </c>
      <c r="AD2137" s="36">
        <v>5</v>
      </c>
      <c r="AE2137" s="36" t="s">
        <v>3135</v>
      </c>
      <c r="AF2137" s="4"/>
      <c r="AG2137" s="4"/>
      <c r="AH2137" s="4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</row>
    <row r="2138" spans="1:46" ht="15" customHeight="1" x14ac:dyDescent="0.35">
      <c r="A2138" s="4">
        <v>2024</v>
      </c>
      <c r="B2138" s="4" t="s">
        <v>147</v>
      </c>
      <c r="C2138" s="4" t="s">
        <v>148</v>
      </c>
      <c r="D2138" s="55">
        <v>45434</v>
      </c>
      <c r="E2138" s="4" t="s">
        <v>4533</v>
      </c>
      <c r="F2138" s="4" t="s">
        <v>3709</v>
      </c>
      <c r="G2138" s="4" t="s">
        <v>37</v>
      </c>
      <c r="H2138" s="4" t="s">
        <v>38</v>
      </c>
      <c r="I2138" s="4" t="s">
        <v>2742</v>
      </c>
      <c r="J2138" s="4"/>
      <c r="K2138" s="55">
        <v>45565</v>
      </c>
      <c r="L2138" s="4" t="s">
        <v>860</v>
      </c>
      <c r="M2138" s="4" t="s">
        <v>2983</v>
      </c>
      <c r="N2138" s="55"/>
      <c r="O2138" s="4" t="s">
        <v>5551</v>
      </c>
      <c r="P2138" s="55">
        <v>45565</v>
      </c>
      <c r="Q2138" s="4" t="s">
        <v>5552</v>
      </c>
      <c r="R2138" s="4"/>
      <c r="S2138" s="4"/>
      <c r="T2138" s="4">
        <v>0</v>
      </c>
      <c r="U2138" s="4" t="s">
        <v>150</v>
      </c>
      <c r="V2138" s="4">
        <v>300810</v>
      </c>
      <c r="W2138" s="4" t="s">
        <v>5553</v>
      </c>
      <c r="X2138" s="4">
        <v>300810</v>
      </c>
      <c r="Y2138" s="4" t="s">
        <v>5553</v>
      </c>
      <c r="Z2138" s="4">
        <v>9</v>
      </c>
      <c r="AA2138" s="4" t="s">
        <v>417</v>
      </c>
      <c r="AB2138" s="4">
        <v>2</v>
      </c>
      <c r="AC2138" s="4" t="s">
        <v>691</v>
      </c>
      <c r="AD2138" s="36">
        <v>2</v>
      </c>
      <c r="AE2138" s="36" t="s">
        <v>5554</v>
      </c>
      <c r="AF2138" s="4"/>
      <c r="AG2138" s="4"/>
      <c r="AH2138" s="4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</row>
    <row r="2139" spans="1:46" ht="15" customHeight="1" x14ac:dyDescent="0.35">
      <c r="A2139" s="4">
        <v>2024</v>
      </c>
      <c r="B2139" s="4" t="s">
        <v>147</v>
      </c>
      <c r="C2139" s="4" t="s">
        <v>148</v>
      </c>
      <c r="D2139" s="55">
        <v>45435</v>
      </c>
      <c r="E2139" s="4" t="s">
        <v>4533</v>
      </c>
      <c r="F2139" s="4" t="s">
        <v>3709</v>
      </c>
      <c r="G2139" s="4" t="s">
        <v>37</v>
      </c>
      <c r="H2139" s="4" t="s">
        <v>38</v>
      </c>
      <c r="I2139" s="4" t="s">
        <v>748</v>
      </c>
      <c r="J2139" s="4"/>
      <c r="K2139" s="55">
        <v>45646</v>
      </c>
      <c r="L2139" s="4" t="s">
        <v>860</v>
      </c>
      <c r="M2139" s="4" t="s">
        <v>3185</v>
      </c>
      <c r="N2139" s="55"/>
      <c r="O2139" s="4" t="s">
        <v>5555</v>
      </c>
      <c r="P2139" s="55">
        <v>45646</v>
      </c>
      <c r="Q2139" s="4" t="s">
        <v>5556</v>
      </c>
      <c r="R2139" s="4"/>
      <c r="S2139" s="4"/>
      <c r="T2139" s="4">
        <v>0</v>
      </c>
      <c r="U2139" s="4" t="s">
        <v>150</v>
      </c>
      <c r="V2139" s="4">
        <v>301417</v>
      </c>
      <c r="W2139" s="4" t="s">
        <v>5557</v>
      </c>
      <c r="X2139" s="4">
        <v>301417</v>
      </c>
      <c r="Y2139" s="4" t="s">
        <v>5557</v>
      </c>
      <c r="Z2139" s="4">
        <v>15</v>
      </c>
      <c r="AA2139" s="4" t="s">
        <v>43</v>
      </c>
      <c r="AB2139" s="4">
        <v>10</v>
      </c>
      <c r="AC2139" s="4" t="s">
        <v>3379</v>
      </c>
      <c r="AD2139" s="36">
        <v>29</v>
      </c>
      <c r="AE2139" s="36" t="s">
        <v>5558</v>
      </c>
      <c r="AF2139" s="4"/>
      <c r="AG2139" s="4"/>
      <c r="AH2139" s="4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</row>
    <row r="2140" spans="1:46" ht="15" customHeight="1" x14ac:dyDescent="0.35">
      <c r="A2140" s="4">
        <v>2026</v>
      </c>
      <c r="B2140" s="4" t="s">
        <v>147</v>
      </c>
      <c r="C2140" s="4" t="s">
        <v>148</v>
      </c>
      <c r="D2140" s="55">
        <v>46079</v>
      </c>
      <c r="E2140" s="4" t="s">
        <v>3708</v>
      </c>
      <c r="F2140" s="4" t="s">
        <v>3709</v>
      </c>
      <c r="G2140" s="4" t="s">
        <v>37</v>
      </c>
      <c r="H2140" s="4" t="s">
        <v>38</v>
      </c>
      <c r="I2140" s="4" t="s">
        <v>4539</v>
      </c>
      <c r="J2140" s="4">
        <v>3</v>
      </c>
      <c r="K2140" s="55">
        <v>46189</v>
      </c>
      <c r="L2140" s="4" t="s">
        <v>860</v>
      </c>
      <c r="M2140" s="4" t="s">
        <v>4585</v>
      </c>
      <c r="N2140" s="55" t="s">
        <v>3710</v>
      </c>
      <c r="O2140" s="4" t="s">
        <v>5559</v>
      </c>
      <c r="P2140" s="55">
        <v>46189</v>
      </c>
      <c r="Q2140" s="4" t="s">
        <v>5560</v>
      </c>
      <c r="R2140" s="55">
        <v>46189</v>
      </c>
      <c r="S2140" s="4" t="s">
        <v>5561</v>
      </c>
      <c r="T2140" s="56">
        <v>0</v>
      </c>
      <c r="U2140" s="56" t="s">
        <v>150</v>
      </c>
      <c r="V2140" s="56">
        <v>301464</v>
      </c>
      <c r="W2140" s="56" t="s">
        <v>5562</v>
      </c>
      <c r="X2140" s="56">
        <v>301464</v>
      </c>
      <c r="Y2140" s="56" t="s">
        <v>5562</v>
      </c>
      <c r="Z2140" s="56">
        <v>16</v>
      </c>
      <c r="AA2140" s="56" t="s">
        <v>88</v>
      </c>
      <c r="AB2140" s="56">
        <v>5</v>
      </c>
      <c r="AC2140" s="56" t="s">
        <v>801</v>
      </c>
      <c r="AD2140" s="37">
        <v>11</v>
      </c>
      <c r="AE2140" s="37" t="s">
        <v>5563</v>
      </c>
      <c r="AF2140" s="4"/>
      <c r="AG2140" s="4"/>
      <c r="AH2140" s="4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</row>
    <row r="2141" spans="1:46" ht="15" customHeight="1" x14ac:dyDescent="0.35">
      <c r="A2141" s="4">
        <v>2024</v>
      </c>
      <c r="B2141" s="4" t="s">
        <v>147</v>
      </c>
      <c r="C2141" s="4" t="s">
        <v>207</v>
      </c>
      <c r="D2141" s="55">
        <v>45436</v>
      </c>
      <c r="E2141" s="4" t="s">
        <v>2947</v>
      </c>
      <c r="F2141" s="4" t="s">
        <v>36</v>
      </c>
      <c r="G2141" s="4" t="s">
        <v>921</v>
      </c>
      <c r="H2141" s="4" t="s">
        <v>38</v>
      </c>
      <c r="I2141" s="4" t="s">
        <v>2755</v>
      </c>
      <c r="J2141" s="4">
        <v>3</v>
      </c>
      <c r="K2141" s="55">
        <v>45449</v>
      </c>
      <c r="L2141" s="4" t="s">
        <v>860</v>
      </c>
      <c r="M2141" s="4" t="s">
        <v>3632</v>
      </c>
      <c r="N2141" s="55" t="s">
        <v>3710</v>
      </c>
      <c r="O2141" s="4" t="s">
        <v>5564</v>
      </c>
      <c r="P2141" s="55">
        <v>45449</v>
      </c>
      <c r="Q2141" s="4" t="s">
        <v>5565</v>
      </c>
      <c r="R2141" s="4"/>
      <c r="S2141" s="4"/>
      <c r="T2141" s="4">
        <v>0</v>
      </c>
      <c r="U2141" s="4" t="s">
        <v>150</v>
      </c>
      <c r="V2141" s="4">
        <v>300724</v>
      </c>
      <c r="W2141" s="4" t="s">
        <v>704</v>
      </c>
      <c r="X2141" s="4">
        <v>300724</v>
      </c>
      <c r="Y2141" s="4" t="s">
        <v>704</v>
      </c>
      <c r="Z2141" s="4">
        <v>8</v>
      </c>
      <c r="AA2141" s="4" t="s">
        <v>191</v>
      </c>
      <c r="AB2141" s="4">
        <v>6</v>
      </c>
      <c r="AC2141" s="4" t="s">
        <v>705</v>
      </c>
      <c r="AD2141" s="36">
        <v>1</v>
      </c>
      <c r="AE2141" s="36" t="s">
        <v>706</v>
      </c>
      <c r="AF2141" s="4"/>
      <c r="AG2141" s="4"/>
      <c r="AH2141" s="4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</row>
    <row r="2142" spans="1:46" ht="15" customHeight="1" x14ac:dyDescent="0.35">
      <c r="A2142" s="4">
        <v>2024</v>
      </c>
      <c r="B2142" s="4" t="s">
        <v>147</v>
      </c>
      <c r="C2142" s="4" t="s">
        <v>207</v>
      </c>
      <c r="D2142" s="55">
        <v>45433</v>
      </c>
      <c r="E2142" s="4" t="s">
        <v>2982</v>
      </c>
      <c r="F2142" s="4" t="s">
        <v>36</v>
      </c>
      <c r="G2142" s="4" t="s">
        <v>37</v>
      </c>
      <c r="H2142" s="4" t="s">
        <v>38</v>
      </c>
      <c r="I2142" s="4" t="s">
        <v>2948</v>
      </c>
      <c r="J2142" s="4"/>
      <c r="K2142" s="55">
        <v>45441</v>
      </c>
      <c r="L2142" s="4" t="s">
        <v>860</v>
      </c>
      <c r="M2142" s="4" t="s">
        <v>2983</v>
      </c>
      <c r="N2142" s="55"/>
      <c r="O2142" s="4" t="s">
        <v>5566</v>
      </c>
      <c r="P2142" s="55">
        <v>45441</v>
      </c>
      <c r="Q2142" s="4" t="s">
        <v>5567</v>
      </c>
      <c r="R2142" s="4"/>
      <c r="S2142" s="4"/>
      <c r="T2142" s="4">
        <v>0</v>
      </c>
      <c r="U2142" s="4" t="s">
        <v>150</v>
      </c>
      <c r="V2142" s="4">
        <v>300381</v>
      </c>
      <c r="W2142" s="4" t="s">
        <v>5568</v>
      </c>
      <c r="X2142" s="4">
        <v>300381</v>
      </c>
      <c r="Y2142" s="4" t="s">
        <v>5568</v>
      </c>
      <c r="Z2142" s="4">
        <v>4</v>
      </c>
      <c r="AA2142" s="4" t="s">
        <v>301</v>
      </c>
      <c r="AB2142" s="4">
        <v>4</v>
      </c>
      <c r="AC2142" s="4" t="s">
        <v>902</v>
      </c>
      <c r="AD2142" s="36">
        <v>1</v>
      </c>
      <c r="AE2142" s="36" t="s">
        <v>5569</v>
      </c>
      <c r="AF2142" s="4"/>
      <c r="AG2142" s="4"/>
      <c r="AH2142" s="4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</row>
    <row r="2143" spans="1:46" ht="15" customHeight="1" x14ac:dyDescent="0.35">
      <c r="A2143" s="4">
        <v>2024</v>
      </c>
      <c r="B2143" s="4" t="s">
        <v>147</v>
      </c>
      <c r="C2143" s="4" t="s">
        <v>207</v>
      </c>
      <c r="D2143" s="55">
        <v>45440</v>
      </c>
      <c r="E2143" s="4" t="s">
        <v>3250</v>
      </c>
      <c r="F2143" s="4" t="s">
        <v>36</v>
      </c>
      <c r="G2143" s="4" t="s">
        <v>921</v>
      </c>
      <c r="H2143" s="4" t="s">
        <v>38</v>
      </c>
      <c r="I2143" s="4" t="s">
        <v>2948</v>
      </c>
      <c r="J2143" s="4"/>
      <c r="K2143" s="55">
        <v>45442</v>
      </c>
      <c r="L2143" s="4" t="s">
        <v>860</v>
      </c>
      <c r="M2143" s="4" t="s">
        <v>3632</v>
      </c>
      <c r="N2143" s="55"/>
      <c r="O2143" s="4" t="s">
        <v>5570</v>
      </c>
      <c r="P2143" s="55">
        <v>45442</v>
      </c>
      <c r="Q2143" s="4" t="s">
        <v>5571</v>
      </c>
      <c r="R2143" s="4"/>
      <c r="S2143" s="4"/>
      <c r="T2143" s="4">
        <v>0</v>
      </c>
      <c r="U2143" s="4" t="s">
        <v>150</v>
      </c>
      <c r="V2143" s="4">
        <v>300423</v>
      </c>
      <c r="W2143" s="4" t="s">
        <v>3467</v>
      </c>
      <c r="X2143" s="4">
        <v>300423</v>
      </c>
      <c r="Y2143" s="4" t="s">
        <v>3467</v>
      </c>
      <c r="Z2143" s="4">
        <v>4</v>
      </c>
      <c r="AA2143" s="4" t="s">
        <v>301</v>
      </c>
      <c r="AB2143" s="4">
        <v>7</v>
      </c>
      <c r="AC2143" s="4" t="s">
        <v>2701</v>
      </c>
      <c r="AD2143" s="36">
        <v>1</v>
      </c>
      <c r="AE2143" s="36" t="s">
        <v>3468</v>
      </c>
      <c r="AF2143" s="4"/>
      <c r="AG2143" s="4"/>
      <c r="AH2143" s="4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</row>
    <row r="2144" spans="1:46" ht="15" customHeight="1" x14ac:dyDescent="0.35">
      <c r="A2144" s="4">
        <v>2025</v>
      </c>
      <c r="B2144" s="4" t="s">
        <v>147</v>
      </c>
      <c r="C2144" s="4" t="s">
        <v>148</v>
      </c>
      <c r="D2144" s="55">
        <v>45440</v>
      </c>
      <c r="E2144" s="4" t="s">
        <v>3708</v>
      </c>
      <c r="F2144" s="4" t="s">
        <v>3709</v>
      </c>
      <c r="G2144" s="4" t="s">
        <v>37</v>
      </c>
      <c r="H2144" s="4" t="s">
        <v>38</v>
      </c>
      <c r="I2144" s="4" t="s">
        <v>2755</v>
      </c>
      <c r="J2144" s="4">
        <v>3</v>
      </c>
      <c r="K2144" s="57">
        <v>45919</v>
      </c>
      <c r="L2144" s="4" t="s">
        <v>860</v>
      </c>
      <c r="M2144" s="4" t="s">
        <v>2983</v>
      </c>
      <c r="N2144" s="55" t="s">
        <v>3710</v>
      </c>
      <c r="O2144" s="4" t="s">
        <v>5572</v>
      </c>
      <c r="P2144" s="57">
        <v>45919</v>
      </c>
      <c r="Q2144" s="4" t="s">
        <v>5573</v>
      </c>
      <c r="R2144" s="4"/>
      <c r="S2144" s="4"/>
      <c r="T2144" s="4">
        <v>0</v>
      </c>
      <c r="U2144" s="4" t="s">
        <v>150</v>
      </c>
      <c r="V2144" s="4">
        <v>300782</v>
      </c>
      <c r="W2144" s="4" t="s">
        <v>2358</v>
      </c>
      <c r="X2144" s="4">
        <v>300782</v>
      </c>
      <c r="Y2144" s="4" t="s">
        <v>2358</v>
      </c>
      <c r="Z2144" s="4">
        <v>8</v>
      </c>
      <c r="AA2144" s="4" t="s">
        <v>191</v>
      </c>
      <c r="AB2144" s="4">
        <v>12</v>
      </c>
      <c r="AC2144" s="4" t="s">
        <v>2359</v>
      </c>
      <c r="AD2144" s="36">
        <v>10</v>
      </c>
      <c r="AE2144" s="36" t="s">
        <v>2360</v>
      </c>
      <c r="AF2144" s="4"/>
      <c r="AG2144" s="4"/>
      <c r="AH2144" s="4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</row>
    <row r="2145" spans="1:46" ht="15" customHeight="1" x14ac:dyDescent="0.35">
      <c r="A2145" s="4">
        <v>2024</v>
      </c>
      <c r="B2145" s="4" t="s">
        <v>147</v>
      </c>
      <c r="C2145" s="4" t="s">
        <v>148</v>
      </c>
      <c r="D2145" s="55">
        <v>45441</v>
      </c>
      <c r="E2145" s="4" t="s">
        <v>3198</v>
      </c>
      <c r="F2145" s="4" t="s">
        <v>36</v>
      </c>
      <c r="G2145" s="4" t="s">
        <v>37</v>
      </c>
      <c r="H2145" s="4" t="s">
        <v>38</v>
      </c>
      <c r="I2145" s="4" t="s">
        <v>2755</v>
      </c>
      <c r="J2145" s="4">
        <v>5</v>
      </c>
      <c r="K2145" s="55">
        <v>45518</v>
      </c>
      <c r="L2145" s="4" t="s">
        <v>860</v>
      </c>
      <c r="M2145" s="4" t="s">
        <v>2983</v>
      </c>
      <c r="N2145" s="55" t="s">
        <v>3710</v>
      </c>
      <c r="O2145" s="4" t="s">
        <v>5574</v>
      </c>
      <c r="P2145" s="55">
        <v>45518</v>
      </c>
      <c r="Q2145" s="4" t="s">
        <v>5575</v>
      </c>
      <c r="R2145" s="4"/>
      <c r="S2145" s="4"/>
      <c r="T2145" s="4">
        <v>0</v>
      </c>
      <c r="U2145" s="4" t="s">
        <v>150</v>
      </c>
      <c r="V2145" s="4">
        <v>301704</v>
      </c>
      <c r="W2145" s="4" t="s">
        <v>3065</v>
      </c>
      <c r="X2145" s="4">
        <v>301704</v>
      </c>
      <c r="Y2145" s="4" t="s">
        <v>3065</v>
      </c>
      <c r="Z2145" s="4">
        <v>22</v>
      </c>
      <c r="AA2145" s="4" t="s">
        <v>108</v>
      </c>
      <c r="AB2145" s="4">
        <v>1</v>
      </c>
      <c r="AC2145" s="4" t="s">
        <v>109</v>
      </c>
      <c r="AD2145" s="36">
        <v>4</v>
      </c>
      <c r="AE2145" s="36" t="s">
        <v>3066</v>
      </c>
      <c r="AF2145" s="4"/>
      <c r="AG2145" s="4"/>
      <c r="AH2145" s="4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</row>
    <row r="2146" spans="1:46" ht="15" customHeight="1" x14ac:dyDescent="0.35">
      <c r="A2146" s="4">
        <v>2025</v>
      </c>
      <c r="B2146" s="4" t="s">
        <v>147</v>
      </c>
      <c r="C2146" s="4" t="s">
        <v>148</v>
      </c>
      <c r="D2146" s="55">
        <v>46009</v>
      </c>
      <c r="E2146" s="4" t="s">
        <v>3708</v>
      </c>
      <c r="F2146" s="4" t="s">
        <v>3709</v>
      </c>
      <c r="G2146" s="4" t="s">
        <v>37</v>
      </c>
      <c r="H2146" s="4" t="s">
        <v>38</v>
      </c>
      <c r="I2146" s="4" t="s">
        <v>2755</v>
      </c>
      <c r="J2146" s="4">
        <v>3</v>
      </c>
      <c r="K2146" s="57">
        <v>46022</v>
      </c>
      <c r="L2146" s="4" t="s">
        <v>860</v>
      </c>
      <c r="M2146" s="4" t="s">
        <v>3026</v>
      </c>
      <c r="N2146" s="55" t="s">
        <v>3710</v>
      </c>
      <c r="O2146" s="4" t="s">
        <v>5576</v>
      </c>
      <c r="P2146" s="57">
        <v>46022</v>
      </c>
      <c r="Q2146" s="4" t="s">
        <v>5577</v>
      </c>
      <c r="R2146" s="4"/>
      <c r="S2146" s="4"/>
      <c r="T2146" s="4">
        <v>0</v>
      </c>
      <c r="U2146" s="4" t="s">
        <v>150</v>
      </c>
      <c r="V2146" s="4">
        <v>301704</v>
      </c>
      <c r="W2146" s="4" t="s">
        <v>3065</v>
      </c>
      <c r="X2146" s="4">
        <v>301704</v>
      </c>
      <c r="Y2146" s="4" t="s">
        <v>3065</v>
      </c>
      <c r="Z2146" s="4">
        <v>22</v>
      </c>
      <c r="AA2146" s="4" t="s">
        <v>108</v>
      </c>
      <c r="AB2146" s="4">
        <v>1</v>
      </c>
      <c r="AC2146" s="4" t="s">
        <v>109</v>
      </c>
      <c r="AD2146" s="36">
        <v>4</v>
      </c>
      <c r="AE2146" s="36" t="s">
        <v>3066</v>
      </c>
      <c r="AF2146" s="4"/>
      <c r="AG2146" s="4"/>
      <c r="AH2146" s="4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</row>
    <row r="2147" spans="1:46" ht="15" customHeight="1" x14ac:dyDescent="0.35">
      <c r="A2147" s="4">
        <v>2024</v>
      </c>
      <c r="B2147" s="4" t="s">
        <v>147</v>
      </c>
      <c r="C2147" s="4" t="s">
        <v>148</v>
      </c>
      <c r="D2147" s="55">
        <v>45442</v>
      </c>
      <c r="E2147" s="4" t="s">
        <v>4525</v>
      </c>
      <c r="F2147" s="4" t="s">
        <v>3709</v>
      </c>
      <c r="G2147" s="4" t="s">
        <v>37</v>
      </c>
      <c r="H2147" s="4" t="s">
        <v>38</v>
      </c>
      <c r="I2147" s="4" t="s">
        <v>2755</v>
      </c>
      <c r="J2147" s="4">
        <v>6</v>
      </c>
      <c r="K2147" s="55">
        <v>45574</v>
      </c>
      <c r="L2147" s="4" t="s">
        <v>860</v>
      </c>
      <c r="M2147" s="4" t="s">
        <v>3632</v>
      </c>
      <c r="N2147" s="55" t="s">
        <v>3710</v>
      </c>
      <c r="O2147" s="4" t="s">
        <v>5578</v>
      </c>
      <c r="P2147" s="55">
        <v>45574</v>
      </c>
      <c r="Q2147" s="4" t="s">
        <v>5579</v>
      </c>
      <c r="R2147" s="4"/>
      <c r="S2147" s="4"/>
      <c r="T2147" s="4">
        <v>0</v>
      </c>
      <c r="U2147" s="4" t="s">
        <v>150</v>
      </c>
      <c r="V2147" s="4">
        <v>300777</v>
      </c>
      <c r="W2147" s="4" t="s">
        <v>5580</v>
      </c>
      <c r="X2147" s="4">
        <v>300777</v>
      </c>
      <c r="Y2147" s="4" t="s">
        <v>5580</v>
      </c>
      <c r="Z2147" s="4">
        <v>8</v>
      </c>
      <c r="AA2147" s="4" t="s">
        <v>191</v>
      </c>
      <c r="AB2147" s="4">
        <v>12</v>
      </c>
      <c r="AC2147" s="4" t="s">
        <v>2359</v>
      </c>
      <c r="AD2147" s="36">
        <v>5</v>
      </c>
      <c r="AE2147" s="36" t="s">
        <v>5581</v>
      </c>
      <c r="AF2147" s="4"/>
      <c r="AG2147" s="4"/>
      <c r="AH2147" s="4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</row>
    <row r="2148" spans="1:46" ht="15" customHeight="1" x14ac:dyDescent="0.35">
      <c r="A2148" s="4">
        <v>2024</v>
      </c>
      <c r="B2148" s="4" t="s">
        <v>147</v>
      </c>
      <c r="C2148" s="4" t="s">
        <v>148</v>
      </c>
      <c r="D2148" s="55">
        <v>45443</v>
      </c>
      <c r="E2148" s="4" t="s">
        <v>4533</v>
      </c>
      <c r="F2148" s="4" t="s">
        <v>3709</v>
      </c>
      <c r="G2148" s="4" t="s">
        <v>37</v>
      </c>
      <c r="H2148" s="4" t="s">
        <v>38</v>
      </c>
      <c r="I2148" s="4" t="s">
        <v>748</v>
      </c>
      <c r="J2148" s="4"/>
      <c r="K2148" s="55">
        <v>45559</v>
      </c>
      <c r="L2148" s="4" t="s">
        <v>860</v>
      </c>
      <c r="M2148" s="4" t="s">
        <v>3632</v>
      </c>
      <c r="N2148" s="55"/>
      <c r="O2148" s="4" t="s">
        <v>5582</v>
      </c>
      <c r="P2148" s="55">
        <v>45559</v>
      </c>
      <c r="Q2148" s="4" t="s">
        <v>5583</v>
      </c>
      <c r="R2148" s="4"/>
      <c r="S2148" s="4"/>
      <c r="T2148" s="4">
        <v>0</v>
      </c>
      <c r="U2148" s="4" t="s">
        <v>150</v>
      </c>
      <c r="V2148" s="4">
        <v>300979</v>
      </c>
      <c r="W2148" s="4" t="s">
        <v>5584</v>
      </c>
      <c r="X2148" s="4">
        <v>300979</v>
      </c>
      <c r="Y2148" s="4" t="s">
        <v>5584</v>
      </c>
      <c r="Z2148" s="4">
        <v>11</v>
      </c>
      <c r="AA2148" s="4" t="s">
        <v>310</v>
      </c>
      <c r="AB2148" s="4">
        <v>2</v>
      </c>
      <c r="AC2148" s="4" t="s">
        <v>2222</v>
      </c>
      <c r="AD2148" s="36">
        <v>6</v>
      </c>
      <c r="AE2148" s="36" t="s">
        <v>5585</v>
      </c>
      <c r="AF2148" s="4"/>
      <c r="AG2148" s="4"/>
      <c r="AH2148" s="4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</row>
    <row r="2149" spans="1:46" ht="15" customHeight="1" x14ac:dyDescent="0.35">
      <c r="A2149" s="4">
        <v>2024</v>
      </c>
      <c r="B2149" s="4" t="s">
        <v>147</v>
      </c>
      <c r="C2149" s="4" t="s">
        <v>207</v>
      </c>
      <c r="D2149" s="55">
        <v>45397</v>
      </c>
      <c r="E2149" s="4" t="s">
        <v>4533</v>
      </c>
      <c r="F2149" s="4" t="s">
        <v>3709</v>
      </c>
      <c r="G2149" s="4" t="s">
        <v>37</v>
      </c>
      <c r="H2149" s="4" t="s">
        <v>38</v>
      </c>
      <c r="I2149" s="4" t="s">
        <v>3923</v>
      </c>
      <c r="J2149" s="4"/>
      <c r="K2149" s="55">
        <v>45440</v>
      </c>
      <c r="L2149" s="4" t="s">
        <v>860</v>
      </c>
      <c r="M2149" s="4" t="s">
        <v>2983</v>
      </c>
      <c r="N2149" s="55"/>
      <c r="O2149" s="4" t="s">
        <v>5586</v>
      </c>
      <c r="P2149" s="55">
        <v>45440</v>
      </c>
      <c r="Q2149" s="4" t="s">
        <v>5587</v>
      </c>
      <c r="R2149" s="4"/>
      <c r="S2149" s="4"/>
      <c r="T2149" s="4">
        <v>0</v>
      </c>
      <c r="U2149" s="4" t="s">
        <v>150</v>
      </c>
      <c r="V2149" s="4">
        <v>301826</v>
      </c>
      <c r="W2149" s="4" t="s">
        <v>783</v>
      </c>
      <c r="X2149" s="4">
        <v>301826</v>
      </c>
      <c r="Y2149" s="4" t="s">
        <v>783</v>
      </c>
      <c r="Z2149" s="4">
        <v>25</v>
      </c>
      <c r="AA2149" s="4" t="s">
        <v>117</v>
      </c>
      <c r="AB2149" s="4">
        <v>3</v>
      </c>
      <c r="AC2149" s="4" t="s">
        <v>784</v>
      </c>
      <c r="AD2149" s="36">
        <v>1</v>
      </c>
      <c r="AE2149" s="36" t="s">
        <v>784</v>
      </c>
      <c r="AF2149" s="4"/>
      <c r="AG2149" s="4"/>
      <c r="AH2149" s="4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</row>
    <row r="2150" spans="1:46" ht="15" customHeight="1" x14ac:dyDescent="0.35">
      <c r="A2150" s="4">
        <v>2024</v>
      </c>
      <c r="B2150" s="4" t="s">
        <v>147</v>
      </c>
      <c r="C2150" s="4" t="s">
        <v>207</v>
      </c>
      <c r="D2150" s="55">
        <v>45421</v>
      </c>
      <c r="E2150" s="4" t="s">
        <v>3198</v>
      </c>
      <c r="F2150" s="4" t="s">
        <v>3709</v>
      </c>
      <c r="G2150" s="4" t="s">
        <v>37</v>
      </c>
      <c r="H2150" s="4" t="s">
        <v>38</v>
      </c>
      <c r="I2150" s="4" t="s">
        <v>2712</v>
      </c>
      <c r="J2150" s="4">
        <v>5</v>
      </c>
      <c r="K2150" s="57">
        <v>45443</v>
      </c>
      <c r="L2150" s="4" t="s">
        <v>860</v>
      </c>
      <c r="M2150" s="4" t="s">
        <v>3632</v>
      </c>
      <c r="N2150" s="55" t="s">
        <v>3710</v>
      </c>
      <c r="O2150" s="4" t="s">
        <v>5588</v>
      </c>
      <c r="P2150" s="57">
        <v>45443</v>
      </c>
      <c r="Q2150" s="4" t="s">
        <v>5589</v>
      </c>
      <c r="R2150" s="4"/>
      <c r="S2150" s="4"/>
      <c r="T2150" s="4">
        <v>0</v>
      </c>
      <c r="U2150" s="4" t="s">
        <v>150</v>
      </c>
      <c r="V2150" s="4">
        <v>300279</v>
      </c>
      <c r="W2150" s="4" t="s">
        <v>5590</v>
      </c>
      <c r="X2150" s="4">
        <v>300279</v>
      </c>
      <c r="Y2150" s="4" t="s">
        <v>5590</v>
      </c>
      <c r="Z2150" s="4">
        <v>3</v>
      </c>
      <c r="AA2150" s="4" t="s">
        <v>152</v>
      </c>
      <c r="AB2150" s="56">
        <v>3</v>
      </c>
      <c r="AC2150" s="56" t="s">
        <v>5591</v>
      </c>
      <c r="AD2150" s="36">
        <v>1</v>
      </c>
      <c r="AE2150" s="36" t="s">
        <v>5591</v>
      </c>
      <c r="AF2150" s="4"/>
      <c r="AG2150" s="4"/>
      <c r="AH2150" s="4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</row>
    <row r="2151" spans="1:46" ht="15" customHeight="1" x14ac:dyDescent="0.35">
      <c r="A2151" s="4">
        <v>2024</v>
      </c>
      <c r="B2151" s="4" t="s">
        <v>147</v>
      </c>
      <c r="C2151" s="4" t="s">
        <v>148</v>
      </c>
      <c r="D2151" s="55">
        <v>45421</v>
      </c>
      <c r="E2151" s="4" t="s">
        <v>4525</v>
      </c>
      <c r="F2151" s="4" t="s">
        <v>36</v>
      </c>
      <c r="G2151" s="4" t="s">
        <v>37</v>
      </c>
      <c r="H2151" s="4" t="s">
        <v>38</v>
      </c>
      <c r="I2151" s="4" t="s">
        <v>3491</v>
      </c>
      <c r="J2151" s="4">
        <v>2</v>
      </c>
      <c r="K2151" s="55">
        <v>45443</v>
      </c>
      <c r="L2151" s="4" t="s">
        <v>860</v>
      </c>
      <c r="M2151" s="4" t="s">
        <v>3632</v>
      </c>
      <c r="N2151" s="55" t="s">
        <v>4546</v>
      </c>
      <c r="O2151" s="4" t="s">
        <v>5592</v>
      </c>
      <c r="P2151" s="55">
        <v>45443</v>
      </c>
      <c r="Q2151" s="4" t="s">
        <v>5593</v>
      </c>
      <c r="R2151" s="4"/>
      <c r="S2151" s="4"/>
      <c r="T2151" s="4">
        <v>0</v>
      </c>
      <c r="U2151" s="4" t="s">
        <v>150</v>
      </c>
      <c r="V2151" s="4">
        <v>301281</v>
      </c>
      <c r="W2151" s="4" t="s">
        <v>1344</v>
      </c>
      <c r="X2151" s="4">
        <v>301281</v>
      </c>
      <c r="Y2151" s="4" t="s">
        <v>1344</v>
      </c>
      <c r="Z2151" s="4">
        <v>15</v>
      </c>
      <c r="AA2151" s="4" t="s">
        <v>43</v>
      </c>
      <c r="AB2151" s="4">
        <v>1</v>
      </c>
      <c r="AC2151" s="4" t="s">
        <v>43</v>
      </c>
      <c r="AD2151" s="36">
        <v>32</v>
      </c>
      <c r="AE2151" s="36" t="s">
        <v>1345</v>
      </c>
      <c r="AF2151" s="4"/>
      <c r="AG2151" s="4"/>
      <c r="AH2151" s="4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</row>
    <row r="2152" spans="1:46" ht="15" customHeight="1" x14ac:dyDescent="0.35">
      <c r="A2152" s="4">
        <v>2024</v>
      </c>
      <c r="B2152" s="4" t="s">
        <v>147</v>
      </c>
      <c r="C2152" s="4" t="s">
        <v>148</v>
      </c>
      <c r="D2152" s="55">
        <v>45427</v>
      </c>
      <c r="E2152" s="4" t="s">
        <v>3250</v>
      </c>
      <c r="F2152" s="4" t="s">
        <v>36</v>
      </c>
      <c r="G2152" s="4" t="s">
        <v>1149</v>
      </c>
      <c r="H2152" s="4" t="s">
        <v>38</v>
      </c>
      <c r="I2152" s="4" t="s">
        <v>3491</v>
      </c>
      <c r="J2152" s="4"/>
      <c r="K2152" s="55">
        <v>45443</v>
      </c>
      <c r="L2152" s="4" t="s">
        <v>860</v>
      </c>
      <c r="M2152" s="4" t="s">
        <v>3632</v>
      </c>
      <c r="N2152" s="55"/>
      <c r="O2152" s="4" t="s">
        <v>5594</v>
      </c>
      <c r="P2152" s="55">
        <v>45443</v>
      </c>
      <c r="Q2152" s="4" t="s">
        <v>5595</v>
      </c>
      <c r="R2152" s="4"/>
      <c r="S2152" s="4"/>
      <c r="T2152" s="4">
        <v>0</v>
      </c>
      <c r="U2152" s="4" t="s">
        <v>150</v>
      </c>
      <c r="V2152" s="4">
        <v>301263</v>
      </c>
      <c r="W2152" s="4" t="s">
        <v>626</v>
      </c>
      <c r="X2152" s="4">
        <v>301263</v>
      </c>
      <c r="Y2152" s="4" t="s">
        <v>626</v>
      </c>
      <c r="Z2152" s="4">
        <v>15</v>
      </c>
      <c r="AA2152" s="4" t="s">
        <v>43</v>
      </c>
      <c r="AB2152" s="4">
        <v>1</v>
      </c>
      <c r="AC2152" s="4" t="s">
        <v>43</v>
      </c>
      <c r="AD2152" s="36">
        <v>14</v>
      </c>
      <c r="AE2152" s="36" t="s">
        <v>126</v>
      </c>
      <c r="AF2152" s="4"/>
      <c r="AG2152" s="4"/>
      <c r="AH2152" s="4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</row>
    <row r="2153" spans="1:46" ht="15" customHeight="1" x14ac:dyDescent="0.35">
      <c r="A2153" s="4">
        <v>2025</v>
      </c>
      <c r="B2153" s="4" t="s">
        <v>147</v>
      </c>
      <c r="C2153" s="4" t="s">
        <v>207</v>
      </c>
      <c r="D2153" s="55">
        <v>45422</v>
      </c>
      <c r="E2153" s="4" t="s">
        <v>4533</v>
      </c>
      <c r="F2153" s="4" t="s">
        <v>3709</v>
      </c>
      <c r="G2153" s="4" t="s">
        <v>37</v>
      </c>
      <c r="H2153" s="4" t="s">
        <v>38</v>
      </c>
      <c r="I2153" s="4" t="s">
        <v>2742</v>
      </c>
      <c r="J2153" s="4">
        <v>6</v>
      </c>
      <c r="K2153" s="55">
        <v>45721</v>
      </c>
      <c r="L2153" s="4" t="s">
        <v>860</v>
      </c>
      <c r="M2153" s="4" t="s">
        <v>2983</v>
      </c>
      <c r="N2153" s="55" t="s">
        <v>4516</v>
      </c>
      <c r="O2153" s="4" t="s">
        <v>5596</v>
      </c>
      <c r="P2153" s="55">
        <v>45721</v>
      </c>
      <c r="Q2153" s="4" t="s">
        <v>5597</v>
      </c>
      <c r="R2153" s="4"/>
      <c r="S2153" s="4"/>
      <c r="T2153" s="4">
        <v>0</v>
      </c>
      <c r="U2153" s="4" t="s">
        <v>150</v>
      </c>
      <c r="V2153" s="4">
        <v>301529</v>
      </c>
      <c r="W2153" s="4" t="s">
        <v>793</v>
      </c>
      <c r="X2153" s="4">
        <v>301529</v>
      </c>
      <c r="Y2153" s="4" t="s">
        <v>793</v>
      </c>
      <c r="Z2153" s="4">
        <v>20</v>
      </c>
      <c r="AA2153" s="4" t="s">
        <v>324</v>
      </c>
      <c r="AB2153" s="4">
        <v>1</v>
      </c>
      <c r="AC2153" s="4" t="s">
        <v>324</v>
      </c>
      <c r="AD2153" s="36">
        <v>1</v>
      </c>
      <c r="AE2153" s="36" t="s">
        <v>324</v>
      </c>
      <c r="AF2153" s="4"/>
      <c r="AG2153" s="4"/>
      <c r="AH2153" s="4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</row>
    <row r="2154" spans="1:46" ht="15" customHeight="1" x14ac:dyDescent="0.35">
      <c r="A2154" s="4">
        <v>2024</v>
      </c>
      <c r="B2154" s="4" t="s">
        <v>147</v>
      </c>
      <c r="C2154" s="4" t="s">
        <v>148</v>
      </c>
      <c r="D2154" s="55">
        <v>45442</v>
      </c>
      <c r="E2154" s="4" t="s">
        <v>2947</v>
      </c>
      <c r="F2154" s="4" t="s">
        <v>36</v>
      </c>
      <c r="G2154" s="4" t="s">
        <v>921</v>
      </c>
      <c r="H2154" s="4" t="s">
        <v>38</v>
      </c>
      <c r="I2154" s="4" t="s">
        <v>4520</v>
      </c>
      <c r="J2154" s="4"/>
      <c r="K2154" s="55">
        <v>45463</v>
      </c>
      <c r="L2154" s="4" t="s">
        <v>860</v>
      </c>
      <c r="M2154" s="4" t="s">
        <v>3632</v>
      </c>
      <c r="N2154" s="55" t="s">
        <v>3710</v>
      </c>
      <c r="O2154" s="4" t="s">
        <v>5598</v>
      </c>
      <c r="P2154" s="55">
        <v>45463</v>
      </c>
      <c r="Q2154" s="4" t="s">
        <v>5599</v>
      </c>
      <c r="R2154" s="4"/>
      <c r="S2154" s="4"/>
      <c r="T2154" s="4">
        <v>0</v>
      </c>
      <c r="U2154" s="4" t="s">
        <v>150</v>
      </c>
      <c r="V2154" s="4">
        <v>300622</v>
      </c>
      <c r="W2154" s="4" t="s">
        <v>3473</v>
      </c>
      <c r="X2154" s="4">
        <v>300622</v>
      </c>
      <c r="Y2154" s="4" t="s">
        <v>3473</v>
      </c>
      <c r="Z2154" s="4">
        <v>6</v>
      </c>
      <c r="AA2154" s="4" t="s">
        <v>413</v>
      </c>
      <c r="AB2154" s="56">
        <v>7</v>
      </c>
      <c r="AC2154" s="56" t="s">
        <v>3324</v>
      </c>
      <c r="AD2154" s="36">
        <v>3</v>
      </c>
      <c r="AE2154" s="36" t="s">
        <v>3324</v>
      </c>
      <c r="AF2154" s="4"/>
      <c r="AG2154" s="4"/>
      <c r="AH2154" s="4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</row>
    <row r="2155" spans="1:46" ht="15" customHeight="1" x14ac:dyDescent="0.35">
      <c r="A2155" s="4">
        <v>2024</v>
      </c>
      <c r="B2155" s="4" t="s">
        <v>147</v>
      </c>
      <c r="C2155" s="4" t="s">
        <v>148</v>
      </c>
      <c r="D2155" s="55">
        <v>45419</v>
      </c>
      <c r="E2155" s="4" t="s">
        <v>4533</v>
      </c>
      <c r="F2155" s="4" t="s">
        <v>3709</v>
      </c>
      <c r="G2155" s="4" t="s">
        <v>37</v>
      </c>
      <c r="H2155" s="4" t="s">
        <v>38</v>
      </c>
      <c r="I2155" s="4" t="s">
        <v>2728</v>
      </c>
      <c r="J2155" s="4"/>
      <c r="K2155" s="55">
        <v>45527</v>
      </c>
      <c r="L2155" s="4" t="s">
        <v>860</v>
      </c>
      <c r="M2155" s="4" t="s">
        <v>3632</v>
      </c>
      <c r="N2155" s="55"/>
      <c r="O2155" s="4" t="s">
        <v>5600</v>
      </c>
      <c r="P2155" s="55">
        <v>45527</v>
      </c>
      <c r="Q2155" s="4" t="s">
        <v>5601</v>
      </c>
      <c r="R2155" s="4"/>
      <c r="S2155" s="4"/>
      <c r="T2155" s="4">
        <v>0</v>
      </c>
      <c r="U2155" s="4" t="s">
        <v>150</v>
      </c>
      <c r="V2155" s="4">
        <v>300449</v>
      </c>
      <c r="W2155" s="4" t="s">
        <v>1549</v>
      </c>
      <c r="X2155" s="4">
        <v>300449</v>
      </c>
      <c r="Y2155" s="4" t="s">
        <v>1549</v>
      </c>
      <c r="Z2155" s="4">
        <v>5</v>
      </c>
      <c r="AA2155" s="4" t="s">
        <v>77</v>
      </c>
      <c r="AB2155" s="4">
        <v>1</v>
      </c>
      <c r="AC2155" s="4" t="s">
        <v>78</v>
      </c>
      <c r="AD2155" s="36">
        <v>10</v>
      </c>
      <c r="AE2155" s="36" t="s">
        <v>1550</v>
      </c>
      <c r="AF2155" s="4"/>
      <c r="AG2155" s="4"/>
      <c r="AH2155" s="4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</row>
    <row r="2156" spans="1:46" ht="15" customHeight="1" x14ac:dyDescent="0.35">
      <c r="A2156" s="4">
        <v>2024</v>
      </c>
      <c r="B2156" s="4" t="s">
        <v>147</v>
      </c>
      <c r="C2156" s="4" t="s">
        <v>148</v>
      </c>
      <c r="D2156" s="55">
        <v>45449</v>
      </c>
      <c r="E2156" s="4" t="s">
        <v>4533</v>
      </c>
      <c r="F2156" s="4" t="s">
        <v>36</v>
      </c>
      <c r="G2156" s="4" t="s">
        <v>37</v>
      </c>
      <c r="H2156" s="4" t="s">
        <v>38</v>
      </c>
      <c r="I2156" s="4" t="s">
        <v>4520</v>
      </c>
      <c r="J2156" s="4"/>
      <c r="K2156" s="55">
        <v>45559</v>
      </c>
      <c r="L2156" s="4" t="s">
        <v>860</v>
      </c>
      <c r="M2156" s="4" t="s">
        <v>4585</v>
      </c>
      <c r="N2156" s="55" t="s">
        <v>3710</v>
      </c>
      <c r="O2156" s="4" t="s">
        <v>5602</v>
      </c>
      <c r="P2156" s="55">
        <v>45559</v>
      </c>
      <c r="Q2156" s="4" t="s">
        <v>5603</v>
      </c>
      <c r="R2156" s="4"/>
      <c r="S2156" s="4"/>
      <c r="T2156" s="4">
        <v>0</v>
      </c>
      <c r="U2156" s="4" t="s">
        <v>150</v>
      </c>
      <c r="V2156" s="4">
        <v>300565</v>
      </c>
      <c r="W2156" s="4" t="s">
        <v>5604</v>
      </c>
      <c r="X2156" s="4">
        <v>300565</v>
      </c>
      <c r="Y2156" s="4" t="s">
        <v>5604</v>
      </c>
      <c r="Z2156" s="4">
        <v>6</v>
      </c>
      <c r="AA2156" s="4" t="s">
        <v>413</v>
      </c>
      <c r="AB2156" s="4">
        <v>2</v>
      </c>
      <c r="AC2156" s="4" t="s">
        <v>3034</v>
      </c>
      <c r="AD2156" s="36">
        <v>5</v>
      </c>
      <c r="AE2156" s="36" t="s">
        <v>5605</v>
      </c>
      <c r="AF2156" s="4"/>
      <c r="AG2156" s="4"/>
      <c r="AH2156" s="4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</row>
    <row r="2157" spans="1:46" ht="15" customHeight="1" x14ac:dyDescent="0.35">
      <c r="A2157" s="4">
        <v>2024</v>
      </c>
      <c r="B2157" s="4" t="s">
        <v>147</v>
      </c>
      <c r="C2157" s="4" t="s">
        <v>148</v>
      </c>
      <c r="D2157" s="55">
        <v>45419</v>
      </c>
      <c r="E2157" s="4" t="s">
        <v>4623</v>
      </c>
      <c r="F2157" s="4" t="s">
        <v>36</v>
      </c>
      <c r="G2157" s="4" t="s">
        <v>37</v>
      </c>
      <c r="H2157" s="4" t="s">
        <v>38</v>
      </c>
      <c r="I2157" s="4" t="s">
        <v>5120</v>
      </c>
      <c r="J2157" s="4"/>
      <c r="K2157" s="55">
        <v>45447</v>
      </c>
      <c r="L2157" s="4" t="s">
        <v>860</v>
      </c>
      <c r="M2157" s="4" t="s">
        <v>3632</v>
      </c>
      <c r="N2157" s="55"/>
      <c r="O2157" s="4" t="s">
        <v>5606</v>
      </c>
      <c r="P2157" s="55">
        <v>45447</v>
      </c>
      <c r="Q2157" s="4" t="s">
        <v>5607</v>
      </c>
      <c r="R2157" s="4"/>
      <c r="S2157" s="4"/>
      <c r="T2157" s="4">
        <v>0</v>
      </c>
      <c r="U2157" s="4" t="s">
        <v>150</v>
      </c>
      <c r="V2157" s="4">
        <v>300207</v>
      </c>
      <c r="W2157" s="4" t="s">
        <v>1917</v>
      </c>
      <c r="X2157" s="4">
        <v>300207</v>
      </c>
      <c r="Y2157" s="4" t="s">
        <v>1917</v>
      </c>
      <c r="Z2157" s="4">
        <v>2</v>
      </c>
      <c r="AA2157" s="4" t="s">
        <v>72</v>
      </c>
      <c r="AB2157" s="4">
        <v>15</v>
      </c>
      <c r="AC2157" s="4" t="s">
        <v>1918</v>
      </c>
      <c r="AD2157" s="36">
        <v>9</v>
      </c>
      <c r="AE2157" s="36" t="s">
        <v>828</v>
      </c>
      <c r="AF2157" s="4"/>
      <c r="AG2157" s="4"/>
      <c r="AH2157" s="4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</row>
    <row r="2158" spans="1:46" ht="15" customHeight="1" x14ac:dyDescent="0.35">
      <c r="A2158" s="4">
        <v>2024</v>
      </c>
      <c r="B2158" s="4" t="s">
        <v>147</v>
      </c>
      <c r="C2158" s="4" t="s">
        <v>148</v>
      </c>
      <c r="D2158" s="55">
        <v>45447</v>
      </c>
      <c r="E2158" s="4" t="s">
        <v>4533</v>
      </c>
      <c r="F2158" s="4" t="s">
        <v>36</v>
      </c>
      <c r="G2158" s="4" t="s">
        <v>37</v>
      </c>
      <c r="H2158" s="4" t="s">
        <v>38</v>
      </c>
      <c r="I2158" s="4" t="s">
        <v>3491</v>
      </c>
      <c r="J2158" s="4"/>
      <c r="K2158" s="55">
        <v>45448</v>
      </c>
      <c r="L2158" s="4" t="s">
        <v>860</v>
      </c>
      <c r="M2158" s="4" t="s">
        <v>3632</v>
      </c>
      <c r="N2158" s="55"/>
      <c r="O2158" s="4" t="s">
        <v>5608</v>
      </c>
      <c r="P2158" s="55">
        <v>45448</v>
      </c>
      <c r="Q2158" s="4" t="s">
        <v>5609</v>
      </c>
      <c r="R2158" s="4"/>
      <c r="S2158" s="4"/>
      <c r="T2158" s="4">
        <v>0</v>
      </c>
      <c r="U2158" s="4" t="s">
        <v>150</v>
      </c>
      <c r="V2158" s="4">
        <v>301275</v>
      </c>
      <c r="W2158" s="4" t="s">
        <v>460</v>
      </c>
      <c r="X2158" s="4">
        <v>301275</v>
      </c>
      <c r="Y2158" s="4" t="s">
        <v>460</v>
      </c>
      <c r="Z2158" s="4">
        <v>15</v>
      </c>
      <c r="AA2158" s="4" t="s">
        <v>43</v>
      </c>
      <c r="AB2158" s="4">
        <v>1</v>
      </c>
      <c r="AC2158" s="4" t="s">
        <v>43</v>
      </c>
      <c r="AD2158" s="36">
        <v>26</v>
      </c>
      <c r="AE2158" s="36" t="s">
        <v>461</v>
      </c>
      <c r="AF2158" s="4"/>
      <c r="AG2158" s="4"/>
      <c r="AH2158" s="4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</row>
    <row r="2159" spans="1:46" ht="15" customHeight="1" x14ac:dyDescent="0.35">
      <c r="A2159" s="4">
        <v>2024</v>
      </c>
      <c r="B2159" s="4" t="s">
        <v>147</v>
      </c>
      <c r="C2159" s="4" t="s">
        <v>148</v>
      </c>
      <c r="D2159" s="55">
        <v>45436</v>
      </c>
      <c r="E2159" s="4" t="s">
        <v>5194</v>
      </c>
      <c r="F2159" s="4" t="s">
        <v>36</v>
      </c>
      <c r="G2159" s="4" t="s">
        <v>921</v>
      </c>
      <c r="H2159" s="4" t="s">
        <v>38</v>
      </c>
      <c r="I2159" s="4" t="s">
        <v>2712</v>
      </c>
      <c r="J2159" s="4">
        <v>2</v>
      </c>
      <c r="K2159" s="55">
        <v>45448</v>
      </c>
      <c r="L2159" s="4" t="s">
        <v>860</v>
      </c>
      <c r="M2159" s="4" t="s">
        <v>3632</v>
      </c>
      <c r="N2159" s="55" t="s">
        <v>3710</v>
      </c>
      <c r="O2159" s="4" t="s">
        <v>5610</v>
      </c>
      <c r="P2159" s="55">
        <v>45448</v>
      </c>
      <c r="Q2159" s="4" t="s">
        <v>5611</v>
      </c>
      <c r="R2159" s="4"/>
      <c r="S2159" s="4"/>
      <c r="T2159" s="4">
        <v>0</v>
      </c>
      <c r="U2159" s="4" t="s">
        <v>150</v>
      </c>
      <c r="V2159" s="4">
        <v>301784</v>
      </c>
      <c r="W2159" s="4" t="s">
        <v>3146</v>
      </c>
      <c r="X2159" s="4">
        <v>301784</v>
      </c>
      <c r="Y2159" s="4" t="s">
        <v>3146</v>
      </c>
      <c r="Z2159" s="4">
        <v>23</v>
      </c>
      <c r="AA2159" s="4" t="s">
        <v>113</v>
      </c>
      <c r="AB2159" s="4">
        <v>1</v>
      </c>
      <c r="AC2159" s="4" t="s">
        <v>113</v>
      </c>
      <c r="AD2159" s="36">
        <v>7</v>
      </c>
      <c r="AE2159" s="36" t="s">
        <v>3147</v>
      </c>
      <c r="AF2159" s="4"/>
      <c r="AG2159" s="4"/>
      <c r="AH2159" s="4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</row>
    <row r="2160" spans="1:46" ht="15" customHeight="1" x14ac:dyDescent="0.35">
      <c r="A2160" s="4">
        <v>2024</v>
      </c>
      <c r="B2160" s="4" t="s">
        <v>147</v>
      </c>
      <c r="C2160" s="4" t="s">
        <v>148</v>
      </c>
      <c r="D2160" s="55">
        <v>45446</v>
      </c>
      <c r="E2160" s="4" t="s">
        <v>4623</v>
      </c>
      <c r="F2160" s="4" t="s">
        <v>36</v>
      </c>
      <c r="G2160" s="4" t="s">
        <v>37</v>
      </c>
      <c r="H2160" s="4" t="s">
        <v>38</v>
      </c>
      <c r="I2160" s="4" t="s">
        <v>5120</v>
      </c>
      <c r="J2160" s="4"/>
      <c r="K2160" s="55">
        <v>45449</v>
      </c>
      <c r="L2160" s="4" t="s">
        <v>860</v>
      </c>
      <c r="M2160" s="4" t="s">
        <v>3632</v>
      </c>
      <c r="N2160" s="55"/>
      <c r="O2160" s="4" t="s">
        <v>5612</v>
      </c>
      <c r="P2160" s="55">
        <v>45449</v>
      </c>
      <c r="Q2160" s="4" t="s">
        <v>5613</v>
      </c>
      <c r="R2160" s="4"/>
      <c r="S2160" s="4"/>
      <c r="T2160" s="4">
        <v>0</v>
      </c>
      <c r="U2160" s="4" t="s">
        <v>150</v>
      </c>
      <c r="V2160" s="4">
        <v>300141</v>
      </c>
      <c r="W2160" s="4" t="s">
        <v>5614</v>
      </c>
      <c r="X2160" s="4">
        <v>300141</v>
      </c>
      <c r="Y2160" s="4" t="s">
        <v>5614</v>
      </c>
      <c r="Z2160" s="4">
        <v>2</v>
      </c>
      <c r="AA2160" s="4" t="s">
        <v>72</v>
      </c>
      <c r="AB2160" s="4">
        <v>8</v>
      </c>
      <c r="AC2160" s="4" t="s">
        <v>3093</v>
      </c>
      <c r="AD2160" s="36">
        <v>3</v>
      </c>
      <c r="AE2160" s="36" t="s">
        <v>5615</v>
      </c>
      <c r="AF2160" s="4"/>
      <c r="AG2160" s="4"/>
      <c r="AH2160" s="4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</row>
    <row r="2161" spans="1:46" ht="15" customHeight="1" x14ac:dyDescent="0.35">
      <c r="A2161" s="4">
        <v>2024</v>
      </c>
      <c r="B2161" s="4" t="s">
        <v>34</v>
      </c>
      <c r="C2161" s="4" t="s">
        <v>244</v>
      </c>
      <c r="D2161" s="55">
        <v>45446</v>
      </c>
      <c r="E2161" s="4" t="s">
        <v>4533</v>
      </c>
      <c r="F2161" s="4" t="s">
        <v>3709</v>
      </c>
      <c r="G2161" s="4" t="s">
        <v>37</v>
      </c>
      <c r="H2161" s="4" t="s">
        <v>38</v>
      </c>
      <c r="I2161" s="4" t="s">
        <v>2948</v>
      </c>
      <c r="J2161" s="4"/>
      <c r="K2161" s="55">
        <v>45453</v>
      </c>
      <c r="L2161" s="4" t="s">
        <v>860</v>
      </c>
      <c r="M2161" s="4" t="s">
        <v>3185</v>
      </c>
      <c r="N2161" s="55"/>
      <c r="O2161" s="4" t="s">
        <v>5616</v>
      </c>
      <c r="P2161" s="55">
        <v>45453</v>
      </c>
      <c r="Q2161" s="4" t="s">
        <v>5617</v>
      </c>
      <c r="R2161" s="4"/>
      <c r="S2161" s="4"/>
      <c r="T2161" s="56">
        <v>10</v>
      </c>
      <c r="U2161" s="56" t="s">
        <v>246</v>
      </c>
      <c r="V2161" s="4">
        <v>528</v>
      </c>
      <c r="W2161" s="56" t="s">
        <v>247</v>
      </c>
      <c r="X2161" s="4">
        <v>106</v>
      </c>
      <c r="Y2161" s="56" t="s">
        <v>248</v>
      </c>
      <c r="Z2161" s="56">
        <v>15</v>
      </c>
      <c r="AA2161" s="56" t="s">
        <v>43</v>
      </c>
      <c r="AB2161" s="56">
        <v>1</v>
      </c>
      <c r="AC2161" s="56" t="s">
        <v>43</v>
      </c>
      <c r="AD2161" s="37">
        <v>18</v>
      </c>
      <c r="AE2161" s="37" t="s">
        <v>249</v>
      </c>
      <c r="AF2161" s="4"/>
      <c r="AG2161" s="4"/>
      <c r="AH2161" s="4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</row>
    <row r="2162" spans="1:46" ht="15" customHeight="1" x14ac:dyDescent="0.35">
      <c r="A2162" s="4">
        <v>2024</v>
      </c>
      <c r="B2162" s="4" t="s">
        <v>34</v>
      </c>
      <c r="C2162" s="4" t="s">
        <v>244</v>
      </c>
      <c r="D2162" s="55">
        <v>45454</v>
      </c>
      <c r="E2162" s="4" t="s">
        <v>4420</v>
      </c>
      <c r="F2162" s="4" t="s">
        <v>3709</v>
      </c>
      <c r="G2162" s="4" t="s">
        <v>37</v>
      </c>
      <c r="H2162" s="4" t="s">
        <v>38</v>
      </c>
      <c r="I2162" s="4" t="s">
        <v>2948</v>
      </c>
      <c r="J2162" s="4"/>
      <c r="K2162" s="55">
        <v>45475</v>
      </c>
      <c r="L2162" s="4" t="s">
        <v>860</v>
      </c>
      <c r="M2162" s="4" t="s">
        <v>3185</v>
      </c>
      <c r="N2162" s="55"/>
      <c r="O2162" s="4" t="s">
        <v>5618</v>
      </c>
      <c r="P2162" s="55">
        <v>45475</v>
      </c>
      <c r="Q2162" s="4" t="s">
        <v>5619</v>
      </c>
      <c r="R2162" s="4"/>
      <c r="S2162" s="4"/>
      <c r="T2162" s="4">
        <v>10</v>
      </c>
      <c r="U2162" s="4" t="s">
        <v>246</v>
      </c>
      <c r="V2162" s="4">
        <v>554</v>
      </c>
      <c r="W2162" s="4" t="s">
        <v>1893</v>
      </c>
      <c r="X2162" s="4">
        <v>1530</v>
      </c>
      <c r="Y2162" s="4" t="s">
        <v>1894</v>
      </c>
      <c r="Z2162" s="4">
        <v>5</v>
      </c>
      <c r="AA2162" s="4" t="s">
        <v>77</v>
      </c>
      <c r="AB2162" s="4">
        <v>4</v>
      </c>
      <c r="AC2162" s="4" t="s">
        <v>770</v>
      </c>
      <c r="AD2162" s="36">
        <v>1</v>
      </c>
      <c r="AE2162" s="36" t="s">
        <v>770</v>
      </c>
      <c r="AF2162" s="4"/>
      <c r="AG2162" s="4"/>
      <c r="AH2162" s="4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</row>
    <row r="2163" spans="1:46" ht="15" customHeight="1" x14ac:dyDescent="0.35">
      <c r="A2163" s="4">
        <v>2024</v>
      </c>
      <c r="B2163" s="4" t="s">
        <v>34</v>
      </c>
      <c r="C2163" s="4" t="s">
        <v>244</v>
      </c>
      <c r="D2163" s="55">
        <v>45436</v>
      </c>
      <c r="E2163" s="4" t="s">
        <v>4420</v>
      </c>
      <c r="F2163" s="4" t="s">
        <v>3709</v>
      </c>
      <c r="G2163" s="4" t="s">
        <v>37</v>
      </c>
      <c r="H2163" s="4" t="s">
        <v>38</v>
      </c>
      <c r="I2163" s="4" t="s">
        <v>2948</v>
      </c>
      <c r="J2163" s="4"/>
      <c r="K2163" s="55">
        <v>45436</v>
      </c>
      <c r="L2163" s="4" t="s">
        <v>860</v>
      </c>
      <c r="M2163" s="4" t="s">
        <v>3185</v>
      </c>
      <c r="N2163" s="55"/>
      <c r="O2163" s="4" t="s">
        <v>5620</v>
      </c>
      <c r="P2163" s="55">
        <v>45436</v>
      </c>
      <c r="Q2163" s="4" t="s">
        <v>5621</v>
      </c>
      <c r="R2163" s="4"/>
      <c r="S2163" s="4"/>
      <c r="T2163" s="4">
        <v>10</v>
      </c>
      <c r="U2163" s="4" t="s">
        <v>246</v>
      </c>
      <c r="V2163" s="4">
        <v>563</v>
      </c>
      <c r="W2163" s="4" t="s">
        <v>5622</v>
      </c>
      <c r="X2163" s="4">
        <v>1748</v>
      </c>
      <c r="Y2163" s="4" t="s">
        <v>5622</v>
      </c>
      <c r="Z2163" s="4">
        <v>6</v>
      </c>
      <c r="AA2163" s="4" t="s">
        <v>413</v>
      </c>
      <c r="AB2163" s="4">
        <v>9</v>
      </c>
      <c r="AC2163" s="4" t="s">
        <v>1861</v>
      </c>
      <c r="AD2163" s="36">
        <v>1</v>
      </c>
      <c r="AE2163" s="36" t="s">
        <v>1861</v>
      </c>
      <c r="AF2163" s="4"/>
      <c r="AG2163" s="4"/>
      <c r="AH2163" s="4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</row>
    <row r="2164" spans="1:46" ht="15" customHeight="1" x14ac:dyDescent="0.35">
      <c r="A2164" s="4">
        <v>2024</v>
      </c>
      <c r="B2164" s="4" t="s">
        <v>147</v>
      </c>
      <c r="C2164" s="4" t="s">
        <v>148</v>
      </c>
      <c r="D2164" s="55">
        <v>45364</v>
      </c>
      <c r="E2164" s="4" t="s">
        <v>4533</v>
      </c>
      <c r="F2164" s="4" t="s">
        <v>3709</v>
      </c>
      <c r="G2164" s="4" t="s">
        <v>37</v>
      </c>
      <c r="H2164" s="4" t="s">
        <v>38</v>
      </c>
      <c r="I2164" s="4" t="s">
        <v>2755</v>
      </c>
      <c r="J2164" s="4">
        <v>6</v>
      </c>
      <c r="K2164" s="55">
        <v>45652</v>
      </c>
      <c r="L2164" s="4" t="s">
        <v>860</v>
      </c>
      <c r="M2164" s="4" t="s">
        <v>2983</v>
      </c>
      <c r="N2164" s="55" t="s">
        <v>3710</v>
      </c>
      <c r="O2164" s="4" t="s">
        <v>5623</v>
      </c>
      <c r="P2164" s="55">
        <v>45652</v>
      </c>
      <c r="Q2164" s="4" t="s">
        <v>5624</v>
      </c>
      <c r="R2164" s="4"/>
      <c r="S2164" s="4"/>
      <c r="T2164" s="56">
        <v>0</v>
      </c>
      <c r="U2164" s="56" t="s">
        <v>150</v>
      </c>
      <c r="V2164" s="56">
        <v>301729</v>
      </c>
      <c r="W2164" s="56" t="s">
        <v>5625</v>
      </c>
      <c r="X2164" s="56">
        <v>301729</v>
      </c>
      <c r="Y2164" s="56" t="s">
        <v>5625</v>
      </c>
      <c r="Z2164" s="56">
        <v>22</v>
      </c>
      <c r="AA2164" s="56" t="s">
        <v>108</v>
      </c>
      <c r="AB2164" s="56">
        <v>5</v>
      </c>
      <c r="AC2164" s="56" t="s">
        <v>1566</v>
      </c>
      <c r="AD2164" s="37">
        <v>6</v>
      </c>
      <c r="AE2164" s="37" t="s">
        <v>5626</v>
      </c>
      <c r="AF2164" s="4"/>
      <c r="AG2164" s="4"/>
      <c r="AH2164" s="4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</row>
    <row r="2165" spans="1:46" ht="15" customHeight="1" x14ac:dyDescent="0.35">
      <c r="A2165" s="4">
        <v>2024</v>
      </c>
      <c r="B2165" s="4" t="s">
        <v>147</v>
      </c>
      <c r="C2165" s="4" t="s">
        <v>148</v>
      </c>
      <c r="D2165" s="55">
        <v>45453</v>
      </c>
      <c r="E2165" s="4" t="s">
        <v>4420</v>
      </c>
      <c r="F2165" s="4" t="s">
        <v>3709</v>
      </c>
      <c r="G2165" s="4" t="s">
        <v>37</v>
      </c>
      <c r="H2165" s="4" t="s">
        <v>38</v>
      </c>
      <c r="I2165" s="4" t="s">
        <v>3923</v>
      </c>
      <c r="J2165" s="4"/>
      <c r="K2165" s="55">
        <v>45455</v>
      </c>
      <c r="L2165" s="4" t="s">
        <v>860</v>
      </c>
      <c r="M2165" s="4" t="s">
        <v>2983</v>
      </c>
      <c r="N2165" s="55"/>
      <c r="O2165" s="4" t="s">
        <v>5627</v>
      </c>
      <c r="P2165" s="55">
        <v>45455</v>
      </c>
      <c r="Q2165" s="4" t="s">
        <v>5628</v>
      </c>
      <c r="R2165" s="4"/>
      <c r="S2165" s="4"/>
      <c r="T2165" s="56">
        <v>0</v>
      </c>
      <c r="U2165" s="56" t="s">
        <v>150</v>
      </c>
      <c r="V2165" s="4">
        <v>301898</v>
      </c>
      <c r="W2165" s="56" t="s">
        <v>5629</v>
      </c>
      <c r="X2165" s="4">
        <v>301898</v>
      </c>
      <c r="Y2165" s="56" t="s">
        <v>5629</v>
      </c>
      <c r="Z2165" s="56">
        <v>25</v>
      </c>
      <c r="AA2165" s="56" t="s">
        <v>117</v>
      </c>
      <c r="AB2165" s="56">
        <v>3</v>
      </c>
      <c r="AC2165" s="56" t="s">
        <v>784</v>
      </c>
      <c r="AD2165" s="37">
        <v>6</v>
      </c>
      <c r="AE2165" s="37" t="s">
        <v>5630</v>
      </c>
      <c r="AF2165" s="4"/>
      <c r="AG2165" s="4"/>
      <c r="AH2165" s="4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</row>
    <row r="2166" spans="1:46" ht="15" customHeight="1" x14ac:dyDescent="0.35">
      <c r="A2166" s="4">
        <v>2025</v>
      </c>
      <c r="B2166" s="4" t="s">
        <v>147</v>
      </c>
      <c r="C2166" s="4" t="s">
        <v>148</v>
      </c>
      <c r="D2166" s="55">
        <v>45461</v>
      </c>
      <c r="E2166" s="4" t="s">
        <v>4533</v>
      </c>
      <c r="F2166" s="4" t="s">
        <v>3709</v>
      </c>
      <c r="G2166" s="4" t="s">
        <v>37</v>
      </c>
      <c r="H2166" s="4" t="s">
        <v>38</v>
      </c>
      <c r="I2166" s="4" t="s">
        <v>4520</v>
      </c>
      <c r="J2166" s="4">
        <v>8</v>
      </c>
      <c r="K2166" s="55">
        <v>45772</v>
      </c>
      <c r="L2166" s="4" t="s">
        <v>860</v>
      </c>
      <c r="M2166" s="4" t="s">
        <v>2983</v>
      </c>
      <c r="N2166" s="55" t="s">
        <v>3710</v>
      </c>
      <c r="O2166" s="4" t="s">
        <v>5631</v>
      </c>
      <c r="P2166" s="55">
        <v>45772</v>
      </c>
      <c r="Q2166" s="4" t="s">
        <v>5632</v>
      </c>
      <c r="R2166" s="4"/>
      <c r="S2166" s="4"/>
      <c r="T2166" s="4">
        <v>0</v>
      </c>
      <c r="U2166" s="4" t="s">
        <v>150</v>
      </c>
      <c r="V2166" s="4">
        <v>301141</v>
      </c>
      <c r="W2166" s="4" t="s">
        <v>5633</v>
      </c>
      <c r="X2166" s="4">
        <v>301141</v>
      </c>
      <c r="Y2166" s="4" t="s">
        <v>5633</v>
      </c>
      <c r="Z2166" s="4">
        <v>13</v>
      </c>
      <c r="AA2166" s="4" t="s">
        <v>314</v>
      </c>
      <c r="AB2166" s="56">
        <v>2</v>
      </c>
      <c r="AC2166" s="56" t="s">
        <v>4655</v>
      </c>
      <c r="AD2166" s="36">
        <v>2</v>
      </c>
      <c r="AE2166" s="36" t="s">
        <v>5634</v>
      </c>
      <c r="AF2166" s="4"/>
      <c r="AG2166" s="4"/>
      <c r="AH2166" s="4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</row>
    <row r="2167" spans="1:46" ht="15" customHeight="1" x14ac:dyDescent="0.35">
      <c r="A2167" s="4">
        <v>2024</v>
      </c>
      <c r="B2167" s="4" t="s">
        <v>147</v>
      </c>
      <c r="C2167" s="4" t="s">
        <v>148</v>
      </c>
      <c r="D2167" s="55">
        <v>45448</v>
      </c>
      <c r="E2167" s="4" t="s">
        <v>4533</v>
      </c>
      <c r="F2167" s="4" t="s">
        <v>3709</v>
      </c>
      <c r="G2167" s="4" t="s">
        <v>37</v>
      </c>
      <c r="H2167" s="4" t="s">
        <v>38</v>
      </c>
      <c r="I2167" s="4" t="s">
        <v>2742</v>
      </c>
      <c r="J2167" s="4"/>
      <c r="K2167" s="55">
        <v>45593</v>
      </c>
      <c r="L2167" s="4" t="s">
        <v>860</v>
      </c>
      <c r="M2167" s="4" t="s">
        <v>2983</v>
      </c>
      <c r="N2167" s="55"/>
      <c r="O2167" s="4" t="s">
        <v>5635</v>
      </c>
      <c r="P2167" s="55">
        <v>45593</v>
      </c>
      <c r="Q2167" s="4" t="s">
        <v>5636</v>
      </c>
      <c r="R2167" s="4"/>
      <c r="S2167" s="4"/>
      <c r="T2167" s="4">
        <v>0</v>
      </c>
      <c r="U2167" s="4" t="s">
        <v>150</v>
      </c>
      <c r="V2167" s="4">
        <v>300831</v>
      </c>
      <c r="W2167" s="4" t="s">
        <v>5637</v>
      </c>
      <c r="X2167" s="4">
        <v>300831</v>
      </c>
      <c r="Y2167" s="4" t="s">
        <v>5637</v>
      </c>
      <c r="Z2167" s="4">
        <v>9</v>
      </c>
      <c r="AA2167" s="4" t="s">
        <v>417</v>
      </c>
      <c r="AB2167" s="4">
        <v>4</v>
      </c>
      <c r="AC2167" s="4" t="s">
        <v>716</v>
      </c>
      <c r="AD2167" s="36">
        <v>3</v>
      </c>
      <c r="AE2167" s="36" t="s">
        <v>5638</v>
      </c>
      <c r="AF2167" s="4"/>
      <c r="AG2167" s="4"/>
      <c r="AH2167" s="4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</row>
    <row r="2168" spans="1:46" ht="15" customHeight="1" x14ac:dyDescent="0.35">
      <c r="A2168" s="4">
        <v>2024</v>
      </c>
      <c r="B2168" s="4" t="s">
        <v>147</v>
      </c>
      <c r="C2168" s="4" t="s">
        <v>148</v>
      </c>
      <c r="D2168" s="55">
        <v>45446</v>
      </c>
      <c r="E2168" s="4" t="s">
        <v>4533</v>
      </c>
      <c r="F2168" s="4" t="s">
        <v>3709</v>
      </c>
      <c r="G2168" s="4" t="s">
        <v>37</v>
      </c>
      <c r="H2168" s="4" t="s">
        <v>38</v>
      </c>
      <c r="I2168" s="4" t="s">
        <v>2742</v>
      </c>
      <c r="J2168" s="4"/>
      <c r="K2168" s="55">
        <v>45587</v>
      </c>
      <c r="L2168" s="4" t="s">
        <v>860</v>
      </c>
      <c r="M2168" s="4" t="s">
        <v>3185</v>
      </c>
      <c r="N2168" s="55"/>
      <c r="O2168" s="4" t="s">
        <v>5639</v>
      </c>
      <c r="P2168" s="55">
        <v>45587</v>
      </c>
      <c r="Q2168" s="4" t="s">
        <v>5640</v>
      </c>
      <c r="R2168" s="4"/>
      <c r="S2168" s="4"/>
      <c r="T2168" s="56">
        <v>0</v>
      </c>
      <c r="U2168" s="56" t="s">
        <v>150</v>
      </c>
      <c r="V2168" s="56">
        <v>301567</v>
      </c>
      <c r="W2168" s="56" t="s">
        <v>5641</v>
      </c>
      <c r="X2168" s="56">
        <v>301567</v>
      </c>
      <c r="Y2168" s="56" t="s">
        <v>5641</v>
      </c>
      <c r="Z2168" s="56">
        <v>20</v>
      </c>
      <c r="AA2168" s="56" t="s">
        <v>324</v>
      </c>
      <c r="AB2168" s="56">
        <v>5</v>
      </c>
      <c r="AC2168" s="56" t="s">
        <v>3216</v>
      </c>
      <c r="AD2168" s="37">
        <v>2</v>
      </c>
      <c r="AE2168" s="37" t="s">
        <v>5642</v>
      </c>
      <c r="AF2168" s="4"/>
      <c r="AG2168" s="4"/>
      <c r="AH2168" s="4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</row>
    <row r="2169" spans="1:46" ht="15" customHeight="1" x14ac:dyDescent="0.35">
      <c r="A2169" s="4">
        <v>2026</v>
      </c>
      <c r="B2169" s="4" t="s">
        <v>147</v>
      </c>
      <c r="C2169" s="4" t="s">
        <v>148</v>
      </c>
      <c r="D2169" s="55">
        <v>45874</v>
      </c>
      <c r="E2169" s="4" t="s">
        <v>3708</v>
      </c>
      <c r="F2169" s="4" t="s">
        <v>3709</v>
      </c>
      <c r="G2169" s="4" t="s">
        <v>37</v>
      </c>
      <c r="H2169" s="4" t="s">
        <v>4538</v>
      </c>
      <c r="I2169" s="4" t="s">
        <v>2742</v>
      </c>
      <c r="J2169" s="4">
        <v>1</v>
      </c>
      <c r="K2169" s="55">
        <v>45964</v>
      </c>
      <c r="L2169" s="4" t="s">
        <v>4540</v>
      </c>
      <c r="M2169" s="4"/>
      <c r="N2169" s="55" t="s">
        <v>3710</v>
      </c>
      <c r="O2169" s="4"/>
      <c r="P2169" s="55"/>
      <c r="Q2169" s="4"/>
      <c r="R2169" s="4"/>
      <c r="S2169" s="4"/>
      <c r="T2169" s="4">
        <v>0</v>
      </c>
      <c r="U2169" s="4" t="s">
        <v>150</v>
      </c>
      <c r="V2169" s="4">
        <v>301543</v>
      </c>
      <c r="W2169" s="4" t="s">
        <v>5643</v>
      </c>
      <c r="X2169" s="4">
        <v>301543</v>
      </c>
      <c r="Y2169" s="4" t="s">
        <v>5643</v>
      </c>
      <c r="Z2169" s="4">
        <v>20</v>
      </c>
      <c r="AA2169" s="4" t="s">
        <v>324</v>
      </c>
      <c r="AB2169" s="4">
        <v>2</v>
      </c>
      <c r="AC2169" s="4" t="s">
        <v>4299</v>
      </c>
      <c r="AD2169" s="36">
        <v>6</v>
      </c>
      <c r="AE2169" s="36" t="s">
        <v>5644</v>
      </c>
      <c r="AF2169" s="4"/>
      <c r="AG2169" s="4"/>
      <c r="AH2169" s="4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</row>
    <row r="2170" spans="1:46" ht="15" customHeight="1" x14ac:dyDescent="0.35">
      <c r="A2170" s="4">
        <v>2024</v>
      </c>
      <c r="B2170" s="4" t="s">
        <v>147</v>
      </c>
      <c r="C2170" s="4" t="s">
        <v>207</v>
      </c>
      <c r="D2170" s="55">
        <v>45461</v>
      </c>
      <c r="E2170" s="4" t="s">
        <v>3198</v>
      </c>
      <c r="F2170" s="4" t="s">
        <v>36</v>
      </c>
      <c r="G2170" s="4" t="s">
        <v>37</v>
      </c>
      <c r="H2170" s="4" t="s">
        <v>38</v>
      </c>
      <c r="I2170" s="4" t="s">
        <v>4902</v>
      </c>
      <c r="J2170" s="4"/>
      <c r="K2170" s="55">
        <v>45462</v>
      </c>
      <c r="L2170" s="4" t="s">
        <v>860</v>
      </c>
      <c r="M2170" s="4" t="s">
        <v>2983</v>
      </c>
      <c r="N2170" s="55"/>
      <c r="O2170" s="4" t="s">
        <v>5645</v>
      </c>
      <c r="P2170" s="55">
        <v>45462</v>
      </c>
      <c r="Q2170" s="4" t="s">
        <v>5646</v>
      </c>
      <c r="R2170" s="4"/>
      <c r="S2170" s="4"/>
      <c r="T2170" s="4">
        <v>0</v>
      </c>
      <c r="U2170" s="4" t="s">
        <v>150</v>
      </c>
      <c r="V2170" s="4">
        <v>301640</v>
      </c>
      <c r="W2170" s="4" t="s">
        <v>842</v>
      </c>
      <c r="X2170" s="4">
        <v>301640</v>
      </c>
      <c r="Y2170" s="4" t="s">
        <v>842</v>
      </c>
      <c r="Z2170" s="4">
        <v>21</v>
      </c>
      <c r="AA2170" s="4" t="s">
        <v>104</v>
      </c>
      <c r="AB2170" s="56">
        <v>5</v>
      </c>
      <c r="AC2170" s="56" t="s">
        <v>843</v>
      </c>
      <c r="AD2170" s="36">
        <v>1</v>
      </c>
      <c r="AE2170" s="36" t="s">
        <v>844</v>
      </c>
      <c r="AF2170" s="4"/>
      <c r="AG2170" s="4"/>
      <c r="AH2170" s="4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</row>
    <row r="2171" spans="1:46" ht="15" customHeight="1" x14ac:dyDescent="0.35">
      <c r="A2171" s="4">
        <v>2024</v>
      </c>
      <c r="B2171" s="4" t="s">
        <v>147</v>
      </c>
      <c r="C2171" s="4" t="s">
        <v>207</v>
      </c>
      <c r="D2171" s="55">
        <v>45467</v>
      </c>
      <c r="E2171" s="4" t="s">
        <v>4623</v>
      </c>
      <c r="F2171" s="4" t="s">
        <v>36</v>
      </c>
      <c r="G2171" s="4" t="s">
        <v>37</v>
      </c>
      <c r="H2171" s="4" t="s">
        <v>38</v>
      </c>
      <c r="I2171" s="4" t="s">
        <v>4515</v>
      </c>
      <c r="J2171" s="4"/>
      <c r="K2171" s="55">
        <v>45468</v>
      </c>
      <c r="L2171" s="4" t="s">
        <v>860</v>
      </c>
      <c r="M2171" s="4" t="s">
        <v>3632</v>
      </c>
      <c r="N2171" s="55"/>
      <c r="O2171" s="4" t="s">
        <v>5647</v>
      </c>
      <c r="P2171" s="55">
        <v>45468</v>
      </c>
      <c r="Q2171" s="4" t="s">
        <v>5648</v>
      </c>
      <c r="R2171" s="4"/>
      <c r="S2171" s="4"/>
      <c r="T2171" s="4">
        <v>0</v>
      </c>
      <c r="U2171" s="4" t="s">
        <v>150</v>
      </c>
      <c r="V2171" s="4">
        <v>300043</v>
      </c>
      <c r="W2171" s="4" t="s">
        <v>2659</v>
      </c>
      <c r="X2171" s="4">
        <v>300043</v>
      </c>
      <c r="Y2171" s="4" t="s">
        <v>2659</v>
      </c>
      <c r="Z2171" s="4">
        <v>1</v>
      </c>
      <c r="AA2171" s="4" t="s">
        <v>67</v>
      </c>
      <c r="AB2171" s="4">
        <v>5</v>
      </c>
      <c r="AC2171" s="4" t="s">
        <v>2660</v>
      </c>
      <c r="AD2171" s="36">
        <v>1</v>
      </c>
      <c r="AE2171" s="36" t="s">
        <v>2661</v>
      </c>
      <c r="AF2171" s="4"/>
      <c r="AG2171" s="4"/>
      <c r="AH2171" s="4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</row>
    <row r="2172" spans="1:46" ht="15" customHeight="1" x14ac:dyDescent="0.35">
      <c r="A2172" s="4">
        <v>2024</v>
      </c>
      <c r="B2172" s="4" t="s">
        <v>62</v>
      </c>
      <c r="C2172" s="4" t="s">
        <v>62</v>
      </c>
      <c r="D2172" s="55">
        <v>45377</v>
      </c>
      <c r="E2172" s="4" t="s">
        <v>3198</v>
      </c>
      <c r="F2172" s="4" t="s">
        <v>36</v>
      </c>
      <c r="G2172" s="4" t="s">
        <v>37</v>
      </c>
      <c r="H2172" s="4" t="s">
        <v>38</v>
      </c>
      <c r="I2172" s="4" t="s">
        <v>3923</v>
      </c>
      <c r="J2172" s="4">
        <v>8</v>
      </c>
      <c r="K2172" s="55">
        <v>45474</v>
      </c>
      <c r="L2172" s="4" t="s">
        <v>860</v>
      </c>
      <c r="M2172" s="4" t="s">
        <v>2983</v>
      </c>
      <c r="N2172" s="55" t="s">
        <v>4516</v>
      </c>
      <c r="O2172" s="4" t="s">
        <v>5649</v>
      </c>
      <c r="P2172" s="55">
        <v>45474</v>
      </c>
      <c r="Q2172" s="4" t="s">
        <v>5650</v>
      </c>
      <c r="R2172" s="4"/>
      <c r="S2172" s="4"/>
      <c r="T2172" s="4">
        <v>99</v>
      </c>
      <c r="U2172" s="4" t="s">
        <v>64</v>
      </c>
      <c r="V2172" s="4">
        <v>448</v>
      </c>
      <c r="W2172" s="4" t="s">
        <v>304</v>
      </c>
      <c r="X2172" s="4">
        <v>804</v>
      </c>
      <c r="Y2172" s="4" t="s">
        <v>305</v>
      </c>
      <c r="Z2172" s="4">
        <v>10</v>
      </c>
      <c r="AA2172" s="4" t="s">
        <v>256</v>
      </c>
      <c r="AB2172" s="4">
        <v>1</v>
      </c>
      <c r="AC2172" s="4" t="s">
        <v>256</v>
      </c>
      <c r="AD2172" s="36">
        <v>2</v>
      </c>
      <c r="AE2172" s="36" t="s">
        <v>306</v>
      </c>
      <c r="AF2172" s="4"/>
      <c r="AG2172" s="4"/>
      <c r="AH2172" s="4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</row>
    <row r="2173" spans="1:46" ht="15" customHeight="1" x14ac:dyDescent="0.35">
      <c r="A2173" s="4">
        <v>2024</v>
      </c>
      <c r="B2173" s="4" t="s">
        <v>34</v>
      </c>
      <c r="C2173" s="4" t="s">
        <v>244</v>
      </c>
      <c r="D2173" s="55">
        <v>45478</v>
      </c>
      <c r="E2173" s="4" t="s">
        <v>4420</v>
      </c>
      <c r="F2173" s="4" t="s">
        <v>3709</v>
      </c>
      <c r="G2173" s="4" t="s">
        <v>37</v>
      </c>
      <c r="H2173" s="4" t="s">
        <v>38</v>
      </c>
      <c r="I2173" s="4" t="s">
        <v>2948</v>
      </c>
      <c r="J2173" s="4"/>
      <c r="K2173" s="55">
        <v>45481</v>
      </c>
      <c r="L2173" s="4" t="s">
        <v>860</v>
      </c>
      <c r="M2173" s="4" t="s">
        <v>5651</v>
      </c>
      <c r="N2173" s="55"/>
      <c r="O2173" s="4" t="s">
        <v>5652</v>
      </c>
      <c r="P2173" s="55">
        <v>45481</v>
      </c>
      <c r="Q2173" s="4" t="s">
        <v>5653</v>
      </c>
      <c r="R2173" s="4"/>
      <c r="S2173" s="4"/>
      <c r="T2173" s="4">
        <v>10</v>
      </c>
      <c r="U2173" s="4" t="s">
        <v>246</v>
      </c>
      <c r="V2173" s="4">
        <v>511</v>
      </c>
      <c r="W2173" s="4" t="s">
        <v>405</v>
      </c>
      <c r="X2173" s="4">
        <v>89</v>
      </c>
      <c r="Y2173" s="4" t="s">
        <v>406</v>
      </c>
      <c r="Z2173" s="4">
        <v>8</v>
      </c>
      <c r="AA2173" s="4" t="s">
        <v>191</v>
      </c>
      <c r="AB2173" s="4">
        <v>1</v>
      </c>
      <c r="AC2173" s="4" t="s">
        <v>191</v>
      </c>
      <c r="AD2173" s="36">
        <v>1</v>
      </c>
      <c r="AE2173" s="36" t="s">
        <v>191</v>
      </c>
      <c r="AF2173" s="4"/>
      <c r="AG2173" s="4"/>
      <c r="AH2173" s="4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</row>
    <row r="2174" spans="1:46" ht="15" customHeight="1" x14ac:dyDescent="0.35">
      <c r="A2174" s="4">
        <v>2024</v>
      </c>
      <c r="B2174" s="4" t="s">
        <v>147</v>
      </c>
      <c r="C2174" s="4" t="s">
        <v>207</v>
      </c>
      <c r="D2174" s="55">
        <v>45474</v>
      </c>
      <c r="E2174" s="4" t="s">
        <v>4623</v>
      </c>
      <c r="F2174" s="4" t="s">
        <v>36</v>
      </c>
      <c r="G2174" s="4" t="s">
        <v>37</v>
      </c>
      <c r="H2174" s="4" t="s">
        <v>38</v>
      </c>
      <c r="I2174" s="4" t="s">
        <v>5120</v>
      </c>
      <c r="J2174" s="4"/>
      <c r="K2174" s="55">
        <v>45475</v>
      </c>
      <c r="L2174" s="4" t="s">
        <v>860</v>
      </c>
      <c r="M2174" s="4" t="s">
        <v>3632</v>
      </c>
      <c r="N2174" s="55"/>
      <c r="O2174" s="4" t="s">
        <v>5654</v>
      </c>
      <c r="P2174" s="55">
        <v>45475</v>
      </c>
      <c r="Q2174" s="4" t="s">
        <v>5655</v>
      </c>
      <c r="R2174" s="4"/>
      <c r="S2174" s="4"/>
      <c r="T2174" s="56">
        <v>0</v>
      </c>
      <c r="U2174" s="56" t="s">
        <v>150</v>
      </c>
      <c r="V2174" s="56">
        <v>300166</v>
      </c>
      <c r="W2174" s="56" t="s">
        <v>1596</v>
      </c>
      <c r="X2174" s="56">
        <v>300166</v>
      </c>
      <c r="Y2174" s="56" t="s">
        <v>1596</v>
      </c>
      <c r="Z2174" s="56">
        <v>2</v>
      </c>
      <c r="AA2174" s="56" t="s">
        <v>72</v>
      </c>
      <c r="AB2174" s="56">
        <v>11</v>
      </c>
      <c r="AC2174" s="56" t="s">
        <v>1597</v>
      </c>
      <c r="AD2174" s="37">
        <v>1</v>
      </c>
      <c r="AE2174" s="37" t="s">
        <v>1597</v>
      </c>
      <c r="AF2174" s="4"/>
      <c r="AG2174" s="4"/>
      <c r="AH2174" s="4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</row>
    <row r="2175" spans="1:46" ht="15" customHeight="1" x14ac:dyDescent="0.35">
      <c r="A2175" s="4">
        <v>2024</v>
      </c>
      <c r="B2175" s="4" t="s">
        <v>147</v>
      </c>
      <c r="C2175" s="4" t="s">
        <v>148</v>
      </c>
      <c r="D2175" s="55">
        <v>45432</v>
      </c>
      <c r="E2175" s="4" t="s">
        <v>4420</v>
      </c>
      <c r="F2175" s="4" t="s">
        <v>3709</v>
      </c>
      <c r="G2175" s="4" t="s">
        <v>37</v>
      </c>
      <c r="H2175" s="4" t="s">
        <v>38</v>
      </c>
      <c r="I2175" s="4" t="s">
        <v>2728</v>
      </c>
      <c r="J2175" s="4"/>
      <c r="K2175" s="55">
        <v>45565</v>
      </c>
      <c r="L2175" s="4" t="s">
        <v>860</v>
      </c>
      <c r="M2175" s="4" t="s">
        <v>4585</v>
      </c>
      <c r="N2175" s="55"/>
      <c r="O2175" s="4" t="s">
        <v>5656</v>
      </c>
      <c r="P2175" s="55">
        <v>45565</v>
      </c>
      <c r="Q2175" s="4" t="s">
        <v>5657</v>
      </c>
      <c r="R2175" s="4"/>
      <c r="S2175" s="4"/>
      <c r="T2175" s="4">
        <v>0</v>
      </c>
      <c r="U2175" s="4" t="s">
        <v>150</v>
      </c>
      <c r="V2175" s="4">
        <v>301427</v>
      </c>
      <c r="W2175" s="4" t="s">
        <v>5658</v>
      </c>
      <c r="X2175" s="4">
        <v>301427</v>
      </c>
      <c r="Y2175" s="4" t="s">
        <v>5658</v>
      </c>
      <c r="Z2175" s="4">
        <v>16</v>
      </c>
      <c r="AA2175" s="4" t="s">
        <v>88</v>
      </c>
      <c r="AB2175" s="4">
        <v>1</v>
      </c>
      <c r="AC2175" s="4" t="s">
        <v>89</v>
      </c>
      <c r="AD2175" s="36">
        <v>6</v>
      </c>
      <c r="AE2175" s="36" t="s">
        <v>5659</v>
      </c>
      <c r="AF2175" s="4"/>
      <c r="AG2175" s="4"/>
      <c r="AH2175" s="4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</row>
    <row r="2176" spans="1:46" ht="15" customHeight="1" x14ac:dyDescent="0.35">
      <c r="A2176" s="4">
        <v>2025</v>
      </c>
      <c r="B2176" s="4" t="s">
        <v>147</v>
      </c>
      <c r="C2176" s="4" t="s">
        <v>148</v>
      </c>
      <c r="D2176" s="55">
        <v>45478</v>
      </c>
      <c r="E2176" s="4" t="s">
        <v>4533</v>
      </c>
      <c r="F2176" s="4" t="s">
        <v>3709</v>
      </c>
      <c r="G2176" s="4" t="s">
        <v>37</v>
      </c>
      <c r="H2176" s="4" t="s">
        <v>38</v>
      </c>
      <c r="I2176" s="4" t="s">
        <v>4520</v>
      </c>
      <c r="J2176" s="4">
        <v>7</v>
      </c>
      <c r="K2176" s="55">
        <v>45772</v>
      </c>
      <c r="L2176" s="4" t="s">
        <v>860</v>
      </c>
      <c r="M2176" s="4" t="s">
        <v>2983</v>
      </c>
      <c r="N2176" s="55" t="s">
        <v>3710</v>
      </c>
      <c r="O2176" s="4" t="s">
        <v>5660</v>
      </c>
      <c r="P2176" s="55">
        <v>45772</v>
      </c>
      <c r="Q2176" s="4" t="s">
        <v>5661</v>
      </c>
      <c r="R2176" s="4"/>
      <c r="S2176" s="4"/>
      <c r="T2176" s="4">
        <v>0</v>
      </c>
      <c r="U2176" s="4" t="s">
        <v>150</v>
      </c>
      <c r="V2176" s="4">
        <v>300551</v>
      </c>
      <c r="W2176" s="4" t="s">
        <v>5662</v>
      </c>
      <c r="X2176" s="4">
        <v>300551</v>
      </c>
      <c r="Y2176" s="4" t="s">
        <v>5662</v>
      </c>
      <c r="Z2176" s="4">
        <v>6</v>
      </c>
      <c r="AA2176" s="4" t="s">
        <v>413</v>
      </c>
      <c r="AB2176" s="56">
        <v>1</v>
      </c>
      <c r="AC2176" s="56" t="s">
        <v>413</v>
      </c>
      <c r="AD2176" s="36">
        <v>4</v>
      </c>
      <c r="AE2176" s="36" t="s">
        <v>5663</v>
      </c>
      <c r="AF2176" s="4"/>
      <c r="AG2176" s="4"/>
      <c r="AH2176" s="4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</row>
    <row r="2177" spans="1:46" ht="15" customHeight="1" x14ac:dyDescent="0.35">
      <c r="A2177" s="4">
        <v>2024</v>
      </c>
      <c r="B2177" s="4" t="s">
        <v>147</v>
      </c>
      <c r="C2177" s="4" t="s">
        <v>148</v>
      </c>
      <c r="D2177" s="55">
        <v>45448</v>
      </c>
      <c r="E2177" s="4" t="s">
        <v>2947</v>
      </c>
      <c r="F2177" s="4" t="s">
        <v>36</v>
      </c>
      <c r="G2177" s="4" t="s">
        <v>37</v>
      </c>
      <c r="H2177" s="4" t="s">
        <v>38</v>
      </c>
      <c r="I2177" s="4" t="s">
        <v>2728</v>
      </c>
      <c r="J2177" s="4"/>
      <c r="K2177" s="55">
        <v>45491</v>
      </c>
      <c r="L2177" s="4" t="s">
        <v>860</v>
      </c>
      <c r="M2177" s="4" t="s">
        <v>3632</v>
      </c>
      <c r="N2177" s="55"/>
      <c r="O2177" s="4" t="s">
        <v>5664</v>
      </c>
      <c r="P2177" s="55">
        <v>45491</v>
      </c>
      <c r="Q2177" s="4" t="s">
        <v>5665</v>
      </c>
      <c r="R2177" s="4"/>
      <c r="S2177" s="4"/>
      <c r="T2177" s="4">
        <v>0</v>
      </c>
      <c r="U2177" s="4" t="s">
        <v>150</v>
      </c>
      <c r="V2177" s="4">
        <v>301837</v>
      </c>
      <c r="W2177" s="4" t="s">
        <v>3290</v>
      </c>
      <c r="X2177" s="4">
        <v>301837</v>
      </c>
      <c r="Y2177" s="4" t="s">
        <v>3290</v>
      </c>
      <c r="Z2177" s="4">
        <v>5</v>
      </c>
      <c r="AA2177" s="4" t="s">
        <v>77</v>
      </c>
      <c r="AB2177" s="4">
        <v>4</v>
      </c>
      <c r="AC2177" s="4" t="s">
        <v>770</v>
      </c>
      <c r="AD2177" s="36">
        <v>8</v>
      </c>
      <c r="AE2177" s="36" t="s">
        <v>3291</v>
      </c>
      <c r="AF2177" s="4"/>
      <c r="AG2177" s="4"/>
      <c r="AH2177" s="4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</row>
    <row r="2178" spans="1:46" ht="15" customHeight="1" x14ac:dyDescent="0.35">
      <c r="A2178" s="4">
        <v>2024</v>
      </c>
      <c r="B2178" s="4" t="s">
        <v>147</v>
      </c>
      <c r="C2178" s="4" t="s">
        <v>148</v>
      </c>
      <c r="D2178" s="55">
        <v>45480</v>
      </c>
      <c r="E2178" s="4" t="s">
        <v>4623</v>
      </c>
      <c r="F2178" s="4" t="s">
        <v>36</v>
      </c>
      <c r="G2178" s="4" t="s">
        <v>37</v>
      </c>
      <c r="H2178" s="4" t="s">
        <v>38</v>
      </c>
      <c r="I2178" s="4" t="s">
        <v>5120</v>
      </c>
      <c r="J2178" s="4"/>
      <c r="K2178" s="55">
        <v>45481</v>
      </c>
      <c r="L2178" s="4" t="s">
        <v>860</v>
      </c>
      <c r="M2178" s="4" t="s">
        <v>3632</v>
      </c>
      <c r="N2178" s="55"/>
      <c r="O2178" s="4" t="s">
        <v>5666</v>
      </c>
      <c r="P2178" s="55">
        <v>45481</v>
      </c>
      <c r="Q2178" s="4" t="s">
        <v>5667</v>
      </c>
      <c r="R2178" s="4"/>
      <c r="S2178" s="4"/>
      <c r="T2178" s="56">
        <v>0</v>
      </c>
      <c r="U2178" s="56" t="s">
        <v>150</v>
      </c>
      <c r="V2178" s="56">
        <v>300246</v>
      </c>
      <c r="W2178" s="56" t="s">
        <v>5668</v>
      </c>
      <c r="X2178" s="56">
        <v>300246</v>
      </c>
      <c r="Y2178" s="56" t="s">
        <v>5668</v>
      </c>
      <c r="Z2178" s="56">
        <v>2</v>
      </c>
      <c r="AA2178" s="56" t="s">
        <v>72</v>
      </c>
      <c r="AB2178" s="56">
        <v>20</v>
      </c>
      <c r="AC2178" s="56" t="s">
        <v>1464</v>
      </c>
      <c r="AD2178" s="37">
        <v>4</v>
      </c>
      <c r="AE2178" s="37" t="s">
        <v>5669</v>
      </c>
      <c r="AF2178" s="4"/>
      <c r="AG2178" s="4"/>
      <c r="AH2178" s="4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</row>
    <row r="2179" spans="1:46" ht="15" customHeight="1" x14ac:dyDescent="0.35">
      <c r="A2179" s="4">
        <v>2024</v>
      </c>
      <c r="B2179" s="4" t="s">
        <v>147</v>
      </c>
      <c r="C2179" s="4" t="s">
        <v>148</v>
      </c>
      <c r="D2179" s="55">
        <v>45481</v>
      </c>
      <c r="E2179" s="4" t="s">
        <v>4284</v>
      </c>
      <c r="F2179" s="4" t="s">
        <v>3709</v>
      </c>
      <c r="G2179" s="4" t="s">
        <v>37</v>
      </c>
      <c r="H2179" s="4" t="s">
        <v>38</v>
      </c>
      <c r="I2179" s="4" t="s">
        <v>2728</v>
      </c>
      <c r="J2179" s="4">
        <v>5</v>
      </c>
      <c r="K2179" s="55">
        <v>45482</v>
      </c>
      <c r="L2179" s="4" t="s">
        <v>860</v>
      </c>
      <c r="M2179" s="4" t="s">
        <v>4585</v>
      </c>
      <c r="N2179" s="55" t="s">
        <v>3710</v>
      </c>
      <c r="O2179" s="4" t="s">
        <v>5670</v>
      </c>
      <c r="P2179" s="55">
        <v>45482</v>
      </c>
      <c r="Q2179" s="4" t="s">
        <v>5671</v>
      </c>
      <c r="R2179" s="4"/>
      <c r="S2179" s="4"/>
      <c r="T2179" s="4">
        <v>0</v>
      </c>
      <c r="U2179" s="4" t="s">
        <v>150</v>
      </c>
      <c r="V2179" s="4">
        <v>301456</v>
      </c>
      <c r="W2179" s="4" t="s">
        <v>5672</v>
      </c>
      <c r="X2179" s="4">
        <v>301456</v>
      </c>
      <c r="Y2179" s="4" t="s">
        <v>5672</v>
      </c>
      <c r="Z2179" s="4">
        <v>16</v>
      </c>
      <c r="AA2179" s="4" t="s">
        <v>88</v>
      </c>
      <c r="AB2179" s="4">
        <v>5</v>
      </c>
      <c r="AC2179" s="4" t="s">
        <v>801</v>
      </c>
      <c r="AD2179" s="36">
        <v>3</v>
      </c>
      <c r="AE2179" s="36" t="s">
        <v>5673</v>
      </c>
      <c r="AF2179" s="4"/>
      <c r="AG2179" s="4"/>
      <c r="AH2179" s="4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</row>
    <row r="2180" spans="1:46" ht="15" customHeight="1" x14ac:dyDescent="0.35">
      <c r="A2180" s="4">
        <v>2024</v>
      </c>
      <c r="B2180" s="4" t="s">
        <v>147</v>
      </c>
      <c r="C2180" s="4" t="s">
        <v>207</v>
      </c>
      <c r="D2180" s="55">
        <v>45488</v>
      </c>
      <c r="E2180" s="4" t="s">
        <v>3250</v>
      </c>
      <c r="F2180" s="4" t="s">
        <v>36</v>
      </c>
      <c r="G2180" s="4" t="s">
        <v>921</v>
      </c>
      <c r="H2180" s="4" t="s">
        <v>38</v>
      </c>
      <c r="I2180" s="4" t="s">
        <v>2755</v>
      </c>
      <c r="J2180" s="4">
        <v>4</v>
      </c>
      <c r="K2180" s="55">
        <v>45526</v>
      </c>
      <c r="L2180" s="4" t="s">
        <v>860</v>
      </c>
      <c r="M2180" s="4" t="s">
        <v>4585</v>
      </c>
      <c r="N2180" s="55" t="s">
        <v>3710</v>
      </c>
      <c r="O2180" s="4" t="s">
        <v>5674</v>
      </c>
      <c r="P2180" s="55">
        <v>45526</v>
      </c>
      <c r="Q2180" s="4" t="s">
        <v>5675</v>
      </c>
      <c r="R2180" s="4"/>
      <c r="S2180" s="4"/>
      <c r="T2180" s="4">
        <v>0</v>
      </c>
      <c r="U2180" s="4" t="s">
        <v>150</v>
      </c>
      <c r="V2180" s="4">
        <v>300773</v>
      </c>
      <c r="W2180" s="4" t="s">
        <v>2383</v>
      </c>
      <c r="X2180" s="4">
        <v>300773</v>
      </c>
      <c r="Y2180" s="4" t="s">
        <v>2383</v>
      </c>
      <c r="Z2180" s="4">
        <v>8</v>
      </c>
      <c r="AA2180" s="4" t="s">
        <v>191</v>
      </c>
      <c r="AB2180" s="56">
        <v>12</v>
      </c>
      <c r="AC2180" s="56" t="s">
        <v>2359</v>
      </c>
      <c r="AD2180" s="36">
        <v>1</v>
      </c>
      <c r="AE2180" s="36" t="s">
        <v>2384</v>
      </c>
      <c r="AF2180" s="4"/>
      <c r="AG2180" s="4"/>
      <c r="AH2180" s="4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</row>
    <row r="2181" spans="1:46" ht="15" customHeight="1" x14ac:dyDescent="0.35">
      <c r="A2181" s="4">
        <v>2024</v>
      </c>
      <c r="B2181" s="4" t="s">
        <v>147</v>
      </c>
      <c r="C2181" s="4" t="s">
        <v>148</v>
      </c>
      <c r="D2181" s="55">
        <v>45483</v>
      </c>
      <c r="E2181" s="4" t="s">
        <v>4525</v>
      </c>
      <c r="F2181" s="4" t="s">
        <v>3709</v>
      </c>
      <c r="G2181" s="4" t="s">
        <v>37</v>
      </c>
      <c r="H2181" s="4" t="s">
        <v>38</v>
      </c>
      <c r="I2181" s="4" t="s">
        <v>3923</v>
      </c>
      <c r="J2181" s="4"/>
      <c r="K2181" s="55">
        <v>45484</v>
      </c>
      <c r="L2181" s="4" t="s">
        <v>860</v>
      </c>
      <c r="M2181" s="4" t="s">
        <v>2983</v>
      </c>
      <c r="N2181" s="55"/>
      <c r="O2181" s="4" t="s">
        <v>5676</v>
      </c>
      <c r="P2181" s="55">
        <v>45484</v>
      </c>
      <c r="Q2181" s="4" t="s">
        <v>5677</v>
      </c>
      <c r="R2181" s="4"/>
      <c r="S2181" s="4"/>
      <c r="T2181" s="4">
        <v>0</v>
      </c>
      <c r="U2181" s="4" t="s">
        <v>150</v>
      </c>
      <c r="V2181" s="4">
        <v>300898</v>
      </c>
      <c r="W2181" s="4" t="s">
        <v>5678</v>
      </c>
      <c r="X2181" s="4">
        <v>300898</v>
      </c>
      <c r="Y2181" s="4" t="s">
        <v>5678</v>
      </c>
      <c r="Z2181" s="4">
        <v>10</v>
      </c>
      <c r="AA2181" s="4" t="s">
        <v>256</v>
      </c>
      <c r="AB2181" s="4">
        <v>2</v>
      </c>
      <c r="AC2181" s="4" t="s">
        <v>1358</v>
      </c>
      <c r="AD2181" s="36">
        <v>4</v>
      </c>
      <c r="AE2181" s="36" t="s">
        <v>5679</v>
      </c>
      <c r="AF2181" s="4"/>
      <c r="AG2181" s="4"/>
      <c r="AH2181" s="4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</row>
    <row r="2182" spans="1:46" ht="15" customHeight="1" x14ac:dyDescent="0.35">
      <c r="A2182" s="4">
        <v>2025</v>
      </c>
      <c r="B2182" s="4" t="s">
        <v>147</v>
      </c>
      <c r="C2182" s="4" t="s">
        <v>148</v>
      </c>
      <c r="D2182" s="55">
        <v>45495</v>
      </c>
      <c r="E2182" s="4" t="s">
        <v>4533</v>
      </c>
      <c r="F2182" s="4" t="s">
        <v>3709</v>
      </c>
      <c r="G2182" s="4" t="s">
        <v>37</v>
      </c>
      <c r="H2182" s="4" t="s">
        <v>38</v>
      </c>
      <c r="I2182" s="4" t="s">
        <v>2755</v>
      </c>
      <c r="J2182" s="4">
        <v>6</v>
      </c>
      <c r="K2182" s="55">
        <v>45665</v>
      </c>
      <c r="L2182" s="4" t="s">
        <v>860</v>
      </c>
      <c r="M2182" s="4" t="s">
        <v>2983</v>
      </c>
      <c r="N2182" s="55" t="s">
        <v>3710</v>
      </c>
      <c r="O2182" s="4" t="s">
        <v>5680</v>
      </c>
      <c r="P2182" s="55">
        <v>45665</v>
      </c>
      <c r="Q2182" s="4" t="s">
        <v>5681</v>
      </c>
      <c r="R2182" s="4"/>
      <c r="S2182" s="4"/>
      <c r="T2182" s="4">
        <v>0</v>
      </c>
      <c r="U2182" s="4" t="s">
        <v>150</v>
      </c>
      <c r="V2182" s="4">
        <v>300729</v>
      </c>
      <c r="W2182" s="4" t="s">
        <v>5423</v>
      </c>
      <c r="X2182" s="4">
        <v>300729</v>
      </c>
      <c r="Y2182" s="4" t="s">
        <v>5423</v>
      </c>
      <c r="Z2182" s="4">
        <v>8</v>
      </c>
      <c r="AA2182" s="4" t="s">
        <v>191</v>
      </c>
      <c r="AB2182" s="4">
        <v>6</v>
      </c>
      <c r="AC2182" s="4" t="s">
        <v>705</v>
      </c>
      <c r="AD2182" s="36">
        <v>6</v>
      </c>
      <c r="AE2182" s="36" t="s">
        <v>3542</v>
      </c>
      <c r="AF2182" s="4"/>
      <c r="AG2182" s="4"/>
      <c r="AH2182" s="4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</row>
    <row r="2183" spans="1:46" ht="15" customHeight="1" x14ac:dyDescent="0.35">
      <c r="A2183" s="4">
        <v>2025</v>
      </c>
      <c r="B2183" s="4" t="s">
        <v>147</v>
      </c>
      <c r="C2183" s="4" t="s">
        <v>148</v>
      </c>
      <c r="D2183" s="55">
        <v>45495</v>
      </c>
      <c r="E2183" s="4" t="s">
        <v>4533</v>
      </c>
      <c r="F2183" s="4" t="s">
        <v>3709</v>
      </c>
      <c r="G2183" s="4" t="s">
        <v>37</v>
      </c>
      <c r="H2183" s="4" t="s">
        <v>38</v>
      </c>
      <c r="I2183" s="4" t="s">
        <v>2755</v>
      </c>
      <c r="J2183" s="4">
        <v>7</v>
      </c>
      <c r="K2183" s="55">
        <v>45730</v>
      </c>
      <c r="L2183" s="4" t="s">
        <v>860</v>
      </c>
      <c r="M2183" s="4" t="s">
        <v>2983</v>
      </c>
      <c r="N2183" s="55" t="s">
        <v>3710</v>
      </c>
      <c r="O2183" s="4" t="s">
        <v>5682</v>
      </c>
      <c r="P2183" s="55">
        <v>45730</v>
      </c>
      <c r="Q2183" s="4" t="s">
        <v>5683</v>
      </c>
      <c r="R2183" s="4"/>
      <c r="S2183" s="4"/>
      <c r="T2183" s="4">
        <v>0</v>
      </c>
      <c r="U2183" s="4" t="s">
        <v>150</v>
      </c>
      <c r="V2183" s="4">
        <v>300743</v>
      </c>
      <c r="W2183" s="4" t="s">
        <v>5684</v>
      </c>
      <c r="X2183" s="4">
        <v>300743</v>
      </c>
      <c r="Y2183" s="4" t="s">
        <v>5684</v>
      </c>
      <c r="Z2183" s="4">
        <v>8</v>
      </c>
      <c r="AA2183" s="4" t="s">
        <v>191</v>
      </c>
      <c r="AB2183" s="56">
        <v>8</v>
      </c>
      <c r="AC2183" s="56" t="s">
        <v>728</v>
      </c>
      <c r="AD2183" s="36">
        <v>4</v>
      </c>
      <c r="AE2183" s="36" t="s">
        <v>5685</v>
      </c>
      <c r="AF2183" s="4"/>
      <c r="AG2183" s="4"/>
      <c r="AH2183" s="4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</row>
    <row r="2184" spans="1:46" ht="15" customHeight="1" x14ac:dyDescent="0.35">
      <c r="A2184" s="4">
        <v>2026</v>
      </c>
      <c r="B2184" s="4" t="s">
        <v>147</v>
      </c>
      <c r="C2184" s="4" t="s">
        <v>148</v>
      </c>
      <c r="D2184" s="55">
        <v>45462</v>
      </c>
      <c r="E2184" s="4" t="s">
        <v>3708</v>
      </c>
      <c r="F2184" s="4" t="s">
        <v>3709</v>
      </c>
      <c r="G2184" s="4" t="s">
        <v>37</v>
      </c>
      <c r="H2184" s="4" t="s">
        <v>4538</v>
      </c>
      <c r="I2184" s="4" t="s">
        <v>4539</v>
      </c>
      <c r="J2184" s="4">
        <v>3</v>
      </c>
      <c r="K2184" s="55">
        <v>45930</v>
      </c>
      <c r="L2184" s="4" t="s">
        <v>4540</v>
      </c>
      <c r="M2184" s="4"/>
      <c r="N2184" s="55" t="s">
        <v>3710</v>
      </c>
      <c r="O2184" s="4"/>
      <c r="P2184" s="55"/>
      <c r="Q2184" s="4"/>
      <c r="R2184" s="4"/>
      <c r="S2184" s="4"/>
      <c r="T2184" s="4">
        <v>0</v>
      </c>
      <c r="U2184" s="4" t="s">
        <v>150</v>
      </c>
      <c r="V2184" s="4">
        <v>300463</v>
      </c>
      <c r="W2184" s="4" t="s">
        <v>5686</v>
      </c>
      <c r="X2184" s="4">
        <v>300463</v>
      </c>
      <c r="Y2184" s="4" t="s">
        <v>5686</v>
      </c>
      <c r="Z2184" s="4">
        <v>5</v>
      </c>
      <c r="AA2184" s="4" t="s">
        <v>77</v>
      </c>
      <c r="AB2184" s="4">
        <v>3</v>
      </c>
      <c r="AC2184" s="4" t="s">
        <v>740</v>
      </c>
      <c r="AD2184" s="36">
        <v>4</v>
      </c>
      <c r="AE2184" s="36" t="s">
        <v>5687</v>
      </c>
      <c r="AF2184" s="4"/>
      <c r="AG2184" s="4"/>
      <c r="AH2184" s="4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</row>
    <row r="2185" spans="1:46" ht="15" customHeight="1" x14ac:dyDescent="0.35">
      <c r="A2185" s="4">
        <v>2024</v>
      </c>
      <c r="B2185" s="4" t="s">
        <v>147</v>
      </c>
      <c r="C2185" s="4" t="s">
        <v>148</v>
      </c>
      <c r="D2185" s="55">
        <v>45504</v>
      </c>
      <c r="E2185" s="4" t="s">
        <v>4533</v>
      </c>
      <c r="F2185" s="4" t="s">
        <v>3709</v>
      </c>
      <c r="G2185" s="4" t="s">
        <v>37</v>
      </c>
      <c r="H2185" s="4" t="s">
        <v>38</v>
      </c>
      <c r="I2185" s="4" t="s">
        <v>748</v>
      </c>
      <c r="J2185" s="4"/>
      <c r="K2185" s="57">
        <v>45596</v>
      </c>
      <c r="L2185" s="4" t="s">
        <v>860</v>
      </c>
      <c r="M2185" s="4" t="s">
        <v>2983</v>
      </c>
      <c r="N2185" s="55"/>
      <c r="O2185" s="4" t="s">
        <v>5688</v>
      </c>
      <c r="P2185" s="57">
        <v>45596</v>
      </c>
      <c r="Q2185" s="4" t="s">
        <v>5689</v>
      </c>
      <c r="R2185" s="56"/>
      <c r="S2185" s="4"/>
      <c r="T2185" s="56">
        <v>0</v>
      </c>
      <c r="U2185" s="56" t="s">
        <v>150</v>
      </c>
      <c r="V2185" s="56">
        <v>301325</v>
      </c>
      <c r="W2185" s="56" t="s">
        <v>5690</v>
      </c>
      <c r="X2185" s="56">
        <v>301325</v>
      </c>
      <c r="Y2185" s="56" t="s">
        <v>5690</v>
      </c>
      <c r="Z2185" s="56">
        <v>15</v>
      </c>
      <c r="AA2185" s="56" t="s">
        <v>43</v>
      </c>
      <c r="AB2185" s="56">
        <v>5</v>
      </c>
      <c r="AC2185" s="56" t="s">
        <v>893</v>
      </c>
      <c r="AD2185" s="37">
        <v>15</v>
      </c>
      <c r="AE2185" s="37" t="s">
        <v>5691</v>
      </c>
      <c r="AF2185" s="4"/>
      <c r="AG2185" s="4"/>
      <c r="AH2185" s="4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</row>
    <row r="2186" spans="1:46" ht="15" customHeight="1" x14ac:dyDescent="0.35">
      <c r="A2186" s="4">
        <v>2024</v>
      </c>
      <c r="B2186" s="4" t="s">
        <v>147</v>
      </c>
      <c r="C2186" s="4" t="s">
        <v>148</v>
      </c>
      <c r="D2186" s="55">
        <v>45505</v>
      </c>
      <c r="E2186" s="4" t="s">
        <v>4533</v>
      </c>
      <c r="F2186" s="4" t="s">
        <v>3709</v>
      </c>
      <c r="G2186" s="4" t="s">
        <v>37</v>
      </c>
      <c r="H2186" s="4" t="s">
        <v>38</v>
      </c>
      <c r="I2186" s="4" t="s">
        <v>748</v>
      </c>
      <c r="J2186" s="4"/>
      <c r="K2186" s="57">
        <v>45576</v>
      </c>
      <c r="L2186" s="4" t="s">
        <v>860</v>
      </c>
      <c r="M2186" s="4" t="s">
        <v>3632</v>
      </c>
      <c r="N2186" s="55"/>
      <c r="O2186" s="4" t="s">
        <v>5692</v>
      </c>
      <c r="P2186" s="57">
        <v>45576</v>
      </c>
      <c r="Q2186" s="4" t="s">
        <v>5693</v>
      </c>
      <c r="R2186" s="56"/>
      <c r="S2186" s="4"/>
      <c r="T2186" s="56">
        <v>0</v>
      </c>
      <c r="U2186" s="56" t="s">
        <v>150</v>
      </c>
      <c r="V2186" s="56">
        <v>301328</v>
      </c>
      <c r="W2186" s="56" t="s">
        <v>5694</v>
      </c>
      <c r="X2186" s="56">
        <v>301328</v>
      </c>
      <c r="Y2186" s="56" t="s">
        <v>5694</v>
      </c>
      <c r="Z2186" s="56">
        <v>15</v>
      </c>
      <c r="AA2186" s="56" t="s">
        <v>43</v>
      </c>
      <c r="AB2186" s="56">
        <v>6</v>
      </c>
      <c r="AC2186" s="56" t="s">
        <v>1398</v>
      </c>
      <c r="AD2186" s="37">
        <v>2</v>
      </c>
      <c r="AE2186" s="37" t="s">
        <v>5695</v>
      </c>
      <c r="AF2186" s="4"/>
      <c r="AG2186" s="4"/>
      <c r="AH2186" s="4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</row>
    <row r="2187" spans="1:46" ht="15" customHeight="1" x14ac:dyDescent="0.35">
      <c r="A2187" s="4">
        <v>2024</v>
      </c>
      <c r="B2187" s="4" t="s">
        <v>147</v>
      </c>
      <c r="C2187" s="4" t="s">
        <v>207</v>
      </c>
      <c r="D2187" s="55">
        <v>45492</v>
      </c>
      <c r="E2187" s="4" t="s">
        <v>4533</v>
      </c>
      <c r="F2187" s="4" t="s">
        <v>3709</v>
      </c>
      <c r="G2187" s="4" t="s">
        <v>37</v>
      </c>
      <c r="H2187" s="4" t="s">
        <v>38</v>
      </c>
      <c r="I2187" s="4" t="s">
        <v>2728</v>
      </c>
      <c r="J2187" s="4"/>
      <c r="K2187" s="55">
        <v>45593</v>
      </c>
      <c r="L2187" s="4" t="s">
        <v>860</v>
      </c>
      <c r="M2187" s="4" t="s">
        <v>3632</v>
      </c>
      <c r="N2187" s="55"/>
      <c r="O2187" s="4" t="s">
        <v>5696</v>
      </c>
      <c r="P2187" s="55">
        <v>45593</v>
      </c>
      <c r="Q2187" s="4" t="s">
        <v>5697</v>
      </c>
      <c r="R2187" s="4"/>
      <c r="S2187" s="4"/>
      <c r="T2187" s="4">
        <v>0</v>
      </c>
      <c r="U2187" s="4" t="s">
        <v>150</v>
      </c>
      <c r="V2187" s="4">
        <v>300479</v>
      </c>
      <c r="W2187" s="4" t="s">
        <v>1949</v>
      </c>
      <c r="X2187" s="4">
        <v>300479</v>
      </c>
      <c r="Y2187" s="4" t="s">
        <v>1949</v>
      </c>
      <c r="Z2187" s="4">
        <v>5</v>
      </c>
      <c r="AA2187" s="4" t="s">
        <v>77</v>
      </c>
      <c r="AB2187" s="56">
        <v>6</v>
      </c>
      <c r="AC2187" s="56" t="s">
        <v>1353</v>
      </c>
      <c r="AD2187" s="36">
        <v>1</v>
      </c>
      <c r="AE2187" s="36" t="s">
        <v>1950</v>
      </c>
      <c r="AF2187" s="4"/>
      <c r="AG2187" s="4"/>
      <c r="AH2187" s="4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</row>
    <row r="2188" spans="1:46" ht="15" customHeight="1" x14ac:dyDescent="0.35">
      <c r="A2188" s="4">
        <v>2024</v>
      </c>
      <c r="B2188" s="4" t="s">
        <v>147</v>
      </c>
      <c r="C2188" s="4" t="s">
        <v>148</v>
      </c>
      <c r="D2188" s="55">
        <v>45479</v>
      </c>
      <c r="E2188" s="4" t="s">
        <v>4533</v>
      </c>
      <c r="F2188" s="4" t="s">
        <v>3709</v>
      </c>
      <c r="G2188" s="4" t="s">
        <v>37</v>
      </c>
      <c r="H2188" s="4" t="s">
        <v>38</v>
      </c>
      <c r="I2188" s="4" t="s">
        <v>2728</v>
      </c>
      <c r="J2188" s="4"/>
      <c r="K2188" s="55">
        <v>45621</v>
      </c>
      <c r="L2188" s="4" t="s">
        <v>860</v>
      </c>
      <c r="M2188" s="4" t="s">
        <v>4585</v>
      </c>
      <c r="N2188" s="55"/>
      <c r="O2188" s="4" t="s">
        <v>5698</v>
      </c>
      <c r="P2188" s="55">
        <v>45621</v>
      </c>
      <c r="Q2188" s="4" t="s">
        <v>5699</v>
      </c>
      <c r="R2188" s="4"/>
      <c r="S2188" s="4"/>
      <c r="T2188" s="4">
        <v>0</v>
      </c>
      <c r="U2188" s="4" t="s">
        <v>150</v>
      </c>
      <c r="V2188" s="4">
        <v>300489</v>
      </c>
      <c r="W2188" s="4" t="s">
        <v>1448</v>
      </c>
      <c r="X2188" s="4">
        <v>300489</v>
      </c>
      <c r="Y2188" s="4" t="s">
        <v>1448</v>
      </c>
      <c r="Z2188" s="4">
        <v>5</v>
      </c>
      <c r="AA2188" s="4" t="s">
        <v>77</v>
      </c>
      <c r="AB2188" s="4">
        <v>6</v>
      </c>
      <c r="AC2188" s="4" t="s">
        <v>1353</v>
      </c>
      <c r="AD2188" s="36">
        <v>11</v>
      </c>
      <c r="AE2188" s="36" t="s">
        <v>1353</v>
      </c>
      <c r="AF2188" s="4"/>
      <c r="AG2188" s="4"/>
      <c r="AH2188" s="4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</row>
    <row r="2189" spans="1:46" ht="15" customHeight="1" x14ac:dyDescent="0.35">
      <c r="A2189" s="4">
        <v>2024</v>
      </c>
      <c r="B2189" s="4" t="s">
        <v>147</v>
      </c>
      <c r="C2189" s="4" t="s">
        <v>148</v>
      </c>
      <c r="D2189" s="55">
        <v>45491</v>
      </c>
      <c r="E2189" s="4" t="s">
        <v>4533</v>
      </c>
      <c r="F2189" s="4" t="s">
        <v>3709</v>
      </c>
      <c r="G2189" s="4" t="s">
        <v>37</v>
      </c>
      <c r="H2189" s="4" t="s">
        <v>38</v>
      </c>
      <c r="I2189" s="4" t="s">
        <v>2728</v>
      </c>
      <c r="J2189" s="4"/>
      <c r="K2189" s="57">
        <v>45636</v>
      </c>
      <c r="L2189" s="4" t="s">
        <v>860</v>
      </c>
      <c r="M2189" s="4" t="s">
        <v>4585</v>
      </c>
      <c r="N2189" s="55"/>
      <c r="O2189" s="4" t="s">
        <v>5700</v>
      </c>
      <c r="P2189" s="57">
        <v>45636</v>
      </c>
      <c r="Q2189" s="4" t="s">
        <v>5701</v>
      </c>
      <c r="R2189" s="56"/>
      <c r="S2189" s="4"/>
      <c r="T2189" s="56">
        <v>0</v>
      </c>
      <c r="U2189" s="56" t="s">
        <v>150</v>
      </c>
      <c r="V2189" s="56">
        <v>300477</v>
      </c>
      <c r="W2189" s="56" t="s">
        <v>3462</v>
      </c>
      <c r="X2189" s="56">
        <v>300477</v>
      </c>
      <c r="Y2189" s="56" t="s">
        <v>3462</v>
      </c>
      <c r="Z2189" s="56">
        <v>5</v>
      </c>
      <c r="AA2189" s="56" t="s">
        <v>77</v>
      </c>
      <c r="AB2189" s="56">
        <v>5</v>
      </c>
      <c r="AC2189" s="56" t="s">
        <v>773</v>
      </c>
      <c r="AD2189" s="37">
        <v>7</v>
      </c>
      <c r="AE2189" s="37" t="s">
        <v>3463</v>
      </c>
      <c r="AF2189" s="4"/>
      <c r="AG2189" s="4"/>
      <c r="AH2189" s="4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</row>
    <row r="2190" spans="1:46" ht="15" customHeight="1" x14ac:dyDescent="0.35">
      <c r="A2190" s="4">
        <v>2024</v>
      </c>
      <c r="B2190" s="4" t="s">
        <v>147</v>
      </c>
      <c r="C2190" s="4" t="s">
        <v>148</v>
      </c>
      <c r="D2190" s="55">
        <v>45455</v>
      </c>
      <c r="E2190" s="4" t="s">
        <v>3250</v>
      </c>
      <c r="F2190" s="4" t="s">
        <v>36</v>
      </c>
      <c r="G2190" s="4" t="s">
        <v>921</v>
      </c>
      <c r="H2190" s="4" t="s">
        <v>38</v>
      </c>
      <c r="I2190" s="4" t="s">
        <v>4520</v>
      </c>
      <c r="J2190" s="4"/>
      <c r="K2190" s="57">
        <v>45593</v>
      </c>
      <c r="L2190" s="4" t="s">
        <v>860</v>
      </c>
      <c r="M2190" s="4" t="s">
        <v>3185</v>
      </c>
      <c r="N2190" s="55" t="s">
        <v>3710</v>
      </c>
      <c r="O2190" s="4" t="s">
        <v>5702</v>
      </c>
      <c r="P2190" s="57">
        <v>45593</v>
      </c>
      <c r="Q2190" s="4" t="s">
        <v>5703</v>
      </c>
      <c r="R2190" s="56"/>
      <c r="S2190" s="4"/>
      <c r="T2190" s="4">
        <v>0</v>
      </c>
      <c r="U2190" s="4" t="s">
        <v>150</v>
      </c>
      <c r="V2190" s="4">
        <v>301198</v>
      </c>
      <c r="W2190" s="4" t="s">
        <v>3124</v>
      </c>
      <c r="X2190" s="4">
        <v>301198</v>
      </c>
      <c r="Y2190" s="4" t="s">
        <v>3124</v>
      </c>
      <c r="Z2190" s="4">
        <v>13</v>
      </c>
      <c r="AA2190" s="4" t="s">
        <v>314</v>
      </c>
      <c r="AB2190" s="4">
        <v>10</v>
      </c>
      <c r="AC2190" s="4" t="s">
        <v>3125</v>
      </c>
      <c r="AD2190" s="36">
        <v>2</v>
      </c>
      <c r="AE2190" s="36" t="s">
        <v>3126</v>
      </c>
      <c r="AF2190" s="4"/>
      <c r="AG2190" s="4"/>
      <c r="AH2190" s="4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</row>
    <row r="2191" spans="1:46" ht="15" customHeight="1" x14ac:dyDescent="0.35">
      <c r="A2191" s="4">
        <v>2025</v>
      </c>
      <c r="B2191" s="4" t="s">
        <v>147</v>
      </c>
      <c r="C2191" s="4" t="s">
        <v>148</v>
      </c>
      <c r="D2191" s="55">
        <v>45692</v>
      </c>
      <c r="E2191" s="4" t="s">
        <v>3708</v>
      </c>
      <c r="F2191" s="4" t="s">
        <v>3709</v>
      </c>
      <c r="G2191" s="4" t="s">
        <v>37</v>
      </c>
      <c r="H2191" s="4" t="s">
        <v>38</v>
      </c>
      <c r="I2191" s="4" t="s">
        <v>4520</v>
      </c>
      <c r="J2191" s="4">
        <v>8</v>
      </c>
      <c r="K2191" s="55">
        <v>45821</v>
      </c>
      <c r="L2191" s="4" t="s">
        <v>860</v>
      </c>
      <c r="M2191" s="4" t="s">
        <v>3632</v>
      </c>
      <c r="N2191" s="55" t="s">
        <v>3710</v>
      </c>
      <c r="O2191" s="4" t="s">
        <v>5704</v>
      </c>
      <c r="P2191" s="55">
        <v>45821</v>
      </c>
      <c r="Q2191" s="4" t="s">
        <v>5705</v>
      </c>
      <c r="R2191" s="4"/>
      <c r="S2191" s="4"/>
      <c r="T2191" s="4">
        <v>0</v>
      </c>
      <c r="U2191" s="4" t="s">
        <v>150</v>
      </c>
      <c r="V2191" s="4">
        <v>300634</v>
      </c>
      <c r="W2191" s="4" t="s">
        <v>3462</v>
      </c>
      <c r="X2191" s="4">
        <v>300634</v>
      </c>
      <c r="Y2191" s="4" t="s">
        <v>3462</v>
      </c>
      <c r="Z2191" s="4">
        <v>6</v>
      </c>
      <c r="AA2191" s="4" t="s">
        <v>413</v>
      </c>
      <c r="AB2191" s="4">
        <v>8</v>
      </c>
      <c r="AC2191" s="4" t="s">
        <v>760</v>
      </c>
      <c r="AD2191" s="36">
        <v>10</v>
      </c>
      <c r="AE2191" s="36" t="s">
        <v>3463</v>
      </c>
      <c r="AF2191" s="4"/>
      <c r="AG2191" s="4"/>
      <c r="AH2191" s="4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</row>
    <row r="2192" spans="1:46" ht="15" customHeight="1" x14ac:dyDescent="0.35">
      <c r="A2192" s="4">
        <v>2024</v>
      </c>
      <c r="B2192" s="4" t="s">
        <v>147</v>
      </c>
      <c r="C2192" s="4" t="s">
        <v>148</v>
      </c>
      <c r="D2192" s="55">
        <v>45503</v>
      </c>
      <c r="E2192" s="4" t="s">
        <v>4533</v>
      </c>
      <c r="F2192" s="4" t="s">
        <v>3709</v>
      </c>
      <c r="G2192" s="4" t="s">
        <v>37</v>
      </c>
      <c r="H2192" s="4" t="s">
        <v>38</v>
      </c>
      <c r="I2192" s="4" t="s">
        <v>2728</v>
      </c>
      <c r="J2192" s="4"/>
      <c r="K2192" s="55">
        <v>45608</v>
      </c>
      <c r="L2192" s="4" t="s">
        <v>860</v>
      </c>
      <c r="M2192" s="4" t="s">
        <v>2983</v>
      </c>
      <c r="N2192" s="55"/>
      <c r="O2192" s="4" t="s">
        <v>5706</v>
      </c>
      <c r="P2192" s="55">
        <v>45608</v>
      </c>
      <c r="Q2192" s="4" t="s">
        <v>5707</v>
      </c>
      <c r="R2192" s="4"/>
      <c r="S2192" s="4"/>
      <c r="T2192" s="4">
        <v>0</v>
      </c>
      <c r="U2192" s="4" t="s">
        <v>150</v>
      </c>
      <c r="V2192" s="4">
        <v>301857</v>
      </c>
      <c r="W2192" s="4" t="s">
        <v>5708</v>
      </c>
      <c r="X2192" s="4">
        <v>301857</v>
      </c>
      <c r="Y2192" s="4" t="s">
        <v>5708</v>
      </c>
      <c r="Z2192" s="4">
        <v>16</v>
      </c>
      <c r="AA2192" s="4" t="s">
        <v>88</v>
      </c>
      <c r="AB2192" s="4">
        <v>8</v>
      </c>
      <c r="AC2192" s="4" t="s">
        <v>4543</v>
      </c>
      <c r="AD2192" s="36">
        <v>4</v>
      </c>
      <c r="AE2192" s="36" t="s">
        <v>5709</v>
      </c>
      <c r="AF2192" s="4"/>
      <c r="AG2192" s="4"/>
      <c r="AH2192" s="4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</row>
    <row r="2193" spans="1:46" ht="15" customHeight="1" x14ac:dyDescent="0.35">
      <c r="A2193" s="4">
        <v>2024</v>
      </c>
      <c r="B2193" s="4" t="s">
        <v>147</v>
      </c>
      <c r="C2193" s="4" t="s">
        <v>207</v>
      </c>
      <c r="D2193" s="55">
        <v>45517</v>
      </c>
      <c r="E2193" s="4" t="s">
        <v>4533</v>
      </c>
      <c r="F2193" s="4" t="s">
        <v>3709</v>
      </c>
      <c r="G2193" s="4" t="s">
        <v>37</v>
      </c>
      <c r="H2193" s="4" t="s">
        <v>38</v>
      </c>
      <c r="I2193" s="4" t="s">
        <v>748</v>
      </c>
      <c r="J2193" s="4"/>
      <c r="K2193" s="55">
        <v>45552</v>
      </c>
      <c r="L2193" s="4" t="s">
        <v>860</v>
      </c>
      <c r="M2193" s="4" t="s">
        <v>3632</v>
      </c>
      <c r="N2193" s="55"/>
      <c r="O2193" s="4" t="s">
        <v>5710</v>
      </c>
      <c r="P2193" s="55">
        <v>45552</v>
      </c>
      <c r="Q2193" s="4" t="s">
        <v>5711</v>
      </c>
      <c r="R2193" s="4"/>
      <c r="S2193" s="4"/>
      <c r="T2193" s="4">
        <v>0</v>
      </c>
      <c r="U2193" s="4" t="s">
        <v>150</v>
      </c>
      <c r="V2193" s="4">
        <v>301311</v>
      </c>
      <c r="W2193" s="4" t="s">
        <v>1383</v>
      </c>
      <c r="X2193" s="4">
        <v>301311</v>
      </c>
      <c r="Y2193" s="4" t="s">
        <v>1383</v>
      </c>
      <c r="Z2193" s="4">
        <v>15</v>
      </c>
      <c r="AA2193" s="4" t="s">
        <v>43</v>
      </c>
      <c r="AB2193" s="4">
        <v>5</v>
      </c>
      <c r="AC2193" s="4" t="s">
        <v>893</v>
      </c>
      <c r="AD2193" s="36">
        <v>1</v>
      </c>
      <c r="AE2193" s="36" t="s">
        <v>894</v>
      </c>
      <c r="AF2193" s="4"/>
      <c r="AG2193" s="4"/>
      <c r="AH2193" s="4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</row>
    <row r="2194" spans="1:46" ht="15" customHeight="1" x14ac:dyDescent="0.35">
      <c r="A2194" s="4">
        <v>2024</v>
      </c>
      <c r="B2194" s="4" t="s">
        <v>147</v>
      </c>
      <c r="C2194" s="4" t="s">
        <v>148</v>
      </c>
      <c r="D2194" s="55">
        <v>45493</v>
      </c>
      <c r="E2194" s="4" t="s">
        <v>4525</v>
      </c>
      <c r="F2194" s="4" t="s">
        <v>36</v>
      </c>
      <c r="G2194" s="4" t="s">
        <v>37</v>
      </c>
      <c r="H2194" s="4" t="s">
        <v>38</v>
      </c>
      <c r="I2194" s="4" t="s">
        <v>3491</v>
      </c>
      <c r="J2194" s="4"/>
      <c r="K2194" s="55">
        <v>45509</v>
      </c>
      <c r="L2194" s="4" t="s">
        <v>860</v>
      </c>
      <c r="M2194" s="4" t="s">
        <v>2983</v>
      </c>
      <c r="N2194" s="55"/>
      <c r="O2194" s="4" t="s">
        <v>5712</v>
      </c>
      <c r="P2194" s="55">
        <v>45509</v>
      </c>
      <c r="Q2194" s="4" t="s">
        <v>5713</v>
      </c>
      <c r="R2194" s="4"/>
      <c r="S2194" s="4"/>
      <c r="T2194" s="4">
        <v>0</v>
      </c>
      <c r="U2194" s="4" t="s">
        <v>150</v>
      </c>
      <c r="V2194" s="4">
        <v>301271</v>
      </c>
      <c r="W2194" s="4" t="s">
        <v>446</v>
      </c>
      <c r="X2194" s="4">
        <v>301271</v>
      </c>
      <c r="Y2194" s="4" t="s">
        <v>446</v>
      </c>
      <c r="Z2194" s="4">
        <v>15</v>
      </c>
      <c r="AA2194" s="4" t="s">
        <v>43</v>
      </c>
      <c r="AB2194" s="4">
        <v>1</v>
      </c>
      <c r="AC2194" s="4" t="s">
        <v>43</v>
      </c>
      <c r="AD2194" s="36">
        <v>22</v>
      </c>
      <c r="AE2194" s="36" t="s">
        <v>171</v>
      </c>
      <c r="AF2194" s="4"/>
      <c r="AG2194" s="4"/>
      <c r="AH2194" s="4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</row>
    <row r="2195" spans="1:46" ht="15" customHeight="1" x14ac:dyDescent="0.35">
      <c r="A2195" s="4">
        <v>2024</v>
      </c>
      <c r="B2195" s="4" t="s">
        <v>147</v>
      </c>
      <c r="C2195" s="4" t="s">
        <v>148</v>
      </c>
      <c r="D2195" s="55">
        <v>45511</v>
      </c>
      <c r="E2195" s="4" t="s">
        <v>5151</v>
      </c>
      <c r="F2195" s="4" t="s">
        <v>36</v>
      </c>
      <c r="G2195" s="4" t="s">
        <v>37</v>
      </c>
      <c r="H2195" s="4" t="s">
        <v>38</v>
      </c>
      <c r="I2195" s="4" t="s">
        <v>5120</v>
      </c>
      <c r="J2195" s="4"/>
      <c r="K2195" s="55">
        <v>45517</v>
      </c>
      <c r="L2195" s="4" t="s">
        <v>860</v>
      </c>
      <c r="M2195" s="4" t="s">
        <v>2983</v>
      </c>
      <c r="N2195" s="55"/>
      <c r="O2195" s="4" t="s">
        <v>5714</v>
      </c>
      <c r="P2195" s="55">
        <v>45517</v>
      </c>
      <c r="Q2195" s="4" t="s">
        <v>5715</v>
      </c>
      <c r="R2195" s="4"/>
      <c r="S2195" s="4"/>
      <c r="T2195" s="4">
        <v>0</v>
      </c>
      <c r="U2195" s="4" t="s">
        <v>150</v>
      </c>
      <c r="V2195" s="4">
        <v>300173</v>
      </c>
      <c r="W2195" s="4" t="s">
        <v>5716</v>
      </c>
      <c r="X2195" s="4">
        <v>300173</v>
      </c>
      <c r="Y2195" s="4" t="s">
        <v>5716</v>
      </c>
      <c r="Z2195" s="4">
        <v>2</v>
      </c>
      <c r="AA2195" s="4" t="s">
        <v>72</v>
      </c>
      <c r="AB2195" s="4">
        <v>12</v>
      </c>
      <c r="AC2195" s="4" t="s">
        <v>751</v>
      </c>
      <c r="AD2195" s="36">
        <v>3</v>
      </c>
      <c r="AE2195" s="36" t="s">
        <v>5717</v>
      </c>
      <c r="AF2195" s="4"/>
      <c r="AG2195" s="4"/>
      <c r="AH2195" s="4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</row>
    <row r="2196" spans="1:46" ht="15" customHeight="1" x14ac:dyDescent="0.35">
      <c r="A2196" s="4">
        <v>2024</v>
      </c>
      <c r="B2196" s="4" t="s">
        <v>147</v>
      </c>
      <c r="C2196" s="4" t="s">
        <v>207</v>
      </c>
      <c r="D2196" s="55">
        <v>45471</v>
      </c>
      <c r="E2196" s="4" t="s">
        <v>3198</v>
      </c>
      <c r="F2196" s="4" t="s">
        <v>36</v>
      </c>
      <c r="G2196" s="4" t="s">
        <v>37</v>
      </c>
      <c r="H2196" s="4" t="s">
        <v>38</v>
      </c>
      <c r="I2196" s="4" t="s">
        <v>5120</v>
      </c>
      <c r="J2196" s="4"/>
      <c r="K2196" s="55">
        <v>45517</v>
      </c>
      <c r="L2196" s="4" t="s">
        <v>860</v>
      </c>
      <c r="M2196" s="4" t="s">
        <v>2983</v>
      </c>
      <c r="N2196" s="55"/>
      <c r="O2196" s="4" t="s">
        <v>5718</v>
      </c>
      <c r="P2196" s="55">
        <v>45517</v>
      </c>
      <c r="Q2196" s="4" t="s">
        <v>5719</v>
      </c>
      <c r="R2196" s="4"/>
      <c r="S2196" s="4"/>
      <c r="T2196" s="4">
        <v>0</v>
      </c>
      <c r="U2196" s="4" t="s">
        <v>150</v>
      </c>
      <c r="V2196" s="4">
        <v>300243</v>
      </c>
      <c r="W2196" s="4" t="s">
        <v>1463</v>
      </c>
      <c r="X2196" s="4">
        <v>300243</v>
      </c>
      <c r="Y2196" s="4" t="s">
        <v>1463</v>
      </c>
      <c r="Z2196" s="4">
        <v>2</v>
      </c>
      <c r="AA2196" s="4" t="s">
        <v>72</v>
      </c>
      <c r="AB2196" s="4">
        <v>20</v>
      </c>
      <c r="AC2196" s="4" t="s">
        <v>1464</v>
      </c>
      <c r="AD2196" s="36">
        <v>1</v>
      </c>
      <c r="AE2196" s="36" t="s">
        <v>1464</v>
      </c>
      <c r="AF2196" s="4"/>
      <c r="AG2196" s="4"/>
      <c r="AH2196" s="4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</row>
    <row r="2197" spans="1:46" ht="15" customHeight="1" x14ac:dyDescent="0.35">
      <c r="A2197" s="4">
        <v>2024</v>
      </c>
      <c r="B2197" s="4" t="s">
        <v>147</v>
      </c>
      <c r="C2197" s="4" t="s">
        <v>148</v>
      </c>
      <c r="D2197" s="55">
        <v>45509</v>
      </c>
      <c r="E2197" s="4" t="s">
        <v>3198</v>
      </c>
      <c r="F2197" s="4" t="s">
        <v>36</v>
      </c>
      <c r="G2197" s="4" t="s">
        <v>37</v>
      </c>
      <c r="H2197" s="4" t="s">
        <v>38</v>
      </c>
      <c r="I2197" s="4" t="s">
        <v>2712</v>
      </c>
      <c r="J2197" s="4">
        <v>3</v>
      </c>
      <c r="K2197" s="55">
        <v>45517</v>
      </c>
      <c r="L2197" s="4" t="s">
        <v>860</v>
      </c>
      <c r="M2197" s="4" t="s">
        <v>2983</v>
      </c>
      <c r="N2197" s="55" t="s">
        <v>3710</v>
      </c>
      <c r="O2197" s="4" t="s">
        <v>5720</v>
      </c>
      <c r="P2197" s="55">
        <v>45517</v>
      </c>
      <c r="Q2197" s="4" t="s">
        <v>5721</v>
      </c>
      <c r="R2197" s="4"/>
      <c r="S2197" s="4"/>
      <c r="T2197" s="4">
        <v>0</v>
      </c>
      <c r="U2197" s="4" t="s">
        <v>150</v>
      </c>
      <c r="V2197" s="4">
        <v>300316</v>
      </c>
      <c r="W2197" s="4" t="s">
        <v>5722</v>
      </c>
      <c r="X2197" s="4">
        <v>300316</v>
      </c>
      <c r="Y2197" s="4" t="s">
        <v>5722</v>
      </c>
      <c r="Z2197" s="4">
        <v>3</v>
      </c>
      <c r="AA2197" s="4" t="s">
        <v>152</v>
      </c>
      <c r="AB2197" s="4">
        <v>6</v>
      </c>
      <c r="AC2197" s="4" t="s">
        <v>1559</v>
      </c>
      <c r="AD2197" s="36">
        <v>8</v>
      </c>
      <c r="AE2197" s="36" t="s">
        <v>5723</v>
      </c>
      <c r="AF2197" s="4"/>
      <c r="AG2197" s="4"/>
      <c r="AH2197" s="4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</row>
    <row r="2198" spans="1:46" ht="15" customHeight="1" x14ac:dyDescent="0.35">
      <c r="A2198" s="4">
        <v>2024</v>
      </c>
      <c r="B2198" s="4" t="s">
        <v>34</v>
      </c>
      <c r="C2198" s="4" t="s">
        <v>244</v>
      </c>
      <c r="D2198" s="55">
        <v>45519</v>
      </c>
      <c r="E2198" s="4" t="s">
        <v>4533</v>
      </c>
      <c r="F2198" s="4" t="s">
        <v>3709</v>
      </c>
      <c r="G2198" s="4" t="s">
        <v>37</v>
      </c>
      <c r="H2198" s="4" t="s">
        <v>38</v>
      </c>
      <c r="I2198" s="4" t="s">
        <v>4902</v>
      </c>
      <c r="J2198" s="4"/>
      <c r="K2198" s="55">
        <v>45520</v>
      </c>
      <c r="L2198" s="4" t="s">
        <v>860</v>
      </c>
      <c r="M2198" s="4" t="s">
        <v>2949</v>
      </c>
      <c r="N2198" s="55"/>
      <c r="O2198" s="4" t="s">
        <v>5724</v>
      </c>
      <c r="P2198" s="55">
        <v>45520</v>
      </c>
      <c r="Q2198" s="4" t="s">
        <v>5725</v>
      </c>
      <c r="R2198" s="4"/>
      <c r="S2198" s="4"/>
      <c r="T2198" s="4">
        <v>10</v>
      </c>
      <c r="U2198" s="4" t="s">
        <v>246</v>
      </c>
      <c r="V2198" s="4">
        <v>552</v>
      </c>
      <c r="W2198" s="4" t="s">
        <v>511</v>
      </c>
      <c r="X2198" s="4">
        <v>1406</v>
      </c>
      <c r="Y2198" s="4" t="s">
        <v>512</v>
      </c>
      <c r="Z2198" s="4">
        <v>21</v>
      </c>
      <c r="AA2198" s="4" t="s">
        <v>104</v>
      </c>
      <c r="AB2198" s="4">
        <v>11</v>
      </c>
      <c r="AC2198" s="4" t="s">
        <v>513</v>
      </c>
      <c r="AD2198" s="36">
        <v>1</v>
      </c>
      <c r="AE2198" s="36" t="s">
        <v>514</v>
      </c>
      <c r="AF2198" s="4"/>
      <c r="AG2198" s="4"/>
      <c r="AH2198" s="4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</row>
    <row r="2199" spans="1:46" ht="15" customHeight="1" x14ac:dyDescent="0.35">
      <c r="A2199" s="4">
        <v>2024</v>
      </c>
      <c r="B2199" s="4" t="s">
        <v>147</v>
      </c>
      <c r="C2199" s="4" t="s">
        <v>148</v>
      </c>
      <c r="D2199" s="55">
        <v>45519</v>
      </c>
      <c r="E2199" s="4" t="s">
        <v>4525</v>
      </c>
      <c r="F2199" s="4" t="s">
        <v>3709</v>
      </c>
      <c r="G2199" s="4" t="s">
        <v>37</v>
      </c>
      <c r="H2199" s="4" t="s">
        <v>38</v>
      </c>
      <c r="I2199" s="4" t="s">
        <v>3923</v>
      </c>
      <c r="J2199" s="4"/>
      <c r="K2199" s="55">
        <v>45523</v>
      </c>
      <c r="L2199" s="4" t="s">
        <v>860</v>
      </c>
      <c r="M2199" s="4" t="s">
        <v>2983</v>
      </c>
      <c r="N2199" s="55"/>
      <c r="O2199" s="4" t="s">
        <v>5726</v>
      </c>
      <c r="P2199" s="55">
        <v>45523</v>
      </c>
      <c r="Q2199" s="4" t="s">
        <v>5727</v>
      </c>
      <c r="R2199" s="4"/>
      <c r="S2199" s="4"/>
      <c r="T2199" s="4">
        <v>0</v>
      </c>
      <c r="U2199" s="4" t="s">
        <v>150</v>
      </c>
      <c r="V2199" s="4">
        <v>300904</v>
      </c>
      <c r="W2199" s="4" t="s">
        <v>5728</v>
      </c>
      <c r="X2199" s="4">
        <v>300904</v>
      </c>
      <c r="Y2199" s="4" t="s">
        <v>5728</v>
      </c>
      <c r="Z2199" s="4">
        <v>10</v>
      </c>
      <c r="AA2199" s="4" t="s">
        <v>256</v>
      </c>
      <c r="AB2199" s="4">
        <v>3</v>
      </c>
      <c r="AC2199" s="4" t="s">
        <v>2632</v>
      </c>
      <c r="AD2199" s="36">
        <v>7</v>
      </c>
      <c r="AE2199" s="36" t="s">
        <v>5729</v>
      </c>
      <c r="AF2199" s="4"/>
      <c r="AG2199" s="4"/>
      <c r="AH2199" s="4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</row>
    <row r="2200" spans="1:46" ht="15" customHeight="1" x14ac:dyDescent="0.35">
      <c r="A2200" s="4">
        <v>2024</v>
      </c>
      <c r="B2200" s="4" t="s">
        <v>147</v>
      </c>
      <c r="C2200" s="4" t="s">
        <v>148</v>
      </c>
      <c r="D2200" s="55">
        <v>45525</v>
      </c>
      <c r="E2200" s="4" t="s">
        <v>4533</v>
      </c>
      <c r="F2200" s="4" t="s">
        <v>3709</v>
      </c>
      <c r="G2200" s="4" t="s">
        <v>37</v>
      </c>
      <c r="H2200" s="4" t="s">
        <v>38</v>
      </c>
      <c r="I2200" s="4" t="s">
        <v>3491</v>
      </c>
      <c r="J2200" s="4"/>
      <c r="K2200" s="55">
        <v>45526</v>
      </c>
      <c r="L2200" s="4" t="s">
        <v>860</v>
      </c>
      <c r="M2200" s="4" t="s">
        <v>2949</v>
      </c>
      <c r="N2200" s="55"/>
      <c r="O2200" s="4" t="s">
        <v>5730</v>
      </c>
      <c r="P2200" s="55">
        <v>45526</v>
      </c>
      <c r="Q2200" s="4" t="s">
        <v>5731</v>
      </c>
      <c r="R2200" s="4"/>
      <c r="S2200" s="4"/>
      <c r="T2200" s="4">
        <v>0</v>
      </c>
      <c r="U2200" s="4" t="s">
        <v>150</v>
      </c>
      <c r="V2200" s="4">
        <v>301283</v>
      </c>
      <c r="W2200" s="4" t="s">
        <v>1348</v>
      </c>
      <c r="X2200" s="4">
        <v>301283</v>
      </c>
      <c r="Y2200" s="4" t="s">
        <v>1348</v>
      </c>
      <c r="Z2200" s="4">
        <v>15</v>
      </c>
      <c r="AA2200" s="4" t="s">
        <v>43</v>
      </c>
      <c r="AB2200" s="4">
        <v>1</v>
      </c>
      <c r="AC2200" s="4" t="s">
        <v>43</v>
      </c>
      <c r="AD2200" s="36">
        <v>34</v>
      </c>
      <c r="AE2200" s="36" t="s">
        <v>1349</v>
      </c>
      <c r="AF2200" s="4"/>
      <c r="AG2200" s="4"/>
      <c r="AH2200" s="4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</row>
    <row r="2201" spans="1:46" ht="15" customHeight="1" x14ac:dyDescent="0.35">
      <c r="A2201" s="4">
        <v>2024</v>
      </c>
      <c r="B2201" s="4" t="s">
        <v>147</v>
      </c>
      <c r="C2201" s="4" t="s">
        <v>148</v>
      </c>
      <c r="D2201" s="55">
        <v>45520</v>
      </c>
      <c r="E2201" s="4" t="s">
        <v>4533</v>
      </c>
      <c r="F2201" s="4" t="s">
        <v>3709</v>
      </c>
      <c r="G2201" s="4" t="s">
        <v>37</v>
      </c>
      <c r="H2201" s="4" t="s">
        <v>38</v>
      </c>
      <c r="I2201" s="4" t="s">
        <v>2728</v>
      </c>
      <c r="J2201" s="4">
        <v>6</v>
      </c>
      <c r="K2201" s="55">
        <v>45653</v>
      </c>
      <c r="L2201" s="4" t="s">
        <v>860</v>
      </c>
      <c r="M2201" s="4" t="s">
        <v>2983</v>
      </c>
      <c r="N2201" s="55" t="s">
        <v>3710</v>
      </c>
      <c r="O2201" s="4" t="s">
        <v>5732</v>
      </c>
      <c r="P2201" s="55">
        <v>45653</v>
      </c>
      <c r="Q2201" s="4" t="s">
        <v>5733</v>
      </c>
      <c r="R2201" s="4"/>
      <c r="S2201" s="4"/>
      <c r="T2201" s="56">
        <v>0</v>
      </c>
      <c r="U2201" s="56" t="s">
        <v>150</v>
      </c>
      <c r="V2201" s="56">
        <v>301466</v>
      </c>
      <c r="W2201" s="56" t="s">
        <v>5734</v>
      </c>
      <c r="X2201" s="56">
        <v>301466</v>
      </c>
      <c r="Y2201" s="56" t="s">
        <v>5734</v>
      </c>
      <c r="Z2201" s="56">
        <v>16</v>
      </c>
      <c r="AA2201" s="56" t="s">
        <v>88</v>
      </c>
      <c r="AB2201" s="56">
        <v>6</v>
      </c>
      <c r="AC2201" s="56" t="s">
        <v>117</v>
      </c>
      <c r="AD2201" s="37">
        <v>2</v>
      </c>
      <c r="AE2201" s="37" t="s">
        <v>5735</v>
      </c>
      <c r="AF2201" s="4"/>
      <c r="AG2201" s="4"/>
      <c r="AH2201" s="4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</row>
    <row r="2202" spans="1:46" ht="15" customHeight="1" x14ac:dyDescent="0.35">
      <c r="A2202" s="4">
        <v>2024</v>
      </c>
      <c r="B2202" s="4" t="s">
        <v>147</v>
      </c>
      <c r="C2202" s="4" t="s">
        <v>207</v>
      </c>
      <c r="D2202" s="55">
        <v>45492</v>
      </c>
      <c r="E2202" s="4" t="s">
        <v>3250</v>
      </c>
      <c r="F2202" s="4" t="s">
        <v>36</v>
      </c>
      <c r="G2202" s="4" t="s">
        <v>921</v>
      </c>
      <c r="H2202" s="4" t="s">
        <v>38</v>
      </c>
      <c r="I2202" s="4" t="s">
        <v>4515</v>
      </c>
      <c r="J2202" s="4"/>
      <c r="K2202" s="55">
        <v>45527</v>
      </c>
      <c r="L2202" s="4" t="s">
        <v>860</v>
      </c>
      <c r="M2202" s="4" t="s">
        <v>3632</v>
      </c>
      <c r="N2202" s="55"/>
      <c r="O2202" s="4" t="s">
        <v>5736</v>
      </c>
      <c r="P2202" s="55">
        <v>45527</v>
      </c>
      <c r="Q2202" s="4" t="s">
        <v>5737</v>
      </c>
      <c r="R2202" s="4"/>
      <c r="S2202" s="4"/>
      <c r="T2202" s="4">
        <v>0</v>
      </c>
      <c r="U2202" s="4" t="s">
        <v>150</v>
      </c>
      <c r="V2202" s="4">
        <v>300022</v>
      </c>
      <c r="W2202" s="4" t="s">
        <v>700</v>
      </c>
      <c r="X2202" s="4">
        <v>300022</v>
      </c>
      <c r="Y2202" s="4" t="s">
        <v>700</v>
      </c>
      <c r="Z2202" s="4">
        <v>1</v>
      </c>
      <c r="AA2202" s="4" t="s">
        <v>67</v>
      </c>
      <c r="AB2202" s="4">
        <v>2</v>
      </c>
      <c r="AC2202" s="4" t="s">
        <v>701</v>
      </c>
      <c r="AD2202" s="36">
        <v>1</v>
      </c>
      <c r="AE2202" s="36" t="s">
        <v>701</v>
      </c>
      <c r="AF2202" s="4"/>
      <c r="AG2202" s="4"/>
      <c r="AH2202" s="4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</row>
    <row r="2203" spans="1:46" ht="15" customHeight="1" x14ac:dyDescent="0.35">
      <c r="A2203" s="4">
        <v>2024</v>
      </c>
      <c r="B2203" s="4" t="s">
        <v>147</v>
      </c>
      <c r="C2203" s="4" t="s">
        <v>148</v>
      </c>
      <c r="D2203" s="55">
        <v>45513</v>
      </c>
      <c r="E2203" s="4" t="s">
        <v>3198</v>
      </c>
      <c r="F2203" s="4" t="s">
        <v>36</v>
      </c>
      <c r="G2203" s="4" t="s">
        <v>37</v>
      </c>
      <c r="H2203" s="4" t="s">
        <v>38</v>
      </c>
      <c r="I2203" s="4" t="s">
        <v>5120</v>
      </c>
      <c r="J2203" s="4"/>
      <c r="K2203" s="55">
        <v>45527</v>
      </c>
      <c r="L2203" s="4" t="s">
        <v>860</v>
      </c>
      <c r="M2203" s="4" t="s">
        <v>4585</v>
      </c>
      <c r="N2203" s="55"/>
      <c r="O2203" s="4" t="s">
        <v>5738</v>
      </c>
      <c r="P2203" s="55">
        <v>45527</v>
      </c>
      <c r="Q2203" s="4" t="s">
        <v>5739</v>
      </c>
      <c r="R2203" s="4"/>
      <c r="S2203" s="4"/>
      <c r="T2203" s="4">
        <v>0</v>
      </c>
      <c r="U2203" s="4" t="s">
        <v>150</v>
      </c>
      <c r="V2203" s="4">
        <v>301099</v>
      </c>
      <c r="W2203" s="4" t="s">
        <v>5740</v>
      </c>
      <c r="X2203" s="4">
        <v>301099</v>
      </c>
      <c r="Y2203" s="4" t="s">
        <v>5740</v>
      </c>
      <c r="Z2203" s="4">
        <v>12</v>
      </c>
      <c r="AA2203" s="4" t="s">
        <v>83</v>
      </c>
      <c r="AB2203" s="4">
        <v>7</v>
      </c>
      <c r="AC2203" s="4" t="s">
        <v>491</v>
      </c>
      <c r="AD2203" s="36">
        <v>2</v>
      </c>
      <c r="AE2203" s="36" t="s">
        <v>691</v>
      </c>
      <c r="AF2203" s="4"/>
      <c r="AG2203" s="4"/>
      <c r="AH2203" s="4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</row>
    <row r="2204" spans="1:46" ht="15" customHeight="1" x14ac:dyDescent="0.35">
      <c r="A2204" s="4">
        <v>2024</v>
      </c>
      <c r="B2204" s="4" t="s">
        <v>34</v>
      </c>
      <c r="C2204" s="4" t="s">
        <v>34</v>
      </c>
      <c r="D2204" s="55">
        <v>45527</v>
      </c>
      <c r="E2204" s="4" t="s">
        <v>4533</v>
      </c>
      <c r="F2204" s="4" t="s">
        <v>3709</v>
      </c>
      <c r="G2204" s="4" t="s">
        <v>37</v>
      </c>
      <c r="H2204" s="4" t="s">
        <v>38</v>
      </c>
      <c r="I2204" s="4" t="s">
        <v>2755</v>
      </c>
      <c r="J2204" s="4">
        <v>5</v>
      </c>
      <c r="K2204" s="55">
        <v>45644</v>
      </c>
      <c r="L2204" s="4" t="s">
        <v>860</v>
      </c>
      <c r="M2204" s="4" t="s">
        <v>2983</v>
      </c>
      <c r="N2204" s="55" t="s">
        <v>4973</v>
      </c>
      <c r="O2204" s="4" t="s">
        <v>5741</v>
      </c>
      <c r="P2204" s="55">
        <v>45644</v>
      </c>
      <c r="Q2204" s="4" t="s">
        <v>5742</v>
      </c>
      <c r="R2204" s="4"/>
      <c r="S2204" s="4"/>
      <c r="T2204" s="4">
        <v>5</v>
      </c>
      <c r="U2204" s="4" t="s">
        <v>121</v>
      </c>
      <c r="V2204" s="4">
        <v>5</v>
      </c>
      <c r="W2204" s="4" t="s">
        <v>588</v>
      </c>
      <c r="X2204" s="4">
        <v>1293</v>
      </c>
      <c r="Y2204" s="4" t="s">
        <v>589</v>
      </c>
      <c r="Z2204" s="4">
        <v>15</v>
      </c>
      <c r="AA2204" s="4" t="s">
        <v>43</v>
      </c>
      <c r="AB2204" s="56">
        <v>1</v>
      </c>
      <c r="AC2204" s="56" t="s">
        <v>43</v>
      </c>
      <c r="AD2204" s="36">
        <v>31</v>
      </c>
      <c r="AE2204" s="36" t="s">
        <v>49</v>
      </c>
      <c r="AF2204" s="4"/>
      <c r="AG2204" s="4"/>
      <c r="AH2204" s="4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</row>
    <row r="2205" spans="1:46" ht="15" customHeight="1" x14ac:dyDescent="0.35">
      <c r="A2205" s="4">
        <v>2024</v>
      </c>
      <c r="B2205" s="4" t="s">
        <v>147</v>
      </c>
      <c r="C2205" s="4" t="s">
        <v>148</v>
      </c>
      <c r="D2205" s="55">
        <v>45530</v>
      </c>
      <c r="E2205" s="4" t="s">
        <v>4533</v>
      </c>
      <c r="F2205" s="4" t="s">
        <v>36</v>
      </c>
      <c r="G2205" s="4" t="s">
        <v>37</v>
      </c>
      <c r="H2205" s="4" t="s">
        <v>38</v>
      </c>
      <c r="I2205" s="4" t="s">
        <v>2948</v>
      </c>
      <c r="J2205" s="4"/>
      <c r="K2205" s="55">
        <v>45532</v>
      </c>
      <c r="L2205" s="4" t="s">
        <v>860</v>
      </c>
      <c r="M2205" s="4" t="s">
        <v>4585</v>
      </c>
      <c r="N2205" s="55"/>
      <c r="O2205" s="4" t="s">
        <v>5743</v>
      </c>
      <c r="P2205" s="55">
        <v>45532</v>
      </c>
      <c r="Q2205" s="4" t="s">
        <v>5744</v>
      </c>
      <c r="R2205" s="4"/>
      <c r="S2205" s="4"/>
      <c r="T2205" s="56">
        <v>0</v>
      </c>
      <c r="U2205" s="56" t="s">
        <v>150</v>
      </c>
      <c r="V2205" s="56">
        <v>300333</v>
      </c>
      <c r="W2205" s="56" t="s">
        <v>2197</v>
      </c>
      <c r="X2205" s="56">
        <v>300333</v>
      </c>
      <c r="Y2205" s="56" t="s">
        <v>2197</v>
      </c>
      <c r="Z2205" s="56">
        <v>4</v>
      </c>
      <c r="AA2205" s="56" t="s">
        <v>301</v>
      </c>
      <c r="AB2205" s="56">
        <v>1</v>
      </c>
      <c r="AC2205" s="56" t="s">
        <v>301</v>
      </c>
      <c r="AD2205" s="37">
        <v>3</v>
      </c>
      <c r="AE2205" s="37" t="s">
        <v>2198</v>
      </c>
      <c r="AF2205" s="4"/>
      <c r="AG2205" s="4"/>
      <c r="AH2205" s="4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</row>
    <row r="2206" spans="1:46" ht="15" customHeight="1" x14ac:dyDescent="0.35">
      <c r="A2206" s="4">
        <v>2025</v>
      </c>
      <c r="B2206" s="4" t="s">
        <v>147</v>
      </c>
      <c r="C2206" s="4" t="s">
        <v>207</v>
      </c>
      <c r="D2206" s="55">
        <v>45530</v>
      </c>
      <c r="E2206" s="4" t="s">
        <v>4533</v>
      </c>
      <c r="F2206" s="4" t="s">
        <v>3709</v>
      </c>
      <c r="G2206" s="4" t="s">
        <v>37</v>
      </c>
      <c r="H2206" s="4" t="s">
        <v>38</v>
      </c>
      <c r="I2206" s="4" t="s">
        <v>2755</v>
      </c>
      <c r="J2206" s="4">
        <v>5</v>
      </c>
      <c r="K2206" s="55">
        <v>45691</v>
      </c>
      <c r="L2206" s="4" t="s">
        <v>860</v>
      </c>
      <c r="M2206" s="4" t="s">
        <v>2983</v>
      </c>
      <c r="N2206" s="55" t="s">
        <v>3710</v>
      </c>
      <c r="O2206" s="4" t="s">
        <v>5745</v>
      </c>
      <c r="P2206" s="55">
        <v>45691</v>
      </c>
      <c r="Q2206" s="4" t="s">
        <v>5746</v>
      </c>
      <c r="R2206" s="4"/>
      <c r="S2206" s="4"/>
      <c r="T2206" s="4">
        <v>0</v>
      </c>
      <c r="U2206" s="4" t="s">
        <v>150</v>
      </c>
      <c r="V2206" s="4">
        <v>301718</v>
      </c>
      <c r="W2206" s="4" t="s">
        <v>5747</v>
      </c>
      <c r="X2206" s="4">
        <v>301718</v>
      </c>
      <c r="Y2206" s="4" t="s">
        <v>5747</v>
      </c>
      <c r="Z2206" s="4">
        <v>22</v>
      </c>
      <c r="AA2206" s="4" t="s">
        <v>108</v>
      </c>
      <c r="AB2206" s="4">
        <v>4</v>
      </c>
      <c r="AC2206" s="4" t="s">
        <v>5748</v>
      </c>
      <c r="AD2206" s="36">
        <v>1</v>
      </c>
      <c r="AE2206" s="36" t="s">
        <v>5749</v>
      </c>
      <c r="AF2206" s="4"/>
      <c r="AG2206" s="4"/>
      <c r="AH2206" s="4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</row>
    <row r="2207" spans="1:46" ht="15" customHeight="1" x14ac:dyDescent="0.35">
      <c r="A2207" s="4">
        <v>2024</v>
      </c>
      <c r="B2207" s="4" t="s">
        <v>147</v>
      </c>
      <c r="C2207" s="4" t="s">
        <v>148</v>
      </c>
      <c r="D2207" s="55">
        <v>45531</v>
      </c>
      <c r="E2207" s="4" t="s">
        <v>4420</v>
      </c>
      <c r="F2207" s="4" t="s">
        <v>3709</v>
      </c>
      <c r="G2207" s="4" t="s">
        <v>37</v>
      </c>
      <c r="H2207" s="4" t="s">
        <v>38</v>
      </c>
      <c r="I2207" s="4" t="s">
        <v>2948</v>
      </c>
      <c r="J2207" s="4"/>
      <c r="K2207" s="55">
        <v>45537</v>
      </c>
      <c r="L2207" s="4" t="s">
        <v>860</v>
      </c>
      <c r="M2207" s="4" t="s">
        <v>4585</v>
      </c>
      <c r="N2207" s="55"/>
      <c r="O2207" s="4" t="s">
        <v>5750</v>
      </c>
      <c r="P2207" s="55">
        <v>45537</v>
      </c>
      <c r="Q2207" s="4" t="s">
        <v>5751</v>
      </c>
      <c r="R2207" s="4"/>
      <c r="S2207" s="4"/>
      <c r="T2207" s="56">
        <v>0</v>
      </c>
      <c r="U2207" s="56" t="s">
        <v>150</v>
      </c>
      <c r="V2207" s="56">
        <v>300427</v>
      </c>
      <c r="W2207" s="56" t="s">
        <v>2700</v>
      </c>
      <c r="X2207" s="56">
        <v>300427</v>
      </c>
      <c r="Y2207" s="56" t="s">
        <v>2700</v>
      </c>
      <c r="Z2207" s="56">
        <v>4</v>
      </c>
      <c r="AA2207" s="56" t="s">
        <v>301</v>
      </c>
      <c r="AB2207" s="56">
        <v>7</v>
      </c>
      <c r="AC2207" s="56" t="s">
        <v>2701</v>
      </c>
      <c r="AD2207" s="37">
        <v>5</v>
      </c>
      <c r="AE2207" s="37" t="s">
        <v>2702</v>
      </c>
      <c r="AF2207" s="4"/>
      <c r="AG2207" s="4"/>
      <c r="AH2207" s="4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</row>
    <row r="2208" spans="1:46" ht="15" customHeight="1" x14ac:dyDescent="0.35">
      <c r="A2208" s="4">
        <v>2024</v>
      </c>
      <c r="B2208" s="4" t="s">
        <v>147</v>
      </c>
      <c r="C2208" s="4" t="s">
        <v>148</v>
      </c>
      <c r="D2208" s="55">
        <v>45532</v>
      </c>
      <c r="E2208" s="4" t="s">
        <v>4533</v>
      </c>
      <c r="F2208" s="4" t="s">
        <v>3709</v>
      </c>
      <c r="G2208" s="4" t="s">
        <v>37</v>
      </c>
      <c r="H2208" s="4" t="s">
        <v>38</v>
      </c>
      <c r="I2208" s="4" t="s">
        <v>2755</v>
      </c>
      <c r="J2208" s="4">
        <v>4</v>
      </c>
      <c r="K2208" s="55">
        <v>45595</v>
      </c>
      <c r="L2208" s="4" t="s">
        <v>860</v>
      </c>
      <c r="M2208" s="4" t="s">
        <v>4585</v>
      </c>
      <c r="N2208" s="55" t="s">
        <v>3710</v>
      </c>
      <c r="O2208" s="4" t="s">
        <v>5752</v>
      </c>
      <c r="P2208" s="55">
        <v>45595</v>
      </c>
      <c r="Q2208" s="4" t="s">
        <v>5753</v>
      </c>
      <c r="R2208" s="4"/>
      <c r="S2208" s="4"/>
      <c r="T2208" s="4">
        <v>0</v>
      </c>
      <c r="U2208" s="4" t="s">
        <v>150</v>
      </c>
      <c r="V2208" s="4">
        <v>300770</v>
      </c>
      <c r="W2208" s="4" t="s">
        <v>2107</v>
      </c>
      <c r="X2208" s="4">
        <v>300770</v>
      </c>
      <c r="Y2208" s="4" t="s">
        <v>2107</v>
      </c>
      <c r="Z2208" s="4">
        <v>8</v>
      </c>
      <c r="AA2208" s="4" t="s">
        <v>191</v>
      </c>
      <c r="AB2208" s="56">
        <v>11</v>
      </c>
      <c r="AC2208" s="56" t="s">
        <v>2108</v>
      </c>
      <c r="AD2208" s="36">
        <v>4</v>
      </c>
      <c r="AE2208" s="36" t="s">
        <v>2109</v>
      </c>
      <c r="AF2208" s="4"/>
      <c r="AG2208" s="4"/>
      <c r="AH2208" s="4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</row>
    <row r="2209" spans="1:46" ht="15" customHeight="1" x14ac:dyDescent="0.35">
      <c r="A2209" s="4">
        <v>2024</v>
      </c>
      <c r="B2209" s="4" t="s">
        <v>147</v>
      </c>
      <c r="C2209" s="4" t="s">
        <v>148</v>
      </c>
      <c r="D2209" s="55">
        <v>45488</v>
      </c>
      <c r="E2209" s="4" t="s">
        <v>4533</v>
      </c>
      <c r="F2209" s="4" t="s">
        <v>3709</v>
      </c>
      <c r="G2209" s="4" t="s">
        <v>37</v>
      </c>
      <c r="H2209" s="4" t="s">
        <v>38</v>
      </c>
      <c r="I2209" s="4" t="s">
        <v>2712</v>
      </c>
      <c r="J2209" s="4">
        <v>3</v>
      </c>
      <c r="K2209" s="55">
        <v>45532</v>
      </c>
      <c r="L2209" s="4" t="s">
        <v>860</v>
      </c>
      <c r="M2209" s="4" t="s">
        <v>3632</v>
      </c>
      <c r="N2209" s="55" t="s">
        <v>3710</v>
      </c>
      <c r="O2209" s="4" t="s">
        <v>5754</v>
      </c>
      <c r="P2209" s="55">
        <v>45532</v>
      </c>
      <c r="Q2209" s="4" t="s">
        <v>5755</v>
      </c>
      <c r="R2209" s="4"/>
      <c r="S2209" s="4"/>
      <c r="T2209" s="4">
        <v>0</v>
      </c>
      <c r="U2209" s="4" t="s">
        <v>150</v>
      </c>
      <c r="V2209" s="4">
        <v>300305</v>
      </c>
      <c r="W2209" s="4" t="s">
        <v>1888</v>
      </c>
      <c r="X2209" s="4">
        <v>300305</v>
      </c>
      <c r="Y2209" s="4" t="s">
        <v>1888</v>
      </c>
      <c r="Z2209" s="4">
        <v>3</v>
      </c>
      <c r="AA2209" s="4" t="s">
        <v>152</v>
      </c>
      <c r="AB2209" s="4">
        <v>5</v>
      </c>
      <c r="AC2209" s="4" t="s">
        <v>1889</v>
      </c>
      <c r="AD2209" s="36">
        <v>3</v>
      </c>
      <c r="AE2209" s="36" t="s">
        <v>1890</v>
      </c>
      <c r="AF2209" s="4"/>
      <c r="AG2209" s="4"/>
      <c r="AH2209" s="4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</row>
    <row r="2210" spans="1:46" ht="15" customHeight="1" x14ac:dyDescent="0.35">
      <c r="A2210" s="4">
        <v>2024</v>
      </c>
      <c r="B2210" s="4" t="s">
        <v>147</v>
      </c>
      <c r="C2210" s="4" t="s">
        <v>148</v>
      </c>
      <c r="D2210" s="55">
        <v>45531</v>
      </c>
      <c r="E2210" s="4" t="s">
        <v>4525</v>
      </c>
      <c r="F2210" s="4" t="s">
        <v>3709</v>
      </c>
      <c r="G2210" s="4" t="s">
        <v>37</v>
      </c>
      <c r="H2210" s="4" t="s">
        <v>38</v>
      </c>
      <c r="I2210" s="4" t="s">
        <v>3923</v>
      </c>
      <c r="J2210" s="4"/>
      <c r="K2210" s="55">
        <v>45533</v>
      </c>
      <c r="L2210" s="4" t="s">
        <v>860</v>
      </c>
      <c r="M2210" s="4" t="s">
        <v>2983</v>
      </c>
      <c r="N2210" s="55"/>
      <c r="O2210" s="4" t="s">
        <v>5756</v>
      </c>
      <c r="P2210" s="55">
        <v>45533</v>
      </c>
      <c r="Q2210" s="4" t="s">
        <v>5757</v>
      </c>
      <c r="R2210" s="4"/>
      <c r="S2210" s="4"/>
      <c r="T2210" s="4">
        <v>0</v>
      </c>
      <c r="U2210" s="4" t="s">
        <v>150</v>
      </c>
      <c r="V2210" s="4">
        <v>300910</v>
      </c>
      <c r="W2210" s="4" t="s">
        <v>5758</v>
      </c>
      <c r="X2210" s="4">
        <v>300910</v>
      </c>
      <c r="Y2210" s="4" t="s">
        <v>5758</v>
      </c>
      <c r="Z2210" s="4">
        <v>10</v>
      </c>
      <c r="AA2210" s="4" t="s">
        <v>256</v>
      </c>
      <c r="AB2210" s="4">
        <v>3</v>
      </c>
      <c r="AC2210" s="4" t="s">
        <v>2632</v>
      </c>
      <c r="AD2210" s="36">
        <v>22</v>
      </c>
      <c r="AE2210" s="36" t="s">
        <v>5759</v>
      </c>
      <c r="AF2210" s="4"/>
      <c r="AG2210" s="4"/>
      <c r="AH2210" s="4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</row>
    <row r="2211" spans="1:46" ht="15" customHeight="1" x14ac:dyDescent="0.35">
      <c r="A2211" s="4">
        <v>2024</v>
      </c>
      <c r="B2211" s="4" t="s">
        <v>147</v>
      </c>
      <c r="C2211" s="4" t="s">
        <v>148</v>
      </c>
      <c r="D2211" s="55">
        <v>45426</v>
      </c>
      <c r="E2211" s="4" t="s">
        <v>4533</v>
      </c>
      <c r="F2211" s="4" t="s">
        <v>3709</v>
      </c>
      <c r="G2211" s="4" t="s">
        <v>37</v>
      </c>
      <c r="H2211" s="4" t="s">
        <v>38</v>
      </c>
      <c r="I2211" s="4" t="s">
        <v>3491</v>
      </c>
      <c r="J2211" s="4"/>
      <c r="K2211" s="55">
        <v>45539</v>
      </c>
      <c r="L2211" s="4" t="s">
        <v>860</v>
      </c>
      <c r="M2211" s="4" t="s">
        <v>2949</v>
      </c>
      <c r="N2211" s="55"/>
      <c r="O2211" s="4" t="s">
        <v>5760</v>
      </c>
      <c r="P2211" s="55">
        <v>45539</v>
      </c>
      <c r="Q2211" s="4" t="s">
        <v>5761</v>
      </c>
      <c r="R2211" s="4"/>
      <c r="S2211" s="4"/>
      <c r="T2211" s="4">
        <v>0</v>
      </c>
      <c r="U2211" s="4" t="s">
        <v>150</v>
      </c>
      <c r="V2211" s="4">
        <v>301279</v>
      </c>
      <c r="W2211" s="4" t="s">
        <v>463</v>
      </c>
      <c r="X2211" s="4">
        <v>301279</v>
      </c>
      <c r="Y2211" s="4" t="s">
        <v>463</v>
      </c>
      <c r="Z2211" s="4">
        <v>15</v>
      </c>
      <c r="AA2211" s="4" t="s">
        <v>43</v>
      </c>
      <c r="AB2211" s="4">
        <v>1</v>
      </c>
      <c r="AC2211" s="4" t="s">
        <v>43</v>
      </c>
      <c r="AD2211" s="36">
        <v>30</v>
      </c>
      <c r="AE2211" s="36" t="s">
        <v>130</v>
      </c>
      <c r="AF2211" s="4"/>
      <c r="AG2211" s="4"/>
      <c r="AH2211" s="4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</row>
    <row r="2212" spans="1:46" ht="15" customHeight="1" x14ac:dyDescent="0.35">
      <c r="A2212" s="4">
        <v>2024</v>
      </c>
      <c r="B2212" s="4" t="s">
        <v>147</v>
      </c>
      <c r="C2212" s="4" t="s">
        <v>148</v>
      </c>
      <c r="D2212" s="55">
        <v>45513</v>
      </c>
      <c r="E2212" s="4" t="s">
        <v>4533</v>
      </c>
      <c r="F2212" s="4" t="s">
        <v>3709</v>
      </c>
      <c r="G2212" s="4" t="s">
        <v>37</v>
      </c>
      <c r="H2212" s="4" t="s">
        <v>38</v>
      </c>
      <c r="I2212" s="4" t="s">
        <v>2755</v>
      </c>
      <c r="J2212" s="4">
        <v>5</v>
      </c>
      <c r="K2212" s="55">
        <v>45589</v>
      </c>
      <c r="L2212" s="4" t="s">
        <v>860</v>
      </c>
      <c r="M2212" s="4" t="s">
        <v>3632</v>
      </c>
      <c r="N2212" s="55" t="s">
        <v>3710</v>
      </c>
      <c r="O2212" s="4" t="s">
        <v>5578</v>
      </c>
      <c r="P2212" s="55">
        <v>45589</v>
      </c>
      <c r="Q2212" s="4" t="s">
        <v>5762</v>
      </c>
      <c r="R2212" s="4"/>
      <c r="S2212" s="4"/>
      <c r="T2212" s="4">
        <v>0</v>
      </c>
      <c r="U2212" s="4" t="s">
        <v>150</v>
      </c>
      <c r="V2212" s="4">
        <v>300723</v>
      </c>
      <c r="W2212" s="4" t="s">
        <v>5763</v>
      </c>
      <c r="X2212" s="4">
        <v>300723</v>
      </c>
      <c r="Y2212" s="4" t="s">
        <v>5763</v>
      </c>
      <c r="Z2212" s="4">
        <v>8</v>
      </c>
      <c r="AA2212" s="4" t="s">
        <v>191</v>
      </c>
      <c r="AB2212" s="4">
        <v>5</v>
      </c>
      <c r="AC2212" s="4" t="s">
        <v>3585</v>
      </c>
      <c r="AD2212" s="36">
        <v>8</v>
      </c>
      <c r="AE2212" s="36" t="s">
        <v>5764</v>
      </c>
      <c r="AF2212" s="4"/>
      <c r="AG2212" s="4"/>
      <c r="AH2212" s="4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</row>
    <row r="2213" spans="1:46" ht="15" customHeight="1" x14ac:dyDescent="0.35">
      <c r="A2213" s="4">
        <v>2024</v>
      </c>
      <c r="B2213" s="4" t="s">
        <v>147</v>
      </c>
      <c r="C2213" s="4" t="s">
        <v>148</v>
      </c>
      <c r="D2213" s="55">
        <v>45503</v>
      </c>
      <c r="E2213" s="4" t="s">
        <v>5151</v>
      </c>
      <c r="F2213" s="4" t="s">
        <v>36</v>
      </c>
      <c r="G2213" s="4" t="s">
        <v>37</v>
      </c>
      <c r="H2213" s="4" t="s">
        <v>38</v>
      </c>
      <c r="I2213" s="4" t="s">
        <v>5120</v>
      </c>
      <c r="J2213" s="4"/>
      <c r="K2213" s="55">
        <v>45546</v>
      </c>
      <c r="L2213" s="4" t="s">
        <v>860</v>
      </c>
      <c r="M2213" s="4" t="s">
        <v>2983</v>
      </c>
      <c r="N2213" s="55"/>
      <c r="O2213" s="4" t="s">
        <v>5765</v>
      </c>
      <c r="P2213" s="55">
        <v>45546</v>
      </c>
      <c r="Q2213" s="4" t="s">
        <v>5766</v>
      </c>
      <c r="R2213" s="4"/>
      <c r="S2213" s="4"/>
      <c r="T2213" s="4">
        <v>0</v>
      </c>
      <c r="U2213" s="4" t="s">
        <v>150</v>
      </c>
      <c r="V2213" s="4">
        <v>301117</v>
      </c>
      <c r="W2213" s="4" t="s">
        <v>5767</v>
      </c>
      <c r="X2213" s="4">
        <v>301117</v>
      </c>
      <c r="Y2213" s="4" t="s">
        <v>5767</v>
      </c>
      <c r="Z2213" s="4">
        <v>12</v>
      </c>
      <c r="AA2213" s="4" t="s">
        <v>83</v>
      </c>
      <c r="AB2213" s="4">
        <v>8</v>
      </c>
      <c r="AC2213" s="4" t="s">
        <v>1303</v>
      </c>
      <c r="AD2213" s="36">
        <v>10</v>
      </c>
      <c r="AE2213" s="36" t="s">
        <v>1303</v>
      </c>
      <c r="AF2213" s="4"/>
      <c r="AG2213" s="4"/>
      <c r="AH2213" s="4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</row>
    <row r="2214" spans="1:46" ht="15" customHeight="1" x14ac:dyDescent="0.35">
      <c r="A2214" s="4">
        <v>2024</v>
      </c>
      <c r="B2214" s="4" t="s">
        <v>147</v>
      </c>
      <c r="C2214" s="4" t="s">
        <v>148</v>
      </c>
      <c r="D2214" s="55">
        <v>45433</v>
      </c>
      <c r="E2214" s="4" t="s">
        <v>4533</v>
      </c>
      <c r="F2214" s="4" t="s">
        <v>3709</v>
      </c>
      <c r="G2214" s="4" t="s">
        <v>37</v>
      </c>
      <c r="H2214" s="4" t="s">
        <v>38</v>
      </c>
      <c r="I2214" s="4" t="s">
        <v>3491</v>
      </c>
      <c r="J2214" s="4"/>
      <c r="K2214" s="55">
        <v>45546</v>
      </c>
      <c r="L2214" s="4" t="s">
        <v>860</v>
      </c>
      <c r="M2214" s="4" t="s">
        <v>2983</v>
      </c>
      <c r="N2214" s="55"/>
      <c r="O2214" s="4" t="s">
        <v>5768</v>
      </c>
      <c r="P2214" s="55">
        <v>45546</v>
      </c>
      <c r="Q2214" s="4" t="s">
        <v>5769</v>
      </c>
      <c r="R2214" s="4"/>
      <c r="S2214" s="4"/>
      <c r="T2214" s="4">
        <v>0</v>
      </c>
      <c r="U2214" s="4" t="s">
        <v>150</v>
      </c>
      <c r="V2214" s="4">
        <v>301290</v>
      </c>
      <c r="W2214" s="4" t="s">
        <v>674</v>
      </c>
      <c r="X2214" s="4">
        <v>301290</v>
      </c>
      <c r="Y2214" s="4" t="s">
        <v>674</v>
      </c>
      <c r="Z2214" s="4">
        <v>15</v>
      </c>
      <c r="AA2214" s="4" t="s">
        <v>43</v>
      </c>
      <c r="AB2214" s="4">
        <v>1</v>
      </c>
      <c r="AC2214" s="4" t="s">
        <v>43</v>
      </c>
      <c r="AD2214" s="36">
        <v>41</v>
      </c>
      <c r="AE2214" s="36" t="s">
        <v>579</v>
      </c>
      <c r="AF2214" s="4"/>
      <c r="AG2214" s="4"/>
      <c r="AH2214" s="4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</row>
    <row r="2215" spans="1:46" ht="15" customHeight="1" x14ac:dyDescent="0.35">
      <c r="A2215" s="4">
        <v>2024</v>
      </c>
      <c r="B2215" s="4" t="s">
        <v>34</v>
      </c>
      <c r="C2215" s="4" t="s">
        <v>34</v>
      </c>
      <c r="D2215" s="55">
        <v>45548</v>
      </c>
      <c r="E2215" s="4" t="s">
        <v>3250</v>
      </c>
      <c r="F2215" s="4" t="s">
        <v>36</v>
      </c>
      <c r="G2215" s="4" t="s">
        <v>1149</v>
      </c>
      <c r="H2215" s="4" t="s">
        <v>38</v>
      </c>
      <c r="I2215" s="4" t="s">
        <v>748</v>
      </c>
      <c r="J2215" s="4"/>
      <c r="K2215" s="55">
        <v>45560</v>
      </c>
      <c r="L2215" s="4" t="s">
        <v>860</v>
      </c>
      <c r="M2215" s="4" t="s">
        <v>4585</v>
      </c>
      <c r="N2215" s="55"/>
      <c r="O2215" s="4" t="s">
        <v>5770</v>
      </c>
      <c r="P2215" s="55">
        <v>45560</v>
      </c>
      <c r="Q2215" s="4" t="s">
        <v>5771</v>
      </c>
      <c r="R2215" s="4"/>
      <c r="S2215" s="4"/>
      <c r="T2215" s="56">
        <v>10</v>
      </c>
      <c r="U2215" s="56" t="s">
        <v>246</v>
      </c>
      <c r="V2215" s="56">
        <v>118</v>
      </c>
      <c r="W2215" s="56" t="s">
        <v>1179</v>
      </c>
      <c r="X2215" s="56">
        <v>1596</v>
      </c>
      <c r="Y2215" s="56" t="s">
        <v>1180</v>
      </c>
      <c r="Z2215" s="56">
        <v>15</v>
      </c>
      <c r="AA2215" s="56" t="s">
        <v>43</v>
      </c>
      <c r="AB2215" s="56">
        <v>1</v>
      </c>
      <c r="AC2215" s="56" t="s">
        <v>43</v>
      </c>
      <c r="AD2215" s="37">
        <v>1</v>
      </c>
      <c r="AE2215" s="37" t="s">
        <v>43</v>
      </c>
      <c r="AF2215" s="4"/>
      <c r="AG2215" s="4"/>
      <c r="AH2215" s="4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</row>
    <row r="2216" spans="1:46" ht="15" customHeight="1" x14ac:dyDescent="0.35">
      <c r="A2216" s="4">
        <v>2025</v>
      </c>
      <c r="B2216" s="4" t="s">
        <v>147</v>
      </c>
      <c r="C2216" s="4" t="s">
        <v>148</v>
      </c>
      <c r="D2216" s="55">
        <v>45547</v>
      </c>
      <c r="E2216" s="4" t="s">
        <v>4533</v>
      </c>
      <c r="F2216" s="4" t="s">
        <v>3709</v>
      </c>
      <c r="G2216" s="4" t="s">
        <v>37</v>
      </c>
      <c r="H2216" s="4" t="s">
        <v>38</v>
      </c>
      <c r="I2216" s="4" t="s">
        <v>4520</v>
      </c>
      <c r="J2216" s="4">
        <v>10</v>
      </c>
      <c r="K2216" s="55">
        <v>45755</v>
      </c>
      <c r="L2216" s="4" t="s">
        <v>860</v>
      </c>
      <c r="M2216" s="4" t="s">
        <v>2983</v>
      </c>
      <c r="N2216" s="55" t="s">
        <v>3710</v>
      </c>
      <c r="O2216" s="4" t="s">
        <v>5772</v>
      </c>
      <c r="P2216" s="55">
        <v>45755</v>
      </c>
      <c r="Q2216" s="4" t="s">
        <v>5773</v>
      </c>
      <c r="R2216" s="4"/>
      <c r="S2216" s="4"/>
      <c r="T2216" s="4">
        <v>0</v>
      </c>
      <c r="U2216" s="4" t="s">
        <v>150</v>
      </c>
      <c r="V2216" s="4">
        <v>300609</v>
      </c>
      <c r="W2216" s="4" t="s">
        <v>5774</v>
      </c>
      <c r="X2216" s="4">
        <v>300609</v>
      </c>
      <c r="Y2216" s="4" t="s">
        <v>5774</v>
      </c>
      <c r="Z2216" s="4">
        <v>6</v>
      </c>
      <c r="AA2216" s="4" t="s">
        <v>413</v>
      </c>
      <c r="AB2216" s="4">
        <v>6</v>
      </c>
      <c r="AC2216" s="4" t="s">
        <v>2999</v>
      </c>
      <c r="AD2216" s="36">
        <v>5</v>
      </c>
      <c r="AE2216" s="36" t="s">
        <v>5775</v>
      </c>
      <c r="AF2216" s="4"/>
      <c r="AG2216" s="4"/>
      <c r="AH2216" s="4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</row>
    <row r="2217" spans="1:46" ht="15" customHeight="1" x14ac:dyDescent="0.35">
      <c r="A2217" s="4">
        <v>2024</v>
      </c>
      <c r="B2217" s="4" t="s">
        <v>147</v>
      </c>
      <c r="C2217" s="4" t="s">
        <v>148</v>
      </c>
      <c r="D2217" s="55">
        <v>45547</v>
      </c>
      <c r="E2217" s="4" t="s">
        <v>3250</v>
      </c>
      <c r="F2217" s="4" t="s">
        <v>36</v>
      </c>
      <c r="G2217" s="4" t="s">
        <v>921</v>
      </c>
      <c r="H2217" s="4" t="s">
        <v>38</v>
      </c>
      <c r="I2217" s="4" t="s">
        <v>2728</v>
      </c>
      <c r="J2217" s="4"/>
      <c r="K2217" s="55">
        <v>45639</v>
      </c>
      <c r="L2217" s="4" t="s">
        <v>860</v>
      </c>
      <c r="M2217" s="4" t="s">
        <v>3632</v>
      </c>
      <c r="N2217" s="55"/>
      <c r="O2217" s="4" t="s">
        <v>5776</v>
      </c>
      <c r="P2217" s="55">
        <v>45639</v>
      </c>
      <c r="Q2217" s="4" t="s">
        <v>5777</v>
      </c>
      <c r="R2217" s="4"/>
      <c r="S2217" s="4"/>
      <c r="T2217" s="4">
        <v>0</v>
      </c>
      <c r="U2217" s="4" t="s">
        <v>150</v>
      </c>
      <c r="V2217" s="4">
        <v>301439</v>
      </c>
      <c r="W2217" s="4" t="s">
        <v>1499</v>
      </c>
      <c r="X2217" s="4">
        <v>301439</v>
      </c>
      <c r="Y2217" s="4" t="s">
        <v>1499</v>
      </c>
      <c r="Z2217" s="4">
        <v>16</v>
      </c>
      <c r="AA2217" s="4" t="s">
        <v>88</v>
      </c>
      <c r="AB2217" s="4">
        <v>2</v>
      </c>
      <c r="AC2217" s="4" t="s">
        <v>885</v>
      </c>
      <c r="AD2217" s="36">
        <v>6</v>
      </c>
      <c r="AE2217" s="36" t="s">
        <v>1500</v>
      </c>
      <c r="AF2217" s="4"/>
      <c r="AG2217" s="4"/>
      <c r="AH2217" s="4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</row>
    <row r="2218" spans="1:46" ht="15" customHeight="1" x14ac:dyDescent="0.35">
      <c r="A2218" s="4">
        <v>2025</v>
      </c>
      <c r="B2218" s="4" t="s">
        <v>147</v>
      </c>
      <c r="C2218" s="4" t="s">
        <v>148</v>
      </c>
      <c r="D2218" s="55">
        <v>45553</v>
      </c>
      <c r="E2218" s="4" t="s">
        <v>4533</v>
      </c>
      <c r="F2218" s="4" t="s">
        <v>3709</v>
      </c>
      <c r="G2218" s="4" t="s">
        <v>37</v>
      </c>
      <c r="H2218" s="4" t="s">
        <v>38</v>
      </c>
      <c r="I2218" s="4" t="s">
        <v>748</v>
      </c>
      <c r="J2218" s="4"/>
      <c r="K2218" s="55">
        <v>45695</v>
      </c>
      <c r="L2218" s="4" t="s">
        <v>860</v>
      </c>
      <c r="M2218" s="4" t="s">
        <v>2983</v>
      </c>
      <c r="N2218" s="55" t="s">
        <v>4516</v>
      </c>
      <c r="O2218" s="4" t="s">
        <v>5778</v>
      </c>
      <c r="P2218" s="55">
        <v>45695</v>
      </c>
      <c r="Q2218" s="4" t="s">
        <v>5779</v>
      </c>
      <c r="R2218" s="4"/>
      <c r="S2218" s="4"/>
      <c r="T2218" s="4">
        <v>0</v>
      </c>
      <c r="U2218" s="4" t="s">
        <v>150</v>
      </c>
      <c r="V2218" s="4">
        <v>301381</v>
      </c>
      <c r="W2218" s="4" t="s">
        <v>5780</v>
      </c>
      <c r="X2218" s="4">
        <v>301381</v>
      </c>
      <c r="Y2218" s="4" t="s">
        <v>5780</v>
      </c>
      <c r="Z2218" s="4">
        <v>15</v>
      </c>
      <c r="AA2218" s="4" t="s">
        <v>43</v>
      </c>
      <c r="AB2218" s="4">
        <v>8</v>
      </c>
      <c r="AC2218" s="4" t="s">
        <v>421</v>
      </c>
      <c r="AD2218" s="36">
        <v>11</v>
      </c>
      <c r="AE2218" s="36" t="s">
        <v>5781</v>
      </c>
      <c r="AF2218" s="4"/>
      <c r="AG2218" s="4"/>
      <c r="AH2218" s="4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</row>
    <row r="2219" spans="1:46" ht="15" customHeight="1" x14ac:dyDescent="0.35">
      <c r="A2219" s="4">
        <v>2025</v>
      </c>
      <c r="B2219" s="4" t="s">
        <v>147</v>
      </c>
      <c r="C2219" s="4" t="s">
        <v>148</v>
      </c>
      <c r="D2219" s="55">
        <v>45551</v>
      </c>
      <c r="E2219" s="4" t="s">
        <v>4533</v>
      </c>
      <c r="F2219" s="4" t="s">
        <v>3709</v>
      </c>
      <c r="G2219" s="4" t="s">
        <v>37</v>
      </c>
      <c r="H2219" s="4" t="s">
        <v>38</v>
      </c>
      <c r="I2219" s="4" t="s">
        <v>2728</v>
      </c>
      <c r="J2219" s="4">
        <v>6</v>
      </c>
      <c r="K2219" s="55">
        <v>45749</v>
      </c>
      <c r="L2219" s="4" t="s">
        <v>860</v>
      </c>
      <c r="M2219" s="4"/>
      <c r="N2219" s="55" t="s">
        <v>3710</v>
      </c>
      <c r="O2219" s="4" t="s">
        <v>5782</v>
      </c>
      <c r="P2219" s="55">
        <v>45749</v>
      </c>
      <c r="Q2219" s="4" t="s">
        <v>5783</v>
      </c>
      <c r="R2219" s="4"/>
      <c r="S2219" s="4"/>
      <c r="T2219" s="56">
        <v>0</v>
      </c>
      <c r="U2219" s="56" t="s">
        <v>150</v>
      </c>
      <c r="V2219" s="56">
        <v>300446</v>
      </c>
      <c r="W2219" s="56" t="s">
        <v>5784</v>
      </c>
      <c r="X2219" s="56">
        <v>300446</v>
      </c>
      <c r="Y2219" s="56" t="s">
        <v>5784</v>
      </c>
      <c r="Z2219" s="56">
        <v>5</v>
      </c>
      <c r="AA2219" s="56" t="s">
        <v>77</v>
      </c>
      <c r="AB2219" s="56">
        <v>1</v>
      </c>
      <c r="AC2219" s="56" t="s">
        <v>78</v>
      </c>
      <c r="AD2219" s="37">
        <v>7</v>
      </c>
      <c r="AE2219" s="37" t="s">
        <v>5785</v>
      </c>
      <c r="AF2219" s="4"/>
      <c r="AG2219" s="4"/>
      <c r="AH2219" s="4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</row>
    <row r="2220" spans="1:46" ht="15" customHeight="1" x14ac:dyDescent="0.35">
      <c r="A2220" s="4">
        <v>2026</v>
      </c>
      <c r="B2220" s="4" t="s">
        <v>147</v>
      </c>
      <c r="C2220" s="4" t="s">
        <v>207</v>
      </c>
      <c r="D2220" s="55">
        <v>46006</v>
      </c>
      <c r="E2220" s="4" t="s">
        <v>3708</v>
      </c>
      <c r="F2220" s="4" t="s">
        <v>3709</v>
      </c>
      <c r="G2220" s="4" t="s">
        <v>37</v>
      </c>
      <c r="H2220" s="4" t="s">
        <v>38</v>
      </c>
      <c r="I2220" s="4" t="s">
        <v>4515</v>
      </c>
      <c r="J2220" s="4">
        <v>2</v>
      </c>
      <c r="K2220" s="55">
        <v>46065</v>
      </c>
      <c r="L2220" s="4" t="s">
        <v>860</v>
      </c>
      <c r="M2220" s="4" t="s">
        <v>3632</v>
      </c>
      <c r="N2220" s="55" t="s">
        <v>4516</v>
      </c>
      <c r="O2220" s="4" t="s">
        <v>5786</v>
      </c>
      <c r="P2220" s="55">
        <v>46065</v>
      </c>
      <c r="Q2220" s="4" t="s">
        <v>5787</v>
      </c>
      <c r="R2220" s="55">
        <v>46065</v>
      </c>
      <c r="S2220" s="4" t="s">
        <v>5788</v>
      </c>
      <c r="T2220" s="4">
        <v>0</v>
      </c>
      <c r="U2220" s="4" t="s">
        <v>150</v>
      </c>
      <c r="V2220" s="4">
        <v>300066</v>
      </c>
      <c r="W2220" s="4" t="s">
        <v>5789</v>
      </c>
      <c r="X2220" s="4">
        <v>300066</v>
      </c>
      <c r="Y2220" s="4" t="s">
        <v>5789</v>
      </c>
      <c r="Z2220" s="4">
        <v>1</v>
      </c>
      <c r="AA2220" s="4" t="s">
        <v>67</v>
      </c>
      <c r="AB2220" s="4">
        <v>6</v>
      </c>
      <c r="AC2220" s="4" t="s">
        <v>5790</v>
      </c>
      <c r="AD2220" s="36">
        <v>1</v>
      </c>
      <c r="AE2220" s="36" t="s">
        <v>5791</v>
      </c>
      <c r="AF2220" s="4"/>
      <c r="AG2220" s="4"/>
      <c r="AH2220" s="4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</row>
    <row r="2221" spans="1:46" ht="15" customHeight="1" x14ac:dyDescent="0.35">
      <c r="A2221" s="4">
        <v>2024</v>
      </c>
      <c r="B2221" s="4" t="s">
        <v>147</v>
      </c>
      <c r="C2221" s="4" t="s">
        <v>207</v>
      </c>
      <c r="D2221" s="55">
        <v>45504</v>
      </c>
      <c r="E2221" s="4" t="s">
        <v>3250</v>
      </c>
      <c r="F2221" s="4" t="s">
        <v>36</v>
      </c>
      <c r="G2221" s="4" t="s">
        <v>921</v>
      </c>
      <c r="H2221" s="4" t="s">
        <v>38</v>
      </c>
      <c r="I2221" s="4" t="s">
        <v>5120</v>
      </c>
      <c r="J2221" s="4"/>
      <c r="K2221" s="55">
        <v>45561</v>
      </c>
      <c r="L2221" s="4" t="s">
        <v>860</v>
      </c>
      <c r="M2221" s="4" t="s">
        <v>4585</v>
      </c>
      <c r="N2221" s="55"/>
      <c r="O2221" s="4" t="s">
        <v>5792</v>
      </c>
      <c r="P2221" s="55">
        <v>45561</v>
      </c>
      <c r="Q2221" s="4" t="s">
        <v>5793</v>
      </c>
      <c r="R2221" s="4"/>
      <c r="S2221" s="4"/>
      <c r="T2221" s="4">
        <v>0</v>
      </c>
      <c r="U2221" s="4" t="s">
        <v>150</v>
      </c>
      <c r="V2221" s="4">
        <v>300139</v>
      </c>
      <c r="W2221" s="4" t="s">
        <v>3092</v>
      </c>
      <c r="X2221" s="4">
        <v>300139</v>
      </c>
      <c r="Y2221" s="4" t="s">
        <v>3092</v>
      </c>
      <c r="Z2221" s="4">
        <v>2</v>
      </c>
      <c r="AA2221" s="4" t="s">
        <v>72</v>
      </c>
      <c r="AB2221" s="4">
        <v>8</v>
      </c>
      <c r="AC2221" s="4" t="s">
        <v>3093</v>
      </c>
      <c r="AD2221" s="36">
        <v>1</v>
      </c>
      <c r="AE2221" s="36" t="s">
        <v>3093</v>
      </c>
      <c r="AF2221" s="4"/>
      <c r="AG2221" s="4"/>
      <c r="AH2221" s="4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</row>
    <row r="2222" spans="1:46" ht="15" customHeight="1" x14ac:dyDescent="0.35">
      <c r="A2222" s="4">
        <v>2025</v>
      </c>
      <c r="B2222" s="4" t="s">
        <v>147</v>
      </c>
      <c r="C2222" s="4" t="s">
        <v>148</v>
      </c>
      <c r="D2222" s="55">
        <v>45569</v>
      </c>
      <c r="E2222" s="4" t="s">
        <v>3708</v>
      </c>
      <c r="F2222" s="4" t="s">
        <v>3709</v>
      </c>
      <c r="G2222" s="4" t="s">
        <v>37</v>
      </c>
      <c r="H2222" s="4" t="s">
        <v>38</v>
      </c>
      <c r="I2222" s="4" t="s">
        <v>4520</v>
      </c>
      <c r="J2222" s="4">
        <v>9</v>
      </c>
      <c r="K2222" s="55">
        <v>45953</v>
      </c>
      <c r="L2222" s="4" t="s">
        <v>860</v>
      </c>
      <c r="M2222" s="4" t="s">
        <v>3632</v>
      </c>
      <c r="N2222" s="55" t="s">
        <v>3710</v>
      </c>
      <c r="O2222" s="4" t="s">
        <v>5794</v>
      </c>
      <c r="P2222" s="55">
        <v>45965</v>
      </c>
      <c r="Q2222" s="4" t="s">
        <v>5795</v>
      </c>
      <c r="R2222" s="4"/>
      <c r="S2222" s="4"/>
      <c r="T2222" s="4">
        <v>0</v>
      </c>
      <c r="U2222" s="4" t="s">
        <v>150</v>
      </c>
      <c r="V2222" s="4">
        <v>300619</v>
      </c>
      <c r="W2222" s="4" t="s">
        <v>5796</v>
      </c>
      <c r="X2222" s="4">
        <v>300619</v>
      </c>
      <c r="Y2222" s="4" t="s">
        <v>5796</v>
      </c>
      <c r="Z2222" s="4">
        <v>6</v>
      </c>
      <c r="AA2222" s="4" t="s">
        <v>413</v>
      </c>
      <c r="AB2222" s="4">
        <v>6</v>
      </c>
      <c r="AC2222" s="4" t="s">
        <v>2999</v>
      </c>
      <c r="AD2222" s="36">
        <v>15</v>
      </c>
      <c r="AE2222" s="36" t="s">
        <v>5797</v>
      </c>
      <c r="AF2222" s="4"/>
      <c r="AG2222" s="4"/>
      <c r="AH2222" s="4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</row>
    <row r="2223" spans="1:46" ht="15" customHeight="1" x14ac:dyDescent="0.35">
      <c r="A2223" s="4">
        <v>2024</v>
      </c>
      <c r="B2223" s="4" t="s">
        <v>147</v>
      </c>
      <c r="C2223" s="4" t="s">
        <v>207</v>
      </c>
      <c r="D2223" s="55">
        <v>45581</v>
      </c>
      <c r="E2223" s="4" t="s">
        <v>4289</v>
      </c>
      <c r="F2223" s="4" t="s">
        <v>36</v>
      </c>
      <c r="G2223" s="4" t="s">
        <v>921</v>
      </c>
      <c r="H2223" s="4" t="s">
        <v>38</v>
      </c>
      <c r="I2223" s="4" t="s">
        <v>2948</v>
      </c>
      <c r="J2223" s="4"/>
      <c r="K2223" s="55">
        <v>45588</v>
      </c>
      <c r="L2223" s="4" t="s">
        <v>860</v>
      </c>
      <c r="M2223" s="4" t="s">
        <v>2983</v>
      </c>
      <c r="N2223" s="55"/>
      <c r="O2223" s="4" t="s">
        <v>5798</v>
      </c>
      <c r="P2223" s="55">
        <v>45588</v>
      </c>
      <c r="Q2223" s="4" t="s">
        <v>5799</v>
      </c>
      <c r="R2223" s="4"/>
      <c r="S2223" s="4"/>
      <c r="T2223" s="4">
        <v>0</v>
      </c>
      <c r="U2223" s="4" t="s">
        <v>150</v>
      </c>
      <c r="V2223" s="4">
        <v>301501</v>
      </c>
      <c r="W2223" s="4" t="s">
        <v>1930</v>
      </c>
      <c r="X2223" s="4">
        <v>301501</v>
      </c>
      <c r="Y2223" s="4" t="s">
        <v>1930</v>
      </c>
      <c r="Z2223" s="4">
        <v>19</v>
      </c>
      <c r="AA2223" s="4" t="s">
        <v>99</v>
      </c>
      <c r="AB2223" s="4">
        <v>1</v>
      </c>
      <c r="AC2223" s="4" t="s">
        <v>99</v>
      </c>
      <c r="AD2223" s="36">
        <v>1</v>
      </c>
      <c r="AE2223" s="36" t="s">
        <v>1931</v>
      </c>
      <c r="AF2223" s="4"/>
      <c r="AG2223" s="4"/>
      <c r="AH2223" s="4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</row>
    <row r="2224" spans="1:46" ht="15" customHeight="1" x14ac:dyDescent="0.35">
      <c r="A2224" s="4">
        <v>2024</v>
      </c>
      <c r="B2224" s="4" t="s">
        <v>147</v>
      </c>
      <c r="C2224" s="4" t="s">
        <v>148</v>
      </c>
      <c r="D2224" s="55">
        <v>45540</v>
      </c>
      <c r="E2224" s="4" t="s">
        <v>4533</v>
      </c>
      <c r="F2224" s="4" t="s">
        <v>3709</v>
      </c>
      <c r="G2224" s="4" t="s">
        <v>37</v>
      </c>
      <c r="H2224" s="4" t="s">
        <v>38</v>
      </c>
      <c r="I2224" s="4" t="s">
        <v>3491</v>
      </c>
      <c r="J2224" s="4"/>
      <c r="K2224" s="55">
        <v>45576</v>
      </c>
      <c r="L2224" s="4" t="s">
        <v>860</v>
      </c>
      <c r="M2224" s="4" t="s">
        <v>3632</v>
      </c>
      <c r="N2224" s="55"/>
      <c r="O2224" s="4" t="s">
        <v>5800</v>
      </c>
      <c r="P2224" s="55">
        <v>45576</v>
      </c>
      <c r="Q2224" s="4" t="s">
        <v>5801</v>
      </c>
      <c r="R2224" s="4"/>
      <c r="S2224" s="4"/>
      <c r="T2224" s="4">
        <v>0</v>
      </c>
      <c r="U2224" s="4" t="s">
        <v>150</v>
      </c>
      <c r="V2224" s="4">
        <v>301257</v>
      </c>
      <c r="W2224" s="4" t="s">
        <v>2157</v>
      </c>
      <c r="X2224" s="4">
        <v>301257</v>
      </c>
      <c r="Y2224" s="4" t="s">
        <v>2157</v>
      </c>
      <c r="Z2224" s="4">
        <v>15</v>
      </c>
      <c r="AA2224" s="4" t="s">
        <v>43</v>
      </c>
      <c r="AB2224" s="4">
        <v>1</v>
      </c>
      <c r="AC2224" s="4" t="s">
        <v>43</v>
      </c>
      <c r="AD2224" s="36">
        <v>8</v>
      </c>
      <c r="AE2224" s="36" t="s">
        <v>344</v>
      </c>
      <c r="AF2224" s="4"/>
      <c r="AG2224" s="4"/>
      <c r="AH2224" s="4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</row>
    <row r="2225" spans="1:46" ht="15" customHeight="1" x14ac:dyDescent="0.35">
      <c r="A2225" s="4">
        <v>2024</v>
      </c>
      <c r="B2225" s="4" t="s">
        <v>147</v>
      </c>
      <c r="C2225" s="4" t="s">
        <v>148</v>
      </c>
      <c r="D2225" s="55">
        <v>45343</v>
      </c>
      <c r="E2225" s="4" t="s">
        <v>4525</v>
      </c>
      <c r="F2225" s="4" t="s">
        <v>3709</v>
      </c>
      <c r="G2225" s="4" t="s">
        <v>37</v>
      </c>
      <c r="H2225" s="4" t="s">
        <v>38</v>
      </c>
      <c r="I2225" s="4" t="s">
        <v>4515</v>
      </c>
      <c r="J2225" s="4"/>
      <c r="K2225" s="55">
        <v>45582</v>
      </c>
      <c r="L2225" s="4" t="s">
        <v>860</v>
      </c>
      <c r="M2225" s="4" t="s">
        <v>3632</v>
      </c>
      <c r="N2225" s="55"/>
      <c r="O2225" s="4" t="s">
        <v>5802</v>
      </c>
      <c r="P2225" s="55">
        <v>45582</v>
      </c>
      <c r="Q2225" s="4" t="s">
        <v>5803</v>
      </c>
      <c r="R2225" s="4"/>
      <c r="S2225" s="4"/>
      <c r="T2225" s="4">
        <v>0</v>
      </c>
      <c r="U2225" s="4" t="s">
        <v>150</v>
      </c>
      <c r="V2225" s="4">
        <v>300681</v>
      </c>
      <c r="W2225" s="4" t="s">
        <v>631</v>
      </c>
      <c r="X2225" s="4">
        <v>300681</v>
      </c>
      <c r="Y2225" s="4" t="s">
        <v>631</v>
      </c>
      <c r="Z2225" s="4">
        <v>7</v>
      </c>
      <c r="AA2225" s="4" t="s">
        <v>329</v>
      </c>
      <c r="AB2225" s="4">
        <v>1</v>
      </c>
      <c r="AC2225" s="4" t="s">
        <v>330</v>
      </c>
      <c r="AD2225" s="36">
        <v>5</v>
      </c>
      <c r="AE2225" s="36" t="s">
        <v>632</v>
      </c>
      <c r="AF2225" s="4"/>
      <c r="AG2225" s="4"/>
      <c r="AH2225" s="4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</row>
    <row r="2226" spans="1:46" ht="15" customHeight="1" x14ac:dyDescent="0.35">
      <c r="A2226" s="4">
        <v>2024</v>
      </c>
      <c r="B2226" s="4" t="s">
        <v>147</v>
      </c>
      <c r="C2226" s="4" t="s">
        <v>148</v>
      </c>
      <c r="D2226" s="55">
        <v>45477</v>
      </c>
      <c r="E2226" s="4" t="s">
        <v>4533</v>
      </c>
      <c r="F2226" s="4" t="s">
        <v>3709</v>
      </c>
      <c r="G2226" s="4" t="s">
        <v>37</v>
      </c>
      <c r="H2226" s="4" t="s">
        <v>38</v>
      </c>
      <c r="I2226" s="4" t="s">
        <v>3491</v>
      </c>
      <c r="J2226" s="4"/>
      <c r="K2226" s="55">
        <v>45582</v>
      </c>
      <c r="L2226" s="4" t="s">
        <v>860</v>
      </c>
      <c r="M2226" s="4" t="s">
        <v>3632</v>
      </c>
      <c r="N2226" s="55"/>
      <c r="O2226" s="4" t="s">
        <v>5804</v>
      </c>
      <c r="P2226" s="55">
        <v>45582</v>
      </c>
      <c r="Q2226" s="4" t="s">
        <v>5805</v>
      </c>
      <c r="R2226" s="4"/>
      <c r="S2226" s="4"/>
      <c r="T2226" s="4">
        <v>0</v>
      </c>
      <c r="U2226" s="4" t="s">
        <v>150</v>
      </c>
      <c r="V2226" s="4">
        <v>301282</v>
      </c>
      <c r="W2226" s="4" t="s">
        <v>467</v>
      </c>
      <c r="X2226" s="4">
        <v>301282</v>
      </c>
      <c r="Y2226" s="4" t="s">
        <v>467</v>
      </c>
      <c r="Z2226" s="4">
        <v>15</v>
      </c>
      <c r="AA2226" s="4" t="s">
        <v>43</v>
      </c>
      <c r="AB2226" s="4">
        <v>1</v>
      </c>
      <c r="AC2226" s="4" t="s">
        <v>43</v>
      </c>
      <c r="AD2226" s="36">
        <v>33</v>
      </c>
      <c r="AE2226" s="36" t="s">
        <v>468</v>
      </c>
      <c r="AF2226" s="4"/>
      <c r="AG2226" s="4"/>
      <c r="AH2226" s="4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</row>
    <row r="2227" spans="1:46" ht="15" customHeight="1" x14ac:dyDescent="0.35">
      <c r="A2227" s="4">
        <v>2024</v>
      </c>
      <c r="B2227" s="4" t="s">
        <v>62</v>
      </c>
      <c r="C2227" s="4" t="s">
        <v>62</v>
      </c>
      <c r="D2227" s="55">
        <v>45221</v>
      </c>
      <c r="E2227" s="4" t="s">
        <v>4533</v>
      </c>
      <c r="F2227" s="4" t="s">
        <v>3709</v>
      </c>
      <c r="G2227" s="4" t="s">
        <v>37</v>
      </c>
      <c r="H2227" s="4" t="s">
        <v>38</v>
      </c>
      <c r="I2227" s="4" t="s">
        <v>2712</v>
      </c>
      <c r="J2227" s="4">
        <v>7</v>
      </c>
      <c r="K2227" s="55">
        <v>45583</v>
      </c>
      <c r="L2227" s="4" t="s">
        <v>860</v>
      </c>
      <c r="M2227" s="4" t="s">
        <v>3632</v>
      </c>
      <c r="N2227" s="55" t="s">
        <v>3710</v>
      </c>
      <c r="O2227" s="4" t="s">
        <v>5806</v>
      </c>
      <c r="P2227" s="55">
        <v>45583</v>
      </c>
      <c r="Q2227" s="4" t="s">
        <v>5807</v>
      </c>
      <c r="R2227" s="4"/>
      <c r="S2227" s="4"/>
      <c r="T2227" s="4">
        <v>99</v>
      </c>
      <c r="U2227" s="4" t="s">
        <v>64</v>
      </c>
      <c r="V2227" s="4">
        <v>442</v>
      </c>
      <c r="W2227" s="4" t="s">
        <v>296</v>
      </c>
      <c r="X2227" s="4">
        <v>747</v>
      </c>
      <c r="Y2227" s="4" t="s">
        <v>297</v>
      </c>
      <c r="Z2227" s="4">
        <v>3</v>
      </c>
      <c r="AA2227" s="4" t="s">
        <v>152</v>
      </c>
      <c r="AB2227" s="4">
        <v>1</v>
      </c>
      <c r="AC2227" s="4" t="s">
        <v>153</v>
      </c>
      <c r="AD2227" s="36">
        <v>1</v>
      </c>
      <c r="AE2227" s="36" t="s">
        <v>153</v>
      </c>
      <c r="AF2227" s="4"/>
      <c r="AG2227" s="4"/>
      <c r="AH2227" s="4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</row>
    <row r="2228" spans="1:46" ht="15" customHeight="1" x14ac:dyDescent="0.35">
      <c r="A2228" s="4">
        <v>2024</v>
      </c>
      <c r="B2228" s="4" t="s">
        <v>147</v>
      </c>
      <c r="C2228" s="4" t="s">
        <v>207</v>
      </c>
      <c r="D2228" s="55">
        <v>45509</v>
      </c>
      <c r="E2228" s="4" t="s">
        <v>2947</v>
      </c>
      <c r="F2228" s="4" t="s">
        <v>36</v>
      </c>
      <c r="G2228" s="4" t="s">
        <v>5808</v>
      </c>
      <c r="H2228" s="4" t="s">
        <v>38</v>
      </c>
      <c r="I2228" s="4" t="s">
        <v>2735</v>
      </c>
      <c r="J2228" s="4"/>
      <c r="K2228" s="55">
        <v>45587</v>
      </c>
      <c r="L2228" s="4" t="s">
        <v>860</v>
      </c>
      <c r="M2228" s="4" t="s">
        <v>3185</v>
      </c>
      <c r="N2228" s="55"/>
      <c r="O2228" s="4" t="s">
        <v>5809</v>
      </c>
      <c r="P2228" s="55">
        <v>45587</v>
      </c>
      <c r="Q2228" s="4" t="s">
        <v>5810</v>
      </c>
      <c r="R2228" s="4"/>
      <c r="S2228" s="4"/>
      <c r="T2228" s="4">
        <v>0</v>
      </c>
      <c r="U2228" s="4" t="s">
        <v>150</v>
      </c>
      <c r="V2228" s="4">
        <v>301238</v>
      </c>
      <c r="W2228" s="4" t="s">
        <v>1401</v>
      </c>
      <c r="X2228" s="4">
        <v>301238</v>
      </c>
      <c r="Y2228" s="4" t="s">
        <v>1401</v>
      </c>
      <c r="Z2228" s="4">
        <v>14</v>
      </c>
      <c r="AA2228" s="4" t="s">
        <v>731</v>
      </c>
      <c r="AB2228" s="4">
        <v>3</v>
      </c>
      <c r="AC2228" s="4" t="s">
        <v>731</v>
      </c>
      <c r="AD2228" s="36">
        <v>1</v>
      </c>
      <c r="AE2228" s="36" t="s">
        <v>731</v>
      </c>
      <c r="AF2228" s="4"/>
      <c r="AG2228" s="4"/>
      <c r="AH2228" s="4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</row>
    <row r="2229" spans="1:46" ht="15" customHeight="1" x14ac:dyDescent="0.35">
      <c r="A2229" s="4">
        <v>2024</v>
      </c>
      <c r="B2229" s="4" t="s">
        <v>147</v>
      </c>
      <c r="C2229" s="4" t="s">
        <v>148</v>
      </c>
      <c r="D2229" s="55">
        <v>45422</v>
      </c>
      <c r="E2229" s="4" t="s">
        <v>3850</v>
      </c>
      <c r="F2229" s="4" t="s">
        <v>36</v>
      </c>
      <c r="G2229" s="4" t="s">
        <v>921</v>
      </c>
      <c r="H2229" s="4" t="s">
        <v>38</v>
      </c>
      <c r="I2229" s="4" t="s">
        <v>2735</v>
      </c>
      <c r="J2229" s="4"/>
      <c r="K2229" s="55"/>
      <c r="L2229" s="4" t="s">
        <v>860</v>
      </c>
      <c r="M2229" s="4" t="s">
        <v>3185</v>
      </c>
      <c r="N2229" s="55"/>
      <c r="O2229" s="4" t="s">
        <v>5811</v>
      </c>
      <c r="P2229" s="55">
        <v>45587</v>
      </c>
      <c r="Q2229" s="4" t="s">
        <v>5812</v>
      </c>
      <c r="R2229" s="4"/>
      <c r="S2229" s="4"/>
      <c r="T2229" s="56">
        <v>0</v>
      </c>
      <c r="U2229" s="56" t="s">
        <v>150</v>
      </c>
      <c r="V2229" s="4">
        <v>301243</v>
      </c>
      <c r="W2229" s="56" t="s">
        <v>1976</v>
      </c>
      <c r="X2229" s="4">
        <v>301243</v>
      </c>
      <c r="Y2229" s="4" t="s">
        <v>1976</v>
      </c>
      <c r="Z2229" s="4">
        <v>14</v>
      </c>
      <c r="AA2229" s="4" t="s">
        <v>731</v>
      </c>
      <c r="AB2229" s="4">
        <v>3</v>
      </c>
      <c r="AC2229" s="4" t="s">
        <v>731</v>
      </c>
      <c r="AD2229" s="36">
        <v>6</v>
      </c>
      <c r="AE2229" s="36" t="s">
        <v>1977</v>
      </c>
      <c r="AF2229" s="4"/>
      <c r="AG2229" s="4"/>
      <c r="AH2229" s="4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</row>
    <row r="2230" spans="1:46" ht="15" customHeight="1" x14ac:dyDescent="0.35">
      <c r="A2230" s="4">
        <v>2026</v>
      </c>
      <c r="B2230" s="4" t="s">
        <v>147</v>
      </c>
      <c r="C2230" s="4" t="s">
        <v>148</v>
      </c>
      <c r="D2230" s="55">
        <v>46056</v>
      </c>
      <c r="E2230" s="4" t="s">
        <v>3708</v>
      </c>
      <c r="F2230" s="4" t="s">
        <v>3709</v>
      </c>
      <c r="G2230" s="4" t="s">
        <v>37</v>
      </c>
      <c r="H2230" s="4" t="s">
        <v>38</v>
      </c>
      <c r="I2230" s="4" t="s">
        <v>748</v>
      </c>
      <c r="J2230" s="4">
        <v>5</v>
      </c>
      <c r="K2230" s="55">
        <v>46183</v>
      </c>
      <c r="L2230" s="4" t="s">
        <v>860</v>
      </c>
      <c r="M2230" s="4" t="s">
        <v>4545</v>
      </c>
      <c r="N2230" s="55" t="s">
        <v>3710</v>
      </c>
      <c r="O2230" s="4" t="s">
        <v>5813</v>
      </c>
      <c r="P2230" s="55">
        <v>46183</v>
      </c>
      <c r="Q2230" s="4" t="s">
        <v>5814</v>
      </c>
      <c r="R2230" s="55">
        <v>46183</v>
      </c>
      <c r="S2230" s="4" t="s">
        <v>5815</v>
      </c>
      <c r="T2230" s="4">
        <v>0</v>
      </c>
      <c r="U2230" s="4" t="s">
        <v>150</v>
      </c>
      <c r="V2230" s="4">
        <v>301320</v>
      </c>
      <c r="W2230" s="4" t="s">
        <v>5816</v>
      </c>
      <c r="X2230" s="4">
        <v>301320</v>
      </c>
      <c r="Y2230" s="4" t="s">
        <v>5816</v>
      </c>
      <c r="Z2230" s="4">
        <v>15</v>
      </c>
      <c r="AA2230" s="4" t="s">
        <v>43</v>
      </c>
      <c r="AB2230" s="4">
        <v>5</v>
      </c>
      <c r="AC2230" s="4" t="s">
        <v>893</v>
      </c>
      <c r="AD2230" s="36">
        <v>10</v>
      </c>
      <c r="AE2230" s="36" t="s">
        <v>5817</v>
      </c>
      <c r="AF2230" s="4"/>
      <c r="AG2230" s="4"/>
      <c r="AH2230" s="4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</row>
    <row r="2231" spans="1:46" ht="15" customHeight="1" x14ac:dyDescent="0.35">
      <c r="A2231" s="4">
        <v>2024</v>
      </c>
      <c r="B2231" s="4" t="s">
        <v>147</v>
      </c>
      <c r="C2231" s="4" t="s">
        <v>148</v>
      </c>
      <c r="D2231" s="55">
        <v>45587</v>
      </c>
      <c r="E2231" s="4" t="s">
        <v>4533</v>
      </c>
      <c r="F2231" s="4" t="s">
        <v>3709</v>
      </c>
      <c r="G2231" s="4" t="s">
        <v>37</v>
      </c>
      <c r="H2231" s="4" t="s">
        <v>38</v>
      </c>
      <c r="I2231" s="4" t="s">
        <v>748</v>
      </c>
      <c r="J2231" s="4"/>
      <c r="K2231" s="55">
        <v>45645</v>
      </c>
      <c r="L2231" s="4" t="s">
        <v>860</v>
      </c>
      <c r="M2231" s="4" t="s">
        <v>3632</v>
      </c>
      <c r="N2231" s="55"/>
      <c r="O2231" s="4" t="s">
        <v>5818</v>
      </c>
      <c r="P2231" s="55">
        <v>45645</v>
      </c>
      <c r="Q2231" s="4" t="s">
        <v>5819</v>
      </c>
      <c r="R2231" s="4"/>
      <c r="S2231" s="4"/>
      <c r="T2231" s="4">
        <v>0</v>
      </c>
      <c r="U2231" s="4" t="s">
        <v>150</v>
      </c>
      <c r="V2231" s="4">
        <v>301330</v>
      </c>
      <c r="W2231" s="4" t="s">
        <v>3861</v>
      </c>
      <c r="X2231" s="4">
        <v>301330</v>
      </c>
      <c r="Y2231" s="4" t="s">
        <v>3861</v>
      </c>
      <c r="Z2231" s="4">
        <v>15</v>
      </c>
      <c r="AA2231" s="4" t="s">
        <v>43</v>
      </c>
      <c r="AB2231" s="4">
        <v>6</v>
      </c>
      <c r="AC2231" s="4" t="s">
        <v>1398</v>
      </c>
      <c r="AD2231" s="36">
        <v>4</v>
      </c>
      <c r="AE2231" s="36" t="s">
        <v>3862</v>
      </c>
      <c r="AF2231" s="4"/>
      <c r="AG2231" s="4"/>
      <c r="AH2231" s="4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</row>
    <row r="2232" spans="1:46" ht="15" customHeight="1" x14ac:dyDescent="0.35">
      <c r="A2232" s="4">
        <v>2024</v>
      </c>
      <c r="B2232" s="4" t="s">
        <v>147</v>
      </c>
      <c r="C2232" s="4" t="s">
        <v>148</v>
      </c>
      <c r="D2232" s="55">
        <v>45587</v>
      </c>
      <c r="E2232" s="4" t="s">
        <v>4533</v>
      </c>
      <c r="F2232" s="4" t="s">
        <v>3709</v>
      </c>
      <c r="G2232" s="4" t="s">
        <v>37</v>
      </c>
      <c r="H2232" s="4" t="s">
        <v>38</v>
      </c>
      <c r="I2232" s="4" t="s">
        <v>748</v>
      </c>
      <c r="J2232" s="4">
        <v>6</v>
      </c>
      <c r="K2232" s="55">
        <v>45653</v>
      </c>
      <c r="L2232" s="4" t="s">
        <v>860</v>
      </c>
      <c r="M2232" s="4" t="s">
        <v>2983</v>
      </c>
      <c r="N2232" s="55" t="s">
        <v>4516</v>
      </c>
      <c r="O2232" s="4" t="s">
        <v>5820</v>
      </c>
      <c r="P2232" s="55">
        <v>45653</v>
      </c>
      <c r="Q2232" s="4" t="s">
        <v>5821</v>
      </c>
      <c r="R2232" s="4"/>
      <c r="S2232" s="4"/>
      <c r="T2232" s="4">
        <v>0</v>
      </c>
      <c r="U2232" s="4" t="s">
        <v>150</v>
      </c>
      <c r="V2232" s="4">
        <v>301382</v>
      </c>
      <c r="W2232" s="4" t="s">
        <v>5822</v>
      </c>
      <c r="X2232" s="4">
        <v>301382</v>
      </c>
      <c r="Y2232" s="4" t="s">
        <v>5822</v>
      </c>
      <c r="Z2232" s="4">
        <v>15</v>
      </c>
      <c r="AA2232" s="4" t="s">
        <v>43</v>
      </c>
      <c r="AB2232" s="4">
        <v>8</v>
      </c>
      <c r="AC2232" s="4" t="s">
        <v>421</v>
      </c>
      <c r="AD2232" s="36">
        <v>12</v>
      </c>
      <c r="AE2232" s="36" t="s">
        <v>5823</v>
      </c>
      <c r="AF2232" s="4"/>
      <c r="AG2232" s="4"/>
      <c r="AH2232" s="4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</row>
    <row r="2233" spans="1:46" ht="15" customHeight="1" x14ac:dyDescent="0.35">
      <c r="A2233" s="4">
        <v>2024</v>
      </c>
      <c r="B2233" s="4" t="s">
        <v>147</v>
      </c>
      <c r="C2233" s="4" t="s">
        <v>148</v>
      </c>
      <c r="D2233" s="55">
        <v>45518</v>
      </c>
      <c r="E2233" s="4" t="s">
        <v>4533</v>
      </c>
      <c r="F2233" s="4" t="s">
        <v>3709</v>
      </c>
      <c r="G2233" s="4" t="s">
        <v>37</v>
      </c>
      <c r="H2233" s="4" t="s">
        <v>38</v>
      </c>
      <c r="I2233" s="4" t="s">
        <v>2742</v>
      </c>
      <c r="J2233" s="4"/>
      <c r="K2233" s="55">
        <v>45593</v>
      </c>
      <c r="L2233" s="4" t="s">
        <v>860</v>
      </c>
      <c r="M2233" s="4" t="s">
        <v>2983</v>
      </c>
      <c r="N2233" s="55"/>
      <c r="O2233" s="4" t="s">
        <v>5824</v>
      </c>
      <c r="P2233" s="55">
        <v>45593</v>
      </c>
      <c r="Q2233" s="4" t="s">
        <v>5825</v>
      </c>
      <c r="R2233" s="4"/>
      <c r="S2233" s="4"/>
      <c r="T2233" s="4">
        <v>0</v>
      </c>
      <c r="U2233" s="4" t="s">
        <v>150</v>
      </c>
      <c r="V2233" s="4">
        <v>301568</v>
      </c>
      <c r="W2233" s="4" t="s">
        <v>5826</v>
      </c>
      <c r="X2233" s="4">
        <v>301568</v>
      </c>
      <c r="Y2233" s="4" t="s">
        <v>5826</v>
      </c>
      <c r="Z2233" s="4">
        <v>20</v>
      </c>
      <c r="AA2233" s="4" t="s">
        <v>324</v>
      </c>
      <c r="AB2233" s="4">
        <v>5</v>
      </c>
      <c r="AC2233" s="4" t="s">
        <v>3216</v>
      </c>
      <c r="AD2233" s="36">
        <v>3</v>
      </c>
      <c r="AE2233" s="36" t="s">
        <v>5827</v>
      </c>
      <c r="AF2233" s="4"/>
      <c r="AG2233" s="4"/>
      <c r="AH2233" s="4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</row>
    <row r="2234" spans="1:46" ht="15" customHeight="1" x14ac:dyDescent="0.35">
      <c r="A2234" s="4">
        <v>2025</v>
      </c>
      <c r="B2234" s="4" t="s">
        <v>147</v>
      </c>
      <c r="C2234" s="4" t="s">
        <v>148</v>
      </c>
      <c r="D2234" s="55">
        <v>45588</v>
      </c>
      <c r="E2234" s="4" t="s">
        <v>4533</v>
      </c>
      <c r="F2234" s="4" t="s">
        <v>3709</v>
      </c>
      <c r="G2234" s="4" t="s">
        <v>37</v>
      </c>
      <c r="H2234" s="4" t="s">
        <v>38</v>
      </c>
      <c r="I2234" s="4" t="s">
        <v>2755</v>
      </c>
      <c r="J2234" s="4">
        <v>6</v>
      </c>
      <c r="K2234" s="55">
        <v>45671</v>
      </c>
      <c r="L2234" s="4" t="s">
        <v>860</v>
      </c>
      <c r="M2234" s="4" t="s">
        <v>2983</v>
      </c>
      <c r="N2234" s="55" t="s">
        <v>3710</v>
      </c>
      <c r="O2234" s="4" t="s">
        <v>5828</v>
      </c>
      <c r="P2234" s="55">
        <v>45671</v>
      </c>
      <c r="Q2234" s="4" t="s">
        <v>5829</v>
      </c>
      <c r="R2234" s="4"/>
      <c r="S2234" s="4"/>
      <c r="T2234" s="4">
        <v>0</v>
      </c>
      <c r="U2234" s="4" t="s">
        <v>150</v>
      </c>
      <c r="V2234" s="4">
        <v>300721</v>
      </c>
      <c r="W2234" s="4" t="s">
        <v>5830</v>
      </c>
      <c r="X2234" s="4">
        <v>300721</v>
      </c>
      <c r="Y2234" s="4" t="s">
        <v>5830</v>
      </c>
      <c r="Z2234" s="4">
        <v>8</v>
      </c>
      <c r="AA2234" s="4" t="s">
        <v>191</v>
      </c>
      <c r="AB2234" s="4">
        <v>5</v>
      </c>
      <c r="AC2234" s="4" t="s">
        <v>3585</v>
      </c>
      <c r="AD2234" s="36">
        <v>6</v>
      </c>
      <c r="AE2234" s="36" t="s">
        <v>5831</v>
      </c>
      <c r="AF2234" s="4"/>
      <c r="AG2234" s="4"/>
      <c r="AH2234" s="4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</row>
    <row r="2235" spans="1:46" ht="15" customHeight="1" x14ac:dyDescent="0.35">
      <c r="A2235" s="4">
        <v>2024</v>
      </c>
      <c r="B2235" s="4" t="s">
        <v>34</v>
      </c>
      <c r="C2235" s="4" t="s">
        <v>244</v>
      </c>
      <c r="D2235" s="55">
        <v>45590</v>
      </c>
      <c r="E2235" s="4" t="s">
        <v>4533</v>
      </c>
      <c r="F2235" s="4" t="s">
        <v>3709</v>
      </c>
      <c r="G2235" s="4" t="s">
        <v>37</v>
      </c>
      <c r="H2235" s="4" t="s">
        <v>38</v>
      </c>
      <c r="I2235" s="4" t="s">
        <v>2948</v>
      </c>
      <c r="J2235" s="56"/>
      <c r="K2235" s="57">
        <v>45595</v>
      </c>
      <c r="L2235" s="4" t="s">
        <v>860</v>
      </c>
      <c r="M2235" s="4" t="s">
        <v>3632</v>
      </c>
      <c r="N2235" s="55" t="s">
        <v>4516</v>
      </c>
      <c r="O2235" s="4" t="s">
        <v>5832</v>
      </c>
      <c r="P2235" s="55">
        <v>45595</v>
      </c>
      <c r="Q2235" s="4" t="s">
        <v>5833</v>
      </c>
      <c r="R2235" s="4"/>
      <c r="S2235" s="4"/>
      <c r="T2235" s="4">
        <v>10</v>
      </c>
      <c r="U2235" s="4" t="s">
        <v>246</v>
      </c>
      <c r="V2235" s="4">
        <v>513</v>
      </c>
      <c r="W2235" s="4" t="s">
        <v>522</v>
      </c>
      <c r="X2235" s="4">
        <v>91</v>
      </c>
      <c r="Y2235" s="4" t="s">
        <v>523</v>
      </c>
      <c r="Z2235" s="4">
        <v>4</v>
      </c>
      <c r="AA2235" s="4" t="s">
        <v>301</v>
      </c>
      <c r="AB2235" s="4">
        <v>1</v>
      </c>
      <c r="AC2235" s="4" t="s">
        <v>301</v>
      </c>
      <c r="AD2235" s="36">
        <v>1</v>
      </c>
      <c r="AE2235" s="36" t="s">
        <v>301</v>
      </c>
      <c r="AF2235" s="4"/>
      <c r="AG2235" s="4"/>
      <c r="AH2235" s="4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</row>
    <row r="2236" spans="1:46" ht="15" customHeight="1" x14ac:dyDescent="0.35">
      <c r="A2236" s="4">
        <v>2024</v>
      </c>
      <c r="B2236" s="4" t="s">
        <v>34</v>
      </c>
      <c r="C2236" s="4" t="s">
        <v>34</v>
      </c>
      <c r="D2236" s="55">
        <v>45581</v>
      </c>
      <c r="E2236" s="4" t="s">
        <v>4533</v>
      </c>
      <c r="F2236" s="4" t="s">
        <v>3709</v>
      </c>
      <c r="G2236" s="4" t="s">
        <v>37</v>
      </c>
      <c r="H2236" s="4" t="s">
        <v>38</v>
      </c>
      <c r="I2236" s="4" t="s">
        <v>3491</v>
      </c>
      <c r="J2236" s="4"/>
      <c r="K2236" s="55">
        <v>45587</v>
      </c>
      <c r="L2236" s="4" t="s">
        <v>860</v>
      </c>
      <c r="M2236" s="4" t="s">
        <v>4585</v>
      </c>
      <c r="N2236" s="55"/>
      <c r="O2236" s="4" t="s">
        <v>5804</v>
      </c>
      <c r="P2236" s="55">
        <v>45587</v>
      </c>
      <c r="Q2236" s="4" t="s">
        <v>5834</v>
      </c>
      <c r="R2236" s="4"/>
      <c r="S2236" s="4"/>
      <c r="T2236" s="4">
        <v>7</v>
      </c>
      <c r="U2236" s="4" t="s">
        <v>181</v>
      </c>
      <c r="V2236" s="4">
        <v>7</v>
      </c>
      <c r="W2236" s="4" t="s">
        <v>182</v>
      </c>
      <c r="X2236" s="4">
        <v>25</v>
      </c>
      <c r="Y2236" s="4" t="s">
        <v>183</v>
      </c>
      <c r="Z2236" s="4">
        <v>15</v>
      </c>
      <c r="AA2236" s="4" t="s">
        <v>43</v>
      </c>
      <c r="AB2236" s="4">
        <v>1</v>
      </c>
      <c r="AC2236" s="4" t="s">
        <v>43</v>
      </c>
      <c r="AD2236" s="36">
        <v>31</v>
      </c>
      <c r="AE2236" s="36" t="s">
        <v>49</v>
      </c>
      <c r="AF2236" s="4"/>
      <c r="AG2236" s="4"/>
      <c r="AH2236" s="4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</row>
    <row r="2237" spans="1:46" ht="15" customHeight="1" x14ac:dyDescent="0.35">
      <c r="A2237" s="4">
        <v>2025</v>
      </c>
      <c r="B2237" s="4" t="s">
        <v>147</v>
      </c>
      <c r="C2237" s="4" t="s">
        <v>148</v>
      </c>
      <c r="D2237" s="55">
        <v>45568</v>
      </c>
      <c r="E2237" s="4" t="s">
        <v>4533</v>
      </c>
      <c r="F2237" s="4" t="s">
        <v>3709</v>
      </c>
      <c r="G2237" s="4" t="s">
        <v>37</v>
      </c>
      <c r="H2237" s="4" t="s">
        <v>38</v>
      </c>
      <c r="I2237" s="4" t="s">
        <v>2742</v>
      </c>
      <c r="J2237" s="4">
        <v>5</v>
      </c>
      <c r="K2237" s="55">
        <v>45700</v>
      </c>
      <c r="L2237" s="4" t="s">
        <v>860</v>
      </c>
      <c r="M2237" s="4" t="s">
        <v>2983</v>
      </c>
      <c r="N2237" s="55" t="s">
        <v>4516</v>
      </c>
      <c r="O2237" s="4" t="s">
        <v>5835</v>
      </c>
      <c r="P2237" s="55">
        <v>45700</v>
      </c>
      <c r="Q2237" s="4" t="s">
        <v>5836</v>
      </c>
      <c r="R2237" s="4"/>
      <c r="S2237" s="4"/>
      <c r="T2237" s="4">
        <v>0</v>
      </c>
      <c r="U2237" s="4" t="s">
        <v>150</v>
      </c>
      <c r="V2237" s="4">
        <v>300836</v>
      </c>
      <c r="W2237" s="4" t="s">
        <v>5837</v>
      </c>
      <c r="X2237" s="4">
        <v>300836</v>
      </c>
      <c r="Y2237" s="4" t="s">
        <v>5837</v>
      </c>
      <c r="Z2237" s="4">
        <v>9</v>
      </c>
      <c r="AA2237" s="4" t="s">
        <v>417</v>
      </c>
      <c r="AB2237" s="4">
        <v>4</v>
      </c>
      <c r="AC2237" s="4" t="s">
        <v>716</v>
      </c>
      <c r="AD2237" s="36">
        <v>8</v>
      </c>
      <c r="AE2237" s="36" t="s">
        <v>5838</v>
      </c>
      <c r="AF2237" s="4"/>
      <c r="AG2237" s="4"/>
      <c r="AH2237" s="4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</row>
    <row r="2238" spans="1:46" ht="15" customHeight="1" x14ac:dyDescent="0.35">
      <c r="A2238" s="4">
        <v>2024</v>
      </c>
      <c r="B2238" s="4" t="s">
        <v>147</v>
      </c>
      <c r="C2238" s="4" t="s">
        <v>148</v>
      </c>
      <c r="D2238" s="55">
        <v>45594</v>
      </c>
      <c r="E2238" s="4" t="s">
        <v>4533</v>
      </c>
      <c r="F2238" s="4" t="s">
        <v>3709</v>
      </c>
      <c r="G2238" s="4" t="s">
        <v>37</v>
      </c>
      <c r="H2238" s="4" t="s">
        <v>38</v>
      </c>
      <c r="I2238" s="4" t="s">
        <v>2755</v>
      </c>
      <c r="J2238" s="4">
        <v>6</v>
      </c>
      <c r="K2238" s="55">
        <v>45621</v>
      </c>
      <c r="L2238" s="4" t="s">
        <v>860</v>
      </c>
      <c r="M2238" s="4" t="s">
        <v>2983</v>
      </c>
      <c r="N2238" s="55" t="s">
        <v>3710</v>
      </c>
      <c r="O2238" s="4" t="s">
        <v>5839</v>
      </c>
      <c r="P2238" s="55">
        <v>45621</v>
      </c>
      <c r="Q2238" s="4" t="s">
        <v>5840</v>
      </c>
      <c r="R2238" s="4"/>
      <c r="S2238" s="4"/>
      <c r="T2238" s="4">
        <v>0</v>
      </c>
      <c r="U2238" s="4" t="s">
        <v>150</v>
      </c>
      <c r="V2238" s="4">
        <v>301752</v>
      </c>
      <c r="W2238" s="4" t="s">
        <v>1908</v>
      </c>
      <c r="X2238" s="4">
        <v>301752</v>
      </c>
      <c r="Y2238" s="4" t="s">
        <v>1908</v>
      </c>
      <c r="Z2238" s="4">
        <v>22</v>
      </c>
      <c r="AA2238" s="4" t="s">
        <v>108</v>
      </c>
      <c r="AB2238" s="4">
        <v>8</v>
      </c>
      <c r="AC2238" s="4" t="s">
        <v>804</v>
      </c>
      <c r="AD2238" s="36">
        <v>3</v>
      </c>
      <c r="AE2238" s="36" t="s">
        <v>1909</v>
      </c>
      <c r="AF2238" s="4"/>
      <c r="AG2238" s="4"/>
      <c r="AH2238" s="4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</row>
    <row r="2239" spans="1:46" ht="15" customHeight="1" x14ac:dyDescent="0.35">
      <c r="A2239" s="4">
        <v>2025</v>
      </c>
      <c r="B2239" s="4" t="s">
        <v>34</v>
      </c>
      <c r="C2239" s="4" t="s">
        <v>34</v>
      </c>
      <c r="D2239" s="55">
        <v>45594</v>
      </c>
      <c r="E2239" s="4" t="s">
        <v>4533</v>
      </c>
      <c r="F2239" s="4" t="s">
        <v>36</v>
      </c>
      <c r="G2239" s="4" t="s">
        <v>37</v>
      </c>
      <c r="H2239" s="4" t="s">
        <v>38</v>
      </c>
      <c r="I2239" s="4" t="s">
        <v>2755</v>
      </c>
      <c r="J2239" s="56">
        <v>7</v>
      </c>
      <c r="K2239" s="57">
        <v>45671</v>
      </c>
      <c r="L2239" s="4" t="s">
        <v>860</v>
      </c>
      <c r="M2239" s="4" t="s">
        <v>3185</v>
      </c>
      <c r="N2239" s="55" t="s">
        <v>4973</v>
      </c>
      <c r="O2239" s="4" t="s">
        <v>5841</v>
      </c>
      <c r="P2239" s="55">
        <v>45671</v>
      </c>
      <c r="Q2239" s="4" t="s">
        <v>5842</v>
      </c>
      <c r="R2239" s="4"/>
      <c r="S2239" s="4"/>
      <c r="T2239" s="4">
        <v>5</v>
      </c>
      <c r="U2239" s="4" t="s">
        <v>121</v>
      </c>
      <c r="V2239" s="4">
        <v>51</v>
      </c>
      <c r="W2239" s="4" t="s">
        <v>213</v>
      </c>
      <c r="X2239" s="4">
        <v>1311</v>
      </c>
      <c r="Y2239" s="4" t="s">
        <v>214</v>
      </c>
      <c r="Z2239" s="4">
        <v>15</v>
      </c>
      <c r="AA2239" s="4" t="s">
        <v>43</v>
      </c>
      <c r="AB2239" s="4">
        <v>1</v>
      </c>
      <c r="AC2239" s="4" t="s">
        <v>43</v>
      </c>
      <c r="AD2239" s="36">
        <v>13</v>
      </c>
      <c r="AE2239" s="36" t="s">
        <v>44</v>
      </c>
      <c r="AF2239" s="4"/>
      <c r="AG2239" s="4"/>
      <c r="AH2239" s="4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</row>
    <row r="2240" spans="1:46" ht="15" customHeight="1" x14ac:dyDescent="0.35">
      <c r="A2240" s="4">
        <v>2024</v>
      </c>
      <c r="B2240" s="4" t="s">
        <v>147</v>
      </c>
      <c r="C2240" s="4" t="s">
        <v>148</v>
      </c>
      <c r="D2240" s="55">
        <v>45593</v>
      </c>
      <c r="E2240" s="4" t="s">
        <v>5151</v>
      </c>
      <c r="F2240" s="4" t="s">
        <v>36</v>
      </c>
      <c r="G2240" s="4" t="s">
        <v>37</v>
      </c>
      <c r="H2240" s="4" t="s">
        <v>38</v>
      </c>
      <c r="I2240" s="4" t="s">
        <v>2948</v>
      </c>
      <c r="J2240" s="4"/>
      <c r="K2240" s="55">
        <v>45596</v>
      </c>
      <c r="L2240" s="4" t="s">
        <v>860</v>
      </c>
      <c r="M2240" s="4" t="s">
        <v>3632</v>
      </c>
      <c r="N2240" s="55"/>
      <c r="O2240" s="4" t="s">
        <v>5843</v>
      </c>
      <c r="P2240" s="55">
        <v>45596</v>
      </c>
      <c r="Q2240" s="4" t="s">
        <v>5844</v>
      </c>
      <c r="R2240" s="4"/>
      <c r="S2240" s="4"/>
      <c r="T2240" s="4">
        <v>0</v>
      </c>
      <c r="U2240" s="4" t="s">
        <v>150</v>
      </c>
      <c r="V2240" s="4">
        <v>300340</v>
      </c>
      <c r="W2240" s="4" t="s">
        <v>446</v>
      </c>
      <c r="X2240" s="4">
        <v>300340</v>
      </c>
      <c r="Y2240" s="4" t="s">
        <v>446</v>
      </c>
      <c r="Z2240" s="4">
        <v>4</v>
      </c>
      <c r="AA2240" s="4" t="s">
        <v>301</v>
      </c>
      <c r="AB2240" s="4">
        <v>1</v>
      </c>
      <c r="AC2240" s="4" t="s">
        <v>301</v>
      </c>
      <c r="AD2240" s="36">
        <v>10</v>
      </c>
      <c r="AE2240" s="36" t="s">
        <v>171</v>
      </c>
      <c r="AF2240" s="4"/>
      <c r="AG2240" s="4"/>
      <c r="AH2240" s="4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</row>
    <row r="2241" spans="1:46" ht="15" customHeight="1" x14ac:dyDescent="0.35">
      <c r="A2241" s="4">
        <v>2026</v>
      </c>
      <c r="B2241" s="4" t="s">
        <v>147</v>
      </c>
      <c r="C2241" s="4" t="s">
        <v>148</v>
      </c>
      <c r="D2241" s="55">
        <v>45933</v>
      </c>
      <c r="E2241" s="4" t="s">
        <v>3708</v>
      </c>
      <c r="F2241" s="4" t="s">
        <v>3709</v>
      </c>
      <c r="G2241" s="4" t="s">
        <v>37</v>
      </c>
      <c r="H2241" s="4" t="s">
        <v>4538</v>
      </c>
      <c r="I2241" s="4" t="s">
        <v>2742</v>
      </c>
      <c r="J2241" s="4">
        <v>3</v>
      </c>
      <c r="K2241" s="55">
        <v>45989</v>
      </c>
      <c r="L2241" s="4" t="s">
        <v>4540</v>
      </c>
      <c r="M2241" s="4"/>
      <c r="N2241" s="55" t="s">
        <v>3710</v>
      </c>
      <c r="O2241" s="4"/>
      <c r="P2241" s="55"/>
      <c r="Q2241" s="4"/>
      <c r="R2241" s="4"/>
      <c r="S2241" s="4"/>
      <c r="T2241" s="4">
        <v>0</v>
      </c>
      <c r="U2241" s="4" t="s">
        <v>150</v>
      </c>
      <c r="V2241" s="4">
        <v>301586</v>
      </c>
      <c r="W2241" s="4" t="s">
        <v>5845</v>
      </c>
      <c r="X2241" s="4">
        <v>301586</v>
      </c>
      <c r="Y2241" s="4" t="s">
        <v>5845</v>
      </c>
      <c r="Z2241" s="4">
        <v>20</v>
      </c>
      <c r="AA2241" s="4" t="s">
        <v>324</v>
      </c>
      <c r="AB2241" s="4">
        <v>7</v>
      </c>
      <c r="AC2241" s="4" t="s">
        <v>3228</v>
      </c>
      <c r="AD2241" s="36">
        <v>6</v>
      </c>
      <c r="AE2241" s="36" t="s">
        <v>5846</v>
      </c>
      <c r="AF2241" s="4"/>
      <c r="AG2241" s="4"/>
      <c r="AH2241" s="4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</row>
    <row r="2242" spans="1:46" ht="15" customHeight="1" x14ac:dyDescent="0.35">
      <c r="A2242" s="4">
        <v>2024</v>
      </c>
      <c r="B2242" s="4" t="s">
        <v>147</v>
      </c>
      <c r="C2242" s="4" t="s">
        <v>207</v>
      </c>
      <c r="D2242" s="55">
        <v>45595</v>
      </c>
      <c r="E2242" s="4" t="s">
        <v>4533</v>
      </c>
      <c r="F2242" s="4" t="s">
        <v>36</v>
      </c>
      <c r="G2242" s="4" t="s">
        <v>37</v>
      </c>
      <c r="H2242" s="4" t="s">
        <v>38</v>
      </c>
      <c r="I2242" s="4" t="s">
        <v>4520</v>
      </c>
      <c r="J2242" s="4">
        <v>5</v>
      </c>
      <c r="K2242" s="55">
        <v>45646</v>
      </c>
      <c r="L2242" s="4" t="s">
        <v>860</v>
      </c>
      <c r="M2242" s="4" t="s">
        <v>3632</v>
      </c>
      <c r="N2242" s="55" t="s">
        <v>3710</v>
      </c>
      <c r="O2242" s="4" t="s">
        <v>5847</v>
      </c>
      <c r="P2242" s="55">
        <v>45646</v>
      </c>
      <c r="Q2242" s="4" t="s">
        <v>5848</v>
      </c>
      <c r="R2242" s="4"/>
      <c r="S2242" s="4"/>
      <c r="T2242" s="4">
        <v>0</v>
      </c>
      <c r="U2242" s="4" t="s">
        <v>150</v>
      </c>
      <c r="V2242" s="4">
        <v>301209</v>
      </c>
      <c r="W2242" s="4" t="s">
        <v>836</v>
      </c>
      <c r="X2242" s="4">
        <v>301209</v>
      </c>
      <c r="Y2242" s="4" t="s">
        <v>836</v>
      </c>
      <c r="Z2242" s="4">
        <v>13</v>
      </c>
      <c r="AA2242" s="4" t="s">
        <v>314</v>
      </c>
      <c r="AB2242" s="4">
        <v>12</v>
      </c>
      <c r="AC2242" s="4" t="s">
        <v>837</v>
      </c>
      <c r="AD2242" s="36">
        <v>1</v>
      </c>
      <c r="AE2242" s="36" t="s">
        <v>837</v>
      </c>
      <c r="AF2242" s="4"/>
      <c r="AG2242" s="4"/>
      <c r="AH2242" s="4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</row>
    <row r="2243" spans="1:46" ht="15" customHeight="1" x14ac:dyDescent="0.35">
      <c r="A2243" s="4">
        <v>2024</v>
      </c>
      <c r="B2243" s="4" t="s">
        <v>147</v>
      </c>
      <c r="C2243" s="4" t="s">
        <v>148</v>
      </c>
      <c r="D2243" s="55">
        <v>45574</v>
      </c>
      <c r="E2243" s="4" t="s">
        <v>4533</v>
      </c>
      <c r="F2243" s="4" t="s">
        <v>3709</v>
      </c>
      <c r="G2243" s="4" t="s">
        <v>37</v>
      </c>
      <c r="H2243" s="4" t="s">
        <v>38</v>
      </c>
      <c r="I2243" s="4" t="s">
        <v>4520</v>
      </c>
      <c r="J2243" s="4">
        <v>5</v>
      </c>
      <c r="K2243" s="55">
        <v>45646</v>
      </c>
      <c r="L2243" s="4" t="s">
        <v>860</v>
      </c>
      <c r="M2243" s="4" t="s">
        <v>3185</v>
      </c>
      <c r="N2243" s="55" t="s">
        <v>3710</v>
      </c>
      <c r="O2243" s="4" t="s">
        <v>5849</v>
      </c>
      <c r="P2243" s="55">
        <v>45646</v>
      </c>
      <c r="Q2243" s="4" t="s">
        <v>5850</v>
      </c>
      <c r="R2243" s="4"/>
      <c r="S2243" s="4"/>
      <c r="T2243" s="4">
        <v>0</v>
      </c>
      <c r="U2243" s="4" t="s">
        <v>150</v>
      </c>
      <c r="V2243" s="4">
        <v>301155</v>
      </c>
      <c r="W2243" s="4" t="s">
        <v>5851</v>
      </c>
      <c r="X2243" s="4">
        <v>301155</v>
      </c>
      <c r="Y2243" s="4" t="s">
        <v>5851</v>
      </c>
      <c r="Z2243" s="4">
        <v>13</v>
      </c>
      <c r="AA2243" s="4" t="s">
        <v>314</v>
      </c>
      <c r="AB2243" s="4">
        <v>4</v>
      </c>
      <c r="AC2243" s="4" t="s">
        <v>1989</v>
      </c>
      <c r="AD2243" s="36">
        <v>2</v>
      </c>
      <c r="AE2243" s="36" t="s">
        <v>5852</v>
      </c>
      <c r="AF2243" s="4"/>
      <c r="AG2243" s="4"/>
      <c r="AH2243" s="4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</row>
    <row r="2244" spans="1:46" ht="15" customHeight="1" x14ac:dyDescent="0.35">
      <c r="A2244" s="4">
        <v>2024</v>
      </c>
      <c r="B2244" s="4" t="s">
        <v>147</v>
      </c>
      <c r="C2244" s="4" t="s">
        <v>148</v>
      </c>
      <c r="D2244" s="55">
        <v>45467</v>
      </c>
      <c r="E2244" s="4" t="s">
        <v>4533</v>
      </c>
      <c r="F2244" s="4" t="s">
        <v>36</v>
      </c>
      <c r="G2244" s="4" t="s">
        <v>37</v>
      </c>
      <c r="H2244" s="4" t="s">
        <v>38</v>
      </c>
      <c r="I2244" s="4" t="s">
        <v>2728</v>
      </c>
      <c r="J2244" s="56"/>
      <c r="K2244" s="57">
        <v>45595</v>
      </c>
      <c r="L2244" s="4" t="s">
        <v>860</v>
      </c>
      <c r="M2244" s="4" t="s">
        <v>4585</v>
      </c>
      <c r="N2244" s="55"/>
      <c r="O2244" s="4" t="s">
        <v>5853</v>
      </c>
      <c r="P2244" s="55">
        <v>45595</v>
      </c>
      <c r="Q2244" s="4" t="s">
        <v>5854</v>
      </c>
      <c r="R2244" s="4"/>
      <c r="S2244" s="4"/>
      <c r="T2244" s="4">
        <v>0</v>
      </c>
      <c r="U2244" s="4" t="s">
        <v>150</v>
      </c>
      <c r="V2244" s="4">
        <v>300453</v>
      </c>
      <c r="W2244" s="4" t="s">
        <v>5855</v>
      </c>
      <c r="X2244" s="4">
        <v>300453</v>
      </c>
      <c r="Y2244" s="4" t="s">
        <v>5855</v>
      </c>
      <c r="Z2244" s="4">
        <v>5</v>
      </c>
      <c r="AA2244" s="4" t="s">
        <v>77</v>
      </c>
      <c r="AB2244" s="4">
        <v>1</v>
      </c>
      <c r="AC2244" s="4" t="s">
        <v>78</v>
      </c>
      <c r="AD2244" s="36">
        <v>14</v>
      </c>
      <c r="AE2244" s="36" t="s">
        <v>5856</v>
      </c>
      <c r="AF2244" s="4"/>
      <c r="AG2244" s="4"/>
      <c r="AH2244" s="4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</row>
    <row r="2245" spans="1:46" ht="15" customHeight="1" x14ac:dyDescent="0.35">
      <c r="A2245" s="4">
        <v>2024</v>
      </c>
      <c r="B2245" s="4" t="s">
        <v>147</v>
      </c>
      <c r="C2245" s="4" t="s">
        <v>148</v>
      </c>
      <c r="D2245" s="55">
        <v>45593</v>
      </c>
      <c r="E2245" s="4" t="s">
        <v>3198</v>
      </c>
      <c r="F2245" s="4" t="s">
        <v>36</v>
      </c>
      <c r="G2245" s="4" t="s">
        <v>921</v>
      </c>
      <c r="H2245" s="4" t="s">
        <v>38</v>
      </c>
      <c r="I2245" s="4" t="s">
        <v>4520</v>
      </c>
      <c r="J2245" s="4"/>
      <c r="K2245" s="55">
        <v>45628</v>
      </c>
      <c r="L2245" s="4" t="s">
        <v>860</v>
      </c>
      <c r="M2245" s="4" t="s">
        <v>3185</v>
      </c>
      <c r="N2245" s="55" t="s">
        <v>3710</v>
      </c>
      <c r="O2245" s="4" t="s">
        <v>5857</v>
      </c>
      <c r="P2245" s="55">
        <v>45628</v>
      </c>
      <c r="Q2245" s="4" t="s">
        <v>5858</v>
      </c>
      <c r="R2245" s="4"/>
      <c r="S2245" s="4"/>
      <c r="T2245" s="4">
        <v>0</v>
      </c>
      <c r="U2245" s="4" t="s">
        <v>150</v>
      </c>
      <c r="V2245" s="4">
        <v>300625</v>
      </c>
      <c r="W2245" s="4" t="s">
        <v>4245</v>
      </c>
      <c r="X2245" s="4">
        <v>300625</v>
      </c>
      <c r="Y2245" s="4" t="s">
        <v>4245</v>
      </c>
      <c r="Z2245" s="4">
        <v>6</v>
      </c>
      <c r="AA2245" s="4" t="s">
        <v>413</v>
      </c>
      <c r="AB2245" s="4">
        <v>8</v>
      </c>
      <c r="AC2245" s="4" t="s">
        <v>760</v>
      </c>
      <c r="AD2245" s="36">
        <v>3</v>
      </c>
      <c r="AE2245" s="36" t="s">
        <v>4246</v>
      </c>
      <c r="AF2245" s="4"/>
      <c r="AG2245" s="4"/>
      <c r="AH2245" s="4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</row>
    <row r="2246" spans="1:46" ht="15" customHeight="1" x14ac:dyDescent="0.35">
      <c r="A2246" s="4">
        <v>2024</v>
      </c>
      <c r="B2246" s="4" t="s">
        <v>147</v>
      </c>
      <c r="C2246" s="4" t="s">
        <v>148</v>
      </c>
      <c r="D2246" s="55">
        <v>45588</v>
      </c>
      <c r="E2246" s="4" t="s">
        <v>4525</v>
      </c>
      <c r="F2246" s="4" t="s">
        <v>36</v>
      </c>
      <c r="G2246" s="4" t="s">
        <v>37</v>
      </c>
      <c r="H2246" s="4" t="s">
        <v>38</v>
      </c>
      <c r="I2246" s="4" t="s">
        <v>5120</v>
      </c>
      <c r="J2246" s="56"/>
      <c r="K2246" s="57">
        <v>45596</v>
      </c>
      <c r="L2246" s="4" t="s">
        <v>860</v>
      </c>
      <c r="M2246" s="4" t="s">
        <v>2983</v>
      </c>
      <c r="N2246" s="55" t="s">
        <v>4516</v>
      </c>
      <c r="O2246" s="4" t="s">
        <v>5859</v>
      </c>
      <c r="P2246" s="55">
        <v>45596</v>
      </c>
      <c r="Q2246" s="4" t="s">
        <v>5860</v>
      </c>
      <c r="R2246" s="4"/>
      <c r="S2246" s="4"/>
      <c r="T2246" s="4">
        <v>0</v>
      </c>
      <c r="U2246" s="4" t="s">
        <v>150</v>
      </c>
      <c r="V2246" s="4">
        <v>301115</v>
      </c>
      <c r="W2246" s="4" t="s">
        <v>5861</v>
      </c>
      <c r="X2246" s="4">
        <v>301115</v>
      </c>
      <c r="Y2246" s="4" t="s">
        <v>5861</v>
      </c>
      <c r="Z2246" s="4">
        <v>12</v>
      </c>
      <c r="AA2246" s="4" t="s">
        <v>83</v>
      </c>
      <c r="AB2246" s="4">
        <v>8</v>
      </c>
      <c r="AC2246" s="4" t="s">
        <v>1303</v>
      </c>
      <c r="AD2246" s="36">
        <v>8</v>
      </c>
      <c r="AE2246" s="36" t="s">
        <v>5862</v>
      </c>
      <c r="AF2246" s="4"/>
      <c r="AG2246" s="4"/>
      <c r="AH2246" s="4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</row>
    <row r="2247" spans="1:46" ht="15" customHeight="1" x14ac:dyDescent="0.35">
      <c r="A2247" s="4">
        <v>2024</v>
      </c>
      <c r="B2247" s="4" t="s">
        <v>147</v>
      </c>
      <c r="C2247" s="4" t="s">
        <v>148</v>
      </c>
      <c r="D2247" s="55">
        <v>45588</v>
      </c>
      <c r="E2247" s="4" t="s">
        <v>4533</v>
      </c>
      <c r="F2247" s="4" t="s">
        <v>3709</v>
      </c>
      <c r="G2247" s="4" t="s">
        <v>37</v>
      </c>
      <c r="H2247" s="4" t="s">
        <v>38</v>
      </c>
      <c r="I2247" s="4" t="s">
        <v>5120</v>
      </c>
      <c r="J2247" s="4"/>
      <c r="K2247" s="55">
        <v>45602</v>
      </c>
      <c r="L2247" s="4" t="s">
        <v>860</v>
      </c>
      <c r="M2247" s="4" t="s">
        <v>2983</v>
      </c>
      <c r="N2247" s="55"/>
      <c r="O2247" s="4" t="s">
        <v>5863</v>
      </c>
      <c r="P2247" s="55">
        <v>45602</v>
      </c>
      <c r="Q2247" s="4" t="s">
        <v>5864</v>
      </c>
      <c r="R2247" s="4"/>
      <c r="S2247" s="4"/>
      <c r="T2247" s="56">
        <v>0</v>
      </c>
      <c r="U2247" s="56" t="s">
        <v>150</v>
      </c>
      <c r="V2247" s="56">
        <v>301095</v>
      </c>
      <c r="W2247" s="56" t="s">
        <v>5865</v>
      </c>
      <c r="X2247" s="56">
        <v>301095</v>
      </c>
      <c r="Y2247" s="56" t="s">
        <v>5865</v>
      </c>
      <c r="Z2247" s="56">
        <v>12</v>
      </c>
      <c r="AA2247" s="56" t="s">
        <v>83</v>
      </c>
      <c r="AB2247" s="56">
        <v>6</v>
      </c>
      <c r="AC2247" s="56" t="s">
        <v>815</v>
      </c>
      <c r="AD2247" s="37">
        <v>6</v>
      </c>
      <c r="AE2247" s="37" t="s">
        <v>5866</v>
      </c>
      <c r="AF2247" s="4"/>
      <c r="AG2247" s="4"/>
      <c r="AH2247" s="4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</row>
    <row r="2248" spans="1:46" ht="15" customHeight="1" x14ac:dyDescent="0.35">
      <c r="A2248" s="4">
        <v>2024</v>
      </c>
      <c r="B2248" s="4" t="s">
        <v>62</v>
      </c>
      <c r="C2248" s="4" t="s">
        <v>62</v>
      </c>
      <c r="D2248" s="55">
        <v>45595</v>
      </c>
      <c r="E2248" s="4" t="s">
        <v>3198</v>
      </c>
      <c r="F2248" s="4" t="s">
        <v>36</v>
      </c>
      <c r="G2248" s="4" t="s">
        <v>921</v>
      </c>
      <c r="H2248" s="4" t="s">
        <v>38</v>
      </c>
      <c r="I2248" s="4" t="s">
        <v>5120</v>
      </c>
      <c r="J2248" s="56"/>
      <c r="K2248" s="57">
        <v>45604</v>
      </c>
      <c r="L2248" s="4" t="s">
        <v>860</v>
      </c>
      <c r="M2248" s="4" t="s">
        <v>3632</v>
      </c>
      <c r="N2248" s="55"/>
      <c r="O2248" s="4" t="s">
        <v>5867</v>
      </c>
      <c r="P2248" s="55">
        <v>45604</v>
      </c>
      <c r="Q2248" s="4" t="s">
        <v>5868</v>
      </c>
      <c r="R2248" s="4"/>
      <c r="S2248" s="4"/>
      <c r="T2248" s="4">
        <v>99</v>
      </c>
      <c r="U2248" s="4" t="s">
        <v>64</v>
      </c>
      <c r="V2248" s="4">
        <v>441</v>
      </c>
      <c r="W2248" s="4" t="s">
        <v>70</v>
      </c>
      <c r="X2248" s="4">
        <v>726</v>
      </c>
      <c r="Y2248" s="4" t="s">
        <v>71</v>
      </c>
      <c r="Z2248" s="4">
        <v>2</v>
      </c>
      <c r="AA2248" s="4" t="s">
        <v>72</v>
      </c>
      <c r="AB2248" s="4">
        <v>1</v>
      </c>
      <c r="AC2248" s="4" t="s">
        <v>73</v>
      </c>
      <c r="AD2248" s="36">
        <v>1</v>
      </c>
      <c r="AE2248" s="36" t="s">
        <v>73</v>
      </c>
      <c r="AF2248" s="4"/>
      <c r="AG2248" s="4"/>
      <c r="AH2248" s="4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</row>
    <row r="2249" spans="1:46" ht="15" customHeight="1" x14ac:dyDescent="0.35">
      <c r="A2249" s="4">
        <v>2024</v>
      </c>
      <c r="B2249" s="4" t="s">
        <v>34</v>
      </c>
      <c r="C2249" s="4" t="s">
        <v>244</v>
      </c>
      <c r="D2249" s="55">
        <v>45595</v>
      </c>
      <c r="E2249" s="4" t="s">
        <v>4533</v>
      </c>
      <c r="F2249" s="4" t="s">
        <v>3709</v>
      </c>
      <c r="G2249" s="4" t="s">
        <v>37</v>
      </c>
      <c r="H2249" s="4" t="s">
        <v>38</v>
      </c>
      <c r="I2249" s="4" t="s">
        <v>2948</v>
      </c>
      <c r="J2249" s="4"/>
      <c r="K2249" s="55">
        <v>45602</v>
      </c>
      <c r="L2249" s="4" t="s">
        <v>860</v>
      </c>
      <c r="M2249" s="4" t="s">
        <v>2983</v>
      </c>
      <c r="N2249" s="55"/>
      <c r="O2249" s="4" t="s">
        <v>5869</v>
      </c>
      <c r="P2249" s="55">
        <v>45602</v>
      </c>
      <c r="Q2249" s="4" t="s">
        <v>5870</v>
      </c>
      <c r="R2249" s="4"/>
      <c r="S2249" s="4"/>
      <c r="T2249" s="4">
        <v>10</v>
      </c>
      <c r="U2249" s="4" t="s">
        <v>246</v>
      </c>
      <c r="V2249" s="4">
        <v>532</v>
      </c>
      <c r="W2249" s="4" t="s">
        <v>1275</v>
      </c>
      <c r="X2249" s="4">
        <v>110</v>
      </c>
      <c r="Y2249" s="4" t="s">
        <v>1276</v>
      </c>
      <c r="Z2249" s="4">
        <v>2</v>
      </c>
      <c r="AA2249" s="4" t="s">
        <v>72</v>
      </c>
      <c r="AB2249" s="4">
        <v>1</v>
      </c>
      <c r="AC2249" s="4" t="s">
        <v>73</v>
      </c>
      <c r="AD2249" s="36">
        <v>5</v>
      </c>
      <c r="AE2249" s="36" t="s">
        <v>439</v>
      </c>
      <c r="AF2249" s="4"/>
      <c r="AG2249" s="4"/>
      <c r="AH2249" s="4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</row>
    <row r="2250" spans="1:46" ht="15" customHeight="1" x14ac:dyDescent="0.35">
      <c r="A2250" s="4">
        <v>2026</v>
      </c>
      <c r="B2250" s="4" t="s">
        <v>147</v>
      </c>
      <c r="C2250" s="4" t="s">
        <v>148</v>
      </c>
      <c r="D2250" s="55">
        <v>45601</v>
      </c>
      <c r="E2250" s="4" t="s">
        <v>4533</v>
      </c>
      <c r="F2250" s="4" t="s">
        <v>3709</v>
      </c>
      <c r="G2250" s="4" t="s">
        <v>37</v>
      </c>
      <c r="H2250" s="4" t="s">
        <v>4538</v>
      </c>
      <c r="I2250" s="4" t="s">
        <v>748</v>
      </c>
      <c r="J2250" s="56"/>
      <c r="K2250" s="57"/>
      <c r="L2250" s="4" t="s">
        <v>4540</v>
      </c>
      <c r="M2250" s="4" t="s">
        <v>5871</v>
      </c>
      <c r="N2250" s="55"/>
      <c r="O2250" s="4"/>
      <c r="P2250" s="55"/>
      <c r="Q2250" s="4"/>
      <c r="R2250" s="4"/>
      <c r="S2250" s="4"/>
      <c r="T2250" s="4">
        <v>0</v>
      </c>
      <c r="U2250" s="4" t="s">
        <v>150</v>
      </c>
      <c r="V2250" s="4">
        <v>301353</v>
      </c>
      <c r="W2250" s="4" t="s">
        <v>5872</v>
      </c>
      <c r="X2250" s="4">
        <v>301353</v>
      </c>
      <c r="Y2250" s="4" t="s">
        <v>5872</v>
      </c>
      <c r="Z2250" s="4">
        <v>15</v>
      </c>
      <c r="AA2250" s="4" t="s">
        <v>43</v>
      </c>
      <c r="AB2250" s="4">
        <v>7</v>
      </c>
      <c r="AC2250" s="4" t="s">
        <v>2233</v>
      </c>
      <c r="AD2250" s="36">
        <v>15</v>
      </c>
      <c r="AE2250" s="36" t="s">
        <v>5873</v>
      </c>
      <c r="AF2250" s="4"/>
      <c r="AG2250" s="4"/>
      <c r="AH2250" s="4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</row>
    <row r="2251" spans="1:46" ht="15" customHeight="1" x14ac:dyDescent="0.35">
      <c r="A2251" s="4">
        <v>2025</v>
      </c>
      <c r="B2251" s="4" t="s">
        <v>34</v>
      </c>
      <c r="C2251" s="4" t="s">
        <v>34</v>
      </c>
      <c r="D2251" s="55">
        <v>45601</v>
      </c>
      <c r="E2251" s="4" t="s">
        <v>4533</v>
      </c>
      <c r="F2251" s="4" t="s">
        <v>3709</v>
      </c>
      <c r="G2251" s="4" t="s">
        <v>37</v>
      </c>
      <c r="H2251" s="4" t="s">
        <v>38</v>
      </c>
      <c r="I2251" s="4" t="s">
        <v>2755</v>
      </c>
      <c r="J2251" s="4">
        <v>7</v>
      </c>
      <c r="K2251" s="55">
        <v>45740</v>
      </c>
      <c r="L2251" s="4" t="s">
        <v>860</v>
      </c>
      <c r="M2251" s="4" t="s">
        <v>3185</v>
      </c>
      <c r="N2251" s="55" t="s">
        <v>4973</v>
      </c>
      <c r="O2251" s="4" t="s">
        <v>5874</v>
      </c>
      <c r="P2251" s="55">
        <v>45740</v>
      </c>
      <c r="Q2251" s="4" t="s">
        <v>5875</v>
      </c>
      <c r="R2251" s="4"/>
      <c r="S2251" s="4"/>
      <c r="T2251" s="56">
        <v>5</v>
      </c>
      <c r="U2251" s="56" t="s">
        <v>121</v>
      </c>
      <c r="V2251" s="56">
        <v>52</v>
      </c>
      <c r="W2251" s="56" t="s">
        <v>222</v>
      </c>
      <c r="X2251" s="56">
        <v>1534</v>
      </c>
      <c r="Y2251" s="56" t="s">
        <v>223</v>
      </c>
      <c r="Z2251" s="56">
        <v>15</v>
      </c>
      <c r="AA2251" s="56" t="s">
        <v>43</v>
      </c>
      <c r="AB2251" s="56">
        <v>1</v>
      </c>
      <c r="AC2251" s="56" t="s">
        <v>43</v>
      </c>
      <c r="AD2251" s="37">
        <v>30</v>
      </c>
      <c r="AE2251" s="37" t="s">
        <v>130</v>
      </c>
      <c r="AF2251" s="4"/>
      <c r="AG2251" s="4"/>
      <c r="AH2251" s="4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</row>
    <row r="2252" spans="1:46" ht="15" customHeight="1" x14ac:dyDescent="0.35">
      <c r="A2252" s="4">
        <v>2024</v>
      </c>
      <c r="B2252" s="4" t="s">
        <v>62</v>
      </c>
      <c r="C2252" s="4" t="s">
        <v>62</v>
      </c>
      <c r="D2252" s="55">
        <v>45603</v>
      </c>
      <c r="E2252" s="4" t="s">
        <v>3198</v>
      </c>
      <c r="F2252" s="4" t="s">
        <v>36</v>
      </c>
      <c r="G2252" s="4" t="s">
        <v>921</v>
      </c>
      <c r="H2252" s="4" t="s">
        <v>38</v>
      </c>
      <c r="I2252" s="4" t="s">
        <v>2755</v>
      </c>
      <c r="J2252" s="4">
        <v>3</v>
      </c>
      <c r="K2252" s="55">
        <v>45615</v>
      </c>
      <c r="L2252" s="4" t="s">
        <v>860</v>
      </c>
      <c r="M2252" s="4" t="s">
        <v>2949</v>
      </c>
      <c r="N2252" s="55" t="s">
        <v>3710</v>
      </c>
      <c r="O2252" s="4" t="s">
        <v>5876</v>
      </c>
      <c r="P2252" s="55">
        <v>45615</v>
      </c>
      <c r="Q2252" s="4" t="s">
        <v>5877</v>
      </c>
      <c r="R2252" s="4"/>
      <c r="S2252" s="4"/>
      <c r="T2252" s="4">
        <v>99</v>
      </c>
      <c r="U2252" s="4" t="s">
        <v>64</v>
      </c>
      <c r="V2252" s="4">
        <v>459</v>
      </c>
      <c r="W2252" s="4" t="s">
        <v>106</v>
      </c>
      <c r="X2252" s="4">
        <v>921</v>
      </c>
      <c r="Y2252" s="4" t="s">
        <v>107</v>
      </c>
      <c r="Z2252" s="4">
        <v>22</v>
      </c>
      <c r="AA2252" s="4" t="s">
        <v>108</v>
      </c>
      <c r="AB2252" s="4">
        <v>1</v>
      </c>
      <c r="AC2252" s="4" t="s">
        <v>109</v>
      </c>
      <c r="AD2252" s="36">
        <v>1</v>
      </c>
      <c r="AE2252" s="36" t="s">
        <v>109</v>
      </c>
      <c r="AF2252" s="4"/>
      <c r="AG2252" s="4"/>
      <c r="AH2252" s="4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</row>
    <row r="2253" spans="1:46" ht="15" customHeight="1" x14ac:dyDescent="0.35">
      <c r="A2253" s="4">
        <v>2025</v>
      </c>
      <c r="B2253" s="4" t="s">
        <v>34</v>
      </c>
      <c r="C2253" s="4" t="s">
        <v>34</v>
      </c>
      <c r="D2253" s="55">
        <v>45596</v>
      </c>
      <c r="E2253" s="4" t="s">
        <v>4533</v>
      </c>
      <c r="F2253" s="4" t="s">
        <v>3709</v>
      </c>
      <c r="G2253" s="4" t="s">
        <v>37</v>
      </c>
      <c r="H2253" s="4" t="s">
        <v>38</v>
      </c>
      <c r="I2253" s="4" t="s">
        <v>2742</v>
      </c>
      <c r="J2253" s="4">
        <v>3</v>
      </c>
      <c r="K2253" s="55">
        <v>45687</v>
      </c>
      <c r="L2253" s="4" t="s">
        <v>860</v>
      </c>
      <c r="M2253" s="4" t="s">
        <v>3185</v>
      </c>
      <c r="N2253" s="55" t="s">
        <v>4973</v>
      </c>
      <c r="O2253" s="4" t="s">
        <v>5878</v>
      </c>
      <c r="P2253" s="55">
        <v>45687</v>
      </c>
      <c r="Q2253" s="4" t="s">
        <v>5879</v>
      </c>
      <c r="R2253" s="4"/>
      <c r="S2253" s="4"/>
      <c r="T2253" s="4">
        <v>1</v>
      </c>
      <c r="U2253" s="4" t="s">
        <v>40</v>
      </c>
      <c r="V2253" s="4">
        <v>12</v>
      </c>
      <c r="W2253" s="4" t="s">
        <v>55</v>
      </c>
      <c r="X2253" s="4">
        <v>1064</v>
      </c>
      <c r="Y2253" s="4" t="s">
        <v>56</v>
      </c>
      <c r="Z2253" s="4">
        <v>15</v>
      </c>
      <c r="AA2253" s="4" t="s">
        <v>43</v>
      </c>
      <c r="AB2253" s="4">
        <v>1</v>
      </c>
      <c r="AC2253" s="4" t="s">
        <v>43</v>
      </c>
      <c r="AD2253" s="36">
        <v>1</v>
      </c>
      <c r="AE2253" s="36" t="s">
        <v>43</v>
      </c>
      <c r="AF2253" s="4"/>
      <c r="AG2253" s="4"/>
      <c r="AH2253" s="4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</row>
    <row r="2254" spans="1:46" ht="15" customHeight="1" x14ac:dyDescent="0.35">
      <c r="A2254" s="4">
        <v>2025</v>
      </c>
      <c r="B2254" s="4" t="s">
        <v>34</v>
      </c>
      <c r="C2254" s="4" t="s">
        <v>34</v>
      </c>
      <c r="D2254" s="55">
        <v>45595</v>
      </c>
      <c r="E2254" s="4" t="s">
        <v>4533</v>
      </c>
      <c r="F2254" s="4" t="s">
        <v>3709</v>
      </c>
      <c r="G2254" s="4" t="s">
        <v>37</v>
      </c>
      <c r="H2254" s="4" t="s">
        <v>38</v>
      </c>
      <c r="I2254" s="4" t="s">
        <v>2742</v>
      </c>
      <c r="J2254" s="4">
        <v>3</v>
      </c>
      <c r="K2254" s="55">
        <v>45685</v>
      </c>
      <c r="L2254" s="4" t="s">
        <v>860</v>
      </c>
      <c r="M2254" s="4" t="s">
        <v>3185</v>
      </c>
      <c r="N2254" s="55" t="s">
        <v>4973</v>
      </c>
      <c r="O2254" s="4" t="s">
        <v>5880</v>
      </c>
      <c r="P2254" s="55">
        <v>45685</v>
      </c>
      <c r="Q2254" s="4" t="s">
        <v>5881</v>
      </c>
      <c r="R2254" s="4"/>
      <c r="S2254" s="4"/>
      <c r="T2254" s="4">
        <v>1</v>
      </c>
      <c r="U2254" s="4" t="s">
        <v>40</v>
      </c>
      <c r="V2254" s="4">
        <v>2</v>
      </c>
      <c r="W2254" s="4" t="s">
        <v>336</v>
      </c>
      <c r="X2254" s="4">
        <v>5</v>
      </c>
      <c r="Y2254" s="4" t="s">
        <v>337</v>
      </c>
      <c r="Z2254" s="4">
        <v>15</v>
      </c>
      <c r="AA2254" s="4" t="s">
        <v>43</v>
      </c>
      <c r="AB2254" s="4">
        <v>1</v>
      </c>
      <c r="AC2254" s="4" t="s">
        <v>43</v>
      </c>
      <c r="AD2254" s="36">
        <v>13</v>
      </c>
      <c r="AE2254" s="36" t="s">
        <v>44</v>
      </c>
      <c r="AF2254" s="4"/>
      <c r="AG2254" s="4"/>
      <c r="AH2254" s="4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</row>
    <row r="2255" spans="1:46" ht="15" customHeight="1" x14ac:dyDescent="0.35">
      <c r="A2255" s="4">
        <v>2024</v>
      </c>
      <c r="B2255" s="4" t="s">
        <v>34</v>
      </c>
      <c r="C2255" s="4" t="s">
        <v>34</v>
      </c>
      <c r="D2255" s="55">
        <v>45593</v>
      </c>
      <c r="E2255" s="4" t="s">
        <v>4533</v>
      </c>
      <c r="F2255" s="4" t="s">
        <v>3709</v>
      </c>
      <c r="G2255" s="4" t="s">
        <v>37</v>
      </c>
      <c r="H2255" s="4" t="s">
        <v>38</v>
      </c>
      <c r="I2255" s="4" t="s">
        <v>2742</v>
      </c>
      <c r="J2255" s="4"/>
      <c r="K2255" s="55">
        <v>45645</v>
      </c>
      <c r="L2255" s="4" t="s">
        <v>860</v>
      </c>
      <c r="M2255" s="4" t="s">
        <v>3632</v>
      </c>
      <c r="N2255" s="55"/>
      <c r="O2255" s="4" t="s">
        <v>5882</v>
      </c>
      <c r="P2255" s="55">
        <v>45645</v>
      </c>
      <c r="Q2255" s="4" t="s">
        <v>5883</v>
      </c>
      <c r="R2255" s="4"/>
      <c r="S2255" s="4"/>
      <c r="T2255" s="4">
        <v>1</v>
      </c>
      <c r="U2255" s="4" t="s">
        <v>40</v>
      </c>
      <c r="V2255" s="4">
        <v>23</v>
      </c>
      <c r="W2255" s="4" t="s">
        <v>41</v>
      </c>
      <c r="X2255" s="4">
        <v>1314</v>
      </c>
      <c r="Y2255" s="4" t="s">
        <v>42</v>
      </c>
      <c r="Z2255" s="4">
        <v>15</v>
      </c>
      <c r="AA2255" s="4" t="s">
        <v>43</v>
      </c>
      <c r="AB2255" s="4">
        <v>1</v>
      </c>
      <c r="AC2255" s="4" t="s">
        <v>43</v>
      </c>
      <c r="AD2255" s="36">
        <v>13</v>
      </c>
      <c r="AE2255" s="36" t="s">
        <v>44</v>
      </c>
      <c r="AF2255" s="4"/>
      <c r="AG2255" s="4"/>
      <c r="AH2255" s="4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</row>
    <row r="2256" spans="1:46" ht="15" customHeight="1" x14ac:dyDescent="0.35">
      <c r="A2256" s="4">
        <v>2024</v>
      </c>
      <c r="B2256" s="4" t="s">
        <v>34</v>
      </c>
      <c r="C2256" s="4" t="s">
        <v>34</v>
      </c>
      <c r="D2256" s="55">
        <v>45600</v>
      </c>
      <c r="E2256" s="4" t="s">
        <v>4533</v>
      </c>
      <c r="F2256" s="4" t="s">
        <v>3709</v>
      </c>
      <c r="G2256" s="4" t="s">
        <v>37</v>
      </c>
      <c r="H2256" s="4" t="s">
        <v>38</v>
      </c>
      <c r="I2256" s="4" t="s">
        <v>2742</v>
      </c>
      <c r="J2256" s="4">
        <v>4</v>
      </c>
      <c r="K2256" s="55">
        <v>45645</v>
      </c>
      <c r="L2256" s="4" t="s">
        <v>860</v>
      </c>
      <c r="M2256" s="4" t="s">
        <v>3632</v>
      </c>
      <c r="N2256" s="55" t="s">
        <v>4973</v>
      </c>
      <c r="O2256" s="4" t="s">
        <v>5884</v>
      </c>
      <c r="P2256" s="55">
        <v>45645</v>
      </c>
      <c r="Q2256" s="4" t="s">
        <v>5885</v>
      </c>
      <c r="R2256" s="4"/>
      <c r="S2256" s="4"/>
      <c r="T2256" s="4">
        <v>1</v>
      </c>
      <c r="U2256" s="4" t="s">
        <v>40</v>
      </c>
      <c r="V2256" s="4">
        <v>21</v>
      </c>
      <c r="W2256" s="4" t="s">
        <v>402</v>
      </c>
      <c r="X2256" s="4">
        <v>1267</v>
      </c>
      <c r="Y2256" s="4" t="s">
        <v>402</v>
      </c>
      <c r="Z2256" s="4">
        <v>15</v>
      </c>
      <c r="AA2256" s="4" t="s">
        <v>43</v>
      </c>
      <c r="AB2256" s="4">
        <v>1</v>
      </c>
      <c r="AC2256" s="4" t="s">
        <v>43</v>
      </c>
      <c r="AD2256" s="36">
        <v>20</v>
      </c>
      <c r="AE2256" s="36" t="s">
        <v>403</v>
      </c>
      <c r="AF2256" s="4"/>
      <c r="AG2256" s="4"/>
      <c r="AH2256" s="4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</row>
    <row r="2257" spans="1:46" ht="15" customHeight="1" x14ac:dyDescent="0.35">
      <c r="A2257" s="4">
        <v>2025</v>
      </c>
      <c r="B2257" s="4" t="s">
        <v>34</v>
      </c>
      <c r="C2257" s="4" t="s">
        <v>34</v>
      </c>
      <c r="D2257" s="55">
        <v>45596</v>
      </c>
      <c r="E2257" s="4" t="s">
        <v>4533</v>
      </c>
      <c r="F2257" s="4" t="s">
        <v>3709</v>
      </c>
      <c r="G2257" s="4" t="s">
        <v>37</v>
      </c>
      <c r="H2257" s="4" t="s">
        <v>38</v>
      </c>
      <c r="I2257" s="4" t="s">
        <v>2742</v>
      </c>
      <c r="J2257" s="4">
        <v>3</v>
      </c>
      <c r="K2257" s="55">
        <v>45684</v>
      </c>
      <c r="L2257" s="4" t="s">
        <v>860</v>
      </c>
      <c r="M2257" s="4" t="s">
        <v>3185</v>
      </c>
      <c r="N2257" s="55" t="s">
        <v>4973</v>
      </c>
      <c r="O2257" s="4" t="s">
        <v>5886</v>
      </c>
      <c r="P2257" s="55">
        <v>45684</v>
      </c>
      <c r="Q2257" s="4" t="s">
        <v>5887</v>
      </c>
      <c r="R2257" s="4"/>
      <c r="S2257" s="4"/>
      <c r="T2257" s="4">
        <v>37</v>
      </c>
      <c r="U2257" s="4" t="s">
        <v>186</v>
      </c>
      <c r="V2257" s="4">
        <v>211</v>
      </c>
      <c r="W2257" s="4" t="s">
        <v>216</v>
      </c>
      <c r="X2257" s="4">
        <v>1017</v>
      </c>
      <c r="Y2257" s="4" t="s">
        <v>217</v>
      </c>
      <c r="Z2257" s="4">
        <v>15</v>
      </c>
      <c r="AA2257" s="4" t="s">
        <v>43</v>
      </c>
      <c r="AB2257" s="4">
        <v>1</v>
      </c>
      <c r="AC2257" s="4" t="s">
        <v>43</v>
      </c>
      <c r="AD2257" s="36">
        <v>1</v>
      </c>
      <c r="AE2257" s="36" t="s">
        <v>43</v>
      </c>
      <c r="AF2257" s="4"/>
      <c r="AG2257" s="4"/>
      <c r="AH2257" s="4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</row>
    <row r="2258" spans="1:46" ht="15" customHeight="1" x14ac:dyDescent="0.35">
      <c r="A2258" s="4">
        <v>2024</v>
      </c>
      <c r="B2258" s="4" t="s">
        <v>34</v>
      </c>
      <c r="C2258" s="4" t="s">
        <v>34</v>
      </c>
      <c r="D2258" s="55">
        <v>45603</v>
      </c>
      <c r="E2258" s="4" t="s">
        <v>4533</v>
      </c>
      <c r="F2258" s="4" t="s">
        <v>3709</v>
      </c>
      <c r="G2258" s="4" t="s">
        <v>37</v>
      </c>
      <c r="H2258" s="4" t="s">
        <v>38</v>
      </c>
      <c r="I2258" s="4" t="s">
        <v>2742</v>
      </c>
      <c r="J2258" s="4"/>
      <c r="K2258" s="55">
        <v>45646</v>
      </c>
      <c r="L2258" s="4" t="s">
        <v>860</v>
      </c>
      <c r="M2258" s="4" t="s">
        <v>3632</v>
      </c>
      <c r="N2258" s="55"/>
      <c r="O2258" s="4" t="s">
        <v>5888</v>
      </c>
      <c r="P2258" s="55">
        <v>45646</v>
      </c>
      <c r="Q2258" s="4" t="s">
        <v>5889</v>
      </c>
      <c r="R2258" s="4"/>
      <c r="S2258" s="4"/>
      <c r="T2258" s="4">
        <v>1</v>
      </c>
      <c r="U2258" s="4" t="s">
        <v>40</v>
      </c>
      <c r="V2258" s="4">
        <v>19</v>
      </c>
      <c r="W2258" s="4" t="s">
        <v>855</v>
      </c>
      <c r="X2258" s="4">
        <v>1265</v>
      </c>
      <c r="Y2258" s="4" t="s">
        <v>855</v>
      </c>
      <c r="Z2258" s="4">
        <v>15</v>
      </c>
      <c r="AA2258" s="4" t="s">
        <v>43</v>
      </c>
      <c r="AB2258" s="4">
        <v>1</v>
      </c>
      <c r="AC2258" s="4" t="s">
        <v>43</v>
      </c>
      <c r="AD2258" s="36">
        <v>30</v>
      </c>
      <c r="AE2258" s="36" t="s">
        <v>130</v>
      </c>
      <c r="AF2258" s="4"/>
      <c r="AG2258" s="4"/>
      <c r="AH2258" s="4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</row>
    <row r="2259" spans="1:46" ht="15" customHeight="1" x14ac:dyDescent="0.35">
      <c r="A2259" s="4">
        <v>2024</v>
      </c>
      <c r="B2259" s="4" t="s">
        <v>34</v>
      </c>
      <c r="C2259" s="4" t="s">
        <v>34</v>
      </c>
      <c r="D2259" s="55">
        <v>45586</v>
      </c>
      <c r="E2259" s="4" t="s">
        <v>4533</v>
      </c>
      <c r="F2259" s="4" t="s">
        <v>3709</v>
      </c>
      <c r="G2259" s="4" t="s">
        <v>37</v>
      </c>
      <c r="H2259" s="4" t="s">
        <v>38</v>
      </c>
      <c r="I2259" s="4" t="s">
        <v>2742</v>
      </c>
      <c r="J2259" s="4">
        <v>4</v>
      </c>
      <c r="K2259" s="55">
        <v>45656</v>
      </c>
      <c r="L2259" s="4" t="s">
        <v>860</v>
      </c>
      <c r="M2259" s="4" t="s">
        <v>4585</v>
      </c>
      <c r="N2259" s="55" t="s">
        <v>4973</v>
      </c>
      <c r="O2259" s="4" t="s">
        <v>5890</v>
      </c>
      <c r="P2259" s="55">
        <v>45656</v>
      </c>
      <c r="Q2259" s="4" t="s">
        <v>5891</v>
      </c>
      <c r="R2259" s="4"/>
      <c r="S2259" s="4"/>
      <c r="T2259" s="4">
        <v>1</v>
      </c>
      <c r="U2259" s="4" t="s">
        <v>40</v>
      </c>
      <c r="V2259" s="4">
        <v>29</v>
      </c>
      <c r="W2259" s="4" t="s">
        <v>4487</v>
      </c>
      <c r="X2259" s="4">
        <v>1750</v>
      </c>
      <c r="Y2259" s="4" t="s">
        <v>4488</v>
      </c>
      <c r="Z2259" s="4">
        <v>15</v>
      </c>
      <c r="AA2259" s="4" t="s">
        <v>43</v>
      </c>
      <c r="AB2259" s="4">
        <v>1</v>
      </c>
      <c r="AC2259" s="4" t="s">
        <v>43</v>
      </c>
      <c r="AD2259" s="36">
        <v>1</v>
      </c>
      <c r="AE2259" s="36" t="s">
        <v>43</v>
      </c>
      <c r="AF2259" s="4"/>
      <c r="AG2259" s="4"/>
      <c r="AH2259" s="4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</row>
    <row r="2260" spans="1:46" ht="15" customHeight="1" x14ac:dyDescent="0.35">
      <c r="A2260" s="4">
        <v>2024</v>
      </c>
      <c r="B2260" s="4" t="s">
        <v>147</v>
      </c>
      <c r="C2260" s="4" t="s">
        <v>207</v>
      </c>
      <c r="D2260" s="55">
        <v>45604</v>
      </c>
      <c r="E2260" s="4" t="s">
        <v>3198</v>
      </c>
      <c r="F2260" s="4" t="s">
        <v>36</v>
      </c>
      <c r="G2260" s="4" t="s">
        <v>921</v>
      </c>
      <c r="H2260" s="4" t="s">
        <v>38</v>
      </c>
      <c r="I2260" s="4" t="s">
        <v>2948</v>
      </c>
      <c r="J2260" s="4"/>
      <c r="K2260" s="55">
        <v>45608</v>
      </c>
      <c r="L2260" s="4" t="s">
        <v>860</v>
      </c>
      <c r="M2260" s="4" t="s">
        <v>3632</v>
      </c>
      <c r="N2260" s="55"/>
      <c r="O2260" s="4" t="s">
        <v>5892</v>
      </c>
      <c r="P2260" s="55">
        <v>45608</v>
      </c>
      <c r="Q2260" s="4" t="s">
        <v>5893</v>
      </c>
      <c r="R2260" s="4"/>
      <c r="S2260" s="4"/>
      <c r="T2260" s="4">
        <v>0</v>
      </c>
      <c r="U2260" s="4" t="s">
        <v>150</v>
      </c>
      <c r="V2260" s="4">
        <v>300331</v>
      </c>
      <c r="W2260" s="4" t="s">
        <v>697</v>
      </c>
      <c r="X2260" s="4">
        <v>300331</v>
      </c>
      <c r="Y2260" s="4" t="s">
        <v>697</v>
      </c>
      <c r="Z2260" s="4">
        <v>4</v>
      </c>
      <c r="AA2260" s="4" t="s">
        <v>301</v>
      </c>
      <c r="AB2260" s="4">
        <v>1</v>
      </c>
      <c r="AC2260" s="4" t="s">
        <v>301</v>
      </c>
      <c r="AD2260" s="36">
        <v>1</v>
      </c>
      <c r="AE2260" s="36" t="s">
        <v>301</v>
      </c>
      <c r="AF2260" s="4"/>
      <c r="AG2260" s="4"/>
      <c r="AH2260" s="4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</row>
    <row r="2261" spans="1:46" ht="15" customHeight="1" x14ac:dyDescent="0.35">
      <c r="A2261" s="4">
        <v>2024</v>
      </c>
      <c r="B2261" s="4" t="s">
        <v>147</v>
      </c>
      <c r="C2261" s="4" t="s">
        <v>148</v>
      </c>
      <c r="D2261" s="55">
        <v>45608</v>
      </c>
      <c r="E2261" s="4" t="s">
        <v>4533</v>
      </c>
      <c r="F2261" s="4" t="s">
        <v>3709</v>
      </c>
      <c r="G2261" s="4" t="s">
        <v>37</v>
      </c>
      <c r="H2261" s="4" t="s">
        <v>38</v>
      </c>
      <c r="I2261" s="4" t="s">
        <v>2755</v>
      </c>
      <c r="J2261" s="4">
        <v>4</v>
      </c>
      <c r="K2261" s="55">
        <v>45646</v>
      </c>
      <c r="L2261" s="4" t="s">
        <v>860</v>
      </c>
      <c r="M2261" s="4" t="s">
        <v>2983</v>
      </c>
      <c r="N2261" s="55" t="s">
        <v>3710</v>
      </c>
      <c r="O2261" s="4" t="s">
        <v>5894</v>
      </c>
      <c r="P2261" s="55">
        <v>45646</v>
      </c>
      <c r="Q2261" s="4" t="s">
        <v>5895</v>
      </c>
      <c r="R2261" s="4"/>
      <c r="S2261" s="4"/>
      <c r="T2261" s="4">
        <v>0</v>
      </c>
      <c r="U2261" s="4" t="s">
        <v>150</v>
      </c>
      <c r="V2261" s="4">
        <v>301758</v>
      </c>
      <c r="W2261" s="4" t="s">
        <v>3177</v>
      </c>
      <c r="X2261" s="4">
        <v>301758</v>
      </c>
      <c r="Y2261" s="4" t="s">
        <v>3177</v>
      </c>
      <c r="Z2261" s="4">
        <v>22</v>
      </c>
      <c r="AA2261" s="4" t="s">
        <v>108</v>
      </c>
      <c r="AB2261" s="4">
        <v>8</v>
      </c>
      <c r="AC2261" s="4" t="s">
        <v>804</v>
      </c>
      <c r="AD2261" s="36">
        <v>9</v>
      </c>
      <c r="AE2261" s="36" t="s">
        <v>3178</v>
      </c>
      <c r="AF2261" s="4"/>
      <c r="AG2261" s="4"/>
      <c r="AH2261" s="4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</row>
    <row r="2262" spans="1:46" ht="15" customHeight="1" x14ac:dyDescent="0.35">
      <c r="A2262" s="4">
        <v>2024</v>
      </c>
      <c r="B2262" s="4" t="s">
        <v>147</v>
      </c>
      <c r="C2262" s="4" t="s">
        <v>148</v>
      </c>
      <c r="D2262" s="55">
        <v>45608</v>
      </c>
      <c r="E2262" s="4" t="s">
        <v>4533</v>
      </c>
      <c r="F2262" s="4" t="s">
        <v>3709</v>
      </c>
      <c r="G2262" s="4" t="s">
        <v>37</v>
      </c>
      <c r="H2262" s="4" t="s">
        <v>38</v>
      </c>
      <c r="I2262" s="4" t="s">
        <v>4520</v>
      </c>
      <c r="J2262" s="4"/>
      <c r="K2262" s="55">
        <v>45639</v>
      </c>
      <c r="L2262" s="4" t="s">
        <v>860</v>
      </c>
      <c r="M2262" s="4" t="s">
        <v>3632</v>
      </c>
      <c r="N2262" s="55" t="s">
        <v>3710</v>
      </c>
      <c r="O2262" s="4" t="s">
        <v>5896</v>
      </c>
      <c r="P2262" s="55">
        <v>45639</v>
      </c>
      <c r="Q2262" s="4" t="s">
        <v>5897</v>
      </c>
      <c r="R2262" s="4"/>
      <c r="S2262" s="4"/>
      <c r="T2262" s="4">
        <v>0</v>
      </c>
      <c r="U2262" s="4" t="s">
        <v>150</v>
      </c>
      <c r="V2262" s="4">
        <v>300640</v>
      </c>
      <c r="W2262" s="4" t="s">
        <v>3275</v>
      </c>
      <c r="X2262" s="4">
        <v>300640</v>
      </c>
      <c r="Y2262" s="4" t="s">
        <v>3275</v>
      </c>
      <c r="Z2262" s="4">
        <v>6</v>
      </c>
      <c r="AA2262" s="4" t="s">
        <v>413</v>
      </c>
      <c r="AB2262" s="4">
        <v>9</v>
      </c>
      <c r="AC2262" s="4" t="s">
        <v>1861</v>
      </c>
      <c r="AD2262" s="36">
        <v>6</v>
      </c>
      <c r="AE2262" s="36" t="s">
        <v>3276</v>
      </c>
      <c r="AF2262" s="4"/>
      <c r="AG2262" s="4"/>
      <c r="AH2262" s="4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</row>
    <row r="2263" spans="1:46" ht="15" customHeight="1" x14ac:dyDescent="0.35">
      <c r="A2263" s="4">
        <v>2024</v>
      </c>
      <c r="B2263" s="4" t="s">
        <v>147</v>
      </c>
      <c r="C2263" s="4" t="s">
        <v>148</v>
      </c>
      <c r="D2263" s="55">
        <v>45607</v>
      </c>
      <c r="E2263" s="4" t="s">
        <v>4533</v>
      </c>
      <c r="F2263" s="4" t="s">
        <v>3709</v>
      </c>
      <c r="G2263" s="4" t="s">
        <v>37</v>
      </c>
      <c r="H2263" s="4" t="s">
        <v>38</v>
      </c>
      <c r="I2263" s="4" t="s">
        <v>5120</v>
      </c>
      <c r="J2263" s="4"/>
      <c r="K2263" s="55">
        <v>45615</v>
      </c>
      <c r="L2263" s="4" t="s">
        <v>860</v>
      </c>
      <c r="M2263" s="4" t="s">
        <v>3632</v>
      </c>
      <c r="N2263" s="55"/>
      <c r="O2263" s="4" t="s">
        <v>5898</v>
      </c>
      <c r="P2263" s="55">
        <v>45615</v>
      </c>
      <c r="Q2263" s="4" t="s">
        <v>5899</v>
      </c>
      <c r="R2263" s="4"/>
      <c r="S2263" s="4"/>
      <c r="T2263" s="4">
        <v>0</v>
      </c>
      <c r="U2263" s="4" t="s">
        <v>150</v>
      </c>
      <c r="V2263" s="4">
        <v>300230</v>
      </c>
      <c r="W2263" s="4" t="s">
        <v>5900</v>
      </c>
      <c r="X2263" s="4">
        <v>300230</v>
      </c>
      <c r="Y2263" s="4" t="s">
        <v>5900</v>
      </c>
      <c r="Z2263" s="4">
        <v>2</v>
      </c>
      <c r="AA2263" s="4" t="s">
        <v>72</v>
      </c>
      <c r="AB2263" s="4">
        <v>18</v>
      </c>
      <c r="AC2263" s="4" t="s">
        <v>907</v>
      </c>
      <c r="AD2263" s="36">
        <v>7</v>
      </c>
      <c r="AE2263" s="36" t="s">
        <v>5901</v>
      </c>
      <c r="AF2263" s="4"/>
      <c r="AG2263" s="4"/>
      <c r="AH2263" s="4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</row>
    <row r="2264" spans="1:46" ht="15" customHeight="1" x14ac:dyDescent="0.35">
      <c r="A2264" s="4">
        <v>2025</v>
      </c>
      <c r="B2264" s="4" t="s">
        <v>34</v>
      </c>
      <c r="C2264" s="4" t="s">
        <v>34</v>
      </c>
      <c r="D2264" s="55">
        <v>45609</v>
      </c>
      <c r="E2264" s="4" t="s">
        <v>4533</v>
      </c>
      <c r="F2264" s="4" t="s">
        <v>3709</v>
      </c>
      <c r="G2264" s="4" t="s">
        <v>37</v>
      </c>
      <c r="H2264" s="4" t="s">
        <v>38</v>
      </c>
      <c r="I2264" s="4" t="s">
        <v>2755</v>
      </c>
      <c r="J2264" s="4">
        <v>7</v>
      </c>
      <c r="K2264" s="55">
        <v>45673</v>
      </c>
      <c r="L2264" s="4" t="s">
        <v>860</v>
      </c>
      <c r="M2264" s="4" t="s">
        <v>3632</v>
      </c>
      <c r="N2264" s="55" t="s">
        <v>4973</v>
      </c>
      <c r="O2264" s="4" t="s">
        <v>5902</v>
      </c>
      <c r="P2264" s="55">
        <v>45673</v>
      </c>
      <c r="Q2264" s="4" t="s">
        <v>5903</v>
      </c>
      <c r="R2264" s="4"/>
      <c r="S2264" s="4"/>
      <c r="T2264" s="4">
        <v>5</v>
      </c>
      <c r="U2264" s="4" t="s">
        <v>121</v>
      </c>
      <c r="V2264" s="4">
        <v>50</v>
      </c>
      <c r="W2264" s="4" t="s">
        <v>1953</v>
      </c>
      <c r="X2264" s="4">
        <v>1309</v>
      </c>
      <c r="Y2264" s="4" t="s">
        <v>1954</v>
      </c>
      <c r="Z2264" s="4">
        <v>15</v>
      </c>
      <c r="AA2264" s="4" t="s">
        <v>43</v>
      </c>
      <c r="AB2264" s="4">
        <v>1</v>
      </c>
      <c r="AC2264" s="4" t="s">
        <v>43</v>
      </c>
      <c r="AD2264" s="36">
        <v>31</v>
      </c>
      <c r="AE2264" s="36" t="s">
        <v>49</v>
      </c>
      <c r="AF2264" s="4"/>
      <c r="AG2264" s="4"/>
      <c r="AH2264" s="4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</row>
    <row r="2265" spans="1:46" ht="15" customHeight="1" x14ac:dyDescent="0.35">
      <c r="A2265" s="4">
        <v>2025</v>
      </c>
      <c r="B2265" s="4" t="s">
        <v>147</v>
      </c>
      <c r="C2265" s="4" t="s">
        <v>207</v>
      </c>
      <c r="D2265" s="55">
        <v>45611</v>
      </c>
      <c r="E2265" s="4" t="s">
        <v>2956</v>
      </c>
      <c r="F2265" s="4" t="s">
        <v>3709</v>
      </c>
      <c r="G2265" s="4" t="s">
        <v>921</v>
      </c>
      <c r="H2265" s="4" t="s">
        <v>38</v>
      </c>
      <c r="I2265" s="4" t="s">
        <v>4520</v>
      </c>
      <c r="J2265" s="4">
        <v>3</v>
      </c>
      <c r="K2265" s="55">
        <v>45684</v>
      </c>
      <c r="L2265" s="4" t="s">
        <v>860</v>
      </c>
      <c r="M2265" s="4" t="s">
        <v>3185</v>
      </c>
      <c r="N2265" s="55" t="s">
        <v>3710</v>
      </c>
      <c r="O2265" s="4" t="s">
        <v>5904</v>
      </c>
      <c r="P2265" s="55">
        <v>45684</v>
      </c>
      <c r="Q2265" s="4" t="s">
        <v>5905</v>
      </c>
      <c r="R2265" s="4"/>
      <c r="S2265" s="4"/>
      <c r="T2265" s="56">
        <v>0</v>
      </c>
      <c r="U2265" s="56" t="s">
        <v>150</v>
      </c>
      <c r="V2265" s="56">
        <v>301148</v>
      </c>
      <c r="W2265" s="56" t="s">
        <v>3841</v>
      </c>
      <c r="X2265" s="56">
        <v>301148</v>
      </c>
      <c r="Y2265" s="56" t="s">
        <v>3841</v>
      </c>
      <c r="Z2265" s="56">
        <v>13</v>
      </c>
      <c r="AA2265" s="56" t="s">
        <v>314</v>
      </c>
      <c r="AB2265" s="56">
        <v>3</v>
      </c>
      <c r="AC2265" s="56" t="s">
        <v>3842</v>
      </c>
      <c r="AD2265" s="37">
        <v>1</v>
      </c>
      <c r="AE2265" s="37" t="s">
        <v>3842</v>
      </c>
      <c r="AF2265" s="4"/>
      <c r="AG2265" s="4"/>
      <c r="AH2265" s="4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</row>
    <row r="2266" spans="1:46" ht="15" customHeight="1" x14ac:dyDescent="0.35">
      <c r="A2266" s="4">
        <v>2024</v>
      </c>
      <c r="B2266" s="4" t="s">
        <v>147</v>
      </c>
      <c r="C2266" s="4" t="s">
        <v>207</v>
      </c>
      <c r="D2266" s="55">
        <v>45609</v>
      </c>
      <c r="E2266" s="4" t="s">
        <v>4533</v>
      </c>
      <c r="F2266" s="4" t="s">
        <v>3709</v>
      </c>
      <c r="G2266" s="4" t="s">
        <v>37</v>
      </c>
      <c r="H2266" s="4" t="s">
        <v>38</v>
      </c>
      <c r="I2266" s="4" t="s">
        <v>4520</v>
      </c>
      <c r="J2266" s="4"/>
      <c r="K2266" s="55">
        <v>45639</v>
      </c>
      <c r="L2266" s="4" t="s">
        <v>860</v>
      </c>
      <c r="M2266" s="4" t="s">
        <v>4585</v>
      </c>
      <c r="N2266" s="55" t="s">
        <v>3710</v>
      </c>
      <c r="O2266" s="4" t="s">
        <v>5906</v>
      </c>
      <c r="P2266" s="55">
        <v>45639</v>
      </c>
      <c r="Q2266" s="4" t="s">
        <v>5907</v>
      </c>
      <c r="R2266" s="4"/>
      <c r="S2266" s="4"/>
      <c r="T2266" s="4">
        <v>0</v>
      </c>
      <c r="U2266" s="4" t="s">
        <v>150</v>
      </c>
      <c r="V2266" s="4">
        <v>301176</v>
      </c>
      <c r="W2266" s="4" t="s">
        <v>2131</v>
      </c>
      <c r="X2266" s="4">
        <v>301176</v>
      </c>
      <c r="Y2266" s="4" t="s">
        <v>2131</v>
      </c>
      <c r="Z2266" s="4">
        <v>13</v>
      </c>
      <c r="AA2266" s="4" t="s">
        <v>314</v>
      </c>
      <c r="AB2266" s="4">
        <v>8</v>
      </c>
      <c r="AC2266" s="4" t="s">
        <v>2132</v>
      </c>
      <c r="AD2266" s="36">
        <v>1</v>
      </c>
      <c r="AE2266" s="36" t="s">
        <v>2133</v>
      </c>
      <c r="AF2266" s="4"/>
      <c r="AG2266" s="4"/>
      <c r="AH2266" s="4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</row>
    <row r="2267" spans="1:46" ht="15" customHeight="1" x14ac:dyDescent="0.35">
      <c r="A2267" s="4">
        <v>2024</v>
      </c>
      <c r="B2267" s="4" t="s">
        <v>147</v>
      </c>
      <c r="C2267" s="4" t="s">
        <v>207</v>
      </c>
      <c r="D2267" s="55">
        <v>45611</v>
      </c>
      <c r="E2267" s="4" t="s">
        <v>4533</v>
      </c>
      <c r="F2267" s="4" t="s">
        <v>3709</v>
      </c>
      <c r="G2267" s="4" t="s">
        <v>37</v>
      </c>
      <c r="H2267" s="4" t="s">
        <v>38</v>
      </c>
      <c r="I2267" s="4" t="s">
        <v>4520</v>
      </c>
      <c r="J2267" s="4">
        <v>4</v>
      </c>
      <c r="K2267" s="57">
        <v>45652</v>
      </c>
      <c r="L2267" s="4" t="s">
        <v>860</v>
      </c>
      <c r="M2267" s="4" t="s">
        <v>2983</v>
      </c>
      <c r="N2267" s="55" t="s">
        <v>3710</v>
      </c>
      <c r="O2267" s="4" t="s">
        <v>5908</v>
      </c>
      <c r="P2267" s="55">
        <v>45652</v>
      </c>
      <c r="Q2267" s="4" t="s">
        <v>5909</v>
      </c>
      <c r="R2267" s="4"/>
      <c r="S2267" s="4"/>
      <c r="T2267" s="4">
        <v>0</v>
      </c>
      <c r="U2267" s="4" t="s">
        <v>150</v>
      </c>
      <c r="V2267" s="4">
        <v>301161</v>
      </c>
      <c r="W2267" s="4" t="s">
        <v>5910</v>
      </c>
      <c r="X2267" s="4">
        <v>301161</v>
      </c>
      <c r="Y2267" s="4" t="s">
        <v>5910</v>
      </c>
      <c r="Z2267" s="4">
        <v>13</v>
      </c>
      <c r="AA2267" s="4" t="s">
        <v>314</v>
      </c>
      <c r="AB2267" s="4">
        <v>6</v>
      </c>
      <c r="AC2267" s="4" t="s">
        <v>4469</v>
      </c>
      <c r="AD2267" s="36">
        <v>1</v>
      </c>
      <c r="AE2267" s="36" t="s">
        <v>4469</v>
      </c>
      <c r="AF2267" s="4"/>
      <c r="AG2267" s="4"/>
      <c r="AH2267" s="4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</row>
    <row r="2268" spans="1:46" ht="15" customHeight="1" x14ac:dyDescent="0.35">
      <c r="A2268" s="4">
        <v>2025</v>
      </c>
      <c r="B2268" s="4" t="s">
        <v>147</v>
      </c>
      <c r="C2268" s="4" t="s">
        <v>148</v>
      </c>
      <c r="D2268" s="55">
        <v>45611</v>
      </c>
      <c r="E2268" s="4" t="s">
        <v>4533</v>
      </c>
      <c r="F2268" s="4" t="s">
        <v>3709</v>
      </c>
      <c r="G2268" s="4" t="s">
        <v>37</v>
      </c>
      <c r="H2268" s="4" t="s">
        <v>38</v>
      </c>
      <c r="I2268" s="4" t="s">
        <v>2755</v>
      </c>
      <c r="J2268" s="4">
        <v>6</v>
      </c>
      <c r="K2268" s="55">
        <v>45714</v>
      </c>
      <c r="L2268" s="4" t="s">
        <v>860</v>
      </c>
      <c r="M2268" s="4" t="s">
        <v>4585</v>
      </c>
      <c r="N2268" s="55" t="s">
        <v>3710</v>
      </c>
      <c r="O2268" s="4" t="s">
        <v>5911</v>
      </c>
      <c r="P2268" s="55">
        <v>45714</v>
      </c>
      <c r="Q2268" s="4" t="s">
        <v>5912</v>
      </c>
      <c r="R2268" s="4"/>
      <c r="S2268" s="4"/>
      <c r="T2268" s="4">
        <v>0</v>
      </c>
      <c r="U2268" s="4" t="s">
        <v>150</v>
      </c>
      <c r="V2268" s="4">
        <v>300757</v>
      </c>
      <c r="W2268" s="4" t="s">
        <v>451</v>
      </c>
      <c r="X2268" s="4">
        <v>300757</v>
      </c>
      <c r="Y2268" s="4" t="s">
        <v>451</v>
      </c>
      <c r="Z2268" s="4">
        <v>8</v>
      </c>
      <c r="AA2268" s="4" t="s">
        <v>191</v>
      </c>
      <c r="AB2268" s="4">
        <v>9</v>
      </c>
      <c r="AC2268" s="4" t="s">
        <v>260</v>
      </c>
      <c r="AD2268" s="36">
        <v>10</v>
      </c>
      <c r="AE2268" s="36" t="s">
        <v>452</v>
      </c>
      <c r="AF2268" s="4"/>
      <c r="AG2268" s="4"/>
      <c r="AH2268" s="4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</row>
    <row r="2269" spans="1:46" ht="15" customHeight="1" x14ac:dyDescent="0.35">
      <c r="A2269" s="4">
        <v>2024</v>
      </c>
      <c r="B2269" s="4" t="s">
        <v>147</v>
      </c>
      <c r="C2269" s="4" t="s">
        <v>207</v>
      </c>
      <c r="D2269" s="55">
        <v>45611</v>
      </c>
      <c r="E2269" s="4" t="s">
        <v>2956</v>
      </c>
      <c r="F2269" s="4" t="s">
        <v>36</v>
      </c>
      <c r="G2269" s="4" t="s">
        <v>921</v>
      </c>
      <c r="H2269" s="4" t="s">
        <v>38</v>
      </c>
      <c r="I2269" s="4" t="s">
        <v>4520</v>
      </c>
      <c r="J2269" s="4"/>
      <c r="K2269" s="55">
        <v>45639</v>
      </c>
      <c r="L2269" s="4" t="s">
        <v>860</v>
      </c>
      <c r="M2269" s="4" t="s">
        <v>3632</v>
      </c>
      <c r="N2269" s="55" t="s">
        <v>3710</v>
      </c>
      <c r="O2269" s="4" t="s">
        <v>5913</v>
      </c>
      <c r="P2269" s="55">
        <v>45639</v>
      </c>
      <c r="Q2269" s="4" t="s">
        <v>5914</v>
      </c>
      <c r="R2269" s="4"/>
      <c r="S2269" s="4"/>
      <c r="T2269" s="4">
        <v>0</v>
      </c>
      <c r="U2269" s="4" t="s">
        <v>150</v>
      </c>
      <c r="V2269" s="4">
        <v>301197</v>
      </c>
      <c r="W2269" s="4" t="s">
        <v>3314</v>
      </c>
      <c r="X2269" s="4">
        <v>301197</v>
      </c>
      <c r="Y2269" s="4" t="s">
        <v>3314</v>
      </c>
      <c r="Z2269" s="4">
        <v>13</v>
      </c>
      <c r="AA2269" s="4" t="s">
        <v>314</v>
      </c>
      <c r="AB2269" s="4">
        <v>10</v>
      </c>
      <c r="AC2269" s="4" t="s">
        <v>3125</v>
      </c>
      <c r="AD2269" s="36">
        <v>1</v>
      </c>
      <c r="AE2269" s="36" t="s">
        <v>3125</v>
      </c>
      <c r="AF2269" s="4"/>
      <c r="AG2269" s="4"/>
      <c r="AH2269" s="4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</row>
    <row r="2270" spans="1:46" ht="15" customHeight="1" x14ac:dyDescent="0.35">
      <c r="A2270" s="4">
        <v>2024</v>
      </c>
      <c r="B2270" s="4" t="s">
        <v>34</v>
      </c>
      <c r="C2270" s="4" t="s">
        <v>34</v>
      </c>
      <c r="D2270" s="55">
        <v>45615</v>
      </c>
      <c r="E2270" s="4" t="s">
        <v>4533</v>
      </c>
      <c r="F2270" s="4" t="s">
        <v>3709</v>
      </c>
      <c r="G2270" s="4" t="s">
        <v>37</v>
      </c>
      <c r="H2270" s="4" t="s">
        <v>38</v>
      </c>
      <c r="I2270" s="4" t="s">
        <v>2755</v>
      </c>
      <c r="J2270" s="4">
        <v>3</v>
      </c>
      <c r="K2270" s="55">
        <v>45637</v>
      </c>
      <c r="L2270" s="4" t="s">
        <v>860</v>
      </c>
      <c r="M2270" s="4" t="s">
        <v>2983</v>
      </c>
      <c r="N2270" s="55" t="s">
        <v>4973</v>
      </c>
      <c r="O2270" s="4" t="s">
        <v>5915</v>
      </c>
      <c r="P2270" s="55">
        <v>45637</v>
      </c>
      <c r="Q2270" s="4" t="s">
        <v>5916</v>
      </c>
      <c r="R2270" s="4"/>
      <c r="S2270" s="4"/>
      <c r="T2270" s="4">
        <v>5</v>
      </c>
      <c r="U2270" s="4" t="s">
        <v>121</v>
      </c>
      <c r="V2270" s="4">
        <v>331</v>
      </c>
      <c r="W2270" s="4" t="s">
        <v>226</v>
      </c>
      <c r="X2270" s="4">
        <v>474</v>
      </c>
      <c r="Y2270" s="4" t="s">
        <v>227</v>
      </c>
      <c r="Z2270" s="4">
        <v>15</v>
      </c>
      <c r="AA2270" s="4" t="s">
        <v>43</v>
      </c>
      <c r="AB2270" s="4">
        <v>1</v>
      </c>
      <c r="AC2270" s="4" t="s">
        <v>43</v>
      </c>
      <c r="AD2270" s="36">
        <v>13</v>
      </c>
      <c r="AE2270" s="36" t="s">
        <v>44</v>
      </c>
      <c r="AF2270" s="4"/>
      <c r="AG2270" s="4"/>
      <c r="AH2270" s="4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</row>
    <row r="2271" spans="1:46" ht="15" customHeight="1" x14ac:dyDescent="0.35">
      <c r="A2271" s="4">
        <v>2025</v>
      </c>
      <c r="B2271" s="4" t="s">
        <v>147</v>
      </c>
      <c r="C2271" s="4" t="s">
        <v>148</v>
      </c>
      <c r="D2271" s="55">
        <v>45618</v>
      </c>
      <c r="E2271" s="4" t="s">
        <v>3708</v>
      </c>
      <c r="F2271" s="4" t="s">
        <v>3709</v>
      </c>
      <c r="G2271" s="4" t="s">
        <v>37</v>
      </c>
      <c r="H2271" s="4" t="s">
        <v>38</v>
      </c>
      <c r="I2271" s="4" t="s">
        <v>2755</v>
      </c>
      <c r="J2271" s="4">
        <v>3</v>
      </c>
      <c r="K2271" s="57">
        <v>45939</v>
      </c>
      <c r="L2271" s="4" t="s">
        <v>860</v>
      </c>
      <c r="M2271" s="4" t="s">
        <v>3632</v>
      </c>
      <c r="N2271" s="55" t="s">
        <v>3710</v>
      </c>
      <c r="O2271" s="4" t="s">
        <v>5917</v>
      </c>
      <c r="P2271" s="55">
        <v>45939</v>
      </c>
      <c r="Q2271" s="4" t="s">
        <v>5918</v>
      </c>
      <c r="R2271" s="4"/>
      <c r="S2271" s="4"/>
      <c r="T2271" s="4">
        <v>0</v>
      </c>
      <c r="U2271" s="4" t="s">
        <v>150</v>
      </c>
      <c r="V2271" s="4">
        <v>301737</v>
      </c>
      <c r="W2271" s="4" t="s">
        <v>5919</v>
      </c>
      <c r="X2271" s="4">
        <v>301737</v>
      </c>
      <c r="Y2271" s="4" t="s">
        <v>5919</v>
      </c>
      <c r="Z2271" s="4">
        <v>22</v>
      </c>
      <c r="AA2271" s="4" t="s">
        <v>108</v>
      </c>
      <c r="AB2271" s="4">
        <v>6</v>
      </c>
      <c r="AC2271" s="4" t="s">
        <v>3012</v>
      </c>
      <c r="AD2271" s="36">
        <v>3</v>
      </c>
      <c r="AE2271" s="36" t="s">
        <v>5920</v>
      </c>
      <c r="AF2271" s="4"/>
      <c r="AG2271" s="4"/>
      <c r="AH2271" s="4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</row>
    <row r="2272" spans="1:46" ht="15" customHeight="1" x14ac:dyDescent="0.35">
      <c r="A2272" s="4">
        <v>2025</v>
      </c>
      <c r="B2272" s="4" t="s">
        <v>147</v>
      </c>
      <c r="C2272" s="4" t="s">
        <v>207</v>
      </c>
      <c r="D2272" s="55">
        <v>45719</v>
      </c>
      <c r="E2272" s="4" t="s">
        <v>4533</v>
      </c>
      <c r="F2272" s="4" t="s">
        <v>3709</v>
      </c>
      <c r="G2272" s="4" t="s">
        <v>37</v>
      </c>
      <c r="H2272" s="4" t="s">
        <v>38</v>
      </c>
      <c r="I2272" s="4" t="s">
        <v>2755</v>
      </c>
      <c r="J2272" s="4">
        <v>4</v>
      </c>
      <c r="K2272" s="55">
        <v>45719</v>
      </c>
      <c r="L2272" s="4" t="s">
        <v>860</v>
      </c>
      <c r="M2272" s="4" t="s">
        <v>2983</v>
      </c>
      <c r="N2272" s="55" t="s">
        <v>3710</v>
      </c>
      <c r="O2272" s="4" t="s">
        <v>5921</v>
      </c>
      <c r="P2272" s="55">
        <v>45784</v>
      </c>
      <c r="Q2272" s="4" t="s">
        <v>5922</v>
      </c>
      <c r="R2272" s="4"/>
      <c r="S2272" s="4"/>
      <c r="T2272" s="4">
        <v>0</v>
      </c>
      <c r="U2272" s="4" t="s">
        <v>150</v>
      </c>
      <c r="V2272" s="4">
        <v>300785</v>
      </c>
      <c r="W2272" s="4" t="s">
        <v>830</v>
      </c>
      <c r="X2272" s="4">
        <v>300785</v>
      </c>
      <c r="Y2272" s="4" t="s">
        <v>830</v>
      </c>
      <c r="Z2272" s="4">
        <v>8</v>
      </c>
      <c r="AA2272" s="4" t="s">
        <v>191</v>
      </c>
      <c r="AB2272" s="4">
        <v>13</v>
      </c>
      <c r="AC2272" s="4" t="s">
        <v>192</v>
      </c>
      <c r="AD2272" s="36">
        <v>1</v>
      </c>
      <c r="AE2272" s="36" t="s">
        <v>192</v>
      </c>
      <c r="AF2272" s="4"/>
      <c r="AG2272" s="4"/>
      <c r="AH2272" s="4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</row>
    <row r="2273" spans="1:46" ht="15" customHeight="1" x14ac:dyDescent="0.35">
      <c r="A2273" s="4">
        <v>2024</v>
      </c>
      <c r="B2273" s="4" t="s">
        <v>147</v>
      </c>
      <c r="C2273" s="4" t="s">
        <v>207</v>
      </c>
      <c r="D2273" s="55">
        <v>45615</v>
      </c>
      <c r="E2273" s="4" t="s">
        <v>3198</v>
      </c>
      <c r="F2273" s="4" t="s">
        <v>36</v>
      </c>
      <c r="G2273" s="4" t="s">
        <v>921</v>
      </c>
      <c r="H2273" s="4" t="s">
        <v>38</v>
      </c>
      <c r="I2273" s="4" t="s">
        <v>4520</v>
      </c>
      <c r="J2273" s="4"/>
      <c r="K2273" s="55">
        <v>45645</v>
      </c>
      <c r="L2273" s="4" t="s">
        <v>860</v>
      </c>
      <c r="M2273" s="4" t="s">
        <v>3632</v>
      </c>
      <c r="N2273" s="55" t="s">
        <v>3710</v>
      </c>
      <c r="O2273" s="4" t="s">
        <v>5923</v>
      </c>
      <c r="P2273" s="55">
        <v>45645</v>
      </c>
      <c r="Q2273" s="4" t="s">
        <v>5924</v>
      </c>
      <c r="R2273" s="4"/>
      <c r="S2273" s="4"/>
      <c r="T2273" s="4">
        <v>0</v>
      </c>
      <c r="U2273" s="4" t="s">
        <v>150</v>
      </c>
      <c r="V2273" s="4">
        <v>300549</v>
      </c>
      <c r="W2273" s="4" t="s">
        <v>2381</v>
      </c>
      <c r="X2273" s="4">
        <v>300549</v>
      </c>
      <c r="Y2273" s="4" t="s">
        <v>2381</v>
      </c>
      <c r="Z2273" s="4">
        <v>6</v>
      </c>
      <c r="AA2273" s="4" t="s">
        <v>413</v>
      </c>
      <c r="AB2273" s="4">
        <v>1</v>
      </c>
      <c r="AC2273" s="4" t="s">
        <v>413</v>
      </c>
      <c r="AD2273" s="36">
        <v>1</v>
      </c>
      <c r="AE2273" s="36" t="s">
        <v>413</v>
      </c>
      <c r="AF2273" s="4"/>
      <c r="AG2273" s="4"/>
      <c r="AH2273" s="4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</row>
    <row r="2274" spans="1:46" ht="15" customHeight="1" x14ac:dyDescent="0.35">
      <c r="A2274" s="4">
        <v>2024</v>
      </c>
      <c r="B2274" s="4" t="s">
        <v>34</v>
      </c>
      <c r="C2274" s="4" t="s">
        <v>34</v>
      </c>
      <c r="D2274" s="55">
        <v>45600</v>
      </c>
      <c r="E2274" s="4" t="s">
        <v>4533</v>
      </c>
      <c r="F2274" s="4" t="s">
        <v>3709</v>
      </c>
      <c r="G2274" s="4" t="s">
        <v>37</v>
      </c>
      <c r="H2274" s="4" t="s">
        <v>38</v>
      </c>
      <c r="I2274" s="4" t="s">
        <v>3491</v>
      </c>
      <c r="J2274" s="4"/>
      <c r="K2274" s="55">
        <v>45608</v>
      </c>
      <c r="L2274" s="4" t="s">
        <v>860</v>
      </c>
      <c r="M2274" s="4" t="s">
        <v>3632</v>
      </c>
      <c r="N2274" s="55"/>
      <c r="O2274" s="4" t="s">
        <v>5925</v>
      </c>
      <c r="P2274" s="55">
        <v>45608</v>
      </c>
      <c r="Q2274" s="4" t="s">
        <v>5926</v>
      </c>
      <c r="R2274" s="4"/>
      <c r="S2274" s="4"/>
      <c r="T2274" s="4">
        <v>39</v>
      </c>
      <c r="U2274" s="4" t="s">
        <v>286</v>
      </c>
      <c r="V2274" s="4">
        <v>345</v>
      </c>
      <c r="W2274" s="4" t="s">
        <v>287</v>
      </c>
      <c r="X2274" s="4">
        <v>1008</v>
      </c>
      <c r="Y2274" s="4" t="s">
        <v>288</v>
      </c>
      <c r="Z2274" s="4">
        <v>15</v>
      </c>
      <c r="AA2274" s="4" t="s">
        <v>43</v>
      </c>
      <c r="AB2274" s="4">
        <v>1</v>
      </c>
      <c r="AC2274" s="4" t="s">
        <v>43</v>
      </c>
      <c r="AD2274" s="36">
        <v>1</v>
      </c>
      <c r="AE2274" s="36" t="s">
        <v>43</v>
      </c>
      <c r="AF2274" s="4"/>
      <c r="AG2274" s="4"/>
      <c r="AH2274" s="4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</row>
    <row r="2275" spans="1:46" ht="15" customHeight="1" x14ac:dyDescent="0.35">
      <c r="A2275" s="4">
        <v>2024</v>
      </c>
      <c r="B2275" s="4" t="s">
        <v>34</v>
      </c>
      <c r="C2275" s="4" t="s">
        <v>34</v>
      </c>
      <c r="D2275" s="55">
        <v>45587</v>
      </c>
      <c r="E2275" s="4" t="s">
        <v>4533</v>
      </c>
      <c r="F2275" s="4" t="s">
        <v>3709</v>
      </c>
      <c r="G2275" s="4" t="s">
        <v>37</v>
      </c>
      <c r="H2275" s="4" t="s">
        <v>38</v>
      </c>
      <c r="I2275" s="4" t="s">
        <v>3491</v>
      </c>
      <c r="J2275" s="4"/>
      <c r="K2275" s="55">
        <v>45621</v>
      </c>
      <c r="L2275" s="4" t="s">
        <v>860</v>
      </c>
      <c r="M2275" s="4" t="s">
        <v>4585</v>
      </c>
      <c r="N2275" s="55"/>
      <c r="O2275" s="4" t="s">
        <v>5927</v>
      </c>
      <c r="P2275" s="55">
        <v>45621</v>
      </c>
      <c r="Q2275" s="4" t="s">
        <v>5928</v>
      </c>
      <c r="R2275" s="4"/>
      <c r="S2275" s="4"/>
      <c r="T2275" s="4">
        <v>7</v>
      </c>
      <c r="U2275" s="4" t="s">
        <v>181</v>
      </c>
      <c r="V2275" s="4">
        <v>72</v>
      </c>
      <c r="W2275" s="4" t="s">
        <v>486</v>
      </c>
      <c r="X2275" s="4">
        <v>1519</v>
      </c>
      <c r="Y2275" s="4" t="s">
        <v>487</v>
      </c>
      <c r="Z2275" s="4">
        <v>15</v>
      </c>
      <c r="AA2275" s="4" t="s">
        <v>43</v>
      </c>
      <c r="AB2275" s="4">
        <v>1</v>
      </c>
      <c r="AC2275" s="4" t="s">
        <v>43</v>
      </c>
      <c r="AD2275" s="36">
        <v>20</v>
      </c>
      <c r="AE2275" s="36" t="s">
        <v>403</v>
      </c>
      <c r="AF2275" s="4"/>
      <c r="AG2275" s="4"/>
      <c r="AH2275" s="4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</row>
    <row r="2276" spans="1:46" ht="15" customHeight="1" x14ac:dyDescent="0.35">
      <c r="A2276" s="4">
        <v>2025</v>
      </c>
      <c r="B2276" s="4" t="s">
        <v>34</v>
      </c>
      <c r="C2276" s="4" t="s">
        <v>34</v>
      </c>
      <c r="D2276" s="55">
        <v>45621</v>
      </c>
      <c r="E2276" s="4" t="s">
        <v>4533</v>
      </c>
      <c r="F2276" s="4" t="s">
        <v>3709</v>
      </c>
      <c r="G2276" s="4" t="s">
        <v>37</v>
      </c>
      <c r="H2276" s="4" t="s">
        <v>38</v>
      </c>
      <c r="I2276" s="4" t="s">
        <v>748</v>
      </c>
      <c r="J2276" s="4"/>
      <c r="K2276" s="55">
        <v>45671</v>
      </c>
      <c r="L2276" s="4" t="s">
        <v>860</v>
      </c>
      <c r="M2276" s="4" t="s">
        <v>3632</v>
      </c>
      <c r="N2276" s="55"/>
      <c r="O2276" s="4" t="s">
        <v>5929</v>
      </c>
      <c r="P2276" s="55">
        <v>45671</v>
      </c>
      <c r="Q2276" s="4" t="s">
        <v>5930</v>
      </c>
      <c r="R2276" s="4"/>
      <c r="S2276" s="4"/>
      <c r="T2276" s="4">
        <v>8</v>
      </c>
      <c r="U2276" s="4" t="s">
        <v>173</v>
      </c>
      <c r="V2276" s="4">
        <v>80</v>
      </c>
      <c r="W2276" s="4" t="s">
        <v>546</v>
      </c>
      <c r="X2276" s="4">
        <v>1089</v>
      </c>
      <c r="Y2276" s="4" t="s">
        <v>546</v>
      </c>
      <c r="Z2276" s="4">
        <v>15</v>
      </c>
      <c r="AA2276" s="4" t="s">
        <v>43</v>
      </c>
      <c r="AB2276" s="4">
        <v>1</v>
      </c>
      <c r="AC2276" s="4" t="s">
        <v>43</v>
      </c>
      <c r="AD2276" s="36">
        <v>22</v>
      </c>
      <c r="AE2276" s="36" t="s">
        <v>171</v>
      </c>
      <c r="AF2276" s="4"/>
      <c r="AG2276" s="4"/>
      <c r="AH2276" s="4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</row>
    <row r="2277" spans="1:46" ht="15" customHeight="1" x14ac:dyDescent="0.35">
      <c r="A2277" s="4">
        <v>2024</v>
      </c>
      <c r="B2277" s="4" t="s">
        <v>34</v>
      </c>
      <c r="C2277" s="4" t="s">
        <v>34</v>
      </c>
      <c r="D2277" s="55">
        <v>45621</v>
      </c>
      <c r="E2277" s="4" t="s">
        <v>4533</v>
      </c>
      <c r="F2277" s="4" t="s">
        <v>3709</v>
      </c>
      <c r="G2277" s="4" t="s">
        <v>37</v>
      </c>
      <c r="H2277" s="4" t="s">
        <v>38</v>
      </c>
      <c r="I2277" s="4" t="s">
        <v>748</v>
      </c>
      <c r="J2277" s="4"/>
      <c r="K2277" s="55">
        <v>45639</v>
      </c>
      <c r="L2277" s="4" t="s">
        <v>860</v>
      </c>
      <c r="M2277" s="4" t="s">
        <v>4585</v>
      </c>
      <c r="N2277" s="55"/>
      <c r="O2277" s="4" t="s">
        <v>5931</v>
      </c>
      <c r="P2277" s="55">
        <v>45639</v>
      </c>
      <c r="Q2277" s="4" t="s">
        <v>5932</v>
      </c>
      <c r="R2277" s="4"/>
      <c r="S2277" s="4"/>
      <c r="T2277" s="4">
        <v>10</v>
      </c>
      <c r="U2277" s="4" t="s">
        <v>246</v>
      </c>
      <c r="V2277" s="4">
        <v>10</v>
      </c>
      <c r="W2277" s="4" t="s">
        <v>360</v>
      </c>
      <c r="X2277" s="4">
        <v>79</v>
      </c>
      <c r="Y2277" s="4" t="s">
        <v>361</v>
      </c>
      <c r="Z2277" s="4">
        <v>15</v>
      </c>
      <c r="AA2277" s="4" t="s">
        <v>43</v>
      </c>
      <c r="AB2277" s="4">
        <v>1</v>
      </c>
      <c r="AC2277" s="4" t="s">
        <v>43</v>
      </c>
      <c r="AD2277" s="36">
        <v>30</v>
      </c>
      <c r="AE2277" s="36" t="s">
        <v>130</v>
      </c>
      <c r="AF2277" s="4"/>
      <c r="AG2277" s="4"/>
      <c r="AH2277" s="4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</row>
    <row r="2278" spans="1:46" ht="15" customHeight="1" x14ac:dyDescent="0.35">
      <c r="A2278" s="4">
        <v>2024</v>
      </c>
      <c r="B2278" s="4" t="s">
        <v>147</v>
      </c>
      <c r="C2278" s="4" t="s">
        <v>207</v>
      </c>
      <c r="D2278" s="55">
        <v>45372</v>
      </c>
      <c r="E2278" s="4" t="s">
        <v>4533</v>
      </c>
      <c r="F2278" s="4" t="s">
        <v>36</v>
      </c>
      <c r="G2278" s="4" t="s">
        <v>37</v>
      </c>
      <c r="H2278" s="4" t="s">
        <v>38</v>
      </c>
      <c r="I2278" s="4" t="s">
        <v>4520</v>
      </c>
      <c r="J2278" s="4"/>
      <c r="K2278" s="55">
        <v>45645</v>
      </c>
      <c r="L2278" s="4" t="s">
        <v>860</v>
      </c>
      <c r="M2278" s="4" t="s">
        <v>3632</v>
      </c>
      <c r="N2278" s="55" t="s">
        <v>3710</v>
      </c>
      <c r="O2278" s="4" t="s">
        <v>5411</v>
      </c>
      <c r="P2278" s="55">
        <v>45645</v>
      </c>
      <c r="Q2278" s="4" t="s">
        <v>5933</v>
      </c>
      <c r="R2278" s="4"/>
      <c r="S2278" s="4"/>
      <c r="T2278" s="4">
        <v>0</v>
      </c>
      <c r="U2278" s="4" t="s">
        <v>150</v>
      </c>
      <c r="V2278" s="4">
        <v>301154</v>
      </c>
      <c r="W2278" s="4" t="s">
        <v>1988</v>
      </c>
      <c r="X2278" s="4">
        <v>301154</v>
      </c>
      <c r="Y2278" s="4" t="s">
        <v>1988</v>
      </c>
      <c r="Z2278" s="4">
        <v>13</v>
      </c>
      <c r="AA2278" s="4" t="s">
        <v>314</v>
      </c>
      <c r="AB2278" s="4">
        <v>4</v>
      </c>
      <c r="AC2278" s="4" t="s">
        <v>1989</v>
      </c>
      <c r="AD2278" s="36">
        <v>1</v>
      </c>
      <c r="AE2278" s="36" t="s">
        <v>1989</v>
      </c>
      <c r="AF2278" s="4"/>
      <c r="AG2278" s="4"/>
      <c r="AH2278" s="4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</row>
    <row r="2279" spans="1:46" ht="15" customHeight="1" x14ac:dyDescent="0.35">
      <c r="A2279" s="4">
        <v>2024</v>
      </c>
      <c r="B2279" s="4" t="s">
        <v>147</v>
      </c>
      <c r="C2279" s="4" t="s">
        <v>148</v>
      </c>
      <c r="D2279" s="55">
        <v>45257</v>
      </c>
      <c r="E2279" s="4" t="s">
        <v>4533</v>
      </c>
      <c r="F2279" s="4" t="s">
        <v>3709</v>
      </c>
      <c r="G2279" s="4" t="s">
        <v>37</v>
      </c>
      <c r="H2279" s="4" t="s">
        <v>38</v>
      </c>
      <c r="I2279" s="4" t="s">
        <v>748</v>
      </c>
      <c r="J2279" s="4">
        <v>4</v>
      </c>
      <c r="K2279" s="55">
        <v>45657</v>
      </c>
      <c r="L2279" s="4" t="s">
        <v>860</v>
      </c>
      <c r="M2279" s="4" t="s">
        <v>4585</v>
      </c>
      <c r="N2279" s="55" t="s">
        <v>4516</v>
      </c>
      <c r="O2279" s="4" t="s">
        <v>5934</v>
      </c>
      <c r="P2279" s="55">
        <v>45657</v>
      </c>
      <c r="Q2279" s="4" t="s">
        <v>5935</v>
      </c>
      <c r="R2279" s="4"/>
      <c r="S2279" s="4"/>
      <c r="T2279" s="4">
        <v>0</v>
      </c>
      <c r="U2279" s="4" t="s">
        <v>150</v>
      </c>
      <c r="V2279" s="4">
        <v>301375</v>
      </c>
      <c r="W2279" s="4" t="s">
        <v>1966</v>
      </c>
      <c r="X2279" s="4">
        <v>301375</v>
      </c>
      <c r="Y2279" s="4" t="s">
        <v>1966</v>
      </c>
      <c r="Z2279" s="4">
        <v>15</v>
      </c>
      <c r="AA2279" s="4" t="s">
        <v>43</v>
      </c>
      <c r="AB2279" s="4">
        <v>8</v>
      </c>
      <c r="AC2279" s="4" t="s">
        <v>421</v>
      </c>
      <c r="AD2279" s="36">
        <v>5</v>
      </c>
      <c r="AE2279" s="36" t="s">
        <v>1967</v>
      </c>
      <c r="AF2279" s="4"/>
      <c r="AG2279" s="4"/>
      <c r="AH2279" s="4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</row>
    <row r="2280" spans="1:46" ht="15" customHeight="1" x14ac:dyDescent="0.35">
      <c r="A2280" s="4">
        <v>2024</v>
      </c>
      <c r="B2280" s="4" t="s">
        <v>34</v>
      </c>
      <c r="C2280" s="4" t="s">
        <v>34</v>
      </c>
      <c r="D2280" s="55">
        <v>45623</v>
      </c>
      <c r="E2280" s="4" t="s">
        <v>4533</v>
      </c>
      <c r="F2280" s="4" t="s">
        <v>3709</v>
      </c>
      <c r="G2280" s="4" t="s">
        <v>37</v>
      </c>
      <c r="H2280" s="4" t="s">
        <v>38</v>
      </c>
      <c r="I2280" s="4" t="s">
        <v>2755</v>
      </c>
      <c r="J2280" s="4">
        <v>6</v>
      </c>
      <c r="K2280" s="55">
        <v>45652</v>
      </c>
      <c r="L2280" s="4" t="s">
        <v>860</v>
      </c>
      <c r="M2280" s="4" t="s">
        <v>3632</v>
      </c>
      <c r="N2280" s="55" t="s">
        <v>4973</v>
      </c>
      <c r="O2280" s="4" t="s">
        <v>5936</v>
      </c>
      <c r="P2280" s="55">
        <v>45652</v>
      </c>
      <c r="Q2280" s="4" t="s">
        <v>5937</v>
      </c>
      <c r="R2280" s="4"/>
      <c r="S2280" s="4"/>
      <c r="T2280" s="4">
        <v>5</v>
      </c>
      <c r="U2280" s="4" t="s">
        <v>121</v>
      </c>
      <c r="V2280" s="4">
        <v>56</v>
      </c>
      <c r="W2280" s="4" t="s">
        <v>135</v>
      </c>
      <c r="X2280" s="4">
        <v>1630</v>
      </c>
      <c r="Y2280" s="4" t="s">
        <v>136</v>
      </c>
      <c r="Z2280" s="4">
        <v>2</v>
      </c>
      <c r="AA2280" s="4" t="s">
        <v>72</v>
      </c>
      <c r="AB2280" s="4">
        <v>1</v>
      </c>
      <c r="AC2280" s="4" t="s">
        <v>73</v>
      </c>
      <c r="AD2280" s="36">
        <v>1</v>
      </c>
      <c r="AE2280" s="36" t="s">
        <v>73</v>
      </c>
      <c r="AF2280" s="4"/>
      <c r="AG2280" s="4"/>
      <c r="AH2280" s="4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</row>
    <row r="2281" spans="1:46" ht="15" customHeight="1" x14ac:dyDescent="0.35">
      <c r="A2281" s="4">
        <v>2025</v>
      </c>
      <c r="B2281" s="4" t="s">
        <v>147</v>
      </c>
      <c r="C2281" s="4" t="s">
        <v>207</v>
      </c>
      <c r="D2281" s="55">
        <v>45611</v>
      </c>
      <c r="E2281" s="4" t="s">
        <v>5168</v>
      </c>
      <c r="F2281" s="4" t="s">
        <v>3709</v>
      </c>
      <c r="G2281" s="4" t="s">
        <v>37</v>
      </c>
      <c r="H2281" s="4" t="s">
        <v>38</v>
      </c>
      <c r="I2281" s="4" t="s">
        <v>2728</v>
      </c>
      <c r="J2281" s="4">
        <v>5</v>
      </c>
      <c r="K2281" s="55">
        <v>45812</v>
      </c>
      <c r="L2281" s="4" t="s">
        <v>860</v>
      </c>
      <c r="M2281" s="4" t="s">
        <v>2983</v>
      </c>
      <c r="N2281" s="55" t="s">
        <v>3710</v>
      </c>
      <c r="O2281" s="4" t="s">
        <v>5938</v>
      </c>
      <c r="P2281" s="55">
        <v>45816</v>
      </c>
      <c r="Q2281" s="4" t="s">
        <v>5939</v>
      </c>
      <c r="R2281" s="4"/>
      <c r="S2281" s="4"/>
      <c r="T2281" s="4">
        <v>0</v>
      </c>
      <c r="U2281" s="4" t="s">
        <v>150</v>
      </c>
      <c r="V2281" s="4">
        <v>301450</v>
      </c>
      <c r="W2281" s="4" t="s">
        <v>2663</v>
      </c>
      <c r="X2281" s="4">
        <v>301450</v>
      </c>
      <c r="Y2281" s="4" t="s">
        <v>2663</v>
      </c>
      <c r="Z2281" s="4">
        <v>16</v>
      </c>
      <c r="AA2281" s="4" t="s">
        <v>88</v>
      </c>
      <c r="AB2281" s="4">
        <v>4</v>
      </c>
      <c r="AC2281" s="4" t="s">
        <v>2187</v>
      </c>
      <c r="AD2281" s="36">
        <v>1</v>
      </c>
      <c r="AE2281" s="36" t="s">
        <v>2187</v>
      </c>
      <c r="AF2281" s="4"/>
      <c r="AG2281" s="4"/>
      <c r="AH2281" s="4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</row>
    <row r="2282" spans="1:46" ht="15" customHeight="1" x14ac:dyDescent="0.35">
      <c r="A2282" s="4">
        <v>2024</v>
      </c>
      <c r="B2282" s="4" t="s">
        <v>147</v>
      </c>
      <c r="C2282" s="4" t="s">
        <v>207</v>
      </c>
      <c r="D2282" s="55">
        <v>45611</v>
      </c>
      <c r="E2282" s="4" t="s">
        <v>3198</v>
      </c>
      <c r="F2282" s="4" t="s">
        <v>36</v>
      </c>
      <c r="G2282" s="4" t="s">
        <v>921</v>
      </c>
      <c r="H2282" s="4" t="s">
        <v>38</v>
      </c>
      <c r="I2282" s="4" t="s">
        <v>3923</v>
      </c>
      <c r="J2282" s="4">
        <v>3</v>
      </c>
      <c r="K2282" s="55">
        <v>45622</v>
      </c>
      <c r="L2282" s="4" t="s">
        <v>860</v>
      </c>
      <c r="M2282" s="4" t="s">
        <v>2983</v>
      </c>
      <c r="N2282" s="55" t="s">
        <v>3710</v>
      </c>
      <c r="O2282" s="4" t="s">
        <v>5940</v>
      </c>
      <c r="P2282" s="55">
        <v>45622</v>
      </c>
      <c r="Q2282" s="4" t="s">
        <v>5941</v>
      </c>
      <c r="R2282" s="4"/>
      <c r="S2282" s="4"/>
      <c r="T2282" s="56">
        <v>0</v>
      </c>
      <c r="U2282" s="56" t="s">
        <v>150</v>
      </c>
      <c r="V2282" s="56">
        <v>301816</v>
      </c>
      <c r="W2282" s="56" t="s">
        <v>4698</v>
      </c>
      <c r="X2282" s="56">
        <v>301816</v>
      </c>
      <c r="Y2282" s="56" t="s">
        <v>4698</v>
      </c>
      <c r="Z2282" s="56">
        <v>25</v>
      </c>
      <c r="AA2282" s="56" t="s">
        <v>117</v>
      </c>
      <c r="AB2282" s="56">
        <v>1</v>
      </c>
      <c r="AC2282" s="56" t="s">
        <v>118</v>
      </c>
      <c r="AD2282" s="37">
        <v>1</v>
      </c>
      <c r="AE2282" s="37" t="s">
        <v>119</v>
      </c>
      <c r="AF2282" s="4"/>
      <c r="AG2282" s="4"/>
      <c r="AH2282" s="4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</row>
    <row r="2283" spans="1:46" ht="15" customHeight="1" x14ac:dyDescent="0.35">
      <c r="A2283" s="4">
        <v>2024</v>
      </c>
      <c r="B2283" s="4" t="s">
        <v>147</v>
      </c>
      <c r="C2283" s="4" t="s">
        <v>148</v>
      </c>
      <c r="D2283" s="55">
        <v>45622</v>
      </c>
      <c r="E2283" s="4" t="s">
        <v>3198</v>
      </c>
      <c r="F2283" s="4" t="s">
        <v>36</v>
      </c>
      <c r="G2283" s="4" t="s">
        <v>921</v>
      </c>
      <c r="H2283" s="4" t="s">
        <v>38</v>
      </c>
      <c r="I2283" s="4" t="s">
        <v>4520</v>
      </c>
      <c r="J2283" s="4"/>
      <c r="K2283" s="55">
        <v>45638</v>
      </c>
      <c r="L2283" s="4" t="s">
        <v>860</v>
      </c>
      <c r="M2283" s="4" t="s">
        <v>2983</v>
      </c>
      <c r="N2283" s="55" t="s">
        <v>3710</v>
      </c>
      <c r="O2283" s="4" t="s">
        <v>5942</v>
      </c>
      <c r="P2283" s="55">
        <v>45638</v>
      </c>
      <c r="Q2283" s="4" t="s">
        <v>5943</v>
      </c>
      <c r="R2283" s="4"/>
      <c r="S2283" s="4"/>
      <c r="T2283" s="56">
        <v>0</v>
      </c>
      <c r="U2283" s="56" t="s">
        <v>150</v>
      </c>
      <c r="V2283" s="56">
        <v>301210</v>
      </c>
      <c r="W2283" s="56" t="s">
        <v>4133</v>
      </c>
      <c r="X2283" s="56">
        <v>301210</v>
      </c>
      <c r="Y2283" s="56" t="s">
        <v>4133</v>
      </c>
      <c r="Z2283" s="56">
        <v>13</v>
      </c>
      <c r="AA2283" s="56" t="s">
        <v>314</v>
      </c>
      <c r="AB2283" s="56">
        <v>12</v>
      </c>
      <c r="AC2283" s="56" t="s">
        <v>837</v>
      </c>
      <c r="AD2283" s="37">
        <v>2</v>
      </c>
      <c r="AE2283" s="37" t="s">
        <v>4134</v>
      </c>
      <c r="AF2283" s="4"/>
      <c r="AG2283" s="4"/>
      <c r="AH2283" s="4"/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</row>
    <row r="2284" spans="1:46" ht="15" customHeight="1" x14ac:dyDescent="0.35">
      <c r="A2284" s="4">
        <v>2024</v>
      </c>
      <c r="B2284" s="4" t="s">
        <v>147</v>
      </c>
      <c r="C2284" s="4" t="s">
        <v>207</v>
      </c>
      <c r="D2284" s="55">
        <v>45624</v>
      </c>
      <c r="E2284" s="4" t="s">
        <v>2956</v>
      </c>
      <c r="F2284" s="4" t="s">
        <v>36</v>
      </c>
      <c r="G2284" s="4" t="s">
        <v>921</v>
      </c>
      <c r="H2284" s="4" t="s">
        <v>38</v>
      </c>
      <c r="I2284" s="4" t="s">
        <v>2755</v>
      </c>
      <c r="J2284" s="4">
        <v>2</v>
      </c>
      <c r="K2284" s="55">
        <v>45656</v>
      </c>
      <c r="L2284" s="4" t="s">
        <v>860</v>
      </c>
      <c r="M2284" s="4" t="s">
        <v>2983</v>
      </c>
      <c r="N2284" s="55" t="s">
        <v>3710</v>
      </c>
      <c r="O2284" s="4" t="s">
        <v>5944</v>
      </c>
      <c r="P2284" s="55">
        <v>45656</v>
      </c>
      <c r="Q2284" s="4" t="s">
        <v>5945</v>
      </c>
      <c r="R2284" s="4"/>
      <c r="S2284" s="4"/>
      <c r="T2284" s="56">
        <v>0</v>
      </c>
      <c r="U2284" s="56" t="s">
        <v>150</v>
      </c>
      <c r="V2284" s="56">
        <v>300740</v>
      </c>
      <c r="W2284" s="56" t="s">
        <v>727</v>
      </c>
      <c r="X2284" s="56">
        <v>300740</v>
      </c>
      <c r="Y2284" s="56" t="s">
        <v>727</v>
      </c>
      <c r="Z2284" s="56">
        <v>8</v>
      </c>
      <c r="AA2284" s="56" t="s">
        <v>191</v>
      </c>
      <c r="AB2284" s="56">
        <v>8</v>
      </c>
      <c r="AC2284" s="56" t="s">
        <v>728</v>
      </c>
      <c r="AD2284" s="37">
        <v>1</v>
      </c>
      <c r="AE2284" s="37" t="s">
        <v>728</v>
      </c>
      <c r="AF2284" s="4"/>
      <c r="AG2284" s="4"/>
      <c r="AH2284" s="4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</row>
    <row r="2285" spans="1:46" ht="15" customHeight="1" x14ac:dyDescent="0.35">
      <c r="A2285" s="4">
        <v>2025</v>
      </c>
      <c r="B2285" s="4" t="s">
        <v>34</v>
      </c>
      <c r="C2285" s="4" t="s">
        <v>34</v>
      </c>
      <c r="D2285" s="55">
        <v>45624</v>
      </c>
      <c r="E2285" s="4" t="s">
        <v>4533</v>
      </c>
      <c r="F2285" s="4" t="s">
        <v>3709</v>
      </c>
      <c r="G2285" s="4" t="s">
        <v>37</v>
      </c>
      <c r="H2285" s="4" t="s">
        <v>38</v>
      </c>
      <c r="I2285" s="4" t="s">
        <v>2755</v>
      </c>
      <c r="J2285" s="4">
        <v>5</v>
      </c>
      <c r="K2285" s="55">
        <v>45686</v>
      </c>
      <c r="L2285" s="4" t="s">
        <v>860</v>
      </c>
      <c r="M2285" s="4" t="s">
        <v>3632</v>
      </c>
      <c r="N2285" s="55" t="s">
        <v>4973</v>
      </c>
      <c r="O2285" s="4" t="s">
        <v>5946</v>
      </c>
      <c r="P2285" s="55">
        <v>45686</v>
      </c>
      <c r="Q2285" s="4" t="s">
        <v>5947</v>
      </c>
      <c r="R2285" s="4"/>
      <c r="S2285" s="4"/>
      <c r="T2285" s="4">
        <v>5</v>
      </c>
      <c r="U2285" s="4" t="s">
        <v>121</v>
      </c>
      <c r="V2285" s="4">
        <v>112</v>
      </c>
      <c r="W2285" s="4" t="s">
        <v>125</v>
      </c>
      <c r="X2285" s="4">
        <v>84</v>
      </c>
      <c r="Y2285" s="4" t="s">
        <v>125</v>
      </c>
      <c r="Z2285" s="4">
        <v>15</v>
      </c>
      <c r="AA2285" s="4" t="s">
        <v>43</v>
      </c>
      <c r="AB2285" s="4">
        <v>1</v>
      </c>
      <c r="AC2285" s="4" t="s">
        <v>43</v>
      </c>
      <c r="AD2285" s="36">
        <v>14</v>
      </c>
      <c r="AE2285" s="36" t="s">
        <v>126</v>
      </c>
      <c r="AF2285" s="4"/>
      <c r="AG2285" s="4"/>
      <c r="AH2285" s="4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</row>
    <row r="2286" spans="1:46" ht="15" customHeight="1" x14ac:dyDescent="0.35">
      <c r="A2286" s="4">
        <v>2024</v>
      </c>
      <c r="B2286" s="4" t="s">
        <v>34</v>
      </c>
      <c r="C2286" s="4" t="s">
        <v>34</v>
      </c>
      <c r="D2286" s="55">
        <v>45617</v>
      </c>
      <c r="E2286" s="4" t="s">
        <v>4533</v>
      </c>
      <c r="F2286" s="4" t="s">
        <v>3709</v>
      </c>
      <c r="G2286" s="4" t="s">
        <v>37</v>
      </c>
      <c r="H2286" s="4" t="s">
        <v>38</v>
      </c>
      <c r="I2286" s="4" t="s">
        <v>2948</v>
      </c>
      <c r="J2286" s="4"/>
      <c r="K2286" s="55">
        <v>45628</v>
      </c>
      <c r="L2286" s="4" t="s">
        <v>860</v>
      </c>
      <c r="M2286" s="4" t="s">
        <v>2983</v>
      </c>
      <c r="N2286" s="55"/>
      <c r="O2286" s="4" t="s">
        <v>5948</v>
      </c>
      <c r="P2286" s="55">
        <v>45628</v>
      </c>
      <c r="Q2286" s="4" t="s">
        <v>5949</v>
      </c>
      <c r="R2286" s="4"/>
      <c r="S2286" s="4"/>
      <c r="T2286" s="56">
        <v>13</v>
      </c>
      <c r="U2286" s="56" t="s">
        <v>132</v>
      </c>
      <c r="V2286" s="56">
        <v>164</v>
      </c>
      <c r="W2286" s="56" t="s">
        <v>273</v>
      </c>
      <c r="X2286" s="56">
        <v>1299</v>
      </c>
      <c r="Y2286" s="56" t="s">
        <v>274</v>
      </c>
      <c r="Z2286" s="56">
        <v>15</v>
      </c>
      <c r="AA2286" s="56" t="s">
        <v>43</v>
      </c>
      <c r="AB2286" s="56">
        <v>1</v>
      </c>
      <c r="AC2286" s="56" t="s">
        <v>43</v>
      </c>
      <c r="AD2286" s="37">
        <v>31</v>
      </c>
      <c r="AE2286" s="37" t="s">
        <v>49</v>
      </c>
      <c r="AF2286" s="4"/>
      <c r="AG2286" s="4"/>
      <c r="AH2286" s="4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</row>
    <row r="2287" spans="1:46" ht="15" customHeight="1" x14ac:dyDescent="0.35">
      <c r="A2287" s="4">
        <v>2025</v>
      </c>
      <c r="B2287" s="4" t="s">
        <v>34</v>
      </c>
      <c r="C2287" s="4" t="s">
        <v>34</v>
      </c>
      <c r="D2287" s="55">
        <v>45611</v>
      </c>
      <c r="E2287" s="4" t="s">
        <v>4533</v>
      </c>
      <c r="F2287" s="4" t="s">
        <v>3709</v>
      </c>
      <c r="G2287" s="4" t="s">
        <v>37</v>
      </c>
      <c r="H2287" s="4" t="s">
        <v>38</v>
      </c>
      <c r="I2287" s="4" t="s">
        <v>2742</v>
      </c>
      <c r="J2287" s="4">
        <v>3</v>
      </c>
      <c r="K2287" s="55">
        <v>45686</v>
      </c>
      <c r="L2287" s="4" t="s">
        <v>860</v>
      </c>
      <c r="M2287" s="4" t="s">
        <v>3185</v>
      </c>
      <c r="N2287" s="55" t="s">
        <v>4973</v>
      </c>
      <c r="O2287" s="4" t="s">
        <v>5950</v>
      </c>
      <c r="P2287" s="55">
        <v>45686</v>
      </c>
      <c r="Q2287" s="4" t="s">
        <v>5951</v>
      </c>
      <c r="R2287" s="4"/>
      <c r="S2287" s="4"/>
      <c r="T2287" s="56">
        <v>1</v>
      </c>
      <c r="U2287" s="56" t="s">
        <v>40</v>
      </c>
      <c r="V2287" s="56">
        <v>11</v>
      </c>
      <c r="W2287" s="56" t="s">
        <v>293</v>
      </c>
      <c r="X2287" s="56">
        <v>1061</v>
      </c>
      <c r="Y2287" s="56" t="s">
        <v>293</v>
      </c>
      <c r="Z2287" s="56">
        <v>15</v>
      </c>
      <c r="AA2287" s="56" t="s">
        <v>43</v>
      </c>
      <c r="AB2287" s="56">
        <v>1</v>
      </c>
      <c r="AC2287" s="56" t="s">
        <v>43</v>
      </c>
      <c r="AD2287" s="37">
        <v>1</v>
      </c>
      <c r="AE2287" s="37" t="s">
        <v>43</v>
      </c>
      <c r="AF2287" s="4"/>
      <c r="AG2287" s="4"/>
      <c r="AH2287" s="4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</row>
    <row r="2288" spans="1:46" ht="15" customHeight="1" x14ac:dyDescent="0.35">
      <c r="A2288" s="4">
        <v>2025</v>
      </c>
      <c r="B2288" s="4" t="s">
        <v>147</v>
      </c>
      <c r="C2288" s="4" t="s">
        <v>148</v>
      </c>
      <c r="D2288" s="55">
        <v>45575</v>
      </c>
      <c r="E2288" s="4" t="s">
        <v>4533</v>
      </c>
      <c r="F2288" s="4" t="s">
        <v>3709</v>
      </c>
      <c r="G2288" s="4" t="s">
        <v>37</v>
      </c>
      <c r="H2288" s="4" t="s">
        <v>38</v>
      </c>
      <c r="I2288" s="4" t="s">
        <v>2742</v>
      </c>
      <c r="J2288" s="4">
        <v>5</v>
      </c>
      <c r="K2288" s="55">
        <v>45831</v>
      </c>
      <c r="L2288" s="4" t="s">
        <v>860</v>
      </c>
      <c r="M2288" s="4" t="s">
        <v>2983</v>
      </c>
      <c r="N2288" s="55" t="s">
        <v>4516</v>
      </c>
      <c r="O2288" s="4" t="s">
        <v>5952</v>
      </c>
      <c r="P2288" s="55">
        <v>45831</v>
      </c>
      <c r="Q2288" s="4" t="s">
        <v>5953</v>
      </c>
      <c r="R2288" s="4"/>
      <c r="S2288" s="4"/>
      <c r="T2288" s="56">
        <v>0</v>
      </c>
      <c r="U2288" s="56" t="s">
        <v>150</v>
      </c>
      <c r="V2288" s="56">
        <v>301572</v>
      </c>
      <c r="W2288" s="56" t="s">
        <v>5954</v>
      </c>
      <c r="X2288" s="56">
        <v>301572</v>
      </c>
      <c r="Y2288" s="56" t="s">
        <v>5954</v>
      </c>
      <c r="Z2288" s="56">
        <v>20</v>
      </c>
      <c r="AA2288" s="56" t="s">
        <v>324</v>
      </c>
      <c r="AB2288" s="56">
        <v>5</v>
      </c>
      <c r="AC2288" s="56" t="s">
        <v>3216</v>
      </c>
      <c r="AD2288" s="37">
        <v>7</v>
      </c>
      <c r="AE2288" s="37" t="s">
        <v>5955</v>
      </c>
      <c r="AF2288" s="4"/>
      <c r="AG2288" s="4"/>
      <c r="AH2288" s="4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</row>
    <row r="2289" spans="1:46" ht="15" customHeight="1" x14ac:dyDescent="0.35">
      <c r="A2289" s="4">
        <v>2024</v>
      </c>
      <c r="B2289" s="4" t="s">
        <v>34</v>
      </c>
      <c r="C2289" s="4" t="s">
        <v>34</v>
      </c>
      <c r="D2289" s="55">
        <v>45586</v>
      </c>
      <c r="E2289" s="4" t="s">
        <v>4533</v>
      </c>
      <c r="F2289" s="4" t="s">
        <v>36</v>
      </c>
      <c r="G2289" s="4" t="s">
        <v>37</v>
      </c>
      <c r="H2289" s="4" t="s">
        <v>38</v>
      </c>
      <c r="I2289" s="4" t="s">
        <v>2742</v>
      </c>
      <c r="J2289" s="4"/>
      <c r="K2289" s="55">
        <v>45644</v>
      </c>
      <c r="L2289" s="4" t="s">
        <v>860</v>
      </c>
      <c r="M2289" s="4" t="s">
        <v>4585</v>
      </c>
      <c r="N2289" s="55"/>
      <c r="O2289" s="4" t="s">
        <v>5956</v>
      </c>
      <c r="P2289" s="55">
        <v>45644</v>
      </c>
      <c r="Q2289" s="4" t="s">
        <v>5957</v>
      </c>
      <c r="R2289" s="4"/>
      <c r="S2289" s="4"/>
      <c r="T2289" s="4">
        <v>1</v>
      </c>
      <c r="U2289" s="4" t="s">
        <v>40</v>
      </c>
      <c r="V2289" s="4">
        <v>31</v>
      </c>
      <c r="W2289" s="4" t="s">
        <v>5958</v>
      </c>
      <c r="X2289" s="4">
        <v>1760</v>
      </c>
      <c r="Y2289" s="4" t="s">
        <v>5959</v>
      </c>
      <c r="Z2289" s="4">
        <v>15</v>
      </c>
      <c r="AA2289" s="4" t="s">
        <v>43</v>
      </c>
      <c r="AB2289" s="4">
        <v>1</v>
      </c>
      <c r="AC2289" s="4" t="s">
        <v>43</v>
      </c>
      <c r="AD2289" s="36">
        <v>1</v>
      </c>
      <c r="AE2289" s="36" t="s">
        <v>43</v>
      </c>
      <c r="AF2289" s="4"/>
      <c r="AG2289" s="4"/>
      <c r="AH2289" s="4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</row>
    <row r="2290" spans="1:46" ht="15" customHeight="1" x14ac:dyDescent="0.35">
      <c r="A2290" s="4">
        <v>2025</v>
      </c>
      <c r="B2290" s="4" t="s">
        <v>147</v>
      </c>
      <c r="C2290" s="4" t="s">
        <v>148</v>
      </c>
      <c r="D2290" s="55">
        <v>45622</v>
      </c>
      <c r="E2290" s="4" t="s">
        <v>3708</v>
      </c>
      <c r="F2290" s="4" t="s">
        <v>3709</v>
      </c>
      <c r="G2290" s="4" t="s">
        <v>37</v>
      </c>
      <c r="H2290" s="4" t="s">
        <v>38</v>
      </c>
      <c r="I2290" s="4" t="s">
        <v>2742</v>
      </c>
      <c r="J2290" s="4">
        <v>10</v>
      </c>
      <c r="K2290" s="55">
        <v>45946</v>
      </c>
      <c r="L2290" s="4" t="s">
        <v>860</v>
      </c>
      <c r="M2290" s="4" t="s">
        <v>3185</v>
      </c>
      <c r="N2290" s="55" t="s">
        <v>4516</v>
      </c>
      <c r="O2290" s="4" t="s">
        <v>5960</v>
      </c>
      <c r="P2290" s="55">
        <v>45946</v>
      </c>
      <c r="Q2290" s="4" t="s">
        <v>5961</v>
      </c>
      <c r="R2290" s="4"/>
      <c r="S2290" s="4"/>
      <c r="T2290" s="56">
        <v>0</v>
      </c>
      <c r="U2290" s="56" t="s">
        <v>150</v>
      </c>
      <c r="V2290" s="56">
        <v>301530</v>
      </c>
      <c r="W2290" s="56" t="s">
        <v>2686</v>
      </c>
      <c r="X2290" s="56">
        <v>301530</v>
      </c>
      <c r="Y2290" s="56" t="s">
        <v>2686</v>
      </c>
      <c r="Z2290" s="56">
        <v>20</v>
      </c>
      <c r="AA2290" s="56" t="s">
        <v>324</v>
      </c>
      <c r="AB2290" s="56">
        <v>1</v>
      </c>
      <c r="AC2290" s="56" t="s">
        <v>324</v>
      </c>
      <c r="AD2290" s="37">
        <v>4</v>
      </c>
      <c r="AE2290" s="37" t="s">
        <v>902</v>
      </c>
      <c r="AF2290" s="4"/>
      <c r="AG2290" s="4"/>
      <c r="AH2290" s="4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</row>
    <row r="2291" spans="1:46" ht="15" customHeight="1" x14ac:dyDescent="0.35">
      <c r="A2291" s="4">
        <v>2024</v>
      </c>
      <c r="B2291" s="4" t="s">
        <v>34</v>
      </c>
      <c r="C2291" s="4" t="s">
        <v>34</v>
      </c>
      <c r="D2291" s="55">
        <v>45609</v>
      </c>
      <c r="E2291" s="4" t="s">
        <v>4533</v>
      </c>
      <c r="F2291" s="4" t="s">
        <v>3709</v>
      </c>
      <c r="G2291" s="4" t="s">
        <v>37</v>
      </c>
      <c r="H2291" s="4" t="s">
        <v>38</v>
      </c>
      <c r="I2291" s="4" t="s">
        <v>2742</v>
      </c>
      <c r="J2291" s="4"/>
      <c r="K2291" s="55">
        <v>45645</v>
      </c>
      <c r="L2291" s="4" t="s">
        <v>860</v>
      </c>
      <c r="M2291" s="4" t="s">
        <v>3632</v>
      </c>
      <c r="N2291" s="55"/>
      <c r="O2291" s="4" t="s">
        <v>5962</v>
      </c>
      <c r="P2291" s="55">
        <v>45645</v>
      </c>
      <c r="Q2291" s="4" t="s">
        <v>5963</v>
      </c>
      <c r="R2291" s="4"/>
      <c r="S2291" s="4"/>
      <c r="T2291" s="4">
        <v>1</v>
      </c>
      <c r="U2291" s="4" t="s">
        <v>40</v>
      </c>
      <c r="V2291" s="4">
        <v>24</v>
      </c>
      <c r="W2291" s="4" t="s">
        <v>849</v>
      </c>
      <c r="X2291" s="4">
        <v>1319</v>
      </c>
      <c r="Y2291" s="4" t="s">
        <v>850</v>
      </c>
      <c r="Z2291" s="4">
        <v>15</v>
      </c>
      <c r="AA2291" s="4" t="s">
        <v>43</v>
      </c>
      <c r="AB2291" s="4">
        <v>1</v>
      </c>
      <c r="AC2291" s="4" t="s">
        <v>43</v>
      </c>
      <c r="AD2291" s="36">
        <v>20</v>
      </c>
      <c r="AE2291" s="36" t="s">
        <v>403</v>
      </c>
      <c r="AF2291" s="4"/>
      <c r="AG2291" s="4"/>
      <c r="AH2291" s="4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</row>
    <row r="2292" spans="1:46" ht="15" customHeight="1" x14ac:dyDescent="0.35">
      <c r="A2292" s="4">
        <v>2024</v>
      </c>
      <c r="B2292" s="4" t="s">
        <v>34</v>
      </c>
      <c r="C2292" s="4" t="s">
        <v>34</v>
      </c>
      <c r="D2292" s="55">
        <v>45625</v>
      </c>
      <c r="E2292" s="4" t="s">
        <v>4533</v>
      </c>
      <c r="F2292" s="4" t="s">
        <v>3709</v>
      </c>
      <c r="G2292" s="4" t="s">
        <v>37</v>
      </c>
      <c r="H2292" s="4" t="s">
        <v>38</v>
      </c>
      <c r="I2292" s="4" t="s">
        <v>2742</v>
      </c>
      <c r="J2292" s="4"/>
      <c r="K2292" s="55">
        <v>45650</v>
      </c>
      <c r="L2292" s="4" t="s">
        <v>860</v>
      </c>
      <c r="M2292" s="4" t="s">
        <v>3632</v>
      </c>
      <c r="N2292" s="55"/>
      <c r="O2292" s="4" t="s">
        <v>5964</v>
      </c>
      <c r="P2292" s="55">
        <v>45650</v>
      </c>
      <c r="Q2292" s="4" t="s">
        <v>5965</v>
      </c>
      <c r="R2292" s="4"/>
      <c r="S2292" s="4"/>
      <c r="T2292" s="4">
        <v>37</v>
      </c>
      <c r="U2292" s="4" t="s">
        <v>186</v>
      </c>
      <c r="V2292" s="4">
        <v>205</v>
      </c>
      <c r="W2292" s="4" t="s">
        <v>392</v>
      </c>
      <c r="X2292" s="4">
        <v>179</v>
      </c>
      <c r="Y2292" s="4" t="s">
        <v>392</v>
      </c>
      <c r="Z2292" s="4">
        <v>15</v>
      </c>
      <c r="AA2292" s="4" t="s">
        <v>43</v>
      </c>
      <c r="AB2292" s="4">
        <v>1</v>
      </c>
      <c r="AC2292" s="4" t="s">
        <v>43</v>
      </c>
      <c r="AD2292" s="36">
        <v>30</v>
      </c>
      <c r="AE2292" s="36" t="s">
        <v>130</v>
      </c>
      <c r="AF2292" s="4"/>
      <c r="AG2292" s="4"/>
      <c r="AH2292" s="4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</row>
    <row r="2293" spans="1:46" ht="15" customHeight="1" x14ac:dyDescent="0.35">
      <c r="A2293" s="4">
        <v>2025</v>
      </c>
      <c r="B2293" s="4" t="s">
        <v>147</v>
      </c>
      <c r="C2293" s="4" t="s">
        <v>148</v>
      </c>
      <c r="D2293" s="55">
        <v>45630</v>
      </c>
      <c r="E2293" s="4" t="s">
        <v>4533</v>
      </c>
      <c r="F2293" s="4" t="s">
        <v>3709</v>
      </c>
      <c r="G2293" s="4" t="s">
        <v>37</v>
      </c>
      <c r="H2293" s="4" t="s">
        <v>38</v>
      </c>
      <c r="I2293" s="4" t="s">
        <v>2755</v>
      </c>
      <c r="J2293" s="4">
        <v>6</v>
      </c>
      <c r="K2293" s="55">
        <v>45743</v>
      </c>
      <c r="L2293" s="4" t="s">
        <v>860</v>
      </c>
      <c r="M2293" s="4" t="s">
        <v>2983</v>
      </c>
      <c r="N2293" s="55"/>
      <c r="O2293" s="4" t="s">
        <v>5966</v>
      </c>
      <c r="P2293" s="55">
        <v>45743</v>
      </c>
      <c r="Q2293" s="4" t="s">
        <v>5967</v>
      </c>
      <c r="R2293" s="4"/>
      <c r="S2293" s="4"/>
      <c r="T2293" s="4">
        <v>0</v>
      </c>
      <c r="U2293" s="4" t="s">
        <v>150</v>
      </c>
      <c r="V2293" s="4">
        <v>300717</v>
      </c>
      <c r="W2293" s="4" t="s">
        <v>5968</v>
      </c>
      <c r="X2293" s="4">
        <v>300717</v>
      </c>
      <c r="Y2293" s="4" t="s">
        <v>5968</v>
      </c>
      <c r="Z2293" s="4">
        <v>8</v>
      </c>
      <c r="AA2293" s="4" t="s">
        <v>191</v>
      </c>
      <c r="AB2293" s="4">
        <v>5</v>
      </c>
      <c r="AC2293" s="4" t="s">
        <v>3585</v>
      </c>
      <c r="AD2293" s="36">
        <v>1</v>
      </c>
      <c r="AE2293" s="36" t="s">
        <v>728</v>
      </c>
      <c r="AF2293" s="4"/>
      <c r="AG2293" s="4"/>
      <c r="AH2293" s="4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</row>
    <row r="2294" spans="1:46" ht="15" customHeight="1" x14ac:dyDescent="0.35">
      <c r="A2294" s="4">
        <v>2024</v>
      </c>
      <c r="B2294" s="4" t="s">
        <v>34</v>
      </c>
      <c r="C2294" s="4" t="s">
        <v>34</v>
      </c>
      <c r="D2294" s="55">
        <v>45630</v>
      </c>
      <c r="E2294" s="4" t="s">
        <v>4533</v>
      </c>
      <c r="F2294" s="4" t="s">
        <v>3709</v>
      </c>
      <c r="G2294" s="4" t="s">
        <v>37</v>
      </c>
      <c r="H2294" s="4" t="s">
        <v>38</v>
      </c>
      <c r="I2294" s="4" t="s">
        <v>748</v>
      </c>
      <c r="J2294" s="4"/>
      <c r="K2294" s="55">
        <v>45652</v>
      </c>
      <c r="L2294" s="4" t="s">
        <v>860</v>
      </c>
      <c r="M2294" s="4" t="s">
        <v>3632</v>
      </c>
      <c r="N2294" s="55"/>
      <c r="O2294" s="4" t="s">
        <v>5969</v>
      </c>
      <c r="P2294" s="55">
        <v>45652</v>
      </c>
      <c r="Q2294" s="4" t="s">
        <v>5970</v>
      </c>
      <c r="R2294" s="4"/>
      <c r="S2294" s="4"/>
      <c r="T2294" s="56">
        <v>10</v>
      </c>
      <c r="U2294" s="56" t="s">
        <v>246</v>
      </c>
      <c r="V2294" s="56">
        <v>342</v>
      </c>
      <c r="W2294" s="56" t="s">
        <v>346</v>
      </c>
      <c r="X2294" s="56">
        <v>994</v>
      </c>
      <c r="Y2294" s="56" t="s">
        <v>347</v>
      </c>
      <c r="Z2294" s="56">
        <v>15</v>
      </c>
      <c r="AA2294" s="56" t="s">
        <v>43</v>
      </c>
      <c r="AB2294" s="56">
        <v>1</v>
      </c>
      <c r="AC2294" s="56" t="s">
        <v>43</v>
      </c>
      <c r="AD2294" s="37">
        <v>1</v>
      </c>
      <c r="AE2294" s="37" t="s">
        <v>43</v>
      </c>
      <c r="AF2294" s="4"/>
      <c r="AG2294" s="4"/>
      <c r="AH2294" s="4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</row>
    <row r="2295" spans="1:46" ht="15" customHeight="1" x14ac:dyDescent="0.35">
      <c r="A2295" s="4">
        <v>2024</v>
      </c>
      <c r="B2295" s="4" t="s">
        <v>147</v>
      </c>
      <c r="C2295" s="4" t="s">
        <v>148</v>
      </c>
      <c r="D2295" s="55">
        <v>45629</v>
      </c>
      <c r="E2295" s="4" t="s">
        <v>2956</v>
      </c>
      <c r="F2295" s="4" t="s">
        <v>36</v>
      </c>
      <c r="G2295" s="4" t="s">
        <v>921</v>
      </c>
      <c r="H2295" s="4" t="s">
        <v>38</v>
      </c>
      <c r="I2295" s="4" t="s">
        <v>4520</v>
      </c>
      <c r="J2295" s="4"/>
      <c r="K2295" s="55">
        <v>45639</v>
      </c>
      <c r="L2295" s="4" t="s">
        <v>860</v>
      </c>
      <c r="M2295" s="4" t="s">
        <v>4585</v>
      </c>
      <c r="N2295" s="55" t="s">
        <v>3710</v>
      </c>
      <c r="O2295" s="4" t="s">
        <v>5971</v>
      </c>
      <c r="P2295" s="55">
        <v>45639</v>
      </c>
      <c r="Q2295" s="4" t="s">
        <v>5972</v>
      </c>
      <c r="R2295" s="4"/>
      <c r="S2295" s="4"/>
      <c r="T2295" s="4">
        <v>0</v>
      </c>
      <c r="U2295" s="4" t="s">
        <v>150</v>
      </c>
      <c r="V2295" s="4">
        <v>300568</v>
      </c>
      <c r="W2295" s="4" t="s">
        <v>3641</v>
      </c>
      <c r="X2295" s="4">
        <v>300568</v>
      </c>
      <c r="Y2295" s="4" t="s">
        <v>3641</v>
      </c>
      <c r="Z2295" s="4">
        <v>6</v>
      </c>
      <c r="AA2295" s="4" t="s">
        <v>413</v>
      </c>
      <c r="AB2295" s="4">
        <v>3</v>
      </c>
      <c r="AC2295" s="4" t="s">
        <v>3642</v>
      </c>
      <c r="AD2295" s="36">
        <v>3</v>
      </c>
      <c r="AE2295" s="36" t="s">
        <v>3643</v>
      </c>
      <c r="AF2295" s="4"/>
      <c r="AG2295" s="4"/>
      <c r="AH2295" s="4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</row>
    <row r="2296" spans="1:46" ht="15" customHeight="1" x14ac:dyDescent="0.35">
      <c r="A2296" s="4">
        <v>2025</v>
      </c>
      <c r="B2296" s="4" t="s">
        <v>147</v>
      </c>
      <c r="C2296" s="4" t="s">
        <v>148</v>
      </c>
      <c r="D2296" s="55">
        <v>45630</v>
      </c>
      <c r="E2296" s="4" t="s">
        <v>4533</v>
      </c>
      <c r="F2296" s="4" t="s">
        <v>3709</v>
      </c>
      <c r="G2296" s="4" t="s">
        <v>37</v>
      </c>
      <c r="H2296" s="4" t="s">
        <v>38</v>
      </c>
      <c r="I2296" s="4" t="s">
        <v>4520</v>
      </c>
      <c r="J2296" s="4">
        <v>4</v>
      </c>
      <c r="K2296" s="55">
        <v>45720</v>
      </c>
      <c r="L2296" s="4" t="s">
        <v>860</v>
      </c>
      <c r="M2296" s="4" t="s">
        <v>2983</v>
      </c>
      <c r="N2296" s="55" t="s">
        <v>3710</v>
      </c>
      <c r="O2296" s="4" t="s">
        <v>5973</v>
      </c>
      <c r="P2296" s="55">
        <v>45720</v>
      </c>
      <c r="Q2296" s="4" t="s">
        <v>5974</v>
      </c>
      <c r="R2296" s="4"/>
      <c r="S2296" s="4"/>
      <c r="T2296" s="4">
        <v>0</v>
      </c>
      <c r="U2296" s="4" t="s">
        <v>150</v>
      </c>
      <c r="V2296" s="4">
        <v>301130</v>
      </c>
      <c r="W2296" s="4" t="s">
        <v>2564</v>
      </c>
      <c r="X2296" s="4">
        <v>301130</v>
      </c>
      <c r="Y2296" s="4" t="s">
        <v>2564</v>
      </c>
      <c r="Z2296" s="4">
        <v>13</v>
      </c>
      <c r="AA2296" s="4" t="s">
        <v>314</v>
      </c>
      <c r="AB2296" s="4">
        <v>1</v>
      </c>
      <c r="AC2296" s="4" t="s">
        <v>315</v>
      </c>
      <c r="AD2296" s="36">
        <v>4</v>
      </c>
      <c r="AE2296" s="36" t="s">
        <v>2565</v>
      </c>
      <c r="AF2296" s="4"/>
      <c r="AG2296" s="4"/>
      <c r="AH2296" s="4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</row>
    <row r="2297" spans="1:46" ht="15" customHeight="1" x14ac:dyDescent="0.35">
      <c r="A2297" s="4">
        <v>2025</v>
      </c>
      <c r="B2297" s="4" t="s">
        <v>147</v>
      </c>
      <c r="C2297" s="4" t="s">
        <v>207</v>
      </c>
      <c r="D2297" s="55">
        <v>45630</v>
      </c>
      <c r="E2297" s="4" t="s">
        <v>3198</v>
      </c>
      <c r="F2297" s="4" t="s">
        <v>36</v>
      </c>
      <c r="G2297" s="4" t="s">
        <v>921</v>
      </c>
      <c r="H2297" s="4" t="s">
        <v>38</v>
      </c>
      <c r="I2297" s="4" t="s">
        <v>4520</v>
      </c>
      <c r="J2297" s="4">
        <v>2</v>
      </c>
      <c r="K2297" s="55">
        <v>45719</v>
      </c>
      <c r="L2297" s="4" t="s">
        <v>860</v>
      </c>
      <c r="M2297" s="4" t="s">
        <v>2983</v>
      </c>
      <c r="N2297" s="55" t="s">
        <v>3710</v>
      </c>
      <c r="O2297" s="4" t="s">
        <v>5975</v>
      </c>
      <c r="P2297" s="55">
        <v>45719</v>
      </c>
      <c r="Q2297" s="4" t="s">
        <v>5976</v>
      </c>
      <c r="R2297" s="4"/>
      <c r="S2297" s="4"/>
      <c r="T2297" s="4">
        <v>0</v>
      </c>
      <c r="U2297" s="4" t="s">
        <v>150</v>
      </c>
      <c r="V2297" s="4">
        <v>300635</v>
      </c>
      <c r="W2297" s="4" t="s">
        <v>1860</v>
      </c>
      <c r="X2297" s="4">
        <v>300635</v>
      </c>
      <c r="Y2297" s="4" t="s">
        <v>1860</v>
      </c>
      <c r="Z2297" s="4">
        <v>6</v>
      </c>
      <c r="AA2297" s="4" t="s">
        <v>413</v>
      </c>
      <c r="AB2297" s="4">
        <v>9</v>
      </c>
      <c r="AC2297" s="4" t="s">
        <v>1861</v>
      </c>
      <c r="AD2297" s="36">
        <v>1</v>
      </c>
      <c r="AE2297" s="36" t="s">
        <v>1861</v>
      </c>
      <c r="AF2297" s="4"/>
      <c r="AG2297" s="4"/>
      <c r="AH2297" s="4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</row>
    <row r="2298" spans="1:46" ht="15" customHeight="1" x14ac:dyDescent="0.35">
      <c r="A2298" s="4">
        <v>2024</v>
      </c>
      <c r="B2298" s="4" t="s">
        <v>147</v>
      </c>
      <c r="C2298" s="4" t="s">
        <v>207</v>
      </c>
      <c r="D2298" s="55">
        <v>45630</v>
      </c>
      <c r="E2298" s="4" t="s">
        <v>2956</v>
      </c>
      <c r="F2298" s="4" t="s">
        <v>36</v>
      </c>
      <c r="G2298" s="4" t="s">
        <v>921</v>
      </c>
      <c r="H2298" s="4" t="s">
        <v>38</v>
      </c>
      <c r="I2298" s="4" t="s">
        <v>4520</v>
      </c>
      <c r="J2298" s="4"/>
      <c r="K2298" s="55">
        <v>45645</v>
      </c>
      <c r="L2298" s="4" t="s">
        <v>860</v>
      </c>
      <c r="M2298" s="4" t="s">
        <v>3632</v>
      </c>
      <c r="N2298" s="55" t="s">
        <v>3710</v>
      </c>
      <c r="O2298" s="4" t="s">
        <v>5977</v>
      </c>
      <c r="P2298" s="55">
        <v>45645</v>
      </c>
      <c r="Q2298" s="4" t="s">
        <v>5978</v>
      </c>
      <c r="R2298" s="4"/>
      <c r="S2298" s="4"/>
      <c r="T2298" s="4">
        <v>0</v>
      </c>
      <c r="U2298" s="4" t="s">
        <v>150</v>
      </c>
      <c r="V2298" s="4">
        <v>300662</v>
      </c>
      <c r="W2298" s="4" t="s">
        <v>3541</v>
      </c>
      <c r="X2298" s="4">
        <v>300662</v>
      </c>
      <c r="Y2298" s="4" t="s">
        <v>3541</v>
      </c>
      <c r="Z2298" s="4">
        <v>6</v>
      </c>
      <c r="AA2298" s="4" t="s">
        <v>413</v>
      </c>
      <c r="AB2298" s="4">
        <v>12</v>
      </c>
      <c r="AC2298" s="4" t="s">
        <v>3542</v>
      </c>
      <c r="AD2298" s="36">
        <v>1</v>
      </c>
      <c r="AE2298" s="36" t="s">
        <v>3542</v>
      </c>
      <c r="AF2298" s="4"/>
      <c r="AG2298" s="4"/>
      <c r="AH2298" s="4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</row>
    <row r="2299" spans="1:46" ht="15" customHeight="1" x14ac:dyDescent="0.35">
      <c r="A2299" s="4">
        <v>2024</v>
      </c>
      <c r="B2299" s="4" t="s">
        <v>147</v>
      </c>
      <c r="C2299" s="4" t="s">
        <v>148</v>
      </c>
      <c r="D2299" s="55">
        <v>45631</v>
      </c>
      <c r="E2299" s="4" t="s">
        <v>4533</v>
      </c>
      <c r="F2299" s="4" t="s">
        <v>3709</v>
      </c>
      <c r="G2299" s="4" t="s">
        <v>37</v>
      </c>
      <c r="H2299" s="4" t="s">
        <v>38</v>
      </c>
      <c r="I2299" s="4" t="s">
        <v>5120</v>
      </c>
      <c r="J2299" s="4"/>
      <c r="K2299" s="55">
        <v>45631</v>
      </c>
      <c r="L2299" s="4" t="s">
        <v>860</v>
      </c>
      <c r="M2299" s="4" t="s">
        <v>4585</v>
      </c>
      <c r="N2299" s="55"/>
      <c r="O2299" s="4" t="s">
        <v>5979</v>
      </c>
      <c r="P2299" s="55">
        <v>45631</v>
      </c>
      <c r="Q2299" s="4" t="s">
        <v>5980</v>
      </c>
      <c r="R2299" s="4"/>
      <c r="S2299" s="4"/>
      <c r="T2299" s="4">
        <v>0</v>
      </c>
      <c r="U2299" s="4" t="s">
        <v>150</v>
      </c>
      <c r="V2299" s="4">
        <v>300182</v>
      </c>
      <c r="W2299" s="4" t="s">
        <v>5981</v>
      </c>
      <c r="X2299" s="4">
        <v>300182</v>
      </c>
      <c r="Y2299" s="4" t="s">
        <v>5981</v>
      </c>
      <c r="Z2299" s="4">
        <v>2</v>
      </c>
      <c r="AA2299" s="4" t="s">
        <v>72</v>
      </c>
      <c r="AB2299" s="4">
        <v>13</v>
      </c>
      <c r="AC2299" s="4" t="s">
        <v>3435</v>
      </c>
      <c r="AD2299" s="36">
        <v>1</v>
      </c>
      <c r="AE2299" s="36" t="s">
        <v>3436</v>
      </c>
      <c r="AF2299" s="4"/>
      <c r="AG2299" s="4"/>
      <c r="AH2299" s="4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/>
      <c r="AS2299" s="6"/>
      <c r="AT2299" s="6"/>
    </row>
    <row r="2300" spans="1:46" ht="15" customHeight="1" x14ac:dyDescent="0.35">
      <c r="A2300" s="4">
        <v>2024</v>
      </c>
      <c r="B2300" s="4" t="s">
        <v>34</v>
      </c>
      <c r="C2300" s="4" t="s">
        <v>34</v>
      </c>
      <c r="D2300" s="55">
        <v>45624</v>
      </c>
      <c r="E2300" s="4" t="s">
        <v>4533</v>
      </c>
      <c r="F2300" s="4" t="s">
        <v>3709</v>
      </c>
      <c r="G2300" s="4" t="s">
        <v>37</v>
      </c>
      <c r="H2300" s="4" t="s">
        <v>38</v>
      </c>
      <c r="I2300" s="4" t="s">
        <v>2728</v>
      </c>
      <c r="J2300" s="4">
        <v>4</v>
      </c>
      <c r="K2300" s="55">
        <v>45644</v>
      </c>
      <c r="L2300" s="4" t="s">
        <v>860</v>
      </c>
      <c r="M2300" s="4" t="s">
        <v>4585</v>
      </c>
      <c r="N2300" s="55"/>
      <c r="O2300" s="4" t="s">
        <v>5982</v>
      </c>
      <c r="P2300" s="55">
        <v>45644</v>
      </c>
      <c r="Q2300" s="4" t="s">
        <v>5983</v>
      </c>
      <c r="R2300" s="4"/>
      <c r="S2300" s="4"/>
      <c r="T2300" s="4">
        <v>12</v>
      </c>
      <c r="U2300" s="4" t="s">
        <v>177</v>
      </c>
      <c r="V2300" s="4">
        <v>12</v>
      </c>
      <c r="W2300" s="4" t="s">
        <v>178</v>
      </c>
      <c r="X2300" s="4">
        <v>154</v>
      </c>
      <c r="Y2300" s="4" t="s">
        <v>179</v>
      </c>
      <c r="Z2300" s="4">
        <v>15</v>
      </c>
      <c r="AA2300" s="4" t="s">
        <v>43</v>
      </c>
      <c r="AB2300" s="4">
        <v>1</v>
      </c>
      <c r="AC2300" s="4" t="s">
        <v>43</v>
      </c>
      <c r="AD2300" s="36">
        <v>13</v>
      </c>
      <c r="AE2300" s="36" t="s">
        <v>44</v>
      </c>
      <c r="AF2300" s="4"/>
      <c r="AG2300" s="4"/>
      <c r="AH2300" s="4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</row>
    <row r="2301" spans="1:46" ht="15" customHeight="1" x14ac:dyDescent="0.35">
      <c r="A2301" s="4">
        <v>2024</v>
      </c>
      <c r="B2301" s="4" t="s">
        <v>147</v>
      </c>
      <c r="C2301" s="4" t="s">
        <v>148</v>
      </c>
      <c r="D2301" s="55">
        <v>45630</v>
      </c>
      <c r="E2301" s="4" t="s">
        <v>4533</v>
      </c>
      <c r="F2301" s="4" t="s">
        <v>3709</v>
      </c>
      <c r="G2301" s="4" t="s">
        <v>37</v>
      </c>
      <c r="H2301" s="4" t="s">
        <v>38</v>
      </c>
      <c r="I2301" s="4" t="s">
        <v>2728</v>
      </c>
      <c r="J2301" s="4">
        <v>3</v>
      </c>
      <c r="K2301" s="55">
        <v>45653</v>
      </c>
      <c r="L2301" s="4" t="s">
        <v>860</v>
      </c>
      <c r="M2301" s="4" t="s">
        <v>4585</v>
      </c>
      <c r="N2301" s="55" t="s">
        <v>3710</v>
      </c>
      <c r="O2301" s="4" t="s">
        <v>5984</v>
      </c>
      <c r="P2301" s="55">
        <v>45653</v>
      </c>
      <c r="Q2301" s="4" t="s">
        <v>5985</v>
      </c>
      <c r="R2301" s="4"/>
      <c r="S2301" s="4"/>
      <c r="T2301" s="4">
        <v>0</v>
      </c>
      <c r="U2301" s="4" t="s">
        <v>150</v>
      </c>
      <c r="V2301" s="4">
        <v>300456</v>
      </c>
      <c r="W2301" s="4" t="s">
        <v>2263</v>
      </c>
      <c r="X2301" s="4">
        <v>300456</v>
      </c>
      <c r="Y2301" s="4" t="s">
        <v>2263</v>
      </c>
      <c r="Z2301" s="4">
        <v>5</v>
      </c>
      <c r="AA2301" s="4" t="s">
        <v>77</v>
      </c>
      <c r="AB2301" s="4">
        <v>2</v>
      </c>
      <c r="AC2301" s="4" t="s">
        <v>1380</v>
      </c>
      <c r="AD2301" s="36">
        <v>3</v>
      </c>
      <c r="AE2301" s="36" t="s">
        <v>2264</v>
      </c>
      <c r="AF2301" s="4"/>
      <c r="AG2301" s="4"/>
      <c r="AH2301" s="4"/>
      <c r="AI2301" s="6"/>
      <c r="AJ2301" s="6"/>
      <c r="AK2301" s="6"/>
      <c r="AL2301" s="6"/>
      <c r="AM2301" s="6"/>
      <c r="AN2301" s="6"/>
      <c r="AO2301" s="6"/>
      <c r="AP2301" s="6"/>
      <c r="AQ2301" s="6"/>
      <c r="AR2301" s="6"/>
      <c r="AS2301" s="6"/>
      <c r="AT2301" s="6"/>
    </row>
    <row r="2302" spans="1:46" ht="15" customHeight="1" x14ac:dyDescent="0.35">
      <c r="A2302" s="4">
        <v>2024</v>
      </c>
      <c r="B2302" s="4" t="s">
        <v>147</v>
      </c>
      <c r="C2302" s="4" t="s">
        <v>148</v>
      </c>
      <c r="D2302" s="55">
        <v>45636</v>
      </c>
      <c r="E2302" s="4" t="s">
        <v>3198</v>
      </c>
      <c r="F2302" s="4" t="s">
        <v>36</v>
      </c>
      <c r="G2302" s="4" t="s">
        <v>921</v>
      </c>
      <c r="H2302" s="4" t="s">
        <v>38</v>
      </c>
      <c r="I2302" s="4" t="s">
        <v>2948</v>
      </c>
      <c r="J2302" s="4"/>
      <c r="K2302" s="55">
        <v>45639</v>
      </c>
      <c r="L2302" s="4" t="s">
        <v>860</v>
      </c>
      <c r="M2302" s="4" t="s">
        <v>3632</v>
      </c>
      <c r="N2302" s="55" t="s">
        <v>3710</v>
      </c>
      <c r="O2302" s="4" t="s">
        <v>5986</v>
      </c>
      <c r="P2302" s="55">
        <v>45639</v>
      </c>
      <c r="Q2302" s="4" t="s">
        <v>5987</v>
      </c>
      <c r="R2302" s="4"/>
      <c r="S2302" s="4"/>
      <c r="T2302" s="4">
        <v>0</v>
      </c>
      <c r="U2302" s="4" t="s">
        <v>150</v>
      </c>
      <c r="V2302" s="4">
        <v>300354</v>
      </c>
      <c r="W2302" s="4" t="s">
        <v>4433</v>
      </c>
      <c r="X2302" s="4">
        <v>300354</v>
      </c>
      <c r="Y2302" s="4" t="s">
        <v>4433</v>
      </c>
      <c r="Z2302" s="4">
        <v>4</v>
      </c>
      <c r="AA2302" s="4" t="s">
        <v>301</v>
      </c>
      <c r="AB2302" s="4">
        <v>1</v>
      </c>
      <c r="AC2302" s="4" t="s">
        <v>301</v>
      </c>
      <c r="AD2302" s="36">
        <v>24</v>
      </c>
      <c r="AE2302" s="36" t="s">
        <v>4434</v>
      </c>
      <c r="AF2302" s="4"/>
      <c r="AG2302" s="4"/>
      <c r="AH2302" s="4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</row>
    <row r="2303" spans="1:46" ht="15" customHeight="1" x14ac:dyDescent="0.35">
      <c r="A2303" s="4">
        <v>2024</v>
      </c>
      <c r="B2303" s="4" t="s">
        <v>147</v>
      </c>
      <c r="C2303" s="4" t="s">
        <v>148</v>
      </c>
      <c r="D2303" s="55">
        <v>45602</v>
      </c>
      <c r="E2303" s="4" t="s">
        <v>4533</v>
      </c>
      <c r="F2303" s="4" t="s">
        <v>3709</v>
      </c>
      <c r="G2303" s="4" t="s">
        <v>37</v>
      </c>
      <c r="H2303" s="4" t="s">
        <v>38</v>
      </c>
      <c r="I2303" s="4" t="s">
        <v>3923</v>
      </c>
      <c r="J2303" s="4">
        <v>4</v>
      </c>
      <c r="K2303" s="55">
        <v>45637</v>
      </c>
      <c r="L2303" s="4" t="s">
        <v>860</v>
      </c>
      <c r="M2303" s="4" t="s">
        <v>2983</v>
      </c>
      <c r="N2303" s="55" t="s">
        <v>3710</v>
      </c>
      <c r="O2303" s="4" t="s">
        <v>5915</v>
      </c>
      <c r="P2303" s="55">
        <v>45637</v>
      </c>
      <c r="Q2303" s="4" t="s">
        <v>5988</v>
      </c>
      <c r="R2303" s="4"/>
      <c r="S2303" s="4"/>
      <c r="T2303" s="56">
        <v>0</v>
      </c>
      <c r="U2303" s="56" t="s">
        <v>150</v>
      </c>
      <c r="V2303" s="56">
        <v>300901</v>
      </c>
      <c r="W2303" s="56" t="s">
        <v>1357</v>
      </c>
      <c r="X2303" s="56">
        <v>300901</v>
      </c>
      <c r="Y2303" s="56" t="s">
        <v>1357</v>
      </c>
      <c r="Z2303" s="56">
        <v>10</v>
      </c>
      <c r="AA2303" s="56" t="s">
        <v>256</v>
      </c>
      <c r="AB2303" s="56">
        <v>2</v>
      </c>
      <c r="AC2303" s="56" t="s">
        <v>1358</v>
      </c>
      <c r="AD2303" s="37">
        <v>7</v>
      </c>
      <c r="AE2303" s="37" t="s">
        <v>1359</v>
      </c>
      <c r="AF2303" s="4"/>
      <c r="AG2303" s="4"/>
      <c r="AH2303" s="4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</row>
    <row r="2304" spans="1:46" ht="15" customHeight="1" x14ac:dyDescent="0.35">
      <c r="A2304" s="4">
        <v>2025</v>
      </c>
      <c r="B2304" s="4" t="s">
        <v>34</v>
      </c>
      <c r="C2304" s="4" t="s">
        <v>34</v>
      </c>
      <c r="D2304" s="55">
        <v>45637</v>
      </c>
      <c r="E2304" s="4" t="s">
        <v>4533</v>
      </c>
      <c r="F2304" s="4" t="s">
        <v>3709</v>
      </c>
      <c r="G2304" s="4" t="s">
        <v>37</v>
      </c>
      <c r="H2304" s="4" t="s">
        <v>38</v>
      </c>
      <c r="I2304" s="4" t="s">
        <v>748</v>
      </c>
      <c r="J2304" s="4">
        <v>6</v>
      </c>
      <c r="K2304" s="55">
        <v>45688</v>
      </c>
      <c r="L2304" s="4" t="s">
        <v>860</v>
      </c>
      <c r="M2304" s="4" t="s">
        <v>4585</v>
      </c>
      <c r="N2304" s="55" t="s">
        <v>4973</v>
      </c>
      <c r="O2304" s="4" t="s">
        <v>5989</v>
      </c>
      <c r="P2304" s="55">
        <v>45688</v>
      </c>
      <c r="Q2304" s="4" t="s">
        <v>5990</v>
      </c>
      <c r="R2304" s="4"/>
      <c r="S2304" s="4"/>
      <c r="T2304" s="4">
        <v>10</v>
      </c>
      <c r="U2304" s="4" t="s">
        <v>246</v>
      </c>
      <c r="V2304" s="4">
        <v>111</v>
      </c>
      <c r="W2304" s="4" t="s">
        <v>1191</v>
      </c>
      <c r="X2304" s="4">
        <v>1276</v>
      </c>
      <c r="Y2304" s="4" t="s">
        <v>1191</v>
      </c>
      <c r="Z2304" s="4">
        <v>15</v>
      </c>
      <c r="AA2304" s="4" t="s">
        <v>43</v>
      </c>
      <c r="AB2304" s="4">
        <v>1</v>
      </c>
      <c r="AC2304" s="4" t="s">
        <v>43</v>
      </c>
      <c r="AD2304" s="36">
        <v>7</v>
      </c>
      <c r="AE2304" s="36" t="s">
        <v>1192</v>
      </c>
      <c r="AF2304" s="4"/>
      <c r="AG2304" s="4"/>
      <c r="AH2304" s="4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</row>
    <row r="2305" spans="1:46" ht="15" customHeight="1" x14ac:dyDescent="0.35">
      <c r="A2305" s="4">
        <v>2025</v>
      </c>
      <c r="B2305" s="4" t="s">
        <v>34</v>
      </c>
      <c r="C2305" s="4" t="s">
        <v>34</v>
      </c>
      <c r="D2305" s="55">
        <v>45637</v>
      </c>
      <c r="E2305" s="4" t="s">
        <v>4533</v>
      </c>
      <c r="F2305" s="4" t="s">
        <v>3709</v>
      </c>
      <c r="G2305" s="4" t="s">
        <v>37</v>
      </c>
      <c r="H2305" s="4" t="s">
        <v>38</v>
      </c>
      <c r="I2305" s="4" t="s">
        <v>748</v>
      </c>
      <c r="J2305" s="4"/>
      <c r="K2305" s="55">
        <v>45687</v>
      </c>
      <c r="L2305" s="4" t="s">
        <v>860</v>
      </c>
      <c r="M2305" s="4" t="s">
        <v>4585</v>
      </c>
      <c r="N2305" s="55" t="s">
        <v>4973</v>
      </c>
      <c r="O2305" s="4" t="s">
        <v>5991</v>
      </c>
      <c r="P2305" s="55">
        <v>45687</v>
      </c>
      <c r="Q2305" s="4" t="s">
        <v>5992</v>
      </c>
      <c r="R2305" s="4"/>
      <c r="S2305" s="4"/>
      <c r="T2305" s="4">
        <v>10</v>
      </c>
      <c r="U2305" s="4" t="s">
        <v>246</v>
      </c>
      <c r="V2305" s="4">
        <v>118</v>
      </c>
      <c r="W2305" s="4" t="s">
        <v>1179</v>
      </c>
      <c r="X2305" s="4">
        <v>1596</v>
      </c>
      <c r="Y2305" s="4" t="s">
        <v>1180</v>
      </c>
      <c r="Z2305" s="4">
        <v>15</v>
      </c>
      <c r="AA2305" s="4" t="s">
        <v>43</v>
      </c>
      <c r="AB2305" s="4">
        <v>1</v>
      </c>
      <c r="AC2305" s="4" t="s">
        <v>43</v>
      </c>
      <c r="AD2305" s="36">
        <v>1</v>
      </c>
      <c r="AE2305" s="36" t="s">
        <v>43</v>
      </c>
      <c r="AF2305" s="4"/>
      <c r="AG2305" s="4"/>
      <c r="AH2305" s="4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</row>
    <row r="2306" spans="1:46" ht="15" customHeight="1" x14ac:dyDescent="0.35">
      <c r="A2306" s="4">
        <v>2024</v>
      </c>
      <c r="B2306" s="4" t="s">
        <v>34</v>
      </c>
      <c r="C2306" s="4" t="s">
        <v>244</v>
      </c>
      <c r="D2306" s="55">
        <v>45636</v>
      </c>
      <c r="E2306" s="4" t="s">
        <v>4533</v>
      </c>
      <c r="F2306" s="4" t="s">
        <v>3709</v>
      </c>
      <c r="G2306" s="4" t="s">
        <v>37</v>
      </c>
      <c r="H2306" s="4" t="s">
        <v>38</v>
      </c>
      <c r="I2306" s="4" t="s">
        <v>2948</v>
      </c>
      <c r="J2306" s="4"/>
      <c r="K2306" s="55">
        <v>45639</v>
      </c>
      <c r="L2306" s="4" t="s">
        <v>860</v>
      </c>
      <c r="M2306" s="4" t="s">
        <v>4585</v>
      </c>
      <c r="N2306" s="55"/>
      <c r="O2306" s="4" t="s">
        <v>5993</v>
      </c>
      <c r="P2306" s="55">
        <v>45639</v>
      </c>
      <c r="Q2306" s="4" t="s">
        <v>5994</v>
      </c>
      <c r="R2306" s="4"/>
      <c r="S2306" s="4"/>
      <c r="T2306" s="4">
        <v>10</v>
      </c>
      <c r="U2306" s="4" t="s">
        <v>246</v>
      </c>
      <c r="V2306" s="4">
        <v>544</v>
      </c>
      <c r="W2306" s="4" t="s">
        <v>913</v>
      </c>
      <c r="X2306" s="4">
        <v>1204</v>
      </c>
      <c r="Y2306" s="4" t="s">
        <v>914</v>
      </c>
      <c r="Z2306" s="4">
        <v>3</v>
      </c>
      <c r="AA2306" s="4" t="s">
        <v>152</v>
      </c>
      <c r="AB2306" s="4">
        <v>2</v>
      </c>
      <c r="AC2306" s="4" t="s">
        <v>915</v>
      </c>
      <c r="AD2306" s="36">
        <v>1</v>
      </c>
      <c r="AE2306" s="36" t="s">
        <v>915</v>
      </c>
      <c r="AF2306" s="4"/>
      <c r="AG2306" s="4"/>
      <c r="AH2306" s="4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/>
      <c r="AS2306" s="6"/>
      <c r="AT2306" s="6"/>
    </row>
    <row r="2307" spans="1:46" ht="15" customHeight="1" x14ac:dyDescent="0.35">
      <c r="A2307" s="4">
        <v>2025</v>
      </c>
      <c r="B2307" s="4" t="s">
        <v>34</v>
      </c>
      <c r="C2307" s="4" t="s">
        <v>34</v>
      </c>
      <c r="D2307" s="55">
        <v>45630</v>
      </c>
      <c r="E2307" s="4" t="s">
        <v>4533</v>
      </c>
      <c r="F2307" s="4" t="s">
        <v>3709</v>
      </c>
      <c r="G2307" s="4" t="s">
        <v>37</v>
      </c>
      <c r="H2307" s="4" t="s">
        <v>38</v>
      </c>
      <c r="I2307" s="4" t="s">
        <v>2728</v>
      </c>
      <c r="J2307" s="4">
        <v>4</v>
      </c>
      <c r="K2307" s="55">
        <v>45677</v>
      </c>
      <c r="L2307" s="4" t="s">
        <v>860</v>
      </c>
      <c r="M2307" s="4" t="s">
        <v>3632</v>
      </c>
      <c r="N2307" s="55" t="s">
        <v>4973</v>
      </c>
      <c r="O2307" s="4" t="s">
        <v>5995</v>
      </c>
      <c r="P2307" s="55">
        <v>45677</v>
      </c>
      <c r="Q2307" s="4" t="s">
        <v>5996</v>
      </c>
      <c r="R2307" s="4"/>
      <c r="S2307" s="4"/>
      <c r="T2307" s="56">
        <v>38</v>
      </c>
      <c r="U2307" s="56" t="s">
        <v>59</v>
      </c>
      <c r="V2307" s="56">
        <v>59</v>
      </c>
      <c r="W2307" s="56" t="s">
        <v>60</v>
      </c>
      <c r="X2307" s="56">
        <v>192</v>
      </c>
      <c r="Y2307" s="56" t="s">
        <v>61</v>
      </c>
      <c r="Z2307" s="56">
        <v>15</v>
      </c>
      <c r="AA2307" s="56" t="s">
        <v>43</v>
      </c>
      <c r="AB2307" s="56">
        <v>1</v>
      </c>
      <c r="AC2307" s="56" t="s">
        <v>43</v>
      </c>
      <c r="AD2307" s="37">
        <v>1</v>
      </c>
      <c r="AE2307" s="37" t="s">
        <v>43</v>
      </c>
      <c r="AF2307" s="4"/>
      <c r="AG2307" s="4"/>
      <c r="AH2307" s="4"/>
      <c r="AI2307" s="6"/>
      <c r="AJ2307" s="6"/>
      <c r="AK2307" s="6"/>
      <c r="AL2307" s="6"/>
      <c r="AM2307" s="6"/>
      <c r="AN2307" s="6"/>
      <c r="AO2307" s="6"/>
      <c r="AP2307" s="6"/>
      <c r="AQ2307" s="6"/>
      <c r="AR2307" s="6"/>
      <c r="AS2307" s="6"/>
      <c r="AT2307" s="6"/>
    </row>
    <row r="2308" spans="1:46" ht="15" customHeight="1" x14ac:dyDescent="0.35">
      <c r="A2308" s="4">
        <v>2025</v>
      </c>
      <c r="B2308" s="4" t="s">
        <v>147</v>
      </c>
      <c r="C2308" s="4" t="s">
        <v>148</v>
      </c>
      <c r="D2308" s="55">
        <v>45636</v>
      </c>
      <c r="E2308" s="4" t="s">
        <v>4533</v>
      </c>
      <c r="F2308" s="4" t="s">
        <v>3709</v>
      </c>
      <c r="G2308" s="4" t="s">
        <v>37</v>
      </c>
      <c r="H2308" s="4" t="s">
        <v>38</v>
      </c>
      <c r="I2308" s="4" t="s">
        <v>4520</v>
      </c>
      <c r="J2308" s="4">
        <v>6</v>
      </c>
      <c r="K2308" s="55">
        <v>45791</v>
      </c>
      <c r="L2308" s="4" t="s">
        <v>860</v>
      </c>
      <c r="M2308" s="4" t="s">
        <v>2983</v>
      </c>
      <c r="N2308" s="55" t="s">
        <v>3710</v>
      </c>
      <c r="O2308" s="4" t="s">
        <v>5997</v>
      </c>
      <c r="P2308" s="55">
        <v>45791</v>
      </c>
      <c r="Q2308" s="4" t="s">
        <v>5998</v>
      </c>
      <c r="R2308" s="4"/>
      <c r="S2308" s="4"/>
      <c r="T2308" s="4">
        <v>0</v>
      </c>
      <c r="U2308" s="4" t="s">
        <v>150</v>
      </c>
      <c r="V2308" s="4">
        <v>301168</v>
      </c>
      <c r="W2308" s="4" t="s">
        <v>5999</v>
      </c>
      <c r="X2308" s="4">
        <v>301168</v>
      </c>
      <c r="Y2308" s="4" t="s">
        <v>5999</v>
      </c>
      <c r="Z2308" s="4">
        <v>13</v>
      </c>
      <c r="AA2308" s="4" t="s">
        <v>314</v>
      </c>
      <c r="AB2308" s="4">
        <v>5</v>
      </c>
      <c r="AC2308" s="4" t="s">
        <v>4469</v>
      </c>
      <c r="AD2308" s="36">
        <v>9</v>
      </c>
      <c r="AE2308" s="36" t="s">
        <v>6000</v>
      </c>
      <c r="AF2308" s="4"/>
      <c r="AG2308" s="4"/>
      <c r="AH2308" s="4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</row>
    <row r="2309" spans="1:46" ht="15" customHeight="1" x14ac:dyDescent="0.35">
      <c r="A2309" s="4">
        <v>2025</v>
      </c>
      <c r="B2309" s="4" t="s">
        <v>147</v>
      </c>
      <c r="C2309" s="4" t="s">
        <v>148</v>
      </c>
      <c r="D2309" s="55">
        <v>45637</v>
      </c>
      <c r="E2309" s="4" t="s">
        <v>4533</v>
      </c>
      <c r="F2309" s="4" t="s">
        <v>3709</v>
      </c>
      <c r="G2309" s="4" t="s">
        <v>37</v>
      </c>
      <c r="H2309" s="4" t="s">
        <v>38</v>
      </c>
      <c r="I2309" s="4" t="s">
        <v>4520</v>
      </c>
      <c r="J2309" s="4">
        <v>5</v>
      </c>
      <c r="K2309" s="55">
        <v>45719</v>
      </c>
      <c r="L2309" s="4" t="s">
        <v>860</v>
      </c>
      <c r="M2309" s="4" t="s">
        <v>2983</v>
      </c>
      <c r="N2309" s="55" t="s">
        <v>3710</v>
      </c>
      <c r="O2309" s="4" t="s">
        <v>6001</v>
      </c>
      <c r="P2309" s="55">
        <v>45719</v>
      </c>
      <c r="Q2309" s="4" t="s">
        <v>6002</v>
      </c>
      <c r="R2309" s="4"/>
      <c r="S2309" s="4"/>
      <c r="T2309" s="4">
        <v>0</v>
      </c>
      <c r="U2309" s="4" t="s">
        <v>150</v>
      </c>
      <c r="V2309" s="4">
        <v>300602</v>
      </c>
      <c r="W2309" s="4" t="s">
        <v>6003</v>
      </c>
      <c r="X2309" s="4">
        <v>300602</v>
      </c>
      <c r="Y2309" s="4" t="s">
        <v>6003</v>
      </c>
      <c r="Z2309" s="4">
        <v>6</v>
      </c>
      <c r="AA2309" s="4" t="s">
        <v>413</v>
      </c>
      <c r="AB2309" s="4">
        <v>4</v>
      </c>
      <c r="AC2309" s="4" t="s">
        <v>3003</v>
      </c>
      <c r="AD2309" s="36">
        <v>9</v>
      </c>
      <c r="AE2309" s="36" t="s">
        <v>6004</v>
      </c>
      <c r="AF2309" s="4"/>
      <c r="AG2309" s="4"/>
      <c r="AH2309" s="4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</row>
    <row r="2310" spans="1:46" ht="15" customHeight="1" x14ac:dyDescent="0.35">
      <c r="A2310" s="4">
        <v>2026</v>
      </c>
      <c r="B2310" s="4" t="s">
        <v>147</v>
      </c>
      <c r="C2310" s="4" t="s">
        <v>148</v>
      </c>
      <c r="D2310" s="55">
        <v>45636</v>
      </c>
      <c r="E2310" s="4" t="s">
        <v>4533</v>
      </c>
      <c r="F2310" s="4" t="s">
        <v>3709</v>
      </c>
      <c r="G2310" s="4" t="s">
        <v>37</v>
      </c>
      <c r="H2310" s="4" t="s">
        <v>4538</v>
      </c>
      <c r="I2310" s="4" t="s">
        <v>4520</v>
      </c>
      <c r="J2310" s="4">
        <v>1</v>
      </c>
      <c r="K2310" s="55">
        <v>45642</v>
      </c>
      <c r="L2310" s="4" t="s">
        <v>4540</v>
      </c>
      <c r="M2310" s="4" t="s">
        <v>6005</v>
      </c>
      <c r="N2310" s="55" t="s">
        <v>3710</v>
      </c>
      <c r="O2310" s="4"/>
      <c r="P2310" s="55"/>
      <c r="Q2310" s="4"/>
      <c r="R2310" s="4"/>
      <c r="S2310" s="4"/>
      <c r="T2310" s="4">
        <v>0</v>
      </c>
      <c r="U2310" s="4" t="s">
        <v>150</v>
      </c>
      <c r="V2310" s="4">
        <v>300675</v>
      </c>
      <c r="W2310" s="4" t="s">
        <v>6006</v>
      </c>
      <c r="X2310" s="4">
        <v>300675</v>
      </c>
      <c r="Y2310" s="4" t="s">
        <v>6006</v>
      </c>
      <c r="Z2310" s="4">
        <v>6</v>
      </c>
      <c r="AA2310" s="4" t="s">
        <v>413</v>
      </c>
      <c r="AB2310" s="4">
        <v>13</v>
      </c>
      <c r="AC2310" s="4" t="s">
        <v>3311</v>
      </c>
      <c r="AD2310" s="36">
        <v>8</v>
      </c>
      <c r="AE2310" s="36" t="s">
        <v>6007</v>
      </c>
      <c r="AF2310" s="4"/>
      <c r="AG2310" s="4"/>
      <c r="AH2310" s="4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</row>
    <row r="2311" spans="1:46" ht="15" customHeight="1" x14ac:dyDescent="0.35">
      <c r="A2311" s="4">
        <v>2024</v>
      </c>
      <c r="B2311" s="4" t="s">
        <v>147</v>
      </c>
      <c r="C2311" s="4" t="s">
        <v>148</v>
      </c>
      <c r="D2311" s="55">
        <v>45631</v>
      </c>
      <c r="E2311" s="4" t="s">
        <v>4533</v>
      </c>
      <c r="F2311" s="4" t="s">
        <v>3709</v>
      </c>
      <c r="G2311" s="4" t="s">
        <v>37</v>
      </c>
      <c r="H2311" s="4" t="s">
        <v>38</v>
      </c>
      <c r="I2311" s="4" t="s">
        <v>3923</v>
      </c>
      <c r="J2311" s="4"/>
      <c r="K2311" s="55">
        <v>45644</v>
      </c>
      <c r="L2311" s="4" t="s">
        <v>860</v>
      </c>
      <c r="M2311" s="4" t="s">
        <v>2983</v>
      </c>
      <c r="N2311" s="55"/>
      <c r="O2311" s="4" t="s">
        <v>6008</v>
      </c>
      <c r="P2311" s="55">
        <v>45644</v>
      </c>
      <c r="Q2311" s="4" t="s">
        <v>6009</v>
      </c>
      <c r="R2311" s="4"/>
      <c r="S2311" s="4"/>
      <c r="T2311" s="4">
        <v>0</v>
      </c>
      <c r="U2311" s="4" t="s">
        <v>150</v>
      </c>
      <c r="V2311" s="4">
        <v>300928</v>
      </c>
      <c r="W2311" s="4" t="s">
        <v>6010</v>
      </c>
      <c r="X2311" s="4">
        <v>300928</v>
      </c>
      <c r="Y2311" s="4" t="s">
        <v>6010</v>
      </c>
      <c r="Z2311" s="4">
        <v>10</v>
      </c>
      <c r="AA2311" s="4" t="s">
        <v>256</v>
      </c>
      <c r="AB2311" s="4">
        <v>6</v>
      </c>
      <c r="AC2311" s="4" t="s">
        <v>880</v>
      </c>
      <c r="AD2311" s="36">
        <v>2</v>
      </c>
      <c r="AE2311" s="36" t="s">
        <v>6011</v>
      </c>
      <c r="AF2311" s="4"/>
      <c r="AG2311" s="4"/>
      <c r="AH2311" s="4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</row>
    <row r="2312" spans="1:46" ht="15" customHeight="1" x14ac:dyDescent="0.35">
      <c r="A2312" s="4">
        <v>2025</v>
      </c>
      <c r="B2312" s="4" t="s">
        <v>147</v>
      </c>
      <c r="C2312" s="4" t="s">
        <v>207</v>
      </c>
      <c r="D2312" s="55">
        <v>45631</v>
      </c>
      <c r="E2312" s="4" t="s">
        <v>3708</v>
      </c>
      <c r="F2312" s="4" t="s">
        <v>3709</v>
      </c>
      <c r="G2312" s="4" t="s">
        <v>37</v>
      </c>
      <c r="H2312" s="4" t="s">
        <v>38</v>
      </c>
      <c r="I2312" s="4" t="s">
        <v>2742</v>
      </c>
      <c r="J2312" s="4">
        <v>6</v>
      </c>
      <c r="K2312" s="55">
        <v>45882</v>
      </c>
      <c r="L2312" s="4" t="s">
        <v>860</v>
      </c>
      <c r="M2312" s="4" t="s">
        <v>2983</v>
      </c>
      <c r="N2312" s="55" t="s">
        <v>4516</v>
      </c>
      <c r="O2312" s="4" t="s">
        <v>6012</v>
      </c>
      <c r="P2312" s="55">
        <v>45882</v>
      </c>
      <c r="Q2312" s="4" t="s">
        <v>6013</v>
      </c>
      <c r="R2312" s="4"/>
      <c r="S2312" s="4"/>
      <c r="T2312" s="4">
        <v>0</v>
      </c>
      <c r="U2312" s="4" t="s">
        <v>150</v>
      </c>
      <c r="V2312" s="4">
        <v>300868</v>
      </c>
      <c r="W2312" s="4" t="s">
        <v>827</v>
      </c>
      <c r="X2312" s="4">
        <v>300868</v>
      </c>
      <c r="Y2312" s="4" t="s">
        <v>827</v>
      </c>
      <c r="Z2312" s="4">
        <v>9</v>
      </c>
      <c r="AA2312" s="4" t="s">
        <v>417</v>
      </c>
      <c r="AB2312" s="4">
        <v>7</v>
      </c>
      <c r="AC2312" s="4" t="s">
        <v>495</v>
      </c>
      <c r="AD2312" s="36">
        <v>1</v>
      </c>
      <c r="AE2312" s="36" t="s">
        <v>828</v>
      </c>
      <c r="AF2312" s="4"/>
      <c r="AG2312" s="4"/>
      <c r="AH2312" s="4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</row>
    <row r="2313" spans="1:46" ht="15" customHeight="1" x14ac:dyDescent="0.35">
      <c r="A2313" s="4">
        <v>2024</v>
      </c>
      <c r="B2313" s="4" t="s">
        <v>34</v>
      </c>
      <c r="C2313" s="4" t="s">
        <v>34</v>
      </c>
      <c r="D2313" s="55">
        <v>45636</v>
      </c>
      <c r="E2313" s="4" t="s">
        <v>4533</v>
      </c>
      <c r="F2313" s="4" t="s">
        <v>36</v>
      </c>
      <c r="G2313" s="4" t="s">
        <v>37</v>
      </c>
      <c r="H2313" s="4" t="s">
        <v>38</v>
      </c>
      <c r="I2313" s="4" t="s">
        <v>3923</v>
      </c>
      <c r="J2313" s="4"/>
      <c r="K2313" s="55">
        <v>45637</v>
      </c>
      <c r="L2313" s="4" t="s">
        <v>860</v>
      </c>
      <c r="M2313" s="4" t="s">
        <v>2983</v>
      </c>
      <c r="N2313" s="55"/>
      <c r="O2313" s="4" t="s">
        <v>6014</v>
      </c>
      <c r="P2313" s="55">
        <v>45637</v>
      </c>
      <c r="Q2313" s="4" t="s">
        <v>6015</v>
      </c>
      <c r="R2313" s="4"/>
      <c r="S2313" s="4"/>
      <c r="T2313" s="4">
        <v>3</v>
      </c>
      <c r="U2313" s="4" t="s">
        <v>159</v>
      </c>
      <c r="V2313" s="4">
        <v>116</v>
      </c>
      <c r="W2313" s="4" t="s">
        <v>339</v>
      </c>
      <c r="X2313" s="4">
        <v>513</v>
      </c>
      <c r="Y2313" s="4" t="s">
        <v>339</v>
      </c>
      <c r="Z2313" s="4">
        <v>15</v>
      </c>
      <c r="AA2313" s="4" t="s">
        <v>43</v>
      </c>
      <c r="AB2313" s="4">
        <v>1</v>
      </c>
      <c r="AC2313" s="4" t="s">
        <v>43</v>
      </c>
      <c r="AD2313" s="36">
        <v>15</v>
      </c>
      <c r="AE2313" s="36" t="s">
        <v>340</v>
      </c>
      <c r="AF2313" s="4"/>
      <c r="AG2313" s="4"/>
      <c r="AH2313" s="4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/>
      <c r="AS2313" s="6"/>
      <c r="AT2313" s="6"/>
    </row>
    <row r="2314" spans="1:46" ht="15" customHeight="1" x14ac:dyDescent="0.35">
      <c r="A2314" s="4">
        <v>2025</v>
      </c>
      <c r="B2314" s="4" t="s">
        <v>147</v>
      </c>
      <c r="C2314" s="4" t="s">
        <v>148</v>
      </c>
      <c r="D2314" s="55">
        <v>45631</v>
      </c>
      <c r="E2314" s="4" t="s">
        <v>4533</v>
      </c>
      <c r="F2314" s="4" t="s">
        <v>3709</v>
      </c>
      <c r="G2314" s="4" t="s">
        <v>37</v>
      </c>
      <c r="H2314" s="4" t="s">
        <v>38</v>
      </c>
      <c r="I2314" s="4" t="s">
        <v>2742</v>
      </c>
      <c r="J2314" s="4">
        <v>5</v>
      </c>
      <c r="K2314" s="55">
        <v>45762</v>
      </c>
      <c r="L2314" s="4" t="s">
        <v>860</v>
      </c>
      <c r="M2314" s="4" t="s">
        <v>2983</v>
      </c>
      <c r="N2314" s="55" t="s">
        <v>4516</v>
      </c>
      <c r="O2314" s="4" t="s">
        <v>6016</v>
      </c>
      <c r="P2314" s="55">
        <v>45762</v>
      </c>
      <c r="Q2314" s="4" t="s">
        <v>6017</v>
      </c>
      <c r="R2314" s="4"/>
      <c r="S2314" s="4"/>
      <c r="T2314" s="4">
        <v>0</v>
      </c>
      <c r="U2314" s="4" t="s">
        <v>150</v>
      </c>
      <c r="V2314" s="4">
        <v>300808</v>
      </c>
      <c r="W2314" s="4" t="s">
        <v>5767</v>
      </c>
      <c r="X2314" s="4">
        <v>300808</v>
      </c>
      <c r="Y2314" s="4" t="s">
        <v>5767</v>
      </c>
      <c r="Z2314" s="4">
        <v>9</v>
      </c>
      <c r="AA2314" s="4" t="s">
        <v>417</v>
      </c>
      <c r="AB2314" s="4">
        <v>1</v>
      </c>
      <c r="AC2314" s="4" t="s">
        <v>417</v>
      </c>
      <c r="AD2314" s="36">
        <v>17</v>
      </c>
      <c r="AE2314" s="36" t="s">
        <v>1303</v>
      </c>
      <c r="AF2314" s="4"/>
      <c r="AG2314" s="4"/>
      <c r="AH2314" s="4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</row>
    <row r="2315" spans="1:46" ht="15" customHeight="1" x14ac:dyDescent="0.35">
      <c r="A2315" s="4">
        <v>2025</v>
      </c>
      <c r="B2315" s="4" t="s">
        <v>147</v>
      </c>
      <c r="C2315" s="4" t="s">
        <v>148</v>
      </c>
      <c r="D2315" s="55">
        <v>45474</v>
      </c>
      <c r="E2315" s="4" t="s">
        <v>4533</v>
      </c>
      <c r="F2315" s="4" t="s">
        <v>3709</v>
      </c>
      <c r="G2315" s="4" t="s">
        <v>37</v>
      </c>
      <c r="H2315" s="4" t="s">
        <v>38</v>
      </c>
      <c r="I2315" s="4" t="s">
        <v>2948</v>
      </c>
      <c r="J2315" s="4">
        <v>10</v>
      </c>
      <c r="K2315" s="55">
        <v>45768</v>
      </c>
      <c r="L2315" s="4" t="s">
        <v>860</v>
      </c>
      <c r="M2315" s="4" t="s">
        <v>2983</v>
      </c>
      <c r="N2315" s="55" t="s">
        <v>4516</v>
      </c>
      <c r="O2315" s="4" t="s">
        <v>6018</v>
      </c>
      <c r="P2315" s="55">
        <v>45768</v>
      </c>
      <c r="Q2315" s="4" t="s">
        <v>6019</v>
      </c>
      <c r="R2315" s="4"/>
      <c r="S2315" s="4"/>
      <c r="T2315" s="4">
        <v>0</v>
      </c>
      <c r="U2315" s="4" t="s">
        <v>150</v>
      </c>
      <c r="V2315" s="4">
        <v>301513</v>
      </c>
      <c r="W2315" s="4" t="s">
        <v>6020</v>
      </c>
      <c r="X2315" s="4">
        <v>301513</v>
      </c>
      <c r="Y2315" s="4" t="s">
        <v>6020</v>
      </c>
      <c r="Z2315" s="4">
        <v>19</v>
      </c>
      <c r="AA2315" s="4" t="s">
        <v>99</v>
      </c>
      <c r="AB2315" s="4">
        <v>1</v>
      </c>
      <c r="AC2315" s="4" t="s">
        <v>99</v>
      </c>
      <c r="AD2315" s="36">
        <v>13</v>
      </c>
      <c r="AE2315" s="36" t="s">
        <v>100</v>
      </c>
      <c r="AF2315" s="4"/>
      <c r="AG2315" s="4"/>
      <c r="AH2315" s="4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</row>
    <row r="2316" spans="1:46" ht="15" customHeight="1" x14ac:dyDescent="0.35">
      <c r="A2316" s="4">
        <v>2025</v>
      </c>
      <c r="B2316" s="4" t="s">
        <v>147</v>
      </c>
      <c r="C2316" s="4" t="s">
        <v>207</v>
      </c>
      <c r="D2316" s="55">
        <v>45633</v>
      </c>
      <c r="E2316" s="4" t="s">
        <v>4533</v>
      </c>
      <c r="F2316" s="4" t="s">
        <v>3709</v>
      </c>
      <c r="G2316" s="4" t="s">
        <v>37</v>
      </c>
      <c r="H2316" s="4" t="s">
        <v>38</v>
      </c>
      <c r="I2316" s="4" t="s">
        <v>2742</v>
      </c>
      <c r="J2316" s="4">
        <v>4</v>
      </c>
      <c r="K2316" s="55">
        <v>45820</v>
      </c>
      <c r="L2316" s="4" t="s">
        <v>860</v>
      </c>
      <c r="M2316" s="4" t="s">
        <v>3632</v>
      </c>
      <c r="N2316" s="55" t="s">
        <v>3710</v>
      </c>
      <c r="O2316" s="4" t="s">
        <v>6021</v>
      </c>
      <c r="P2316" s="55">
        <v>45820</v>
      </c>
      <c r="Q2316" s="4" t="s">
        <v>6022</v>
      </c>
      <c r="R2316" s="4"/>
      <c r="S2316" s="4"/>
      <c r="T2316" s="4">
        <v>0</v>
      </c>
      <c r="U2316" s="4" t="s">
        <v>150</v>
      </c>
      <c r="V2316" s="4">
        <v>301804</v>
      </c>
      <c r="W2316" s="4" t="s">
        <v>1963</v>
      </c>
      <c r="X2316" s="4">
        <v>301804</v>
      </c>
      <c r="Y2316" s="4" t="s">
        <v>1963</v>
      </c>
      <c r="Z2316" s="4">
        <v>24</v>
      </c>
      <c r="AA2316" s="4" t="s">
        <v>569</v>
      </c>
      <c r="AB2316" s="4">
        <v>1</v>
      </c>
      <c r="AC2316" s="4" t="s">
        <v>569</v>
      </c>
      <c r="AD2316" s="36">
        <v>1</v>
      </c>
      <c r="AE2316" s="36" t="s">
        <v>569</v>
      </c>
      <c r="AF2316" s="4"/>
      <c r="AG2316" s="4"/>
      <c r="AH2316" s="4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</row>
    <row r="2317" spans="1:46" ht="15" customHeight="1" x14ac:dyDescent="0.35">
      <c r="A2317" s="4">
        <v>2025</v>
      </c>
      <c r="B2317" s="4" t="s">
        <v>147</v>
      </c>
      <c r="C2317" s="4" t="s">
        <v>148</v>
      </c>
      <c r="D2317" s="55">
        <v>45427</v>
      </c>
      <c r="E2317" s="4" t="s">
        <v>4533</v>
      </c>
      <c r="F2317" s="4" t="s">
        <v>3709</v>
      </c>
      <c r="G2317" s="4" t="s">
        <v>37</v>
      </c>
      <c r="H2317" s="4" t="s">
        <v>38</v>
      </c>
      <c r="I2317" s="4" t="s">
        <v>2728</v>
      </c>
      <c r="J2317" s="4">
        <v>8</v>
      </c>
      <c r="K2317" s="55">
        <v>45762</v>
      </c>
      <c r="L2317" s="4" t="s">
        <v>860</v>
      </c>
      <c r="M2317" s="4" t="s">
        <v>2983</v>
      </c>
      <c r="N2317" s="55" t="s">
        <v>3710</v>
      </c>
      <c r="O2317" s="4" t="s">
        <v>6023</v>
      </c>
      <c r="P2317" s="55">
        <v>45762</v>
      </c>
      <c r="Q2317" s="4" t="s">
        <v>6024</v>
      </c>
      <c r="R2317" s="4"/>
      <c r="S2317" s="4"/>
      <c r="T2317" s="4">
        <v>0</v>
      </c>
      <c r="U2317" s="4" t="s">
        <v>150</v>
      </c>
      <c r="V2317" s="4">
        <v>301459</v>
      </c>
      <c r="W2317" s="4" t="s">
        <v>6025</v>
      </c>
      <c r="X2317" s="4">
        <v>301459</v>
      </c>
      <c r="Y2317" s="4" t="s">
        <v>6025</v>
      </c>
      <c r="Z2317" s="4">
        <v>19</v>
      </c>
      <c r="AA2317" s="4" t="s">
        <v>88</v>
      </c>
      <c r="AB2317" s="4">
        <v>5</v>
      </c>
      <c r="AC2317" s="4" t="s">
        <v>801</v>
      </c>
      <c r="AD2317" s="36">
        <v>6</v>
      </c>
      <c r="AE2317" s="36" t="s">
        <v>6026</v>
      </c>
      <c r="AF2317" s="4"/>
      <c r="AG2317" s="4"/>
      <c r="AH2317" s="4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</row>
    <row r="2318" spans="1:46" ht="15" customHeight="1" x14ac:dyDescent="0.35">
      <c r="A2318" s="4">
        <v>2026</v>
      </c>
      <c r="B2318" s="4" t="s">
        <v>147</v>
      </c>
      <c r="C2318" s="4" t="s">
        <v>148</v>
      </c>
      <c r="D2318" s="55">
        <v>45999</v>
      </c>
      <c r="E2318" s="4" t="s">
        <v>3708</v>
      </c>
      <c r="F2318" s="4" t="s">
        <v>3709</v>
      </c>
      <c r="G2318" s="4" t="s">
        <v>37</v>
      </c>
      <c r="H2318" s="4" t="s">
        <v>38</v>
      </c>
      <c r="I2318" s="4" t="s">
        <v>4539</v>
      </c>
      <c r="J2318" s="4">
        <v>3</v>
      </c>
      <c r="K2318" s="55">
        <v>46181</v>
      </c>
      <c r="L2318" s="4" t="s">
        <v>860</v>
      </c>
      <c r="M2318" s="4" t="s">
        <v>3632</v>
      </c>
      <c r="N2318" s="55" t="s">
        <v>3710</v>
      </c>
      <c r="O2318" s="4" t="s">
        <v>6027</v>
      </c>
      <c r="P2318" s="55">
        <v>46181</v>
      </c>
      <c r="Q2318" s="4" t="s">
        <v>6028</v>
      </c>
      <c r="R2318" s="55">
        <v>46181</v>
      </c>
      <c r="S2318" s="4" t="s">
        <v>6029</v>
      </c>
      <c r="T2318" s="4">
        <v>0</v>
      </c>
      <c r="U2318" s="4" t="s">
        <v>150</v>
      </c>
      <c r="V2318" s="4">
        <v>301431</v>
      </c>
      <c r="W2318" s="4" t="s">
        <v>6030</v>
      </c>
      <c r="X2318" s="4">
        <v>301431</v>
      </c>
      <c r="Y2318" s="4" t="s">
        <v>6030</v>
      </c>
      <c r="Z2318" s="4">
        <v>16</v>
      </c>
      <c r="AA2318" s="4" t="s">
        <v>88</v>
      </c>
      <c r="AB2318" s="4">
        <v>1</v>
      </c>
      <c r="AC2318" s="4" t="s">
        <v>89</v>
      </c>
      <c r="AD2318" s="36">
        <v>10</v>
      </c>
      <c r="AE2318" s="36" t="s">
        <v>6031</v>
      </c>
      <c r="AF2318" s="4"/>
      <c r="AG2318" s="4"/>
      <c r="AH2318" s="4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</row>
    <row r="2319" spans="1:46" ht="15" customHeight="1" x14ac:dyDescent="0.35">
      <c r="A2319" s="4">
        <v>2024</v>
      </c>
      <c r="B2319" s="4" t="s">
        <v>147</v>
      </c>
      <c r="C2319" s="4" t="s">
        <v>148</v>
      </c>
      <c r="D2319" s="55">
        <v>45488</v>
      </c>
      <c r="E2319" s="4" t="s">
        <v>4525</v>
      </c>
      <c r="F2319" s="4" t="s">
        <v>36</v>
      </c>
      <c r="G2319" s="4" t="s">
        <v>37</v>
      </c>
      <c r="H2319" s="4" t="s">
        <v>38</v>
      </c>
      <c r="I2319" s="4" t="s">
        <v>2728</v>
      </c>
      <c r="J2319" s="4">
        <v>8</v>
      </c>
      <c r="K2319" s="55">
        <v>45657</v>
      </c>
      <c r="L2319" s="4" t="s">
        <v>860</v>
      </c>
      <c r="M2319" s="4" t="s">
        <v>2983</v>
      </c>
      <c r="N2319" s="55" t="s">
        <v>3710</v>
      </c>
      <c r="O2319" s="4" t="s">
        <v>6032</v>
      </c>
      <c r="P2319" s="55">
        <v>45657</v>
      </c>
      <c r="Q2319" s="4" t="s">
        <v>6033</v>
      </c>
      <c r="R2319" s="4"/>
      <c r="S2319" s="4"/>
      <c r="T2319" s="4">
        <v>0</v>
      </c>
      <c r="U2319" s="4" t="s">
        <v>150</v>
      </c>
      <c r="V2319" s="4">
        <v>301424</v>
      </c>
      <c r="W2319" s="4" t="s">
        <v>2299</v>
      </c>
      <c r="X2319" s="4">
        <v>301424</v>
      </c>
      <c r="Y2319" s="4" t="s">
        <v>2299</v>
      </c>
      <c r="Z2319" s="4">
        <v>16</v>
      </c>
      <c r="AA2319" s="4" t="s">
        <v>88</v>
      </c>
      <c r="AB2319" s="4">
        <v>1</v>
      </c>
      <c r="AC2319" s="4" t="s">
        <v>89</v>
      </c>
      <c r="AD2319" s="36">
        <v>3</v>
      </c>
      <c r="AE2319" s="36" t="s">
        <v>2300</v>
      </c>
      <c r="AF2319" s="4"/>
      <c r="AG2319" s="4"/>
      <c r="AH2319" s="4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/>
      <c r="AS2319" s="6"/>
      <c r="AT2319" s="6"/>
    </row>
    <row r="2320" spans="1:46" ht="15" customHeight="1" x14ac:dyDescent="0.35">
      <c r="A2320" s="4">
        <v>2025</v>
      </c>
      <c r="B2320" s="4" t="s">
        <v>147</v>
      </c>
      <c r="C2320" s="4" t="s">
        <v>148</v>
      </c>
      <c r="D2320" s="55">
        <v>45636</v>
      </c>
      <c r="E2320" s="4" t="s">
        <v>4533</v>
      </c>
      <c r="F2320" s="4" t="s">
        <v>3709</v>
      </c>
      <c r="G2320" s="4" t="s">
        <v>37</v>
      </c>
      <c r="H2320" s="4" t="s">
        <v>38</v>
      </c>
      <c r="I2320" s="4" t="s">
        <v>3923</v>
      </c>
      <c r="J2320" s="4"/>
      <c r="K2320" s="55">
        <v>45687</v>
      </c>
      <c r="L2320" s="4" t="s">
        <v>860</v>
      </c>
      <c r="M2320" s="4" t="s">
        <v>2983</v>
      </c>
      <c r="N2320" s="55"/>
      <c r="O2320" s="4" t="s">
        <v>6034</v>
      </c>
      <c r="P2320" s="55">
        <v>45687</v>
      </c>
      <c r="Q2320" s="4" t="s">
        <v>6035</v>
      </c>
      <c r="R2320" s="4"/>
      <c r="S2320" s="4"/>
      <c r="T2320" s="4">
        <v>0</v>
      </c>
      <c r="U2320" s="4" t="s">
        <v>150</v>
      </c>
      <c r="V2320" s="4">
        <v>301875</v>
      </c>
      <c r="W2320" s="4" t="s">
        <v>6036</v>
      </c>
      <c r="X2320" s="4">
        <v>301875</v>
      </c>
      <c r="Y2320" s="4" t="s">
        <v>6036</v>
      </c>
      <c r="Z2320" s="4">
        <v>10</v>
      </c>
      <c r="AA2320" s="4" t="s">
        <v>256</v>
      </c>
      <c r="AB2320" s="4">
        <v>1</v>
      </c>
      <c r="AC2320" s="4" t="s">
        <v>256</v>
      </c>
      <c r="AD2320" s="36">
        <v>13</v>
      </c>
      <c r="AE2320" s="36" t="s">
        <v>6037</v>
      </c>
      <c r="AF2320" s="4"/>
      <c r="AG2320" s="4"/>
      <c r="AH2320" s="4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</row>
    <row r="2321" spans="1:46" ht="15" customHeight="1" x14ac:dyDescent="0.35">
      <c r="A2321" s="4">
        <v>2024</v>
      </c>
      <c r="B2321" s="4" t="s">
        <v>147</v>
      </c>
      <c r="C2321" s="4" t="s">
        <v>148</v>
      </c>
      <c r="D2321" s="55">
        <v>45621</v>
      </c>
      <c r="E2321" s="4" t="s">
        <v>4533</v>
      </c>
      <c r="F2321" s="4" t="s">
        <v>3709</v>
      </c>
      <c r="G2321" s="4" t="s">
        <v>37</v>
      </c>
      <c r="H2321" s="4" t="s">
        <v>38</v>
      </c>
      <c r="I2321" s="4" t="s">
        <v>3923</v>
      </c>
      <c r="J2321" s="4">
        <v>6</v>
      </c>
      <c r="K2321" s="55">
        <v>45657</v>
      </c>
      <c r="L2321" s="4" t="s">
        <v>860</v>
      </c>
      <c r="M2321" s="4" t="s">
        <v>2983</v>
      </c>
      <c r="N2321" s="55" t="s">
        <v>3710</v>
      </c>
      <c r="O2321" s="4" t="s">
        <v>6038</v>
      </c>
      <c r="P2321" s="55">
        <v>45657</v>
      </c>
      <c r="Q2321" s="4" t="s">
        <v>6039</v>
      </c>
      <c r="R2321" s="4"/>
      <c r="S2321" s="4"/>
      <c r="T2321" s="4">
        <v>0</v>
      </c>
      <c r="U2321" s="4" t="s">
        <v>150</v>
      </c>
      <c r="V2321" s="4">
        <v>300891</v>
      </c>
      <c r="W2321" s="4" t="s">
        <v>1473</v>
      </c>
      <c r="X2321" s="4">
        <v>300891</v>
      </c>
      <c r="Y2321" s="4" t="s">
        <v>1473</v>
      </c>
      <c r="Z2321" s="4">
        <v>10</v>
      </c>
      <c r="AA2321" s="4" t="s">
        <v>256</v>
      </c>
      <c r="AB2321" s="4">
        <v>1</v>
      </c>
      <c r="AC2321" s="4" t="s">
        <v>256</v>
      </c>
      <c r="AD2321" s="36">
        <v>7</v>
      </c>
      <c r="AE2321" s="36" t="s">
        <v>1474</v>
      </c>
      <c r="AF2321" s="4"/>
      <c r="AG2321" s="4"/>
      <c r="AH2321" s="4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</row>
    <row r="2322" spans="1:46" ht="15" customHeight="1" x14ac:dyDescent="0.35">
      <c r="A2322" s="4">
        <v>2024</v>
      </c>
      <c r="B2322" s="4" t="s">
        <v>147</v>
      </c>
      <c r="C2322" s="4" t="s">
        <v>148</v>
      </c>
      <c r="D2322" s="55">
        <v>45610</v>
      </c>
      <c r="E2322" s="4" t="s">
        <v>4533</v>
      </c>
      <c r="F2322" s="4" t="s">
        <v>3709</v>
      </c>
      <c r="G2322" s="4" t="s">
        <v>37</v>
      </c>
      <c r="H2322" s="4" t="s">
        <v>38</v>
      </c>
      <c r="I2322" s="4" t="s">
        <v>3923</v>
      </c>
      <c r="J2322" s="4"/>
      <c r="K2322" s="55">
        <v>45646</v>
      </c>
      <c r="L2322" s="4" t="s">
        <v>860</v>
      </c>
      <c r="M2322" s="4" t="s">
        <v>2983</v>
      </c>
      <c r="N2322" s="55"/>
      <c r="O2322" s="4" t="s">
        <v>6040</v>
      </c>
      <c r="P2322" s="55">
        <v>45646</v>
      </c>
      <c r="Q2322" s="4" t="s">
        <v>6041</v>
      </c>
      <c r="R2322" s="4"/>
      <c r="S2322" s="4"/>
      <c r="T2322" s="4">
        <v>0</v>
      </c>
      <c r="U2322" s="4" t="s">
        <v>150</v>
      </c>
      <c r="V2322" s="4">
        <v>300909</v>
      </c>
      <c r="W2322" s="4" t="s">
        <v>6042</v>
      </c>
      <c r="X2322" s="4">
        <v>300909</v>
      </c>
      <c r="Y2322" s="4" t="s">
        <v>6042</v>
      </c>
      <c r="Z2322" s="4">
        <v>10</v>
      </c>
      <c r="AA2322" s="4" t="s">
        <v>256</v>
      </c>
      <c r="AB2322" s="4">
        <v>3</v>
      </c>
      <c r="AC2322" s="4" t="s">
        <v>2632</v>
      </c>
      <c r="AD2322" s="36">
        <v>21</v>
      </c>
      <c r="AE2322" s="36" t="s">
        <v>6043</v>
      </c>
      <c r="AF2322" s="4"/>
      <c r="AG2322" s="4"/>
      <c r="AH2322" s="4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</row>
    <row r="2323" spans="1:46" ht="15" customHeight="1" x14ac:dyDescent="0.35">
      <c r="A2323" s="4">
        <v>2025</v>
      </c>
      <c r="B2323" s="4" t="s">
        <v>147</v>
      </c>
      <c r="C2323" s="4" t="s">
        <v>148</v>
      </c>
      <c r="D2323" s="55">
        <v>45602</v>
      </c>
      <c r="E2323" s="4" t="s">
        <v>4533</v>
      </c>
      <c r="F2323" s="4" t="s">
        <v>3709</v>
      </c>
      <c r="G2323" s="4" t="s">
        <v>37</v>
      </c>
      <c r="H2323" s="4" t="s">
        <v>38</v>
      </c>
      <c r="I2323" s="4" t="s">
        <v>3923</v>
      </c>
      <c r="J2323" s="4">
        <v>6</v>
      </c>
      <c r="K2323" s="55">
        <v>45687</v>
      </c>
      <c r="L2323" s="4" t="s">
        <v>860</v>
      </c>
      <c r="M2323" s="4" t="s">
        <v>2983</v>
      </c>
      <c r="N2323" s="55" t="s">
        <v>3710</v>
      </c>
      <c r="O2323" s="4" t="s">
        <v>6044</v>
      </c>
      <c r="P2323" s="55">
        <v>45687</v>
      </c>
      <c r="Q2323" s="4" t="s">
        <v>6045</v>
      </c>
      <c r="R2323" s="4"/>
      <c r="S2323" s="4"/>
      <c r="T2323" s="4">
        <v>0</v>
      </c>
      <c r="U2323" s="4" t="s">
        <v>150</v>
      </c>
      <c r="V2323" s="4">
        <v>300940</v>
      </c>
      <c r="W2323" s="4" t="s">
        <v>3516</v>
      </c>
      <c r="X2323" s="4">
        <v>300940</v>
      </c>
      <c r="Y2323" s="4" t="s">
        <v>3516</v>
      </c>
      <c r="Z2323" s="4">
        <v>10</v>
      </c>
      <c r="AA2323" s="4" t="s">
        <v>256</v>
      </c>
      <c r="AB2323" s="4">
        <v>8</v>
      </c>
      <c r="AC2323" s="4" t="s">
        <v>6046</v>
      </c>
      <c r="AD2323" s="36">
        <v>4</v>
      </c>
      <c r="AE2323" s="36" t="s">
        <v>3518</v>
      </c>
      <c r="AF2323" s="4"/>
      <c r="AG2323" s="4"/>
      <c r="AH2323" s="4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</row>
    <row r="2324" spans="1:46" ht="15" customHeight="1" x14ac:dyDescent="0.35">
      <c r="A2324" s="4">
        <v>2024</v>
      </c>
      <c r="B2324" s="4" t="s">
        <v>147</v>
      </c>
      <c r="C2324" s="4" t="s">
        <v>148</v>
      </c>
      <c r="D2324" s="55">
        <v>45553</v>
      </c>
      <c r="E2324" s="4" t="s">
        <v>4533</v>
      </c>
      <c r="F2324" s="4" t="s">
        <v>3709</v>
      </c>
      <c r="G2324" s="4" t="s">
        <v>37</v>
      </c>
      <c r="H2324" s="4" t="s">
        <v>38</v>
      </c>
      <c r="I2324" s="4" t="s">
        <v>2728</v>
      </c>
      <c r="J2324" s="4">
        <v>7</v>
      </c>
      <c r="K2324" s="55">
        <v>45646</v>
      </c>
      <c r="L2324" s="4" t="s">
        <v>860</v>
      </c>
      <c r="M2324" s="4" t="s">
        <v>3632</v>
      </c>
      <c r="N2324" s="55" t="s">
        <v>5332</v>
      </c>
      <c r="O2324" s="4" t="s">
        <v>6047</v>
      </c>
      <c r="P2324" s="55">
        <v>45646</v>
      </c>
      <c r="Q2324" s="4" t="s">
        <v>6048</v>
      </c>
      <c r="R2324" s="4"/>
      <c r="S2324" s="4"/>
      <c r="T2324" s="56">
        <v>0</v>
      </c>
      <c r="U2324" s="56" t="s">
        <v>150</v>
      </c>
      <c r="V2324" s="56">
        <v>300472</v>
      </c>
      <c r="W2324" s="56" t="s">
        <v>2040</v>
      </c>
      <c r="X2324" s="56">
        <v>300472</v>
      </c>
      <c r="Y2324" s="56" t="s">
        <v>2040</v>
      </c>
      <c r="Z2324" s="56">
        <v>5</v>
      </c>
      <c r="AA2324" s="56" t="s">
        <v>77</v>
      </c>
      <c r="AB2324" s="56">
        <v>5</v>
      </c>
      <c r="AC2324" s="56" t="s">
        <v>773</v>
      </c>
      <c r="AD2324" s="37">
        <v>2</v>
      </c>
      <c r="AE2324" s="37" t="s">
        <v>2041</v>
      </c>
      <c r="AF2324" s="4"/>
      <c r="AG2324" s="4"/>
      <c r="AH2324" s="4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</row>
    <row r="2325" spans="1:46" ht="15" customHeight="1" x14ac:dyDescent="0.35">
      <c r="A2325" s="4">
        <v>2024</v>
      </c>
      <c r="B2325" s="4" t="s">
        <v>147</v>
      </c>
      <c r="C2325" s="4" t="s">
        <v>148</v>
      </c>
      <c r="D2325" s="55">
        <v>45580</v>
      </c>
      <c r="E2325" s="4" t="s">
        <v>4533</v>
      </c>
      <c r="F2325" s="4" t="s">
        <v>3709</v>
      </c>
      <c r="G2325" s="4" t="s">
        <v>37</v>
      </c>
      <c r="H2325" s="4" t="s">
        <v>38</v>
      </c>
      <c r="I2325" s="4" t="s">
        <v>3923</v>
      </c>
      <c r="J2325" s="4">
        <v>3</v>
      </c>
      <c r="K2325" s="55">
        <v>45645</v>
      </c>
      <c r="L2325" s="4" t="s">
        <v>860</v>
      </c>
      <c r="M2325" s="4" t="s">
        <v>3632</v>
      </c>
      <c r="N2325" s="55" t="s">
        <v>3710</v>
      </c>
      <c r="O2325" s="4" t="s">
        <v>6049</v>
      </c>
      <c r="P2325" s="55">
        <v>45645</v>
      </c>
      <c r="Q2325" s="4" t="s">
        <v>6050</v>
      </c>
      <c r="R2325" s="4"/>
      <c r="S2325" s="4"/>
      <c r="T2325" s="4">
        <v>0</v>
      </c>
      <c r="U2325" s="4" t="s">
        <v>150</v>
      </c>
      <c r="V2325" s="4">
        <v>300950</v>
      </c>
      <c r="W2325" s="4" t="s">
        <v>6051</v>
      </c>
      <c r="X2325" s="4">
        <v>300950</v>
      </c>
      <c r="Y2325" s="4" t="s">
        <v>6051</v>
      </c>
      <c r="Z2325" s="4">
        <v>10</v>
      </c>
      <c r="AA2325" s="4" t="s">
        <v>256</v>
      </c>
      <c r="AB2325" s="4">
        <v>10</v>
      </c>
      <c r="AC2325" s="4" t="s">
        <v>6052</v>
      </c>
      <c r="AD2325" s="36">
        <v>10</v>
      </c>
      <c r="AE2325" s="36" t="s">
        <v>6053</v>
      </c>
      <c r="AF2325" s="4"/>
      <c r="AG2325" s="4"/>
      <c r="AH2325" s="4"/>
      <c r="AI2325" s="6"/>
      <c r="AJ2325" s="6"/>
      <c r="AK2325" s="6"/>
      <c r="AL2325" s="6"/>
      <c r="AM2325" s="6"/>
      <c r="AN2325" s="6"/>
      <c r="AO2325" s="6"/>
      <c r="AP2325" s="6"/>
      <c r="AQ2325" s="6"/>
      <c r="AR2325" s="6"/>
      <c r="AS2325" s="6"/>
      <c r="AT2325" s="6"/>
    </row>
    <row r="2326" spans="1:46" ht="15" customHeight="1" x14ac:dyDescent="0.35">
      <c r="A2326" s="4">
        <v>2025</v>
      </c>
      <c r="B2326" s="4" t="s">
        <v>147</v>
      </c>
      <c r="C2326" s="4" t="s">
        <v>148</v>
      </c>
      <c r="D2326" s="55">
        <v>45617</v>
      </c>
      <c r="E2326" s="4" t="s">
        <v>4533</v>
      </c>
      <c r="F2326" s="4" t="s">
        <v>3709</v>
      </c>
      <c r="G2326" s="4" t="s">
        <v>37</v>
      </c>
      <c r="H2326" s="4" t="s">
        <v>38</v>
      </c>
      <c r="I2326" s="4" t="s">
        <v>748</v>
      </c>
      <c r="J2326" s="4">
        <v>7</v>
      </c>
      <c r="K2326" s="55"/>
      <c r="L2326" s="4" t="s">
        <v>860</v>
      </c>
      <c r="M2326" s="4" t="s">
        <v>2983</v>
      </c>
      <c r="N2326" s="55" t="s">
        <v>4516</v>
      </c>
      <c r="O2326" s="4" t="s">
        <v>6054</v>
      </c>
      <c r="P2326" s="55">
        <v>45863</v>
      </c>
      <c r="Q2326" s="4" t="s">
        <v>6055</v>
      </c>
      <c r="R2326" s="4"/>
      <c r="S2326" s="4"/>
      <c r="T2326" s="4">
        <v>0</v>
      </c>
      <c r="U2326" s="4" t="s">
        <v>150</v>
      </c>
      <c r="V2326" s="4">
        <v>301296</v>
      </c>
      <c r="W2326" s="4" t="s">
        <v>6056</v>
      </c>
      <c r="X2326" s="4">
        <v>301296</v>
      </c>
      <c r="Y2326" s="4" t="s">
        <v>6056</v>
      </c>
      <c r="Z2326" s="4">
        <v>15</v>
      </c>
      <c r="AA2326" s="4" t="s">
        <v>43</v>
      </c>
      <c r="AB2326" s="4">
        <v>2</v>
      </c>
      <c r="AC2326" s="4" t="s">
        <v>509</v>
      </c>
      <c r="AD2326" s="36">
        <v>5</v>
      </c>
      <c r="AE2326" s="36" t="s">
        <v>6057</v>
      </c>
      <c r="AF2326" s="4"/>
      <c r="AG2326" s="4"/>
      <c r="AH2326" s="4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</row>
    <row r="2327" spans="1:46" ht="15" customHeight="1" x14ac:dyDescent="0.35">
      <c r="A2327" s="4">
        <v>2024</v>
      </c>
      <c r="B2327" s="4" t="s">
        <v>34</v>
      </c>
      <c r="C2327" s="4" t="s">
        <v>34</v>
      </c>
      <c r="D2327" s="55">
        <v>45622</v>
      </c>
      <c r="E2327" s="4" t="s">
        <v>4533</v>
      </c>
      <c r="F2327" s="4" t="s">
        <v>3709</v>
      </c>
      <c r="G2327" s="4" t="s">
        <v>37</v>
      </c>
      <c r="H2327" s="4" t="s">
        <v>38</v>
      </c>
      <c r="I2327" s="4" t="s">
        <v>2728</v>
      </c>
      <c r="J2327" s="4"/>
      <c r="K2327" s="55">
        <v>45639</v>
      </c>
      <c r="L2327" s="4" t="s">
        <v>860</v>
      </c>
      <c r="M2327" s="4" t="s">
        <v>4585</v>
      </c>
      <c r="N2327" s="55" t="s">
        <v>4973</v>
      </c>
      <c r="O2327" s="4" t="s">
        <v>6058</v>
      </c>
      <c r="P2327" s="55">
        <v>45639</v>
      </c>
      <c r="Q2327" s="4" t="s">
        <v>6059</v>
      </c>
      <c r="R2327" s="4"/>
      <c r="S2327" s="4"/>
      <c r="T2327" s="4">
        <v>6</v>
      </c>
      <c r="U2327" s="4" t="s">
        <v>138</v>
      </c>
      <c r="V2327" s="4">
        <v>67</v>
      </c>
      <c r="W2327" s="4" t="s">
        <v>871</v>
      </c>
      <c r="X2327" s="4">
        <v>24</v>
      </c>
      <c r="Y2327" s="4" t="s">
        <v>872</v>
      </c>
      <c r="Z2327" s="4">
        <v>15</v>
      </c>
      <c r="AA2327" s="4" t="s">
        <v>43</v>
      </c>
      <c r="AB2327" s="4">
        <v>1</v>
      </c>
      <c r="AC2327" s="4" t="s">
        <v>43</v>
      </c>
      <c r="AD2327" s="36">
        <v>40</v>
      </c>
      <c r="AE2327" s="36" t="s">
        <v>672</v>
      </c>
      <c r="AF2327" s="4"/>
      <c r="AG2327" s="4"/>
      <c r="AH2327" s="4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</row>
    <row r="2328" spans="1:46" ht="15" customHeight="1" x14ac:dyDescent="0.35">
      <c r="A2328" s="4">
        <v>2024</v>
      </c>
      <c r="B2328" s="4" t="s">
        <v>34</v>
      </c>
      <c r="C2328" s="4" t="s">
        <v>34</v>
      </c>
      <c r="D2328" s="55">
        <v>45625</v>
      </c>
      <c r="E2328" s="4" t="s">
        <v>4533</v>
      </c>
      <c r="F2328" s="4" t="s">
        <v>3709</v>
      </c>
      <c r="G2328" s="4" t="s">
        <v>37</v>
      </c>
      <c r="H2328" s="4" t="s">
        <v>38</v>
      </c>
      <c r="I2328" s="4" t="s">
        <v>2948</v>
      </c>
      <c r="J2328" s="4">
        <v>4</v>
      </c>
      <c r="K2328" s="55">
        <v>45652</v>
      </c>
      <c r="L2328" s="4" t="s">
        <v>860</v>
      </c>
      <c r="M2328" s="4" t="s">
        <v>3632</v>
      </c>
      <c r="N2328" s="55" t="s">
        <v>4973</v>
      </c>
      <c r="O2328" s="4" t="s">
        <v>6060</v>
      </c>
      <c r="P2328" s="55">
        <v>45652</v>
      </c>
      <c r="Q2328" s="4" t="s">
        <v>6061</v>
      </c>
      <c r="R2328" s="4"/>
      <c r="S2328" s="4"/>
      <c r="T2328" s="56">
        <v>13</v>
      </c>
      <c r="U2328" s="56" t="s">
        <v>132</v>
      </c>
      <c r="V2328" s="56">
        <v>165</v>
      </c>
      <c r="W2328" s="56" t="s">
        <v>865</v>
      </c>
      <c r="X2328" s="56">
        <v>1503</v>
      </c>
      <c r="Y2328" s="56" t="s">
        <v>866</v>
      </c>
      <c r="Z2328" s="56">
        <v>15</v>
      </c>
      <c r="AA2328" s="56" t="s">
        <v>43</v>
      </c>
      <c r="AB2328" s="56">
        <v>1</v>
      </c>
      <c r="AC2328" s="56" t="s">
        <v>43</v>
      </c>
      <c r="AD2328" s="37">
        <v>31</v>
      </c>
      <c r="AE2328" s="37" t="s">
        <v>49</v>
      </c>
      <c r="AF2328" s="4"/>
      <c r="AG2328" s="4"/>
      <c r="AH2328" s="4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</row>
    <row r="2329" spans="1:46" ht="15" customHeight="1" x14ac:dyDescent="0.35">
      <c r="A2329" s="4">
        <v>2025</v>
      </c>
      <c r="B2329" s="4" t="s">
        <v>34</v>
      </c>
      <c r="C2329" s="4" t="s">
        <v>34</v>
      </c>
      <c r="D2329" s="55">
        <v>45568</v>
      </c>
      <c r="E2329" s="4" t="s">
        <v>4533</v>
      </c>
      <c r="F2329" s="4" t="s">
        <v>3709</v>
      </c>
      <c r="G2329" s="4" t="s">
        <v>37</v>
      </c>
      <c r="H2329" s="4" t="s">
        <v>38</v>
      </c>
      <c r="I2329" s="4" t="s">
        <v>2948</v>
      </c>
      <c r="J2329" s="4">
        <v>4</v>
      </c>
      <c r="K2329" s="55">
        <v>45677</v>
      </c>
      <c r="L2329" s="4" t="s">
        <v>860</v>
      </c>
      <c r="M2329" s="4" t="s">
        <v>3632</v>
      </c>
      <c r="N2329" s="55"/>
      <c r="O2329" s="4" t="s">
        <v>6062</v>
      </c>
      <c r="P2329" s="55">
        <v>45677</v>
      </c>
      <c r="Q2329" s="4" t="s">
        <v>6063</v>
      </c>
      <c r="R2329" s="4"/>
      <c r="S2329" s="4"/>
      <c r="T2329" s="4">
        <v>13</v>
      </c>
      <c r="U2329" s="4" t="s">
        <v>132</v>
      </c>
      <c r="V2329" s="4">
        <v>160</v>
      </c>
      <c r="W2329" s="4" t="s">
        <v>1015</v>
      </c>
      <c r="X2329" s="4">
        <v>157</v>
      </c>
      <c r="Y2329" s="4" t="s">
        <v>1016</v>
      </c>
      <c r="Z2329" s="4">
        <v>15</v>
      </c>
      <c r="AA2329" s="4" t="s">
        <v>43</v>
      </c>
      <c r="AB2329" s="4">
        <v>1</v>
      </c>
      <c r="AC2329" s="4" t="s">
        <v>43</v>
      </c>
      <c r="AD2329" s="36">
        <v>13</v>
      </c>
      <c r="AE2329" s="36" t="s">
        <v>44</v>
      </c>
      <c r="AF2329" s="4"/>
      <c r="AG2329" s="4"/>
      <c r="AH2329" s="4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</row>
    <row r="2330" spans="1:46" ht="15" customHeight="1" x14ac:dyDescent="0.35">
      <c r="A2330" s="4">
        <v>2025</v>
      </c>
      <c r="B2330" s="4" t="s">
        <v>34</v>
      </c>
      <c r="C2330" s="4" t="s">
        <v>34</v>
      </c>
      <c r="D2330" s="55">
        <v>45635</v>
      </c>
      <c r="E2330" s="4" t="s">
        <v>4533</v>
      </c>
      <c r="F2330" s="4" t="s">
        <v>3709</v>
      </c>
      <c r="G2330" s="4" t="s">
        <v>37</v>
      </c>
      <c r="H2330" s="4" t="s">
        <v>38</v>
      </c>
      <c r="I2330" s="4" t="s">
        <v>2948</v>
      </c>
      <c r="J2330" s="4"/>
      <c r="K2330" s="55">
        <v>45685</v>
      </c>
      <c r="L2330" s="4" t="s">
        <v>860</v>
      </c>
      <c r="M2330" s="4" t="s">
        <v>4585</v>
      </c>
      <c r="N2330" s="55" t="s">
        <v>4973</v>
      </c>
      <c r="O2330" s="4" t="s">
        <v>6064</v>
      </c>
      <c r="P2330" s="55">
        <v>45685</v>
      </c>
      <c r="Q2330" s="4" t="s">
        <v>6065</v>
      </c>
      <c r="R2330" s="4"/>
      <c r="S2330" s="4"/>
      <c r="T2330" s="4">
        <v>13</v>
      </c>
      <c r="U2330" s="4" t="s">
        <v>132</v>
      </c>
      <c r="V2330" s="4">
        <v>13</v>
      </c>
      <c r="W2330" s="4" t="s">
        <v>156</v>
      </c>
      <c r="X2330" s="4">
        <v>155</v>
      </c>
      <c r="Y2330" s="4" t="s">
        <v>157</v>
      </c>
      <c r="Z2330" s="4">
        <v>15</v>
      </c>
      <c r="AA2330" s="4" t="s">
        <v>43</v>
      </c>
      <c r="AB2330" s="4">
        <v>1</v>
      </c>
      <c r="AC2330" s="4" t="s">
        <v>43</v>
      </c>
      <c r="AD2330" s="36">
        <v>13</v>
      </c>
      <c r="AE2330" s="36" t="s">
        <v>44</v>
      </c>
      <c r="AF2330" s="4"/>
      <c r="AG2330" s="4"/>
      <c r="AH2330" s="4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</row>
    <row r="2331" spans="1:46" ht="15" customHeight="1" x14ac:dyDescent="0.35">
      <c r="A2331" s="4">
        <v>2024</v>
      </c>
      <c r="B2331" s="4" t="s">
        <v>34</v>
      </c>
      <c r="C2331" s="4" t="s">
        <v>34</v>
      </c>
      <c r="D2331" s="55">
        <v>45633</v>
      </c>
      <c r="E2331" s="4" t="s">
        <v>4533</v>
      </c>
      <c r="F2331" s="4" t="s">
        <v>36</v>
      </c>
      <c r="G2331" s="4" t="s">
        <v>37</v>
      </c>
      <c r="H2331" s="4" t="s">
        <v>38</v>
      </c>
      <c r="I2331" s="4" t="s">
        <v>2948</v>
      </c>
      <c r="J2331" s="4"/>
      <c r="K2331" s="55">
        <v>45646</v>
      </c>
      <c r="L2331" s="4" t="s">
        <v>860</v>
      </c>
      <c r="M2331" s="4" t="s">
        <v>3632</v>
      </c>
      <c r="N2331" s="55"/>
      <c r="O2331" s="4" t="s">
        <v>6066</v>
      </c>
      <c r="P2331" s="55">
        <v>45646</v>
      </c>
      <c r="Q2331" s="4" t="s">
        <v>6067</v>
      </c>
      <c r="R2331" s="4"/>
      <c r="S2331" s="4"/>
      <c r="T2331" s="4">
        <v>13</v>
      </c>
      <c r="U2331" s="4" t="s">
        <v>132</v>
      </c>
      <c r="V2331" s="4">
        <v>163</v>
      </c>
      <c r="W2331" s="4" t="s">
        <v>133</v>
      </c>
      <c r="X2331" s="4">
        <v>160</v>
      </c>
      <c r="Y2331" s="4" t="s">
        <v>133</v>
      </c>
      <c r="Z2331" s="4">
        <v>15</v>
      </c>
      <c r="AA2331" s="4" t="s">
        <v>43</v>
      </c>
      <c r="AB2331" s="4">
        <v>1</v>
      </c>
      <c r="AC2331" s="4" t="s">
        <v>43</v>
      </c>
      <c r="AD2331" s="36">
        <v>14</v>
      </c>
      <c r="AE2331" s="36" t="s">
        <v>126</v>
      </c>
      <c r="AF2331" s="4"/>
      <c r="AG2331" s="4"/>
      <c r="AH2331" s="4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</row>
    <row r="2332" spans="1:46" ht="15" customHeight="1" x14ac:dyDescent="0.35">
      <c r="A2332" s="4">
        <v>2024</v>
      </c>
      <c r="B2332" s="4" t="s">
        <v>34</v>
      </c>
      <c r="C2332" s="4" t="s">
        <v>34</v>
      </c>
      <c r="D2332" s="55">
        <v>45636</v>
      </c>
      <c r="E2332" s="4" t="s">
        <v>3198</v>
      </c>
      <c r="F2332" s="4" t="s">
        <v>36</v>
      </c>
      <c r="G2332" s="4" t="s">
        <v>921</v>
      </c>
      <c r="H2332" s="4" t="s">
        <v>38</v>
      </c>
      <c r="I2332" s="4" t="s">
        <v>2948</v>
      </c>
      <c r="J2332" s="4"/>
      <c r="K2332" s="55">
        <v>45645</v>
      </c>
      <c r="L2332" s="4" t="s">
        <v>860</v>
      </c>
      <c r="M2332" s="4" t="s">
        <v>3632</v>
      </c>
      <c r="N2332" s="55"/>
      <c r="O2332" s="4" t="s">
        <v>6068</v>
      </c>
      <c r="P2332" s="55">
        <v>45645</v>
      </c>
      <c r="Q2332" s="4" t="s">
        <v>6069</v>
      </c>
      <c r="R2332" s="4"/>
      <c r="S2332" s="4"/>
      <c r="T2332" s="4">
        <v>9</v>
      </c>
      <c r="U2332" s="4" t="s">
        <v>46</v>
      </c>
      <c r="V2332" s="4">
        <v>59</v>
      </c>
      <c r="W2332" s="4" t="s">
        <v>481</v>
      </c>
      <c r="X2332" s="4">
        <v>1275</v>
      </c>
      <c r="Y2332" s="4" t="s">
        <v>481</v>
      </c>
      <c r="Z2332" s="4">
        <v>15</v>
      </c>
      <c r="AA2332" s="4" t="s">
        <v>43</v>
      </c>
      <c r="AB2332" s="56">
        <v>1</v>
      </c>
      <c r="AC2332" s="56" t="s">
        <v>43</v>
      </c>
      <c r="AD2332" s="36">
        <v>13</v>
      </c>
      <c r="AE2332" s="36" t="s">
        <v>44</v>
      </c>
      <c r="AF2332" s="4"/>
      <c r="AG2332" s="4"/>
      <c r="AH2332" s="4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</row>
    <row r="2333" spans="1:46" ht="15" customHeight="1" x14ac:dyDescent="0.35">
      <c r="A2333" s="4">
        <v>2024</v>
      </c>
      <c r="B2333" s="4" t="s">
        <v>147</v>
      </c>
      <c r="C2333" s="4" t="s">
        <v>148</v>
      </c>
      <c r="D2333" s="55">
        <v>45611</v>
      </c>
      <c r="E2333" s="4" t="s">
        <v>3198</v>
      </c>
      <c r="F2333" s="4" t="s">
        <v>36</v>
      </c>
      <c r="G2333" s="4" t="s">
        <v>921</v>
      </c>
      <c r="H2333" s="4" t="s">
        <v>38</v>
      </c>
      <c r="I2333" s="4" t="s">
        <v>2948</v>
      </c>
      <c r="J2333" s="4"/>
      <c r="K2333" s="55">
        <v>45645</v>
      </c>
      <c r="L2333" s="4" t="s">
        <v>860</v>
      </c>
      <c r="M2333" s="4" t="s">
        <v>4585</v>
      </c>
      <c r="N2333" s="55"/>
      <c r="O2333" s="4" t="s">
        <v>6070</v>
      </c>
      <c r="P2333" s="55">
        <v>45645</v>
      </c>
      <c r="Q2333" s="4" t="s">
        <v>6071</v>
      </c>
      <c r="R2333" s="4"/>
      <c r="S2333" s="4"/>
      <c r="T2333" s="4">
        <v>0</v>
      </c>
      <c r="U2333" s="4" t="s">
        <v>150</v>
      </c>
      <c r="V2333" s="4">
        <v>300359</v>
      </c>
      <c r="W2333" s="4" t="s">
        <v>3536</v>
      </c>
      <c r="X2333" s="4">
        <v>300359</v>
      </c>
      <c r="Y2333" s="4" t="s">
        <v>3536</v>
      </c>
      <c r="Z2333" s="4">
        <v>4</v>
      </c>
      <c r="AA2333" s="4" t="s">
        <v>301</v>
      </c>
      <c r="AB2333" s="4">
        <v>1</v>
      </c>
      <c r="AC2333" s="4" t="s">
        <v>301</v>
      </c>
      <c r="AD2333" s="36">
        <v>29</v>
      </c>
      <c r="AE2333" s="36" t="s">
        <v>3537</v>
      </c>
      <c r="AF2333" s="4"/>
      <c r="AG2333" s="4"/>
      <c r="AH2333" s="4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</row>
    <row r="2334" spans="1:46" ht="15" customHeight="1" x14ac:dyDescent="0.35">
      <c r="A2334" s="4">
        <v>2025</v>
      </c>
      <c r="B2334" s="4" t="s">
        <v>147</v>
      </c>
      <c r="C2334" s="4" t="s">
        <v>148</v>
      </c>
      <c r="D2334" s="55">
        <v>45621</v>
      </c>
      <c r="E2334" s="4" t="s">
        <v>4533</v>
      </c>
      <c r="F2334" s="4" t="s">
        <v>3709</v>
      </c>
      <c r="G2334" s="4" t="s">
        <v>37</v>
      </c>
      <c r="H2334" s="4" t="s">
        <v>38</v>
      </c>
      <c r="I2334" s="4" t="s">
        <v>2948</v>
      </c>
      <c r="J2334" s="4">
        <v>8</v>
      </c>
      <c r="K2334" s="55">
        <v>45695</v>
      </c>
      <c r="L2334" s="4" t="s">
        <v>860</v>
      </c>
      <c r="M2334" s="4" t="s">
        <v>2983</v>
      </c>
      <c r="N2334" s="55"/>
      <c r="O2334" s="4" t="s">
        <v>6072</v>
      </c>
      <c r="P2334" s="55">
        <v>45695</v>
      </c>
      <c r="Q2334" s="4" t="s">
        <v>6073</v>
      </c>
      <c r="R2334" s="4"/>
      <c r="S2334" s="4"/>
      <c r="T2334" s="4">
        <v>0</v>
      </c>
      <c r="U2334" s="4" t="s">
        <v>150</v>
      </c>
      <c r="V2334" s="4">
        <v>300352</v>
      </c>
      <c r="W2334" s="4" t="s">
        <v>2072</v>
      </c>
      <c r="X2334" s="4">
        <v>300352</v>
      </c>
      <c r="Y2334" s="4" t="s">
        <v>2072</v>
      </c>
      <c r="Z2334" s="4">
        <v>4</v>
      </c>
      <c r="AA2334" s="4" t="s">
        <v>301</v>
      </c>
      <c r="AB2334" s="4">
        <v>1</v>
      </c>
      <c r="AC2334" s="4" t="s">
        <v>301</v>
      </c>
      <c r="AD2334" s="36">
        <v>22</v>
      </c>
      <c r="AE2334" s="36" t="s">
        <v>2073</v>
      </c>
      <c r="AF2334" s="4"/>
      <c r="AG2334" s="4"/>
      <c r="AH2334" s="4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</row>
    <row r="2335" spans="1:46" ht="15" customHeight="1" x14ac:dyDescent="0.35">
      <c r="A2335" s="4">
        <v>2024</v>
      </c>
      <c r="B2335" s="4" t="s">
        <v>147</v>
      </c>
      <c r="C2335" s="4" t="s">
        <v>207</v>
      </c>
      <c r="D2335" s="55">
        <v>45638</v>
      </c>
      <c r="E2335" s="4" t="s">
        <v>3198</v>
      </c>
      <c r="F2335" s="4" t="s">
        <v>36</v>
      </c>
      <c r="G2335" s="4" t="s">
        <v>921</v>
      </c>
      <c r="H2335" s="4" t="s">
        <v>38</v>
      </c>
      <c r="I2335" s="4" t="s">
        <v>5120</v>
      </c>
      <c r="J2335" s="4">
        <v>3</v>
      </c>
      <c r="K2335" s="55">
        <v>45653</v>
      </c>
      <c r="L2335" s="4" t="s">
        <v>860</v>
      </c>
      <c r="M2335" s="4" t="s">
        <v>3632</v>
      </c>
      <c r="N2335" s="55" t="s">
        <v>3710</v>
      </c>
      <c r="O2335" s="4" t="s">
        <v>6074</v>
      </c>
      <c r="P2335" s="55">
        <v>45653</v>
      </c>
      <c r="Q2335" s="4" t="s">
        <v>6075</v>
      </c>
      <c r="R2335" s="4"/>
      <c r="S2335" s="4"/>
      <c r="T2335" s="56">
        <v>0</v>
      </c>
      <c r="U2335" s="56" t="s">
        <v>150</v>
      </c>
      <c r="V2335" s="56">
        <v>300085</v>
      </c>
      <c r="W2335" s="56" t="s">
        <v>1562</v>
      </c>
      <c r="X2335" s="56">
        <v>300085</v>
      </c>
      <c r="Y2335" s="56" t="s">
        <v>1562</v>
      </c>
      <c r="Z2335" s="56">
        <v>2</v>
      </c>
      <c r="AA2335" s="56" t="s">
        <v>72</v>
      </c>
      <c r="AB2335" s="56">
        <v>1</v>
      </c>
      <c r="AC2335" s="56" t="s">
        <v>73</v>
      </c>
      <c r="AD2335" s="37">
        <v>1</v>
      </c>
      <c r="AE2335" s="37" t="s">
        <v>73</v>
      </c>
      <c r="AF2335" s="4"/>
      <c r="AG2335" s="4"/>
      <c r="AH2335" s="4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</row>
    <row r="2336" spans="1:46" ht="15" customHeight="1" x14ac:dyDescent="0.35">
      <c r="A2336" s="4">
        <v>2024</v>
      </c>
      <c r="B2336" s="4" t="s">
        <v>147</v>
      </c>
      <c r="C2336" s="4" t="s">
        <v>207</v>
      </c>
      <c r="D2336" s="55">
        <v>45635</v>
      </c>
      <c r="E2336" s="4" t="s">
        <v>3198</v>
      </c>
      <c r="F2336" s="4" t="s">
        <v>36</v>
      </c>
      <c r="G2336" s="4" t="s">
        <v>921</v>
      </c>
      <c r="H2336" s="4" t="s">
        <v>38</v>
      </c>
      <c r="I2336" s="4" t="s">
        <v>5120</v>
      </c>
      <c r="J2336" s="4"/>
      <c r="K2336" s="55">
        <v>45645</v>
      </c>
      <c r="L2336" s="4" t="s">
        <v>860</v>
      </c>
      <c r="M2336" s="4" t="s">
        <v>3632</v>
      </c>
      <c r="N2336" s="55" t="s">
        <v>3710</v>
      </c>
      <c r="O2336" s="4" t="s">
        <v>6076</v>
      </c>
      <c r="P2336" s="55">
        <v>45645</v>
      </c>
      <c r="Q2336" s="4" t="s">
        <v>6077</v>
      </c>
      <c r="R2336" s="4"/>
      <c r="S2336" s="4"/>
      <c r="T2336" s="4">
        <v>0</v>
      </c>
      <c r="U2336" s="4" t="s">
        <v>150</v>
      </c>
      <c r="V2336" s="4">
        <v>300110</v>
      </c>
      <c r="W2336" s="4" t="s">
        <v>4502</v>
      </c>
      <c r="X2336" s="4">
        <v>300110</v>
      </c>
      <c r="Y2336" s="4" t="s">
        <v>4502</v>
      </c>
      <c r="Z2336" s="4">
        <v>2</v>
      </c>
      <c r="AA2336" s="4" t="s">
        <v>72</v>
      </c>
      <c r="AB2336" s="56">
        <v>5</v>
      </c>
      <c r="AC2336" s="56" t="s">
        <v>1440</v>
      </c>
      <c r="AD2336" s="36">
        <v>1</v>
      </c>
      <c r="AE2336" s="36" t="s">
        <v>4503</v>
      </c>
      <c r="AF2336" s="4"/>
      <c r="AG2336" s="4"/>
      <c r="AH2336" s="4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</row>
    <row r="2337" spans="1:46" ht="15" customHeight="1" x14ac:dyDescent="0.35">
      <c r="A2337" s="4">
        <v>2025</v>
      </c>
      <c r="B2337" s="4" t="s">
        <v>147</v>
      </c>
      <c r="C2337" s="4" t="s">
        <v>148</v>
      </c>
      <c r="D2337" s="55">
        <v>45636</v>
      </c>
      <c r="E2337" s="4" t="s">
        <v>4533</v>
      </c>
      <c r="F2337" s="4" t="s">
        <v>3709</v>
      </c>
      <c r="G2337" s="4" t="s">
        <v>37</v>
      </c>
      <c r="H2337" s="4" t="s">
        <v>38</v>
      </c>
      <c r="I2337" s="4" t="s">
        <v>5120</v>
      </c>
      <c r="J2337" s="4">
        <v>3</v>
      </c>
      <c r="K2337" s="55">
        <v>45699</v>
      </c>
      <c r="L2337" s="4" t="s">
        <v>860</v>
      </c>
      <c r="M2337" s="4" t="s">
        <v>3632</v>
      </c>
      <c r="N2337" s="55" t="s">
        <v>3710</v>
      </c>
      <c r="O2337" s="4" t="s">
        <v>6078</v>
      </c>
      <c r="P2337" s="55">
        <v>45699</v>
      </c>
      <c r="Q2337" s="4" t="s">
        <v>6079</v>
      </c>
      <c r="R2337" s="4"/>
      <c r="S2337" s="4"/>
      <c r="T2337" s="4">
        <v>0</v>
      </c>
      <c r="U2337" s="4" t="s">
        <v>150</v>
      </c>
      <c r="V2337" s="4">
        <v>300142</v>
      </c>
      <c r="W2337" s="4" t="s">
        <v>6080</v>
      </c>
      <c r="X2337" s="4">
        <v>300142</v>
      </c>
      <c r="Y2337" s="4" t="s">
        <v>6080</v>
      </c>
      <c r="Z2337" s="4">
        <v>2</v>
      </c>
      <c r="AA2337" s="4" t="s">
        <v>72</v>
      </c>
      <c r="AB2337" s="4">
        <v>8</v>
      </c>
      <c r="AC2337" s="4" t="s">
        <v>3093</v>
      </c>
      <c r="AD2337" s="36">
        <v>4</v>
      </c>
      <c r="AE2337" s="36" t="s">
        <v>6081</v>
      </c>
      <c r="AF2337" s="4"/>
      <c r="AG2337" s="4"/>
      <c r="AH2337" s="4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/>
      <c r="AS2337" s="6"/>
      <c r="AT2337" s="6"/>
    </row>
    <row r="2338" spans="1:46" ht="15" customHeight="1" x14ac:dyDescent="0.35">
      <c r="A2338" s="4">
        <v>2024</v>
      </c>
      <c r="B2338" s="4" t="s">
        <v>34</v>
      </c>
      <c r="C2338" s="4" t="s">
        <v>34</v>
      </c>
      <c r="D2338" s="55">
        <v>45552</v>
      </c>
      <c r="E2338" s="4" t="s">
        <v>4533</v>
      </c>
      <c r="F2338" s="4" t="s">
        <v>3709</v>
      </c>
      <c r="G2338" s="4" t="s">
        <v>37</v>
      </c>
      <c r="H2338" s="4" t="s">
        <v>38</v>
      </c>
      <c r="I2338" s="4" t="s">
        <v>3491</v>
      </c>
      <c r="J2338" s="4"/>
      <c r="K2338" s="55">
        <v>45638</v>
      </c>
      <c r="L2338" s="4" t="s">
        <v>860</v>
      </c>
      <c r="M2338" s="4" t="s">
        <v>4585</v>
      </c>
      <c r="N2338" s="55"/>
      <c r="O2338" s="4" t="s">
        <v>6082</v>
      </c>
      <c r="P2338" s="55">
        <v>45638</v>
      </c>
      <c r="Q2338" s="4" t="s">
        <v>6083</v>
      </c>
      <c r="R2338" s="4"/>
      <c r="S2338" s="4"/>
      <c r="T2338" s="4">
        <v>35</v>
      </c>
      <c r="U2338" s="4" t="s">
        <v>367</v>
      </c>
      <c r="V2338" s="4">
        <v>35</v>
      </c>
      <c r="W2338" s="4" t="s">
        <v>368</v>
      </c>
      <c r="X2338" s="4">
        <v>1070</v>
      </c>
      <c r="Y2338" s="4" t="s">
        <v>369</v>
      </c>
      <c r="Z2338" s="4">
        <v>15</v>
      </c>
      <c r="AA2338" s="4" t="s">
        <v>43</v>
      </c>
      <c r="AB2338" s="56">
        <v>1</v>
      </c>
      <c r="AC2338" s="56" t="s">
        <v>43</v>
      </c>
      <c r="AD2338" s="36">
        <v>31</v>
      </c>
      <c r="AE2338" s="36" t="s">
        <v>49</v>
      </c>
      <c r="AF2338" s="4"/>
      <c r="AG2338" s="4"/>
      <c r="AH2338" s="4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</row>
    <row r="2339" spans="1:46" ht="15" customHeight="1" x14ac:dyDescent="0.35">
      <c r="A2339" s="4">
        <v>2025</v>
      </c>
      <c r="B2339" s="4" t="s">
        <v>147</v>
      </c>
      <c r="C2339" s="4" t="s">
        <v>148</v>
      </c>
      <c r="D2339" s="55">
        <v>45638</v>
      </c>
      <c r="E2339" s="4" t="s">
        <v>4533</v>
      </c>
      <c r="F2339" s="4" t="s">
        <v>3709</v>
      </c>
      <c r="G2339" s="4" t="s">
        <v>37</v>
      </c>
      <c r="H2339" s="4" t="s">
        <v>38</v>
      </c>
      <c r="I2339" s="4" t="s">
        <v>4520</v>
      </c>
      <c r="J2339" s="4">
        <v>4</v>
      </c>
      <c r="K2339" s="55">
        <v>45719</v>
      </c>
      <c r="L2339" s="4" t="s">
        <v>860</v>
      </c>
      <c r="M2339" s="4" t="s">
        <v>3632</v>
      </c>
      <c r="N2339" s="55" t="s">
        <v>3710</v>
      </c>
      <c r="O2339" s="4" t="s">
        <v>6084</v>
      </c>
      <c r="P2339" s="55">
        <v>45719</v>
      </c>
      <c r="Q2339" s="4" t="s">
        <v>6085</v>
      </c>
      <c r="R2339" s="4"/>
      <c r="S2339" s="4"/>
      <c r="T2339" s="56">
        <v>0</v>
      </c>
      <c r="U2339" s="56" t="s">
        <v>150</v>
      </c>
      <c r="V2339" s="56">
        <v>301206</v>
      </c>
      <c r="W2339" s="56" t="s">
        <v>6086</v>
      </c>
      <c r="X2339" s="56">
        <v>301206</v>
      </c>
      <c r="Y2339" s="56" t="s">
        <v>6086</v>
      </c>
      <c r="Z2339" s="56">
        <v>13</v>
      </c>
      <c r="AA2339" s="56" t="s">
        <v>314</v>
      </c>
      <c r="AB2339" s="56">
        <v>11</v>
      </c>
      <c r="AC2339" s="56" t="s">
        <v>3510</v>
      </c>
      <c r="AD2339" s="37">
        <v>2</v>
      </c>
      <c r="AE2339" s="37" t="s">
        <v>6087</v>
      </c>
      <c r="AF2339" s="4"/>
      <c r="AG2339" s="4"/>
      <c r="AH2339" s="4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</row>
    <row r="2340" spans="1:46" ht="15" customHeight="1" x14ac:dyDescent="0.35">
      <c r="A2340" s="4">
        <v>2025</v>
      </c>
      <c r="B2340" s="4" t="s">
        <v>147</v>
      </c>
      <c r="C2340" s="4" t="s">
        <v>148</v>
      </c>
      <c r="D2340" s="55">
        <v>45334</v>
      </c>
      <c r="E2340" s="4" t="s">
        <v>4533</v>
      </c>
      <c r="F2340" s="4" t="s">
        <v>3709</v>
      </c>
      <c r="G2340" s="4" t="s">
        <v>37</v>
      </c>
      <c r="H2340" s="4" t="s">
        <v>38</v>
      </c>
      <c r="I2340" s="4" t="s">
        <v>4520</v>
      </c>
      <c r="J2340" s="4">
        <v>9</v>
      </c>
      <c r="K2340" s="55">
        <v>45768</v>
      </c>
      <c r="L2340" s="4" t="s">
        <v>860</v>
      </c>
      <c r="M2340" s="4" t="s">
        <v>2983</v>
      </c>
      <c r="N2340" s="55" t="s">
        <v>3710</v>
      </c>
      <c r="O2340" s="4" t="s">
        <v>6088</v>
      </c>
      <c r="P2340" s="55">
        <v>45768</v>
      </c>
      <c r="Q2340" s="4" t="s">
        <v>6089</v>
      </c>
      <c r="R2340" s="4"/>
      <c r="S2340" s="4"/>
      <c r="T2340" s="4">
        <v>0</v>
      </c>
      <c r="U2340" s="4" t="s">
        <v>150</v>
      </c>
      <c r="V2340" s="4">
        <v>300659</v>
      </c>
      <c r="W2340" s="4" t="s">
        <v>6090</v>
      </c>
      <c r="X2340" s="4">
        <v>300659</v>
      </c>
      <c r="Y2340" s="4" t="s">
        <v>6090</v>
      </c>
      <c r="Z2340" s="4">
        <v>6</v>
      </c>
      <c r="AA2340" s="4" t="s">
        <v>413</v>
      </c>
      <c r="AB2340" s="4">
        <v>11</v>
      </c>
      <c r="AC2340" s="4" t="s">
        <v>666</v>
      </c>
      <c r="AD2340" s="36">
        <v>8</v>
      </c>
      <c r="AE2340" s="36" t="s">
        <v>6091</v>
      </c>
      <c r="AF2340" s="4"/>
      <c r="AG2340" s="4"/>
      <c r="AH2340" s="4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</row>
    <row r="2341" spans="1:46" ht="15" customHeight="1" x14ac:dyDescent="0.35">
      <c r="A2341" s="4">
        <v>2025</v>
      </c>
      <c r="B2341" s="4" t="s">
        <v>147</v>
      </c>
      <c r="C2341" s="4" t="s">
        <v>148</v>
      </c>
      <c r="D2341" s="55">
        <v>45638</v>
      </c>
      <c r="E2341" s="4" t="s">
        <v>4533</v>
      </c>
      <c r="F2341" s="4" t="s">
        <v>3709</v>
      </c>
      <c r="G2341" s="4" t="s">
        <v>37</v>
      </c>
      <c r="H2341" s="4" t="s">
        <v>38</v>
      </c>
      <c r="I2341" s="4" t="s">
        <v>4520</v>
      </c>
      <c r="J2341" s="4">
        <v>5</v>
      </c>
      <c r="K2341" s="55">
        <v>45821</v>
      </c>
      <c r="L2341" s="4" t="s">
        <v>860</v>
      </c>
      <c r="M2341" s="4" t="s">
        <v>3632</v>
      </c>
      <c r="N2341" s="55" t="s">
        <v>3710</v>
      </c>
      <c r="O2341" s="4" t="s">
        <v>6092</v>
      </c>
      <c r="P2341" s="55">
        <v>45821</v>
      </c>
      <c r="Q2341" s="4" t="s">
        <v>6093</v>
      </c>
      <c r="R2341" s="4"/>
      <c r="S2341" s="4"/>
      <c r="T2341" s="4">
        <v>0</v>
      </c>
      <c r="U2341" s="4" t="s">
        <v>150</v>
      </c>
      <c r="V2341" s="4">
        <v>300570</v>
      </c>
      <c r="W2341" s="4" t="s">
        <v>6094</v>
      </c>
      <c r="X2341" s="4">
        <v>300570</v>
      </c>
      <c r="Y2341" s="4" t="s">
        <v>6094</v>
      </c>
      <c r="Z2341" s="4">
        <v>6</v>
      </c>
      <c r="AA2341" s="4" t="s">
        <v>413</v>
      </c>
      <c r="AB2341" s="56">
        <v>3</v>
      </c>
      <c r="AC2341" s="56" t="s">
        <v>3642</v>
      </c>
      <c r="AD2341" s="36">
        <v>5</v>
      </c>
      <c r="AE2341" s="36" t="s">
        <v>6095</v>
      </c>
      <c r="AF2341" s="4"/>
      <c r="AG2341" s="4"/>
      <c r="AH2341" s="4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</row>
    <row r="2342" spans="1:46" ht="15" customHeight="1" x14ac:dyDescent="0.35">
      <c r="A2342" s="4">
        <v>2025</v>
      </c>
      <c r="B2342" s="4" t="s">
        <v>147</v>
      </c>
      <c r="C2342" s="4" t="s">
        <v>207</v>
      </c>
      <c r="D2342" s="55">
        <v>45638</v>
      </c>
      <c r="E2342" s="4" t="s">
        <v>4533</v>
      </c>
      <c r="F2342" s="4" t="s">
        <v>3709</v>
      </c>
      <c r="G2342" s="4" t="s">
        <v>37</v>
      </c>
      <c r="H2342" s="4" t="s">
        <v>38</v>
      </c>
      <c r="I2342" s="4" t="s">
        <v>4520</v>
      </c>
      <c r="J2342" s="4">
        <v>4</v>
      </c>
      <c r="K2342" s="55">
        <v>45737</v>
      </c>
      <c r="L2342" s="4" t="s">
        <v>860</v>
      </c>
      <c r="M2342" s="4" t="s">
        <v>3632</v>
      </c>
      <c r="N2342" s="55" t="s">
        <v>3710</v>
      </c>
      <c r="O2342" s="4" t="s">
        <v>6096</v>
      </c>
      <c r="P2342" s="55">
        <v>45737</v>
      </c>
      <c r="Q2342" s="4" t="s">
        <v>6097</v>
      </c>
      <c r="R2342" s="4"/>
      <c r="S2342" s="4"/>
      <c r="T2342" s="4">
        <v>0</v>
      </c>
      <c r="U2342" s="4" t="s">
        <v>150</v>
      </c>
      <c r="V2342" s="4">
        <v>300597</v>
      </c>
      <c r="W2342" s="4" t="s">
        <v>3002</v>
      </c>
      <c r="X2342" s="4">
        <v>300597</v>
      </c>
      <c r="Y2342" s="4" t="s">
        <v>3002</v>
      </c>
      <c r="Z2342" s="4">
        <v>6</v>
      </c>
      <c r="AA2342" s="4" t="s">
        <v>413</v>
      </c>
      <c r="AB2342" s="56">
        <v>5</v>
      </c>
      <c r="AC2342" s="56" t="s">
        <v>3003</v>
      </c>
      <c r="AD2342" s="36">
        <v>1</v>
      </c>
      <c r="AE2342" s="36" t="s">
        <v>3003</v>
      </c>
      <c r="AF2342" s="4"/>
      <c r="AG2342" s="4"/>
      <c r="AH2342" s="4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</row>
    <row r="2343" spans="1:46" ht="15" customHeight="1" x14ac:dyDescent="0.35">
      <c r="A2343" s="4">
        <v>2024</v>
      </c>
      <c r="B2343" s="4" t="s">
        <v>147</v>
      </c>
      <c r="C2343" s="4" t="s">
        <v>148</v>
      </c>
      <c r="D2343" s="55">
        <v>45642</v>
      </c>
      <c r="E2343" s="4" t="s">
        <v>4533</v>
      </c>
      <c r="F2343" s="4" t="s">
        <v>3709</v>
      </c>
      <c r="G2343" s="4" t="s">
        <v>37</v>
      </c>
      <c r="H2343" s="4" t="s">
        <v>38</v>
      </c>
      <c r="I2343" s="4" t="s">
        <v>5120</v>
      </c>
      <c r="J2343" s="4"/>
      <c r="K2343" s="55">
        <v>45642</v>
      </c>
      <c r="L2343" s="4" t="s">
        <v>860</v>
      </c>
      <c r="M2343" s="4" t="s">
        <v>2983</v>
      </c>
      <c r="N2343" s="55"/>
      <c r="O2343" s="4" t="s">
        <v>6098</v>
      </c>
      <c r="P2343" s="55">
        <v>45642</v>
      </c>
      <c r="Q2343" s="4" t="s">
        <v>6099</v>
      </c>
      <c r="R2343" s="4"/>
      <c r="S2343" s="4"/>
      <c r="T2343" s="56">
        <v>0</v>
      </c>
      <c r="U2343" s="56" t="s">
        <v>150</v>
      </c>
      <c r="V2343" s="4">
        <v>301103</v>
      </c>
      <c r="W2343" s="56" t="s">
        <v>3146</v>
      </c>
      <c r="X2343" s="4">
        <v>301103</v>
      </c>
      <c r="Y2343" s="4" t="s">
        <v>3146</v>
      </c>
      <c r="Z2343" s="4">
        <v>12</v>
      </c>
      <c r="AA2343" s="4" t="s">
        <v>83</v>
      </c>
      <c r="AB2343" s="56">
        <v>7</v>
      </c>
      <c r="AC2343" s="56" t="s">
        <v>491</v>
      </c>
      <c r="AD2343" s="36">
        <v>3</v>
      </c>
      <c r="AE2343" s="36" t="s">
        <v>3147</v>
      </c>
      <c r="AF2343" s="4"/>
      <c r="AG2343" s="4"/>
      <c r="AH2343" s="4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</row>
    <row r="2344" spans="1:46" ht="15" customHeight="1" x14ac:dyDescent="0.35">
      <c r="A2344" s="4">
        <v>2024</v>
      </c>
      <c r="B2344" s="4" t="s">
        <v>147</v>
      </c>
      <c r="C2344" s="4" t="s">
        <v>148</v>
      </c>
      <c r="D2344" s="55">
        <v>45608</v>
      </c>
      <c r="E2344" s="4" t="s">
        <v>4533</v>
      </c>
      <c r="F2344" s="4" t="s">
        <v>3709</v>
      </c>
      <c r="G2344" s="4" t="s">
        <v>37</v>
      </c>
      <c r="H2344" s="4" t="s">
        <v>38</v>
      </c>
      <c r="I2344" s="4" t="s">
        <v>3923</v>
      </c>
      <c r="J2344" s="4"/>
      <c r="K2344" s="55">
        <v>45639</v>
      </c>
      <c r="L2344" s="4" t="s">
        <v>860</v>
      </c>
      <c r="M2344" s="4" t="s">
        <v>2983</v>
      </c>
      <c r="N2344" s="55"/>
      <c r="O2344" s="4" t="s">
        <v>6100</v>
      </c>
      <c r="P2344" s="55">
        <v>45639</v>
      </c>
      <c r="Q2344" s="4" t="s">
        <v>6101</v>
      </c>
      <c r="R2344" s="4"/>
      <c r="S2344" s="4"/>
      <c r="T2344" s="4">
        <v>0</v>
      </c>
      <c r="U2344" s="4" t="s">
        <v>150</v>
      </c>
      <c r="V2344" s="4">
        <v>300886</v>
      </c>
      <c r="W2344" s="4" t="s">
        <v>2096</v>
      </c>
      <c r="X2344" s="4">
        <v>300886</v>
      </c>
      <c r="Y2344" s="4" t="s">
        <v>2096</v>
      </c>
      <c r="Z2344" s="4">
        <v>10</v>
      </c>
      <c r="AA2344" s="4" t="s">
        <v>256</v>
      </c>
      <c r="AB2344" s="4">
        <v>1</v>
      </c>
      <c r="AC2344" s="4" t="s">
        <v>256</v>
      </c>
      <c r="AD2344" s="36">
        <v>2</v>
      </c>
      <c r="AE2344" s="36" t="s">
        <v>306</v>
      </c>
      <c r="AF2344" s="4"/>
      <c r="AG2344" s="4"/>
      <c r="AH2344" s="4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</row>
    <row r="2345" spans="1:46" ht="15" customHeight="1" x14ac:dyDescent="0.35">
      <c r="A2345" s="4">
        <v>2024</v>
      </c>
      <c r="B2345" s="4" t="s">
        <v>34</v>
      </c>
      <c r="C2345" s="4" t="s">
        <v>34</v>
      </c>
      <c r="D2345" s="55">
        <v>45469</v>
      </c>
      <c r="E2345" s="4" t="s">
        <v>4533</v>
      </c>
      <c r="F2345" s="4" t="s">
        <v>36</v>
      </c>
      <c r="G2345" s="4" t="s">
        <v>37</v>
      </c>
      <c r="H2345" s="4" t="s">
        <v>38</v>
      </c>
      <c r="I2345" s="4" t="s">
        <v>2712</v>
      </c>
      <c r="J2345" s="4">
        <v>6</v>
      </c>
      <c r="K2345" s="55">
        <v>45639</v>
      </c>
      <c r="L2345" s="4" t="s">
        <v>860</v>
      </c>
      <c r="M2345" s="4" t="s">
        <v>3632</v>
      </c>
      <c r="N2345" s="55" t="s">
        <v>4973</v>
      </c>
      <c r="O2345" s="4" t="s">
        <v>6102</v>
      </c>
      <c r="P2345" s="55">
        <v>45639</v>
      </c>
      <c r="Q2345" s="4" t="s">
        <v>6103</v>
      </c>
      <c r="R2345" s="4"/>
      <c r="S2345" s="4"/>
      <c r="T2345" s="4">
        <v>26</v>
      </c>
      <c r="U2345" s="4" t="s">
        <v>51</v>
      </c>
      <c r="V2345" s="4">
        <v>26</v>
      </c>
      <c r="W2345" s="4" t="s">
        <v>356</v>
      </c>
      <c r="X2345" s="4">
        <v>468</v>
      </c>
      <c r="Y2345" s="4" t="s">
        <v>357</v>
      </c>
      <c r="Z2345" s="4">
        <v>15</v>
      </c>
      <c r="AA2345" s="4" t="s">
        <v>43</v>
      </c>
      <c r="AB2345" s="56">
        <v>1</v>
      </c>
      <c r="AC2345" s="56" t="s">
        <v>43</v>
      </c>
      <c r="AD2345" s="36">
        <v>30</v>
      </c>
      <c r="AE2345" s="36" t="s">
        <v>130</v>
      </c>
      <c r="AF2345" s="4"/>
      <c r="AG2345" s="4"/>
      <c r="AH2345" s="4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</row>
    <row r="2346" spans="1:46" ht="15" customHeight="1" x14ac:dyDescent="0.35">
      <c r="A2346" s="4">
        <v>2025</v>
      </c>
      <c r="B2346" s="4" t="s">
        <v>147</v>
      </c>
      <c r="C2346" s="4" t="s">
        <v>148</v>
      </c>
      <c r="D2346" s="55">
        <v>45638</v>
      </c>
      <c r="E2346" s="4" t="s">
        <v>4533</v>
      </c>
      <c r="F2346" s="4" t="s">
        <v>3709</v>
      </c>
      <c r="G2346" s="4" t="s">
        <v>37</v>
      </c>
      <c r="H2346" s="4" t="s">
        <v>38</v>
      </c>
      <c r="I2346" s="4" t="s">
        <v>2755</v>
      </c>
      <c r="J2346" s="4">
        <v>4</v>
      </c>
      <c r="K2346" s="55">
        <v>45719</v>
      </c>
      <c r="L2346" s="4" t="s">
        <v>860</v>
      </c>
      <c r="M2346" s="4" t="s">
        <v>2983</v>
      </c>
      <c r="N2346" s="55" t="s">
        <v>5332</v>
      </c>
      <c r="O2346" s="4" t="s">
        <v>6104</v>
      </c>
      <c r="P2346" s="55">
        <v>45719</v>
      </c>
      <c r="Q2346" s="4" t="s">
        <v>6105</v>
      </c>
      <c r="R2346" s="4"/>
      <c r="S2346" s="4"/>
      <c r="T2346" s="4">
        <v>0</v>
      </c>
      <c r="U2346" s="4" t="s">
        <v>150</v>
      </c>
      <c r="V2346" s="4">
        <v>300751</v>
      </c>
      <c r="W2346" s="4" t="s">
        <v>6106</v>
      </c>
      <c r="X2346" s="4">
        <v>300751</v>
      </c>
      <c r="Y2346" s="4" t="s">
        <v>6106</v>
      </c>
      <c r="Z2346" s="4">
        <v>8</v>
      </c>
      <c r="AA2346" s="4" t="s">
        <v>191</v>
      </c>
      <c r="AB2346" s="4">
        <v>9</v>
      </c>
      <c r="AC2346" s="4" t="s">
        <v>260</v>
      </c>
      <c r="AD2346" s="36">
        <v>4</v>
      </c>
      <c r="AE2346" s="36" t="s">
        <v>6107</v>
      </c>
      <c r="AF2346" s="4"/>
      <c r="AG2346" s="4"/>
      <c r="AH2346" s="4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</row>
    <row r="2347" spans="1:46" ht="15" customHeight="1" x14ac:dyDescent="0.35">
      <c r="A2347" s="4">
        <v>2025</v>
      </c>
      <c r="B2347" s="4" t="s">
        <v>147</v>
      </c>
      <c r="C2347" s="4" t="s">
        <v>207</v>
      </c>
      <c r="D2347" s="55">
        <v>45706</v>
      </c>
      <c r="E2347" s="4" t="s">
        <v>4533</v>
      </c>
      <c r="F2347" s="4" t="s">
        <v>3709</v>
      </c>
      <c r="G2347" s="4" t="s">
        <v>37</v>
      </c>
      <c r="H2347" s="4" t="s">
        <v>38</v>
      </c>
      <c r="I2347" s="4" t="s">
        <v>2755</v>
      </c>
      <c r="J2347" s="4">
        <v>6</v>
      </c>
      <c r="K2347" s="55">
        <v>45833</v>
      </c>
      <c r="L2347" s="4" t="s">
        <v>860</v>
      </c>
      <c r="M2347" s="4" t="s">
        <v>2983</v>
      </c>
      <c r="N2347" s="55" t="s">
        <v>3710</v>
      </c>
      <c r="O2347" s="4" t="s">
        <v>6108</v>
      </c>
      <c r="P2347" s="55">
        <v>45833</v>
      </c>
      <c r="Q2347" s="4" t="s">
        <v>6109</v>
      </c>
      <c r="R2347" s="4"/>
      <c r="S2347" s="4"/>
      <c r="T2347" s="4">
        <v>0</v>
      </c>
      <c r="U2347" s="4" t="s">
        <v>150</v>
      </c>
      <c r="V2347" s="4">
        <v>301707</v>
      </c>
      <c r="W2347" s="4" t="s">
        <v>3118</v>
      </c>
      <c r="X2347" s="4">
        <v>301707</v>
      </c>
      <c r="Y2347" s="4" t="s">
        <v>3118</v>
      </c>
      <c r="Z2347" s="4">
        <v>22</v>
      </c>
      <c r="AA2347" s="4" t="s">
        <v>108</v>
      </c>
      <c r="AB2347" s="56">
        <v>2</v>
      </c>
      <c r="AC2347" s="56" t="s">
        <v>428</v>
      </c>
      <c r="AD2347" s="36">
        <v>1</v>
      </c>
      <c r="AE2347" s="36" t="s">
        <v>428</v>
      </c>
      <c r="AF2347" s="4"/>
      <c r="AG2347" s="4"/>
      <c r="AH2347" s="4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</row>
    <row r="2348" spans="1:46" ht="15" customHeight="1" x14ac:dyDescent="0.35">
      <c r="A2348" s="4">
        <v>2025</v>
      </c>
      <c r="B2348" s="4" t="s">
        <v>34</v>
      </c>
      <c r="C2348" s="4" t="s">
        <v>34</v>
      </c>
      <c r="D2348" s="55">
        <v>45638</v>
      </c>
      <c r="E2348" s="4" t="s">
        <v>4533</v>
      </c>
      <c r="F2348" s="4" t="s">
        <v>36</v>
      </c>
      <c r="G2348" s="4" t="s">
        <v>37</v>
      </c>
      <c r="H2348" s="4" t="s">
        <v>38</v>
      </c>
      <c r="I2348" s="4" t="s">
        <v>2728</v>
      </c>
      <c r="J2348" s="4">
        <v>4</v>
      </c>
      <c r="K2348" s="55">
        <v>45680</v>
      </c>
      <c r="L2348" s="4" t="s">
        <v>860</v>
      </c>
      <c r="M2348" s="4" t="s">
        <v>3632</v>
      </c>
      <c r="N2348" s="55" t="s">
        <v>4973</v>
      </c>
      <c r="O2348" s="4" t="s">
        <v>6110</v>
      </c>
      <c r="P2348" s="55">
        <v>45680</v>
      </c>
      <c r="Q2348" s="4" t="s">
        <v>6111</v>
      </c>
      <c r="R2348" s="4"/>
      <c r="S2348" s="4"/>
      <c r="T2348" s="4">
        <v>38</v>
      </c>
      <c r="U2348" s="4" t="s">
        <v>59</v>
      </c>
      <c r="V2348" s="4">
        <v>241</v>
      </c>
      <c r="W2348" s="4" t="s">
        <v>146</v>
      </c>
      <c r="X2348" s="4">
        <v>194</v>
      </c>
      <c r="Y2348" s="4" t="s">
        <v>146</v>
      </c>
      <c r="Z2348" s="4">
        <v>15</v>
      </c>
      <c r="AA2348" s="4" t="s">
        <v>43</v>
      </c>
      <c r="AB2348" s="4">
        <v>1</v>
      </c>
      <c r="AC2348" s="4" t="s">
        <v>43</v>
      </c>
      <c r="AD2348" s="36">
        <v>31</v>
      </c>
      <c r="AE2348" s="36" t="s">
        <v>49</v>
      </c>
      <c r="AF2348" s="4"/>
      <c r="AG2348" s="4"/>
      <c r="AH2348" s="4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</row>
    <row r="2349" spans="1:46" ht="15" customHeight="1" x14ac:dyDescent="0.35">
      <c r="A2349" s="4">
        <v>2024</v>
      </c>
      <c r="B2349" s="4" t="s">
        <v>34</v>
      </c>
      <c r="C2349" s="4" t="s">
        <v>34</v>
      </c>
      <c r="D2349" s="55">
        <v>45639</v>
      </c>
      <c r="E2349" s="4" t="s">
        <v>4533</v>
      </c>
      <c r="F2349" s="4" t="s">
        <v>3709</v>
      </c>
      <c r="G2349" s="4" t="s">
        <v>37</v>
      </c>
      <c r="H2349" s="4" t="s">
        <v>38</v>
      </c>
      <c r="I2349" s="4" t="s">
        <v>2728</v>
      </c>
      <c r="J2349" s="4">
        <v>4</v>
      </c>
      <c r="K2349" s="55">
        <v>45657</v>
      </c>
      <c r="L2349" s="4" t="s">
        <v>860</v>
      </c>
      <c r="M2349" s="4" t="s">
        <v>3632</v>
      </c>
      <c r="N2349" s="55" t="s">
        <v>4973</v>
      </c>
      <c r="O2349" s="4" t="s">
        <v>6112</v>
      </c>
      <c r="P2349" s="55">
        <v>45657</v>
      </c>
      <c r="Q2349" s="4" t="s">
        <v>6113</v>
      </c>
      <c r="R2349" s="4"/>
      <c r="S2349" s="4"/>
      <c r="T2349" s="56">
        <v>6</v>
      </c>
      <c r="U2349" s="56" t="s">
        <v>138</v>
      </c>
      <c r="V2349" s="56">
        <v>61</v>
      </c>
      <c r="W2349" s="56" t="s">
        <v>139</v>
      </c>
      <c r="X2349" s="56">
        <v>17</v>
      </c>
      <c r="Y2349" s="56" t="s">
        <v>140</v>
      </c>
      <c r="Z2349" s="56">
        <v>15</v>
      </c>
      <c r="AA2349" s="56" t="s">
        <v>43</v>
      </c>
      <c r="AB2349" s="56">
        <v>1</v>
      </c>
      <c r="AC2349" s="56" t="s">
        <v>43</v>
      </c>
      <c r="AD2349" s="37">
        <v>1</v>
      </c>
      <c r="AE2349" s="37" t="s">
        <v>43</v>
      </c>
      <c r="AF2349" s="4"/>
      <c r="AG2349" s="4"/>
      <c r="AH2349" s="4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</row>
    <row r="2350" spans="1:46" ht="15" customHeight="1" x14ac:dyDescent="0.35">
      <c r="A2350" s="4">
        <v>2024</v>
      </c>
      <c r="B2350" s="4" t="s">
        <v>34</v>
      </c>
      <c r="C2350" s="4" t="s">
        <v>34</v>
      </c>
      <c r="D2350" s="55">
        <v>45639</v>
      </c>
      <c r="E2350" s="4" t="s">
        <v>4533</v>
      </c>
      <c r="F2350" s="4" t="s">
        <v>3709</v>
      </c>
      <c r="G2350" s="4" t="s">
        <v>37</v>
      </c>
      <c r="H2350" s="4" t="s">
        <v>38</v>
      </c>
      <c r="I2350" s="4" t="s">
        <v>3923</v>
      </c>
      <c r="J2350" s="4">
        <v>6</v>
      </c>
      <c r="K2350" s="55">
        <v>45653</v>
      </c>
      <c r="L2350" s="4" t="s">
        <v>860</v>
      </c>
      <c r="M2350" s="4" t="s">
        <v>2983</v>
      </c>
      <c r="N2350" s="55" t="s">
        <v>4973</v>
      </c>
      <c r="O2350" s="4" t="s">
        <v>6114</v>
      </c>
      <c r="P2350" s="55">
        <v>45653</v>
      </c>
      <c r="Q2350" s="4" t="s">
        <v>6115</v>
      </c>
      <c r="R2350" s="4"/>
      <c r="S2350" s="4"/>
      <c r="T2350" s="4">
        <v>16</v>
      </c>
      <c r="U2350" s="4" t="s">
        <v>142</v>
      </c>
      <c r="V2350" s="4">
        <v>16</v>
      </c>
      <c r="W2350" s="4" t="s">
        <v>166</v>
      </c>
      <c r="X2350" s="4">
        <v>185</v>
      </c>
      <c r="Y2350" s="4" t="s">
        <v>167</v>
      </c>
      <c r="Z2350" s="4">
        <v>15</v>
      </c>
      <c r="AA2350" s="4" t="s">
        <v>43</v>
      </c>
      <c r="AB2350" s="4">
        <v>1</v>
      </c>
      <c r="AC2350" s="4" t="s">
        <v>43</v>
      </c>
      <c r="AD2350" s="36">
        <v>30</v>
      </c>
      <c r="AE2350" s="36" t="s">
        <v>130</v>
      </c>
      <c r="AF2350" s="4"/>
      <c r="AG2350" s="4"/>
      <c r="AH2350" s="4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</row>
    <row r="2351" spans="1:46" ht="15" customHeight="1" x14ac:dyDescent="0.35">
      <c r="A2351" s="4">
        <v>2024</v>
      </c>
      <c r="B2351" s="4" t="s">
        <v>34</v>
      </c>
      <c r="C2351" s="4" t="s">
        <v>34</v>
      </c>
      <c r="D2351" s="55">
        <v>45639</v>
      </c>
      <c r="E2351" s="4" t="s">
        <v>4533</v>
      </c>
      <c r="F2351" s="4" t="s">
        <v>3709</v>
      </c>
      <c r="G2351" s="4" t="s">
        <v>37</v>
      </c>
      <c r="H2351" s="4" t="s">
        <v>38</v>
      </c>
      <c r="I2351" s="4" t="s">
        <v>2728</v>
      </c>
      <c r="J2351" s="4">
        <v>3</v>
      </c>
      <c r="K2351" s="55">
        <v>45646</v>
      </c>
      <c r="L2351" s="4" t="s">
        <v>860</v>
      </c>
      <c r="M2351" s="4" t="s">
        <v>3632</v>
      </c>
      <c r="N2351" s="55" t="s">
        <v>4973</v>
      </c>
      <c r="O2351" s="4" t="s">
        <v>6116</v>
      </c>
      <c r="P2351" s="55">
        <v>45646</v>
      </c>
      <c r="Q2351" s="4" t="s">
        <v>6117</v>
      </c>
      <c r="R2351" s="4"/>
      <c r="S2351" s="4"/>
      <c r="T2351" s="4">
        <v>6</v>
      </c>
      <c r="U2351" s="4" t="s">
        <v>138</v>
      </c>
      <c r="V2351" s="4">
        <v>6</v>
      </c>
      <c r="W2351" s="4" t="s">
        <v>169</v>
      </c>
      <c r="X2351" s="4">
        <v>15</v>
      </c>
      <c r="Y2351" s="4" t="s">
        <v>170</v>
      </c>
      <c r="Z2351" s="4">
        <v>15</v>
      </c>
      <c r="AA2351" s="4" t="s">
        <v>43</v>
      </c>
      <c r="AB2351" s="4">
        <v>1</v>
      </c>
      <c r="AC2351" s="4" t="s">
        <v>43</v>
      </c>
      <c r="AD2351" s="36">
        <v>22</v>
      </c>
      <c r="AE2351" s="36" t="s">
        <v>171</v>
      </c>
      <c r="AF2351" s="4"/>
      <c r="AG2351" s="4"/>
      <c r="AH2351" s="4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</row>
    <row r="2352" spans="1:46" ht="15" customHeight="1" x14ac:dyDescent="0.35">
      <c r="A2352" s="4">
        <v>2025</v>
      </c>
      <c r="B2352" s="4" t="s">
        <v>34</v>
      </c>
      <c r="C2352" s="4" t="s">
        <v>34</v>
      </c>
      <c r="D2352" s="55">
        <v>45639</v>
      </c>
      <c r="E2352" s="4" t="s">
        <v>4533</v>
      </c>
      <c r="F2352" s="4" t="s">
        <v>3709</v>
      </c>
      <c r="G2352" s="4" t="s">
        <v>37</v>
      </c>
      <c r="H2352" s="4" t="s">
        <v>38</v>
      </c>
      <c r="I2352" s="4" t="s">
        <v>2728</v>
      </c>
      <c r="J2352" s="4">
        <v>4</v>
      </c>
      <c r="K2352" s="55">
        <v>45688</v>
      </c>
      <c r="L2352" s="4" t="s">
        <v>860</v>
      </c>
      <c r="M2352" s="4" t="s">
        <v>3632</v>
      </c>
      <c r="N2352" s="55" t="s">
        <v>4973</v>
      </c>
      <c r="O2352" s="4" t="s">
        <v>6118</v>
      </c>
      <c r="P2352" s="55">
        <v>45688</v>
      </c>
      <c r="Q2352" s="4" t="s">
        <v>6119</v>
      </c>
      <c r="R2352" s="4"/>
      <c r="S2352" s="4"/>
      <c r="T2352" s="4">
        <v>38</v>
      </c>
      <c r="U2352" s="4" t="s">
        <v>59</v>
      </c>
      <c r="V2352" s="4">
        <v>244</v>
      </c>
      <c r="W2352" s="4" t="s">
        <v>1197</v>
      </c>
      <c r="X2352" s="4">
        <v>1632</v>
      </c>
      <c r="Y2352" s="4" t="s">
        <v>1198</v>
      </c>
      <c r="Z2352" s="4">
        <v>15</v>
      </c>
      <c r="AA2352" s="4" t="s">
        <v>43</v>
      </c>
      <c r="AB2352" s="4">
        <v>1</v>
      </c>
      <c r="AC2352" s="4" t="s">
        <v>43</v>
      </c>
      <c r="AD2352" s="36">
        <v>31</v>
      </c>
      <c r="AE2352" s="36" t="s">
        <v>49</v>
      </c>
      <c r="AF2352" s="4"/>
      <c r="AG2352" s="4"/>
      <c r="AH2352" s="4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</row>
    <row r="2353" spans="1:46" ht="15" customHeight="1" x14ac:dyDescent="0.35">
      <c r="A2353" s="4">
        <v>2025</v>
      </c>
      <c r="B2353" s="4" t="s">
        <v>147</v>
      </c>
      <c r="C2353" s="4" t="s">
        <v>148</v>
      </c>
      <c r="D2353" s="55">
        <v>45631</v>
      </c>
      <c r="E2353" s="4" t="s">
        <v>3708</v>
      </c>
      <c r="F2353" s="4" t="s">
        <v>3709</v>
      </c>
      <c r="G2353" s="4" t="s">
        <v>37</v>
      </c>
      <c r="H2353" s="4" t="s">
        <v>38</v>
      </c>
      <c r="I2353" s="4" t="s">
        <v>2755</v>
      </c>
      <c r="J2353" s="4">
        <v>5</v>
      </c>
      <c r="K2353" s="55">
        <v>45926</v>
      </c>
      <c r="L2353" s="4" t="s">
        <v>860</v>
      </c>
      <c r="M2353" s="4" t="s">
        <v>2983</v>
      </c>
      <c r="N2353" s="55" t="s">
        <v>3710</v>
      </c>
      <c r="O2353" s="4" t="s">
        <v>6120</v>
      </c>
      <c r="P2353" s="55">
        <v>45926</v>
      </c>
      <c r="Q2353" s="4" t="s">
        <v>6121</v>
      </c>
      <c r="R2353" s="4"/>
      <c r="S2353" s="4"/>
      <c r="T2353" s="56">
        <v>0</v>
      </c>
      <c r="U2353" s="56" t="s">
        <v>150</v>
      </c>
      <c r="V2353" s="56">
        <v>300685</v>
      </c>
      <c r="W2353" s="56" t="s">
        <v>6122</v>
      </c>
      <c r="X2353" s="56">
        <v>300685</v>
      </c>
      <c r="Y2353" s="56" t="s">
        <v>6122</v>
      </c>
      <c r="Z2353" s="56">
        <v>8</v>
      </c>
      <c r="AA2353" s="56" t="s">
        <v>191</v>
      </c>
      <c r="AB2353" s="56">
        <v>1</v>
      </c>
      <c r="AC2353" s="56" t="s">
        <v>191</v>
      </c>
      <c r="AD2353" s="37">
        <v>2</v>
      </c>
      <c r="AE2353" s="37" t="s">
        <v>6123</v>
      </c>
      <c r="AF2353" s="4"/>
      <c r="AG2353" s="4"/>
      <c r="AH2353" s="4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</row>
    <row r="2354" spans="1:46" ht="15" customHeight="1" x14ac:dyDescent="0.35">
      <c r="A2354" s="4">
        <v>2025</v>
      </c>
      <c r="B2354" s="4" t="s">
        <v>34</v>
      </c>
      <c r="C2354" s="4" t="s">
        <v>34</v>
      </c>
      <c r="D2354" s="55">
        <v>45638</v>
      </c>
      <c r="E2354" s="4" t="s">
        <v>4533</v>
      </c>
      <c r="F2354" s="4" t="s">
        <v>3709</v>
      </c>
      <c r="G2354" s="4" t="s">
        <v>37</v>
      </c>
      <c r="H2354" s="4" t="s">
        <v>38</v>
      </c>
      <c r="I2354" s="4" t="s">
        <v>2728</v>
      </c>
      <c r="J2354" s="4">
        <v>4</v>
      </c>
      <c r="K2354" s="55">
        <v>45673</v>
      </c>
      <c r="L2354" s="4" t="s">
        <v>860</v>
      </c>
      <c r="M2354" s="4" t="s">
        <v>3632</v>
      </c>
      <c r="N2354" s="55" t="s">
        <v>4973</v>
      </c>
      <c r="O2354" s="4" t="s">
        <v>6124</v>
      </c>
      <c r="P2354" s="55">
        <v>45673</v>
      </c>
      <c r="Q2354" s="4" t="s">
        <v>6125</v>
      </c>
      <c r="R2354" s="4"/>
      <c r="S2354" s="4"/>
      <c r="T2354" s="4">
        <v>38</v>
      </c>
      <c r="U2354" s="4" t="s">
        <v>59</v>
      </c>
      <c r="V2354" s="4">
        <v>243</v>
      </c>
      <c r="W2354" s="4" t="s">
        <v>382</v>
      </c>
      <c r="X2354" s="4">
        <v>1588</v>
      </c>
      <c r="Y2354" s="4" t="s">
        <v>383</v>
      </c>
      <c r="Z2354" s="4">
        <v>7</v>
      </c>
      <c r="AA2354" s="4" t="s">
        <v>329</v>
      </c>
      <c r="AB2354" s="4">
        <v>1</v>
      </c>
      <c r="AC2354" s="4" t="s">
        <v>330</v>
      </c>
      <c r="AD2354" s="36">
        <v>6</v>
      </c>
      <c r="AE2354" s="36" t="s">
        <v>384</v>
      </c>
      <c r="AF2354" s="4"/>
      <c r="AG2354" s="4"/>
      <c r="AH2354" s="4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</row>
    <row r="2355" spans="1:46" ht="15" customHeight="1" x14ac:dyDescent="0.35">
      <c r="A2355" s="4">
        <v>2024</v>
      </c>
      <c r="B2355" s="4" t="s">
        <v>34</v>
      </c>
      <c r="C2355" s="4" t="s">
        <v>34</v>
      </c>
      <c r="D2355" s="55">
        <v>45633</v>
      </c>
      <c r="E2355" s="4" t="s">
        <v>4533</v>
      </c>
      <c r="F2355" s="4" t="s">
        <v>36</v>
      </c>
      <c r="G2355" s="4" t="s">
        <v>37</v>
      </c>
      <c r="H2355" s="4" t="s">
        <v>38</v>
      </c>
      <c r="I2355" s="4" t="s">
        <v>2728</v>
      </c>
      <c r="J2355" s="4"/>
      <c r="K2355" s="55">
        <v>45646</v>
      </c>
      <c r="L2355" s="4" t="s">
        <v>860</v>
      </c>
      <c r="M2355" s="4" t="s">
        <v>3632</v>
      </c>
      <c r="N2355" s="55" t="s">
        <v>4973</v>
      </c>
      <c r="O2355" s="4" t="s">
        <v>6126</v>
      </c>
      <c r="P2355" s="55">
        <v>45646</v>
      </c>
      <c r="Q2355" s="4" t="s">
        <v>6127</v>
      </c>
      <c r="R2355" s="4"/>
      <c r="S2355" s="4"/>
      <c r="T2355" s="4">
        <v>12</v>
      </c>
      <c r="U2355" s="4" t="s">
        <v>177</v>
      </c>
      <c r="V2355" s="4">
        <v>121</v>
      </c>
      <c r="W2355" s="4" t="s">
        <v>238</v>
      </c>
      <c r="X2355" s="4">
        <v>1510</v>
      </c>
      <c r="Y2355" s="4" t="s">
        <v>239</v>
      </c>
      <c r="Z2355" s="4">
        <v>15</v>
      </c>
      <c r="AA2355" s="4" t="s">
        <v>43</v>
      </c>
      <c r="AB2355" s="4">
        <v>1</v>
      </c>
      <c r="AC2355" s="4" t="s">
        <v>43</v>
      </c>
      <c r="AD2355" s="36">
        <v>13</v>
      </c>
      <c r="AE2355" s="36" t="s">
        <v>44</v>
      </c>
      <c r="AF2355" s="4"/>
      <c r="AG2355" s="4"/>
      <c r="AH2355" s="4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</row>
    <row r="2356" spans="1:46" ht="15" customHeight="1" x14ac:dyDescent="0.35">
      <c r="A2356" s="4">
        <v>2024</v>
      </c>
      <c r="B2356" s="4" t="s">
        <v>34</v>
      </c>
      <c r="C2356" s="4" t="s">
        <v>34</v>
      </c>
      <c r="D2356" s="55">
        <v>45638</v>
      </c>
      <c r="E2356" s="4" t="s">
        <v>3198</v>
      </c>
      <c r="F2356" s="4" t="s">
        <v>36</v>
      </c>
      <c r="G2356" s="4" t="s">
        <v>921</v>
      </c>
      <c r="H2356" s="4" t="s">
        <v>38</v>
      </c>
      <c r="I2356" s="4" t="s">
        <v>2948</v>
      </c>
      <c r="J2356" s="4"/>
      <c r="K2356" s="55">
        <v>45642</v>
      </c>
      <c r="L2356" s="4" t="s">
        <v>860</v>
      </c>
      <c r="M2356" s="4" t="s">
        <v>2983</v>
      </c>
      <c r="N2356" s="55"/>
      <c r="O2356" s="4" t="s">
        <v>6128</v>
      </c>
      <c r="P2356" s="55">
        <v>45642</v>
      </c>
      <c r="Q2356" s="4" t="s">
        <v>6129</v>
      </c>
      <c r="R2356" s="4"/>
      <c r="S2356" s="4"/>
      <c r="T2356" s="4">
        <v>9</v>
      </c>
      <c r="U2356" s="4" t="s">
        <v>46</v>
      </c>
      <c r="V2356" s="4">
        <v>57</v>
      </c>
      <c r="W2356" s="4" t="s">
        <v>398</v>
      </c>
      <c r="X2356" s="4">
        <v>1273</v>
      </c>
      <c r="Y2356" s="4" t="s">
        <v>398</v>
      </c>
      <c r="Z2356" s="4">
        <v>15</v>
      </c>
      <c r="AA2356" s="4" t="s">
        <v>43</v>
      </c>
      <c r="AB2356" s="4">
        <v>1</v>
      </c>
      <c r="AC2356" s="4" t="s">
        <v>43</v>
      </c>
      <c r="AD2356" s="36">
        <v>1</v>
      </c>
      <c r="AE2356" s="36" t="s">
        <v>43</v>
      </c>
      <c r="AF2356" s="4"/>
      <c r="AG2356" s="4"/>
      <c r="AH2356" s="4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</row>
    <row r="2357" spans="1:46" ht="15" customHeight="1" x14ac:dyDescent="0.35">
      <c r="A2357" s="4">
        <v>2024</v>
      </c>
      <c r="B2357" s="4" t="s">
        <v>147</v>
      </c>
      <c r="C2357" s="4" t="s">
        <v>148</v>
      </c>
      <c r="D2357" s="55">
        <v>45639</v>
      </c>
      <c r="E2357" s="4" t="s">
        <v>4533</v>
      </c>
      <c r="F2357" s="4" t="s">
        <v>3709</v>
      </c>
      <c r="G2357" s="4" t="s">
        <v>37</v>
      </c>
      <c r="H2357" s="4" t="s">
        <v>38</v>
      </c>
      <c r="I2357" s="4" t="s">
        <v>5120</v>
      </c>
      <c r="J2357" s="4">
        <v>5</v>
      </c>
      <c r="K2357" s="55">
        <v>45644</v>
      </c>
      <c r="L2357" s="4" t="s">
        <v>860</v>
      </c>
      <c r="M2357" s="4" t="s">
        <v>2983</v>
      </c>
      <c r="N2357" s="55" t="s">
        <v>3710</v>
      </c>
      <c r="O2357" s="4" t="s">
        <v>6130</v>
      </c>
      <c r="P2357" s="55">
        <v>45644</v>
      </c>
      <c r="Q2357" s="4" t="s">
        <v>6131</v>
      </c>
      <c r="R2357" s="4"/>
      <c r="S2357" s="4"/>
      <c r="T2357" s="4">
        <v>0</v>
      </c>
      <c r="U2357" s="4" t="s">
        <v>150</v>
      </c>
      <c r="V2357" s="4">
        <v>301097</v>
      </c>
      <c r="W2357" s="4" t="s">
        <v>1957</v>
      </c>
      <c r="X2357" s="4">
        <v>301097</v>
      </c>
      <c r="Y2357" s="4" t="s">
        <v>1957</v>
      </c>
      <c r="Z2357" s="4">
        <v>12</v>
      </c>
      <c r="AA2357" s="4" t="s">
        <v>83</v>
      </c>
      <c r="AB2357" s="4">
        <v>6</v>
      </c>
      <c r="AC2357" s="4" t="s">
        <v>815</v>
      </c>
      <c r="AD2357" s="36">
        <v>8</v>
      </c>
      <c r="AE2357" s="36" t="s">
        <v>1958</v>
      </c>
      <c r="AF2357" s="4"/>
      <c r="AG2357" s="4"/>
      <c r="AH2357" s="4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</row>
    <row r="2358" spans="1:46" ht="15" customHeight="1" x14ac:dyDescent="0.35">
      <c r="A2358" s="4">
        <v>2025</v>
      </c>
      <c r="B2358" s="4" t="s">
        <v>147</v>
      </c>
      <c r="C2358" s="4" t="s">
        <v>148</v>
      </c>
      <c r="D2358" s="55">
        <v>45642</v>
      </c>
      <c r="E2358" s="4" t="s">
        <v>2956</v>
      </c>
      <c r="F2358" s="4" t="s">
        <v>36</v>
      </c>
      <c r="G2358" s="4" t="s">
        <v>921</v>
      </c>
      <c r="H2358" s="4" t="s">
        <v>38</v>
      </c>
      <c r="I2358" s="4" t="s">
        <v>4520</v>
      </c>
      <c r="J2358" s="4">
        <v>2</v>
      </c>
      <c r="K2358" s="55">
        <v>45677</v>
      </c>
      <c r="L2358" s="4" t="s">
        <v>860</v>
      </c>
      <c r="M2358" s="4" t="s">
        <v>3632</v>
      </c>
      <c r="N2358" s="55" t="s">
        <v>3710</v>
      </c>
      <c r="O2358" s="4" t="s">
        <v>6132</v>
      </c>
      <c r="P2358" s="55">
        <v>45677</v>
      </c>
      <c r="Q2358" s="4" t="s">
        <v>6133</v>
      </c>
      <c r="R2358" s="4"/>
      <c r="S2358" s="4"/>
      <c r="T2358" s="4">
        <v>0</v>
      </c>
      <c r="U2358" s="4" t="s">
        <v>150</v>
      </c>
      <c r="V2358" s="4">
        <v>300563</v>
      </c>
      <c r="W2358" s="4" t="s">
        <v>3910</v>
      </c>
      <c r="X2358" s="4">
        <v>300563</v>
      </c>
      <c r="Y2358" s="4" t="s">
        <v>3910</v>
      </c>
      <c r="Z2358" s="4">
        <v>6</v>
      </c>
      <c r="AA2358" s="4" t="s">
        <v>413</v>
      </c>
      <c r="AB2358" s="4">
        <v>2</v>
      </c>
      <c r="AC2358" s="4" t="s">
        <v>3034</v>
      </c>
      <c r="AD2358" s="36">
        <v>2</v>
      </c>
      <c r="AE2358" s="36" t="s">
        <v>3911</v>
      </c>
      <c r="AF2358" s="4"/>
      <c r="AG2358" s="4"/>
      <c r="AH2358" s="4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</row>
    <row r="2359" spans="1:46" ht="15" customHeight="1" x14ac:dyDescent="0.35">
      <c r="A2359" s="4">
        <v>2024</v>
      </c>
      <c r="B2359" s="4" t="s">
        <v>147</v>
      </c>
      <c r="C2359" s="4" t="s">
        <v>148</v>
      </c>
      <c r="D2359" s="55">
        <v>45532</v>
      </c>
      <c r="E2359" s="4" t="s">
        <v>4533</v>
      </c>
      <c r="F2359" s="4" t="s">
        <v>3709</v>
      </c>
      <c r="G2359" s="4" t="s">
        <v>37</v>
      </c>
      <c r="H2359" s="4" t="s">
        <v>38</v>
      </c>
      <c r="I2359" s="4" t="s">
        <v>2948</v>
      </c>
      <c r="J2359" s="4"/>
      <c r="K2359" s="55">
        <v>45645</v>
      </c>
      <c r="L2359" s="4" t="s">
        <v>860</v>
      </c>
      <c r="M2359" s="4" t="s">
        <v>3632</v>
      </c>
      <c r="N2359" s="55"/>
      <c r="O2359" s="4" t="s">
        <v>6134</v>
      </c>
      <c r="P2359" s="55">
        <v>45645</v>
      </c>
      <c r="Q2359" s="4" t="s">
        <v>6135</v>
      </c>
      <c r="R2359" s="4"/>
      <c r="S2359" s="4"/>
      <c r="T2359" s="4">
        <v>0</v>
      </c>
      <c r="U2359" s="4" t="s">
        <v>150</v>
      </c>
      <c r="V2359" s="4">
        <v>300367</v>
      </c>
      <c r="W2359" s="4" t="s">
        <v>6136</v>
      </c>
      <c r="X2359" s="4">
        <v>300367</v>
      </c>
      <c r="Y2359" s="4" t="s">
        <v>6136</v>
      </c>
      <c r="Z2359" s="4">
        <v>4</v>
      </c>
      <c r="AA2359" s="4" t="s">
        <v>301</v>
      </c>
      <c r="AB2359" s="4">
        <v>2</v>
      </c>
      <c r="AC2359" s="4" t="s">
        <v>2624</v>
      </c>
      <c r="AD2359" s="36">
        <v>8</v>
      </c>
      <c r="AE2359" s="36" t="s">
        <v>6137</v>
      </c>
      <c r="AF2359" s="4"/>
      <c r="AG2359" s="4"/>
      <c r="AH2359" s="4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</row>
    <row r="2360" spans="1:46" ht="15" customHeight="1" x14ac:dyDescent="0.35">
      <c r="A2360" s="4">
        <v>2024</v>
      </c>
      <c r="B2360" s="4" t="s">
        <v>147</v>
      </c>
      <c r="C2360" s="4" t="s">
        <v>148</v>
      </c>
      <c r="D2360" s="55">
        <v>45567</v>
      </c>
      <c r="E2360" s="4" t="s">
        <v>4533</v>
      </c>
      <c r="F2360" s="4" t="s">
        <v>3709</v>
      </c>
      <c r="G2360" s="4" t="s">
        <v>37</v>
      </c>
      <c r="H2360" s="4" t="s">
        <v>38</v>
      </c>
      <c r="I2360" s="4" t="s">
        <v>3491</v>
      </c>
      <c r="J2360" s="4">
        <v>7</v>
      </c>
      <c r="K2360" s="55">
        <v>45642</v>
      </c>
      <c r="L2360" s="4" t="s">
        <v>860</v>
      </c>
      <c r="M2360" s="4" t="s">
        <v>2983</v>
      </c>
      <c r="N2360" s="55" t="s">
        <v>4546</v>
      </c>
      <c r="O2360" s="4" t="s">
        <v>6138</v>
      </c>
      <c r="P2360" s="55">
        <v>45642</v>
      </c>
      <c r="Q2360" s="4" t="s">
        <v>6139</v>
      </c>
      <c r="R2360" s="4"/>
      <c r="S2360" s="4"/>
      <c r="T2360" s="4">
        <v>0</v>
      </c>
      <c r="U2360" s="4" t="s">
        <v>150</v>
      </c>
      <c r="V2360" s="4">
        <v>301278</v>
      </c>
      <c r="W2360" s="4" t="s">
        <v>2166</v>
      </c>
      <c r="X2360" s="4">
        <v>301278</v>
      </c>
      <c r="Y2360" s="4" t="s">
        <v>2166</v>
      </c>
      <c r="Z2360" s="4">
        <v>15</v>
      </c>
      <c r="AA2360" s="4" t="s">
        <v>43</v>
      </c>
      <c r="AB2360" s="4">
        <v>1</v>
      </c>
      <c r="AC2360" s="4" t="s">
        <v>43</v>
      </c>
      <c r="AD2360" s="36">
        <v>29</v>
      </c>
      <c r="AE2360" s="36" t="s">
        <v>2167</v>
      </c>
      <c r="AF2360" s="4"/>
      <c r="AG2360" s="4"/>
      <c r="AH2360" s="4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</row>
    <row r="2361" spans="1:46" ht="15" customHeight="1" x14ac:dyDescent="0.35">
      <c r="A2361" s="4">
        <v>2025</v>
      </c>
      <c r="B2361" s="4" t="s">
        <v>147</v>
      </c>
      <c r="C2361" s="4" t="s">
        <v>148</v>
      </c>
      <c r="D2361" s="55">
        <v>45643</v>
      </c>
      <c r="E2361" s="4" t="s">
        <v>4533</v>
      </c>
      <c r="F2361" s="4" t="s">
        <v>3709</v>
      </c>
      <c r="G2361" s="4" t="s">
        <v>37</v>
      </c>
      <c r="H2361" s="4" t="s">
        <v>38</v>
      </c>
      <c r="I2361" s="4" t="s">
        <v>4520</v>
      </c>
      <c r="J2361" s="4">
        <v>4</v>
      </c>
      <c r="K2361" s="55">
        <v>45707</v>
      </c>
      <c r="L2361" s="4" t="s">
        <v>860</v>
      </c>
      <c r="M2361" s="4" t="s">
        <v>2983</v>
      </c>
      <c r="N2361" s="55" t="s">
        <v>3710</v>
      </c>
      <c r="O2361" s="4" t="s">
        <v>6140</v>
      </c>
      <c r="P2361" s="55">
        <v>45707</v>
      </c>
      <c r="Q2361" s="4" t="s">
        <v>6141</v>
      </c>
      <c r="R2361" s="4"/>
      <c r="S2361" s="4"/>
      <c r="T2361" s="4">
        <v>0</v>
      </c>
      <c r="U2361" s="4" t="s">
        <v>150</v>
      </c>
      <c r="V2361" s="4">
        <v>301133</v>
      </c>
      <c r="W2361" s="4" t="s">
        <v>1485</v>
      </c>
      <c r="X2361" s="4">
        <v>301133</v>
      </c>
      <c r="Y2361" s="4" t="s">
        <v>1485</v>
      </c>
      <c r="Z2361" s="4">
        <v>13</v>
      </c>
      <c r="AA2361" s="4" t="s">
        <v>314</v>
      </c>
      <c r="AB2361" s="4">
        <v>1</v>
      </c>
      <c r="AC2361" s="4" t="s">
        <v>315</v>
      </c>
      <c r="AD2361" s="36">
        <v>7</v>
      </c>
      <c r="AE2361" s="36" t="s">
        <v>1486</v>
      </c>
      <c r="AF2361" s="4"/>
      <c r="AG2361" s="4"/>
      <c r="AH2361" s="4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</row>
    <row r="2362" spans="1:46" ht="15" customHeight="1" x14ac:dyDescent="0.35">
      <c r="A2362" s="4">
        <v>2025</v>
      </c>
      <c r="B2362" s="4" t="s">
        <v>147</v>
      </c>
      <c r="C2362" s="4" t="s">
        <v>207</v>
      </c>
      <c r="D2362" s="55">
        <v>45644</v>
      </c>
      <c r="E2362" s="4" t="s">
        <v>4533</v>
      </c>
      <c r="F2362" s="4" t="s">
        <v>3709</v>
      </c>
      <c r="G2362" s="4" t="s">
        <v>37</v>
      </c>
      <c r="H2362" s="4" t="s">
        <v>38</v>
      </c>
      <c r="I2362" s="4" t="s">
        <v>4520</v>
      </c>
      <c r="J2362" s="4">
        <v>4</v>
      </c>
      <c r="K2362" s="55">
        <v>45719</v>
      </c>
      <c r="L2362" s="4" t="s">
        <v>860</v>
      </c>
      <c r="M2362" s="4" t="s">
        <v>3632</v>
      </c>
      <c r="N2362" s="55" t="s">
        <v>3710</v>
      </c>
      <c r="O2362" s="4" t="s">
        <v>6142</v>
      </c>
      <c r="P2362" s="55">
        <v>45719</v>
      </c>
      <c r="Q2362" s="4" t="s">
        <v>6143</v>
      </c>
      <c r="R2362" s="4"/>
      <c r="S2362" s="4"/>
      <c r="T2362" s="4">
        <v>0</v>
      </c>
      <c r="U2362" s="4" t="s">
        <v>150</v>
      </c>
      <c r="V2362" s="4">
        <v>301205</v>
      </c>
      <c r="W2362" s="4" t="s">
        <v>3509</v>
      </c>
      <c r="X2362" s="4">
        <v>301205</v>
      </c>
      <c r="Y2362" s="4" t="s">
        <v>3509</v>
      </c>
      <c r="Z2362" s="4">
        <v>13</v>
      </c>
      <c r="AA2362" s="4" t="s">
        <v>314</v>
      </c>
      <c r="AB2362" s="4">
        <v>11</v>
      </c>
      <c r="AC2362" s="4" t="s">
        <v>3510</v>
      </c>
      <c r="AD2362" s="36">
        <v>1</v>
      </c>
      <c r="AE2362" s="36" t="s">
        <v>3511</v>
      </c>
      <c r="AF2362" s="4"/>
      <c r="AG2362" s="4"/>
      <c r="AH2362" s="4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</row>
    <row r="2363" spans="1:46" ht="15" customHeight="1" x14ac:dyDescent="0.35">
      <c r="A2363" s="4">
        <v>2024</v>
      </c>
      <c r="B2363" s="4" t="s">
        <v>34</v>
      </c>
      <c r="C2363" s="4" t="s">
        <v>244</v>
      </c>
      <c r="D2363" s="55">
        <v>45625</v>
      </c>
      <c r="E2363" s="4" t="s">
        <v>4533</v>
      </c>
      <c r="F2363" s="4" t="s">
        <v>3709</v>
      </c>
      <c r="G2363" s="4" t="s">
        <v>37</v>
      </c>
      <c r="H2363" s="4" t="s">
        <v>38</v>
      </c>
      <c r="I2363" s="4" t="s">
        <v>2948</v>
      </c>
      <c r="J2363" s="4">
        <v>10</v>
      </c>
      <c r="K2363" s="55">
        <v>45646</v>
      </c>
      <c r="L2363" s="4" t="s">
        <v>860</v>
      </c>
      <c r="M2363" s="4" t="s">
        <v>3632</v>
      </c>
      <c r="N2363" s="55" t="s">
        <v>4516</v>
      </c>
      <c r="O2363" s="4" t="s">
        <v>6144</v>
      </c>
      <c r="P2363" s="55">
        <v>45646</v>
      </c>
      <c r="Q2363" s="4" t="s">
        <v>6145</v>
      </c>
      <c r="R2363" s="4"/>
      <c r="S2363" s="4"/>
      <c r="T2363" s="56">
        <v>10</v>
      </c>
      <c r="U2363" s="56" t="s">
        <v>246</v>
      </c>
      <c r="V2363" s="56">
        <v>542</v>
      </c>
      <c r="W2363" s="56" t="s">
        <v>1270</v>
      </c>
      <c r="X2363" s="56">
        <v>1200</v>
      </c>
      <c r="Y2363" s="56" t="s">
        <v>1271</v>
      </c>
      <c r="Z2363" s="56">
        <v>25</v>
      </c>
      <c r="AA2363" s="56" t="s">
        <v>117</v>
      </c>
      <c r="AB2363" s="56">
        <v>1</v>
      </c>
      <c r="AC2363" s="56" t="s">
        <v>118</v>
      </c>
      <c r="AD2363" s="37">
        <v>5</v>
      </c>
      <c r="AE2363" s="37" t="s">
        <v>1272</v>
      </c>
      <c r="AF2363" s="4"/>
      <c r="AG2363" s="4"/>
      <c r="AH2363" s="4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</row>
    <row r="2364" spans="1:46" ht="15" customHeight="1" x14ac:dyDescent="0.35">
      <c r="A2364" s="4">
        <v>2024</v>
      </c>
      <c r="B2364" s="4" t="s">
        <v>34</v>
      </c>
      <c r="C2364" s="4" t="s">
        <v>34</v>
      </c>
      <c r="D2364" s="55">
        <v>45631</v>
      </c>
      <c r="E2364" s="4" t="s">
        <v>4533</v>
      </c>
      <c r="F2364" s="4" t="s">
        <v>3709</v>
      </c>
      <c r="G2364" s="4" t="s">
        <v>37</v>
      </c>
      <c r="H2364" s="4" t="s">
        <v>38</v>
      </c>
      <c r="I2364" s="4" t="s">
        <v>3923</v>
      </c>
      <c r="J2364" s="4">
        <v>6</v>
      </c>
      <c r="K2364" s="55">
        <v>45644</v>
      </c>
      <c r="L2364" s="4" t="s">
        <v>860</v>
      </c>
      <c r="M2364" s="4" t="s">
        <v>2983</v>
      </c>
      <c r="N2364" s="55" t="s">
        <v>4973</v>
      </c>
      <c r="O2364" s="4" t="s">
        <v>6146</v>
      </c>
      <c r="P2364" s="55">
        <v>45644</v>
      </c>
      <c r="Q2364" s="4" t="s">
        <v>6147</v>
      </c>
      <c r="R2364" s="4"/>
      <c r="S2364" s="4"/>
      <c r="T2364" s="4">
        <v>3</v>
      </c>
      <c r="U2364" s="4" t="s">
        <v>159</v>
      </c>
      <c r="V2364" s="4">
        <v>3</v>
      </c>
      <c r="W2364" s="4" t="s">
        <v>160</v>
      </c>
      <c r="X2364" s="4">
        <v>1363</v>
      </c>
      <c r="Y2364" s="4" t="s">
        <v>161</v>
      </c>
      <c r="Z2364" s="4">
        <v>15</v>
      </c>
      <c r="AA2364" s="4" t="s">
        <v>43</v>
      </c>
      <c r="AB2364" s="4">
        <v>1</v>
      </c>
      <c r="AC2364" s="4" t="s">
        <v>43</v>
      </c>
      <c r="AD2364" s="36">
        <v>30</v>
      </c>
      <c r="AE2364" s="36" t="s">
        <v>130</v>
      </c>
      <c r="AF2364" s="4"/>
      <c r="AG2364" s="4"/>
      <c r="AH2364" s="4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</row>
    <row r="2365" spans="1:46" ht="15" customHeight="1" x14ac:dyDescent="0.35">
      <c r="A2365" s="4">
        <v>2025</v>
      </c>
      <c r="B2365" s="4" t="s">
        <v>147</v>
      </c>
      <c r="C2365" s="4" t="s">
        <v>148</v>
      </c>
      <c r="D2365" s="55">
        <v>45653</v>
      </c>
      <c r="E2365" s="4" t="s">
        <v>4533</v>
      </c>
      <c r="F2365" s="4" t="s">
        <v>3709</v>
      </c>
      <c r="G2365" s="4" t="s">
        <v>37</v>
      </c>
      <c r="H2365" s="4" t="s">
        <v>38</v>
      </c>
      <c r="I2365" s="4" t="s">
        <v>4515</v>
      </c>
      <c r="J2365" s="4">
        <v>1</v>
      </c>
      <c r="K2365" s="55">
        <v>45706</v>
      </c>
      <c r="L2365" s="4" t="s">
        <v>860</v>
      </c>
      <c r="M2365" s="4" t="s">
        <v>3632</v>
      </c>
      <c r="N2365" s="55" t="s">
        <v>4516</v>
      </c>
      <c r="O2365" s="4" t="s">
        <v>6148</v>
      </c>
      <c r="P2365" s="55">
        <v>45706</v>
      </c>
      <c r="Q2365" s="4" t="s">
        <v>6149</v>
      </c>
      <c r="R2365" s="4"/>
      <c r="S2365" s="4"/>
      <c r="T2365" s="4">
        <v>0</v>
      </c>
      <c r="U2365" s="4" t="s">
        <v>150</v>
      </c>
      <c r="V2365" s="4">
        <v>300034</v>
      </c>
      <c r="W2365" s="4" t="s">
        <v>6150</v>
      </c>
      <c r="X2365" s="4">
        <v>300034</v>
      </c>
      <c r="Y2365" s="4" t="s">
        <v>6150</v>
      </c>
      <c r="Z2365" s="4">
        <v>1</v>
      </c>
      <c r="AA2365" s="4" t="s">
        <v>67</v>
      </c>
      <c r="AB2365" s="4">
        <v>3</v>
      </c>
      <c r="AC2365" s="4" t="s">
        <v>6151</v>
      </c>
      <c r="AD2365" s="36">
        <v>7</v>
      </c>
      <c r="AE2365" s="36" t="s">
        <v>6152</v>
      </c>
      <c r="AF2365" s="4"/>
      <c r="AG2365" s="4"/>
      <c r="AH2365" s="4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</row>
    <row r="2366" spans="1:46" ht="15" customHeight="1" x14ac:dyDescent="0.35">
      <c r="A2366" s="4">
        <v>2024</v>
      </c>
      <c r="B2366" s="4" t="s">
        <v>147</v>
      </c>
      <c r="C2366" s="4" t="s">
        <v>207</v>
      </c>
      <c r="D2366" s="55">
        <v>45518</v>
      </c>
      <c r="E2366" s="4" t="s">
        <v>4533</v>
      </c>
      <c r="F2366" s="4" t="s">
        <v>3709</v>
      </c>
      <c r="G2366" s="4" t="s">
        <v>37</v>
      </c>
      <c r="H2366" s="4" t="s">
        <v>38</v>
      </c>
      <c r="I2366" s="4" t="s">
        <v>2735</v>
      </c>
      <c r="J2366" s="4">
        <v>5</v>
      </c>
      <c r="K2366" s="57">
        <v>45646</v>
      </c>
      <c r="L2366" s="4" t="s">
        <v>860</v>
      </c>
      <c r="M2366" s="4" t="s">
        <v>3185</v>
      </c>
      <c r="N2366" s="55" t="s">
        <v>3710</v>
      </c>
      <c r="O2366" s="4" t="s">
        <v>6153</v>
      </c>
      <c r="P2366" s="55">
        <v>45646</v>
      </c>
      <c r="Q2366" s="4" t="s">
        <v>6154</v>
      </c>
      <c r="R2366" s="4"/>
      <c r="S2366" s="4"/>
      <c r="T2366" s="56">
        <v>0</v>
      </c>
      <c r="U2366" s="56" t="s">
        <v>150</v>
      </c>
      <c r="V2366" s="56">
        <v>301212</v>
      </c>
      <c r="W2366" s="56" t="s">
        <v>1386</v>
      </c>
      <c r="X2366" s="56">
        <v>301212</v>
      </c>
      <c r="Y2366" s="56" t="s">
        <v>1386</v>
      </c>
      <c r="Z2366" s="56">
        <v>14</v>
      </c>
      <c r="AA2366" s="56" t="s">
        <v>731</v>
      </c>
      <c r="AB2366" s="56">
        <v>1</v>
      </c>
      <c r="AC2366" s="56" t="s">
        <v>1387</v>
      </c>
      <c r="AD2366" s="37">
        <v>1</v>
      </c>
      <c r="AE2366" s="37" t="s">
        <v>1387</v>
      </c>
      <c r="AF2366" s="4"/>
      <c r="AG2366" s="4"/>
      <c r="AH2366" s="4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</row>
    <row r="2367" spans="1:46" ht="15" customHeight="1" x14ac:dyDescent="0.35">
      <c r="A2367" s="4">
        <v>2025</v>
      </c>
      <c r="B2367" s="4" t="s">
        <v>34</v>
      </c>
      <c r="C2367" s="4" t="s">
        <v>34</v>
      </c>
      <c r="D2367" s="55">
        <v>45641</v>
      </c>
      <c r="E2367" s="4" t="s">
        <v>4533</v>
      </c>
      <c r="F2367" s="4" t="s">
        <v>3709</v>
      </c>
      <c r="G2367" s="4" t="s">
        <v>37</v>
      </c>
      <c r="H2367" s="4" t="s">
        <v>38</v>
      </c>
      <c r="I2367" s="4" t="s">
        <v>2712</v>
      </c>
      <c r="J2367" s="4">
        <v>3</v>
      </c>
      <c r="K2367" s="55">
        <v>45688</v>
      </c>
      <c r="L2367" s="4" t="s">
        <v>860</v>
      </c>
      <c r="M2367" s="4" t="s">
        <v>3632</v>
      </c>
      <c r="N2367" s="55" t="s">
        <v>4973</v>
      </c>
      <c r="O2367" s="4" t="s">
        <v>6155</v>
      </c>
      <c r="P2367" s="55">
        <v>45688</v>
      </c>
      <c r="Q2367" s="4" t="s">
        <v>6156</v>
      </c>
      <c r="R2367" s="4"/>
      <c r="S2367" s="4"/>
      <c r="T2367" s="56">
        <v>26</v>
      </c>
      <c r="U2367" s="56" t="s">
        <v>51</v>
      </c>
      <c r="V2367" s="56">
        <v>335</v>
      </c>
      <c r="W2367" s="56" t="s">
        <v>544</v>
      </c>
      <c r="X2367" s="56">
        <v>1545</v>
      </c>
      <c r="Y2367" s="56" t="s">
        <v>544</v>
      </c>
      <c r="Z2367" s="56">
        <v>15</v>
      </c>
      <c r="AA2367" s="56" t="s">
        <v>43</v>
      </c>
      <c r="AB2367" s="56">
        <v>1</v>
      </c>
      <c r="AC2367" s="56" t="s">
        <v>43</v>
      </c>
      <c r="AD2367" s="37">
        <v>1</v>
      </c>
      <c r="AE2367" s="37" t="s">
        <v>43</v>
      </c>
      <c r="AF2367" s="4"/>
      <c r="AG2367" s="4"/>
      <c r="AH2367" s="4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</row>
    <row r="2368" spans="1:46" ht="15" customHeight="1" x14ac:dyDescent="0.35">
      <c r="A2368" s="4">
        <v>2024</v>
      </c>
      <c r="B2368" s="4" t="s">
        <v>147</v>
      </c>
      <c r="C2368" s="4" t="s">
        <v>148</v>
      </c>
      <c r="D2368" s="55">
        <v>45429</v>
      </c>
      <c r="E2368" s="4" t="s">
        <v>4533</v>
      </c>
      <c r="F2368" s="4" t="s">
        <v>3709</v>
      </c>
      <c r="G2368" s="4" t="s">
        <v>37</v>
      </c>
      <c r="H2368" s="4" t="s">
        <v>38</v>
      </c>
      <c r="I2368" s="4" t="s">
        <v>2712</v>
      </c>
      <c r="J2368" s="4">
        <v>6</v>
      </c>
      <c r="K2368" s="55">
        <v>45649</v>
      </c>
      <c r="L2368" s="4" t="s">
        <v>860</v>
      </c>
      <c r="M2368" s="4" t="s">
        <v>3632</v>
      </c>
      <c r="N2368" s="55" t="s">
        <v>3710</v>
      </c>
      <c r="O2368" s="4" t="s">
        <v>6157</v>
      </c>
      <c r="P2368" s="55">
        <v>45649</v>
      </c>
      <c r="Q2368" s="4" t="s">
        <v>6158</v>
      </c>
      <c r="R2368" s="4"/>
      <c r="S2368" s="4"/>
      <c r="T2368" s="4">
        <v>0</v>
      </c>
      <c r="U2368" s="4" t="s">
        <v>150</v>
      </c>
      <c r="V2368" s="4">
        <v>300274</v>
      </c>
      <c r="W2368" s="4" t="s">
        <v>6159</v>
      </c>
      <c r="X2368" s="4">
        <v>300274</v>
      </c>
      <c r="Y2368" s="4" t="s">
        <v>6159</v>
      </c>
      <c r="Z2368" s="4">
        <v>3</v>
      </c>
      <c r="AA2368" s="4" t="s">
        <v>152</v>
      </c>
      <c r="AB2368" s="4">
        <v>2</v>
      </c>
      <c r="AC2368" s="4" t="s">
        <v>915</v>
      </c>
      <c r="AD2368" s="36">
        <v>15</v>
      </c>
      <c r="AE2368" s="36" t="s">
        <v>6160</v>
      </c>
      <c r="AF2368" s="4"/>
      <c r="AG2368" s="4"/>
      <c r="AH2368" s="4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</row>
    <row r="2369" spans="1:46" ht="15" customHeight="1" x14ac:dyDescent="0.35">
      <c r="A2369" s="4">
        <v>2024</v>
      </c>
      <c r="B2369" s="4" t="s">
        <v>147</v>
      </c>
      <c r="C2369" s="4" t="s">
        <v>148</v>
      </c>
      <c r="D2369" s="55">
        <v>45447</v>
      </c>
      <c r="E2369" s="4" t="s">
        <v>4533</v>
      </c>
      <c r="F2369" s="4" t="s">
        <v>3709</v>
      </c>
      <c r="G2369" s="4" t="s">
        <v>37</v>
      </c>
      <c r="H2369" s="4" t="s">
        <v>38</v>
      </c>
      <c r="I2369" s="4" t="s">
        <v>2712</v>
      </c>
      <c r="J2369" s="4">
        <v>6</v>
      </c>
      <c r="K2369" s="55">
        <v>45650</v>
      </c>
      <c r="L2369" s="4" t="s">
        <v>860</v>
      </c>
      <c r="M2369" s="4" t="s">
        <v>3632</v>
      </c>
      <c r="N2369" s="55" t="s">
        <v>3710</v>
      </c>
      <c r="O2369" s="4" t="s">
        <v>6161</v>
      </c>
      <c r="P2369" s="55">
        <v>45650</v>
      </c>
      <c r="Q2369" s="4" t="s">
        <v>6162</v>
      </c>
      <c r="R2369" s="4"/>
      <c r="S2369" s="4"/>
      <c r="T2369" s="4">
        <v>0</v>
      </c>
      <c r="U2369" s="4" t="s">
        <v>150</v>
      </c>
      <c r="V2369" s="4">
        <v>301863</v>
      </c>
      <c r="W2369" s="4" t="s">
        <v>6163</v>
      </c>
      <c r="X2369" s="4">
        <v>301863</v>
      </c>
      <c r="Y2369" s="4" t="s">
        <v>6163</v>
      </c>
      <c r="Z2369" s="4">
        <v>3</v>
      </c>
      <c r="AA2369" s="4" t="s">
        <v>152</v>
      </c>
      <c r="AB2369" s="4">
        <v>2</v>
      </c>
      <c r="AC2369" s="4" t="s">
        <v>915</v>
      </c>
      <c r="AD2369" s="36">
        <v>20</v>
      </c>
      <c r="AE2369" s="36" t="s">
        <v>6164</v>
      </c>
      <c r="AF2369" s="4"/>
      <c r="AG2369" s="4"/>
      <c r="AH2369" s="4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</row>
    <row r="2370" spans="1:46" ht="15" customHeight="1" x14ac:dyDescent="0.35">
      <c r="A2370" s="4">
        <v>2025</v>
      </c>
      <c r="B2370" s="4" t="s">
        <v>34</v>
      </c>
      <c r="C2370" s="4" t="s">
        <v>34</v>
      </c>
      <c r="D2370" s="55">
        <v>45580</v>
      </c>
      <c r="E2370" s="4" t="s">
        <v>3708</v>
      </c>
      <c r="F2370" s="4" t="s">
        <v>3709</v>
      </c>
      <c r="G2370" s="4" t="s">
        <v>37</v>
      </c>
      <c r="H2370" s="4" t="s">
        <v>38</v>
      </c>
      <c r="I2370" s="4" t="s">
        <v>2712</v>
      </c>
      <c r="J2370" s="4">
        <v>7</v>
      </c>
      <c r="K2370" s="57">
        <v>45874</v>
      </c>
      <c r="L2370" s="4" t="s">
        <v>860</v>
      </c>
      <c r="M2370" s="4" t="s">
        <v>3632</v>
      </c>
      <c r="N2370" s="55" t="s">
        <v>4973</v>
      </c>
      <c r="O2370" s="4" t="s">
        <v>6165</v>
      </c>
      <c r="P2370" s="55">
        <v>45874</v>
      </c>
      <c r="Q2370" s="4" t="s">
        <v>6166</v>
      </c>
      <c r="R2370" s="4"/>
      <c r="S2370" s="4"/>
      <c r="T2370" s="4">
        <v>26</v>
      </c>
      <c r="U2370" s="4" t="s">
        <v>51</v>
      </c>
      <c r="V2370" s="4">
        <v>332</v>
      </c>
      <c r="W2370" s="4" t="s">
        <v>572</v>
      </c>
      <c r="X2370" s="4">
        <v>475</v>
      </c>
      <c r="Y2370" s="4" t="s">
        <v>572</v>
      </c>
      <c r="Z2370" s="4">
        <v>15</v>
      </c>
      <c r="AA2370" s="4" t="s">
        <v>43</v>
      </c>
      <c r="AB2370" s="4">
        <v>1</v>
      </c>
      <c r="AC2370" s="4" t="s">
        <v>43</v>
      </c>
      <c r="AD2370" s="36">
        <v>31</v>
      </c>
      <c r="AE2370" s="36" t="s">
        <v>49</v>
      </c>
      <c r="AF2370" s="4"/>
      <c r="AG2370" s="4"/>
      <c r="AH2370" s="4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</row>
    <row r="2371" spans="1:46" ht="15" customHeight="1" x14ac:dyDescent="0.35">
      <c r="A2371" s="4">
        <v>2025</v>
      </c>
      <c r="B2371" s="4" t="s">
        <v>34</v>
      </c>
      <c r="C2371" s="4" t="s">
        <v>34</v>
      </c>
      <c r="D2371" s="55">
        <v>45642</v>
      </c>
      <c r="E2371" s="4" t="s">
        <v>4533</v>
      </c>
      <c r="F2371" s="4" t="s">
        <v>3709</v>
      </c>
      <c r="G2371" s="4" t="s">
        <v>37</v>
      </c>
      <c r="H2371" s="4" t="s">
        <v>38</v>
      </c>
      <c r="I2371" s="4" t="s">
        <v>2712</v>
      </c>
      <c r="J2371" s="4">
        <v>6</v>
      </c>
      <c r="K2371" s="55">
        <v>45744</v>
      </c>
      <c r="L2371" s="4" t="s">
        <v>860</v>
      </c>
      <c r="M2371" s="4" t="s">
        <v>2949</v>
      </c>
      <c r="N2371" s="55" t="s">
        <v>4973</v>
      </c>
      <c r="O2371" s="4" t="s">
        <v>6167</v>
      </c>
      <c r="P2371" s="55">
        <v>45744</v>
      </c>
      <c r="Q2371" s="4" t="s">
        <v>6168</v>
      </c>
      <c r="R2371" s="4"/>
      <c r="S2371" s="4"/>
      <c r="T2371" s="4">
        <v>26</v>
      </c>
      <c r="U2371" s="4" t="s">
        <v>51</v>
      </c>
      <c r="V2371" s="4">
        <v>25</v>
      </c>
      <c r="W2371" s="4" t="s">
        <v>52</v>
      </c>
      <c r="X2371" s="4">
        <v>1410</v>
      </c>
      <c r="Y2371" s="4" t="s">
        <v>53</v>
      </c>
      <c r="Z2371" s="4">
        <v>15</v>
      </c>
      <c r="AA2371" s="4" t="s">
        <v>43</v>
      </c>
      <c r="AB2371" s="4">
        <v>1</v>
      </c>
      <c r="AC2371" s="4" t="s">
        <v>43</v>
      </c>
      <c r="AD2371" s="36">
        <v>31</v>
      </c>
      <c r="AE2371" s="36" t="s">
        <v>49</v>
      </c>
      <c r="AF2371" s="4"/>
      <c r="AG2371" s="4"/>
      <c r="AH2371" s="4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</row>
    <row r="2372" spans="1:46" ht="15" customHeight="1" x14ac:dyDescent="0.35">
      <c r="A2372" s="4">
        <v>2024</v>
      </c>
      <c r="B2372" s="4" t="s">
        <v>147</v>
      </c>
      <c r="C2372" s="4" t="s">
        <v>148</v>
      </c>
      <c r="D2372" s="55">
        <v>45411</v>
      </c>
      <c r="E2372" s="4" t="s">
        <v>3198</v>
      </c>
      <c r="F2372" s="4" t="s">
        <v>36</v>
      </c>
      <c r="G2372" s="4" t="s">
        <v>37</v>
      </c>
      <c r="H2372" s="4" t="s">
        <v>38</v>
      </c>
      <c r="I2372" s="4" t="s">
        <v>2712</v>
      </c>
      <c r="J2372" s="4">
        <v>7</v>
      </c>
      <c r="K2372" s="55">
        <v>45655</v>
      </c>
      <c r="L2372" s="4" t="s">
        <v>860</v>
      </c>
      <c r="M2372" s="4" t="s">
        <v>3632</v>
      </c>
      <c r="N2372" s="55" t="s">
        <v>3710</v>
      </c>
      <c r="O2372" s="4" t="s">
        <v>6169</v>
      </c>
      <c r="P2372" s="55">
        <v>45655</v>
      </c>
      <c r="Q2372" s="4" t="s">
        <v>6170</v>
      </c>
      <c r="R2372" s="4"/>
      <c r="S2372" s="4"/>
      <c r="T2372" s="4">
        <v>0</v>
      </c>
      <c r="U2372" s="4" t="s">
        <v>150</v>
      </c>
      <c r="V2372" s="4">
        <v>300272</v>
      </c>
      <c r="W2372" s="4" t="s">
        <v>4786</v>
      </c>
      <c r="X2372" s="4">
        <v>300272</v>
      </c>
      <c r="Y2372" s="4" t="s">
        <v>4786</v>
      </c>
      <c r="Z2372" s="4">
        <v>3</v>
      </c>
      <c r="AA2372" s="4" t="s">
        <v>152</v>
      </c>
      <c r="AB2372" s="4">
        <v>2</v>
      </c>
      <c r="AC2372" s="4" t="s">
        <v>915</v>
      </c>
      <c r="AD2372" s="36">
        <v>13</v>
      </c>
      <c r="AE2372" s="36" t="s">
        <v>4787</v>
      </c>
      <c r="AF2372" s="4"/>
      <c r="AG2372" s="4"/>
      <c r="AH2372" s="4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</row>
    <row r="2373" spans="1:46" ht="15" customHeight="1" x14ac:dyDescent="0.35">
      <c r="A2373" s="4">
        <v>2024</v>
      </c>
      <c r="B2373" s="4" t="s">
        <v>147</v>
      </c>
      <c r="C2373" s="4" t="s">
        <v>148</v>
      </c>
      <c r="D2373" s="55">
        <v>45537</v>
      </c>
      <c r="E2373" s="4" t="s">
        <v>4533</v>
      </c>
      <c r="F2373" s="4" t="s">
        <v>3709</v>
      </c>
      <c r="G2373" s="4" t="s">
        <v>37</v>
      </c>
      <c r="H2373" s="4" t="s">
        <v>38</v>
      </c>
      <c r="I2373" s="4" t="s">
        <v>2712</v>
      </c>
      <c r="J2373" s="4">
        <v>6</v>
      </c>
      <c r="K2373" s="55">
        <v>45652</v>
      </c>
      <c r="L2373" s="4" t="s">
        <v>860</v>
      </c>
      <c r="M2373" s="4" t="s">
        <v>2983</v>
      </c>
      <c r="N2373" s="55" t="s">
        <v>3710</v>
      </c>
      <c r="O2373" s="4" t="s">
        <v>6171</v>
      </c>
      <c r="P2373" s="55">
        <v>45652</v>
      </c>
      <c r="Q2373" s="4" t="s">
        <v>6172</v>
      </c>
      <c r="R2373" s="4"/>
      <c r="S2373" s="4"/>
      <c r="T2373" s="4">
        <v>0</v>
      </c>
      <c r="U2373" s="4" t="s">
        <v>150</v>
      </c>
      <c r="V2373" s="4">
        <v>300276</v>
      </c>
      <c r="W2373" s="4" t="s">
        <v>6173</v>
      </c>
      <c r="X2373" s="4">
        <v>300276</v>
      </c>
      <c r="Y2373" s="4" t="s">
        <v>6173</v>
      </c>
      <c r="Z2373" s="4">
        <v>3</v>
      </c>
      <c r="AA2373" s="4" t="s">
        <v>152</v>
      </c>
      <c r="AB2373" s="4">
        <v>2</v>
      </c>
      <c r="AC2373" s="4" t="s">
        <v>915</v>
      </c>
      <c r="AD2373" s="36">
        <v>17</v>
      </c>
      <c r="AE2373" s="36" t="s">
        <v>6174</v>
      </c>
      <c r="AF2373" s="4"/>
      <c r="AG2373" s="4"/>
      <c r="AH2373" s="4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/>
      <c r="AS2373" s="6"/>
      <c r="AT2373" s="6"/>
    </row>
    <row r="2374" spans="1:46" ht="15" customHeight="1" x14ac:dyDescent="0.35">
      <c r="A2374" s="4">
        <v>2025</v>
      </c>
      <c r="B2374" s="4" t="s">
        <v>147</v>
      </c>
      <c r="C2374" s="4" t="s">
        <v>148</v>
      </c>
      <c r="D2374" s="55">
        <v>45537</v>
      </c>
      <c r="E2374" s="4" t="s">
        <v>4533</v>
      </c>
      <c r="F2374" s="4" t="s">
        <v>3709</v>
      </c>
      <c r="G2374" s="4" t="s">
        <v>37</v>
      </c>
      <c r="H2374" s="4" t="s">
        <v>38</v>
      </c>
      <c r="I2374" s="4" t="s">
        <v>2712</v>
      </c>
      <c r="J2374" s="4">
        <v>4</v>
      </c>
      <c r="K2374" s="55">
        <v>45706</v>
      </c>
      <c r="L2374" s="4" t="s">
        <v>860</v>
      </c>
      <c r="M2374" s="4" t="s">
        <v>3632</v>
      </c>
      <c r="N2374" s="55" t="s">
        <v>3710</v>
      </c>
      <c r="O2374" s="4" t="s">
        <v>6175</v>
      </c>
      <c r="P2374" s="55">
        <v>45706</v>
      </c>
      <c r="Q2374" s="4" t="s">
        <v>6176</v>
      </c>
      <c r="R2374" s="4"/>
      <c r="S2374" s="4"/>
      <c r="T2374" s="4">
        <v>0</v>
      </c>
      <c r="U2374" s="4" t="s">
        <v>150</v>
      </c>
      <c r="V2374" s="4">
        <v>301795</v>
      </c>
      <c r="W2374" s="4" t="s">
        <v>2259</v>
      </c>
      <c r="X2374" s="4">
        <v>301795</v>
      </c>
      <c r="Y2374" s="4" t="s">
        <v>2259</v>
      </c>
      <c r="Z2374" s="4">
        <v>23</v>
      </c>
      <c r="AA2374" s="4" t="s">
        <v>113</v>
      </c>
      <c r="AB2374" s="4">
        <v>3</v>
      </c>
      <c r="AC2374" s="4" t="s">
        <v>2147</v>
      </c>
      <c r="AD2374" s="36">
        <v>3</v>
      </c>
      <c r="AE2374" s="36" t="s">
        <v>2260</v>
      </c>
      <c r="AF2374" s="4"/>
      <c r="AG2374" s="4"/>
      <c r="AH2374" s="4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</row>
    <row r="2375" spans="1:46" ht="15" customHeight="1" x14ac:dyDescent="0.35">
      <c r="A2375" s="4">
        <v>2024</v>
      </c>
      <c r="B2375" s="4" t="s">
        <v>147</v>
      </c>
      <c r="C2375" s="4" t="s">
        <v>148</v>
      </c>
      <c r="D2375" s="55">
        <v>45447</v>
      </c>
      <c r="E2375" s="4" t="s">
        <v>4533</v>
      </c>
      <c r="F2375" s="4" t="s">
        <v>3709</v>
      </c>
      <c r="G2375" s="4" t="s">
        <v>37</v>
      </c>
      <c r="H2375" s="4" t="s">
        <v>38</v>
      </c>
      <c r="I2375" s="4" t="s">
        <v>2712</v>
      </c>
      <c r="J2375" s="4">
        <v>8</v>
      </c>
      <c r="K2375" s="55">
        <v>45652</v>
      </c>
      <c r="L2375" s="4" t="s">
        <v>860</v>
      </c>
      <c r="M2375" s="4" t="s">
        <v>3632</v>
      </c>
      <c r="N2375" s="55" t="s">
        <v>3710</v>
      </c>
      <c r="O2375" s="4" t="s">
        <v>6177</v>
      </c>
      <c r="P2375" s="55">
        <v>45652</v>
      </c>
      <c r="Q2375" s="4" t="s">
        <v>6178</v>
      </c>
      <c r="R2375" s="4"/>
      <c r="S2375" s="4"/>
      <c r="T2375" s="4">
        <v>0</v>
      </c>
      <c r="U2375" s="4" t="s">
        <v>150</v>
      </c>
      <c r="V2375" s="4">
        <v>300277</v>
      </c>
      <c r="W2375" s="4" t="s">
        <v>6179</v>
      </c>
      <c r="X2375" s="4">
        <v>300277</v>
      </c>
      <c r="Y2375" s="4" t="s">
        <v>6179</v>
      </c>
      <c r="Z2375" s="4">
        <v>3</v>
      </c>
      <c r="AA2375" s="4" t="s">
        <v>152</v>
      </c>
      <c r="AB2375" s="4">
        <v>2</v>
      </c>
      <c r="AC2375" s="4" t="s">
        <v>915</v>
      </c>
      <c r="AD2375" s="36">
        <v>18</v>
      </c>
      <c r="AE2375" s="36" t="s">
        <v>6180</v>
      </c>
      <c r="AF2375" s="4"/>
      <c r="AG2375" s="4"/>
      <c r="AH2375" s="4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</row>
    <row r="2376" spans="1:46" ht="15" customHeight="1" x14ac:dyDescent="0.35">
      <c r="A2376" s="4">
        <v>2025</v>
      </c>
      <c r="B2376" s="4" t="s">
        <v>62</v>
      </c>
      <c r="C2376" s="4" t="s">
        <v>62</v>
      </c>
      <c r="D2376" s="55">
        <v>45625</v>
      </c>
      <c r="E2376" s="4" t="s">
        <v>4533</v>
      </c>
      <c r="F2376" s="4" t="s">
        <v>3709</v>
      </c>
      <c r="G2376" s="4" t="s">
        <v>37</v>
      </c>
      <c r="H2376" s="4" t="s">
        <v>38</v>
      </c>
      <c r="I2376" s="4" t="s">
        <v>2712</v>
      </c>
      <c r="J2376" s="4">
        <v>6</v>
      </c>
      <c r="K2376" s="55">
        <v>45744</v>
      </c>
      <c r="L2376" s="4" t="s">
        <v>860</v>
      </c>
      <c r="M2376" s="4" t="s">
        <v>2949</v>
      </c>
      <c r="N2376" s="55" t="s">
        <v>3710</v>
      </c>
      <c r="O2376" s="4" t="s">
        <v>6181</v>
      </c>
      <c r="P2376" s="55">
        <v>45744</v>
      </c>
      <c r="Q2376" s="4" t="s">
        <v>6182</v>
      </c>
      <c r="R2376" s="4"/>
      <c r="S2376" s="4"/>
      <c r="T2376" s="4">
        <v>99</v>
      </c>
      <c r="U2376" s="4" t="s">
        <v>64</v>
      </c>
      <c r="V2376" s="4">
        <v>460</v>
      </c>
      <c r="W2376" s="4" t="s">
        <v>111</v>
      </c>
      <c r="X2376" s="4">
        <v>931</v>
      </c>
      <c r="Y2376" s="4" t="s">
        <v>112</v>
      </c>
      <c r="Z2376" s="4">
        <v>23</v>
      </c>
      <c r="AA2376" s="4" t="s">
        <v>113</v>
      </c>
      <c r="AB2376" s="4">
        <v>1</v>
      </c>
      <c r="AC2376" s="4" t="s">
        <v>113</v>
      </c>
      <c r="AD2376" s="36">
        <v>1</v>
      </c>
      <c r="AE2376" s="36" t="s">
        <v>113</v>
      </c>
      <c r="AF2376" s="4"/>
      <c r="AG2376" s="4"/>
      <c r="AH2376" s="4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</row>
    <row r="2377" spans="1:46" ht="15" customHeight="1" x14ac:dyDescent="0.35">
      <c r="A2377" s="4">
        <v>2026</v>
      </c>
      <c r="B2377" s="4" t="s">
        <v>147</v>
      </c>
      <c r="C2377" s="4" t="s">
        <v>148</v>
      </c>
      <c r="D2377" s="55">
        <v>45474</v>
      </c>
      <c r="E2377" s="4" t="s">
        <v>4533</v>
      </c>
      <c r="F2377" s="4" t="s">
        <v>3709</v>
      </c>
      <c r="G2377" s="4" t="s">
        <v>37</v>
      </c>
      <c r="H2377" s="4" t="s">
        <v>4538</v>
      </c>
      <c r="I2377" s="4" t="s">
        <v>2712</v>
      </c>
      <c r="J2377" s="4">
        <v>6</v>
      </c>
      <c r="K2377" s="55">
        <v>45589</v>
      </c>
      <c r="L2377" s="4" t="s">
        <v>4540</v>
      </c>
      <c r="M2377" s="4" t="s">
        <v>6183</v>
      </c>
      <c r="N2377" s="55" t="s">
        <v>3710</v>
      </c>
      <c r="O2377" s="4"/>
      <c r="P2377" s="55"/>
      <c r="Q2377" s="4"/>
      <c r="R2377" s="4"/>
      <c r="S2377" s="4"/>
      <c r="T2377" s="4">
        <v>0</v>
      </c>
      <c r="U2377" s="4" t="s">
        <v>150</v>
      </c>
      <c r="V2377" s="4">
        <v>301780</v>
      </c>
      <c r="W2377" s="4" t="s">
        <v>6184</v>
      </c>
      <c r="X2377" s="4">
        <v>301780</v>
      </c>
      <c r="Y2377" s="4" t="s">
        <v>6184</v>
      </c>
      <c r="Z2377" s="4">
        <v>23</v>
      </c>
      <c r="AA2377" s="4" t="s">
        <v>113</v>
      </c>
      <c r="AB2377" s="4">
        <v>1</v>
      </c>
      <c r="AC2377" s="4" t="s">
        <v>113</v>
      </c>
      <c r="AD2377" s="36">
        <v>3</v>
      </c>
      <c r="AE2377" s="36" t="s">
        <v>6185</v>
      </c>
      <c r="AF2377" s="4"/>
      <c r="AG2377" s="4"/>
      <c r="AH2377" s="4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</row>
    <row r="2378" spans="1:46" ht="15" customHeight="1" x14ac:dyDescent="0.35">
      <c r="A2378" s="4">
        <v>2025</v>
      </c>
      <c r="B2378" s="4" t="s">
        <v>147</v>
      </c>
      <c r="C2378" s="4" t="s">
        <v>148</v>
      </c>
      <c r="D2378" s="55">
        <v>45440</v>
      </c>
      <c r="E2378" s="4" t="s">
        <v>3708</v>
      </c>
      <c r="F2378" s="4" t="s">
        <v>3709</v>
      </c>
      <c r="G2378" s="4" t="s">
        <v>37</v>
      </c>
      <c r="H2378" s="4" t="s">
        <v>38</v>
      </c>
      <c r="I2378" s="4" t="s">
        <v>2712</v>
      </c>
      <c r="J2378" s="4">
        <v>8</v>
      </c>
      <c r="K2378" s="55">
        <v>45880</v>
      </c>
      <c r="L2378" s="4" t="s">
        <v>860</v>
      </c>
      <c r="M2378" s="4" t="s">
        <v>3632</v>
      </c>
      <c r="N2378" s="55" t="s">
        <v>3710</v>
      </c>
      <c r="O2378" s="4" t="s">
        <v>6186</v>
      </c>
      <c r="P2378" s="55">
        <v>45880</v>
      </c>
      <c r="Q2378" s="4" t="s">
        <v>6187</v>
      </c>
      <c r="R2378" s="4"/>
      <c r="S2378" s="4"/>
      <c r="T2378" s="4">
        <v>0</v>
      </c>
      <c r="U2378" s="4" t="s">
        <v>150</v>
      </c>
      <c r="V2378" s="4">
        <v>300308</v>
      </c>
      <c r="W2378" s="4" t="s">
        <v>2103</v>
      </c>
      <c r="X2378" s="4">
        <v>300308</v>
      </c>
      <c r="Y2378" s="4" t="s">
        <v>2103</v>
      </c>
      <c r="Z2378" s="4">
        <v>3</v>
      </c>
      <c r="AA2378" s="4" t="s">
        <v>152</v>
      </c>
      <c r="AB2378" s="4">
        <v>5</v>
      </c>
      <c r="AC2378" s="4" t="s">
        <v>1889</v>
      </c>
      <c r="AD2378" s="36">
        <v>6</v>
      </c>
      <c r="AE2378" s="36" t="s">
        <v>2104</v>
      </c>
      <c r="AF2378" s="4"/>
      <c r="AG2378" s="4"/>
      <c r="AH2378" s="4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</row>
    <row r="2379" spans="1:46" ht="15" customHeight="1" x14ac:dyDescent="0.35">
      <c r="A2379" s="4">
        <v>2026</v>
      </c>
      <c r="B2379" s="4" t="s">
        <v>147</v>
      </c>
      <c r="C2379" s="4" t="s">
        <v>148</v>
      </c>
      <c r="D2379" s="55">
        <v>45467</v>
      </c>
      <c r="E2379" s="4" t="s">
        <v>4533</v>
      </c>
      <c r="F2379" s="4" t="s">
        <v>3709</v>
      </c>
      <c r="G2379" s="4" t="s">
        <v>37</v>
      </c>
      <c r="H2379" s="4" t="s">
        <v>4538</v>
      </c>
      <c r="I2379" s="4" t="s">
        <v>2712</v>
      </c>
      <c r="J2379" s="4">
        <v>5</v>
      </c>
      <c r="K2379" s="57">
        <v>45552</v>
      </c>
      <c r="L2379" s="4" t="s">
        <v>4540</v>
      </c>
      <c r="M2379" s="4" t="s">
        <v>6188</v>
      </c>
      <c r="N2379" s="55" t="s">
        <v>3710</v>
      </c>
      <c r="O2379" s="4"/>
      <c r="P2379" s="55"/>
      <c r="Q2379" s="4"/>
      <c r="R2379" s="4"/>
      <c r="S2379" s="4"/>
      <c r="T2379" s="4">
        <v>0</v>
      </c>
      <c r="U2379" s="4" t="s">
        <v>150</v>
      </c>
      <c r="V2379" s="4">
        <v>300267</v>
      </c>
      <c r="W2379" s="4" t="s">
        <v>6189</v>
      </c>
      <c r="X2379" s="4">
        <v>300267</v>
      </c>
      <c r="Y2379" s="4" t="s">
        <v>6189</v>
      </c>
      <c r="Z2379" s="4">
        <v>3</v>
      </c>
      <c r="AA2379" s="4" t="s">
        <v>152</v>
      </c>
      <c r="AB2379" s="4">
        <v>2</v>
      </c>
      <c r="AC2379" s="4" t="s">
        <v>915</v>
      </c>
      <c r="AD2379" s="36">
        <v>8</v>
      </c>
      <c r="AE2379" s="36" t="s">
        <v>6190</v>
      </c>
      <c r="AF2379" s="4"/>
      <c r="AG2379" s="4"/>
      <c r="AH2379" s="4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</row>
    <row r="2380" spans="1:46" ht="15" customHeight="1" x14ac:dyDescent="0.35">
      <c r="A2380" s="4">
        <v>2026</v>
      </c>
      <c r="B2380" s="4" t="s">
        <v>147</v>
      </c>
      <c r="C2380" s="4" t="s">
        <v>148</v>
      </c>
      <c r="D2380" s="55">
        <v>45552</v>
      </c>
      <c r="E2380" s="4" t="s">
        <v>4533</v>
      </c>
      <c r="F2380" s="4" t="s">
        <v>3709</v>
      </c>
      <c r="G2380" s="4" t="s">
        <v>37</v>
      </c>
      <c r="H2380" s="4" t="s">
        <v>4538</v>
      </c>
      <c r="I2380" s="4" t="s">
        <v>2712</v>
      </c>
      <c r="J2380" s="4">
        <v>1</v>
      </c>
      <c r="K2380" s="55">
        <v>45552</v>
      </c>
      <c r="L2380" s="4" t="s">
        <v>4540</v>
      </c>
      <c r="M2380" s="4" t="s">
        <v>6188</v>
      </c>
      <c r="N2380" s="55" t="s">
        <v>3710</v>
      </c>
      <c r="O2380" s="4"/>
      <c r="P2380" s="55"/>
      <c r="Q2380" s="4"/>
      <c r="R2380" s="4"/>
      <c r="S2380" s="4"/>
      <c r="T2380" s="4">
        <v>0</v>
      </c>
      <c r="U2380" s="4" t="s">
        <v>150</v>
      </c>
      <c r="V2380" s="4">
        <v>300255</v>
      </c>
      <c r="W2380" s="4" t="s">
        <v>198</v>
      </c>
      <c r="X2380" s="4">
        <v>300255</v>
      </c>
      <c r="Y2380" s="4" t="s">
        <v>198</v>
      </c>
      <c r="Z2380" s="4">
        <v>3</v>
      </c>
      <c r="AA2380" s="4" t="s">
        <v>152</v>
      </c>
      <c r="AB2380" s="4">
        <v>1</v>
      </c>
      <c r="AC2380" s="4" t="s">
        <v>153</v>
      </c>
      <c r="AD2380" s="36">
        <v>5</v>
      </c>
      <c r="AE2380" s="36" t="s">
        <v>199</v>
      </c>
      <c r="AF2380" s="4"/>
      <c r="AG2380" s="4"/>
      <c r="AH2380" s="4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</row>
    <row r="2381" spans="1:46" ht="15" customHeight="1" x14ac:dyDescent="0.35">
      <c r="A2381" s="4">
        <v>2025</v>
      </c>
      <c r="B2381" s="4" t="s">
        <v>147</v>
      </c>
      <c r="C2381" s="4" t="s">
        <v>207</v>
      </c>
      <c r="D2381" s="55">
        <v>45475</v>
      </c>
      <c r="E2381" s="4" t="s">
        <v>3708</v>
      </c>
      <c r="F2381" s="4" t="s">
        <v>3709</v>
      </c>
      <c r="G2381" s="4" t="s">
        <v>37</v>
      </c>
      <c r="H2381" s="4" t="s">
        <v>38</v>
      </c>
      <c r="I2381" s="4" t="s">
        <v>2712</v>
      </c>
      <c r="J2381" s="4">
        <v>4</v>
      </c>
      <c r="K2381" s="55"/>
      <c r="L2381" s="4" t="s">
        <v>860</v>
      </c>
      <c r="M2381" s="4" t="s">
        <v>3632</v>
      </c>
      <c r="N2381" s="55" t="s">
        <v>3710</v>
      </c>
      <c r="O2381" s="4" t="s">
        <v>6191</v>
      </c>
      <c r="P2381" s="55">
        <v>45884</v>
      </c>
      <c r="Q2381" s="4" t="s">
        <v>6192</v>
      </c>
      <c r="R2381" s="4"/>
      <c r="S2381" s="4"/>
      <c r="T2381" s="56">
        <v>0</v>
      </c>
      <c r="U2381" s="56" t="s">
        <v>150</v>
      </c>
      <c r="V2381" s="56">
        <v>300317</v>
      </c>
      <c r="W2381" s="56" t="s">
        <v>3097</v>
      </c>
      <c r="X2381" s="56">
        <v>300317</v>
      </c>
      <c r="Y2381" s="56" t="s">
        <v>3097</v>
      </c>
      <c r="Z2381" s="56">
        <v>3</v>
      </c>
      <c r="AA2381" s="56" t="s">
        <v>152</v>
      </c>
      <c r="AB2381" s="56">
        <v>7</v>
      </c>
      <c r="AC2381" s="56" t="s">
        <v>3098</v>
      </c>
      <c r="AD2381" s="37">
        <v>1</v>
      </c>
      <c r="AE2381" s="37" t="s">
        <v>3099</v>
      </c>
      <c r="AF2381" s="4"/>
      <c r="AG2381" s="4"/>
      <c r="AH2381" s="4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</row>
    <row r="2382" spans="1:46" ht="15" customHeight="1" x14ac:dyDescent="0.35">
      <c r="A2382" s="4">
        <v>2025</v>
      </c>
      <c r="B2382" s="4" t="s">
        <v>147</v>
      </c>
      <c r="C2382" s="4" t="s">
        <v>148</v>
      </c>
      <c r="D2382" s="55">
        <v>45860</v>
      </c>
      <c r="E2382" s="4" t="s">
        <v>3708</v>
      </c>
      <c r="F2382" s="4" t="s">
        <v>3709</v>
      </c>
      <c r="G2382" s="4" t="s">
        <v>37</v>
      </c>
      <c r="H2382" s="4" t="s">
        <v>38</v>
      </c>
      <c r="I2382" s="4" t="s">
        <v>2712</v>
      </c>
      <c r="J2382" s="4">
        <v>4</v>
      </c>
      <c r="K2382" s="55">
        <v>45988</v>
      </c>
      <c r="L2382" s="4" t="s">
        <v>860</v>
      </c>
      <c r="M2382" s="4" t="s">
        <v>6193</v>
      </c>
      <c r="N2382" s="55" t="s">
        <v>3710</v>
      </c>
      <c r="O2382" s="4" t="s">
        <v>6194</v>
      </c>
      <c r="P2382" s="55">
        <v>45988</v>
      </c>
      <c r="Q2382" s="4" t="s">
        <v>6195</v>
      </c>
      <c r="R2382" s="4"/>
      <c r="S2382" s="4"/>
      <c r="T2382" s="4">
        <v>0</v>
      </c>
      <c r="U2382" s="4" t="s">
        <v>150</v>
      </c>
      <c r="V2382" s="4">
        <v>301779</v>
      </c>
      <c r="W2382" s="4" t="s">
        <v>6196</v>
      </c>
      <c r="X2382" s="4">
        <v>301779</v>
      </c>
      <c r="Y2382" s="4" t="s">
        <v>6196</v>
      </c>
      <c r="Z2382" s="4">
        <v>23</v>
      </c>
      <c r="AA2382" s="4" t="s">
        <v>113</v>
      </c>
      <c r="AB2382" s="4">
        <v>1</v>
      </c>
      <c r="AC2382" s="4" t="s">
        <v>113</v>
      </c>
      <c r="AD2382" s="36">
        <v>2</v>
      </c>
      <c r="AE2382" s="36" t="s">
        <v>6197</v>
      </c>
      <c r="AF2382" s="4"/>
      <c r="AG2382" s="4"/>
      <c r="AH2382" s="4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</row>
    <row r="2383" spans="1:46" ht="15" customHeight="1" x14ac:dyDescent="0.35">
      <c r="A2383" s="4">
        <v>2026</v>
      </c>
      <c r="B2383" s="4" t="s">
        <v>147</v>
      </c>
      <c r="C2383" s="4" t="s">
        <v>148</v>
      </c>
      <c r="D2383" s="55">
        <v>45695</v>
      </c>
      <c r="E2383" s="4" t="s">
        <v>3708</v>
      </c>
      <c r="F2383" s="4" t="s">
        <v>3709</v>
      </c>
      <c r="G2383" s="4" t="s">
        <v>37</v>
      </c>
      <c r="H2383" s="4" t="s">
        <v>38</v>
      </c>
      <c r="I2383" s="4" t="s">
        <v>2712</v>
      </c>
      <c r="J2383" s="4">
        <v>4</v>
      </c>
      <c r="K2383" s="57">
        <v>46132</v>
      </c>
      <c r="L2383" s="4" t="s">
        <v>860</v>
      </c>
      <c r="M2383" s="4" t="s">
        <v>6193</v>
      </c>
      <c r="N2383" s="55" t="s">
        <v>5332</v>
      </c>
      <c r="O2383" s="4" t="s">
        <v>6198</v>
      </c>
      <c r="P2383" s="55">
        <v>46132</v>
      </c>
      <c r="Q2383" s="4" t="s">
        <v>6199</v>
      </c>
      <c r="R2383" s="55">
        <v>46132</v>
      </c>
      <c r="S2383" s="4" t="s">
        <v>6200</v>
      </c>
      <c r="T2383" s="56">
        <v>0</v>
      </c>
      <c r="U2383" s="56" t="s">
        <v>150</v>
      </c>
      <c r="V2383" s="56">
        <v>301794</v>
      </c>
      <c r="W2383" s="56" t="s">
        <v>2640</v>
      </c>
      <c r="X2383" s="56">
        <v>301794</v>
      </c>
      <c r="Y2383" s="56" t="s">
        <v>2640</v>
      </c>
      <c r="Z2383" s="56">
        <v>23</v>
      </c>
      <c r="AA2383" s="56" t="s">
        <v>113</v>
      </c>
      <c r="AB2383" s="56">
        <v>3</v>
      </c>
      <c r="AC2383" s="56" t="s">
        <v>2147</v>
      </c>
      <c r="AD2383" s="37">
        <v>2</v>
      </c>
      <c r="AE2383" s="37" t="s">
        <v>2641</v>
      </c>
      <c r="AF2383" s="4"/>
      <c r="AG2383" s="4"/>
      <c r="AH2383" s="4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</row>
    <row r="2384" spans="1:46" ht="15" customHeight="1" x14ac:dyDescent="0.35">
      <c r="A2384" s="4">
        <v>2025</v>
      </c>
      <c r="B2384" s="4" t="s">
        <v>147</v>
      </c>
      <c r="C2384" s="4" t="s">
        <v>148</v>
      </c>
      <c r="D2384" s="55">
        <v>45624</v>
      </c>
      <c r="E2384" s="4" t="s">
        <v>4533</v>
      </c>
      <c r="F2384" s="4" t="s">
        <v>3709</v>
      </c>
      <c r="G2384" s="4" t="s">
        <v>37</v>
      </c>
      <c r="H2384" s="4" t="s">
        <v>38</v>
      </c>
      <c r="I2384" s="4" t="s">
        <v>3491</v>
      </c>
      <c r="J2384" s="4">
        <v>3</v>
      </c>
      <c r="K2384" s="55">
        <v>45695</v>
      </c>
      <c r="L2384" s="4" t="s">
        <v>860</v>
      </c>
      <c r="M2384" s="4" t="s">
        <v>2983</v>
      </c>
      <c r="N2384" s="55" t="s">
        <v>4546</v>
      </c>
      <c r="O2384" s="4" t="s">
        <v>6201</v>
      </c>
      <c r="P2384" s="55">
        <v>45695</v>
      </c>
      <c r="Q2384" s="4" t="s">
        <v>6202</v>
      </c>
      <c r="R2384" s="4"/>
      <c r="S2384" s="4"/>
      <c r="T2384" s="4">
        <v>0</v>
      </c>
      <c r="U2384" s="4" t="s">
        <v>150</v>
      </c>
      <c r="V2384" s="4">
        <v>301289</v>
      </c>
      <c r="W2384" s="4" t="s">
        <v>671</v>
      </c>
      <c r="X2384" s="4">
        <v>301289</v>
      </c>
      <c r="Y2384" s="4" t="s">
        <v>671</v>
      </c>
      <c r="Z2384" s="4">
        <v>15</v>
      </c>
      <c r="AA2384" s="4" t="s">
        <v>43</v>
      </c>
      <c r="AB2384" s="4">
        <v>1</v>
      </c>
      <c r="AC2384" s="4" t="s">
        <v>43</v>
      </c>
      <c r="AD2384" s="36">
        <v>40</v>
      </c>
      <c r="AE2384" s="36" t="s">
        <v>672</v>
      </c>
      <c r="AF2384" s="4"/>
      <c r="AG2384" s="4"/>
      <c r="AH2384" s="4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</row>
    <row r="2385" spans="1:46" ht="15" customHeight="1" x14ac:dyDescent="0.35">
      <c r="A2385" s="4">
        <v>2025</v>
      </c>
      <c r="B2385" s="4" t="s">
        <v>62</v>
      </c>
      <c r="C2385" s="4" t="s">
        <v>62</v>
      </c>
      <c r="D2385" s="55">
        <v>45628</v>
      </c>
      <c r="E2385" s="4" t="s">
        <v>4533</v>
      </c>
      <c r="F2385" s="4" t="s">
        <v>3709</v>
      </c>
      <c r="G2385" s="4" t="s">
        <v>37</v>
      </c>
      <c r="H2385" s="4" t="s">
        <v>38</v>
      </c>
      <c r="I2385" s="4" t="s">
        <v>4515</v>
      </c>
      <c r="J2385" s="4">
        <v>8</v>
      </c>
      <c r="K2385" s="55">
        <v>45757</v>
      </c>
      <c r="L2385" s="4" t="s">
        <v>860</v>
      </c>
      <c r="M2385" s="4" t="s">
        <v>3632</v>
      </c>
      <c r="N2385" s="55" t="s">
        <v>4516</v>
      </c>
      <c r="O2385" s="4" t="s">
        <v>6203</v>
      </c>
      <c r="P2385" s="55">
        <v>45757</v>
      </c>
      <c r="Q2385" s="4" t="s">
        <v>6204</v>
      </c>
      <c r="R2385" s="4"/>
      <c r="S2385" s="4"/>
      <c r="T2385" s="56">
        <v>99</v>
      </c>
      <c r="U2385" s="56" t="s">
        <v>64</v>
      </c>
      <c r="V2385" s="56">
        <v>454</v>
      </c>
      <c r="W2385" s="56" t="s">
        <v>317</v>
      </c>
      <c r="X2385" s="56">
        <v>875</v>
      </c>
      <c r="Y2385" s="56" t="s">
        <v>318</v>
      </c>
      <c r="Z2385" s="56">
        <v>17</v>
      </c>
      <c r="AA2385" s="56" t="s">
        <v>319</v>
      </c>
      <c r="AB2385" s="56">
        <v>1</v>
      </c>
      <c r="AC2385" s="56" t="s">
        <v>320</v>
      </c>
      <c r="AD2385" s="37">
        <v>1</v>
      </c>
      <c r="AE2385" s="37" t="s">
        <v>320</v>
      </c>
      <c r="AF2385" s="4"/>
      <c r="AG2385" s="4"/>
      <c r="AH2385" s="4"/>
      <c r="AI2385" s="6"/>
      <c r="AJ2385" s="6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</row>
    <row r="2386" spans="1:46" ht="15" customHeight="1" x14ac:dyDescent="0.35">
      <c r="A2386" s="4">
        <v>2025</v>
      </c>
      <c r="B2386" s="4" t="s">
        <v>147</v>
      </c>
      <c r="C2386" s="4" t="s">
        <v>148</v>
      </c>
      <c r="D2386" s="55">
        <v>45642</v>
      </c>
      <c r="E2386" s="4" t="s">
        <v>3708</v>
      </c>
      <c r="F2386" s="4" t="s">
        <v>3709</v>
      </c>
      <c r="G2386" s="4" t="s">
        <v>37</v>
      </c>
      <c r="H2386" s="4" t="s">
        <v>38</v>
      </c>
      <c r="I2386" s="4" t="s">
        <v>4515</v>
      </c>
      <c r="J2386" s="4">
        <v>6</v>
      </c>
      <c r="K2386" s="55">
        <v>45736</v>
      </c>
      <c r="L2386" s="4" t="s">
        <v>860</v>
      </c>
      <c r="M2386" s="4" t="s">
        <v>2983</v>
      </c>
      <c r="N2386" s="55" t="s">
        <v>4516</v>
      </c>
      <c r="O2386" s="4" t="s">
        <v>6205</v>
      </c>
      <c r="P2386" s="55">
        <v>45903</v>
      </c>
      <c r="Q2386" s="4" t="s">
        <v>6206</v>
      </c>
      <c r="R2386" s="4"/>
      <c r="S2386" s="4"/>
      <c r="T2386" s="4">
        <v>0</v>
      </c>
      <c r="U2386" s="4" t="s">
        <v>150</v>
      </c>
      <c r="V2386" s="4">
        <v>301836</v>
      </c>
      <c r="W2386" s="4" t="s">
        <v>6207</v>
      </c>
      <c r="X2386" s="4">
        <v>301836</v>
      </c>
      <c r="Y2386" s="4" t="s">
        <v>6207</v>
      </c>
      <c r="Z2386" s="4">
        <v>17</v>
      </c>
      <c r="AA2386" s="4" t="s">
        <v>319</v>
      </c>
      <c r="AB2386" s="4">
        <v>2</v>
      </c>
      <c r="AC2386" s="4" t="s">
        <v>4647</v>
      </c>
      <c r="AD2386" s="36">
        <v>4</v>
      </c>
      <c r="AE2386" s="36" t="s">
        <v>6208</v>
      </c>
      <c r="AF2386" s="4"/>
      <c r="AG2386" s="4"/>
      <c r="AH2386" s="4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</row>
    <row r="2387" spans="1:46" ht="15" customHeight="1" x14ac:dyDescent="0.35">
      <c r="A2387" s="4">
        <v>2024</v>
      </c>
      <c r="B2387" s="4" t="s">
        <v>147</v>
      </c>
      <c r="C2387" s="4" t="s">
        <v>148</v>
      </c>
      <c r="D2387" s="55">
        <v>45449</v>
      </c>
      <c r="E2387" s="4" t="s">
        <v>4533</v>
      </c>
      <c r="F2387" s="4" t="s">
        <v>3709</v>
      </c>
      <c r="G2387" s="4" t="s">
        <v>37</v>
      </c>
      <c r="H2387" s="4" t="s">
        <v>38</v>
      </c>
      <c r="I2387" s="4" t="s">
        <v>3491</v>
      </c>
      <c r="J2387" s="4">
        <v>7</v>
      </c>
      <c r="K2387" s="55">
        <v>45657</v>
      </c>
      <c r="L2387" s="4" t="s">
        <v>860</v>
      </c>
      <c r="M2387" s="4" t="s">
        <v>2983</v>
      </c>
      <c r="N2387" s="55" t="s">
        <v>4546</v>
      </c>
      <c r="O2387" s="4" t="s">
        <v>6209</v>
      </c>
      <c r="P2387" s="55">
        <v>45657</v>
      </c>
      <c r="Q2387" s="4" t="s">
        <v>6210</v>
      </c>
      <c r="R2387" s="4"/>
      <c r="S2387" s="4"/>
      <c r="T2387" s="56">
        <v>0</v>
      </c>
      <c r="U2387" s="56" t="s">
        <v>150</v>
      </c>
      <c r="V2387" s="56">
        <v>301255</v>
      </c>
      <c r="W2387" s="56" t="s">
        <v>432</v>
      </c>
      <c r="X2387" s="56">
        <v>301255</v>
      </c>
      <c r="Y2387" s="56" t="s">
        <v>432</v>
      </c>
      <c r="Z2387" s="56">
        <v>15</v>
      </c>
      <c r="AA2387" s="56" t="s">
        <v>43</v>
      </c>
      <c r="AB2387" s="56">
        <v>1</v>
      </c>
      <c r="AC2387" s="56" t="s">
        <v>43</v>
      </c>
      <c r="AD2387" s="37">
        <v>6</v>
      </c>
      <c r="AE2387" s="37" t="s">
        <v>433</v>
      </c>
      <c r="AF2387" s="4"/>
      <c r="AG2387" s="4"/>
      <c r="AH2387" s="4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</row>
    <row r="2388" spans="1:46" ht="15" customHeight="1" x14ac:dyDescent="0.35">
      <c r="A2388" s="4">
        <v>2025</v>
      </c>
      <c r="B2388" s="4" t="s">
        <v>34</v>
      </c>
      <c r="C2388" s="4" t="s">
        <v>34</v>
      </c>
      <c r="D2388" s="55">
        <v>45628</v>
      </c>
      <c r="E2388" s="4" t="s">
        <v>4533</v>
      </c>
      <c r="F2388" s="4" t="s">
        <v>3709</v>
      </c>
      <c r="G2388" s="4" t="s">
        <v>37</v>
      </c>
      <c r="H2388" s="4" t="s">
        <v>38</v>
      </c>
      <c r="I2388" s="4" t="s">
        <v>3491</v>
      </c>
      <c r="J2388" s="4">
        <v>4</v>
      </c>
      <c r="K2388" s="55">
        <v>45688</v>
      </c>
      <c r="L2388" s="4" t="s">
        <v>860</v>
      </c>
      <c r="M2388" s="4" t="s">
        <v>2949</v>
      </c>
      <c r="N2388" s="55" t="s">
        <v>4973</v>
      </c>
      <c r="O2388" s="4" t="s">
        <v>6211</v>
      </c>
      <c r="P2388" s="55">
        <v>45688</v>
      </c>
      <c r="Q2388" s="4" t="s">
        <v>6212</v>
      </c>
      <c r="R2388" s="4"/>
      <c r="S2388" s="4"/>
      <c r="T2388" s="4">
        <v>39</v>
      </c>
      <c r="U2388" s="4" t="s">
        <v>286</v>
      </c>
      <c r="V2388" s="4">
        <v>39</v>
      </c>
      <c r="W2388" s="4" t="s">
        <v>599</v>
      </c>
      <c r="X2388" s="4">
        <v>1087</v>
      </c>
      <c r="Y2388" s="4" t="s">
        <v>600</v>
      </c>
      <c r="Z2388" s="4">
        <v>15</v>
      </c>
      <c r="AA2388" s="4" t="s">
        <v>43</v>
      </c>
      <c r="AB2388" s="4">
        <v>1</v>
      </c>
      <c r="AC2388" s="4" t="s">
        <v>43</v>
      </c>
      <c r="AD2388" s="36">
        <v>1</v>
      </c>
      <c r="AE2388" s="36" t="s">
        <v>43</v>
      </c>
      <c r="AF2388" s="4"/>
      <c r="AG2388" s="4"/>
      <c r="AH2388" s="4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</row>
    <row r="2389" spans="1:46" ht="15" customHeight="1" x14ac:dyDescent="0.35">
      <c r="A2389" s="4">
        <v>2024</v>
      </c>
      <c r="B2389" s="4" t="s">
        <v>147</v>
      </c>
      <c r="C2389" s="4" t="s">
        <v>148</v>
      </c>
      <c r="D2389" s="55">
        <v>45568</v>
      </c>
      <c r="E2389" s="4" t="s">
        <v>4533</v>
      </c>
      <c r="F2389" s="4" t="s">
        <v>3709</v>
      </c>
      <c r="G2389" s="4" t="s">
        <v>37</v>
      </c>
      <c r="H2389" s="4" t="s">
        <v>38</v>
      </c>
      <c r="I2389" s="4" t="s">
        <v>3491</v>
      </c>
      <c r="J2389" s="4">
        <v>7</v>
      </c>
      <c r="K2389" s="55">
        <v>45657</v>
      </c>
      <c r="L2389" s="4" t="s">
        <v>860</v>
      </c>
      <c r="M2389" s="4" t="s">
        <v>2983</v>
      </c>
      <c r="N2389" s="55" t="s">
        <v>4546</v>
      </c>
      <c r="O2389" s="4" t="s">
        <v>6213</v>
      </c>
      <c r="P2389" s="55">
        <v>45657</v>
      </c>
      <c r="Q2389" s="4" t="s">
        <v>6214</v>
      </c>
      <c r="R2389" s="4"/>
      <c r="S2389" s="4"/>
      <c r="T2389" s="4">
        <v>0</v>
      </c>
      <c r="U2389" s="4" t="s">
        <v>150</v>
      </c>
      <c r="V2389" s="4">
        <v>301286</v>
      </c>
      <c r="W2389" s="4" t="s">
        <v>981</v>
      </c>
      <c r="X2389" s="4">
        <v>301286</v>
      </c>
      <c r="Y2389" s="4" t="s">
        <v>981</v>
      </c>
      <c r="Z2389" s="4">
        <v>15</v>
      </c>
      <c r="AA2389" s="4" t="s">
        <v>43</v>
      </c>
      <c r="AB2389" s="4">
        <v>1</v>
      </c>
      <c r="AC2389" s="4" t="s">
        <v>43</v>
      </c>
      <c r="AD2389" s="36">
        <v>37</v>
      </c>
      <c r="AE2389" s="36" t="s">
        <v>982</v>
      </c>
      <c r="AF2389" s="4"/>
      <c r="AG2389" s="4"/>
      <c r="AH2389" s="4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</row>
    <row r="2390" spans="1:46" ht="15" customHeight="1" x14ac:dyDescent="0.35">
      <c r="A2390" s="4">
        <v>2025</v>
      </c>
      <c r="B2390" s="4" t="s">
        <v>34</v>
      </c>
      <c r="C2390" s="4" t="s">
        <v>34</v>
      </c>
      <c r="D2390" s="55">
        <v>45631</v>
      </c>
      <c r="E2390" s="4" t="s">
        <v>4533</v>
      </c>
      <c r="F2390" s="4" t="s">
        <v>3709</v>
      </c>
      <c r="G2390" s="4" t="s">
        <v>37</v>
      </c>
      <c r="H2390" s="4" t="s">
        <v>38</v>
      </c>
      <c r="I2390" s="4" t="s">
        <v>3491</v>
      </c>
      <c r="J2390" s="4">
        <v>4</v>
      </c>
      <c r="K2390" s="55">
        <v>45674</v>
      </c>
      <c r="L2390" s="4" t="s">
        <v>860</v>
      </c>
      <c r="M2390" s="4" t="s">
        <v>3632</v>
      </c>
      <c r="N2390" s="55" t="s">
        <v>4973</v>
      </c>
      <c r="O2390" s="4" t="s">
        <v>6215</v>
      </c>
      <c r="P2390" s="55">
        <v>45674</v>
      </c>
      <c r="Q2390" s="4" t="s">
        <v>6216</v>
      </c>
      <c r="R2390" s="4"/>
      <c r="S2390" s="4"/>
      <c r="T2390" s="4">
        <v>7</v>
      </c>
      <c r="U2390" s="4" t="s">
        <v>181</v>
      </c>
      <c r="V2390" s="4">
        <v>70</v>
      </c>
      <c r="W2390" s="4" t="s">
        <v>349</v>
      </c>
      <c r="X2390" s="4">
        <v>996</v>
      </c>
      <c r="Y2390" s="4" t="s">
        <v>350</v>
      </c>
      <c r="Z2390" s="4">
        <v>15</v>
      </c>
      <c r="AA2390" s="4" t="s">
        <v>43</v>
      </c>
      <c r="AB2390" s="4">
        <v>1</v>
      </c>
      <c r="AC2390" s="4" t="s">
        <v>43</v>
      </c>
      <c r="AD2390" s="36">
        <v>31</v>
      </c>
      <c r="AE2390" s="36" t="s">
        <v>49</v>
      </c>
      <c r="AF2390" s="4"/>
      <c r="AG2390" s="4"/>
      <c r="AH2390" s="4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</row>
    <row r="2391" spans="1:46" ht="15" customHeight="1" x14ac:dyDescent="0.35">
      <c r="A2391" s="4">
        <v>2025</v>
      </c>
      <c r="B2391" s="4" t="s">
        <v>147</v>
      </c>
      <c r="C2391" s="4" t="s">
        <v>148</v>
      </c>
      <c r="D2391" s="55">
        <v>45460</v>
      </c>
      <c r="E2391" s="4" t="s">
        <v>4533</v>
      </c>
      <c r="F2391" s="4" t="s">
        <v>3709</v>
      </c>
      <c r="G2391" s="4" t="s">
        <v>37</v>
      </c>
      <c r="H2391" s="4" t="s">
        <v>38</v>
      </c>
      <c r="I2391" s="4" t="s">
        <v>3491</v>
      </c>
      <c r="J2391" s="4">
        <v>8</v>
      </c>
      <c r="K2391" s="55">
        <v>45756</v>
      </c>
      <c r="L2391" s="4" t="s">
        <v>860</v>
      </c>
      <c r="M2391" s="4" t="s">
        <v>2949</v>
      </c>
      <c r="N2391" s="55" t="s">
        <v>4546</v>
      </c>
      <c r="O2391" s="4" t="s">
        <v>6217</v>
      </c>
      <c r="P2391" s="55">
        <v>45756</v>
      </c>
      <c r="Q2391" s="4" t="s">
        <v>6218</v>
      </c>
      <c r="R2391" s="4"/>
      <c r="S2391" s="4"/>
      <c r="T2391" s="4">
        <v>0</v>
      </c>
      <c r="U2391" s="4" t="s">
        <v>150</v>
      </c>
      <c r="V2391" s="4">
        <v>301260</v>
      </c>
      <c r="W2391" s="4" t="s">
        <v>928</v>
      </c>
      <c r="X2391" s="4">
        <v>301260</v>
      </c>
      <c r="Y2391" s="4" t="s">
        <v>928</v>
      </c>
      <c r="Z2391" s="4">
        <v>15</v>
      </c>
      <c r="AA2391" s="4" t="s">
        <v>43</v>
      </c>
      <c r="AB2391" s="4">
        <v>1</v>
      </c>
      <c r="AC2391" s="4" t="s">
        <v>43</v>
      </c>
      <c r="AD2391" s="36">
        <v>11</v>
      </c>
      <c r="AE2391" s="36" t="s">
        <v>929</v>
      </c>
      <c r="AF2391" s="4"/>
      <c r="AG2391" s="4"/>
      <c r="AH2391" s="4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</row>
    <row r="2392" spans="1:46" ht="15" customHeight="1" x14ac:dyDescent="0.35">
      <c r="A2392" s="4">
        <v>2024</v>
      </c>
      <c r="B2392" s="4" t="s">
        <v>147</v>
      </c>
      <c r="C2392" s="4" t="s">
        <v>148</v>
      </c>
      <c r="D2392" s="55">
        <v>45617</v>
      </c>
      <c r="E2392" s="4" t="s">
        <v>4533</v>
      </c>
      <c r="F2392" s="4" t="s">
        <v>3709</v>
      </c>
      <c r="G2392" s="4" t="s">
        <v>37</v>
      </c>
      <c r="H2392" s="4" t="s">
        <v>38</v>
      </c>
      <c r="I2392" s="4" t="s">
        <v>3491</v>
      </c>
      <c r="J2392" s="4">
        <v>7</v>
      </c>
      <c r="K2392" s="55">
        <v>45657</v>
      </c>
      <c r="L2392" s="4" t="s">
        <v>860</v>
      </c>
      <c r="M2392" s="4" t="s">
        <v>2983</v>
      </c>
      <c r="N2392" s="55" t="s">
        <v>4546</v>
      </c>
      <c r="O2392" s="4" t="s">
        <v>6219</v>
      </c>
      <c r="P2392" s="55">
        <v>45657</v>
      </c>
      <c r="Q2392" s="4" t="s">
        <v>6220</v>
      </c>
      <c r="R2392" s="4"/>
      <c r="S2392" s="4"/>
      <c r="T2392" s="56">
        <v>0</v>
      </c>
      <c r="U2392" s="56" t="s">
        <v>150</v>
      </c>
      <c r="V2392" s="56">
        <v>301274</v>
      </c>
      <c r="W2392" s="56" t="s">
        <v>974</v>
      </c>
      <c r="X2392" s="56">
        <v>301274</v>
      </c>
      <c r="Y2392" s="56" t="s">
        <v>974</v>
      </c>
      <c r="Z2392" s="56">
        <v>15</v>
      </c>
      <c r="AA2392" s="56" t="s">
        <v>43</v>
      </c>
      <c r="AB2392" s="56">
        <v>1</v>
      </c>
      <c r="AC2392" s="56" t="s">
        <v>43</v>
      </c>
      <c r="AD2392" s="37">
        <v>25</v>
      </c>
      <c r="AE2392" s="37" t="s">
        <v>144</v>
      </c>
      <c r="AF2392" s="4"/>
      <c r="AG2392" s="4"/>
      <c r="AH2392" s="4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</row>
    <row r="2393" spans="1:46" ht="15" customHeight="1" x14ac:dyDescent="0.35">
      <c r="A2393" s="4">
        <v>2025</v>
      </c>
      <c r="B2393" s="4" t="s">
        <v>147</v>
      </c>
      <c r="C2393" s="4" t="s">
        <v>148</v>
      </c>
      <c r="D2393" s="55">
        <v>45623</v>
      </c>
      <c r="E2393" s="4" t="s">
        <v>4533</v>
      </c>
      <c r="F2393" s="4" t="s">
        <v>3709</v>
      </c>
      <c r="G2393" s="4" t="s">
        <v>37</v>
      </c>
      <c r="H2393" s="4" t="s">
        <v>38</v>
      </c>
      <c r="I2393" s="4" t="s">
        <v>3491</v>
      </c>
      <c r="J2393" s="4">
        <v>5</v>
      </c>
      <c r="K2393" s="55">
        <v>45697</v>
      </c>
      <c r="L2393" s="4" t="s">
        <v>860</v>
      </c>
      <c r="M2393" s="4" t="s">
        <v>2983</v>
      </c>
      <c r="N2393" s="55" t="s">
        <v>4546</v>
      </c>
      <c r="O2393" s="4" t="s">
        <v>6221</v>
      </c>
      <c r="P2393" s="55">
        <v>45697</v>
      </c>
      <c r="Q2393" s="4" t="s">
        <v>6222</v>
      </c>
      <c r="R2393" s="4"/>
      <c r="S2393" s="4"/>
      <c r="T2393" s="4">
        <v>0</v>
      </c>
      <c r="U2393" s="4" t="s">
        <v>150</v>
      </c>
      <c r="V2393" s="4">
        <v>301287</v>
      </c>
      <c r="W2393" s="4" t="s">
        <v>3086</v>
      </c>
      <c r="X2393" s="4">
        <v>301287</v>
      </c>
      <c r="Y2393" s="4" t="s">
        <v>3086</v>
      </c>
      <c r="Z2393" s="4">
        <v>15</v>
      </c>
      <c r="AA2393" s="4" t="s">
        <v>43</v>
      </c>
      <c r="AB2393" s="4">
        <v>1</v>
      </c>
      <c r="AC2393" s="4" t="s">
        <v>43</v>
      </c>
      <c r="AD2393" s="36">
        <v>38</v>
      </c>
      <c r="AE2393" s="36" t="s">
        <v>3087</v>
      </c>
      <c r="AF2393" s="4"/>
      <c r="AG2393" s="4"/>
      <c r="AH2393" s="4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</row>
    <row r="2394" spans="1:46" ht="15" customHeight="1" x14ac:dyDescent="0.35">
      <c r="A2394" s="4">
        <v>2025</v>
      </c>
      <c r="B2394" s="4" t="s">
        <v>147</v>
      </c>
      <c r="C2394" s="4" t="s">
        <v>148</v>
      </c>
      <c r="D2394" s="55">
        <v>45531</v>
      </c>
      <c r="E2394" s="4" t="s">
        <v>4533</v>
      </c>
      <c r="F2394" s="4" t="s">
        <v>3709</v>
      </c>
      <c r="G2394" s="4" t="s">
        <v>37</v>
      </c>
      <c r="H2394" s="4" t="s">
        <v>38</v>
      </c>
      <c r="I2394" s="4" t="s">
        <v>3491</v>
      </c>
      <c r="J2394" s="4">
        <v>6</v>
      </c>
      <c r="K2394" s="55">
        <v>45730</v>
      </c>
      <c r="L2394" s="4" t="s">
        <v>860</v>
      </c>
      <c r="M2394" s="4" t="s">
        <v>2983</v>
      </c>
      <c r="N2394" s="55" t="s">
        <v>4546</v>
      </c>
      <c r="O2394" s="4" t="s">
        <v>6223</v>
      </c>
      <c r="P2394" s="55">
        <v>45730</v>
      </c>
      <c r="Q2394" s="4" t="s">
        <v>6224</v>
      </c>
      <c r="R2394" s="4"/>
      <c r="S2394" s="4"/>
      <c r="T2394" s="4">
        <v>0</v>
      </c>
      <c r="U2394" s="4" t="s">
        <v>150</v>
      </c>
      <c r="V2394" s="4">
        <v>301252</v>
      </c>
      <c r="W2394" s="4" t="s">
        <v>2576</v>
      </c>
      <c r="X2394" s="4">
        <v>301252</v>
      </c>
      <c r="Y2394" s="4" t="s">
        <v>2576</v>
      </c>
      <c r="Z2394" s="4">
        <v>15</v>
      </c>
      <c r="AA2394" s="4" t="s">
        <v>43</v>
      </c>
      <c r="AB2394" s="4">
        <v>1</v>
      </c>
      <c r="AC2394" s="4" t="s">
        <v>43</v>
      </c>
      <c r="AD2394" s="36">
        <v>3</v>
      </c>
      <c r="AE2394" s="36" t="s">
        <v>2577</v>
      </c>
      <c r="AF2394" s="4"/>
      <c r="AG2394" s="4"/>
      <c r="AH2394" s="4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</row>
    <row r="2395" spans="1:46" ht="15" customHeight="1" x14ac:dyDescent="0.35">
      <c r="A2395" s="4">
        <v>2025</v>
      </c>
      <c r="B2395" s="4" t="s">
        <v>147</v>
      </c>
      <c r="C2395" s="4" t="s">
        <v>148</v>
      </c>
      <c r="D2395" s="55">
        <v>45623</v>
      </c>
      <c r="E2395" s="4" t="s">
        <v>4533</v>
      </c>
      <c r="F2395" s="4" t="s">
        <v>3709</v>
      </c>
      <c r="G2395" s="4" t="s">
        <v>37</v>
      </c>
      <c r="H2395" s="4" t="s">
        <v>38</v>
      </c>
      <c r="I2395" s="4" t="s">
        <v>3491</v>
      </c>
      <c r="J2395" s="4">
        <v>8</v>
      </c>
      <c r="K2395" s="55">
        <v>45671</v>
      </c>
      <c r="L2395" s="4" t="s">
        <v>860</v>
      </c>
      <c r="M2395" s="4" t="s">
        <v>2983</v>
      </c>
      <c r="N2395" s="55" t="s">
        <v>4546</v>
      </c>
      <c r="O2395" s="4" t="s">
        <v>6225</v>
      </c>
      <c r="P2395" s="55">
        <v>45671</v>
      </c>
      <c r="Q2395" s="4" t="s">
        <v>6226</v>
      </c>
      <c r="R2395" s="4"/>
      <c r="S2395" s="4"/>
      <c r="T2395" s="4">
        <v>0</v>
      </c>
      <c r="U2395" s="4" t="s">
        <v>150</v>
      </c>
      <c r="V2395" s="4">
        <v>301262</v>
      </c>
      <c r="W2395" s="4" t="s">
        <v>1031</v>
      </c>
      <c r="X2395" s="4">
        <v>301262</v>
      </c>
      <c r="Y2395" s="4" t="s">
        <v>1031</v>
      </c>
      <c r="Z2395" s="4">
        <v>15</v>
      </c>
      <c r="AA2395" s="4" t="s">
        <v>43</v>
      </c>
      <c r="AB2395" s="4">
        <v>1</v>
      </c>
      <c r="AC2395" s="4" t="s">
        <v>43</v>
      </c>
      <c r="AD2395" s="36">
        <v>13</v>
      </c>
      <c r="AE2395" s="36" t="s">
        <v>44</v>
      </c>
      <c r="AF2395" s="4"/>
      <c r="AG2395" s="4"/>
      <c r="AH2395" s="4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</row>
    <row r="2396" spans="1:46" ht="15" customHeight="1" x14ac:dyDescent="0.35">
      <c r="A2396" s="4">
        <v>2025</v>
      </c>
      <c r="B2396" s="4" t="s">
        <v>147</v>
      </c>
      <c r="C2396" s="4" t="s">
        <v>148</v>
      </c>
      <c r="D2396" s="55">
        <v>45412</v>
      </c>
      <c r="E2396" s="4" t="s">
        <v>4533</v>
      </c>
      <c r="F2396" s="4" t="s">
        <v>3709</v>
      </c>
      <c r="G2396" s="4" t="s">
        <v>37</v>
      </c>
      <c r="H2396" s="4" t="s">
        <v>38</v>
      </c>
      <c r="I2396" s="4" t="s">
        <v>3491</v>
      </c>
      <c r="J2396" s="4">
        <v>6</v>
      </c>
      <c r="K2396" s="55">
        <v>45742</v>
      </c>
      <c r="L2396" s="4" t="s">
        <v>860</v>
      </c>
      <c r="M2396" s="4" t="s">
        <v>2949</v>
      </c>
      <c r="N2396" s="55" t="s">
        <v>4546</v>
      </c>
      <c r="O2396" s="4" t="s">
        <v>6227</v>
      </c>
      <c r="P2396" s="55">
        <v>45742</v>
      </c>
      <c r="Q2396" s="4" t="s">
        <v>6228</v>
      </c>
      <c r="R2396" s="4"/>
      <c r="S2396" s="4"/>
      <c r="T2396" s="56">
        <v>0</v>
      </c>
      <c r="U2396" s="56" t="s">
        <v>150</v>
      </c>
      <c r="V2396" s="56">
        <v>301284</v>
      </c>
      <c r="W2396" s="56" t="s">
        <v>470</v>
      </c>
      <c r="X2396" s="56">
        <v>301284</v>
      </c>
      <c r="Y2396" s="56" t="s">
        <v>470</v>
      </c>
      <c r="Z2396" s="56">
        <v>15</v>
      </c>
      <c r="AA2396" s="56" t="s">
        <v>43</v>
      </c>
      <c r="AB2396" s="56">
        <v>1</v>
      </c>
      <c r="AC2396" s="56" t="s">
        <v>43</v>
      </c>
      <c r="AD2396" s="37">
        <v>35</v>
      </c>
      <c r="AE2396" s="37" t="s">
        <v>471</v>
      </c>
      <c r="AF2396" s="4"/>
      <c r="AG2396" s="4"/>
      <c r="AH2396" s="4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</row>
    <row r="2397" spans="1:46" ht="15" customHeight="1" x14ac:dyDescent="0.35">
      <c r="A2397" s="4">
        <v>2025</v>
      </c>
      <c r="B2397" s="4" t="s">
        <v>147</v>
      </c>
      <c r="C2397" s="4" t="s">
        <v>207</v>
      </c>
      <c r="D2397" s="55">
        <v>45624</v>
      </c>
      <c r="E2397" s="4" t="s">
        <v>4533</v>
      </c>
      <c r="F2397" s="4" t="s">
        <v>3709</v>
      </c>
      <c r="G2397" s="4" t="s">
        <v>37</v>
      </c>
      <c r="H2397" s="4" t="s">
        <v>38</v>
      </c>
      <c r="I2397" s="4" t="s">
        <v>4515</v>
      </c>
      <c r="J2397" s="4">
        <v>4</v>
      </c>
      <c r="K2397" s="55">
        <v>45687</v>
      </c>
      <c r="L2397" s="4" t="s">
        <v>860</v>
      </c>
      <c r="M2397" s="4" t="s">
        <v>3632</v>
      </c>
      <c r="N2397" s="55" t="s">
        <v>4516</v>
      </c>
      <c r="O2397" s="4" t="s">
        <v>6229</v>
      </c>
      <c r="P2397" s="55">
        <v>45687</v>
      </c>
      <c r="Q2397" s="4" t="s">
        <v>6230</v>
      </c>
      <c r="R2397" s="4"/>
      <c r="S2397" s="4"/>
      <c r="T2397" s="4">
        <v>0</v>
      </c>
      <c r="U2397" s="4" t="s">
        <v>150</v>
      </c>
      <c r="V2397" s="4">
        <v>301475</v>
      </c>
      <c r="W2397" s="4" t="s">
        <v>6231</v>
      </c>
      <c r="X2397" s="4">
        <v>301475</v>
      </c>
      <c r="Y2397" s="4" t="s">
        <v>6231</v>
      </c>
      <c r="Z2397" s="4">
        <v>17</v>
      </c>
      <c r="AA2397" s="4" t="s">
        <v>319</v>
      </c>
      <c r="AB2397" s="4">
        <v>2</v>
      </c>
      <c r="AC2397" s="4" t="s">
        <v>4647</v>
      </c>
      <c r="AD2397" s="36">
        <v>1</v>
      </c>
      <c r="AE2397" s="36" t="s">
        <v>4647</v>
      </c>
      <c r="AF2397" s="4"/>
      <c r="AG2397" s="4"/>
      <c r="AH2397" s="4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</row>
    <row r="2398" spans="1:46" ht="15" customHeight="1" x14ac:dyDescent="0.35">
      <c r="A2398" s="4">
        <v>2025</v>
      </c>
      <c r="B2398" s="4" t="s">
        <v>147</v>
      </c>
      <c r="C2398" s="4" t="s">
        <v>148</v>
      </c>
      <c r="D2398" s="55">
        <v>45610</v>
      </c>
      <c r="E2398" s="4" t="s">
        <v>4533</v>
      </c>
      <c r="F2398" s="4" t="s">
        <v>3709</v>
      </c>
      <c r="G2398" s="4" t="s">
        <v>37</v>
      </c>
      <c r="H2398" s="4" t="s">
        <v>38</v>
      </c>
      <c r="I2398" s="4" t="s">
        <v>3491</v>
      </c>
      <c r="J2398" s="4">
        <v>2</v>
      </c>
      <c r="K2398" s="55">
        <v>45695</v>
      </c>
      <c r="L2398" s="4" t="s">
        <v>860</v>
      </c>
      <c r="M2398" s="4" t="s">
        <v>2983</v>
      </c>
      <c r="N2398" s="55" t="s">
        <v>4546</v>
      </c>
      <c r="O2398" s="4" t="s">
        <v>6232</v>
      </c>
      <c r="P2398" s="55">
        <v>45695</v>
      </c>
      <c r="Q2398" s="4" t="s">
        <v>6233</v>
      </c>
      <c r="R2398" s="4"/>
      <c r="S2398" s="4"/>
      <c r="T2398" s="4">
        <v>0</v>
      </c>
      <c r="U2398" s="4" t="s">
        <v>150</v>
      </c>
      <c r="V2398" s="4">
        <v>301276</v>
      </c>
      <c r="W2398" s="4" t="s">
        <v>2176</v>
      </c>
      <c r="X2398" s="4">
        <v>301276</v>
      </c>
      <c r="Y2398" s="4" t="s">
        <v>2176</v>
      </c>
      <c r="Z2398" s="4">
        <v>15</v>
      </c>
      <c r="AA2398" s="4" t="s">
        <v>43</v>
      </c>
      <c r="AB2398" s="56">
        <v>1</v>
      </c>
      <c r="AC2398" s="56" t="s">
        <v>43</v>
      </c>
      <c r="AD2398" s="36">
        <v>27</v>
      </c>
      <c r="AE2398" s="36" t="s">
        <v>2177</v>
      </c>
      <c r="AF2398" s="4"/>
      <c r="AG2398" s="4"/>
      <c r="AH2398" s="4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</row>
    <row r="2399" spans="1:46" ht="15" customHeight="1" x14ac:dyDescent="0.35">
      <c r="A2399" s="4">
        <v>2025</v>
      </c>
      <c r="B2399" s="4" t="s">
        <v>147</v>
      </c>
      <c r="C2399" s="4" t="s">
        <v>207</v>
      </c>
      <c r="D2399" s="55">
        <v>45629</v>
      </c>
      <c r="E2399" s="4" t="s">
        <v>3708</v>
      </c>
      <c r="F2399" s="4" t="s">
        <v>3709</v>
      </c>
      <c r="G2399" s="4" t="s">
        <v>37</v>
      </c>
      <c r="H2399" s="4" t="s">
        <v>38</v>
      </c>
      <c r="I2399" s="4" t="s">
        <v>4515</v>
      </c>
      <c r="J2399" s="4">
        <v>7</v>
      </c>
      <c r="K2399" s="55">
        <v>45889</v>
      </c>
      <c r="L2399" s="4" t="s">
        <v>860</v>
      </c>
      <c r="M2399" s="4" t="s">
        <v>3632</v>
      </c>
      <c r="N2399" s="55" t="s">
        <v>4516</v>
      </c>
      <c r="O2399" s="4" t="s">
        <v>6234</v>
      </c>
      <c r="P2399" s="55">
        <v>45894</v>
      </c>
      <c r="Q2399" s="4" t="s">
        <v>6235</v>
      </c>
      <c r="R2399" s="4"/>
      <c r="S2399" s="4"/>
      <c r="T2399" s="4">
        <v>0</v>
      </c>
      <c r="U2399" s="4" t="s">
        <v>150</v>
      </c>
      <c r="V2399" s="4">
        <v>301478</v>
      </c>
      <c r="W2399" s="4" t="s">
        <v>6236</v>
      </c>
      <c r="X2399" s="4">
        <v>301478</v>
      </c>
      <c r="Y2399" s="4" t="s">
        <v>6236</v>
      </c>
      <c r="Z2399" s="4">
        <v>17</v>
      </c>
      <c r="AA2399" s="4" t="s">
        <v>319</v>
      </c>
      <c r="AB2399" s="4">
        <v>3</v>
      </c>
      <c r="AC2399" s="4" t="s">
        <v>1537</v>
      </c>
      <c r="AD2399" s="36">
        <v>1</v>
      </c>
      <c r="AE2399" s="36" t="s">
        <v>6237</v>
      </c>
      <c r="AF2399" s="4"/>
      <c r="AG2399" s="4"/>
      <c r="AH2399" s="4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</row>
    <row r="2400" spans="1:46" ht="15" customHeight="1" x14ac:dyDescent="0.35">
      <c r="A2400" s="4">
        <v>2025</v>
      </c>
      <c r="B2400" s="4" t="s">
        <v>147</v>
      </c>
      <c r="C2400" s="4" t="s">
        <v>148</v>
      </c>
      <c r="D2400" s="55">
        <v>45617</v>
      </c>
      <c r="E2400" s="4" t="s">
        <v>4533</v>
      </c>
      <c r="F2400" s="4" t="s">
        <v>3709</v>
      </c>
      <c r="G2400" s="4" t="s">
        <v>37</v>
      </c>
      <c r="H2400" s="4" t="s">
        <v>38</v>
      </c>
      <c r="I2400" s="4" t="s">
        <v>4515</v>
      </c>
      <c r="J2400" s="4">
        <v>5</v>
      </c>
      <c r="K2400" s="55"/>
      <c r="L2400" s="4" t="s">
        <v>860</v>
      </c>
      <c r="M2400" s="4" t="s">
        <v>3632</v>
      </c>
      <c r="N2400" s="55" t="s">
        <v>4516</v>
      </c>
      <c r="O2400" s="4" t="s">
        <v>6238</v>
      </c>
      <c r="P2400" s="55">
        <v>45804</v>
      </c>
      <c r="Q2400" s="4" t="s">
        <v>6239</v>
      </c>
      <c r="R2400" s="4"/>
      <c r="S2400" s="4"/>
      <c r="T2400" s="56">
        <v>0</v>
      </c>
      <c r="U2400" s="56" t="s">
        <v>150</v>
      </c>
      <c r="V2400" s="56">
        <v>300042</v>
      </c>
      <c r="W2400" s="56" t="s">
        <v>6240</v>
      </c>
      <c r="X2400" s="56">
        <v>300042</v>
      </c>
      <c r="Y2400" s="56" t="s">
        <v>6240</v>
      </c>
      <c r="Z2400" s="56">
        <v>1</v>
      </c>
      <c r="AA2400" s="56" t="s">
        <v>67</v>
      </c>
      <c r="AB2400" s="56">
        <v>4</v>
      </c>
      <c r="AC2400" s="56" t="s">
        <v>724</v>
      </c>
      <c r="AD2400" s="37">
        <v>3</v>
      </c>
      <c r="AE2400" s="37" t="s">
        <v>6241</v>
      </c>
      <c r="AF2400" s="4"/>
      <c r="AG2400" s="4"/>
      <c r="AH2400" s="4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</row>
    <row r="2401" spans="1:46" ht="15" customHeight="1" x14ac:dyDescent="0.35">
      <c r="A2401" s="4">
        <v>2025</v>
      </c>
      <c r="B2401" s="4" t="s">
        <v>147</v>
      </c>
      <c r="C2401" s="4" t="s">
        <v>148</v>
      </c>
      <c r="D2401" s="55">
        <v>45623</v>
      </c>
      <c r="E2401" s="4" t="s">
        <v>4533</v>
      </c>
      <c r="F2401" s="4" t="s">
        <v>3709</v>
      </c>
      <c r="G2401" s="4" t="s">
        <v>37</v>
      </c>
      <c r="H2401" s="4" t="s">
        <v>38</v>
      </c>
      <c r="I2401" s="4" t="s">
        <v>3491</v>
      </c>
      <c r="J2401" s="4">
        <v>8</v>
      </c>
      <c r="K2401" s="55">
        <v>45762</v>
      </c>
      <c r="L2401" s="4" t="s">
        <v>860</v>
      </c>
      <c r="M2401" s="4" t="s">
        <v>2949</v>
      </c>
      <c r="N2401" s="55" t="s">
        <v>4546</v>
      </c>
      <c r="O2401" s="4" t="s">
        <v>6242</v>
      </c>
      <c r="P2401" s="55">
        <v>45762</v>
      </c>
      <c r="Q2401" s="4" t="s">
        <v>6243</v>
      </c>
      <c r="R2401" s="4"/>
      <c r="S2401" s="4"/>
      <c r="T2401" s="4">
        <v>0</v>
      </c>
      <c r="U2401" s="4" t="s">
        <v>150</v>
      </c>
      <c r="V2401" s="4">
        <v>301292</v>
      </c>
      <c r="W2401" s="4" t="s">
        <v>1602</v>
      </c>
      <c r="X2401" s="4">
        <v>301292</v>
      </c>
      <c r="Y2401" s="4" t="s">
        <v>1602</v>
      </c>
      <c r="Z2401" s="4">
        <v>15</v>
      </c>
      <c r="AA2401" s="4" t="s">
        <v>43</v>
      </c>
      <c r="AB2401" s="4">
        <v>1</v>
      </c>
      <c r="AC2401" s="4" t="s">
        <v>43</v>
      </c>
      <c r="AD2401" s="36">
        <v>43</v>
      </c>
      <c r="AE2401" s="36" t="s">
        <v>1603</v>
      </c>
      <c r="AF2401" s="4"/>
      <c r="AG2401" s="4"/>
      <c r="AH2401" s="4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</row>
    <row r="2402" spans="1:46" ht="15" customHeight="1" x14ac:dyDescent="0.35">
      <c r="A2402" s="4">
        <v>2025</v>
      </c>
      <c r="B2402" s="4" t="s">
        <v>147</v>
      </c>
      <c r="C2402" s="4" t="s">
        <v>207</v>
      </c>
      <c r="D2402" s="55">
        <v>45687</v>
      </c>
      <c r="E2402" s="4" t="s">
        <v>4533</v>
      </c>
      <c r="F2402" s="4" t="s">
        <v>3709</v>
      </c>
      <c r="G2402" s="4" t="s">
        <v>37</v>
      </c>
      <c r="H2402" s="4" t="s">
        <v>38</v>
      </c>
      <c r="I2402" s="4" t="s">
        <v>4515</v>
      </c>
      <c r="J2402" s="4">
        <v>6</v>
      </c>
      <c r="K2402" s="55"/>
      <c r="L2402" s="4" t="s">
        <v>860</v>
      </c>
      <c r="M2402" s="4" t="s">
        <v>3632</v>
      </c>
      <c r="N2402" s="55" t="s">
        <v>4516</v>
      </c>
      <c r="O2402" s="4" t="s">
        <v>6244</v>
      </c>
      <c r="P2402" s="55">
        <v>45804</v>
      </c>
      <c r="Q2402" s="4" t="s">
        <v>6245</v>
      </c>
      <c r="R2402" s="4"/>
      <c r="S2402" s="4"/>
      <c r="T2402" s="4">
        <v>0</v>
      </c>
      <c r="U2402" s="4" t="s">
        <v>150</v>
      </c>
      <c r="V2402" s="4">
        <v>300040</v>
      </c>
      <c r="W2402" s="4" t="s">
        <v>723</v>
      </c>
      <c r="X2402" s="4">
        <v>300040</v>
      </c>
      <c r="Y2402" s="4" t="s">
        <v>723</v>
      </c>
      <c r="Z2402" s="4">
        <v>1</v>
      </c>
      <c r="AA2402" s="4" t="s">
        <v>67</v>
      </c>
      <c r="AB2402" s="4">
        <v>4</v>
      </c>
      <c r="AC2402" s="4" t="s">
        <v>724</v>
      </c>
      <c r="AD2402" s="36">
        <v>1</v>
      </c>
      <c r="AE2402" s="36" t="s">
        <v>725</v>
      </c>
      <c r="AF2402" s="4"/>
      <c r="AG2402" s="4"/>
      <c r="AH2402" s="4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</row>
    <row r="2403" spans="1:46" ht="15" customHeight="1" x14ac:dyDescent="0.35">
      <c r="A2403" s="4">
        <v>2025</v>
      </c>
      <c r="B2403" s="4" t="s">
        <v>147</v>
      </c>
      <c r="C2403" s="4" t="s">
        <v>148</v>
      </c>
      <c r="D2403" s="55">
        <v>45527</v>
      </c>
      <c r="E2403" s="4" t="s">
        <v>4533</v>
      </c>
      <c r="F2403" s="4" t="s">
        <v>3709</v>
      </c>
      <c r="G2403" s="4" t="s">
        <v>37</v>
      </c>
      <c r="H2403" s="4" t="s">
        <v>38</v>
      </c>
      <c r="I2403" s="4" t="s">
        <v>3491</v>
      </c>
      <c r="J2403" s="4">
        <v>8</v>
      </c>
      <c r="K2403" s="55">
        <v>45790</v>
      </c>
      <c r="L2403" s="4" t="s">
        <v>860</v>
      </c>
      <c r="M2403" s="4" t="s">
        <v>2949</v>
      </c>
      <c r="N2403" s="55" t="s">
        <v>4546</v>
      </c>
      <c r="O2403" s="4" t="s">
        <v>6246</v>
      </c>
      <c r="P2403" s="55">
        <v>45790</v>
      </c>
      <c r="Q2403" s="4" t="s">
        <v>6247</v>
      </c>
      <c r="R2403" s="4"/>
      <c r="S2403" s="4"/>
      <c r="T2403" s="4">
        <v>0</v>
      </c>
      <c r="U2403" s="4" t="s">
        <v>150</v>
      </c>
      <c r="V2403" s="4">
        <v>301253</v>
      </c>
      <c r="W2403" s="4" t="s">
        <v>424</v>
      </c>
      <c r="X2403" s="4">
        <v>301253</v>
      </c>
      <c r="Y2403" s="4" t="s">
        <v>424</v>
      </c>
      <c r="Z2403" s="4">
        <v>15</v>
      </c>
      <c r="AA2403" s="4" t="s">
        <v>43</v>
      </c>
      <c r="AB2403" s="4">
        <v>1</v>
      </c>
      <c r="AC2403" s="4" t="s">
        <v>43</v>
      </c>
      <c r="AD2403" s="36">
        <v>4</v>
      </c>
      <c r="AE2403" s="36" t="s">
        <v>425</v>
      </c>
      <c r="AF2403" s="4"/>
      <c r="AG2403" s="4"/>
      <c r="AH2403" s="4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</row>
    <row r="2404" spans="1:46" ht="15" customHeight="1" x14ac:dyDescent="0.35">
      <c r="A2404" s="4">
        <v>2024</v>
      </c>
      <c r="B2404" s="4" t="s">
        <v>34</v>
      </c>
      <c r="C2404" s="4" t="s">
        <v>34</v>
      </c>
      <c r="D2404" s="55">
        <v>45468</v>
      </c>
      <c r="E2404" s="4" t="s">
        <v>4533</v>
      </c>
      <c r="F2404" s="4" t="s">
        <v>3709</v>
      </c>
      <c r="G2404" s="4" t="s">
        <v>37</v>
      </c>
      <c r="H2404" s="4" t="s">
        <v>38</v>
      </c>
      <c r="I2404" s="4" t="s">
        <v>3491</v>
      </c>
      <c r="J2404" s="4">
        <v>5</v>
      </c>
      <c r="K2404" s="55">
        <v>45646</v>
      </c>
      <c r="L2404" s="4" t="s">
        <v>860</v>
      </c>
      <c r="M2404" s="4" t="s">
        <v>3632</v>
      </c>
      <c r="N2404" s="55" t="s">
        <v>4973</v>
      </c>
      <c r="O2404" s="4" t="s">
        <v>6248</v>
      </c>
      <c r="P2404" s="55">
        <v>45646</v>
      </c>
      <c r="Q2404" s="4" t="s">
        <v>6249</v>
      </c>
      <c r="R2404" s="4"/>
      <c r="S2404" s="4"/>
      <c r="T2404" s="56">
        <v>7</v>
      </c>
      <c r="U2404" s="56" t="s">
        <v>181</v>
      </c>
      <c r="V2404" s="56">
        <v>73</v>
      </c>
      <c r="W2404" s="56" t="s">
        <v>241</v>
      </c>
      <c r="X2404" s="56">
        <v>1520</v>
      </c>
      <c r="Y2404" s="56" t="s">
        <v>242</v>
      </c>
      <c r="Z2404" s="56">
        <v>15</v>
      </c>
      <c r="AA2404" s="56" t="s">
        <v>43</v>
      </c>
      <c r="AB2404" s="56">
        <v>1</v>
      </c>
      <c r="AC2404" s="56" t="s">
        <v>43</v>
      </c>
      <c r="AD2404" s="37">
        <v>5</v>
      </c>
      <c r="AE2404" s="37" t="s">
        <v>243</v>
      </c>
      <c r="AF2404" s="4"/>
      <c r="AG2404" s="4"/>
      <c r="AH2404" s="4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</row>
    <row r="2405" spans="1:46" ht="15" customHeight="1" x14ac:dyDescent="0.35">
      <c r="A2405" s="4">
        <v>2024</v>
      </c>
      <c r="B2405" s="4" t="s">
        <v>147</v>
      </c>
      <c r="C2405" s="4" t="s">
        <v>148</v>
      </c>
      <c r="D2405" s="55">
        <v>45615</v>
      </c>
      <c r="E2405" s="4" t="s">
        <v>4533</v>
      </c>
      <c r="F2405" s="4" t="s">
        <v>3709</v>
      </c>
      <c r="G2405" s="4" t="s">
        <v>37</v>
      </c>
      <c r="H2405" s="4" t="s">
        <v>38</v>
      </c>
      <c r="I2405" s="4" t="s">
        <v>4515</v>
      </c>
      <c r="J2405" s="4">
        <v>8</v>
      </c>
      <c r="K2405" s="55">
        <v>45649</v>
      </c>
      <c r="L2405" s="4" t="s">
        <v>860</v>
      </c>
      <c r="M2405" s="4" t="s">
        <v>3632</v>
      </c>
      <c r="N2405" s="55" t="s">
        <v>5332</v>
      </c>
      <c r="O2405" s="4" t="s">
        <v>6250</v>
      </c>
      <c r="P2405" s="55">
        <v>45649</v>
      </c>
      <c r="Q2405" s="4" t="s">
        <v>6251</v>
      </c>
      <c r="R2405" s="4"/>
      <c r="S2405" s="4"/>
      <c r="T2405" s="4">
        <v>0</v>
      </c>
      <c r="U2405" s="4" t="s">
        <v>150</v>
      </c>
      <c r="V2405" s="4">
        <v>300680</v>
      </c>
      <c r="W2405" s="4" t="s">
        <v>628</v>
      </c>
      <c r="X2405" s="4">
        <v>300680</v>
      </c>
      <c r="Y2405" s="4" t="s">
        <v>628</v>
      </c>
      <c r="Z2405" s="4">
        <v>7</v>
      </c>
      <c r="AA2405" s="4" t="s">
        <v>329</v>
      </c>
      <c r="AB2405" s="4">
        <v>1</v>
      </c>
      <c r="AC2405" s="4" t="s">
        <v>330</v>
      </c>
      <c r="AD2405" s="36">
        <v>4</v>
      </c>
      <c r="AE2405" s="36" t="s">
        <v>629</v>
      </c>
      <c r="AF2405" s="4"/>
      <c r="AG2405" s="4"/>
      <c r="AH2405" s="4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</row>
    <row r="2406" spans="1:46" ht="15" customHeight="1" x14ac:dyDescent="0.35">
      <c r="A2406" s="4">
        <v>2024</v>
      </c>
      <c r="B2406" s="4" t="s">
        <v>34</v>
      </c>
      <c r="C2406" s="4" t="s">
        <v>289</v>
      </c>
      <c r="D2406" s="55">
        <v>45642</v>
      </c>
      <c r="E2406" s="4" t="s">
        <v>2956</v>
      </c>
      <c r="F2406" s="4" t="s">
        <v>36</v>
      </c>
      <c r="G2406" s="4" t="s">
        <v>921</v>
      </c>
      <c r="H2406" s="4" t="s">
        <v>38</v>
      </c>
      <c r="I2406" s="4" t="s">
        <v>2735</v>
      </c>
      <c r="J2406" s="4">
        <v>2</v>
      </c>
      <c r="K2406" s="55">
        <v>45652</v>
      </c>
      <c r="L2406" s="4" t="s">
        <v>860</v>
      </c>
      <c r="M2406" s="4" t="s">
        <v>3185</v>
      </c>
      <c r="N2406" s="55" t="s">
        <v>4516</v>
      </c>
      <c r="O2406" s="4" t="s">
        <v>6252</v>
      </c>
      <c r="P2406" s="55">
        <v>45652</v>
      </c>
      <c r="Q2406" s="4" t="s">
        <v>6253</v>
      </c>
      <c r="R2406" s="4"/>
      <c r="S2406" s="4"/>
      <c r="T2406" s="4">
        <v>24</v>
      </c>
      <c r="U2406" s="4" t="s">
        <v>876</v>
      </c>
      <c r="V2406" s="4">
        <v>24</v>
      </c>
      <c r="W2406" s="4" t="s">
        <v>876</v>
      </c>
      <c r="X2406" s="4">
        <v>201</v>
      </c>
      <c r="Y2406" s="4" t="s">
        <v>876</v>
      </c>
      <c r="Z2406" s="4">
        <v>15</v>
      </c>
      <c r="AA2406" s="4" t="s">
        <v>43</v>
      </c>
      <c r="AB2406" s="4">
        <v>1</v>
      </c>
      <c r="AC2406" s="4" t="s">
        <v>43</v>
      </c>
      <c r="AD2406" s="36">
        <v>1</v>
      </c>
      <c r="AE2406" s="36" t="s">
        <v>43</v>
      </c>
      <c r="AF2406" s="4"/>
      <c r="AG2406" s="4"/>
      <c r="AH2406" s="4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</row>
    <row r="2407" spans="1:46" ht="15" customHeight="1" x14ac:dyDescent="0.35">
      <c r="A2407" s="4">
        <v>2025</v>
      </c>
      <c r="B2407" s="4" t="s">
        <v>147</v>
      </c>
      <c r="C2407" s="4" t="s">
        <v>148</v>
      </c>
      <c r="D2407" s="55">
        <v>45646</v>
      </c>
      <c r="E2407" s="4" t="s">
        <v>4533</v>
      </c>
      <c r="F2407" s="4" t="s">
        <v>3709</v>
      </c>
      <c r="G2407" s="4" t="s">
        <v>37</v>
      </c>
      <c r="H2407" s="4" t="s">
        <v>38</v>
      </c>
      <c r="I2407" s="4" t="s">
        <v>4520</v>
      </c>
      <c r="J2407" s="56">
        <v>4</v>
      </c>
      <c r="K2407" s="57">
        <v>45699</v>
      </c>
      <c r="L2407" s="4" t="s">
        <v>860</v>
      </c>
      <c r="M2407" s="4" t="s">
        <v>3632</v>
      </c>
      <c r="N2407" s="55" t="s">
        <v>3710</v>
      </c>
      <c r="O2407" s="4" t="s">
        <v>6254</v>
      </c>
      <c r="P2407" s="55">
        <v>45699</v>
      </c>
      <c r="Q2407" s="4" t="s">
        <v>6255</v>
      </c>
      <c r="R2407" s="4"/>
      <c r="S2407" s="4"/>
      <c r="T2407" s="4">
        <v>0</v>
      </c>
      <c r="U2407" s="4" t="s">
        <v>150</v>
      </c>
      <c r="V2407" s="4">
        <v>301186</v>
      </c>
      <c r="W2407" s="4" t="s">
        <v>2561</v>
      </c>
      <c r="X2407" s="4">
        <v>301186</v>
      </c>
      <c r="Y2407" s="4" t="s">
        <v>2561</v>
      </c>
      <c r="Z2407" s="4">
        <v>13</v>
      </c>
      <c r="AA2407" s="4" t="s">
        <v>314</v>
      </c>
      <c r="AB2407" s="4">
        <v>8</v>
      </c>
      <c r="AC2407" s="4" t="s">
        <v>2132</v>
      </c>
      <c r="AD2407" s="36">
        <v>11</v>
      </c>
      <c r="AE2407" s="36" t="s">
        <v>2562</v>
      </c>
      <c r="AF2407" s="4"/>
      <c r="AG2407" s="4"/>
      <c r="AH2407" s="4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</row>
    <row r="2408" spans="1:46" ht="15" customHeight="1" x14ac:dyDescent="0.35">
      <c r="A2408" s="4">
        <v>2024</v>
      </c>
      <c r="B2408" s="4" t="s">
        <v>147</v>
      </c>
      <c r="C2408" s="4" t="s">
        <v>148</v>
      </c>
      <c r="D2408" s="55">
        <v>45650</v>
      </c>
      <c r="E2408" s="4" t="s">
        <v>4533</v>
      </c>
      <c r="F2408" s="4" t="s">
        <v>3709</v>
      </c>
      <c r="G2408" s="4" t="s">
        <v>37</v>
      </c>
      <c r="H2408" s="4" t="s">
        <v>38</v>
      </c>
      <c r="I2408" s="4" t="s">
        <v>5120</v>
      </c>
      <c r="J2408" s="4">
        <v>7</v>
      </c>
      <c r="K2408" s="55">
        <v>45653</v>
      </c>
      <c r="L2408" s="4" t="s">
        <v>860</v>
      </c>
      <c r="M2408" s="4" t="s">
        <v>2983</v>
      </c>
      <c r="N2408" s="55" t="s">
        <v>4516</v>
      </c>
      <c r="O2408" s="4" t="s">
        <v>6256</v>
      </c>
      <c r="P2408" s="55">
        <v>45653</v>
      </c>
      <c r="Q2408" s="4" t="s">
        <v>6257</v>
      </c>
      <c r="R2408" s="4"/>
      <c r="S2408" s="4"/>
      <c r="T2408" s="4">
        <v>0</v>
      </c>
      <c r="U2408" s="4" t="s">
        <v>150</v>
      </c>
      <c r="V2408" s="4">
        <v>301110</v>
      </c>
      <c r="W2408" s="4" t="s">
        <v>6258</v>
      </c>
      <c r="X2408" s="4">
        <v>301110</v>
      </c>
      <c r="Y2408" s="4" t="s">
        <v>6258</v>
      </c>
      <c r="Z2408" s="4">
        <v>12</v>
      </c>
      <c r="AA2408" s="4" t="s">
        <v>83</v>
      </c>
      <c r="AB2408" s="4">
        <v>8</v>
      </c>
      <c r="AC2408" s="4" t="s">
        <v>1303</v>
      </c>
      <c r="AD2408" s="36">
        <v>10</v>
      </c>
      <c r="AE2408" s="36" t="s">
        <v>6259</v>
      </c>
      <c r="AF2408" s="4"/>
      <c r="AG2408" s="4"/>
      <c r="AH2408" s="4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</row>
    <row r="2409" spans="1:46" ht="15" customHeight="1" x14ac:dyDescent="0.35">
      <c r="A2409" s="4">
        <v>2024</v>
      </c>
      <c r="B2409" s="4" t="s">
        <v>34</v>
      </c>
      <c r="C2409" s="4" t="s">
        <v>34</v>
      </c>
      <c r="D2409" s="55">
        <v>45631</v>
      </c>
      <c r="E2409" s="4" t="s">
        <v>4533</v>
      </c>
      <c r="F2409" s="4" t="s">
        <v>36</v>
      </c>
      <c r="G2409" s="4" t="s">
        <v>37</v>
      </c>
      <c r="H2409" s="4" t="s">
        <v>38</v>
      </c>
      <c r="I2409" s="4" t="s">
        <v>2948</v>
      </c>
      <c r="J2409" s="4">
        <v>5</v>
      </c>
      <c r="K2409" s="55">
        <v>45654</v>
      </c>
      <c r="L2409" s="4" t="s">
        <v>860</v>
      </c>
      <c r="M2409" s="4" t="s">
        <v>3632</v>
      </c>
      <c r="N2409" s="55" t="s">
        <v>4973</v>
      </c>
      <c r="O2409" s="4" t="s">
        <v>6260</v>
      </c>
      <c r="P2409" s="55">
        <v>45654</v>
      </c>
      <c r="Q2409" s="4" t="s">
        <v>6261</v>
      </c>
      <c r="R2409" s="4"/>
      <c r="S2409" s="4"/>
      <c r="T2409" s="4">
        <v>9</v>
      </c>
      <c r="U2409" s="4" t="s">
        <v>46</v>
      </c>
      <c r="V2409" s="4">
        <v>96</v>
      </c>
      <c r="W2409" s="4" t="s">
        <v>47</v>
      </c>
      <c r="X2409" s="4">
        <v>1650</v>
      </c>
      <c r="Y2409" s="4" t="s">
        <v>48</v>
      </c>
      <c r="Z2409" s="4">
        <v>15</v>
      </c>
      <c r="AA2409" s="4" t="s">
        <v>43</v>
      </c>
      <c r="AB2409" s="4">
        <v>1</v>
      </c>
      <c r="AC2409" s="4" t="s">
        <v>43</v>
      </c>
      <c r="AD2409" s="36">
        <v>31</v>
      </c>
      <c r="AE2409" s="36" t="s">
        <v>49</v>
      </c>
      <c r="AF2409" s="4"/>
      <c r="AG2409" s="4"/>
      <c r="AH2409" s="4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</row>
    <row r="2410" spans="1:46" ht="15" customHeight="1" x14ac:dyDescent="0.35">
      <c r="A2410" s="4">
        <v>2025</v>
      </c>
      <c r="B2410" s="4" t="s">
        <v>147</v>
      </c>
      <c r="C2410" s="4" t="s">
        <v>148</v>
      </c>
      <c r="D2410" s="55">
        <v>45649</v>
      </c>
      <c r="E2410" s="4" t="s">
        <v>4533</v>
      </c>
      <c r="F2410" s="4" t="s">
        <v>3709</v>
      </c>
      <c r="G2410" s="4" t="s">
        <v>37</v>
      </c>
      <c r="H2410" s="4" t="s">
        <v>38</v>
      </c>
      <c r="I2410" s="4" t="s">
        <v>4520</v>
      </c>
      <c r="J2410" s="4">
        <v>7</v>
      </c>
      <c r="K2410" s="57">
        <v>45756</v>
      </c>
      <c r="L2410" s="4" t="s">
        <v>860</v>
      </c>
      <c r="M2410" s="4" t="s">
        <v>2983</v>
      </c>
      <c r="N2410" s="55" t="s">
        <v>3710</v>
      </c>
      <c r="O2410" s="4" t="s">
        <v>6262</v>
      </c>
      <c r="P2410" s="57">
        <v>45756</v>
      </c>
      <c r="Q2410" s="4" t="s">
        <v>6263</v>
      </c>
      <c r="R2410" s="56"/>
      <c r="S2410" s="4"/>
      <c r="T2410" s="56">
        <v>0</v>
      </c>
      <c r="U2410" s="56" t="s">
        <v>150</v>
      </c>
      <c r="V2410" s="56">
        <v>300604</v>
      </c>
      <c r="W2410" s="56" t="s">
        <v>6264</v>
      </c>
      <c r="X2410" s="56">
        <v>300604</v>
      </c>
      <c r="Y2410" s="56" t="s">
        <v>6264</v>
      </c>
      <c r="Z2410" s="56">
        <v>6</v>
      </c>
      <c r="AA2410" s="56" t="s">
        <v>413</v>
      </c>
      <c r="AB2410" s="56">
        <v>4</v>
      </c>
      <c r="AC2410" s="56" t="s">
        <v>3003</v>
      </c>
      <c r="AD2410" s="37">
        <v>8</v>
      </c>
      <c r="AE2410" s="37" t="s">
        <v>6265</v>
      </c>
      <c r="AF2410" s="4"/>
      <c r="AG2410" s="4"/>
      <c r="AH2410" s="4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</row>
    <row r="2411" spans="1:46" ht="15" customHeight="1" x14ac:dyDescent="0.35">
      <c r="A2411" s="4">
        <v>2025</v>
      </c>
      <c r="B2411" s="4" t="s">
        <v>62</v>
      </c>
      <c r="C2411" s="4" t="s">
        <v>62</v>
      </c>
      <c r="D2411" s="55">
        <v>45653</v>
      </c>
      <c r="E2411" s="4" t="s">
        <v>2956</v>
      </c>
      <c r="F2411" s="4" t="s">
        <v>36</v>
      </c>
      <c r="G2411" s="4" t="s">
        <v>921</v>
      </c>
      <c r="H2411" s="4" t="s">
        <v>38</v>
      </c>
      <c r="I2411" s="4" t="s">
        <v>4520</v>
      </c>
      <c r="J2411" s="56">
        <v>3</v>
      </c>
      <c r="K2411" s="57">
        <v>45687</v>
      </c>
      <c r="L2411" s="4" t="s">
        <v>860</v>
      </c>
      <c r="M2411" s="4" t="s">
        <v>3632</v>
      </c>
      <c r="N2411" s="55" t="s">
        <v>3710</v>
      </c>
      <c r="O2411" s="4" t="s">
        <v>6266</v>
      </c>
      <c r="P2411" s="55">
        <v>45687</v>
      </c>
      <c r="Q2411" s="4" t="s">
        <v>6267</v>
      </c>
      <c r="R2411" s="4"/>
      <c r="S2411" s="4"/>
      <c r="T2411" s="4">
        <v>99</v>
      </c>
      <c r="U2411" s="4" t="s">
        <v>64</v>
      </c>
      <c r="V2411" s="4">
        <v>445</v>
      </c>
      <c r="W2411" s="4" t="s">
        <v>411</v>
      </c>
      <c r="X2411" s="4">
        <v>775</v>
      </c>
      <c r="Y2411" s="4" t="s">
        <v>412</v>
      </c>
      <c r="Z2411" s="4">
        <v>6</v>
      </c>
      <c r="AA2411" s="4" t="s">
        <v>413</v>
      </c>
      <c r="AB2411" s="4">
        <v>1</v>
      </c>
      <c r="AC2411" s="4" t="s">
        <v>413</v>
      </c>
      <c r="AD2411" s="36">
        <v>1</v>
      </c>
      <c r="AE2411" s="36" t="s">
        <v>413</v>
      </c>
      <c r="AF2411" s="4"/>
      <c r="AG2411" s="4"/>
      <c r="AH2411" s="4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</row>
    <row r="2412" spans="1:46" ht="15" customHeight="1" x14ac:dyDescent="0.35">
      <c r="A2412" s="4">
        <v>2024</v>
      </c>
      <c r="B2412" s="4" t="s">
        <v>147</v>
      </c>
      <c r="C2412" s="4" t="s">
        <v>207</v>
      </c>
      <c r="D2412" s="55">
        <v>45638</v>
      </c>
      <c r="E2412" s="4" t="s">
        <v>4525</v>
      </c>
      <c r="F2412" s="4" t="s">
        <v>3709</v>
      </c>
      <c r="G2412" s="4" t="s">
        <v>5808</v>
      </c>
      <c r="H2412" s="4" t="s">
        <v>38</v>
      </c>
      <c r="I2412" s="4" t="s">
        <v>3923</v>
      </c>
      <c r="J2412" s="4">
        <v>3</v>
      </c>
      <c r="K2412" s="55">
        <v>45653</v>
      </c>
      <c r="L2412" s="4" t="s">
        <v>860</v>
      </c>
      <c r="M2412" s="4" t="s">
        <v>2983</v>
      </c>
      <c r="N2412" s="55" t="s">
        <v>4546</v>
      </c>
      <c r="O2412" s="4" t="s">
        <v>6268</v>
      </c>
      <c r="P2412" s="55">
        <v>45653</v>
      </c>
      <c r="Q2412" s="4" t="s">
        <v>6269</v>
      </c>
      <c r="R2412" s="4"/>
      <c r="S2412" s="4"/>
      <c r="T2412" s="4">
        <v>0</v>
      </c>
      <c r="U2412" s="4" t="s">
        <v>150</v>
      </c>
      <c r="V2412" s="4">
        <v>300895</v>
      </c>
      <c r="W2412" s="4" t="s">
        <v>4528</v>
      </c>
      <c r="X2412" s="4">
        <v>300895</v>
      </c>
      <c r="Y2412" s="4" t="s">
        <v>4528</v>
      </c>
      <c r="Z2412" s="4">
        <v>10</v>
      </c>
      <c r="AA2412" s="4" t="s">
        <v>256</v>
      </c>
      <c r="AB2412" s="4">
        <v>2</v>
      </c>
      <c r="AC2412" s="4" t="s">
        <v>1358</v>
      </c>
      <c r="AD2412" s="36">
        <v>1</v>
      </c>
      <c r="AE2412" s="36" t="s">
        <v>1358</v>
      </c>
      <c r="AF2412" s="4"/>
      <c r="AG2412" s="4"/>
      <c r="AH2412" s="4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</row>
    <row r="2413" spans="1:46" ht="15" customHeight="1" x14ac:dyDescent="0.35">
      <c r="A2413" s="4">
        <v>2024</v>
      </c>
      <c r="B2413" s="4" t="s">
        <v>147</v>
      </c>
      <c r="C2413" s="4" t="s">
        <v>207</v>
      </c>
      <c r="D2413" s="55">
        <v>45577</v>
      </c>
      <c r="E2413" s="4" t="s">
        <v>2956</v>
      </c>
      <c r="F2413" s="4" t="s">
        <v>36</v>
      </c>
      <c r="G2413" s="4" t="s">
        <v>921</v>
      </c>
      <c r="H2413" s="4" t="s">
        <v>38</v>
      </c>
      <c r="I2413" s="4" t="s">
        <v>3923</v>
      </c>
      <c r="J2413" s="4">
        <v>3</v>
      </c>
      <c r="K2413" s="55">
        <v>45654</v>
      </c>
      <c r="L2413" s="4" t="s">
        <v>860</v>
      </c>
      <c r="M2413" s="4" t="s">
        <v>2983</v>
      </c>
      <c r="N2413" s="55" t="s">
        <v>4546</v>
      </c>
      <c r="O2413" s="4" t="s">
        <v>6270</v>
      </c>
      <c r="P2413" s="55">
        <v>45654</v>
      </c>
      <c r="Q2413" s="4" t="s">
        <v>6271</v>
      </c>
      <c r="R2413" s="4"/>
      <c r="S2413" s="4"/>
      <c r="T2413" s="4">
        <v>0</v>
      </c>
      <c r="U2413" s="4" t="s">
        <v>150</v>
      </c>
      <c r="V2413" s="4">
        <v>300941</v>
      </c>
      <c r="W2413" s="4" t="s">
        <v>1409</v>
      </c>
      <c r="X2413" s="4">
        <v>300941</v>
      </c>
      <c r="Y2413" s="4" t="s">
        <v>1409</v>
      </c>
      <c r="Z2413" s="4">
        <v>10</v>
      </c>
      <c r="AA2413" s="4" t="s">
        <v>256</v>
      </c>
      <c r="AB2413" s="4">
        <v>9</v>
      </c>
      <c r="AC2413" s="4" t="s">
        <v>1410</v>
      </c>
      <c r="AD2413" s="36">
        <v>1</v>
      </c>
      <c r="AE2413" s="36" t="s">
        <v>1410</v>
      </c>
      <c r="AF2413" s="4"/>
      <c r="AG2413" s="4"/>
      <c r="AH2413" s="4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</row>
    <row r="2414" spans="1:46" ht="15" customHeight="1" x14ac:dyDescent="0.35">
      <c r="A2414" s="4">
        <v>2025</v>
      </c>
      <c r="B2414" s="4" t="s">
        <v>147</v>
      </c>
      <c r="C2414" s="4" t="s">
        <v>207</v>
      </c>
      <c r="D2414" s="55">
        <v>45638</v>
      </c>
      <c r="E2414" s="4" t="s">
        <v>4533</v>
      </c>
      <c r="F2414" s="4" t="s">
        <v>3709</v>
      </c>
      <c r="G2414" s="4" t="s">
        <v>37</v>
      </c>
      <c r="H2414" s="4" t="s">
        <v>38</v>
      </c>
      <c r="I2414" s="4" t="s">
        <v>4515</v>
      </c>
      <c r="J2414" s="4">
        <v>12</v>
      </c>
      <c r="K2414" s="57">
        <v>45762</v>
      </c>
      <c r="L2414" s="4" t="s">
        <v>860</v>
      </c>
      <c r="M2414" s="4" t="s">
        <v>3632</v>
      </c>
      <c r="N2414" s="55" t="s">
        <v>4516</v>
      </c>
      <c r="O2414" s="4" t="s">
        <v>6272</v>
      </c>
      <c r="P2414" s="57">
        <v>45762</v>
      </c>
      <c r="Q2414" s="4" t="s">
        <v>6273</v>
      </c>
      <c r="R2414" s="56"/>
      <c r="S2414" s="4"/>
      <c r="T2414" s="56">
        <v>0</v>
      </c>
      <c r="U2414" s="56" t="s">
        <v>150</v>
      </c>
      <c r="V2414" s="56">
        <v>300028</v>
      </c>
      <c r="W2414" s="56" t="s">
        <v>6274</v>
      </c>
      <c r="X2414" s="56">
        <v>300028</v>
      </c>
      <c r="Y2414" s="56" t="s">
        <v>6274</v>
      </c>
      <c r="Z2414" s="56">
        <v>1</v>
      </c>
      <c r="AA2414" s="56" t="s">
        <v>67</v>
      </c>
      <c r="AB2414" s="56">
        <v>3</v>
      </c>
      <c r="AC2414" s="56" t="s">
        <v>6151</v>
      </c>
      <c r="AD2414" s="37">
        <v>1</v>
      </c>
      <c r="AE2414" s="37" t="s">
        <v>6275</v>
      </c>
      <c r="AF2414" s="4"/>
      <c r="AG2414" s="4"/>
      <c r="AH2414" s="4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</row>
    <row r="2415" spans="1:46" ht="15" customHeight="1" x14ac:dyDescent="0.35">
      <c r="A2415" s="4">
        <v>2025</v>
      </c>
      <c r="B2415" s="4" t="s">
        <v>147</v>
      </c>
      <c r="C2415" s="4" t="s">
        <v>148</v>
      </c>
      <c r="D2415" s="55">
        <v>45649</v>
      </c>
      <c r="E2415" s="4" t="s">
        <v>4533</v>
      </c>
      <c r="F2415" s="4" t="s">
        <v>3709</v>
      </c>
      <c r="G2415" s="4" t="s">
        <v>37</v>
      </c>
      <c r="H2415" s="4" t="s">
        <v>38</v>
      </c>
      <c r="I2415" s="4" t="s">
        <v>4520</v>
      </c>
      <c r="J2415" s="4">
        <v>10</v>
      </c>
      <c r="K2415" s="55">
        <v>45790</v>
      </c>
      <c r="L2415" s="4" t="s">
        <v>860</v>
      </c>
      <c r="M2415" s="4" t="s">
        <v>2983</v>
      </c>
      <c r="N2415" s="55" t="s">
        <v>3710</v>
      </c>
      <c r="O2415" s="4" t="s">
        <v>6276</v>
      </c>
      <c r="P2415" s="55">
        <v>45790</v>
      </c>
      <c r="Q2415" s="4" t="s">
        <v>6277</v>
      </c>
      <c r="R2415" s="4"/>
      <c r="S2415" s="4"/>
      <c r="T2415" s="4">
        <v>0</v>
      </c>
      <c r="U2415" s="4" t="s">
        <v>150</v>
      </c>
      <c r="V2415" s="4">
        <v>300574</v>
      </c>
      <c r="W2415" s="4" t="s">
        <v>6278</v>
      </c>
      <c r="X2415" s="4">
        <v>300574</v>
      </c>
      <c r="Y2415" s="4" t="s">
        <v>6278</v>
      </c>
      <c r="Z2415" s="4">
        <v>6</v>
      </c>
      <c r="AA2415" s="4" t="s">
        <v>413</v>
      </c>
      <c r="AB2415" s="4">
        <v>3</v>
      </c>
      <c r="AC2415" s="4" t="s">
        <v>3642</v>
      </c>
      <c r="AD2415" s="36">
        <v>9</v>
      </c>
      <c r="AE2415" s="36" t="s">
        <v>6279</v>
      </c>
      <c r="AF2415" s="4"/>
      <c r="AG2415" s="4"/>
      <c r="AH2415" s="4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</row>
    <row r="2416" spans="1:46" ht="15" customHeight="1" x14ac:dyDescent="0.35">
      <c r="A2416" s="4">
        <v>2024</v>
      </c>
      <c r="B2416" s="4" t="s">
        <v>34</v>
      </c>
      <c r="C2416" s="4" t="s">
        <v>289</v>
      </c>
      <c r="D2416" s="55">
        <v>45631</v>
      </c>
      <c r="E2416" s="4" t="s">
        <v>4533</v>
      </c>
      <c r="F2416" s="4" t="s">
        <v>3709</v>
      </c>
      <c r="G2416" s="4" t="s">
        <v>37</v>
      </c>
      <c r="H2416" s="4" t="s">
        <v>38</v>
      </c>
      <c r="I2416" s="4" t="s">
        <v>2735</v>
      </c>
      <c r="J2416" s="4">
        <v>6</v>
      </c>
      <c r="K2416" s="55">
        <v>45657</v>
      </c>
      <c r="L2416" s="4" t="s">
        <v>860</v>
      </c>
      <c r="M2416" s="4" t="s">
        <v>3185</v>
      </c>
      <c r="N2416" s="55" t="s">
        <v>4516</v>
      </c>
      <c r="O2416" s="4" t="s">
        <v>6280</v>
      </c>
      <c r="P2416" s="55">
        <v>45657</v>
      </c>
      <c r="Q2416" s="4" t="s">
        <v>6281</v>
      </c>
      <c r="R2416" s="4"/>
      <c r="S2416" s="4"/>
      <c r="T2416" s="4">
        <v>20</v>
      </c>
      <c r="U2416" s="4" t="s">
        <v>291</v>
      </c>
      <c r="V2416" s="4">
        <v>20</v>
      </c>
      <c r="W2416" s="4" t="s">
        <v>291</v>
      </c>
      <c r="X2416" s="4">
        <v>197</v>
      </c>
      <c r="Y2416" s="4" t="s">
        <v>291</v>
      </c>
      <c r="Z2416" s="4">
        <v>15</v>
      </c>
      <c r="AA2416" s="4" t="s">
        <v>43</v>
      </c>
      <c r="AB2416" s="4">
        <v>1</v>
      </c>
      <c r="AC2416" s="4" t="s">
        <v>43</v>
      </c>
      <c r="AD2416" s="36">
        <v>1</v>
      </c>
      <c r="AE2416" s="36" t="s">
        <v>43</v>
      </c>
      <c r="AF2416" s="4"/>
      <c r="AG2416" s="4"/>
      <c r="AH2416" s="4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</row>
    <row r="2417" spans="1:46" ht="15" customHeight="1" x14ac:dyDescent="0.35">
      <c r="A2417" s="4">
        <v>2025</v>
      </c>
      <c r="B2417" s="4" t="s">
        <v>147</v>
      </c>
      <c r="C2417" s="4" t="s">
        <v>207</v>
      </c>
      <c r="D2417" s="55">
        <v>45925</v>
      </c>
      <c r="E2417" s="4" t="s">
        <v>3708</v>
      </c>
      <c r="F2417" s="4" t="s">
        <v>3709</v>
      </c>
      <c r="G2417" s="4" t="s">
        <v>37</v>
      </c>
      <c r="H2417" s="4" t="s">
        <v>38</v>
      </c>
      <c r="I2417" s="4" t="s">
        <v>2712</v>
      </c>
      <c r="J2417" s="4">
        <v>5</v>
      </c>
      <c r="K2417" s="55">
        <v>45995</v>
      </c>
      <c r="L2417" s="4" t="s">
        <v>860</v>
      </c>
      <c r="M2417" s="4" t="s">
        <v>2983</v>
      </c>
      <c r="N2417" s="55" t="s">
        <v>3710</v>
      </c>
      <c r="O2417" s="4" t="s">
        <v>6282</v>
      </c>
      <c r="P2417" s="55">
        <v>45995</v>
      </c>
      <c r="Q2417" s="4" t="s">
        <v>6283</v>
      </c>
      <c r="R2417" s="4"/>
      <c r="S2417" s="4"/>
      <c r="T2417" s="4">
        <v>0</v>
      </c>
      <c r="U2417" s="4" t="s">
        <v>150</v>
      </c>
      <c r="V2417" s="4">
        <v>300946</v>
      </c>
      <c r="W2417" s="4" t="s">
        <v>6284</v>
      </c>
      <c r="X2417" s="4">
        <v>300946</v>
      </c>
      <c r="Y2417" s="4" t="s">
        <v>6285</v>
      </c>
      <c r="Z2417" s="4">
        <v>10</v>
      </c>
      <c r="AA2417" s="4" t="s">
        <v>256</v>
      </c>
      <c r="AB2417" s="4">
        <v>2</v>
      </c>
      <c r="AC2417" s="4" t="s">
        <v>6052</v>
      </c>
      <c r="AD2417" s="36">
        <v>1</v>
      </c>
      <c r="AE2417" s="36" t="s">
        <v>6052</v>
      </c>
      <c r="AF2417" s="4"/>
      <c r="AG2417" s="4"/>
      <c r="AH2417" s="4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</row>
    <row r="2418" spans="1:46" ht="15" customHeight="1" x14ac:dyDescent="0.35">
      <c r="A2418" s="4">
        <v>2025</v>
      </c>
      <c r="B2418" s="4" t="s">
        <v>34</v>
      </c>
      <c r="C2418" s="4" t="s">
        <v>34</v>
      </c>
      <c r="D2418" s="55">
        <v>45628</v>
      </c>
      <c r="E2418" s="4" t="s">
        <v>4533</v>
      </c>
      <c r="F2418" s="4" t="s">
        <v>3709</v>
      </c>
      <c r="G2418" s="4" t="s">
        <v>37</v>
      </c>
      <c r="H2418" s="4" t="s">
        <v>38</v>
      </c>
      <c r="I2418" s="4" t="s">
        <v>2735</v>
      </c>
      <c r="J2418" s="4">
        <v>4</v>
      </c>
      <c r="K2418" s="55">
        <v>45686</v>
      </c>
      <c r="L2418" s="4" t="s">
        <v>860</v>
      </c>
      <c r="M2418" s="4" t="s">
        <v>3185</v>
      </c>
      <c r="N2418" s="55" t="s">
        <v>4973</v>
      </c>
      <c r="O2418" s="4" t="s">
        <v>5880</v>
      </c>
      <c r="P2418" s="55">
        <v>45686</v>
      </c>
      <c r="Q2418" s="4" t="s">
        <v>6286</v>
      </c>
      <c r="R2418" s="4"/>
      <c r="S2418" s="4"/>
      <c r="T2418" s="4">
        <v>11</v>
      </c>
      <c r="U2418" s="4" t="s">
        <v>342</v>
      </c>
      <c r="V2418" s="4">
        <v>11</v>
      </c>
      <c r="W2418" s="4" t="s">
        <v>364</v>
      </c>
      <c r="X2418" s="4">
        <v>117</v>
      </c>
      <c r="Y2418" s="4" t="s">
        <v>365</v>
      </c>
      <c r="Z2418" s="4">
        <v>15</v>
      </c>
      <c r="AA2418" s="4" t="s">
        <v>43</v>
      </c>
      <c r="AB2418" s="4">
        <v>1</v>
      </c>
      <c r="AC2418" s="4" t="s">
        <v>43</v>
      </c>
      <c r="AD2418" s="36">
        <v>13</v>
      </c>
      <c r="AE2418" s="36" t="s">
        <v>44</v>
      </c>
      <c r="AF2418" s="4"/>
      <c r="AG2418" s="4"/>
      <c r="AH2418" s="4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</row>
    <row r="2419" spans="1:46" ht="15" customHeight="1" x14ac:dyDescent="0.35">
      <c r="A2419" s="4">
        <v>2025</v>
      </c>
      <c r="B2419" s="4" t="s">
        <v>147</v>
      </c>
      <c r="C2419" s="4" t="s">
        <v>207</v>
      </c>
      <c r="D2419" s="55">
        <v>45428</v>
      </c>
      <c r="E2419" s="4" t="s">
        <v>4533</v>
      </c>
      <c r="F2419" s="4" t="s">
        <v>3709</v>
      </c>
      <c r="G2419" s="4" t="s">
        <v>37</v>
      </c>
      <c r="H2419" s="4" t="s">
        <v>38</v>
      </c>
      <c r="I2419" s="4" t="s">
        <v>2712</v>
      </c>
      <c r="J2419" s="4">
        <v>6</v>
      </c>
      <c r="K2419" s="55">
        <v>45729</v>
      </c>
      <c r="L2419" s="4" t="s">
        <v>860</v>
      </c>
      <c r="M2419" s="4" t="s">
        <v>3632</v>
      </c>
      <c r="N2419" s="55" t="s">
        <v>3710</v>
      </c>
      <c r="O2419" s="4" t="s">
        <v>6287</v>
      </c>
      <c r="P2419" s="55">
        <v>45729</v>
      </c>
      <c r="Q2419" s="4" t="s">
        <v>6288</v>
      </c>
      <c r="R2419" s="4"/>
      <c r="S2419" s="4"/>
      <c r="T2419" s="4">
        <v>0</v>
      </c>
      <c r="U2419" s="4" t="s">
        <v>150</v>
      </c>
      <c r="V2419" s="4">
        <v>301778</v>
      </c>
      <c r="W2419" s="4" t="s">
        <v>209</v>
      </c>
      <c r="X2419" s="4">
        <v>301778</v>
      </c>
      <c r="Y2419" s="4" t="s">
        <v>209</v>
      </c>
      <c r="Z2419" s="4">
        <v>23</v>
      </c>
      <c r="AA2419" s="4" t="s">
        <v>113</v>
      </c>
      <c r="AB2419" s="4">
        <v>1</v>
      </c>
      <c r="AC2419" s="4" t="s">
        <v>113</v>
      </c>
      <c r="AD2419" s="36">
        <v>1</v>
      </c>
      <c r="AE2419" s="36" t="s">
        <v>113</v>
      </c>
      <c r="AF2419" s="4"/>
      <c r="AG2419" s="4"/>
      <c r="AH2419" s="4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</row>
    <row r="2420" spans="1:46" ht="15" customHeight="1" x14ac:dyDescent="0.35">
      <c r="A2420" s="4">
        <v>2026</v>
      </c>
      <c r="B2420" s="4" t="s">
        <v>147</v>
      </c>
      <c r="C2420" s="4" t="s">
        <v>148</v>
      </c>
      <c r="D2420" s="55">
        <v>45894</v>
      </c>
      <c r="E2420" s="4" t="s">
        <v>3708</v>
      </c>
      <c r="F2420" s="4" t="s">
        <v>3709</v>
      </c>
      <c r="G2420" s="4" t="s">
        <v>37</v>
      </c>
      <c r="H2420" s="4" t="s">
        <v>4538</v>
      </c>
      <c r="I2420" s="4" t="s">
        <v>4515</v>
      </c>
      <c r="J2420" s="4">
        <v>1</v>
      </c>
      <c r="K2420" s="55">
        <v>45897</v>
      </c>
      <c r="L2420" s="4" t="s">
        <v>4540</v>
      </c>
      <c r="M2420" s="4" t="s">
        <v>6289</v>
      </c>
      <c r="N2420" s="55"/>
      <c r="O2420" s="4"/>
      <c r="P2420" s="55"/>
      <c r="Q2420" s="4"/>
      <c r="R2420" s="4"/>
      <c r="S2420" s="4"/>
      <c r="T2420" s="4">
        <v>0</v>
      </c>
      <c r="U2420" s="4" t="s">
        <v>150</v>
      </c>
      <c r="V2420" s="4">
        <v>301853</v>
      </c>
      <c r="W2420" s="4" t="s">
        <v>642</v>
      </c>
      <c r="X2420" s="4">
        <v>301853</v>
      </c>
      <c r="Y2420" s="4" t="s">
        <v>642</v>
      </c>
      <c r="Z2420" s="4">
        <v>7</v>
      </c>
      <c r="AA2420" s="4" t="s">
        <v>329</v>
      </c>
      <c r="AB2420" s="4">
        <v>1</v>
      </c>
      <c r="AC2420" s="4" t="s">
        <v>330</v>
      </c>
      <c r="AD2420" s="36">
        <v>7</v>
      </c>
      <c r="AE2420" s="36" t="s">
        <v>643</v>
      </c>
      <c r="AF2420" s="4"/>
      <c r="AG2420" s="4"/>
      <c r="AH2420" s="4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</row>
    <row r="2421" spans="1:46" ht="15" customHeight="1" x14ac:dyDescent="0.35">
      <c r="A2421" s="4">
        <v>2025</v>
      </c>
      <c r="B2421" s="4" t="s">
        <v>147</v>
      </c>
      <c r="C2421" s="4" t="s">
        <v>207</v>
      </c>
      <c r="D2421" s="55">
        <v>45659</v>
      </c>
      <c r="E2421" s="4" t="s">
        <v>4533</v>
      </c>
      <c r="F2421" s="4" t="s">
        <v>3709</v>
      </c>
      <c r="G2421" s="4" t="s">
        <v>37</v>
      </c>
      <c r="H2421" s="4" t="s">
        <v>38</v>
      </c>
      <c r="I2421" s="4" t="s">
        <v>2755</v>
      </c>
      <c r="J2421" s="4">
        <v>4</v>
      </c>
      <c r="K2421" s="55">
        <v>45845</v>
      </c>
      <c r="L2421" s="4" t="s">
        <v>860</v>
      </c>
      <c r="M2421" s="4" t="s">
        <v>2983</v>
      </c>
      <c r="N2421" s="55" t="s">
        <v>3710</v>
      </c>
      <c r="O2421" s="4" t="s">
        <v>6290</v>
      </c>
      <c r="P2421" s="55">
        <v>45845</v>
      </c>
      <c r="Q2421" s="4" t="s">
        <v>6291</v>
      </c>
      <c r="R2421" s="4"/>
      <c r="S2421" s="4"/>
      <c r="T2421" s="4">
        <v>0</v>
      </c>
      <c r="U2421" s="4" t="s">
        <v>150</v>
      </c>
      <c r="V2421" s="4">
        <v>300684</v>
      </c>
      <c r="W2421" s="4" t="s">
        <v>211</v>
      </c>
      <c r="X2421" s="4">
        <v>300684</v>
      </c>
      <c r="Y2421" s="4" t="s">
        <v>211</v>
      </c>
      <c r="Z2421" s="4">
        <v>8</v>
      </c>
      <c r="AA2421" s="4" t="s">
        <v>191</v>
      </c>
      <c r="AB2421" s="4">
        <v>1</v>
      </c>
      <c r="AC2421" s="4" t="s">
        <v>191</v>
      </c>
      <c r="AD2421" s="36">
        <v>1</v>
      </c>
      <c r="AE2421" s="36" t="s">
        <v>191</v>
      </c>
      <c r="AF2421" s="4"/>
      <c r="AG2421" s="4"/>
      <c r="AH2421" s="4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</row>
    <row r="2422" spans="1:46" ht="15" customHeight="1" x14ac:dyDescent="0.35">
      <c r="A2422" s="4">
        <v>2025</v>
      </c>
      <c r="B2422" s="4" t="s">
        <v>147</v>
      </c>
      <c r="C2422" s="4" t="s">
        <v>148</v>
      </c>
      <c r="D2422" s="55">
        <v>45644</v>
      </c>
      <c r="E2422" s="4" t="s">
        <v>4533</v>
      </c>
      <c r="F2422" s="4" t="s">
        <v>3709</v>
      </c>
      <c r="G2422" s="4" t="s">
        <v>37</v>
      </c>
      <c r="H2422" s="4" t="s">
        <v>38</v>
      </c>
      <c r="I2422" s="4" t="s">
        <v>2728</v>
      </c>
      <c r="J2422" s="4">
        <v>5</v>
      </c>
      <c r="K2422" s="55">
        <v>45891</v>
      </c>
      <c r="L2422" s="4" t="s">
        <v>860</v>
      </c>
      <c r="M2422" s="4" t="s">
        <v>2983</v>
      </c>
      <c r="N2422" s="55" t="s">
        <v>3710</v>
      </c>
      <c r="O2422" s="4" t="s">
        <v>6292</v>
      </c>
      <c r="P2422" s="55">
        <v>45891</v>
      </c>
      <c r="Q2422" s="4" t="s">
        <v>6293</v>
      </c>
      <c r="R2422" s="4"/>
      <c r="S2422" s="4"/>
      <c r="T2422" s="4">
        <v>0</v>
      </c>
      <c r="U2422" s="4" t="s">
        <v>150</v>
      </c>
      <c r="V2422" s="4">
        <v>301468</v>
      </c>
      <c r="W2422" s="4" t="s">
        <v>6294</v>
      </c>
      <c r="X2422" s="4">
        <v>301468</v>
      </c>
      <c r="Y2422" s="4" t="s">
        <v>6294</v>
      </c>
      <c r="Z2422" s="4">
        <v>16</v>
      </c>
      <c r="AA2422" s="4" t="s">
        <v>88</v>
      </c>
      <c r="AB2422" s="4">
        <v>6</v>
      </c>
      <c r="AC2422" s="4" t="s">
        <v>117</v>
      </c>
      <c r="AD2422" s="36">
        <v>4</v>
      </c>
      <c r="AE2422" s="36" t="s">
        <v>6295</v>
      </c>
      <c r="AF2422" s="4"/>
      <c r="AG2422" s="4"/>
      <c r="AH2422" s="4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</row>
    <row r="2423" spans="1:46" ht="15" customHeight="1" x14ac:dyDescent="0.35">
      <c r="A2423" s="4">
        <v>2025</v>
      </c>
      <c r="B2423" s="4" t="s">
        <v>147</v>
      </c>
      <c r="C2423" s="4" t="s">
        <v>148</v>
      </c>
      <c r="D2423" s="55">
        <v>45643</v>
      </c>
      <c r="E2423" s="4" t="s">
        <v>4533</v>
      </c>
      <c r="F2423" s="4" t="s">
        <v>3709</v>
      </c>
      <c r="G2423" s="4" t="s">
        <v>37</v>
      </c>
      <c r="H2423" s="4" t="s">
        <v>38</v>
      </c>
      <c r="I2423" s="4" t="s">
        <v>2728</v>
      </c>
      <c r="J2423" s="4">
        <v>2</v>
      </c>
      <c r="K2423" s="55">
        <v>45749</v>
      </c>
      <c r="L2423" s="4" t="s">
        <v>860</v>
      </c>
      <c r="M2423" s="4" t="s">
        <v>2983</v>
      </c>
      <c r="N2423" s="55" t="s">
        <v>3710</v>
      </c>
      <c r="O2423" s="4" t="s">
        <v>6296</v>
      </c>
      <c r="P2423" s="55">
        <v>45749</v>
      </c>
      <c r="Q2423" s="4" t="s">
        <v>6297</v>
      </c>
      <c r="R2423" s="4"/>
      <c r="S2423" s="4"/>
      <c r="T2423" s="4">
        <v>0</v>
      </c>
      <c r="U2423" s="4" t="s">
        <v>150</v>
      </c>
      <c r="V2423" s="4">
        <v>300501</v>
      </c>
      <c r="W2423" s="4" t="s">
        <v>6298</v>
      </c>
      <c r="X2423" s="4">
        <v>300501</v>
      </c>
      <c r="Y2423" s="4" t="s">
        <v>6298</v>
      </c>
      <c r="Z2423" s="4">
        <v>5</v>
      </c>
      <c r="AA2423" s="4" t="s">
        <v>77</v>
      </c>
      <c r="AB2423" s="4">
        <v>7</v>
      </c>
      <c r="AC2423" s="4" t="s">
        <v>1405</v>
      </c>
      <c r="AD2423" s="36">
        <v>2</v>
      </c>
      <c r="AE2423" s="36" t="s">
        <v>6299</v>
      </c>
      <c r="AF2423" s="4"/>
      <c r="AG2423" s="4"/>
      <c r="AH2423" s="4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</row>
    <row r="2424" spans="1:46" ht="15" customHeight="1" x14ac:dyDescent="0.35">
      <c r="A2424" s="4">
        <v>2025</v>
      </c>
      <c r="B2424" s="4" t="s">
        <v>62</v>
      </c>
      <c r="C2424" s="4" t="s">
        <v>62</v>
      </c>
      <c r="D2424" s="55">
        <v>45664</v>
      </c>
      <c r="E2424" s="4" t="s">
        <v>4533</v>
      </c>
      <c r="F2424" s="4" t="s">
        <v>3709</v>
      </c>
      <c r="G2424" s="4" t="s">
        <v>37</v>
      </c>
      <c r="H2424" s="4" t="s">
        <v>38</v>
      </c>
      <c r="I2424" s="4" t="s">
        <v>748</v>
      </c>
      <c r="J2424" s="4">
        <v>7</v>
      </c>
      <c r="K2424" s="55">
        <v>45821</v>
      </c>
      <c r="L2424" s="4" t="s">
        <v>860</v>
      </c>
      <c r="M2424" s="4" t="s">
        <v>3632</v>
      </c>
      <c r="N2424" s="55" t="s">
        <v>4516</v>
      </c>
      <c r="O2424" s="4" t="s">
        <v>6300</v>
      </c>
      <c r="P2424" s="55">
        <v>45821</v>
      </c>
      <c r="Q2424" s="4" t="s">
        <v>6301</v>
      </c>
      <c r="R2424" s="4"/>
      <c r="S2424" s="4"/>
      <c r="T2424" s="4">
        <v>99</v>
      </c>
      <c r="U2424" s="4" t="s">
        <v>64</v>
      </c>
      <c r="V2424" s="4">
        <v>463</v>
      </c>
      <c r="W2424" s="4" t="s">
        <v>419</v>
      </c>
      <c r="X2424" s="4">
        <v>1027</v>
      </c>
      <c r="Y2424" s="4" t="s">
        <v>420</v>
      </c>
      <c r="Z2424" s="4">
        <v>15</v>
      </c>
      <c r="AA2424" s="4" t="s">
        <v>43</v>
      </c>
      <c r="AB2424" s="4">
        <v>8</v>
      </c>
      <c r="AC2424" s="4" t="s">
        <v>421</v>
      </c>
      <c r="AD2424" s="36">
        <v>1</v>
      </c>
      <c r="AE2424" s="36" t="s">
        <v>422</v>
      </c>
      <c r="AF2424" s="4"/>
      <c r="AG2424" s="4"/>
      <c r="AH2424" s="4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</row>
    <row r="2425" spans="1:46" ht="15" customHeight="1" x14ac:dyDescent="0.35">
      <c r="A2425" s="4">
        <v>2025</v>
      </c>
      <c r="B2425" s="4" t="s">
        <v>147</v>
      </c>
      <c r="C2425" s="4" t="s">
        <v>148</v>
      </c>
      <c r="D2425" s="55">
        <v>45665</v>
      </c>
      <c r="E2425" s="4" t="s">
        <v>4533</v>
      </c>
      <c r="F2425" s="4" t="s">
        <v>3709</v>
      </c>
      <c r="G2425" s="4" t="s">
        <v>37</v>
      </c>
      <c r="H2425" s="4" t="s">
        <v>38</v>
      </c>
      <c r="I2425" s="4" t="s">
        <v>748</v>
      </c>
      <c r="J2425" s="4">
        <v>6</v>
      </c>
      <c r="K2425" s="55">
        <v>45743</v>
      </c>
      <c r="L2425" s="4" t="s">
        <v>860</v>
      </c>
      <c r="M2425" s="4" t="s">
        <v>2983</v>
      </c>
      <c r="N2425" s="55" t="s">
        <v>4516</v>
      </c>
      <c r="O2425" s="4" t="s">
        <v>6302</v>
      </c>
      <c r="P2425" s="55">
        <v>45743</v>
      </c>
      <c r="Q2425" s="4" t="s">
        <v>6303</v>
      </c>
      <c r="R2425" s="4"/>
      <c r="S2425" s="4"/>
      <c r="T2425" s="4">
        <v>0</v>
      </c>
      <c r="U2425" s="4" t="s">
        <v>150</v>
      </c>
      <c r="V2425" s="4">
        <v>301297</v>
      </c>
      <c r="W2425" s="4" t="s">
        <v>4278</v>
      </c>
      <c r="X2425" s="4">
        <v>301297</v>
      </c>
      <c r="Y2425" s="4" t="s">
        <v>4278</v>
      </c>
      <c r="Z2425" s="4">
        <v>15</v>
      </c>
      <c r="AA2425" s="4" t="s">
        <v>43</v>
      </c>
      <c r="AB2425" s="4">
        <v>2</v>
      </c>
      <c r="AC2425" s="4" t="s">
        <v>509</v>
      </c>
      <c r="AD2425" s="36">
        <v>4</v>
      </c>
      <c r="AE2425" s="36" t="s">
        <v>4279</v>
      </c>
      <c r="AF2425" s="4"/>
      <c r="AG2425" s="4"/>
      <c r="AH2425" s="4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</row>
    <row r="2426" spans="1:46" ht="15" customHeight="1" x14ac:dyDescent="0.35">
      <c r="A2426" s="4">
        <v>2025</v>
      </c>
      <c r="B2426" s="4" t="s">
        <v>147</v>
      </c>
      <c r="C2426" s="4" t="s">
        <v>207</v>
      </c>
      <c r="D2426" s="55">
        <v>45644</v>
      </c>
      <c r="E2426" s="4" t="s">
        <v>2956</v>
      </c>
      <c r="F2426" s="4" t="s">
        <v>3709</v>
      </c>
      <c r="G2426" s="4" t="s">
        <v>921</v>
      </c>
      <c r="H2426" s="4" t="s">
        <v>38</v>
      </c>
      <c r="I2426" s="4" t="s">
        <v>2728</v>
      </c>
      <c r="J2426" s="4">
        <v>4</v>
      </c>
      <c r="K2426" s="55">
        <v>45770</v>
      </c>
      <c r="L2426" s="4" t="s">
        <v>860</v>
      </c>
      <c r="M2426" s="4" t="s">
        <v>2983</v>
      </c>
      <c r="N2426" s="55" t="s">
        <v>3710</v>
      </c>
      <c r="O2426" s="4" t="s">
        <v>6304</v>
      </c>
      <c r="P2426" s="55">
        <v>45770</v>
      </c>
      <c r="Q2426" s="4" t="s">
        <v>6305</v>
      </c>
      <c r="R2426" s="4"/>
      <c r="S2426" s="4"/>
      <c r="T2426" s="56">
        <v>0</v>
      </c>
      <c r="U2426" s="56" t="s">
        <v>150</v>
      </c>
      <c r="V2426" s="56">
        <v>301465</v>
      </c>
      <c r="W2426" s="56" t="s">
        <v>4294</v>
      </c>
      <c r="X2426" s="56">
        <v>301465</v>
      </c>
      <c r="Y2426" s="56" t="s">
        <v>4294</v>
      </c>
      <c r="Z2426" s="56">
        <v>16</v>
      </c>
      <c r="AA2426" s="56" t="s">
        <v>88</v>
      </c>
      <c r="AB2426" s="56">
        <v>6</v>
      </c>
      <c r="AC2426" s="56" t="s">
        <v>117</v>
      </c>
      <c r="AD2426" s="37">
        <v>1</v>
      </c>
      <c r="AE2426" s="37" t="s">
        <v>4295</v>
      </c>
      <c r="AF2426" s="4"/>
      <c r="AG2426" s="4"/>
      <c r="AH2426" s="4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</row>
    <row r="2427" spans="1:46" ht="15" customHeight="1" x14ac:dyDescent="0.35">
      <c r="A2427" s="4">
        <v>2025</v>
      </c>
      <c r="B2427" s="4" t="s">
        <v>34</v>
      </c>
      <c r="C2427" s="4" t="s">
        <v>34</v>
      </c>
      <c r="D2427" s="55">
        <v>45644</v>
      </c>
      <c r="E2427" s="4" t="s">
        <v>4533</v>
      </c>
      <c r="F2427" s="4" t="s">
        <v>3709</v>
      </c>
      <c r="G2427" s="4" t="s">
        <v>37</v>
      </c>
      <c r="H2427" s="4" t="s">
        <v>38</v>
      </c>
      <c r="I2427" s="4" t="s">
        <v>2728</v>
      </c>
      <c r="J2427" s="4">
        <v>2</v>
      </c>
      <c r="K2427" s="55">
        <v>45693</v>
      </c>
      <c r="L2427" s="4" t="s">
        <v>860</v>
      </c>
      <c r="M2427" s="4" t="s">
        <v>3632</v>
      </c>
      <c r="N2427" s="55" t="s">
        <v>4973</v>
      </c>
      <c r="O2427" s="4" t="s">
        <v>6306</v>
      </c>
      <c r="P2427" s="55">
        <v>45693</v>
      </c>
      <c r="Q2427" s="4" t="s">
        <v>6307</v>
      </c>
      <c r="R2427" s="4"/>
      <c r="S2427" s="4"/>
      <c r="T2427" s="4">
        <v>38</v>
      </c>
      <c r="U2427" s="4" t="s">
        <v>59</v>
      </c>
      <c r="V2427" s="4">
        <v>240</v>
      </c>
      <c r="W2427" s="4" t="s">
        <v>327</v>
      </c>
      <c r="X2427" s="4">
        <v>193</v>
      </c>
      <c r="Y2427" s="4" t="s">
        <v>328</v>
      </c>
      <c r="Z2427" s="4">
        <v>7</v>
      </c>
      <c r="AA2427" s="4" t="s">
        <v>329</v>
      </c>
      <c r="AB2427" s="4">
        <v>1</v>
      </c>
      <c r="AC2427" s="4" t="s">
        <v>330</v>
      </c>
      <c r="AD2427" s="36">
        <v>1</v>
      </c>
      <c r="AE2427" s="36" t="s">
        <v>331</v>
      </c>
      <c r="AF2427" s="4"/>
      <c r="AG2427" s="4"/>
      <c r="AH2427" s="4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</row>
    <row r="2428" spans="1:46" ht="15" customHeight="1" x14ac:dyDescent="0.35">
      <c r="A2428" s="4">
        <v>2025</v>
      </c>
      <c r="B2428" s="4" t="s">
        <v>147</v>
      </c>
      <c r="C2428" s="4" t="s">
        <v>207</v>
      </c>
      <c r="D2428" s="55">
        <v>45665</v>
      </c>
      <c r="E2428" s="4" t="s">
        <v>3708</v>
      </c>
      <c r="F2428" s="4" t="s">
        <v>3709</v>
      </c>
      <c r="G2428" s="4" t="s">
        <v>37</v>
      </c>
      <c r="H2428" s="4" t="s">
        <v>38</v>
      </c>
      <c r="I2428" s="4" t="s">
        <v>748</v>
      </c>
      <c r="J2428" s="4">
        <v>9</v>
      </c>
      <c r="K2428" s="55">
        <v>45870</v>
      </c>
      <c r="L2428" s="4" t="s">
        <v>860</v>
      </c>
      <c r="M2428" s="4" t="s">
        <v>2983</v>
      </c>
      <c r="N2428" s="55" t="s">
        <v>4516</v>
      </c>
      <c r="O2428" s="4" t="s">
        <v>6308</v>
      </c>
      <c r="P2428" s="55">
        <v>45870</v>
      </c>
      <c r="Q2428" s="4" t="s">
        <v>6309</v>
      </c>
      <c r="R2428" s="4"/>
      <c r="S2428" s="4"/>
      <c r="T2428" s="4">
        <v>0</v>
      </c>
      <c r="U2428" s="4" t="s">
        <v>150</v>
      </c>
      <c r="V2428" s="4">
        <v>301371</v>
      </c>
      <c r="W2428" s="4" t="s">
        <v>747</v>
      </c>
      <c r="X2428" s="4">
        <v>301371</v>
      </c>
      <c r="Y2428" s="4" t="s">
        <v>747</v>
      </c>
      <c r="Z2428" s="4">
        <v>15</v>
      </c>
      <c r="AA2428" s="4" t="s">
        <v>43</v>
      </c>
      <c r="AB2428" s="4">
        <v>8</v>
      </c>
      <c r="AC2428" s="4" t="s">
        <v>421</v>
      </c>
      <c r="AD2428" s="36">
        <v>1</v>
      </c>
      <c r="AE2428" s="36" t="s">
        <v>422</v>
      </c>
      <c r="AF2428" s="4"/>
      <c r="AG2428" s="4"/>
      <c r="AH2428" s="4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</row>
    <row r="2429" spans="1:46" ht="15" customHeight="1" x14ac:dyDescent="0.35">
      <c r="A2429" s="4">
        <v>2025</v>
      </c>
      <c r="B2429" s="4" t="s">
        <v>147</v>
      </c>
      <c r="C2429" s="4" t="s">
        <v>148</v>
      </c>
      <c r="D2429" s="55">
        <v>45663</v>
      </c>
      <c r="E2429" s="4" t="s">
        <v>4533</v>
      </c>
      <c r="F2429" s="4" t="s">
        <v>3709</v>
      </c>
      <c r="G2429" s="4" t="s">
        <v>37</v>
      </c>
      <c r="H2429" s="4" t="s">
        <v>38</v>
      </c>
      <c r="I2429" s="4" t="s">
        <v>4520</v>
      </c>
      <c r="J2429" s="4">
        <v>5</v>
      </c>
      <c r="K2429" s="55">
        <v>45757</v>
      </c>
      <c r="L2429" s="4" t="s">
        <v>860</v>
      </c>
      <c r="M2429" s="4" t="s">
        <v>2983</v>
      </c>
      <c r="N2429" s="55" t="s">
        <v>3710</v>
      </c>
      <c r="O2429" s="4" t="s">
        <v>6310</v>
      </c>
      <c r="P2429" s="55">
        <v>45757</v>
      </c>
      <c r="Q2429" s="4" t="s">
        <v>6311</v>
      </c>
      <c r="R2429" s="4"/>
      <c r="S2429" s="4"/>
      <c r="T2429" s="4">
        <v>0</v>
      </c>
      <c r="U2429" s="4" t="s">
        <v>150</v>
      </c>
      <c r="V2429" s="4">
        <v>301207</v>
      </c>
      <c r="W2429" s="4" t="s">
        <v>6312</v>
      </c>
      <c r="X2429" s="4">
        <v>301207</v>
      </c>
      <c r="Y2429" s="4" t="s">
        <v>6312</v>
      </c>
      <c r="Z2429" s="4">
        <v>13</v>
      </c>
      <c r="AA2429" s="4" t="s">
        <v>314</v>
      </c>
      <c r="AB2429" s="4">
        <v>11</v>
      </c>
      <c r="AC2429" s="4" t="s">
        <v>3510</v>
      </c>
      <c r="AD2429" s="36">
        <v>3</v>
      </c>
      <c r="AE2429" s="36" t="s">
        <v>6313</v>
      </c>
      <c r="AF2429" s="4"/>
      <c r="AG2429" s="4"/>
      <c r="AH2429" s="4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</row>
    <row r="2430" spans="1:46" ht="15" customHeight="1" x14ac:dyDescent="0.35">
      <c r="A2430" s="4">
        <v>2025</v>
      </c>
      <c r="B2430" s="4" t="s">
        <v>147</v>
      </c>
      <c r="C2430" s="4" t="s">
        <v>148</v>
      </c>
      <c r="D2430" s="55">
        <v>45673</v>
      </c>
      <c r="E2430" s="4" t="s">
        <v>4533</v>
      </c>
      <c r="F2430" s="4" t="s">
        <v>3709</v>
      </c>
      <c r="G2430" s="4" t="s">
        <v>37</v>
      </c>
      <c r="H2430" s="4" t="s">
        <v>38</v>
      </c>
      <c r="I2430" s="4" t="s">
        <v>748</v>
      </c>
      <c r="J2430" s="4">
        <v>7</v>
      </c>
      <c r="K2430" s="55">
        <v>45789</v>
      </c>
      <c r="L2430" s="4" t="s">
        <v>860</v>
      </c>
      <c r="M2430" s="4" t="s">
        <v>2983</v>
      </c>
      <c r="N2430" s="55" t="s">
        <v>4516</v>
      </c>
      <c r="O2430" s="4" t="s">
        <v>6314</v>
      </c>
      <c r="P2430" s="55">
        <v>45789</v>
      </c>
      <c r="Q2430" s="4" t="s">
        <v>6315</v>
      </c>
      <c r="R2430" s="4"/>
      <c r="S2430" s="4"/>
      <c r="T2430" s="56">
        <v>0</v>
      </c>
      <c r="U2430" s="56" t="s">
        <v>150</v>
      </c>
      <c r="V2430" s="56">
        <v>301323</v>
      </c>
      <c r="W2430" s="56" t="s">
        <v>2372</v>
      </c>
      <c r="X2430" s="56">
        <v>301323</v>
      </c>
      <c r="Y2430" s="56" t="s">
        <v>2372</v>
      </c>
      <c r="Z2430" s="56">
        <v>15</v>
      </c>
      <c r="AA2430" s="56" t="s">
        <v>43</v>
      </c>
      <c r="AB2430" s="56">
        <v>5</v>
      </c>
      <c r="AC2430" s="56" t="s">
        <v>893</v>
      </c>
      <c r="AD2430" s="37">
        <v>13</v>
      </c>
      <c r="AE2430" s="37" t="s">
        <v>2373</v>
      </c>
      <c r="AF2430" s="4"/>
      <c r="AG2430" s="4"/>
      <c r="AH2430" s="4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</row>
    <row r="2431" spans="1:46" ht="15" customHeight="1" x14ac:dyDescent="0.35">
      <c r="A2431" s="4">
        <v>2025</v>
      </c>
      <c r="B2431" s="4" t="s">
        <v>147</v>
      </c>
      <c r="C2431" s="4" t="s">
        <v>148</v>
      </c>
      <c r="D2431" s="55">
        <v>45673</v>
      </c>
      <c r="E2431" s="4" t="s">
        <v>4533</v>
      </c>
      <c r="F2431" s="4" t="s">
        <v>3709</v>
      </c>
      <c r="G2431" s="4" t="s">
        <v>37</v>
      </c>
      <c r="H2431" s="4" t="s">
        <v>38</v>
      </c>
      <c r="I2431" s="4" t="s">
        <v>5120</v>
      </c>
      <c r="J2431" s="4">
        <v>5</v>
      </c>
      <c r="K2431" s="55">
        <v>45678</v>
      </c>
      <c r="L2431" s="4" t="s">
        <v>860</v>
      </c>
      <c r="M2431" s="4" t="s">
        <v>3632</v>
      </c>
      <c r="N2431" s="55" t="s">
        <v>3710</v>
      </c>
      <c r="O2431" s="4" t="s">
        <v>6316</v>
      </c>
      <c r="P2431" s="55">
        <v>45678</v>
      </c>
      <c r="Q2431" s="4" t="s">
        <v>6317</v>
      </c>
      <c r="R2431" s="4"/>
      <c r="S2431" s="4"/>
      <c r="T2431" s="4">
        <v>0</v>
      </c>
      <c r="U2431" s="4" t="s">
        <v>150</v>
      </c>
      <c r="V2431" s="4">
        <v>300244</v>
      </c>
      <c r="W2431" s="4" t="s">
        <v>6318</v>
      </c>
      <c r="X2431" s="4">
        <v>300244</v>
      </c>
      <c r="Y2431" s="4" t="s">
        <v>6318</v>
      </c>
      <c r="Z2431" s="4">
        <v>2</v>
      </c>
      <c r="AA2431" s="4" t="s">
        <v>72</v>
      </c>
      <c r="AB2431" s="4">
        <v>20</v>
      </c>
      <c r="AC2431" s="4" t="s">
        <v>1464</v>
      </c>
      <c r="AD2431" s="36">
        <v>2</v>
      </c>
      <c r="AE2431" s="36" t="s">
        <v>6319</v>
      </c>
      <c r="AF2431" s="4"/>
      <c r="AG2431" s="4"/>
      <c r="AH2431" s="4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</row>
    <row r="2432" spans="1:46" ht="15" customHeight="1" x14ac:dyDescent="0.35">
      <c r="A2432" s="4">
        <v>2025</v>
      </c>
      <c r="B2432" s="4" t="s">
        <v>147</v>
      </c>
      <c r="C2432" s="4" t="s">
        <v>148</v>
      </c>
      <c r="D2432" s="55">
        <v>45667</v>
      </c>
      <c r="E2432" s="4" t="s">
        <v>4533</v>
      </c>
      <c r="F2432" s="4" t="s">
        <v>3709</v>
      </c>
      <c r="G2432" s="4" t="s">
        <v>37</v>
      </c>
      <c r="H2432" s="4" t="s">
        <v>38</v>
      </c>
      <c r="I2432" s="4" t="s">
        <v>2948</v>
      </c>
      <c r="J2432" s="4">
        <v>7</v>
      </c>
      <c r="K2432" s="55">
        <v>45680</v>
      </c>
      <c r="L2432" s="4" t="s">
        <v>860</v>
      </c>
      <c r="M2432" s="4" t="s">
        <v>3632</v>
      </c>
      <c r="N2432" s="55" t="s">
        <v>4516</v>
      </c>
      <c r="O2432" s="4" t="s">
        <v>6320</v>
      </c>
      <c r="P2432" s="55">
        <v>45680</v>
      </c>
      <c r="Q2432" s="4" t="s">
        <v>6321</v>
      </c>
      <c r="R2432" s="4"/>
      <c r="S2432" s="4"/>
      <c r="T2432" s="4">
        <v>0</v>
      </c>
      <c r="U2432" s="4" t="s">
        <v>150</v>
      </c>
      <c r="V2432" s="4">
        <v>300357</v>
      </c>
      <c r="W2432" s="4" t="s">
        <v>6322</v>
      </c>
      <c r="X2432" s="4">
        <v>300357</v>
      </c>
      <c r="Y2432" s="4" t="s">
        <v>6322</v>
      </c>
      <c r="Z2432" s="4">
        <v>4</v>
      </c>
      <c r="AA2432" s="4" t="s">
        <v>301</v>
      </c>
      <c r="AB2432" s="4">
        <v>1</v>
      </c>
      <c r="AC2432" s="4" t="s">
        <v>301</v>
      </c>
      <c r="AD2432" s="36">
        <v>27</v>
      </c>
      <c r="AE2432" s="36" t="s">
        <v>6323</v>
      </c>
      <c r="AF2432" s="4"/>
      <c r="AG2432" s="4"/>
      <c r="AH2432" s="4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</row>
    <row r="2433" spans="1:46" ht="15" customHeight="1" x14ac:dyDescent="0.35">
      <c r="A2433" s="4">
        <v>2025</v>
      </c>
      <c r="B2433" s="4" t="s">
        <v>147</v>
      </c>
      <c r="C2433" s="4" t="s">
        <v>148</v>
      </c>
      <c r="D2433" s="55">
        <v>45671</v>
      </c>
      <c r="E2433" s="4" t="s">
        <v>4533</v>
      </c>
      <c r="F2433" s="4" t="s">
        <v>3709</v>
      </c>
      <c r="G2433" s="4" t="s">
        <v>37</v>
      </c>
      <c r="H2433" s="4" t="s">
        <v>38</v>
      </c>
      <c r="I2433" s="4" t="s">
        <v>5120</v>
      </c>
      <c r="J2433" s="4">
        <v>3</v>
      </c>
      <c r="K2433" s="55">
        <v>45719</v>
      </c>
      <c r="L2433" s="4" t="s">
        <v>860</v>
      </c>
      <c r="M2433" s="4" t="s">
        <v>3632</v>
      </c>
      <c r="N2433" s="55" t="s">
        <v>5332</v>
      </c>
      <c r="O2433" s="4" t="s">
        <v>6324</v>
      </c>
      <c r="P2433" s="55">
        <v>45719</v>
      </c>
      <c r="Q2433" s="4" t="s">
        <v>6325</v>
      </c>
      <c r="R2433" s="4"/>
      <c r="S2433" s="4"/>
      <c r="T2433" s="4">
        <v>0</v>
      </c>
      <c r="U2433" s="4" t="s">
        <v>150</v>
      </c>
      <c r="V2433" s="4">
        <v>300089</v>
      </c>
      <c r="W2433" s="4" t="s">
        <v>438</v>
      </c>
      <c r="X2433" s="4">
        <v>300089</v>
      </c>
      <c r="Y2433" s="4" t="s">
        <v>438</v>
      </c>
      <c r="Z2433" s="4">
        <v>2</v>
      </c>
      <c r="AA2433" s="4" t="s">
        <v>72</v>
      </c>
      <c r="AB2433" s="4">
        <v>1</v>
      </c>
      <c r="AC2433" s="4" t="s">
        <v>73</v>
      </c>
      <c r="AD2433" s="36">
        <v>5</v>
      </c>
      <c r="AE2433" s="36" t="s">
        <v>439</v>
      </c>
      <c r="AF2433" s="4"/>
      <c r="AG2433" s="4"/>
      <c r="AH2433" s="4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</row>
    <row r="2434" spans="1:46" ht="15" customHeight="1" x14ac:dyDescent="0.35">
      <c r="A2434" s="4">
        <v>2025</v>
      </c>
      <c r="B2434" s="4" t="s">
        <v>147</v>
      </c>
      <c r="C2434" s="4" t="s">
        <v>148</v>
      </c>
      <c r="D2434" s="55">
        <v>45668</v>
      </c>
      <c r="E2434" s="4" t="s">
        <v>3708</v>
      </c>
      <c r="F2434" s="4" t="s">
        <v>3709</v>
      </c>
      <c r="G2434" s="4" t="s">
        <v>37</v>
      </c>
      <c r="H2434" s="4" t="s">
        <v>38</v>
      </c>
      <c r="I2434" s="4" t="s">
        <v>5120</v>
      </c>
      <c r="J2434" s="4">
        <v>5</v>
      </c>
      <c r="K2434" s="55">
        <v>45720</v>
      </c>
      <c r="L2434" s="4" t="s">
        <v>860</v>
      </c>
      <c r="M2434" s="4" t="s">
        <v>2983</v>
      </c>
      <c r="N2434" s="55" t="s">
        <v>4516</v>
      </c>
      <c r="O2434" s="4" t="s">
        <v>6326</v>
      </c>
      <c r="P2434" s="55">
        <v>45842</v>
      </c>
      <c r="Q2434" s="4" t="s">
        <v>6327</v>
      </c>
      <c r="R2434" s="4"/>
      <c r="S2434" s="4"/>
      <c r="T2434" s="4">
        <v>0</v>
      </c>
      <c r="U2434" s="4" t="s">
        <v>150</v>
      </c>
      <c r="V2434" s="4">
        <v>301122</v>
      </c>
      <c r="W2434" s="4" t="s">
        <v>6328</v>
      </c>
      <c r="X2434" s="4">
        <v>301122</v>
      </c>
      <c r="Y2434" s="4" t="s">
        <v>6329</v>
      </c>
      <c r="Z2434" s="4">
        <v>12</v>
      </c>
      <c r="AA2434" s="4" t="s">
        <v>83</v>
      </c>
      <c r="AB2434" s="4">
        <v>9</v>
      </c>
      <c r="AC2434" s="4" t="s">
        <v>2336</v>
      </c>
      <c r="AD2434" s="36">
        <v>5</v>
      </c>
      <c r="AE2434" s="36" t="s">
        <v>6330</v>
      </c>
      <c r="AF2434" s="4"/>
      <c r="AG2434" s="4"/>
      <c r="AH2434" s="4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</row>
    <row r="2435" spans="1:46" ht="15" customHeight="1" x14ac:dyDescent="0.35">
      <c r="A2435" s="4">
        <v>2025</v>
      </c>
      <c r="B2435" s="4" t="s">
        <v>147</v>
      </c>
      <c r="C2435" s="4" t="s">
        <v>207</v>
      </c>
      <c r="D2435" s="55">
        <v>45677</v>
      </c>
      <c r="E2435" s="4" t="s">
        <v>4533</v>
      </c>
      <c r="F2435" s="4" t="s">
        <v>3709</v>
      </c>
      <c r="G2435" s="4" t="s">
        <v>37</v>
      </c>
      <c r="H2435" s="4" t="s">
        <v>38</v>
      </c>
      <c r="I2435" s="4" t="s">
        <v>5120</v>
      </c>
      <c r="J2435" s="4">
        <v>4</v>
      </c>
      <c r="K2435" s="55">
        <v>45803</v>
      </c>
      <c r="L2435" s="4" t="s">
        <v>860</v>
      </c>
      <c r="M2435" s="4" t="s">
        <v>2983</v>
      </c>
      <c r="N2435" s="55" t="s">
        <v>4516</v>
      </c>
      <c r="O2435" s="4" t="s">
        <v>6331</v>
      </c>
      <c r="P2435" s="55">
        <v>45804</v>
      </c>
      <c r="Q2435" s="4" t="s">
        <v>6332</v>
      </c>
      <c r="R2435" s="4"/>
      <c r="S2435" s="4"/>
      <c r="T2435" s="4">
        <v>0</v>
      </c>
      <c r="U2435" s="4" t="s">
        <v>150</v>
      </c>
      <c r="V2435" s="4">
        <v>301098</v>
      </c>
      <c r="W2435" s="4" t="s">
        <v>1460</v>
      </c>
      <c r="X2435" s="4">
        <v>301098</v>
      </c>
      <c r="Y2435" s="4" t="s">
        <v>1460</v>
      </c>
      <c r="Z2435" s="4">
        <v>12</v>
      </c>
      <c r="AA2435" s="4" t="s">
        <v>83</v>
      </c>
      <c r="AB2435" s="4">
        <v>7</v>
      </c>
      <c r="AC2435" s="4" t="s">
        <v>491</v>
      </c>
      <c r="AD2435" s="36">
        <v>1</v>
      </c>
      <c r="AE2435" s="36" t="s">
        <v>491</v>
      </c>
      <c r="AF2435" s="4"/>
      <c r="AG2435" s="4"/>
      <c r="AH2435" s="4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</row>
    <row r="2436" spans="1:46" ht="15" customHeight="1" x14ac:dyDescent="0.35">
      <c r="A2436" s="4">
        <v>2025</v>
      </c>
      <c r="B2436" s="4" t="s">
        <v>34</v>
      </c>
      <c r="C2436" s="4" t="s">
        <v>34</v>
      </c>
      <c r="D2436" s="55">
        <v>45642</v>
      </c>
      <c r="E2436" s="4" t="s">
        <v>4533</v>
      </c>
      <c r="F2436" s="4" t="s">
        <v>3709</v>
      </c>
      <c r="G2436" s="4" t="s">
        <v>37</v>
      </c>
      <c r="H2436" s="4" t="s">
        <v>38</v>
      </c>
      <c r="I2436" s="4" t="s">
        <v>2728</v>
      </c>
      <c r="J2436" s="4">
        <v>2</v>
      </c>
      <c r="K2436" s="55">
        <v>45684</v>
      </c>
      <c r="L2436" s="4" t="s">
        <v>860</v>
      </c>
      <c r="M2436" s="4" t="s">
        <v>3632</v>
      </c>
      <c r="N2436" s="55" t="s">
        <v>4973</v>
      </c>
      <c r="O2436" s="4" t="s">
        <v>6333</v>
      </c>
      <c r="P2436" s="55">
        <v>45684</v>
      </c>
      <c r="Q2436" s="4" t="s">
        <v>6334</v>
      </c>
      <c r="R2436" s="4"/>
      <c r="S2436" s="4"/>
      <c r="T2436" s="4">
        <v>6</v>
      </c>
      <c r="U2436" s="4" t="s">
        <v>138</v>
      </c>
      <c r="V2436" s="4">
        <v>68</v>
      </c>
      <c r="W2436" s="4" t="s">
        <v>2585</v>
      </c>
      <c r="X2436" s="4">
        <v>1729</v>
      </c>
      <c r="Y2436" s="4" t="s">
        <v>2585</v>
      </c>
      <c r="Z2436" s="4">
        <v>15</v>
      </c>
      <c r="AA2436" s="4" t="s">
        <v>43</v>
      </c>
      <c r="AB2436" s="4">
        <v>1</v>
      </c>
      <c r="AC2436" s="4" t="s">
        <v>43</v>
      </c>
      <c r="AD2436" s="36">
        <v>22</v>
      </c>
      <c r="AE2436" s="36" t="s">
        <v>171</v>
      </c>
      <c r="AF2436" s="4"/>
      <c r="AG2436" s="4"/>
      <c r="AH2436" s="4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</row>
    <row r="2437" spans="1:46" ht="15" customHeight="1" x14ac:dyDescent="0.35">
      <c r="A2437" s="4">
        <v>2025</v>
      </c>
      <c r="B2437" s="4" t="s">
        <v>34</v>
      </c>
      <c r="C2437" s="4" t="s">
        <v>244</v>
      </c>
      <c r="D2437" s="55">
        <v>45673</v>
      </c>
      <c r="E2437" s="4" t="s">
        <v>4533</v>
      </c>
      <c r="F2437" s="4" t="s">
        <v>3709</v>
      </c>
      <c r="G2437" s="4" t="s">
        <v>37</v>
      </c>
      <c r="H2437" s="4" t="s">
        <v>38</v>
      </c>
      <c r="I2437" s="4" t="s">
        <v>2948</v>
      </c>
      <c r="J2437" s="4">
        <v>10</v>
      </c>
      <c r="K2437" s="55">
        <v>45686</v>
      </c>
      <c r="L2437" s="4" t="s">
        <v>860</v>
      </c>
      <c r="M2437" s="4" t="s">
        <v>3632</v>
      </c>
      <c r="N2437" s="55" t="s">
        <v>4516</v>
      </c>
      <c r="O2437" s="4" t="s">
        <v>6335</v>
      </c>
      <c r="P2437" s="55">
        <v>45686</v>
      </c>
      <c r="Q2437" s="4" t="s">
        <v>6336</v>
      </c>
      <c r="R2437" s="4"/>
      <c r="S2437" s="4"/>
      <c r="T2437" s="56">
        <v>10</v>
      </c>
      <c r="U2437" s="56" t="s">
        <v>246</v>
      </c>
      <c r="V2437" s="4">
        <v>562</v>
      </c>
      <c r="W2437" s="56" t="s">
        <v>1263</v>
      </c>
      <c r="X2437" s="4">
        <v>1707</v>
      </c>
      <c r="Y2437" s="56" t="s">
        <v>1263</v>
      </c>
      <c r="Z2437" s="56">
        <v>10</v>
      </c>
      <c r="AA2437" s="56" t="s">
        <v>256</v>
      </c>
      <c r="AB2437" s="56">
        <v>1</v>
      </c>
      <c r="AC2437" s="56" t="s">
        <v>256</v>
      </c>
      <c r="AD2437" s="37">
        <v>1</v>
      </c>
      <c r="AE2437" s="37" t="s">
        <v>256</v>
      </c>
      <c r="AF2437" s="4"/>
      <c r="AG2437" s="4"/>
      <c r="AH2437" s="4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</row>
    <row r="2438" spans="1:46" ht="15" customHeight="1" x14ac:dyDescent="0.35">
      <c r="A2438" s="4">
        <v>2025</v>
      </c>
      <c r="B2438" s="4" t="s">
        <v>34</v>
      </c>
      <c r="C2438" s="4" t="s">
        <v>244</v>
      </c>
      <c r="D2438" s="55">
        <v>45679</v>
      </c>
      <c r="E2438" s="4" t="s">
        <v>4533</v>
      </c>
      <c r="F2438" s="4" t="s">
        <v>3709</v>
      </c>
      <c r="G2438" s="4" t="s">
        <v>37</v>
      </c>
      <c r="H2438" s="4" t="s">
        <v>38</v>
      </c>
      <c r="I2438" s="4" t="s">
        <v>2948</v>
      </c>
      <c r="J2438" s="4">
        <v>10</v>
      </c>
      <c r="K2438" s="55">
        <v>45687</v>
      </c>
      <c r="L2438" s="4" t="s">
        <v>860</v>
      </c>
      <c r="M2438" s="4" t="s">
        <v>3632</v>
      </c>
      <c r="N2438" s="55" t="s">
        <v>4516</v>
      </c>
      <c r="O2438" s="4" t="s">
        <v>6337</v>
      </c>
      <c r="P2438" s="55">
        <v>45687</v>
      </c>
      <c r="Q2438" s="4" t="s">
        <v>6338</v>
      </c>
      <c r="R2438" s="4"/>
      <c r="S2438" s="4"/>
      <c r="T2438" s="4">
        <v>10</v>
      </c>
      <c r="U2438" s="4" t="s">
        <v>246</v>
      </c>
      <c r="V2438" s="4">
        <v>553</v>
      </c>
      <c r="W2438" s="4" t="s">
        <v>489</v>
      </c>
      <c r="X2438" s="4">
        <v>1529</v>
      </c>
      <c r="Y2438" s="4" t="s">
        <v>490</v>
      </c>
      <c r="Z2438" s="4">
        <v>12</v>
      </c>
      <c r="AA2438" s="4" t="s">
        <v>83</v>
      </c>
      <c r="AB2438" s="4">
        <v>7</v>
      </c>
      <c r="AC2438" s="4" t="s">
        <v>491</v>
      </c>
      <c r="AD2438" s="36">
        <v>1</v>
      </c>
      <c r="AE2438" s="36" t="s">
        <v>491</v>
      </c>
      <c r="AF2438" s="4"/>
      <c r="AG2438" s="4"/>
      <c r="AH2438" s="4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</row>
    <row r="2439" spans="1:46" ht="15" customHeight="1" x14ac:dyDescent="0.35">
      <c r="A2439" s="4">
        <v>2025</v>
      </c>
      <c r="B2439" s="4" t="s">
        <v>62</v>
      </c>
      <c r="C2439" s="4" t="s">
        <v>62</v>
      </c>
      <c r="D2439" s="55">
        <v>45667</v>
      </c>
      <c r="E2439" s="4" t="s">
        <v>5194</v>
      </c>
      <c r="F2439" s="4" t="s">
        <v>36</v>
      </c>
      <c r="G2439" s="4" t="s">
        <v>921</v>
      </c>
      <c r="H2439" s="4" t="s">
        <v>38</v>
      </c>
      <c r="I2439" s="4" t="s">
        <v>2735</v>
      </c>
      <c r="J2439" s="4">
        <v>2</v>
      </c>
      <c r="K2439" s="55">
        <v>45684</v>
      </c>
      <c r="L2439" s="4" t="s">
        <v>860</v>
      </c>
      <c r="M2439" s="4" t="s">
        <v>3185</v>
      </c>
      <c r="N2439" s="55" t="s">
        <v>3710</v>
      </c>
      <c r="O2439" s="4" t="s">
        <v>6339</v>
      </c>
      <c r="P2439" s="55">
        <v>45684</v>
      </c>
      <c r="Q2439" s="4" t="s">
        <v>6340</v>
      </c>
      <c r="R2439" s="4"/>
      <c r="S2439" s="4"/>
      <c r="T2439" s="4">
        <v>99</v>
      </c>
      <c r="U2439" s="4" t="s">
        <v>64</v>
      </c>
      <c r="V2439" s="4">
        <v>452</v>
      </c>
      <c r="W2439" s="4" t="s">
        <v>1423</v>
      </c>
      <c r="X2439" s="4">
        <v>855</v>
      </c>
      <c r="Y2439" s="4" t="s">
        <v>1424</v>
      </c>
      <c r="Z2439" s="4">
        <v>14</v>
      </c>
      <c r="AA2439" s="4" t="s">
        <v>731</v>
      </c>
      <c r="AB2439" s="4">
        <v>1</v>
      </c>
      <c r="AC2439" s="4" t="s">
        <v>1387</v>
      </c>
      <c r="AD2439" s="36">
        <v>1</v>
      </c>
      <c r="AE2439" s="36" t="s">
        <v>1387</v>
      </c>
      <c r="AF2439" s="4"/>
      <c r="AG2439" s="4"/>
      <c r="AH2439" s="4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</row>
    <row r="2440" spans="1:46" ht="15" customHeight="1" x14ac:dyDescent="0.35">
      <c r="A2440" s="4">
        <v>2025</v>
      </c>
      <c r="B2440" s="4" t="s">
        <v>34</v>
      </c>
      <c r="C2440" s="4" t="s">
        <v>34</v>
      </c>
      <c r="D2440" s="55">
        <v>45684</v>
      </c>
      <c r="E2440" s="4" t="s">
        <v>4533</v>
      </c>
      <c r="F2440" s="4" t="s">
        <v>3709</v>
      </c>
      <c r="G2440" s="4" t="s">
        <v>37</v>
      </c>
      <c r="H2440" s="4" t="s">
        <v>38</v>
      </c>
      <c r="I2440" s="4" t="s">
        <v>748</v>
      </c>
      <c r="J2440" s="4">
        <v>2</v>
      </c>
      <c r="K2440" s="57">
        <v>45743</v>
      </c>
      <c r="L2440" s="4" t="s">
        <v>860</v>
      </c>
      <c r="M2440" s="4" t="s">
        <v>2949</v>
      </c>
      <c r="N2440" s="55" t="s">
        <v>4973</v>
      </c>
      <c r="O2440" s="4" t="s">
        <v>6341</v>
      </c>
      <c r="P2440" s="57">
        <v>45743</v>
      </c>
      <c r="Q2440" s="4" t="s">
        <v>6342</v>
      </c>
      <c r="R2440" s="4"/>
      <c r="S2440" s="4"/>
      <c r="T2440" s="4">
        <v>8</v>
      </c>
      <c r="U2440" s="4" t="s">
        <v>173</v>
      </c>
      <c r="V2440" s="4">
        <v>8</v>
      </c>
      <c r="W2440" s="4" t="s">
        <v>174</v>
      </c>
      <c r="X2440" s="4">
        <v>45</v>
      </c>
      <c r="Y2440" s="4" t="s">
        <v>175</v>
      </c>
      <c r="Z2440" s="4">
        <v>15</v>
      </c>
      <c r="AA2440" s="4" t="s">
        <v>43</v>
      </c>
      <c r="AB2440" s="4">
        <v>1</v>
      </c>
      <c r="AC2440" s="4" t="s">
        <v>43</v>
      </c>
      <c r="AD2440" s="36">
        <v>1</v>
      </c>
      <c r="AE2440" s="36" t="s">
        <v>43</v>
      </c>
      <c r="AF2440" s="4"/>
      <c r="AG2440" s="4"/>
      <c r="AH2440" s="4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</row>
    <row r="2441" spans="1:46" ht="15" customHeight="1" x14ac:dyDescent="0.35">
      <c r="A2441" s="4">
        <v>2026</v>
      </c>
      <c r="B2441" s="4" t="s">
        <v>147</v>
      </c>
      <c r="C2441" s="4" t="s">
        <v>148</v>
      </c>
      <c r="D2441" s="55">
        <v>45686</v>
      </c>
      <c r="E2441" s="4" t="s">
        <v>4533</v>
      </c>
      <c r="F2441" s="4" t="s">
        <v>3709</v>
      </c>
      <c r="G2441" s="4" t="s">
        <v>37</v>
      </c>
      <c r="H2441" s="4" t="s">
        <v>4538</v>
      </c>
      <c r="I2441" s="4" t="s">
        <v>5120</v>
      </c>
      <c r="J2441" s="4">
        <v>2</v>
      </c>
      <c r="K2441" s="55">
        <v>45687</v>
      </c>
      <c r="L2441" s="4" t="s">
        <v>4540</v>
      </c>
      <c r="M2441" s="4"/>
      <c r="N2441" s="55" t="s">
        <v>3710</v>
      </c>
      <c r="O2441" s="4"/>
      <c r="P2441" s="55"/>
      <c r="Q2441" s="4"/>
      <c r="R2441" s="4"/>
      <c r="S2441" s="4"/>
      <c r="T2441" s="56">
        <v>0</v>
      </c>
      <c r="U2441" s="56" t="s">
        <v>150</v>
      </c>
      <c r="V2441" s="4">
        <v>300112</v>
      </c>
      <c r="W2441" s="56" t="s">
        <v>6343</v>
      </c>
      <c r="X2441" s="4">
        <v>300112</v>
      </c>
      <c r="Y2441" s="56" t="s">
        <v>6344</v>
      </c>
      <c r="Z2441" s="56">
        <v>2</v>
      </c>
      <c r="AA2441" s="56" t="s">
        <v>72</v>
      </c>
      <c r="AB2441" s="56">
        <v>5</v>
      </c>
      <c r="AC2441" s="56" t="s">
        <v>1440</v>
      </c>
      <c r="AD2441" s="37">
        <v>3</v>
      </c>
      <c r="AE2441" s="37" t="s">
        <v>6345</v>
      </c>
      <c r="AF2441" s="4"/>
      <c r="AG2441" s="4"/>
      <c r="AH2441" s="4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</row>
    <row r="2442" spans="1:46" ht="15" customHeight="1" x14ac:dyDescent="0.35">
      <c r="A2442" s="4">
        <v>2025</v>
      </c>
      <c r="B2442" s="4" t="s">
        <v>34</v>
      </c>
      <c r="C2442" s="4" t="s">
        <v>34</v>
      </c>
      <c r="D2442" s="55">
        <v>45681</v>
      </c>
      <c r="E2442" s="4" t="s">
        <v>4533</v>
      </c>
      <c r="F2442" s="4" t="s">
        <v>36</v>
      </c>
      <c r="G2442" s="4" t="s">
        <v>37</v>
      </c>
      <c r="H2442" s="4" t="s">
        <v>38</v>
      </c>
      <c r="I2442" s="4" t="s">
        <v>2728</v>
      </c>
      <c r="J2442" s="4">
        <v>5</v>
      </c>
      <c r="K2442" s="55">
        <v>45744</v>
      </c>
      <c r="L2442" s="4" t="s">
        <v>860</v>
      </c>
      <c r="M2442" s="4" t="s">
        <v>2949</v>
      </c>
      <c r="N2442" s="55" t="s">
        <v>4973</v>
      </c>
      <c r="O2442" s="4" t="s">
        <v>6346</v>
      </c>
      <c r="P2442" s="55">
        <v>45744</v>
      </c>
      <c r="Q2442" s="4" t="s">
        <v>6347</v>
      </c>
      <c r="R2442" s="4"/>
      <c r="S2442" s="4"/>
      <c r="T2442" s="4">
        <v>38</v>
      </c>
      <c r="U2442" s="4" t="s">
        <v>59</v>
      </c>
      <c r="V2442" s="4">
        <v>38</v>
      </c>
      <c r="W2442" s="4" t="s">
        <v>184</v>
      </c>
      <c r="X2442" s="4">
        <v>1086</v>
      </c>
      <c r="Y2442" s="4" t="s">
        <v>184</v>
      </c>
      <c r="Z2442" s="4">
        <v>15</v>
      </c>
      <c r="AA2442" s="4" t="s">
        <v>43</v>
      </c>
      <c r="AB2442" s="4">
        <v>1</v>
      </c>
      <c r="AC2442" s="4" t="s">
        <v>43</v>
      </c>
      <c r="AD2442" s="36">
        <v>31</v>
      </c>
      <c r="AE2442" s="36" t="s">
        <v>49</v>
      </c>
      <c r="AF2442" s="4"/>
      <c r="AG2442" s="4"/>
      <c r="AH2442" s="4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</row>
    <row r="2443" spans="1:46" ht="15" customHeight="1" x14ac:dyDescent="0.35">
      <c r="A2443" s="4">
        <v>2025</v>
      </c>
      <c r="B2443" s="4" t="s">
        <v>34</v>
      </c>
      <c r="C2443" s="4" t="s">
        <v>34</v>
      </c>
      <c r="D2443" s="55">
        <v>45681</v>
      </c>
      <c r="E2443" s="4" t="s">
        <v>4533</v>
      </c>
      <c r="F2443" s="4" t="s">
        <v>3709</v>
      </c>
      <c r="G2443" s="4" t="s">
        <v>37</v>
      </c>
      <c r="H2443" s="4" t="s">
        <v>38</v>
      </c>
      <c r="I2443" s="4" t="s">
        <v>3923</v>
      </c>
      <c r="J2443" s="4">
        <v>4</v>
      </c>
      <c r="K2443" s="55">
        <v>45701</v>
      </c>
      <c r="L2443" s="4" t="s">
        <v>860</v>
      </c>
      <c r="M2443" s="4" t="s">
        <v>3632</v>
      </c>
      <c r="N2443" s="55" t="s">
        <v>4973</v>
      </c>
      <c r="O2443" s="4" t="s">
        <v>6348</v>
      </c>
      <c r="P2443" s="55">
        <v>45701</v>
      </c>
      <c r="Q2443" s="4" t="s">
        <v>6349</v>
      </c>
      <c r="R2443" s="4"/>
      <c r="S2443" s="4"/>
      <c r="T2443" s="4">
        <v>16</v>
      </c>
      <c r="U2443" s="4" t="s">
        <v>142</v>
      </c>
      <c r="V2443" s="4">
        <v>221</v>
      </c>
      <c r="W2443" s="4" t="s">
        <v>333</v>
      </c>
      <c r="X2443" s="4">
        <v>189</v>
      </c>
      <c r="Y2443" s="4" t="s">
        <v>333</v>
      </c>
      <c r="Z2443" s="4">
        <v>15</v>
      </c>
      <c r="AA2443" s="4" t="s">
        <v>43</v>
      </c>
      <c r="AB2443" s="4">
        <v>1</v>
      </c>
      <c r="AC2443" s="4" t="s">
        <v>43</v>
      </c>
      <c r="AD2443" s="36">
        <v>30</v>
      </c>
      <c r="AE2443" s="36" t="s">
        <v>130</v>
      </c>
      <c r="AF2443" s="4"/>
      <c r="AG2443" s="4"/>
      <c r="AH2443" s="4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</row>
    <row r="2444" spans="1:46" ht="15" customHeight="1" x14ac:dyDescent="0.35">
      <c r="A2444" s="4">
        <v>2025</v>
      </c>
      <c r="B2444" s="4" t="s">
        <v>34</v>
      </c>
      <c r="C2444" s="4" t="s">
        <v>34</v>
      </c>
      <c r="D2444" s="55">
        <v>45674</v>
      </c>
      <c r="E2444" s="4" t="s">
        <v>4533</v>
      </c>
      <c r="F2444" s="4" t="s">
        <v>3709</v>
      </c>
      <c r="G2444" s="4" t="s">
        <v>37</v>
      </c>
      <c r="H2444" s="4" t="s">
        <v>38</v>
      </c>
      <c r="I2444" s="4" t="s">
        <v>2742</v>
      </c>
      <c r="J2444" s="4">
        <v>3</v>
      </c>
      <c r="K2444" s="57">
        <v>45705</v>
      </c>
      <c r="L2444" s="4" t="s">
        <v>860</v>
      </c>
      <c r="M2444" s="4" t="s">
        <v>3632</v>
      </c>
      <c r="N2444" s="55" t="s">
        <v>4973</v>
      </c>
      <c r="O2444" s="4" t="s">
        <v>6350</v>
      </c>
      <c r="P2444" s="57">
        <v>45705</v>
      </c>
      <c r="Q2444" s="4" t="s">
        <v>6351</v>
      </c>
      <c r="R2444" s="4"/>
      <c r="S2444" s="4"/>
      <c r="T2444" s="4">
        <v>1</v>
      </c>
      <c r="U2444" s="4" t="s">
        <v>40</v>
      </c>
      <c r="V2444" s="4">
        <v>1</v>
      </c>
      <c r="W2444" s="4" t="s">
        <v>219</v>
      </c>
      <c r="X2444" s="4">
        <v>3</v>
      </c>
      <c r="Y2444" s="4" t="s">
        <v>220</v>
      </c>
      <c r="Z2444" s="4">
        <v>15</v>
      </c>
      <c r="AA2444" s="4" t="s">
        <v>43</v>
      </c>
      <c r="AB2444" s="4">
        <v>1</v>
      </c>
      <c r="AC2444" s="4" t="s">
        <v>43</v>
      </c>
      <c r="AD2444" s="36">
        <v>1</v>
      </c>
      <c r="AE2444" s="36" t="s">
        <v>43</v>
      </c>
      <c r="AF2444" s="4"/>
      <c r="AG2444" s="4"/>
      <c r="AH2444" s="4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</row>
    <row r="2445" spans="1:46" ht="15" customHeight="1" x14ac:dyDescent="0.35">
      <c r="A2445" s="4">
        <v>2025</v>
      </c>
      <c r="B2445" s="4" t="s">
        <v>147</v>
      </c>
      <c r="C2445" s="4" t="s">
        <v>207</v>
      </c>
      <c r="D2445" s="55">
        <v>45686</v>
      </c>
      <c r="E2445" s="4" t="s">
        <v>4533</v>
      </c>
      <c r="F2445" s="4" t="s">
        <v>3709</v>
      </c>
      <c r="G2445" s="4" t="s">
        <v>37</v>
      </c>
      <c r="H2445" s="4" t="s">
        <v>38</v>
      </c>
      <c r="I2445" s="4" t="s">
        <v>748</v>
      </c>
      <c r="J2445" s="4">
        <v>6</v>
      </c>
      <c r="K2445" s="55">
        <v>45817</v>
      </c>
      <c r="L2445" s="4" t="s">
        <v>860</v>
      </c>
      <c r="M2445" s="4" t="s">
        <v>2983</v>
      </c>
      <c r="N2445" s="55" t="s">
        <v>4546</v>
      </c>
      <c r="O2445" s="4" t="s">
        <v>6352</v>
      </c>
      <c r="P2445" s="55">
        <v>45817</v>
      </c>
      <c r="Q2445" s="4" t="s">
        <v>6353</v>
      </c>
      <c r="R2445" s="4"/>
      <c r="S2445" s="4"/>
      <c r="T2445" s="56">
        <v>0</v>
      </c>
      <c r="U2445" s="56" t="s">
        <v>150</v>
      </c>
      <c r="V2445" s="4">
        <v>301481</v>
      </c>
      <c r="W2445" s="56" t="s">
        <v>775</v>
      </c>
      <c r="X2445" s="4">
        <v>301481</v>
      </c>
      <c r="Y2445" s="56" t="s">
        <v>775</v>
      </c>
      <c r="Z2445" s="56">
        <v>18</v>
      </c>
      <c r="AA2445" s="56" t="s">
        <v>94</v>
      </c>
      <c r="AB2445" s="56">
        <v>1</v>
      </c>
      <c r="AC2445" s="56" t="s">
        <v>95</v>
      </c>
      <c r="AD2445" s="37">
        <v>1</v>
      </c>
      <c r="AE2445" s="37" t="s">
        <v>94</v>
      </c>
      <c r="AF2445" s="4"/>
      <c r="AG2445" s="4"/>
      <c r="AH2445" s="4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</row>
    <row r="2446" spans="1:46" ht="15" customHeight="1" x14ac:dyDescent="0.35">
      <c r="A2446" s="4">
        <v>2025</v>
      </c>
      <c r="B2446" s="4" t="s">
        <v>34</v>
      </c>
      <c r="C2446" s="4" t="s">
        <v>34</v>
      </c>
      <c r="D2446" s="55">
        <v>45681</v>
      </c>
      <c r="E2446" s="4" t="s">
        <v>4533</v>
      </c>
      <c r="F2446" s="4" t="s">
        <v>3709</v>
      </c>
      <c r="G2446" s="4" t="s">
        <v>37</v>
      </c>
      <c r="H2446" s="4" t="s">
        <v>38</v>
      </c>
      <c r="I2446" s="4" t="s">
        <v>2742</v>
      </c>
      <c r="J2446" s="4">
        <v>4</v>
      </c>
      <c r="K2446" s="55">
        <v>45686</v>
      </c>
      <c r="L2446" s="4" t="s">
        <v>860</v>
      </c>
      <c r="M2446" s="4" t="s">
        <v>6354</v>
      </c>
      <c r="N2446" s="55" t="s">
        <v>4973</v>
      </c>
      <c r="O2446" s="4" t="s">
        <v>6355</v>
      </c>
      <c r="P2446" s="55">
        <v>45686</v>
      </c>
      <c r="Q2446" s="4" t="s">
        <v>6356</v>
      </c>
      <c r="R2446" s="4"/>
      <c r="S2446" s="4"/>
      <c r="T2446" s="56">
        <v>1</v>
      </c>
      <c r="U2446" s="56" t="s">
        <v>40</v>
      </c>
      <c r="V2446" s="4">
        <v>16</v>
      </c>
      <c r="W2446" s="56" t="s">
        <v>280</v>
      </c>
      <c r="X2446" s="4">
        <v>1256</v>
      </c>
      <c r="Y2446" s="56" t="s">
        <v>281</v>
      </c>
      <c r="Z2446" s="56">
        <v>15</v>
      </c>
      <c r="AA2446" s="56" t="s">
        <v>43</v>
      </c>
      <c r="AB2446" s="56">
        <v>1</v>
      </c>
      <c r="AC2446" s="56" t="s">
        <v>43</v>
      </c>
      <c r="AD2446" s="37">
        <v>31</v>
      </c>
      <c r="AE2446" s="37" t="s">
        <v>49</v>
      </c>
      <c r="AF2446" s="4"/>
      <c r="AG2446" s="4"/>
      <c r="AH2446" s="4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</row>
    <row r="2447" spans="1:46" ht="15" customHeight="1" x14ac:dyDescent="0.35">
      <c r="A2447" s="4">
        <v>2026</v>
      </c>
      <c r="B2447" s="4" t="s">
        <v>147</v>
      </c>
      <c r="C2447" s="4" t="s">
        <v>148</v>
      </c>
      <c r="D2447" s="55">
        <v>45686</v>
      </c>
      <c r="E2447" s="4" t="s">
        <v>3708</v>
      </c>
      <c r="F2447" s="4" t="s">
        <v>3709</v>
      </c>
      <c r="G2447" s="4" t="s">
        <v>37</v>
      </c>
      <c r="H2447" s="4" t="s">
        <v>38</v>
      </c>
      <c r="I2447" s="4" t="s">
        <v>748</v>
      </c>
      <c r="J2447" s="4">
        <v>2</v>
      </c>
      <c r="K2447" s="55">
        <v>46106</v>
      </c>
      <c r="L2447" s="4" t="s">
        <v>860</v>
      </c>
      <c r="M2447" s="4" t="s">
        <v>5530</v>
      </c>
      <c r="N2447" s="55" t="s">
        <v>5332</v>
      </c>
      <c r="O2447" s="4" t="s">
        <v>6357</v>
      </c>
      <c r="P2447" s="55">
        <v>46106</v>
      </c>
      <c r="Q2447" s="4" t="s">
        <v>6358</v>
      </c>
      <c r="R2447" s="55">
        <v>46106</v>
      </c>
      <c r="S2447" s="4" t="s">
        <v>6359</v>
      </c>
      <c r="T2447" s="4">
        <v>0</v>
      </c>
      <c r="U2447" s="4" t="s">
        <v>150</v>
      </c>
      <c r="V2447" s="4">
        <v>300988</v>
      </c>
      <c r="W2447" s="4" t="s">
        <v>4345</v>
      </c>
      <c r="X2447" s="4">
        <v>300988</v>
      </c>
      <c r="Y2447" s="4" t="s">
        <v>4345</v>
      </c>
      <c r="Z2447" s="4">
        <v>11</v>
      </c>
      <c r="AA2447" s="4" t="s">
        <v>310</v>
      </c>
      <c r="AB2447" s="4">
        <v>3</v>
      </c>
      <c r="AC2447" s="4" t="s">
        <v>3548</v>
      </c>
      <c r="AD2447" s="36">
        <v>4</v>
      </c>
      <c r="AE2447" s="36" t="s">
        <v>4346</v>
      </c>
      <c r="AF2447" s="4"/>
      <c r="AG2447" s="4"/>
      <c r="AH2447" s="4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</row>
    <row r="2448" spans="1:46" ht="15" customHeight="1" x14ac:dyDescent="0.35">
      <c r="A2448" s="4">
        <v>2025</v>
      </c>
      <c r="B2448" s="4" t="s">
        <v>34</v>
      </c>
      <c r="C2448" s="4" t="s">
        <v>34</v>
      </c>
      <c r="D2448" s="55">
        <v>45681</v>
      </c>
      <c r="E2448" s="4" t="s">
        <v>4533</v>
      </c>
      <c r="F2448" s="4" t="s">
        <v>3709</v>
      </c>
      <c r="G2448" s="4" t="s">
        <v>37</v>
      </c>
      <c r="H2448" s="4" t="s">
        <v>38</v>
      </c>
      <c r="I2448" s="4" t="s">
        <v>2742</v>
      </c>
      <c r="J2448" s="4">
        <v>3</v>
      </c>
      <c r="K2448" s="55">
        <v>45715</v>
      </c>
      <c r="L2448" s="4" t="s">
        <v>860</v>
      </c>
      <c r="M2448" s="4" t="s">
        <v>3632</v>
      </c>
      <c r="N2448" s="55" t="s">
        <v>4973</v>
      </c>
      <c r="O2448" s="4" t="s">
        <v>6360</v>
      </c>
      <c r="P2448" s="55">
        <v>45715</v>
      </c>
      <c r="Q2448" s="4" t="s">
        <v>6361</v>
      </c>
      <c r="R2448" s="4"/>
      <c r="S2448" s="4"/>
      <c r="T2448" s="4">
        <v>1</v>
      </c>
      <c r="U2448" s="4" t="s">
        <v>40</v>
      </c>
      <c r="V2448" s="4">
        <v>183</v>
      </c>
      <c r="W2448" s="4" t="s">
        <v>128</v>
      </c>
      <c r="X2448" s="4">
        <v>163</v>
      </c>
      <c r="Y2448" s="4" t="s">
        <v>129</v>
      </c>
      <c r="Z2448" s="4">
        <v>15</v>
      </c>
      <c r="AA2448" s="4" t="s">
        <v>43</v>
      </c>
      <c r="AB2448" s="4">
        <v>1</v>
      </c>
      <c r="AC2448" s="4" t="s">
        <v>43</v>
      </c>
      <c r="AD2448" s="36">
        <v>30</v>
      </c>
      <c r="AE2448" s="36" t="s">
        <v>130</v>
      </c>
      <c r="AF2448" s="4"/>
      <c r="AG2448" s="4"/>
      <c r="AH2448" s="4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</row>
    <row r="2449" spans="1:46" ht="15" customHeight="1" x14ac:dyDescent="0.35">
      <c r="A2449" s="4">
        <v>2025</v>
      </c>
      <c r="B2449" s="4" t="s">
        <v>147</v>
      </c>
      <c r="C2449" s="4" t="s">
        <v>148</v>
      </c>
      <c r="D2449" s="55">
        <v>45686</v>
      </c>
      <c r="E2449" s="4" t="s">
        <v>3708</v>
      </c>
      <c r="F2449" s="4" t="s">
        <v>3709</v>
      </c>
      <c r="G2449" s="4" t="s">
        <v>37</v>
      </c>
      <c r="H2449" s="4" t="s">
        <v>38</v>
      </c>
      <c r="I2449" s="4" t="s">
        <v>748</v>
      </c>
      <c r="J2449" s="4">
        <v>7</v>
      </c>
      <c r="K2449" s="55">
        <v>45882</v>
      </c>
      <c r="L2449" s="4" t="s">
        <v>860</v>
      </c>
      <c r="M2449" s="4" t="s">
        <v>2983</v>
      </c>
      <c r="N2449" s="55" t="s">
        <v>4546</v>
      </c>
      <c r="O2449" s="4" t="s">
        <v>6362</v>
      </c>
      <c r="P2449" s="55">
        <v>45882</v>
      </c>
      <c r="Q2449" s="4" t="s">
        <v>6363</v>
      </c>
      <c r="R2449" s="4"/>
      <c r="S2449" s="4"/>
      <c r="T2449" s="56">
        <v>0</v>
      </c>
      <c r="U2449" s="56" t="s">
        <v>150</v>
      </c>
      <c r="V2449" s="4">
        <v>301499</v>
      </c>
      <c r="W2449" s="56" t="s">
        <v>2120</v>
      </c>
      <c r="X2449" s="4">
        <v>301499</v>
      </c>
      <c r="Y2449" s="56" t="s">
        <v>2120</v>
      </c>
      <c r="Z2449" s="56">
        <v>18</v>
      </c>
      <c r="AA2449" s="56" t="s">
        <v>94</v>
      </c>
      <c r="AB2449" s="56">
        <v>3</v>
      </c>
      <c r="AC2449" s="56" t="s">
        <v>757</v>
      </c>
      <c r="AD2449" s="37">
        <v>2</v>
      </c>
      <c r="AE2449" s="37" t="s">
        <v>2121</v>
      </c>
      <c r="AF2449" s="4"/>
      <c r="AG2449" s="4"/>
      <c r="AH2449" s="4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</row>
    <row r="2450" spans="1:46" ht="15" customHeight="1" x14ac:dyDescent="0.35">
      <c r="A2450" s="4">
        <v>2025</v>
      </c>
      <c r="B2450" s="4" t="s">
        <v>147</v>
      </c>
      <c r="C2450" s="4" t="s">
        <v>148</v>
      </c>
      <c r="D2450" s="55">
        <v>45680</v>
      </c>
      <c r="E2450" s="4" t="s">
        <v>4533</v>
      </c>
      <c r="F2450" s="4" t="s">
        <v>3709</v>
      </c>
      <c r="G2450" s="4" t="s">
        <v>37</v>
      </c>
      <c r="H2450" s="4" t="s">
        <v>38</v>
      </c>
      <c r="I2450" s="4" t="s">
        <v>748</v>
      </c>
      <c r="J2450" s="4">
        <v>6</v>
      </c>
      <c r="K2450" s="55">
        <v>45784</v>
      </c>
      <c r="L2450" s="4" t="s">
        <v>860</v>
      </c>
      <c r="M2450" s="4" t="s">
        <v>2983</v>
      </c>
      <c r="N2450" s="55" t="s">
        <v>4516</v>
      </c>
      <c r="O2450" s="4" t="s">
        <v>6364</v>
      </c>
      <c r="P2450" s="55">
        <v>45783</v>
      </c>
      <c r="Q2450" s="4" t="s">
        <v>6365</v>
      </c>
      <c r="R2450" s="4"/>
      <c r="S2450" s="4"/>
      <c r="T2450" s="56">
        <v>0</v>
      </c>
      <c r="U2450" s="56" t="s">
        <v>150</v>
      </c>
      <c r="V2450" s="4">
        <v>301415</v>
      </c>
      <c r="W2450" s="56" t="s">
        <v>6366</v>
      </c>
      <c r="X2450" s="4">
        <v>301415</v>
      </c>
      <c r="Y2450" s="56" t="s">
        <v>6366</v>
      </c>
      <c r="Z2450" s="56">
        <v>15</v>
      </c>
      <c r="AA2450" s="56" t="s">
        <v>43</v>
      </c>
      <c r="AB2450" s="56">
        <v>10</v>
      </c>
      <c r="AC2450" s="56" t="s">
        <v>3379</v>
      </c>
      <c r="AD2450" s="37">
        <v>27</v>
      </c>
      <c r="AE2450" s="37" t="s">
        <v>6367</v>
      </c>
      <c r="AF2450" s="4"/>
      <c r="AG2450" s="4"/>
      <c r="AH2450" s="4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</row>
    <row r="2451" spans="1:46" ht="15" customHeight="1" x14ac:dyDescent="0.35">
      <c r="A2451" s="4">
        <v>2025</v>
      </c>
      <c r="B2451" s="4" t="s">
        <v>147</v>
      </c>
      <c r="C2451" s="4" t="s">
        <v>207</v>
      </c>
      <c r="D2451" s="55">
        <v>45686</v>
      </c>
      <c r="E2451" s="4" t="s">
        <v>3708</v>
      </c>
      <c r="F2451" s="4" t="s">
        <v>3709</v>
      </c>
      <c r="G2451" s="4" t="s">
        <v>37</v>
      </c>
      <c r="H2451" s="4" t="s">
        <v>38</v>
      </c>
      <c r="I2451" s="4" t="s">
        <v>4520</v>
      </c>
      <c r="J2451" s="4">
        <v>5</v>
      </c>
      <c r="K2451" s="55">
        <v>45729</v>
      </c>
      <c r="L2451" s="4" t="s">
        <v>860</v>
      </c>
      <c r="M2451" s="4" t="s">
        <v>2983</v>
      </c>
      <c r="N2451" s="55" t="s">
        <v>3710</v>
      </c>
      <c r="O2451" s="4" t="s">
        <v>6368</v>
      </c>
      <c r="P2451" s="55">
        <v>45729</v>
      </c>
      <c r="Q2451" s="4" t="s">
        <v>6369</v>
      </c>
      <c r="R2451" s="4"/>
      <c r="S2451" s="4"/>
      <c r="T2451" s="4">
        <v>0</v>
      </c>
      <c r="U2451" s="4" t="s">
        <v>150</v>
      </c>
      <c r="V2451" s="4">
        <v>300605</v>
      </c>
      <c r="W2451" s="4" t="s">
        <v>3297</v>
      </c>
      <c r="X2451" s="4">
        <v>300605</v>
      </c>
      <c r="Y2451" s="4" t="s">
        <v>3297</v>
      </c>
      <c r="Z2451" s="4">
        <v>6</v>
      </c>
      <c r="AA2451" s="4" t="s">
        <v>413</v>
      </c>
      <c r="AB2451" s="56">
        <v>6</v>
      </c>
      <c r="AC2451" s="56" t="s">
        <v>2999</v>
      </c>
      <c r="AD2451" s="36">
        <v>1</v>
      </c>
      <c r="AE2451" s="36" t="s">
        <v>2999</v>
      </c>
      <c r="AF2451" s="4"/>
      <c r="AG2451" s="4"/>
      <c r="AH2451" s="4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/>
      <c r="AS2451" s="6"/>
      <c r="AT2451" s="6"/>
    </row>
    <row r="2452" spans="1:46" ht="15" customHeight="1" x14ac:dyDescent="0.35">
      <c r="A2452" s="4">
        <v>2025</v>
      </c>
      <c r="B2452" s="4" t="s">
        <v>34</v>
      </c>
      <c r="C2452" s="4" t="s">
        <v>244</v>
      </c>
      <c r="D2452" s="55">
        <v>45625</v>
      </c>
      <c r="E2452" s="4" t="s">
        <v>4533</v>
      </c>
      <c r="F2452" s="4" t="s">
        <v>3709</v>
      </c>
      <c r="G2452" s="4" t="s">
        <v>37</v>
      </c>
      <c r="H2452" s="4" t="s">
        <v>38</v>
      </c>
      <c r="I2452" s="4" t="s">
        <v>2948</v>
      </c>
      <c r="J2452" s="4">
        <v>7</v>
      </c>
      <c r="K2452" s="55">
        <v>45688</v>
      </c>
      <c r="L2452" s="4" t="s">
        <v>860</v>
      </c>
      <c r="M2452" s="4" t="s">
        <v>3632</v>
      </c>
      <c r="N2452" s="55" t="s">
        <v>4516</v>
      </c>
      <c r="O2452" s="4" t="s">
        <v>6370</v>
      </c>
      <c r="P2452" s="55">
        <v>45688</v>
      </c>
      <c r="Q2452" s="4" t="s">
        <v>6371</v>
      </c>
      <c r="R2452" s="4"/>
      <c r="S2452" s="4"/>
      <c r="T2452" s="4">
        <v>10</v>
      </c>
      <c r="U2452" s="4" t="s">
        <v>246</v>
      </c>
      <c r="V2452" s="4">
        <v>514</v>
      </c>
      <c r="W2452" s="4" t="s">
        <v>897</v>
      </c>
      <c r="X2452" s="4">
        <v>92</v>
      </c>
      <c r="Y2452" s="4" t="s">
        <v>898</v>
      </c>
      <c r="Z2452" s="4">
        <v>15</v>
      </c>
      <c r="AA2452" s="4" t="s">
        <v>43</v>
      </c>
      <c r="AB2452" s="4">
        <v>1</v>
      </c>
      <c r="AC2452" s="4" t="s">
        <v>43</v>
      </c>
      <c r="AD2452" s="36">
        <v>1</v>
      </c>
      <c r="AE2452" s="36" t="s">
        <v>43</v>
      </c>
      <c r="AF2452" s="4"/>
      <c r="AG2452" s="4"/>
      <c r="AH2452" s="4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</row>
    <row r="2453" spans="1:46" ht="15" customHeight="1" x14ac:dyDescent="0.35">
      <c r="A2453" s="4">
        <v>2025</v>
      </c>
      <c r="B2453" s="4" t="s">
        <v>34</v>
      </c>
      <c r="C2453" s="4" t="s">
        <v>244</v>
      </c>
      <c r="D2453" s="55">
        <v>45663</v>
      </c>
      <c r="E2453" s="4" t="s">
        <v>4533</v>
      </c>
      <c r="F2453" s="4" t="s">
        <v>3709</v>
      </c>
      <c r="G2453" s="4" t="s">
        <v>37</v>
      </c>
      <c r="H2453" s="4" t="s">
        <v>38</v>
      </c>
      <c r="I2453" s="4" t="s">
        <v>2948</v>
      </c>
      <c r="J2453" s="4">
        <v>10</v>
      </c>
      <c r="K2453" s="57">
        <v>45785</v>
      </c>
      <c r="L2453" s="4" t="s">
        <v>860</v>
      </c>
      <c r="M2453" s="4" t="s">
        <v>3632</v>
      </c>
      <c r="N2453" s="55" t="s">
        <v>4516</v>
      </c>
      <c r="O2453" s="4" t="s">
        <v>6372</v>
      </c>
      <c r="P2453" s="57">
        <v>45785</v>
      </c>
      <c r="Q2453" s="4" t="s">
        <v>6373</v>
      </c>
      <c r="R2453" s="4"/>
      <c r="S2453" s="4"/>
      <c r="T2453" s="4">
        <v>10</v>
      </c>
      <c r="U2453" s="4" t="s">
        <v>246</v>
      </c>
      <c r="V2453" s="4">
        <v>516</v>
      </c>
      <c r="W2453" s="4" t="s">
        <v>918</v>
      </c>
      <c r="X2453" s="4">
        <v>94</v>
      </c>
      <c r="Y2453" s="4" t="s">
        <v>919</v>
      </c>
      <c r="Z2453" s="4">
        <v>5</v>
      </c>
      <c r="AA2453" s="4" t="s">
        <v>77</v>
      </c>
      <c r="AB2453" s="4">
        <v>1</v>
      </c>
      <c r="AC2453" s="4" t="s">
        <v>78</v>
      </c>
      <c r="AD2453" s="36">
        <v>1</v>
      </c>
      <c r="AE2453" s="36" t="s">
        <v>77</v>
      </c>
      <c r="AF2453" s="4"/>
      <c r="AG2453" s="4"/>
      <c r="AH2453" s="4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</row>
    <row r="2454" spans="1:46" ht="15" customHeight="1" x14ac:dyDescent="0.35">
      <c r="A2454" s="4">
        <v>2025</v>
      </c>
      <c r="B2454" s="4" t="s">
        <v>34</v>
      </c>
      <c r="C2454" s="4" t="s">
        <v>244</v>
      </c>
      <c r="D2454" s="55">
        <v>45786</v>
      </c>
      <c r="E2454" s="4" t="s">
        <v>4533</v>
      </c>
      <c r="F2454" s="4" t="s">
        <v>3709</v>
      </c>
      <c r="G2454" s="4" t="s">
        <v>37</v>
      </c>
      <c r="H2454" s="4" t="s">
        <v>38</v>
      </c>
      <c r="I2454" s="4" t="s">
        <v>2948</v>
      </c>
      <c r="J2454" s="4">
        <v>8</v>
      </c>
      <c r="K2454" s="55">
        <v>45854</v>
      </c>
      <c r="L2454" s="4" t="s">
        <v>860</v>
      </c>
      <c r="M2454" s="4" t="s">
        <v>2949</v>
      </c>
      <c r="N2454" s="55" t="s">
        <v>4516</v>
      </c>
      <c r="O2454" s="4" t="s">
        <v>6374</v>
      </c>
      <c r="P2454" s="55">
        <v>45854</v>
      </c>
      <c r="Q2454" s="4" t="s">
        <v>6375</v>
      </c>
      <c r="R2454" s="4"/>
      <c r="S2454" s="4"/>
      <c r="T2454" s="56">
        <v>10</v>
      </c>
      <c r="U2454" s="56" t="s">
        <v>246</v>
      </c>
      <c r="V2454" s="56">
        <v>519</v>
      </c>
      <c r="W2454" s="56" t="s">
        <v>516</v>
      </c>
      <c r="X2454" s="56">
        <v>97</v>
      </c>
      <c r="Y2454" s="56" t="s">
        <v>517</v>
      </c>
      <c r="Z2454" s="56">
        <v>16</v>
      </c>
      <c r="AA2454" s="56" t="s">
        <v>88</v>
      </c>
      <c r="AB2454" s="56">
        <v>1</v>
      </c>
      <c r="AC2454" s="56" t="s">
        <v>89</v>
      </c>
      <c r="AD2454" s="37">
        <v>1</v>
      </c>
      <c r="AE2454" s="37" t="s">
        <v>123</v>
      </c>
      <c r="AF2454" s="4"/>
      <c r="AG2454" s="4"/>
      <c r="AH2454" s="4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</row>
    <row r="2455" spans="1:46" ht="15" customHeight="1" x14ac:dyDescent="0.35">
      <c r="A2455" s="4">
        <v>2025</v>
      </c>
      <c r="B2455" s="4" t="s">
        <v>34</v>
      </c>
      <c r="C2455" s="4" t="s">
        <v>244</v>
      </c>
      <c r="D2455" s="55">
        <v>45582</v>
      </c>
      <c r="E2455" s="4" t="s">
        <v>4533</v>
      </c>
      <c r="F2455" s="4" t="s">
        <v>3709</v>
      </c>
      <c r="G2455" s="4" t="s">
        <v>37</v>
      </c>
      <c r="H2455" s="4" t="s">
        <v>38</v>
      </c>
      <c r="I2455" s="4" t="s">
        <v>2948</v>
      </c>
      <c r="J2455" s="4">
        <v>7</v>
      </c>
      <c r="K2455" s="55">
        <v>45693</v>
      </c>
      <c r="L2455" s="4" t="s">
        <v>860</v>
      </c>
      <c r="M2455" s="4" t="s">
        <v>3632</v>
      </c>
      <c r="N2455" s="55" t="s">
        <v>4516</v>
      </c>
      <c r="O2455" s="4" t="s">
        <v>6376</v>
      </c>
      <c r="P2455" s="55">
        <v>45693</v>
      </c>
      <c r="Q2455" s="4" t="s">
        <v>6377</v>
      </c>
      <c r="R2455" s="4"/>
      <c r="S2455" s="4"/>
      <c r="T2455" s="4">
        <v>10</v>
      </c>
      <c r="U2455" s="4" t="s">
        <v>246</v>
      </c>
      <c r="V2455" s="4">
        <v>523</v>
      </c>
      <c r="W2455" s="4" t="s">
        <v>1226</v>
      </c>
      <c r="X2455" s="4">
        <v>101</v>
      </c>
      <c r="Y2455" s="4" t="s">
        <v>1227</v>
      </c>
      <c r="Z2455" s="4">
        <v>14</v>
      </c>
      <c r="AA2455" s="4" t="s">
        <v>731</v>
      </c>
      <c r="AB2455" s="56">
        <v>3</v>
      </c>
      <c r="AC2455" s="56" t="s">
        <v>731</v>
      </c>
      <c r="AD2455" s="36">
        <v>1</v>
      </c>
      <c r="AE2455" s="36" t="s">
        <v>731</v>
      </c>
      <c r="AF2455" s="4"/>
      <c r="AG2455" s="4"/>
      <c r="AH2455" s="4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</row>
    <row r="2456" spans="1:46" ht="15" customHeight="1" x14ac:dyDescent="0.35">
      <c r="A2456" s="4">
        <v>2025</v>
      </c>
      <c r="B2456" s="4" t="s">
        <v>34</v>
      </c>
      <c r="C2456" s="4" t="s">
        <v>244</v>
      </c>
      <c r="D2456" s="55">
        <v>45647</v>
      </c>
      <c r="E2456" s="4" t="s">
        <v>4533</v>
      </c>
      <c r="F2456" s="4" t="s">
        <v>3709</v>
      </c>
      <c r="G2456" s="4" t="s">
        <v>37</v>
      </c>
      <c r="H2456" s="4" t="s">
        <v>38</v>
      </c>
      <c r="I2456" s="4" t="s">
        <v>2948</v>
      </c>
      <c r="J2456" s="4">
        <v>10</v>
      </c>
      <c r="K2456" s="55">
        <v>45741</v>
      </c>
      <c r="L2456" s="4" t="s">
        <v>860</v>
      </c>
      <c r="M2456" s="4" t="s">
        <v>2949</v>
      </c>
      <c r="N2456" s="55" t="s">
        <v>4516</v>
      </c>
      <c r="O2456" s="4" t="s">
        <v>6378</v>
      </c>
      <c r="P2456" s="55">
        <v>45741</v>
      </c>
      <c r="Q2456" s="4" t="s">
        <v>6379</v>
      </c>
      <c r="R2456" s="4"/>
      <c r="S2456" s="4"/>
      <c r="T2456" s="4">
        <v>10</v>
      </c>
      <c r="U2456" s="4" t="s">
        <v>246</v>
      </c>
      <c r="V2456" s="4">
        <v>525</v>
      </c>
      <c r="W2456" s="4" t="s">
        <v>254</v>
      </c>
      <c r="X2456" s="4">
        <v>103</v>
      </c>
      <c r="Y2456" s="4" t="s">
        <v>255</v>
      </c>
      <c r="Z2456" s="4">
        <v>10</v>
      </c>
      <c r="AA2456" s="4" t="s">
        <v>256</v>
      </c>
      <c r="AB2456" s="4">
        <v>1</v>
      </c>
      <c r="AC2456" s="4" t="s">
        <v>256</v>
      </c>
      <c r="AD2456" s="36">
        <v>1</v>
      </c>
      <c r="AE2456" s="36" t="s">
        <v>256</v>
      </c>
      <c r="AF2456" s="4"/>
      <c r="AG2456" s="4"/>
      <c r="AH2456" s="4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</row>
    <row r="2457" spans="1:46" ht="15" customHeight="1" x14ac:dyDescent="0.35">
      <c r="A2457" s="4">
        <v>2025</v>
      </c>
      <c r="B2457" s="4" t="s">
        <v>34</v>
      </c>
      <c r="C2457" s="4" t="s">
        <v>244</v>
      </c>
      <c r="D2457" s="55">
        <v>45678</v>
      </c>
      <c r="E2457" s="4" t="s">
        <v>4533</v>
      </c>
      <c r="F2457" s="4" t="s">
        <v>3709</v>
      </c>
      <c r="G2457" s="4" t="s">
        <v>37</v>
      </c>
      <c r="H2457" s="4" t="s">
        <v>38</v>
      </c>
      <c r="I2457" s="4" t="s">
        <v>2948</v>
      </c>
      <c r="J2457" s="4"/>
      <c r="K2457" s="57">
        <v>45715</v>
      </c>
      <c r="L2457" s="4" t="s">
        <v>860</v>
      </c>
      <c r="M2457" s="4" t="s">
        <v>3632</v>
      </c>
      <c r="N2457" s="55" t="s">
        <v>4516</v>
      </c>
      <c r="O2457" s="4" t="s">
        <v>6380</v>
      </c>
      <c r="P2457" s="57">
        <v>45715</v>
      </c>
      <c r="Q2457" s="4" t="s">
        <v>6381</v>
      </c>
      <c r="R2457" s="4"/>
      <c r="S2457" s="4"/>
      <c r="T2457" s="56">
        <v>10</v>
      </c>
      <c r="U2457" s="56" t="s">
        <v>246</v>
      </c>
      <c r="V2457" s="4">
        <v>531</v>
      </c>
      <c r="W2457" s="56" t="s">
        <v>263</v>
      </c>
      <c r="X2457" s="4">
        <v>109</v>
      </c>
      <c r="Y2457" s="56" t="s">
        <v>264</v>
      </c>
      <c r="Z2457" s="56">
        <v>23</v>
      </c>
      <c r="AA2457" s="56" t="s">
        <v>113</v>
      </c>
      <c r="AB2457" s="56">
        <v>1</v>
      </c>
      <c r="AC2457" s="56" t="s">
        <v>113</v>
      </c>
      <c r="AD2457" s="37">
        <v>1</v>
      </c>
      <c r="AE2457" s="37" t="s">
        <v>113</v>
      </c>
      <c r="AF2457" s="4"/>
      <c r="AG2457" s="4"/>
      <c r="AH2457" s="4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</row>
    <row r="2458" spans="1:46" ht="15" customHeight="1" x14ac:dyDescent="0.35">
      <c r="A2458" s="4">
        <v>2025</v>
      </c>
      <c r="B2458" s="4" t="s">
        <v>34</v>
      </c>
      <c r="C2458" s="4" t="s">
        <v>244</v>
      </c>
      <c r="D2458" s="55">
        <v>45679</v>
      </c>
      <c r="E2458" s="4" t="s">
        <v>4533</v>
      </c>
      <c r="F2458" s="4" t="s">
        <v>3709</v>
      </c>
      <c r="G2458" s="4" t="s">
        <v>37</v>
      </c>
      <c r="H2458" s="4" t="s">
        <v>38</v>
      </c>
      <c r="I2458" s="4" t="s">
        <v>2948</v>
      </c>
      <c r="J2458" s="4">
        <v>7</v>
      </c>
      <c r="K2458" s="55"/>
      <c r="L2458" s="4" t="s">
        <v>860</v>
      </c>
      <c r="M2458" s="4" t="s">
        <v>3632</v>
      </c>
      <c r="N2458" s="55" t="s">
        <v>4516</v>
      </c>
      <c r="O2458" s="4" t="s">
        <v>6382</v>
      </c>
      <c r="P2458" s="55">
        <v>45838</v>
      </c>
      <c r="Q2458" s="4" t="s">
        <v>6383</v>
      </c>
      <c r="R2458" s="4"/>
      <c r="S2458" s="4"/>
      <c r="T2458" s="56">
        <v>10</v>
      </c>
      <c r="U2458" s="56" t="s">
        <v>246</v>
      </c>
      <c r="V2458" s="56">
        <v>533</v>
      </c>
      <c r="W2458" s="56" t="s">
        <v>526</v>
      </c>
      <c r="X2458" s="56">
        <v>111</v>
      </c>
      <c r="Y2458" s="56" t="s">
        <v>527</v>
      </c>
      <c r="Z2458" s="56">
        <v>22</v>
      </c>
      <c r="AA2458" s="56" t="s">
        <v>108</v>
      </c>
      <c r="AB2458" s="56">
        <v>9</v>
      </c>
      <c r="AC2458" s="56" t="s">
        <v>108</v>
      </c>
      <c r="AD2458" s="37">
        <v>1</v>
      </c>
      <c r="AE2458" s="37" t="s">
        <v>474</v>
      </c>
      <c r="AF2458" s="4"/>
      <c r="AG2458" s="4"/>
      <c r="AH2458" s="4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</row>
    <row r="2459" spans="1:46" ht="15" customHeight="1" x14ac:dyDescent="0.35">
      <c r="A2459" s="4">
        <v>2025</v>
      </c>
      <c r="B2459" s="4" t="s">
        <v>34</v>
      </c>
      <c r="C2459" s="4" t="s">
        <v>244</v>
      </c>
      <c r="D2459" s="55">
        <v>45680</v>
      </c>
      <c r="E2459" s="4" t="s">
        <v>4533</v>
      </c>
      <c r="F2459" s="4" t="s">
        <v>3709</v>
      </c>
      <c r="G2459" s="4" t="s">
        <v>37</v>
      </c>
      <c r="H2459" s="4" t="s">
        <v>38</v>
      </c>
      <c r="I2459" s="4" t="s">
        <v>2948</v>
      </c>
      <c r="J2459" s="4"/>
      <c r="K2459" s="55">
        <v>45733</v>
      </c>
      <c r="L2459" s="4" t="s">
        <v>860</v>
      </c>
      <c r="M2459" s="4" t="s">
        <v>2949</v>
      </c>
      <c r="N2459" s="55" t="s">
        <v>4516</v>
      </c>
      <c r="O2459" s="4" t="s">
        <v>6384</v>
      </c>
      <c r="P2459" s="55">
        <v>45733</v>
      </c>
      <c r="Q2459" s="4" t="s">
        <v>6385</v>
      </c>
      <c r="R2459" s="4"/>
      <c r="S2459" s="4"/>
      <c r="T2459" s="4">
        <v>10</v>
      </c>
      <c r="U2459" s="4" t="s">
        <v>246</v>
      </c>
      <c r="V2459" s="4">
        <v>534</v>
      </c>
      <c r="W2459" s="4" t="s">
        <v>408</v>
      </c>
      <c r="X2459" s="4">
        <v>112</v>
      </c>
      <c r="Y2459" s="4" t="s">
        <v>409</v>
      </c>
      <c r="Z2459" s="4">
        <v>25</v>
      </c>
      <c r="AA2459" s="4" t="s">
        <v>117</v>
      </c>
      <c r="AB2459" s="4">
        <v>1</v>
      </c>
      <c r="AC2459" s="4" t="s">
        <v>118</v>
      </c>
      <c r="AD2459" s="36">
        <v>1</v>
      </c>
      <c r="AE2459" s="36" t="s">
        <v>119</v>
      </c>
      <c r="AF2459" s="4"/>
      <c r="AG2459" s="4"/>
      <c r="AH2459" s="4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</row>
    <row r="2460" spans="1:46" ht="15" customHeight="1" x14ac:dyDescent="0.35">
      <c r="A2460" s="4">
        <v>2025</v>
      </c>
      <c r="B2460" s="4" t="s">
        <v>34</v>
      </c>
      <c r="C2460" s="4" t="s">
        <v>244</v>
      </c>
      <c r="D2460" s="55">
        <v>45520</v>
      </c>
      <c r="E2460" s="4" t="s">
        <v>4533</v>
      </c>
      <c r="F2460" s="4" t="s">
        <v>3709</v>
      </c>
      <c r="G2460" s="4" t="s">
        <v>37</v>
      </c>
      <c r="H2460" s="4" t="s">
        <v>38</v>
      </c>
      <c r="I2460" s="4" t="s">
        <v>2948</v>
      </c>
      <c r="J2460" s="4"/>
      <c r="K2460" s="55">
        <v>45715</v>
      </c>
      <c r="L2460" s="4" t="s">
        <v>860</v>
      </c>
      <c r="M2460" s="4" t="s">
        <v>3632</v>
      </c>
      <c r="N2460" s="55" t="s">
        <v>4516</v>
      </c>
      <c r="O2460" s="4" t="s">
        <v>6386</v>
      </c>
      <c r="P2460" s="55">
        <v>45715</v>
      </c>
      <c r="Q2460" s="4" t="s">
        <v>6387</v>
      </c>
      <c r="R2460" s="4"/>
      <c r="S2460" s="4"/>
      <c r="T2460" s="56">
        <v>10</v>
      </c>
      <c r="U2460" s="56" t="s">
        <v>246</v>
      </c>
      <c r="V2460" s="56">
        <v>535</v>
      </c>
      <c r="W2460" s="56" t="s">
        <v>1293</v>
      </c>
      <c r="X2460" s="56">
        <v>113</v>
      </c>
      <c r="Y2460" s="56" t="s">
        <v>1294</v>
      </c>
      <c r="Z2460" s="56">
        <v>24</v>
      </c>
      <c r="AA2460" s="56" t="s">
        <v>569</v>
      </c>
      <c r="AB2460" s="56">
        <v>1</v>
      </c>
      <c r="AC2460" s="56" t="s">
        <v>569</v>
      </c>
      <c r="AD2460" s="37">
        <v>1</v>
      </c>
      <c r="AE2460" s="37" t="s">
        <v>569</v>
      </c>
      <c r="AF2460" s="4"/>
      <c r="AG2460" s="4"/>
      <c r="AH2460" s="4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</row>
    <row r="2461" spans="1:46" ht="15" customHeight="1" x14ac:dyDescent="0.35">
      <c r="A2461" s="4">
        <v>2025</v>
      </c>
      <c r="B2461" s="4" t="s">
        <v>34</v>
      </c>
      <c r="C2461" s="4" t="s">
        <v>244</v>
      </c>
      <c r="D2461" s="55">
        <v>45531</v>
      </c>
      <c r="E2461" s="4" t="s">
        <v>4533</v>
      </c>
      <c r="F2461" s="4" t="s">
        <v>3709</v>
      </c>
      <c r="G2461" s="4" t="s">
        <v>37</v>
      </c>
      <c r="H2461" s="4" t="s">
        <v>38</v>
      </c>
      <c r="I2461" s="4" t="s">
        <v>2948</v>
      </c>
      <c r="J2461" s="4">
        <v>10</v>
      </c>
      <c r="K2461" s="55">
        <v>45803</v>
      </c>
      <c r="L2461" s="4" t="s">
        <v>860</v>
      </c>
      <c r="M2461" s="4" t="s">
        <v>2949</v>
      </c>
      <c r="N2461" s="55" t="s">
        <v>4516</v>
      </c>
      <c r="O2461" s="4" t="s">
        <v>6388</v>
      </c>
      <c r="P2461" s="55">
        <v>45803</v>
      </c>
      <c r="Q2461" s="4" t="s">
        <v>6389</v>
      </c>
      <c r="R2461" s="4"/>
      <c r="S2461" s="4"/>
      <c r="T2461" s="56">
        <v>10</v>
      </c>
      <c r="U2461" s="56" t="s">
        <v>246</v>
      </c>
      <c r="V2461" s="4">
        <v>536</v>
      </c>
      <c r="W2461" s="56" t="s">
        <v>905</v>
      </c>
      <c r="X2461" s="4">
        <v>114</v>
      </c>
      <c r="Y2461" s="56" t="s">
        <v>906</v>
      </c>
      <c r="Z2461" s="56">
        <v>2</v>
      </c>
      <c r="AA2461" s="56" t="s">
        <v>72</v>
      </c>
      <c r="AB2461" s="56">
        <v>18</v>
      </c>
      <c r="AC2461" s="56" t="s">
        <v>907</v>
      </c>
      <c r="AD2461" s="37">
        <v>1</v>
      </c>
      <c r="AE2461" s="37" t="s">
        <v>908</v>
      </c>
      <c r="AF2461" s="4"/>
      <c r="AG2461" s="4"/>
      <c r="AH2461" s="4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</row>
    <row r="2462" spans="1:46" ht="15" customHeight="1" x14ac:dyDescent="0.35">
      <c r="A2462" s="4">
        <v>2025</v>
      </c>
      <c r="B2462" s="4" t="s">
        <v>34</v>
      </c>
      <c r="C2462" s="4" t="s">
        <v>244</v>
      </c>
      <c r="D2462" s="55">
        <v>45567</v>
      </c>
      <c r="E2462" s="4" t="s">
        <v>4533</v>
      </c>
      <c r="F2462" s="4" t="s">
        <v>3709</v>
      </c>
      <c r="G2462" s="4" t="s">
        <v>37</v>
      </c>
      <c r="H2462" s="4" t="s">
        <v>38</v>
      </c>
      <c r="I2462" s="4" t="s">
        <v>2948</v>
      </c>
      <c r="J2462" s="4">
        <v>8</v>
      </c>
      <c r="K2462" s="55">
        <v>45761</v>
      </c>
      <c r="L2462" s="4" t="s">
        <v>860</v>
      </c>
      <c r="M2462" s="4" t="s">
        <v>2949</v>
      </c>
      <c r="N2462" s="55" t="s">
        <v>4516</v>
      </c>
      <c r="O2462" s="4" t="s">
        <v>6390</v>
      </c>
      <c r="P2462" s="55">
        <v>45761</v>
      </c>
      <c r="Q2462" s="4" t="s">
        <v>6391</v>
      </c>
      <c r="R2462" s="4"/>
      <c r="S2462" s="4"/>
      <c r="T2462" s="4">
        <v>10</v>
      </c>
      <c r="U2462" s="4" t="s">
        <v>246</v>
      </c>
      <c r="V2462" s="4">
        <v>537</v>
      </c>
      <c r="W2462" s="4" t="s">
        <v>991</v>
      </c>
      <c r="X2462" s="4">
        <v>115</v>
      </c>
      <c r="Y2462" s="4" t="s">
        <v>992</v>
      </c>
      <c r="Z2462" s="4">
        <v>9</v>
      </c>
      <c r="AA2462" s="4" t="s">
        <v>417</v>
      </c>
      <c r="AB2462" s="4">
        <v>1</v>
      </c>
      <c r="AC2462" s="4" t="s">
        <v>417</v>
      </c>
      <c r="AD2462" s="36">
        <v>1</v>
      </c>
      <c r="AE2462" s="36" t="s">
        <v>417</v>
      </c>
      <c r="AF2462" s="4"/>
      <c r="AG2462" s="4"/>
      <c r="AH2462" s="4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</row>
    <row r="2463" spans="1:46" ht="15" customHeight="1" x14ac:dyDescent="0.35">
      <c r="A2463" s="4">
        <v>2025</v>
      </c>
      <c r="B2463" s="4" t="s">
        <v>34</v>
      </c>
      <c r="C2463" s="4" t="s">
        <v>244</v>
      </c>
      <c r="D2463" s="55">
        <v>45569</v>
      </c>
      <c r="E2463" s="4" t="s">
        <v>3708</v>
      </c>
      <c r="F2463" s="4" t="s">
        <v>3709</v>
      </c>
      <c r="G2463" s="4" t="s">
        <v>37</v>
      </c>
      <c r="H2463" s="4" t="s">
        <v>38</v>
      </c>
      <c r="I2463" s="4" t="s">
        <v>2948</v>
      </c>
      <c r="J2463" s="4">
        <v>5</v>
      </c>
      <c r="K2463" s="55">
        <v>45985</v>
      </c>
      <c r="L2463" s="4" t="s">
        <v>860</v>
      </c>
      <c r="M2463" s="4" t="s">
        <v>3632</v>
      </c>
      <c r="N2463" s="55" t="s">
        <v>4516</v>
      </c>
      <c r="O2463" s="4" t="s">
        <v>6392</v>
      </c>
      <c r="P2463" s="55">
        <v>45985</v>
      </c>
      <c r="Q2463" s="4" t="s">
        <v>6393</v>
      </c>
      <c r="R2463" s="4"/>
      <c r="S2463" s="4"/>
      <c r="T2463" s="4">
        <v>10</v>
      </c>
      <c r="U2463" s="4" t="s">
        <v>246</v>
      </c>
      <c r="V2463" s="4">
        <v>538</v>
      </c>
      <c r="W2463" s="4" t="s">
        <v>504</v>
      </c>
      <c r="X2463" s="4">
        <v>1030</v>
      </c>
      <c r="Y2463" s="4" t="s">
        <v>505</v>
      </c>
      <c r="Z2463" s="4">
        <v>17</v>
      </c>
      <c r="AA2463" s="4" t="s">
        <v>319</v>
      </c>
      <c r="AB2463" s="4">
        <v>1</v>
      </c>
      <c r="AC2463" s="4" t="s">
        <v>320</v>
      </c>
      <c r="AD2463" s="36">
        <v>1</v>
      </c>
      <c r="AE2463" s="36" t="s">
        <v>320</v>
      </c>
      <c r="AF2463" s="4"/>
      <c r="AG2463" s="4"/>
      <c r="AH2463" s="4"/>
      <c r="AI2463" s="6"/>
      <c r="AJ2463" s="6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</row>
    <row r="2464" spans="1:46" ht="15" customHeight="1" x14ac:dyDescent="0.35">
      <c r="A2464" s="4">
        <v>2026</v>
      </c>
      <c r="B2464" s="4" t="s">
        <v>34</v>
      </c>
      <c r="C2464" s="4" t="s">
        <v>244</v>
      </c>
      <c r="D2464" s="55">
        <v>45589</v>
      </c>
      <c r="E2464" s="4" t="s">
        <v>3708</v>
      </c>
      <c r="F2464" s="4" t="s">
        <v>3709</v>
      </c>
      <c r="G2464" s="4" t="s">
        <v>37</v>
      </c>
      <c r="H2464" s="4" t="s">
        <v>38</v>
      </c>
      <c r="I2464" s="4" t="s">
        <v>2948</v>
      </c>
      <c r="J2464" s="4">
        <v>8</v>
      </c>
      <c r="K2464" s="55">
        <v>46092</v>
      </c>
      <c r="L2464" s="4" t="s">
        <v>860</v>
      </c>
      <c r="M2464" s="4" t="s">
        <v>3632</v>
      </c>
      <c r="N2464" s="55" t="s">
        <v>4516</v>
      </c>
      <c r="O2464" s="4" t="s">
        <v>6394</v>
      </c>
      <c r="P2464" s="55">
        <v>46092</v>
      </c>
      <c r="Q2464" s="4" t="s">
        <v>6395</v>
      </c>
      <c r="R2464" s="55">
        <v>46092</v>
      </c>
      <c r="S2464" s="4" t="s">
        <v>6396</v>
      </c>
      <c r="T2464" s="56">
        <v>10</v>
      </c>
      <c r="U2464" s="56" t="s">
        <v>246</v>
      </c>
      <c r="V2464" s="56">
        <v>555</v>
      </c>
      <c r="W2464" s="56" t="s">
        <v>2396</v>
      </c>
      <c r="X2464" s="56">
        <v>1533</v>
      </c>
      <c r="Y2464" s="56" t="s">
        <v>2397</v>
      </c>
      <c r="Z2464" s="56">
        <v>1</v>
      </c>
      <c r="AA2464" s="56" t="s">
        <v>67</v>
      </c>
      <c r="AB2464" s="56">
        <v>2</v>
      </c>
      <c r="AC2464" s="56" t="s">
        <v>701</v>
      </c>
      <c r="AD2464" s="37">
        <v>1</v>
      </c>
      <c r="AE2464" s="37" t="s">
        <v>701</v>
      </c>
      <c r="AF2464" s="4"/>
      <c r="AG2464" s="4"/>
      <c r="AH2464" s="4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</row>
    <row r="2465" spans="1:46" ht="15" customHeight="1" x14ac:dyDescent="0.35">
      <c r="A2465" s="4">
        <v>2025</v>
      </c>
      <c r="B2465" s="4" t="s">
        <v>34</v>
      </c>
      <c r="C2465" s="4" t="s">
        <v>244</v>
      </c>
      <c r="D2465" s="55">
        <v>45537</v>
      </c>
      <c r="E2465" s="4" t="s">
        <v>4533</v>
      </c>
      <c r="F2465" s="4" t="s">
        <v>3709</v>
      </c>
      <c r="G2465" s="4" t="s">
        <v>37</v>
      </c>
      <c r="H2465" s="4" t="s">
        <v>38</v>
      </c>
      <c r="I2465" s="4" t="s">
        <v>2948</v>
      </c>
      <c r="J2465" s="4">
        <v>10</v>
      </c>
      <c r="K2465" s="55">
        <v>45763</v>
      </c>
      <c r="L2465" s="4" t="s">
        <v>860</v>
      </c>
      <c r="M2465" s="4" t="s">
        <v>2949</v>
      </c>
      <c r="N2465" s="55" t="s">
        <v>4516</v>
      </c>
      <c r="O2465" s="4" t="s">
        <v>6397</v>
      </c>
      <c r="P2465" s="55">
        <v>45763</v>
      </c>
      <c r="Q2465" s="4" t="s">
        <v>6398</v>
      </c>
      <c r="R2465" s="4"/>
      <c r="S2465" s="4"/>
      <c r="T2465" s="4">
        <v>10</v>
      </c>
      <c r="U2465" s="4" t="s">
        <v>246</v>
      </c>
      <c r="V2465" s="4">
        <v>558</v>
      </c>
      <c r="W2465" s="4" t="s">
        <v>493</v>
      </c>
      <c r="X2465" s="4">
        <v>1656</v>
      </c>
      <c r="Y2465" s="4" t="s">
        <v>494</v>
      </c>
      <c r="Z2465" s="4">
        <v>9</v>
      </c>
      <c r="AA2465" s="4" t="s">
        <v>417</v>
      </c>
      <c r="AB2465" s="4">
        <v>7</v>
      </c>
      <c r="AC2465" s="4" t="s">
        <v>495</v>
      </c>
      <c r="AD2465" s="36">
        <v>6</v>
      </c>
      <c r="AE2465" s="36" t="s">
        <v>496</v>
      </c>
      <c r="AF2465" s="4"/>
      <c r="AG2465" s="4"/>
      <c r="AH2465" s="4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</row>
    <row r="2466" spans="1:46" ht="15" customHeight="1" x14ac:dyDescent="0.35">
      <c r="A2466" s="4">
        <v>2025</v>
      </c>
      <c r="B2466" s="4" t="s">
        <v>34</v>
      </c>
      <c r="C2466" s="4" t="s">
        <v>244</v>
      </c>
      <c r="D2466" s="55">
        <v>45609</v>
      </c>
      <c r="E2466" s="4" t="s">
        <v>4533</v>
      </c>
      <c r="F2466" s="4" t="s">
        <v>3709</v>
      </c>
      <c r="G2466" s="4" t="s">
        <v>37</v>
      </c>
      <c r="H2466" s="4" t="s">
        <v>38</v>
      </c>
      <c r="I2466" s="4" t="s">
        <v>2948</v>
      </c>
      <c r="J2466" s="4">
        <v>12</v>
      </c>
      <c r="K2466" s="55">
        <v>45777</v>
      </c>
      <c r="L2466" s="4" t="s">
        <v>860</v>
      </c>
      <c r="M2466" s="4" t="s">
        <v>2949</v>
      </c>
      <c r="N2466" s="55" t="s">
        <v>4516</v>
      </c>
      <c r="O2466" s="4" t="s">
        <v>6399</v>
      </c>
      <c r="P2466" s="55">
        <v>45777</v>
      </c>
      <c r="Q2466" s="4" t="s">
        <v>6400</v>
      </c>
      <c r="R2466" s="4"/>
      <c r="S2466" s="4"/>
      <c r="T2466" s="4">
        <v>10</v>
      </c>
      <c r="U2466" s="4" t="s">
        <v>246</v>
      </c>
      <c r="V2466" s="4">
        <v>559</v>
      </c>
      <c r="W2466" s="4" t="s">
        <v>3339</v>
      </c>
      <c r="X2466" s="4">
        <v>1692</v>
      </c>
      <c r="Y2466" s="4" t="s">
        <v>3339</v>
      </c>
      <c r="Z2466" s="4">
        <v>13</v>
      </c>
      <c r="AA2466" s="4" t="s">
        <v>314</v>
      </c>
      <c r="AB2466" s="4">
        <v>9</v>
      </c>
      <c r="AC2466" s="4" t="s">
        <v>808</v>
      </c>
      <c r="AD2466" s="36">
        <v>1</v>
      </c>
      <c r="AE2466" s="36" t="s">
        <v>809</v>
      </c>
      <c r="AF2466" s="4"/>
      <c r="AG2466" s="4"/>
      <c r="AH2466" s="4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</row>
    <row r="2467" spans="1:46" ht="15" customHeight="1" x14ac:dyDescent="0.35">
      <c r="A2467" s="4">
        <v>2025</v>
      </c>
      <c r="B2467" s="4" t="s">
        <v>147</v>
      </c>
      <c r="C2467" s="4" t="s">
        <v>148</v>
      </c>
      <c r="D2467" s="55">
        <v>45721</v>
      </c>
      <c r="E2467" s="4" t="s">
        <v>4533</v>
      </c>
      <c r="F2467" s="4" t="s">
        <v>3709</v>
      </c>
      <c r="G2467" s="4" t="s">
        <v>37</v>
      </c>
      <c r="H2467" s="4" t="s">
        <v>38</v>
      </c>
      <c r="I2467" s="4" t="s">
        <v>748</v>
      </c>
      <c r="J2467" s="4">
        <v>6</v>
      </c>
      <c r="K2467" s="55">
        <v>45834</v>
      </c>
      <c r="L2467" s="4" t="s">
        <v>860</v>
      </c>
      <c r="M2467" s="4" t="s">
        <v>2983</v>
      </c>
      <c r="N2467" s="55" t="s">
        <v>4516</v>
      </c>
      <c r="O2467" s="4" t="s">
        <v>6401</v>
      </c>
      <c r="P2467" s="55">
        <v>45834</v>
      </c>
      <c r="Q2467" s="4" t="s">
        <v>6402</v>
      </c>
      <c r="R2467" s="4"/>
      <c r="S2467" s="4"/>
      <c r="T2467" s="4">
        <v>0</v>
      </c>
      <c r="U2467" s="4" t="s">
        <v>150</v>
      </c>
      <c r="V2467" s="4">
        <v>301376</v>
      </c>
      <c r="W2467" s="4" t="s">
        <v>4510</v>
      </c>
      <c r="X2467" s="4">
        <v>301376</v>
      </c>
      <c r="Y2467" s="4" t="s">
        <v>4510</v>
      </c>
      <c r="Z2467" s="4">
        <v>15</v>
      </c>
      <c r="AA2467" s="4" t="s">
        <v>43</v>
      </c>
      <c r="AB2467" s="4">
        <v>8</v>
      </c>
      <c r="AC2467" s="4" t="s">
        <v>421</v>
      </c>
      <c r="AD2467" s="36">
        <v>6</v>
      </c>
      <c r="AE2467" s="36" t="s">
        <v>421</v>
      </c>
      <c r="AF2467" s="4"/>
      <c r="AG2467" s="4"/>
      <c r="AH2467" s="4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</row>
    <row r="2468" spans="1:46" ht="15" customHeight="1" x14ac:dyDescent="0.35">
      <c r="A2468" s="4">
        <v>2025</v>
      </c>
      <c r="B2468" s="4" t="s">
        <v>34</v>
      </c>
      <c r="C2468" s="4" t="s">
        <v>34</v>
      </c>
      <c r="D2468" s="55">
        <v>45653</v>
      </c>
      <c r="E2468" s="4" t="s">
        <v>4533</v>
      </c>
      <c r="F2468" s="4" t="s">
        <v>3709</v>
      </c>
      <c r="G2468" s="4" t="s">
        <v>37</v>
      </c>
      <c r="H2468" s="4" t="s">
        <v>38</v>
      </c>
      <c r="I2468" s="4" t="s">
        <v>2948</v>
      </c>
      <c r="J2468" s="4">
        <v>6</v>
      </c>
      <c r="K2468" s="55">
        <v>45688</v>
      </c>
      <c r="L2468" s="4" t="s">
        <v>860</v>
      </c>
      <c r="M2468" s="4" t="s">
        <v>3632</v>
      </c>
      <c r="N2468" s="55" t="s">
        <v>4973</v>
      </c>
      <c r="O2468" s="4" t="s">
        <v>6403</v>
      </c>
      <c r="P2468" s="55">
        <v>45688</v>
      </c>
      <c r="Q2468" s="4" t="s">
        <v>6404</v>
      </c>
      <c r="R2468" s="4"/>
      <c r="S2468" s="4"/>
      <c r="T2468" s="4">
        <v>9</v>
      </c>
      <c r="U2468" s="4" t="s">
        <v>46</v>
      </c>
      <c r="V2468" s="4">
        <v>58</v>
      </c>
      <c r="W2468" s="4" t="s">
        <v>233</v>
      </c>
      <c r="X2468" s="4">
        <v>1274</v>
      </c>
      <c r="Y2468" s="4" t="s">
        <v>234</v>
      </c>
      <c r="Z2468" s="4">
        <v>15</v>
      </c>
      <c r="AA2468" s="4" t="s">
        <v>43</v>
      </c>
      <c r="AB2468" s="4">
        <v>1</v>
      </c>
      <c r="AC2468" s="4" t="s">
        <v>43</v>
      </c>
      <c r="AD2468" s="36">
        <v>22</v>
      </c>
      <c r="AE2468" s="36" t="s">
        <v>171</v>
      </c>
      <c r="AF2468" s="4"/>
      <c r="AG2468" s="4"/>
      <c r="AH2468" s="4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</row>
    <row r="2469" spans="1:46" ht="15" customHeight="1" x14ac:dyDescent="0.35">
      <c r="A2469" s="4">
        <v>2025</v>
      </c>
      <c r="B2469" s="4" t="s">
        <v>34</v>
      </c>
      <c r="C2469" s="4" t="s">
        <v>244</v>
      </c>
      <c r="D2469" s="55">
        <v>45687</v>
      </c>
      <c r="E2469" s="4" t="s">
        <v>4533</v>
      </c>
      <c r="F2469" s="4" t="s">
        <v>3709</v>
      </c>
      <c r="G2469" s="4" t="s">
        <v>37</v>
      </c>
      <c r="H2469" s="4" t="s">
        <v>38</v>
      </c>
      <c r="I2469" s="4" t="s">
        <v>2948</v>
      </c>
      <c r="J2469" s="4">
        <v>8</v>
      </c>
      <c r="K2469" s="55">
        <v>45803</v>
      </c>
      <c r="L2469" s="4" t="s">
        <v>860</v>
      </c>
      <c r="M2469" s="4" t="s">
        <v>2949</v>
      </c>
      <c r="N2469" s="55" t="s">
        <v>4516</v>
      </c>
      <c r="O2469" s="4" t="s">
        <v>6405</v>
      </c>
      <c r="P2469" s="55">
        <v>45803</v>
      </c>
      <c r="Q2469" s="4" t="s">
        <v>6406</v>
      </c>
      <c r="R2469" s="4"/>
      <c r="S2469" s="4"/>
      <c r="T2469" s="4">
        <v>10</v>
      </c>
      <c r="U2469" s="4" t="s">
        <v>246</v>
      </c>
      <c r="V2469" s="4">
        <v>550</v>
      </c>
      <c r="W2469" s="4" t="s">
        <v>1213</v>
      </c>
      <c r="X2469" s="4">
        <v>1375</v>
      </c>
      <c r="Y2469" s="4" t="s">
        <v>1214</v>
      </c>
      <c r="Z2469" s="4">
        <v>6</v>
      </c>
      <c r="AA2469" s="4" t="s">
        <v>413</v>
      </c>
      <c r="AB2469" s="4">
        <v>4</v>
      </c>
      <c r="AC2469" s="4" t="s">
        <v>1215</v>
      </c>
      <c r="AD2469" s="36">
        <v>1</v>
      </c>
      <c r="AE2469" s="36" t="s">
        <v>1215</v>
      </c>
      <c r="AF2469" s="4"/>
      <c r="AG2469" s="4"/>
      <c r="AH2469" s="4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</row>
    <row r="2470" spans="1:46" ht="15" customHeight="1" x14ac:dyDescent="0.35">
      <c r="A2470" s="4">
        <v>2025</v>
      </c>
      <c r="B2470" s="4" t="s">
        <v>34</v>
      </c>
      <c r="C2470" s="4" t="s">
        <v>34</v>
      </c>
      <c r="D2470" s="55">
        <v>45660</v>
      </c>
      <c r="E2470" s="4" t="s">
        <v>4533</v>
      </c>
      <c r="F2470" s="4" t="s">
        <v>3709</v>
      </c>
      <c r="G2470" s="4" t="s">
        <v>37</v>
      </c>
      <c r="H2470" s="4" t="s">
        <v>38</v>
      </c>
      <c r="I2470" s="4" t="s">
        <v>2948</v>
      </c>
      <c r="J2470" s="4">
        <v>5</v>
      </c>
      <c r="K2470" s="55">
        <v>45771</v>
      </c>
      <c r="L2470" s="4" t="s">
        <v>860</v>
      </c>
      <c r="M2470" s="4" t="s">
        <v>2949</v>
      </c>
      <c r="N2470" s="55" t="s">
        <v>4973</v>
      </c>
      <c r="O2470" s="4" t="s">
        <v>6407</v>
      </c>
      <c r="P2470" s="55">
        <v>45771</v>
      </c>
      <c r="Q2470" s="4" t="s">
        <v>6408</v>
      </c>
      <c r="R2470" s="4"/>
      <c r="S2470" s="4"/>
      <c r="T2470" s="4">
        <v>13</v>
      </c>
      <c r="U2470" s="4" t="s">
        <v>132</v>
      </c>
      <c r="V2470" s="4">
        <v>18</v>
      </c>
      <c r="W2470" s="4" t="s">
        <v>1867</v>
      </c>
      <c r="X2470" s="4">
        <v>1257</v>
      </c>
      <c r="Y2470" s="4" t="s">
        <v>1868</v>
      </c>
      <c r="Z2470" s="4">
        <v>15</v>
      </c>
      <c r="AA2470" s="4" t="s">
        <v>43</v>
      </c>
      <c r="AB2470" s="4">
        <v>1</v>
      </c>
      <c r="AC2470" s="4" t="s">
        <v>43</v>
      </c>
      <c r="AD2470" s="36">
        <v>31</v>
      </c>
      <c r="AE2470" s="36" t="s">
        <v>49</v>
      </c>
      <c r="AF2470" s="4"/>
      <c r="AG2470" s="4"/>
      <c r="AH2470" s="4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</row>
    <row r="2471" spans="1:46" ht="15" customHeight="1" x14ac:dyDescent="0.35">
      <c r="A2471" s="4">
        <v>2025</v>
      </c>
      <c r="B2471" s="4" t="s">
        <v>34</v>
      </c>
      <c r="C2471" s="4" t="s">
        <v>289</v>
      </c>
      <c r="D2471" s="55">
        <v>45688</v>
      </c>
      <c r="E2471" s="4" t="s">
        <v>4533</v>
      </c>
      <c r="F2471" s="4" t="s">
        <v>3709</v>
      </c>
      <c r="G2471" s="4" t="s">
        <v>37</v>
      </c>
      <c r="H2471" s="4" t="s">
        <v>38</v>
      </c>
      <c r="I2471" s="4" t="s">
        <v>2735</v>
      </c>
      <c r="J2471" s="4">
        <v>6</v>
      </c>
      <c r="K2471" s="57">
        <v>45747</v>
      </c>
      <c r="L2471" s="4" t="s">
        <v>860</v>
      </c>
      <c r="M2471" s="4" t="s">
        <v>3185</v>
      </c>
      <c r="N2471" s="55" t="s">
        <v>4516</v>
      </c>
      <c r="O2471" s="4" t="s">
        <v>6409</v>
      </c>
      <c r="P2471" s="55">
        <v>45747</v>
      </c>
      <c r="Q2471" s="4" t="s">
        <v>6410</v>
      </c>
      <c r="R2471" s="4"/>
      <c r="S2471" s="4"/>
      <c r="T2471" s="4">
        <v>32</v>
      </c>
      <c r="U2471" s="4" t="s">
        <v>380</v>
      </c>
      <c r="V2471" s="4">
        <v>32</v>
      </c>
      <c r="W2471" s="4" t="s">
        <v>380</v>
      </c>
      <c r="X2471" s="4">
        <v>479</v>
      </c>
      <c r="Y2471" s="4" t="s">
        <v>380</v>
      </c>
      <c r="Z2471" s="4">
        <v>15</v>
      </c>
      <c r="AA2471" s="4" t="s">
        <v>43</v>
      </c>
      <c r="AB2471" s="4">
        <v>1</v>
      </c>
      <c r="AC2471" s="4" t="s">
        <v>43</v>
      </c>
      <c r="AD2471" s="36">
        <v>1</v>
      </c>
      <c r="AE2471" s="36" t="s">
        <v>43</v>
      </c>
      <c r="AF2471" s="4"/>
      <c r="AG2471" s="4"/>
      <c r="AH2471" s="4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</row>
    <row r="2472" spans="1:46" ht="15" customHeight="1" x14ac:dyDescent="0.35">
      <c r="A2472" s="4">
        <v>2025</v>
      </c>
      <c r="B2472" s="4" t="s">
        <v>34</v>
      </c>
      <c r="C2472" s="4" t="s">
        <v>34</v>
      </c>
      <c r="D2472" s="55">
        <v>45694</v>
      </c>
      <c r="E2472" s="4" t="s">
        <v>4533</v>
      </c>
      <c r="F2472" s="4" t="s">
        <v>3709</v>
      </c>
      <c r="G2472" s="4" t="s">
        <v>37</v>
      </c>
      <c r="H2472" s="4" t="s">
        <v>38</v>
      </c>
      <c r="I2472" s="4" t="s">
        <v>2948</v>
      </c>
      <c r="J2472" s="4">
        <v>6</v>
      </c>
      <c r="K2472" s="55">
        <v>45715</v>
      </c>
      <c r="L2472" s="4" t="s">
        <v>860</v>
      </c>
      <c r="M2472" s="4" t="s">
        <v>4585</v>
      </c>
      <c r="N2472" s="55" t="s">
        <v>4973</v>
      </c>
      <c r="O2472" s="4" t="s">
        <v>6411</v>
      </c>
      <c r="P2472" s="55">
        <v>45715</v>
      </c>
      <c r="Q2472" s="4" t="s">
        <v>6412</v>
      </c>
      <c r="R2472" s="4"/>
      <c r="S2472" s="4"/>
      <c r="T2472" s="4">
        <v>9</v>
      </c>
      <c r="U2472" s="4" t="s">
        <v>46</v>
      </c>
      <c r="V2472" s="4">
        <v>95</v>
      </c>
      <c r="W2472" s="4" t="s">
        <v>378</v>
      </c>
      <c r="X2472" s="4">
        <v>55</v>
      </c>
      <c r="Y2472" s="4" t="s">
        <v>378</v>
      </c>
      <c r="Z2472" s="4">
        <v>15</v>
      </c>
      <c r="AA2472" s="4" t="s">
        <v>43</v>
      </c>
      <c r="AB2472" s="4">
        <v>1</v>
      </c>
      <c r="AC2472" s="4" t="s">
        <v>43</v>
      </c>
      <c r="AD2472" s="36">
        <v>1</v>
      </c>
      <c r="AE2472" s="36" t="s">
        <v>43</v>
      </c>
      <c r="AF2472" s="4"/>
      <c r="AG2472" s="4"/>
      <c r="AH2472" s="4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</row>
    <row r="2473" spans="1:46" ht="15" customHeight="1" x14ac:dyDescent="0.35">
      <c r="A2473" s="4">
        <v>2025</v>
      </c>
      <c r="B2473" s="4" t="s">
        <v>34</v>
      </c>
      <c r="C2473" s="4" t="s">
        <v>289</v>
      </c>
      <c r="D2473" s="55">
        <v>45688</v>
      </c>
      <c r="E2473" s="4" t="s">
        <v>4533</v>
      </c>
      <c r="F2473" s="4" t="s">
        <v>3709</v>
      </c>
      <c r="G2473" s="4" t="s">
        <v>37</v>
      </c>
      <c r="H2473" s="4" t="s">
        <v>38</v>
      </c>
      <c r="I2473" s="4" t="s">
        <v>2735</v>
      </c>
      <c r="J2473" s="4">
        <v>5</v>
      </c>
      <c r="K2473" s="55">
        <v>45747</v>
      </c>
      <c r="L2473" s="4" t="s">
        <v>860</v>
      </c>
      <c r="M2473" s="4" t="s">
        <v>3185</v>
      </c>
      <c r="N2473" s="55" t="s">
        <v>4516</v>
      </c>
      <c r="O2473" s="4" t="s">
        <v>6413</v>
      </c>
      <c r="P2473" s="55">
        <v>45747</v>
      </c>
      <c r="Q2473" s="4" t="s">
        <v>6414</v>
      </c>
      <c r="R2473" s="4"/>
      <c r="S2473" s="4"/>
      <c r="T2473" s="56">
        <v>31</v>
      </c>
      <c r="U2473" s="56" t="s">
        <v>582</v>
      </c>
      <c r="V2473" s="56">
        <v>31</v>
      </c>
      <c r="W2473" s="56" t="s">
        <v>582</v>
      </c>
      <c r="X2473" s="56">
        <v>478</v>
      </c>
      <c r="Y2473" s="56" t="s">
        <v>582</v>
      </c>
      <c r="Z2473" s="56">
        <v>15</v>
      </c>
      <c r="AA2473" s="56" t="s">
        <v>43</v>
      </c>
      <c r="AB2473" s="56">
        <v>1</v>
      </c>
      <c r="AC2473" s="56" t="s">
        <v>43</v>
      </c>
      <c r="AD2473" s="37">
        <v>1</v>
      </c>
      <c r="AE2473" s="37" t="s">
        <v>43</v>
      </c>
      <c r="AF2473" s="4"/>
      <c r="AG2473" s="4"/>
      <c r="AH2473" s="4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</row>
    <row r="2474" spans="1:46" ht="15" customHeight="1" x14ac:dyDescent="0.35">
      <c r="A2474" s="4">
        <v>2025</v>
      </c>
      <c r="B2474" s="4" t="s">
        <v>34</v>
      </c>
      <c r="C2474" s="4" t="s">
        <v>244</v>
      </c>
      <c r="D2474" s="55">
        <v>45638</v>
      </c>
      <c r="E2474" s="4" t="s">
        <v>3708</v>
      </c>
      <c r="F2474" s="4" t="s">
        <v>3709</v>
      </c>
      <c r="G2474" s="4" t="s">
        <v>37</v>
      </c>
      <c r="H2474" s="4" t="s">
        <v>38</v>
      </c>
      <c r="I2474" s="4" t="s">
        <v>2948</v>
      </c>
      <c r="J2474" s="4">
        <v>7</v>
      </c>
      <c r="K2474" s="55">
        <v>45940</v>
      </c>
      <c r="L2474" s="4" t="s">
        <v>860</v>
      </c>
      <c r="M2474" s="4" t="s">
        <v>3632</v>
      </c>
      <c r="N2474" s="55" t="s">
        <v>4516</v>
      </c>
      <c r="O2474" s="4" t="s">
        <v>6415</v>
      </c>
      <c r="P2474" s="55">
        <v>45940</v>
      </c>
      <c r="Q2474" s="4" t="s">
        <v>6416</v>
      </c>
      <c r="R2474" s="4"/>
      <c r="S2474" s="4"/>
      <c r="T2474" s="4">
        <v>10</v>
      </c>
      <c r="U2474" s="4" t="s">
        <v>246</v>
      </c>
      <c r="V2474" s="4">
        <v>515</v>
      </c>
      <c r="W2474" s="4" t="s">
        <v>538</v>
      </c>
      <c r="X2474" s="4">
        <v>93</v>
      </c>
      <c r="Y2474" s="4" t="s">
        <v>539</v>
      </c>
      <c r="Z2474" s="4">
        <v>11</v>
      </c>
      <c r="AA2474" s="4" t="s">
        <v>310</v>
      </c>
      <c r="AB2474" s="4">
        <v>1</v>
      </c>
      <c r="AC2474" s="4" t="s">
        <v>310</v>
      </c>
      <c r="AD2474" s="36">
        <v>1</v>
      </c>
      <c r="AE2474" s="36" t="s">
        <v>310</v>
      </c>
      <c r="AF2474" s="4"/>
      <c r="AG2474" s="4"/>
      <c r="AH2474" s="4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</row>
    <row r="2475" spans="1:46" ht="15" customHeight="1" x14ac:dyDescent="0.35">
      <c r="A2475" s="4">
        <v>2025</v>
      </c>
      <c r="B2475" s="4" t="s">
        <v>34</v>
      </c>
      <c r="C2475" s="4" t="s">
        <v>244</v>
      </c>
      <c r="D2475" s="55">
        <v>45498</v>
      </c>
      <c r="E2475" s="4" t="s">
        <v>4533</v>
      </c>
      <c r="F2475" s="4" t="s">
        <v>3709</v>
      </c>
      <c r="G2475" s="4" t="s">
        <v>37</v>
      </c>
      <c r="H2475" s="4" t="s">
        <v>38</v>
      </c>
      <c r="I2475" s="4" t="s">
        <v>2948</v>
      </c>
      <c r="J2475" s="4">
        <v>10</v>
      </c>
      <c r="K2475" s="57">
        <v>45747</v>
      </c>
      <c r="L2475" s="4" t="s">
        <v>860</v>
      </c>
      <c r="M2475" s="4" t="s">
        <v>2949</v>
      </c>
      <c r="N2475" s="55" t="s">
        <v>4516</v>
      </c>
      <c r="O2475" s="4" t="s">
        <v>6417</v>
      </c>
      <c r="P2475" s="55">
        <v>45747</v>
      </c>
      <c r="Q2475" s="4" t="s">
        <v>6418</v>
      </c>
      <c r="R2475" s="4"/>
      <c r="S2475" s="4"/>
      <c r="T2475" s="4">
        <v>10</v>
      </c>
      <c r="U2475" s="4" t="s">
        <v>246</v>
      </c>
      <c r="V2475" s="4">
        <v>549</v>
      </c>
      <c r="W2475" s="4" t="s">
        <v>507</v>
      </c>
      <c r="X2475" s="4">
        <v>1374</v>
      </c>
      <c r="Y2475" s="4" t="s">
        <v>508</v>
      </c>
      <c r="Z2475" s="4">
        <v>15</v>
      </c>
      <c r="AA2475" s="4" t="s">
        <v>43</v>
      </c>
      <c r="AB2475" s="4">
        <v>2</v>
      </c>
      <c r="AC2475" s="4" t="s">
        <v>509</v>
      </c>
      <c r="AD2475" s="36">
        <v>1</v>
      </c>
      <c r="AE2475" s="36" t="s">
        <v>509</v>
      </c>
      <c r="AF2475" s="4"/>
      <c r="AG2475" s="4"/>
      <c r="AH2475" s="4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</row>
    <row r="2476" spans="1:46" ht="15" customHeight="1" x14ac:dyDescent="0.35">
      <c r="A2476" s="4">
        <v>2025</v>
      </c>
      <c r="B2476" s="4" t="s">
        <v>34</v>
      </c>
      <c r="C2476" s="4" t="s">
        <v>34</v>
      </c>
      <c r="D2476" s="55">
        <v>45666</v>
      </c>
      <c r="E2476" s="4" t="s">
        <v>4533</v>
      </c>
      <c r="F2476" s="4" t="s">
        <v>36</v>
      </c>
      <c r="G2476" s="4" t="s">
        <v>37</v>
      </c>
      <c r="H2476" s="4" t="s">
        <v>38</v>
      </c>
      <c r="I2476" s="4" t="s">
        <v>2742</v>
      </c>
      <c r="J2476" s="4">
        <v>4</v>
      </c>
      <c r="K2476" s="55">
        <v>45685</v>
      </c>
      <c r="L2476" s="4" t="s">
        <v>860</v>
      </c>
      <c r="M2476" s="4" t="s">
        <v>3185</v>
      </c>
      <c r="N2476" s="55" t="s">
        <v>4973</v>
      </c>
      <c r="O2476" s="4" t="s">
        <v>6419</v>
      </c>
      <c r="P2476" s="55">
        <v>45685</v>
      </c>
      <c r="Q2476" s="4" t="s">
        <v>6420</v>
      </c>
      <c r="R2476" s="4"/>
      <c r="S2476" s="4"/>
      <c r="T2476" s="4">
        <v>37</v>
      </c>
      <c r="U2476" s="4" t="s">
        <v>186</v>
      </c>
      <c r="V2476" s="4">
        <v>207</v>
      </c>
      <c r="W2476" s="4" t="s">
        <v>483</v>
      </c>
      <c r="X2476" s="4">
        <v>1589</v>
      </c>
      <c r="Y2476" s="4" t="s">
        <v>484</v>
      </c>
      <c r="Z2476" s="4">
        <v>15</v>
      </c>
      <c r="AA2476" s="4" t="s">
        <v>43</v>
      </c>
      <c r="AB2476" s="4">
        <v>1</v>
      </c>
      <c r="AC2476" s="4" t="s">
        <v>43</v>
      </c>
      <c r="AD2476" s="36">
        <v>31</v>
      </c>
      <c r="AE2476" s="36" t="s">
        <v>49</v>
      </c>
      <c r="AF2476" s="4"/>
      <c r="AG2476" s="4"/>
      <c r="AH2476" s="4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</row>
    <row r="2477" spans="1:46" ht="15" customHeight="1" x14ac:dyDescent="0.35">
      <c r="A2477" s="4">
        <v>2025</v>
      </c>
      <c r="B2477" s="4" t="s">
        <v>34</v>
      </c>
      <c r="C2477" s="4" t="s">
        <v>34</v>
      </c>
      <c r="D2477" s="55">
        <v>45532</v>
      </c>
      <c r="E2477" s="4" t="s">
        <v>4533</v>
      </c>
      <c r="F2477" s="4" t="s">
        <v>3709</v>
      </c>
      <c r="G2477" s="4" t="s">
        <v>37</v>
      </c>
      <c r="H2477" s="4" t="s">
        <v>38</v>
      </c>
      <c r="I2477" s="4" t="s">
        <v>3923</v>
      </c>
      <c r="J2477" s="4">
        <v>8</v>
      </c>
      <c r="K2477" s="55">
        <v>45687</v>
      </c>
      <c r="L2477" s="4" t="s">
        <v>860</v>
      </c>
      <c r="M2477" s="4" t="s">
        <v>3632</v>
      </c>
      <c r="N2477" s="55" t="s">
        <v>4973</v>
      </c>
      <c r="O2477" s="4" t="s">
        <v>6421</v>
      </c>
      <c r="P2477" s="55">
        <v>45687</v>
      </c>
      <c r="Q2477" s="4" t="s">
        <v>6422</v>
      </c>
      <c r="R2477" s="4"/>
      <c r="S2477" s="4"/>
      <c r="T2477" s="56">
        <v>3</v>
      </c>
      <c r="U2477" s="56" t="s">
        <v>159</v>
      </c>
      <c r="V2477" s="56">
        <v>60</v>
      </c>
      <c r="W2477" s="56" t="s">
        <v>1123</v>
      </c>
      <c r="X2477" s="56">
        <v>16</v>
      </c>
      <c r="Y2477" s="56" t="s">
        <v>1124</v>
      </c>
      <c r="Z2477" s="56">
        <v>15</v>
      </c>
      <c r="AA2477" s="56" t="s">
        <v>43</v>
      </c>
      <c r="AB2477" s="56">
        <v>1</v>
      </c>
      <c r="AC2477" s="56" t="s">
        <v>43</v>
      </c>
      <c r="AD2477" s="37">
        <v>1</v>
      </c>
      <c r="AE2477" s="37" t="s">
        <v>43</v>
      </c>
      <c r="AF2477" s="4"/>
      <c r="AG2477" s="4"/>
      <c r="AH2477" s="4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</row>
    <row r="2478" spans="1:46" ht="15" customHeight="1" x14ac:dyDescent="0.35">
      <c r="A2478" s="4">
        <v>2025</v>
      </c>
      <c r="B2478" s="4" t="s">
        <v>147</v>
      </c>
      <c r="C2478" s="4" t="s">
        <v>148</v>
      </c>
      <c r="D2478" s="55">
        <v>45691</v>
      </c>
      <c r="E2478" s="4" t="s">
        <v>2956</v>
      </c>
      <c r="F2478" s="4" t="s">
        <v>36</v>
      </c>
      <c r="G2478" s="4" t="s">
        <v>921</v>
      </c>
      <c r="H2478" s="4" t="s">
        <v>38</v>
      </c>
      <c r="I2478" s="4" t="s">
        <v>2755</v>
      </c>
      <c r="J2478" s="4">
        <v>2</v>
      </c>
      <c r="K2478" s="55">
        <v>45777</v>
      </c>
      <c r="L2478" s="4" t="s">
        <v>860</v>
      </c>
      <c r="M2478" s="4" t="s">
        <v>2983</v>
      </c>
      <c r="N2478" s="55"/>
      <c r="O2478" s="4" t="s">
        <v>6423</v>
      </c>
      <c r="P2478" s="55">
        <v>45777</v>
      </c>
      <c r="Q2478" s="4" t="s">
        <v>6424</v>
      </c>
      <c r="R2478" s="4"/>
      <c r="S2478" s="4"/>
      <c r="T2478" s="4">
        <v>0</v>
      </c>
      <c r="U2478" s="4" t="s">
        <v>150</v>
      </c>
      <c r="V2478" s="4">
        <v>300749</v>
      </c>
      <c r="W2478" s="4" t="s">
        <v>613</v>
      </c>
      <c r="X2478" s="4">
        <v>300749</v>
      </c>
      <c r="Y2478" s="4" t="s">
        <v>613</v>
      </c>
      <c r="Z2478" s="4">
        <v>8</v>
      </c>
      <c r="AA2478" s="4" t="s">
        <v>191</v>
      </c>
      <c r="AB2478" s="4">
        <v>9</v>
      </c>
      <c r="AC2478" s="4" t="s">
        <v>260</v>
      </c>
      <c r="AD2478" s="36">
        <v>2</v>
      </c>
      <c r="AE2478" s="36" t="s">
        <v>6425</v>
      </c>
      <c r="AF2478" s="4"/>
      <c r="AG2478" s="4"/>
      <c r="AH2478" s="4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</row>
    <row r="2479" spans="1:46" ht="15" customHeight="1" x14ac:dyDescent="0.35">
      <c r="A2479" s="4">
        <v>2025</v>
      </c>
      <c r="B2479" s="4" t="s">
        <v>147</v>
      </c>
      <c r="C2479" s="4" t="s">
        <v>148</v>
      </c>
      <c r="D2479" s="55">
        <v>45687</v>
      </c>
      <c r="E2479" s="4" t="s">
        <v>4533</v>
      </c>
      <c r="F2479" s="4" t="s">
        <v>3709</v>
      </c>
      <c r="G2479" s="4" t="s">
        <v>37</v>
      </c>
      <c r="H2479" s="4" t="s">
        <v>38</v>
      </c>
      <c r="I2479" s="4" t="s">
        <v>4520</v>
      </c>
      <c r="J2479" s="4">
        <v>3</v>
      </c>
      <c r="K2479" s="57">
        <v>45719</v>
      </c>
      <c r="L2479" s="4" t="s">
        <v>860</v>
      </c>
      <c r="M2479" s="4" t="s">
        <v>2983</v>
      </c>
      <c r="N2479" s="55" t="s">
        <v>3710</v>
      </c>
      <c r="O2479" s="4" t="s">
        <v>6426</v>
      </c>
      <c r="P2479" s="57">
        <v>45719</v>
      </c>
      <c r="Q2479" s="4" t="s">
        <v>6427</v>
      </c>
      <c r="R2479" s="56"/>
      <c r="S2479" s="4"/>
      <c r="T2479" s="4">
        <v>0</v>
      </c>
      <c r="U2479" s="4" t="s">
        <v>150</v>
      </c>
      <c r="V2479" s="4">
        <v>300564</v>
      </c>
      <c r="W2479" s="4" t="s">
        <v>6428</v>
      </c>
      <c r="X2479" s="4">
        <v>300564</v>
      </c>
      <c r="Y2479" s="4" t="s">
        <v>6428</v>
      </c>
      <c r="Z2479" s="4">
        <v>6</v>
      </c>
      <c r="AA2479" s="4" t="s">
        <v>413</v>
      </c>
      <c r="AB2479" s="4">
        <v>2</v>
      </c>
      <c r="AC2479" s="4" t="s">
        <v>3034</v>
      </c>
      <c r="AD2479" s="36">
        <v>3</v>
      </c>
      <c r="AE2479" s="36" t="s">
        <v>6429</v>
      </c>
      <c r="AF2479" s="4"/>
      <c r="AG2479" s="4"/>
      <c r="AH2479" s="4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</row>
    <row r="2480" spans="1:46" ht="15" customHeight="1" x14ac:dyDescent="0.35">
      <c r="A2480" s="4">
        <v>2025</v>
      </c>
      <c r="B2480" s="4" t="s">
        <v>147</v>
      </c>
      <c r="C2480" s="4" t="s">
        <v>148</v>
      </c>
      <c r="D2480" s="55">
        <v>45695</v>
      </c>
      <c r="E2480" s="4" t="s">
        <v>3708</v>
      </c>
      <c r="F2480" s="4" t="s">
        <v>3709</v>
      </c>
      <c r="G2480" s="4" t="s">
        <v>37</v>
      </c>
      <c r="H2480" s="4" t="s">
        <v>38</v>
      </c>
      <c r="I2480" s="4" t="s">
        <v>4520</v>
      </c>
      <c r="J2480" s="4">
        <v>7</v>
      </c>
      <c r="K2480" s="55">
        <v>45803</v>
      </c>
      <c r="L2480" s="4" t="s">
        <v>860</v>
      </c>
      <c r="M2480" s="4" t="s">
        <v>2983</v>
      </c>
      <c r="N2480" s="55" t="s">
        <v>3710</v>
      </c>
      <c r="O2480" s="4" t="s">
        <v>6430</v>
      </c>
      <c r="P2480" s="55">
        <v>45806</v>
      </c>
      <c r="Q2480" s="4" t="s">
        <v>6431</v>
      </c>
      <c r="R2480" s="4"/>
      <c r="S2480" s="4"/>
      <c r="T2480" s="4">
        <v>0</v>
      </c>
      <c r="U2480" s="4" t="s">
        <v>150</v>
      </c>
      <c r="V2480" s="4">
        <v>300627</v>
      </c>
      <c r="W2480" s="4" t="s">
        <v>6432</v>
      </c>
      <c r="X2480" s="4">
        <v>300627</v>
      </c>
      <c r="Y2480" s="4" t="s">
        <v>6432</v>
      </c>
      <c r="Z2480" s="4">
        <v>6</v>
      </c>
      <c r="AA2480" s="4" t="s">
        <v>413</v>
      </c>
      <c r="AB2480" s="4">
        <v>8</v>
      </c>
      <c r="AC2480" s="4" t="s">
        <v>760</v>
      </c>
      <c r="AD2480" s="36">
        <v>12</v>
      </c>
      <c r="AE2480" s="36" t="s">
        <v>6433</v>
      </c>
      <c r="AF2480" s="4"/>
      <c r="AG2480" s="4"/>
      <c r="AH2480" s="4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</row>
    <row r="2481" spans="1:46" ht="15" customHeight="1" x14ac:dyDescent="0.35">
      <c r="A2481" s="4">
        <v>2025</v>
      </c>
      <c r="B2481" s="4" t="s">
        <v>147</v>
      </c>
      <c r="C2481" s="4" t="s">
        <v>148</v>
      </c>
      <c r="D2481" s="55">
        <v>45691</v>
      </c>
      <c r="E2481" s="4" t="s">
        <v>4533</v>
      </c>
      <c r="F2481" s="4" t="s">
        <v>3709</v>
      </c>
      <c r="G2481" s="4" t="s">
        <v>37</v>
      </c>
      <c r="H2481" s="4" t="s">
        <v>38</v>
      </c>
      <c r="I2481" s="4" t="s">
        <v>2728</v>
      </c>
      <c r="J2481" s="4">
        <v>1</v>
      </c>
      <c r="K2481" s="55">
        <v>45740</v>
      </c>
      <c r="L2481" s="4" t="s">
        <v>860</v>
      </c>
      <c r="M2481" s="4" t="s">
        <v>3632</v>
      </c>
      <c r="N2481" s="55" t="s">
        <v>3710</v>
      </c>
      <c r="O2481" s="4" t="s">
        <v>6434</v>
      </c>
      <c r="P2481" s="55">
        <v>45740</v>
      </c>
      <c r="Q2481" s="4" t="s">
        <v>6435</v>
      </c>
      <c r="R2481" s="4"/>
      <c r="S2481" s="4"/>
      <c r="T2481" s="4">
        <v>0</v>
      </c>
      <c r="U2481" s="4" t="s">
        <v>150</v>
      </c>
      <c r="V2481" s="4">
        <v>300519</v>
      </c>
      <c r="W2481" s="4" t="s">
        <v>3581</v>
      </c>
      <c r="X2481" s="4">
        <v>300519</v>
      </c>
      <c r="Y2481" s="4" t="s">
        <v>3581</v>
      </c>
      <c r="Z2481" s="4">
        <v>5</v>
      </c>
      <c r="AA2481" s="4" t="s">
        <v>77</v>
      </c>
      <c r="AB2481" s="4">
        <v>9</v>
      </c>
      <c r="AC2481" s="4" t="s">
        <v>821</v>
      </c>
      <c r="AD2481" s="36">
        <v>2</v>
      </c>
      <c r="AE2481" s="36" t="s">
        <v>90</v>
      </c>
      <c r="AF2481" s="4"/>
      <c r="AG2481" s="4"/>
      <c r="AH2481" s="4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</row>
    <row r="2482" spans="1:46" ht="15" customHeight="1" x14ac:dyDescent="0.35">
      <c r="A2482" s="4">
        <v>2025</v>
      </c>
      <c r="B2482" s="4" t="s">
        <v>147</v>
      </c>
      <c r="C2482" s="4" t="s">
        <v>148</v>
      </c>
      <c r="D2482" s="55">
        <v>45707</v>
      </c>
      <c r="E2482" s="4" t="s">
        <v>4533</v>
      </c>
      <c r="F2482" s="4" t="s">
        <v>3709</v>
      </c>
      <c r="G2482" s="4" t="s">
        <v>37</v>
      </c>
      <c r="H2482" s="4" t="s">
        <v>38</v>
      </c>
      <c r="I2482" s="4" t="s">
        <v>2728</v>
      </c>
      <c r="J2482" s="4">
        <v>4</v>
      </c>
      <c r="K2482" s="57">
        <v>45918</v>
      </c>
      <c r="L2482" s="4" t="s">
        <v>860</v>
      </c>
      <c r="M2482" s="4" t="s">
        <v>2983</v>
      </c>
      <c r="N2482" s="55" t="s">
        <v>3710</v>
      </c>
      <c r="O2482" s="4" t="s">
        <v>6436</v>
      </c>
      <c r="P2482" s="55">
        <v>45918</v>
      </c>
      <c r="Q2482" s="4" t="s">
        <v>6437</v>
      </c>
      <c r="R2482" s="4"/>
      <c r="S2482" s="4"/>
      <c r="T2482" s="4">
        <v>0</v>
      </c>
      <c r="U2482" s="4" t="s">
        <v>150</v>
      </c>
      <c r="V2482" s="4">
        <v>301439</v>
      </c>
      <c r="W2482" s="4" t="s">
        <v>1499</v>
      </c>
      <c r="X2482" s="4">
        <v>301439</v>
      </c>
      <c r="Y2482" s="4" t="s">
        <v>1499</v>
      </c>
      <c r="Z2482" s="4">
        <v>16</v>
      </c>
      <c r="AA2482" s="4" t="s">
        <v>88</v>
      </c>
      <c r="AB2482" s="4">
        <v>2</v>
      </c>
      <c r="AC2482" s="4" t="s">
        <v>885</v>
      </c>
      <c r="AD2482" s="36">
        <v>6</v>
      </c>
      <c r="AE2482" s="36" t="s">
        <v>1500</v>
      </c>
      <c r="AF2482" s="4"/>
      <c r="AG2482" s="4"/>
      <c r="AH2482" s="4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</row>
    <row r="2483" spans="1:46" ht="15" customHeight="1" x14ac:dyDescent="0.35">
      <c r="A2483" s="4">
        <v>2025</v>
      </c>
      <c r="B2483" s="4" t="s">
        <v>34</v>
      </c>
      <c r="C2483" s="4" t="s">
        <v>34</v>
      </c>
      <c r="D2483" s="55">
        <v>45678</v>
      </c>
      <c r="E2483" s="4" t="s">
        <v>4533</v>
      </c>
      <c r="F2483" s="4" t="s">
        <v>3709</v>
      </c>
      <c r="G2483" s="4" t="s">
        <v>5808</v>
      </c>
      <c r="H2483" s="4" t="s">
        <v>38</v>
      </c>
      <c r="I2483" s="4" t="s">
        <v>3923</v>
      </c>
      <c r="J2483" s="4">
        <v>3</v>
      </c>
      <c r="K2483" s="57">
        <v>45706</v>
      </c>
      <c r="L2483" s="4" t="s">
        <v>860</v>
      </c>
      <c r="M2483" s="4" t="s">
        <v>3632</v>
      </c>
      <c r="N2483" s="55" t="s">
        <v>4973</v>
      </c>
      <c r="O2483" s="4" t="s">
        <v>6438</v>
      </c>
      <c r="P2483" s="57">
        <v>45706</v>
      </c>
      <c r="Q2483" s="4" t="s">
        <v>6439</v>
      </c>
      <c r="R2483" s="56"/>
      <c r="S2483" s="4"/>
      <c r="T2483" s="4">
        <v>3</v>
      </c>
      <c r="U2483" s="4" t="s">
        <v>159</v>
      </c>
      <c r="V2483" s="4">
        <v>116</v>
      </c>
      <c r="W2483" s="4" t="s">
        <v>339</v>
      </c>
      <c r="X2483" s="4">
        <v>513</v>
      </c>
      <c r="Y2483" s="4" t="s">
        <v>339</v>
      </c>
      <c r="Z2483" s="4">
        <v>15</v>
      </c>
      <c r="AA2483" s="4" t="s">
        <v>43</v>
      </c>
      <c r="AB2483" s="4">
        <v>1</v>
      </c>
      <c r="AC2483" s="4" t="s">
        <v>43</v>
      </c>
      <c r="AD2483" s="36">
        <v>15</v>
      </c>
      <c r="AE2483" s="36" t="s">
        <v>340</v>
      </c>
      <c r="AF2483" s="4"/>
      <c r="AG2483" s="4"/>
      <c r="AH2483" s="4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</row>
    <row r="2484" spans="1:46" ht="15" customHeight="1" x14ac:dyDescent="0.35">
      <c r="A2484" s="4">
        <v>2025</v>
      </c>
      <c r="B2484" s="4" t="s">
        <v>34</v>
      </c>
      <c r="C2484" s="4" t="s">
        <v>289</v>
      </c>
      <c r="D2484" s="55">
        <v>45643</v>
      </c>
      <c r="E2484" s="4" t="s">
        <v>4533</v>
      </c>
      <c r="F2484" s="4" t="s">
        <v>3709</v>
      </c>
      <c r="G2484" s="4" t="s">
        <v>37</v>
      </c>
      <c r="H2484" s="4" t="s">
        <v>38</v>
      </c>
      <c r="I2484" s="4" t="s">
        <v>2735</v>
      </c>
      <c r="J2484" s="4">
        <v>7</v>
      </c>
      <c r="K2484" s="55">
        <v>45714</v>
      </c>
      <c r="L2484" s="4" t="s">
        <v>860</v>
      </c>
      <c r="M2484" s="4" t="s">
        <v>3185</v>
      </c>
      <c r="N2484" s="55" t="s">
        <v>4516</v>
      </c>
      <c r="O2484" s="4" t="s">
        <v>6440</v>
      </c>
      <c r="P2484" s="55">
        <v>45714</v>
      </c>
      <c r="Q2484" s="4" t="s">
        <v>6441</v>
      </c>
      <c r="R2484" s="4"/>
      <c r="S2484" s="4"/>
      <c r="T2484" s="4">
        <v>33</v>
      </c>
      <c r="U2484" s="4" t="s">
        <v>858</v>
      </c>
      <c r="V2484" s="4">
        <v>33</v>
      </c>
      <c r="W2484" s="4" t="s">
        <v>858</v>
      </c>
      <c r="X2484" s="4">
        <v>480</v>
      </c>
      <c r="Y2484" s="4" t="s">
        <v>858</v>
      </c>
      <c r="Z2484" s="4">
        <v>15</v>
      </c>
      <c r="AA2484" s="4" t="s">
        <v>43</v>
      </c>
      <c r="AB2484" s="4">
        <v>1</v>
      </c>
      <c r="AC2484" s="4" t="s">
        <v>43</v>
      </c>
      <c r="AD2484" s="36">
        <v>1</v>
      </c>
      <c r="AE2484" s="36" t="s">
        <v>43</v>
      </c>
      <c r="AF2484" s="4"/>
      <c r="AG2484" s="4"/>
      <c r="AH2484" s="4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</row>
    <row r="2485" spans="1:46" ht="15" customHeight="1" x14ac:dyDescent="0.35">
      <c r="A2485" s="4">
        <v>2025</v>
      </c>
      <c r="B2485" s="4" t="s">
        <v>147</v>
      </c>
      <c r="C2485" s="4" t="s">
        <v>148</v>
      </c>
      <c r="D2485" s="55">
        <v>45684</v>
      </c>
      <c r="E2485" s="4" t="s">
        <v>3708</v>
      </c>
      <c r="F2485" s="4" t="s">
        <v>3709</v>
      </c>
      <c r="G2485" s="4" t="s">
        <v>37</v>
      </c>
      <c r="H2485" s="4" t="s">
        <v>38</v>
      </c>
      <c r="I2485" s="4" t="s">
        <v>2742</v>
      </c>
      <c r="J2485" s="4">
        <v>7</v>
      </c>
      <c r="K2485" s="55">
        <v>45931</v>
      </c>
      <c r="L2485" s="4" t="s">
        <v>860</v>
      </c>
      <c r="M2485" s="4" t="s">
        <v>2983</v>
      </c>
      <c r="N2485" s="55" t="s">
        <v>4516</v>
      </c>
      <c r="O2485" s="4" t="s">
        <v>6442</v>
      </c>
      <c r="P2485" s="55">
        <v>45931</v>
      </c>
      <c r="Q2485" s="4" t="s">
        <v>6443</v>
      </c>
      <c r="R2485" s="4"/>
      <c r="S2485" s="4"/>
      <c r="T2485" s="4">
        <v>0</v>
      </c>
      <c r="U2485" s="4" t="s">
        <v>150</v>
      </c>
      <c r="V2485" s="4">
        <v>301580</v>
      </c>
      <c r="W2485" s="4" t="s">
        <v>6444</v>
      </c>
      <c r="X2485" s="4">
        <v>301580</v>
      </c>
      <c r="Y2485" s="4" t="s">
        <v>6444</v>
      </c>
      <c r="Z2485" s="4">
        <v>20</v>
      </c>
      <c r="AA2485" s="4" t="s">
        <v>324</v>
      </c>
      <c r="AB2485" s="4">
        <v>6</v>
      </c>
      <c r="AC2485" s="4" t="s">
        <v>825</v>
      </c>
      <c r="AD2485" s="36">
        <v>8</v>
      </c>
      <c r="AE2485" s="36" t="s">
        <v>6445</v>
      </c>
      <c r="AF2485" s="4"/>
      <c r="AG2485" s="4"/>
      <c r="AH2485" s="4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</row>
    <row r="2486" spans="1:46" ht="15" customHeight="1" x14ac:dyDescent="0.35">
      <c r="A2486" s="4">
        <v>2025</v>
      </c>
      <c r="B2486" s="4" t="s">
        <v>147</v>
      </c>
      <c r="C2486" s="4" t="s">
        <v>148</v>
      </c>
      <c r="D2486" s="55">
        <v>45688</v>
      </c>
      <c r="E2486" s="4" t="s">
        <v>3708</v>
      </c>
      <c r="F2486" s="4" t="s">
        <v>3709</v>
      </c>
      <c r="G2486" s="4" t="s">
        <v>37</v>
      </c>
      <c r="H2486" s="4" t="s">
        <v>38</v>
      </c>
      <c r="I2486" s="4" t="s">
        <v>2742</v>
      </c>
      <c r="J2486" s="4">
        <v>8</v>
      </c>
      <c r="K2486" s="55">
        <v>45988</v>
      </c>
      <c r="L2486" s="4" t="s">
        <v>860</v>
      </c>
      <c r="M2486" s="4" t="s">
        <v>3185</v>
      </c>
      <c r="N2486" s="55" t="s">
        <v>3710</v>
      </c>
      <c r="O2486" s="4" t="s">
        <v>6446</v>
      </c>
      <c r="P2486" s="55">
        <v>45988</v>
      </c>
      <c r="Q2486" s="4" t="s">
        <v>6447</v>
      </c>
      <c r="R2486" s="4"/>
      <c r="S2486" s="4"/>
      <c r="T2486" s="4">
        <v>0</v>
      </c>
      <c r="U2486" s="4" t="s">
        <v>150</v>
      </c>
      <c r="V2486" s="4">
        <v>301590</v>
      </c>
      <c r="W2486" s="4" t="s">
        <v>6448</v>
      </c>
      <c r="X2486" s="4">
        <v>301590</v>
      </c>
      <c r="Y2486" s="4" t="s">
        <v>6448</v>
      </c>
      <c r="Z2486" s="4">
        <v>20</v>
      </c>
      <c r="AA2486" s="4" t="s">
        <v>324</v>
      </c>
      <c r="AB2486" s="4">
        <v>8</v>
      </c>
      <c r="AC2486" s="4" t="s">
        <v>1414</v>
      </c>
      <c r="AD2486" s="36">
        <v>4</v>
      </c>
      <c r="AE2486" s="36" t="s">
        <v>6449</v>
      </c>
      <c r="AF2486" s="4"/>
      <c r="AG2486" s="4"/>
      <c r="AH2486" s="4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</row>
    <row r="2487" spans="1:46" ht="15" customHeight="1" x14ac:dyDescent="0.35">
      <c r="A2487" s="4">
        <v>2025</v>
      </c>
      <c r="B2487" s="4" t="s">
        <v>147</v>
      </c>
      <c r="C2487" s="4" t="s">
        <v>148</v>
      </c>
      <c r="D2487" s="55">
        <v>45693</v>
      </c>
      <c r="E2487" s="4" t="s">
        <v>4533</v>
      </c>
      <c r="F2487" s="4" t="s">
        <v>3709</v>
      </c>
      <c r="G2487" s="4" t="s">
        <v>37</v>
      </c>
      <c r="H2487" s="4" t="s">
        <v>38</v>
      </c>
      <c r="I2487" s="4" t="s">
        <v>2742</v>
      </c>
      <c r="J2487" s="4">
        <v>5</v>
      </c>
      <c r="K2487" s="55">
        <v>45849</v>
      </c>
      <c r="L2487" s="4" t="s">
        <v>860</v>
      </c>
      <c r="M2487" s="4" t="s">
        <v>2983</v>
      </c>
      <c r="N2487" s="55" t="s">
        <v>4516</v>
      </c>
      <c r="O2487" s="4" t="s">
        <v>6450</v>
      </c>
      <c r="P2487" s="55">
        <v>45849</v>
      </c>
      <c r="Q2487" s="4" t="s">
        <v>6451</v>
      </c>
      <c r="R2487" s="4"/>
      <c r="S2487" s="4"/>
      <c r="T2487" s="4">
        <v>0</v>
      </c>
      <c r="U2487" s="4" t="s">
        <v>150</v>
      </c>
      <c r="V2487" s="4">
        <v>301542</v>
      </c>
      <c r="W2487" s="4" t="s">
        <v>6452</v>
      </c>
      <c r="X2487" s="4">
        <v>301542</v>
      </c>
      <c r="Y2487" s="4" t="s">
        <v>6452</v>
      </c>
      <c r="Z2487" s="4">
        <v>20</v>
      </c>
      <c r="AA2487" s="4" t="s">
        <v>324</v>
      </c>
      <c r="AB2487" s="4">
        <v>2</v>
      </c>
      <c r="AC2487" s="4" t="s">
        <v>4299</v>
      </c>
      <c r="AD2487" s="36">
        <v>5</v>
      </c>
      <c r="AE2487" s="36" t="s">
        <v>6453</v>
      </c>
      <c r="AF2487" s="4"/>
      <c r="AG2487" s="4"/>
      <c r="AH2487" s="4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</row>
    <row r="2488" spans="1:46" ht="15" customHeight="1" x14ac:dyDescent="0.35">
      <c r="A2488" s="4">
        <v>2025</v>
      </c>
      <c r="B2488" s="4" t="s">
        <v>147</v>
      </c>
      <c r="C2488" s="4" t="s">
        <v>148</v>
      </c>
      <c r="D2488" s="55">
        <v>45712</v>
      </c>
      <c r="E2488" s="4" t="s">
        <v>4533</v>
      </c>
      <c r="F2488" s="4" t="s">
        <v>3709</v>
      </c>
      <c r="G2488" s="4" t="s">
        <v>37</v>
      </c>
      <c r="H2488" s="4" t="s">
        <v>38</v>
      </c>
      <c r="I2488" s="4" t="s">
        <v>4520</v>
      </c>
      <c r="J2488" s="4">
        <v>6</v>
      </c>
      <c r="K2488" s="55">
        <v>45803</v>
      </c>
      <c r="L2488" s="4" t="s">
        <v>860</v>
      </c>
      <c r="M2488" s="4" t="s">
        <v>2983</v>
      </c>
      <c r="N2488" s="55" t="s">
        <v>3710</v>
      </c>
      <c r="O2488" s="4" t="s">
        <v>6454</v>
      </c>
      <c r="P2488" s="55">
        <v>45803</v>
      </c>
      <c r="Q2488" s="4" t="s">
        <v>6455</v>
      </c>
      <c r="R2488" s="4"/>
      <c r="S2488" s="4"/>
      <c r="T2488" s="4">
        <v>0</v>
      </c>
      <c r="U2488" s="4" t="s">
        <v>150</v>
      </c>
      <c r="V2488" s="4">
        <v>300629</v>
      </c>
      <c r="W2488" s="4" t="s">
        <v>6456</v>
      </c>
      <c r="X2488" s="4">
        <v>300629</v>
      </c>
      <c r="Y2488" s="4" t="s">
        <v>6456</v>
      </c>
      <c r="Z2488" s="4">
        <v>6</v>
      </c>
      <c r="AA2488" s="4" t="s">
        <v>413</v>
      </c>
      <c r="AB2488" s="4">
        <v>8</v>
      </c>
      <c r="AC2488" s="4" t="s">
        <v>760</v>
      </c>
      <c r="AD2488" s="36">
        <v>5</v>
      </c>
      <c r="AE2488" s="36" t="s">
        <v>6457</v>
      </c>
      <c r="AF2488" s="4"/>
      <c r="AG2488" s="4"/>
      <c r="AH2488" s="4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</row>
    <row r="2489" spans="1:46" ht="15" customHeight="1" x14ac:dyDescent="0.35">
      <c r="A2489" s="4">
        <v>2025</v>
      </c>
      <c r="B2489" s="4" t="s">
        <v>62</v>
      </c>
      <c r="C2489" s="4" t="s">
        <v>62</v>
      </c>
      <c r="D2489" s="55">
        <v>45716</v>
      </c>
      <c r="E2489" s="4" t="s">
        <v>3708</v>
      </c>
      <c r="F2489" s="4" t="s">
        <v>3709</v>
      </c>
      <c r="G2489" s="4" t="s">
        <v>37</v>
      </c>
      <c r="H2489" s="4" t="s">
        <v>38</v>
      </c>
      <c r="I2489" s="4" t="s">
        <v>748</v>
      </c>
      <c r="J2489" s="4">
        <v>9</v>
      </c>
      <c r="K2489" s="55">
        <v>45967</v>
      </c>
      <c r="L2489" s="4" t="s">
        <v>860</v>
      </c>
      <c r="M2489" s="4" t="s">
        <v>3632</v>
      </c>
      <c r="N2489" s="55" t="s">
        <v>4516</v>
      </c>
      <c r="O2489" s="4" t="s">
        <v>6458</v>
      </c>
      <c r="P2489" s="55">
        <v>45967</v>
      </c>
      <c r="Q2489" s="4" t="s">
        <v>6459</v>
      </c>
      <c r="R2489" s="4"/>
      <c r="S2489" s="4"/>
      <c r="T2489" s="4">
        <v>99</v>
      </c>
      <c r="U2489" s="4" t="s">
        <v>64</v>
      </c>
      <c r="V2489" s="4">
        <v>449</v>
      </c>
      <c r="W2489" s="4" t="s">
        <v>308</v>
      </c>
      <c r="X2489" s="4">
        <v>813</v>
      </c>
      <c r="Y2489" s="4" t="s">
        <v>309</v>
      </c>
      <c r="Z2489" s="4">
        <v>11</v>
      </c>
      <c r="AA2489" s="4" t="s">
        <v>310</v>
      </c>
      <c r="AB2489" s="4">
        <v>1</v>
      </c>
      <c r="AC2489" s="4" t="s">
        <v>310</v>
      </c>
      <c r="AD2489" s="36">
        <v>1</v>
      </c>
      <c r="AE2489" s="36" t="s">
        <v>310</v>
      </c>
      <c r="AF2489" s="4"/>
      <c r="AG2489" s="4"/>
      <c r="AH2489" s="4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</row>
    <row r="2490" spans="1:46" ht="15" customHeight="1" x14ac:dyDescent="0.35">
      <c r="A2490" s="4">
        <v>2025</v>
      </c>
      <c r="B2490" s="4" t="s">
        <v>147</v>
      </c>
      <c r="C2490" s="4" t="s">
        <v>148</v>
      </c>
      <c r="D2490" s="55">
        <v>45720</v>
      </c>
      <c r="E2490" s="4" t="s">
        <v>3708</v>
      </c>
      <c r="F2490" s="4" t="s">
        <v>3709</v>
      </c>
      <c r="G2490" s="4" t="s">
        <v>37</v>
      </c>
      <c r="H2490" s="4" t="s">
        <v>38</v>
      </c>
      <c r="I2490" s="4" t="s">
        <v>4520</v>
      </c>
      <c r="J2490" s="4">
        <v>6</v>
      </c>
      <c r="K2490" s="55">
        <v>45798</v>
      </c>
      <c r="L2490" s="4" t="s">
        <v>860</v>
      </c>
      <c r="M2490" s="4" t="s">
        <v>2983</v>
      </c>
      <c r="N2490" s="55" t="s">
        <v>3710</v>
      </c>
      <c r="O2490" s="4" t="s">
        <v>6460</v>
      </c>
      <c r="P2490" s="55">
        <v>45798</v>
      </c>
      <c r="Q2490" s="4" t="s">
        <v>6461</v>
      </c>
      <c r="R2490" s="4"/>
      <c r="S2490" s="4"/>
      <c r="T2490" s="56">
        <v>0</v>
      </c>
      <c r="U2490" s="56" t="s">
        <v>150</v>
      </c>
      <c r="V2490" s="56">
        <v>301144</v>
      </c>
      <c r="W2490" s="56" t="s">
        <v>6462</v>
      </c>
      <c r="X2490" s="56">
        <v>301144</v>
      </c>
      <c r="Y2490" s="56" t="s">
        <v>6462</v>
      </c>
      <c r="Z2490" s="56">
        <v>13</v>
      </c>
      <c r="AA2490" s="56" t="s">
        <v>314</v>
      </c>
      <c r="AB2490" s="56">
        <v>2</v>
      </c>
      <c r="AC2490" s="56" t="s">
        <v>4655</v>
      </c>
      <c r="AD2490" s="37">
        <v>6</v>
      </c>
      <c r="AE2490" s="37" t="s">
        <v>6463</v>
      </c>
      <c r="AF2490" s="4"/>
      <c r="AG2490" s="4"/>
      <c r="AH2490" s="4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</row>
    <row r="2491" spans="1:46" ht="15" customHeight="1" x14ac:dyDescent="0.35">
      <c r="A2491" s="4">
        <v>2025</v>
      </c>
      <c r="B2491" s="4" t="s">
        <v>147</v>
      </c>
      <c r="C2491" s="4" t="s">
        <v>207</v>
      </c>
      <c r="D2491" s="55">
        <v>45720</v>
      </c>
      <c r="E2491" s="4" t="s">
        <v>4533</v>
      </c>
      <c r="F2491" s="4" t="s">
        <v>36</v>
      </c>
      <c r="G2491" s="4" t="s">
        <v>37</v>
      </c>
      <c r="H2491" s="4" t="s">
        <v>38</v>
      </c>
      <c r="I2491" s="4" t="s">
        <v>2755</v>
      </c>
      <c r="J2491" s="4">
        <v>4</v>
      </c>
      <c r="K2491" s="55">
        <v>45813</v>
      </c>
      <c r="L2491" s="4" t="s">
        <v>860</v>
      </c>
      <c r="M2491" s="4" t="s">
        <v>2983</v>
      </c>
      <c r="N2491" s="55" t="s">
        <v>3710</v>
      </c>
      <c r="O2491" s="4" t="s">
        <v>6464</v>
      </c>
      <c r="P2491" s="55">
        <v>45813</v>
      </c>
      <c r="Q2491" s="4" t="s">
        <v>6465</v>
      </c>
      <c r="R2491" s="4"/>
      <c r="S2491" s="4"/>
      <c r="T2491" s="4">
        <v>0</v>
      </c>
      <c r="U2491" s="4" t="s">
        <v>150</v>
      </c>
      <c r="V2491" s="4">
        <v>300724</v>
      </c>
      <c r="W2491" s="4" t="s">
        <v>704</v>
      </c>
      <c r="X2491" s="4">
        <v>300724</v>
      </c>
      <c r="Y2491" s="4" t="s">
        <v>704</v>
      </c>
      <c r="Z2491" s="4">
        <v>8</v>
      </c>
      <c r="AA2491" s="4" t="s">
        <v>191</v>
      </c>
      <c r="AB2491" s="4">
        <v>6</v>
      </c>
      <c r="AC2491" s="4" t="s">
        <v>705</v>
      </c>
      <c r="AD2491" s="36">
        <v>1</v>
      </c>
      <c r="AE2491" s="36" t="s">
        <v>706</v>
      </c>
      <c r="AF2491" s="4"/>
      <c r="AG2491" s="4"/>
      <c r="AH2491" s="4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</row>
    <row r="2492" spans="1:46" ht="15" customHeight="1" x14ac:dyDescent="0.35">
      <c r="A2492" s="4">
        <v>2025</v>
      </c>
      <c r="B2492" s="4" t="s">
        <v>147</v>
      </c>
      <c r="C2492" s="4" t="s">
        <v>207</v>
      </c>
      <c r="D2492" s="55">
        <v>45722</v>
      </c>
      <c r="E2492" s="4" t="s">
        <v>4533</v>
      </c>
      <c r="F2492" s="4" t="s">
        <v>3709</v>
      </c>
      <c r="G2492" s="4" t="s">
        <v>37</v>
      </c>
      <c r="H2492" s="4" t="s">
        <v>38</v>
      </c>
      <c r="I2492" s="4" t="s">
        <v>748</v>
      </c>
      <c r="J2492" s="4">
        <v>6</v>
      </c>
      <c r="K2492" s="55">
        <v>45810</v>
      </c>
      <c r="L2492" s="4" t="s">
        <v>860</v>
      </c>
      <c r="M2492" s="4" t="s">
        <v>2983</v>
      </c>
      <c r="N2492" s="55" t="s">
        <v>4516</v>
      </c>
      <c r="O2492" s="4" t="s">
        <v>6466</v>
      </c>
      <c r="P2492" s="55">
        <v>45811</v>
      </c>
      <c r="Q2492" s="4" t="s">
        <v>6467</v>
      </c>
      <c r="R2492" s="4"/>
      <c r="S2492" s="4"/>
      <c r="T2492" s="4">
        <v>0</v>
      </c>
      <c r="U2492" s="4" t="s">
        <v>150</v>
      </c>
      <c r="V2492" s="4">
        <v>301383</v>
      </c>
      <c r="W2492" s="4" t="s">
        <v>3211</v>
      </c>
      <c r="X2492" s="4">
        <v>301383</v>
      </c>
      <c r="Y2492" s="4" t="s">
        <v>3211</v>
      </c>
      <c r="Z2492" s="4">
        <v>15</v>
      </c>
      <c r="AA2492" s="4" t="s">
        <v>43</v>
      </c>
      <c r="AB2492" s="4">
        <v>9</v>
      </c>
      <c r="AC2492" s="4" t="s">
        <v>3212</v>
      </c>
      <c r="AD2492" s="36">
        <v>1</v>
      </c>
      <c r="AE2492" s="36" t="s">
        <v>3212</v>
      </c>
      <c r="AF2492" s="4"/>
      <c r="AG2492" s="4"/>
      <c r="AH2492" s="4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</row>
    <row r="2493" spans="1:46" ht="15" customHeight="1" x14ac:dyDescent="0.35">
      <c r="A2493" s="4">
        <v>2025</v>
      </c>
      <c r="B2493" s="4" t="s">
        <v>147</v>
      </c>
      <c r="C2493" s="4" t="s">
        <v>207</v>
      </c>
      <c r="D2493" s="55">
        <v>45723</v>
      </c>
      <c r="E2493" s="4" t="s">
        <v>5151</v>
      </c>
      <c r="F2493" s="4" t="s">
        <v>36</v>
      </c>
      <c r="G2493" s="4" t="s">
        <v>921</v>
      </c>
      <c r="H2493" s="4" t="s">
        <v>38</v>
      </c>
      <c r="I2493" s="4" t="s">
        <v>5120</v>
      </c>
      <c r="J2493" s="4">
        <v>3</v>
      </c>
      <c r="K2493" s="57">
        <v>45727</v>
      </c>
      <c r="L2493" s="4" t="s">
        <v>860</v>
      </c>
      <c r="M2493" s="4" t="s">
        <v>3632</v>
      </c>
      <c r="N2493" s="55" t="s">
        <v>4546</v>
      </c>
      <c r="O2493" s="4" t="s">
        <v>6468</v>
      </c>
      <c r="P2493" s="57">
        <v>45727</v>
      </c>
      <c r="Q2493" s="4" t="s">
        <v>6469</v>
      </c>
      <c r="R2493" s="56"/>
      <c r="S2493" s="4"/>
      <c r="T2493" s="4">
        <v>0</v>
      </c>
      <c r="U2493" s="4" t="s">
        <v>150</v>
      </c>
      <c r="V2493" s="4">
        <v>300166</v>
      </c>
      <c r="W2493" s="4" t="s">
        <v>1596</v>
      </c>
      <c r="X2493" s="4">
        <v>300166</v>
      </c>
      <c r="Y2493" s="4" t="s">
        <v>1596</v>
      </c>
      <c r="Z2493" s="4">
        <v>2</v>
      </c>
      <c r="AA2493" s="4" t="s">
        <v>72</v>
      </c>
      <c r="AB2493" s="4">
        <v>11</v>
      </c>
      <c r="AC2493" s="4" t="s">
        <v>1597</v>
      </c>
      <c r="AD2493" s="36">
        <v>1</v>
      </c>
      <c r="AE2493" s="36" t="s">
        <v>1597</v>
      </c>
      <c r="AF2493" s="4"/>
      <c r="AG2493" s="4"/>
      <c r="AH2493" s="4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</row>
    <row r="2494" spans="1:46" ht="15" customHeight="1" x14ac:dyDescent="0.35">
      <c r="A2494" s="4">
        <v>2025</v>
      </c>
      <c r="B2494" s="4" t="s">
        <v>147</v>
      </c>
      <c r="C2494" s="4" t="s">
        <v>148</v>
      </c>
      <c r="D2494" s="55">
        <v>45707</v>
      </c>
      <c r="E2494" s="4" t="s">
        <v>2956</v>
      </c>
      <c r="F2494" s="4" t="s">
        <v>36</v>
      </c>
      <c r="G2494" s="4" t="s">
        <v>921</v>
      </c>
      <c r="H2494" s="4" t="s">
        <v>38</v>
      </c>
      <c r="I2494" s="4" t="s">
        <v>3923</v>
      </c>
      <c r="J2494" s="4"/>
      <c r="K2494" s="55">
        <v>45722</v>
      </c>
      <c r="L2494" s="4" t="s">
        <v>860</v>
      </c>
      <c r="M2494" s="4"/>
      <c r="N2494" s="55"/>
      <c r="O2494" s="4" t="s">
        <v>6470</v>
      </c>
      <c r="P2494" s="55">
        <v>45722</v>
      </c>
      <c r="Q2494" s="4" t="s">
        <v>6471</v>
      </c>
      <c r="R2494" s="4"/>
      <c r="S2494" s="4"/>
      <c r="T2494" s="56">
        <v>0</v>
      </c>
      <c r="U2494" s="56" t="s">
        <v>150</v>
      </c>
      <c r="V2494" s="56">
        <v>301844</v>
      </c>
      <c r="W2494" s="56" t="s">
        <v>4035</v>
      </c>
      <c r="X2494" s="56">
        <v>301844</v>
      </c>
      <c r="Y2494" s="56" t="s">
        <v>4035</v>
      </c>
      <c r="Z2494" s="56">
        <v>25</v>
      </c>
      <c r="AA2494" s="56" t="s">
        <v>117</v>
      </c>
      <c r="AB2494" s="56">
        <v>1</v>
      </c>
      <c r="AC2494" s="56" t="s">
        <v>118</v>
      </c>
      <c r="AD2494" s="37">
        <v>7</v>
      </c>
      <c r="AE2494" s="37" t="s">
        <v>4036</v>
      </c>
      <c r="AF2494" s="4"/>
      <c r="AG2494" s="4"/>
      <c r="AH2494" s="4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</row>
    <row r="2495" spans="1:46" ht="15" customHeight="1" x14ac:dyDescent="0.35">
      <c r="A2495" s="4">
        <v>2025</v>
      </c>
      <c r="B2495" s="4" t="s">
        <v>147</v>
      </c>
      <c r="C2495" s="4" t="s">
        <v>148</v>
      </c>
      <c r="D2495" s="55">
        <v>45706</v>
      </c>
      <c r="E2495" s="4" t="s">
        <v>4533</v>
      </c>
      <c r="F2495" s="4" t="s">
        <v>3709</v>
      </c>
      <c r="G2495" s="4" t="s">
        <v>37</v>
      </c>
      <c r="H2495" s="4" t="s">
        <v>38</v>
      </c>
      <c r="I2495" s="4" t="s">
        <v>3491</v>
      </c>
      <c r="J2495" s="4"/>
      <c r="K2495" s="57">
        <v>45723</v>
      </c>
      <c r="L2495" s="4" t="s">
        <v>860</v>
      </c>
      <c r="M2495" s="4"/>
      <c r="N2495" s="55" t="s">
        <v>4546</v>
      </c>
      <c r="O2495" s="4" t="s">
        <v>6472</v>
      </c>
      <c r="P2495" s="55">
        <v>45723</v>
      </c>
      <c r="Q2495" s="4" t="s">
        <v>6473</v>
      </c>
      <c r="R2495" s="4"/>
      <c r="S2495" s="4"/>
      <c r="T2495" s="4">
        <v>0</v>
      </c>
      <c r="U2495" s="4" t="s">
        <v>150</v>
      </c>
      <c r="V2495" s="4">
        <v>301261</v>
      </c>
      <c r="W2495" s="4" t="s">
        <v>438</v>
      </c>
      <c r="X2495" s="4">
        <v>301261</v>
      </c>
      <c r="Y2495" s="4" t="s">
        <v>438</v>
      </c>
      <c r="Z2495" s="4">
        <v>15</v>
      </c>
      <c r="AA2495" s="4" t="s">
        <v>43</v>
      </c>
      <c r="AB2495" s="4">
        <v>1</v>
      </c>
      <c r="AC2495" s="4" t="s">
        <v>43</v>
      </c>
      <c r="AD2495" s="36">
        <v>12</v>
      </c>
      <c r="AE2495" s="36" t="s">
        <v>439</v>
      </c>
      <c r="AF2495" s="4"/>
      <c r="AG2495" s="4"/>
      <c r="AH2495" s="4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</row>
    <row r="2496" spans="1:46" ht="15" customHeight="1" x14ac:dyDescent="0.35">
      <c r="A2496" s="4">
        <v>2026</v>
      </c>
      <c r="B2496" s="4" t="s">
        <v>147</v>
      </c>
      <c r="C2496" s="4" t="s">
        <v>148</v>
      </c>
      <c r="D2496" s="55">
        <v>45720</v>
      </c>
      <c r="E2496" s="4" t="s">
        <v>3708</v>
      </c>
      <c r="F2496" s="4" t="s">
        <v>3709</v>
      </c>
      <c r="G2496" s="4" t="s">
        <v>37</v>
      </c>
      <c r="H2496" s="4" t="s">
        <v>38</v>
      </c>
      <c r="I2496" s="4" t="s">
        <v>4520</v>
      </c>
      <c r="J2496" s="4">
        <v>6</v>
      </c>
      <c r="K2496" s="55">
        <v>46129</v>
      </c>
      <c r="L2496" s="4" t="s">
        <v>860</v>
      </c>
      <c r="M2496" s="4" t="s">
        <v>4545</v>
      </c>
      <c r="N2496" s="55" t="s">
        <v>3710</v>
      </c>
      <c r="O2496" s="4" t="s">
        <v>6474</v>
      </c>
      <c r="P2496" s="55">
        <v>46129</v>
      </c>
      <c r="Q2496" s="4" t="s">
        <v>6475</v>
      </c>
      <c r="R2496" s="55">
        <v>46129</v>
      </c>
      <c r="S2496" s="4" t="s">
        <v>6476</v>
      </c>
      <c r="T2496" s="56">
        <v>0</v>
      </c>
      <c r="U2496" s="56" t="s">
        <v>150</v>
      </c>
      <c r="V2496" s="56">
        <v>300625</v>
      </c>
      <c r="W2496" s="56" t="s">
        <v>4245</v>
      </c>
      <c r="X2496" s="56">
        <v>300625</v>
      </c>
      <c r="Y2496" s="56" t="s">
        <v>4245</v>
      </c>
      <c r="Z2496" s="56">
        <v>6</v>
      </c>
      <c r="AA2496" s="56" t="s">
        <v>413</v>
      </c>
      <c r="AB2496" s="56">
        <v>8</v>
      </c>
      <c r="AC2496" s="56" t="s">
        <v>760</v>
      </c>
      <c r="AD2496" s="37">
        <v>3</v>
      </c>
      <c r="AE2496" s="37" t="s">
        <v>4246</v>
      </c>
      <c r="AF2496" s="4"/>
      <c r="AG2496" s="4"/>
      <c r="AH2496" s="4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</row>
    <row r="2497" spans="1:46" ht="15" customHeight="1" x14ac:dyDescent="0.35">
      <c r="A2497" s="4">
        <v>2025</v>
      </c>
      <c r="B2497" s="4" t="s">
        <v>147</v>
      </c>
      <c r="C2497" s="4" t="s">
        <v>148</v>
      </c>
      <c r="D2497" s="55">
        <v>45726</v>
      </c>
      <c r="E2497" s="4" t="s">
        <v>4533</v>
      </c>
      <c r="F2497" s="4" t="s">
        <v>3709</v>
      </c>
      <c r="G2497" s="4" t="s">
        <v>37</v>
      </c>
      <c r="H2497" s="4" t="s">
        <v>38</v>
      </c>
      <c r="I2497" s="4" t="s">
        <v>4520</v>
      </c>
      <c r="J2497" s="4">
        <v>6</v>
      </c>
      <c r="K2497" s="57">
        <v>45791</v>
      </c>
      <c r="L2497" s="4" t="s">
        <v>860</v>
      </c>
      <c r="M2497" s="4" t="s">
        <v>2983</v>
      </c>
      <c r="N2497" s="55" t="s">
        <v>3710</v>
      </c>
      <c r="O2497" s="4" t="s">
        <v>6477</v>
      </c>
      <c r="P2497" s="57">
        <v>45791</v>
      </c>
      <c r="Q2497" s="4" t="s">
        <v>6478</v>
      </c>
      <c r="R2497" s="56"/>
      <c r="S2497" s="4"/>
      <c r="T2497" s="4">
        <v>0</v>
      </c>
      <c r="U2497" s="4" t="s">
        <v>150</v>
      </c>
      <c r="V2497" s="4">
        <v>301187</v>
      </c>
      <c r="W2497" s="4" t="s">
        <v>6479</v>
      </c>
      <c r="X2497" s="4">
        <v>301187</v>
      </c>
      <c r="Y2497" s="4" t="s">
        <v>6479</v>
      </c>
      <c r="Z2497" s="4">
        <v>13</v>
      </c>
      <c r="AA2497" s="4" t="s">
        <v>314</v>
      </c>
      <c r="AB2497" s="4">
        <v>8</v>
      </c>
      <c r="AC2497" s="4" t="s">
        <v>2132</v>
      </c>
      <c r="AD2497" s="36">
        <v>11</v>
      </c>
      <c r="AE2497" s="36" t="s">
        <v>6480</v>
      </c>
      <c r="AF2497" s="4"/>
      <c r="AG2497" s="4"/>
      <c r="AH2497" s="4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</row>
    <row r="2498" spans="1:46" ht="15" customHeight="1" x14ac:dyDescent="0.35">
      <c r="A2498" s="4">
        <v>2026</v>
      </c>
      <c r="B2498" s="4" t="s">
        <v>62</v>
      </c>
      <c r="C2498" s="4" t="s">
        <v>62</v>
      </c>
      <c r="D2498" s="55">
        <v>45712</v>
      </c>
      <c r="E2498" s="4" t="s">
        <v>4533</v>
      </c>
      <c r="F2498" s="4" t="s">
        <v>3709</v>
      </c>
      <c r="G2498" s="4" t="s">
        <v>37</v>
      </c>
      <c r="H2498" s="4" t="s">
        <v>38</v>
      </c>
      <c r="I2498" s="4" t="s">
        <v>5120</v>
      </c>
      <c r="J2498" s="4">
        <v>5</v>
      </c>
      <c r="K2498" s="55">
        <v>46059</v>
      </c>
      <c r="L2498" s="4" t="s">
        <v>860</v>
      </c>
      <c r="M2498" s="4" t="s">
        <v>4545</v>
      </c>
      <c r="N2498" s="55" t="s">
        <v>3710</v>
      </c>
      <c r="O2498" s="4" t="s">
        <v>6481</v>
      </c>
      <c r="P2498" s="55">
        <v>46059</v>
      </c>
      <c r="Q2498" s="4" t="s">
        <v>6482</v>
      </c>
      <c r="R2498" s="55">
        <v>46059</v>
      </c>
      <c r="S2498" s="4" t="s">
        <v>6483</v>
      </c>
      <c r="T2498" s="4">
        <v>99</v>
      </c>
      <c r="U2498" s="4" t="s">
        <v>64</v>
      </c>
      <c r="V2498" s="4">
        <v>450</v>
      </c>
      <c r="W2498" s="4" t="s">
        <v>81</v>
      </c>
      <c r="X2498" s="4">
        <v>818</v>
      </c>
      <c r="Y2498" s="4" t="s">
        <v>82</v>
      </c>
      <c r="Z2498" s="4">
        <v>12</v>
      </c>
      <c r="AA2498" s="4" t="s">
        <v>83</v>
      </c>
      <c r="AB2498" s="4">
        <v>1</v>
      </c>
      <c r="AC2498" s="4" t="s">
        <v>84</v>
      </c>
      <c r="AD2498" s="36">
        <v>1</v>
      </c>
      <c r="AE2498" s="36" t="s">
        <v>84</v>
      </c>
      <c r="AF2498" s="4"/>
      <c r="AG2498" s="4"/>
      <c r="AH2498" s="4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</row>
    <row r="2499" spans="1:46" ht="15" customHeight="1" x14ac:dyDescent="0.35">
      <c r="A2499" s="4">
        <v>2025</v>
      </c>
      <c r="B2499" s="4" t="s">
        <v>147</v>
      </c>
      <c r="C2499" s="4" t="s">
        <v>207</v>
      </c>
      <c r="D2499" s="55">
        <v>45688</v>
      </c>
      <c r="E2499" s="4" t="s">
        <v>4533</v>
      </c>
      <c r="F2499" s="4" t="s">
        <v>3709</v>
      </c>
      <c r="G2499" s="4" t="s">
        <v>37</v>
      </c>
      <c r="H2499" s="4" t="s">
        <v>38</v>
      </c>
      <c r="I2499" s="4" t="s">
        <v>5120</v>
      </c>
      <c r="J2499" s="4">
        <v>4</v>
      </c>
      <c r="K2499" s="57">
        <v>45791</v>
      </c>
      <c r="L2499" s="4" t="s">
        <v>860</v>
      </c>
      <c r="M2499" s="4" t="s">
        <v>2983</v>
      </c>
      <c r="N2499" s="55" t="s">
        <v>4546</v>
      </c>
      <c r="O2499" s="4" t="s">
        <v>6484</v>
      </c>
      <c r="P2499" s="55">
        <v>45791</v>
      </c>
      <c r="Q2499" s="4" t="s">
        <v>6485</v>
      </c>
      <c r="R2499" s="4"/>
      <c r="S2499" s="4"/>
      <c r="T2499" s="4">
        <v>0</v>
      </c>
      <c r="U2499" s="4" t="s">
        <v>150</v>
      </c>
      <c r="V2499" s="4">
        <v>301090</v>
      </c>
      <c r="W2499" s="4" t="s">
        <v>814</v>
      </c>
      <c r="X2499" s="4">
        <v>301090</v>
      </c>
      <c r="Y2499" s="4" t="s">
        <v>814</v>
      </c>
      <c r="Z2499" s="4">
        <v>12</v>
      </c>
      <c r="AA2499" s="4" t="s">
        <v>83</v>
      </c>
      <c r="AB2499" s="4">
        <v>6</v>
      </c>
      <c r="AC2499" s="4" t="s">
        <v>815</v>
      </c>
      <c r="AD2499" s="36">
        <v>1</v>
      </c>
      <c r="AE2499" s="36" t="s">
        <v>815</v>
      </c>
      <c r="AF2499" s="4"/>
      <c r="AG2499" s="4"/>
      <c r="AH2499" s="4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</row>
    <row r="2500" spans="1:46" ht="15" customHeight="1" x14ac:dyDescent="0.35">
      <c r="A2500" s="4">
        <v>2025</v>
      </c>
      <c r="B2500" s="4" t="s">
        <v>147</v>
      </c>
      <c r="C2500" s="4" t="s">
        <v>148</v>
      </c>
      <c r="D2500" s="55">
        <v>45712</v>
      </c>
      <c r="E2500" s="4" t="s">
        <v>4533</v>
      </c>
      <c r="F2500" s="4" t="s">
        <v>3709</v>
      </c>
      <c r="G2500" s="4" t="s">
        <v>37</v>
      </c>
      <c r="H2500" s="4" t="s">
        <v>38</v>
      </c>
      <c r="I2500" s="4" t="s">
        <v>3923</v>
      </c>
      <c r="J2500" s="4">
        <v>4</v>
      </c>
      <c r="K2500" s="55">
        <v>45719</v>
      </c>
      <c r="L2500" s="4" t="s">
        <v>860</v>
      </c>
      <c r="M2500" s="4" t="s">
        <v>2983</v>
      </c>
      <c r="N2500" s="55" t="s">
        <v>3710</v>
      </c>
      <c r="O2500" s="4" t="s">
        <v>6486</v>
      </c>
      <c r="P2500" s="55">
        <v>45806</v>
      </c>
      <c r="Q2500" s="4" t="s">
        <v>6487</v>
      </c>
      <c r="R2500" s="4"/>
      <c r="S2500" s="4"/>
      <c r="T2500" s="4">
        <v>0</v>
      </c>
      <c r="U2500" s="4" t="s">
        <v>150</v>
      </c>
      <c r="V2500" s="4">
        <v>300938</v>
      </c>
      <c r="W2500" s="4" t="s">
        <v>6488</v>
      </c>
      <c r="X2500" s="4">
        <v>300938</v>
      </c>
      <c r="Y2500" s="4" t="s">
        <v>6488</v>
      </c>
      <c r="Z2500" s="4">
        <v>10</v>
      </c>
      <c r="AA2500" s="4" t="s">
        <v>6489</v>
      </c>
      <c r="AB2500" s="4">
        <v>8</v>
      </c>
      <c r="AC2500" s="4" t="s">
        <v>6046</v>
      </c>
      <c r="AD2500" s="36">
        <v>2</v>
      </c>
      <c r="AE2500" s="36" t="s">
        <v>6490</v>
      </c>
      <c r="AF2500" s="4"/>
      <c r="AG2500" s="4"/>
      <c r="AH2500" s="4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</row>
    <row r="2501" spans="1:46" ht="15" customHeight="1" x14ac:dyDescent="0.35">
      <c r="A2501" s="4">
        <v>2025</v>
      </c>
      <c r="B2501" s="4" t="s">
        <v>147</v>
      </c>
      <c r="C2501" s="4" t="s">
        <v>148</v>
      </c>
      <c r="D2501" s="55">
        <v>45723</v>
      </c>
      <c r="E2501" s="4" t="s">
        <v>4533</v>
      </c>
      <c r="F2501" s="4" t="s">
        <v>3709</v>
      </c>
      <c r="G2501" s="4" t="s">
        <v>37</v>
      </c>
      <c r="H2501" s="4" t="s">
        <v>38</v>
      </c>
      <c r="I2501" s="4" t="s">
        <v>4515</v>
      </c>
      <c r="J2501" s="4">
        <v>7</v>
      </c>
      <c r="K2501" s="55">
        <v>45747</v>
      </c>
      <c r="L2501" s="4" t="s">
        <v>860</v>
      </c>
      <c r="M2501" s="4" t="s">
        <v>3185</v>
      </c>
      <c r="N2501" s="55" t="s">
        <v>3710</v>
      </c>
      <c r="O2501" s="4" t="s">
        <v>6491</v>
      </c>
      <c r="P2501" s="55">
        <v>45747</v>
      </c>
      <c r="Q2501" s="4" t="s">
        <v>6492</v>
      </c>
      <c r="R2501" s="4"/>
      <c r="S2501" s="4"/>
      <c r="T2501" s="4">
        <v>0</v>
      </c>
      <c r="U2501" s="4" t="s">
        <v>150</v>
      </c>
      <c r="V2501" s="4">
        <v>300679</v>
      </c>
      <c r="W2501" s="4" t="s">
        <v>603</v>
      </c>
      <c r="X2501" s="4">
        <v>300679</v>
      </c>
      <c r="Y2501" s="4" t="s">
        <v>603</v>
      </c>
      <c r="Z2501" s="4">
        <v>7</v>
      </c>
      <c r="AA2501" s="4" t="s">
        <v>329</v>
      </c>
      <c r="AB2501" s="4">
        <v>1</v>
      </c>
      <c r="AC2501" s="4" t="s">
        <v>330</v>
      </c>
      <c r="AD2501" s="36">
        <v>3</v>
      </c>
      <c r="AE2501" s="36" t="s">
        <v>604</v>
      </c>
      <c r="AF2501" s="4"/>
      <c r="AG2501" s="4"/>
      <c r="AH2501" s="4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</row>
    <row r="2502" spans="1:46" ht="15" customHeight="1" x14ac:dyDescent="0.35">
      <c r="A2502" s="4">
        <v>2025</v>
      </c>
      <c r="B2502" s="4" t="s">
        <v>34</v>
      </c>
      <c r="C2502" s="4" t="s">
        <v>34</v>
      </c>
      <c r="D2502" s="55">
        <v>45692</v>
      </c>
      <c r="E2502" s="4" t="s">
        <v>3708</v>
      </c>
      <c r="F2502" s="4" t="s">
        <v>3709</v>
      </c>
      <c r="G2502" s="4" t="s">
        <v>37</v>
      </c>
      <c r="H2502" s="4" t="s">
        <v>38</v>
      </c>
      <c r="I2502" s="4" t="s">
        <v>2948</v>
      </c>
      <c r="J2502" s="4">
        <v>4</v>
      </c>
      <c r="K2502" s="55">
        <v>46015</v>
      </c>
      <c r="L2502" s="4" t="s">
        <v>860</v>
      </c>
      <c r="M2502" s="4" t="s">
        <v>3632</v>
      </c>
      <c r="N2502" s="55" t="s">
        <v>4973</v>
      </c>
      <c r="O2502" s="4" t="s">
        <v>6493</v>
      </c>
      <c r="P2502" s="55">
        <v>46015</v>
      </c>
      <c r="Q2502" s="4" t="s">
        <v>6494</v>
      </c>
      <c r="R2502" s="4"/>
      <c r="S2502" s="4"/>
      <c r="T2502" s="4">
        <v>9</v>
      </c>
      <c r="U2502" s="4" t="s">
        <v>46</v>
      </c>
      <c r="V2502" s="4">
        <v>59</v>
      </c>
      <c r="W2502" s="4" t="s">
        <v>481</v>
      </c>
      <c r="X2502" s="4">
        <v>1275</v>
      </c>
      <c r="Y2502" s="4" t="s">
        <v>481</v>
      </c>
      <c r="Z2502" s="4">
        <v>15</v>
      </c>
      <c r="AA2502" s="4" t="s">
        <v>43</v>
      </c>
      <c r="AB2502" s="4">
        <v>1</v>
      </c>
      <c r="AC2502" s="4" t="s">
        <v>43</v>
      </c>
      <c r="AD2502" s="36">
        <v>13</v>
      </c>
      <c r="AE2502" s="36" t="s">
        <v>44</v>
      </c>
      <c r="AF2502" s="4"/>
      <c r="AG2502" s="4"/>
      <c r="AH2502" s="4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</row>
    <row r="2503" spans="1:46" ht="15" customHeight="1" x14ac:dyDescent="0.35">
      <c r="A2503" s="4">
        <v>2025</v>
      </c>
      <c r="B2503" s="4" t="s">
        <v>62</v>
      </c>
      <c r="C2503" s="4" t="s">
        <v>62</v>
      </c>
      <c r="D2503" s="55">
        <v>45692</v>
      </c>
      <c r="E2503" s="4" t="s">
        <v>4533</v>
      </c>
      <c r="F2503" s="4" t="s">
        <v>3709</v>
      </c>
      <c r="G2503" s="4" t="s">
        <v>37</v>
      </c>
      <c r="H2503" s="4" t="s">
        <v>38</v>
      </c>
      <c r="I2503" s="4" t="s">
        <v>2948</v>
      </c>
      <c r="J2503" s="4">
        <v>4</v>
      </c>
      <c r="K2503" s="55">
        <v>45821</v>
      </c>
      <c r="L2503" s="4" t="s">
        <v>860</v>
      </c>
      <c r="M2503" s="4" t="s">
        <v>3632</v>
      </c>
      <c r="N2503" s="55" t="s">
        <v>3710</v>
      </c>
      <c r="O2503" s="4" t="s">
        <v>6495</v>
      </c>
      <c r="P2503" s="55">
        <v>45821</v>
      </c>
      <c r="Q2503" s="4" t="s">
        <v>6496</v>
      </c>
      <c r="R2503" s="4"/>
      <c r="S2503" s="4"/>
      <c r="T2503" s="4">
        <v>99</v>
      </c>
      <c r="U2503" s="4" t="s">
        <v>64</v>
      </c>
      <c r="V2503" s="4">
        <v>456</v>
      </c>
      <c r="W2503" s="4" t="s">
        <v>97</v>
      </c>
      <c r="X2503" s="4">
        <v>885</v>
      </c>
      <c r="Y2503" s="4" t="s">
        <v>98</v>
      </c>
      <c r="Z2503" s="4">
        <v>19</v>
      </c>
      <c r="AA2503" s="4" t="s">
        <v>99</v>
      </c>
      <c r="AB2503" s="4">
        <v>1</v>
      </c>
      <c r="AC2503" s="4" t="s">
        <v>99</v>
      </c>
      <c r="AD2503" s="36">
        <v>13</v>
      </c>
      <c r="AE2503" s="36" t="s">
        <v>100</v>
      </c>
      <c r="AF2503" s="4"/>
      <c r="AG2503" s="4"/>
      <c r="AH2503" s="4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</row>
    <row r="2504" spans="1:46" ht="15" customHeight="1" x14ac:dyDescent="0.35">
      <c r="A2504" s="4">
        <v>2025</v>
      </c>
      <c r="B2504" s="4" t="s">
        <v>147</v>
      </c>
      <c r="C2504" s="4" t="s">
        <v>148</v>
      </c>
      <c r="D2504" s="55">
        <v>45722</v>
      </c>
      <c r="E2504" s="4" t="s">
        <v>3708</v>
      </c>
      <c r="F2504" s="4" t="s">
        <v>3709</v>
      </c>
      <c r="G2504" s="4" t="s">
        <v>37</v>
      </c>
      <c r="H2504" s="4" t="s">
        <v>38</v>
      </c>
      <c r="I2504" s="4" t="s">
        <v>748</v>
      </c>
      <c r="J2504" s="4">
        <v>7</v>
      </c>
      <c r="K2504" s="55">
        <v>45897</v>
      </c>
      <c r="L2504" s="4" t="s">
        <v>860</v>
      </c>
      <c r="M2504" s="4" t="s">
        <v>2983</v>
      </c>
      <c r="N2504" s="55" t="s">
        <v>4546</v>
      </c>
      <c r="O2504" s="4" t="s">
        <v>6497</v>
      </c>
      <c r="P2504" s="55">
        <v>45897</v>
      </c>
      <c r="Q2504" s="4" t="s">
        <v>6498</v>
      </c>
      <c r="R2504" s="4"/>
      <c r="S2504" s="4"/>
      <c r="T2504" s="4">
        <v>0</v>
      </c>
      <c r="U2504" s="4" t="s">
        <v>150</v>
      </c>
      <c r="V2504" s="4">
        <v>301484</v>
      </c>
      <c r="W2504" s="4" t="s">
        <v>6499</v>
      </c>
      <c r="X2504" s="4">
        <v>301484</v>
      </c>
      <c r="Y2504" s="4" t="s">
        <v>6499</v>
      </c>
      <c r="Z2504" s="4">
        <v>18</v>
      </c>
      <c r="AA2504" s="4" t="s">
        <v>94</v>
      </c>
      <c r="AB2504" s="4">
        <v>1</v>
      </c>
      <c r="AC2504" s="4" t="s">
        <v>95</v>
      </c>
      <c r="AD2504" s="36">
        <v>4</v>
      </c>
      <c r="AE2504" s="36" t="s">
        <v>6500</v>
      </c>
      <c r="AF2504" s="4"/>
      <c r="AG2504" s="4"/>
      <c r="AH2504" s="4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</row>
    <row r="2505" spans="1:46" ht="15" customHeight="1" x14ac:dyDescent="0.35">
      <c r="A2505" s="4">
        <v>2025</v>
      </c>
      <c r="B2505" s="4" t="s">
        <v>62</v>
      </c>
      <c r="C2505" s="4" t="s">
        <v>62</v>
      </c>
      <c r="D2505" s="55">
        <v>45657</v>
      </c>
      <c r="E2505" s="4" t="s">
        <v>4533</v>
      </c>
      <c r="F2505" s="4" t="s">
        <v>3709</v>
      </c>
      <c r="G2505" s="4" t="s">
        <v>37</v>
      </c>
      <c r="H2505" s="4" t="s">
        <v>38</v>
      </c>
      <c r="I2505" s="4" t="s">
        <v>4515</v>
      </c>
      <c r="J2505" s="4">
        <v>6</v>
      </c>
      <c r="K2505" s="55">
        <v>45818</v>
      </c>
      <c r="L2505" s="4" t="s">
        <v>860</v>
      </c>
      <c r="M2505" s="4" t="s">
        <v>3632</v>
      </c>
      <c r="N2505" s="55" t="s">
        <v>3710</v>
      </c>
      <c r="O2505" s="4" t="s">
        <v>6501</v>
      </c>
      <c r="P2505" s="55">
        <v>45818</v>
      </c>
      <c r="Q2505" s="4" t="s">
        <v>6502</v>
      </c>
      <c r="R2505" s="4"/>
      <c r="S2505" s="4"/>
      <c r="T2505" s="56">
        <v>99</v>
      </c>
      <c r="U2505" s="56" t="s">
        <v>64</v>
      </c>
      <c r="V2505" s="4">
        <v>464</v>
      </c>
      <c r="W2505" s="56" t="s">
        <v>556</v>
      </c>
      <c r="X2505" s="4">
        <v>1028</v>
      </c>
      <c r="Y2505" s="56" t="s">
        <v>557</v>
      </c>
      <c r="Z2505" s="56">
        <v>7</v>
      </c>
      <c r="AA2505" s="56" t="s">
        <v>329</v>
      </c>
      <c r="AB2505" s="56">
        <v>1</v>
      </c>
      <c r="AC2505" s="56" t="s">
        <v>330</v>
      </c>
      <c r="AD2505" s="37">
        <v>2</v>
      </c>
      <c r="AE2505" s="37" t="s">
        <v>428</v>
      </c>
      <c r="AF2505" s="4"/>
      <c r="AG2505" s="4"/>
      <c r="AH2505" s="4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</row>
    <row r="2506" spans="1:46" ht="15" customHeight="1" x14ac:dyDescent="0.35">
      <c r="A2506" s="4">
        <v>2025</v>
      </c>
      <c r="B2506" s="4" t="s">
        <v>62</v>
      </c>
      <c r="C2506" s="4" t="s">
        <v>62</v>
      </c>
      <c r="D2506" s="55">
        <v>45678</v>
      </c>
      <c r="E2506" s="4" t="s">
        <v>3708</v>
      </c>
      <c r="F2506" s="4" t="s">
        <v>3709</v>
      </c>
      <c r="G2506" s="4" t="s">
        <v>37</v>
      </c>
      <c r="H2506" s="4" t="s">
        <v>38</v>
      </c>
      <c r="I2506" s="4" t="s">
        <v>2728</v>
      </c>
      <c r="J2506" s="56">
        <v>7</v>
      </c>
      <c r="K2506" s="57">
        <v>45904</v>
      </c>
      <c r="L2506" s="4" t="s">
        <v>860</v>
      </c>
      <c r="M2506" s="4" t="s">
        <v>2983</v>
      </c>
      <c r="N2506" s="55" t="s">
        <v>3710</v>
      </c>
      <c r="O2506" s="4" t="s">
        <v>6503</v>
      </c>
      <c r="P2506" s="55">
        <v>45904</v>
      </c>
      <c r="Q2506" s="4" t="s">
        <v>6504</v>
      </c>
      <c r="R2506" s="4"/>
      <c r="S2506" s="4"/>
      <c r="T2506" s="4">
        <v>99</v>
      </c>
      <c r="U2506" s="4" t="s">
        <v>64</v>
      </c>
      <c r="V2506" s="4">
        <v>444</v>
      </c>
      <c r="W2506" s="4" t="s">
        <v>75</v>
      </c>
      <c r="X2506" s="4">
        <v>770</v>
      </c>
      <c r="Y2506" s="4" t="s">
        <v>76</v>
      </c>
      <c r="Z2506" s="4">
        <v>5</v>
      </c>
      <c r="AA2506" s="4" t="s">
        <v>77</v>
      </c>
      <c r="AB2506" s="4">
        <v>1</v>
      </c>
      <c r="AC2506" s="4" t="s">
        <v>78</v>
      </c>
      <c r="AD2506" s="36">
        <v>1</v>
      </c>
      <c r="AE2506" s="36" t="s">
        <v>77</v>
      </c>
      <c r="AF2506" s="4"/>
      <c r="AG2506" s="4"/>
      <c r="AH2506" s="4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</row>
    <row r="2507" spans="1:46" ht="15" customHeight="1" x14ac:dyDescent="0.35">
      <c r="A2507" s="4">
        <v>2026</v>
      </c>
      <c r="B2507" s="4" t="s">
        <v>147</v>
      </c>
      <c r="C2507" s="4" t="s">
        <v>148</v>
      </c>
      <c r="D2507" s="55">
        <v>45943</v>
      </c>
      <c r="E2507" s="4" t="s">
        <v>3708</v>
      </c>
      <c r="F2507" s="4" t="s">
        <v>3709</v>
      </c>
      <c r="G2507" s="4" t="s">
        <v>37</v>
      </c>
      <c r="H2507" s="4" t="s">
        <v>38</v>
      </c>
      <c r="I2507" s="4" t="s">
        <v>748</v>
      </c>
      <c r="J2507" s="4">
        <v>5</v>
      </c>
      <c r="K2507" s="55">
        <v>46150</v>
      </c>
      <c r="L2507" s="4" t="s">
        <v>860</v>
      </c>
      <c r="M2507" s="4" t="s">
        <v>4545</v>
      </c>
      <c r="N2507" s="55" t="s">
        <v>4546</v>
      </c>
      <c r="O2507" s="4" t="s">
        <v>6505</v>
      </c>
      <c r="P2507" s="55">
        <v>46150</v>
      </c>
      <c r="Q2507" s="4" t="s">
        <v>6506</v>
      </c>
      <c r="R2507" s="55">
        <v>46150</v>
      </c>
      <c r="S2507" s="4" t="s">
        <v>6507</v>
      </c>
      <c r="T2507" s="4">
        <v>0</v>
      </c>
      <c r="U2507" s="4" t="s">
        <v>150</v>
      </c>
      <c r="V2507" s="4">
        <v>301354</v>
      </c>
      <c r="W2507" s="4" t="s">
        <v>2372</v>
      </c>
      <c r="X2507" s="4">
        <v>301354</v>
      </c>
      <c r="Y2507" s="4" t="s">
        <v>2372</v>
      </c>
      <c r="Z2507" s="4">
        <v>15</v>
      </c>
      <c r="AA2507" s="4" t="s">
        <v>43</v>
      </c>
      <c r="AB2507" s="4">
        <v>7</v>
      </c>
      <c r="AC2507" s="4" t="s">
        <v>2233</v>
      </c>
      <c r="AD2507" s="36">
        <v>16</v>
      </c>
      <c r="AE2507" s="36" t="s">
        <v>2373</v>
      </c>
      <c r="AF2507" s="4"/>
      <c r="AG2507" s="4"/>
      <c r="AH2507" s="4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</row>
    <row r="2508" spans="1:46" ht="15" customHeight="1" x14ac:dyDescent="0.35">
      <c r="A2508" s="4">
        <v>2025</v>
      </c>
      <c r="B2508" s="4" t="s">
        <v>34</v>
      </c>
      <c r="C2508" s="4" t="s">
        <v>34</v>
      </c>
      <c r="D2508" s="55">
        <v>45725</v>
      </c>
      <c r="E2508" s="4" t="s">
        <v>4533</v>
      </c>
      <c r="F2508" s="4" t="s">
        <v>3709</v>
      </c>
      <c r="G2508" s="4" t="s">
        <v>37</v>
      </c>
      <c r="H2508" s="4" t="s">
        <v>38</v>
      </c>
      <c r="I2508" s="4" t="s">
        <v>2742</v>
      </c>
      <c r="J2508" s="4">
        <v>6</v>
      </c>
      <c r="K2508" s="55">
        <v>45880</v>
      </c>
      <c r="L2508" s="4" t="s">
        <v>860</v>
      </c>
      <c r="M2508" s="4" t="s">
        <v>3185</v>
      </c>
      <c r="N2508" s="55" t="s">
        <v>4973</v>
      </c>
      <c r="O2508" s="4" t="s">
        <v>6508</v>
      </c>
      <c r="P2508" s="55">
        <v>45880</v>
      </c>
      <c r="Q2508" s="4" t="s">
        <v>6509</v>
      </c>
      <c r="R2508" s="4"/>
      <c r="S2508" s="4"/>
      <c r="T2508" s="4">
        <v>1</v>
      </c>
      <c r="U2508" s="4" t="s">
        <v>40</v>
      </c>
      <c r="V2508" s="4">
        <v>114</v>
      </c>
      <c r="W2508" s="4" t="s">
        <v>283</v>
      </c>
      <c r="X2508" s="4">
        <v>86</v>
      </c>
      <c r="Y2508" s="4" t="s">
        <v>284</v>
      </c>
      <c r="Z2508" s="4">
        <v>15</v>
      </c>
      <c r="AA2508" s="4" t="s">
        <v>43</v>
      </c>
      <c r="AB2508" s="4">
        <v>1</v>
      </c>
      <c r="AC2508" s="4" t="s">
        <v>43</v>
      </c>
      <c r="AD2508" s="36">
        <v>30</v>
      </c>
      <c r="AE2508" s="36" t="s">
        <v>130</v>
      </c>
      <c r="AF2508" s="4"/>
      <c r="AG2508" s="4"/>
      <c r="AH2508" s="4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</row>
    <row r="2509" spans="1:46" ht="15" customHeight="1" x14ac:dyDescent="0.35">
      <c r="A2509" s="4">
        <v>2025</v>
      </c>
      <c r="B2509" s="4" t="s">
        <v>34</v>
      </c>
      <c r="C2509" s="4" t="s">
        <v>34</v>
      </c>
      <c r="D2509" s="55">
        <v>45726</v>
      </c>
      <c r="E2509" s="4" t="s">
        <v>4420</v>
      </c>
      <c r="F2509" s="4" t="s">
        <v>36</v>
      </c>
      <c r="G2509" s="4" t="s">
        <v>921</v>
      </c>
      <c r="H2509" s="4" t="s">
        <v>38</v>
      </c>
      <c r="I2509" s="4" t="s">
        <v>2742</v>
      </c>
      <c r="J2509" s="4">
        <v>3</v>
      </c>
      <c r="K2509" s="55">
        <v>45742</v>
      </c>
      <c r="L2509" s="4" t="s">
        <v>860</v>
      </c>
      <c r="M2509" s="4" t="s">
        <v>3185</v>
      </c>
      <c r="N2509" s="55" t="s">
        <v>4973</v>
      </c>
      <c r="O2509" s="4" t="s">
        <v>6510</v>
      </c>
      <c r="P2509" s="55">
        <v>45742</v>
      </c>
      <c r="Q2509" s="4" t="s">
        <v>6511</v>
      </c>
      <c r="R2509" s="4"/>
      <c r="S2509" s="4"/>
      <c r="T2509" s="56">
        <v>37</v>
      </c>
      <c r="U2509" s="56" t="s">
        <v>186</v>
      </c>
      <c r="V2509" s="4">
        <v>56</v>
      </c>
      <c r="W2509" s="56" t="s">
        <v>236</v>
      </c>
      <c r="X2509" s="4">
        <v>204</v>
      </c>
      <c r="Y2509" s="56" t="s">
        <v>236</v>
      </c>
      <c r="Z2509" s="56">
        <v>15</v>
      </c>
      <c r="AA2509" s="56" t="s">
        <v>43</v>
      </c>
      <c r="AB2509" s="56">
        <v>1</v>
      </c>
      <c r="AC2509" s="56" t="s">
        <v>43</v>
      </c>
      <c r="AD2509" s="37">
        <v>14</v>
      </c>
      <c r="AE2509" s="37" t="s">
        <v>126</v>
      </c>
      <c r="AF2509" s="4"/>
      <c r="AG2509" s="4"/>
      <c r="AH2509" s="4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</row>
    <row r="2510" spans="1:46" ht="15" customHeight="1" x14ac:dyDescent="0.35">
      <c r="A2510" s="4">
        <v>2025</v>
      </c>
      <c r="B2510" s="4" t="s">
        <v>34</v>
      </c>
      <c r="C2510" s="4" t="s">
        <v>244</v>
      </c>
      <c r="D2510" s="55">
        <v>45726</v>
      </c>
      <c r="E2510" s="4" t="s">
        <v>4533</v>
      </c>
      <c r="F2510" s="4" t="s">
        <v>3709</v>
      </c>
      <c r="G2510" s="4" t="s">
        <v>37</v>
      </c>
      <c r="H2510" s="4" t="s">
        <v>38</v>
      </c>
      <c r="I2510" s="4" t="s">
        <v>2948</v>
      </c>
      <c r="J2510" s="56">
        <v>9</v>
      </c>
      <c r="K2510" s="57">
        <v>45777</v>
      </c>
      <c r="L2510" s="4" t="s">
        <v>860</v>
      </c>
      <c r="M2510" s="4" t="s">
        <v>2949</v>
      </c>
      <c r="N2510" s="55" t="s">
        <v>4516</v>
      </c>
      <c r="O2510" s="4" t="s">
        <v>6512</v>
      </c>
      <c r="P2510" s="55">
        <v>45776</v>
      </c>
      <c r="Q2510" s="4" t="s">
        <v>6513</v>
      </c>
      <c r="R2510" s="4"/>
      <c r="S2510" s="4"/>
      <c r="T2510" s="4">
        <v>10</v>
      </c>
      <c r="U2510" s="4" t="s">
        <v>246</v>
      </c>
      <c r="V2510" s="4">
        <v>557</v>
      </c>
      <c r="W2510" s="4" t="s">
        <v>883</v>
      </c>
      <c r="X2510" s="4">
        <v>1591</v>
      </c>
      <c r="Y2510" s="4" t="s">
        <v>884</v>
      </c>
      <c r="Z2510" s="4">
        <v>16</v>
      </c>
      <c r="AA2510" s="4" t="s">
        <v>88</v>
      </c>
      <c r="AB2510" s="4">
        <v>2</v>
      </c>
      <c r="AC2510" s="4" t="s">
        <v>885</v>
      </c>
      <c r="AD2510" s="36">
        <v>1</v>
      </c>
      <c r="AE2510" s="36" t="s">
        <v>886</v>
      </c>
      <c r="AF2510" s="4"/>
      <c r="AG2510" s="4"/>
      <c r="AH2510" s="4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</row>
    <row r="2511" spans="1:46" ht="15" customHeight="1" x14ac:dyDescent="0.35">
      <c r="A2511" s="4">
        <v>2025</v>
      </c>
      <c r="B2511" s="4" t="s">
        <v>147</v>
      </c>
      <c r="C2511" s="4" t="s">
        <v>148</v>
      </c>
      <c r="D2511" s="55">
        <v>45960</v>
      </c>
      <c r="E2511" s="4" t="s">
        <v>3708</v>
      </c>
      <c r="F2511" s="4" t="s">
        <v>3709</v>
      </c>
      <c r="G2511" s="4" t="s">
        <v>37</v>
      </c>
      <c r="H2511" s="4" t="s">
        <v>38</v>
      </c>
      <c r="I2511" s="4" t="s">
        <v>4515</v>
      </c>
      <c r="J2511" s="4">
        <v>5</v>
      </c>
      <c r="K2511" s="55">
        <v>45986</v>
      </c>
      <c r="L2511" s="4" t="s">
        <v>860</v>
      </c>
      <c r="M2511" s="4" t="s">
        <v>3632</v>
      </c>
      <c r="N2511" s="55" t="s">
        <v>4516</v>
      </c>
      <c r="O2511" s="4" t="s">
        <v>6514</v>
      </c>
      <c r="P2511" s="55">
        <v>45986</v>
      </c>
      <c r="Q2511" s="4" t="s">
        <v>6515</v>
      </c>
      <c r="R2511" s="4"/>
      <c r="S2511" s="4"/>
      <c r="T2511" s="4">
        <v>0</v>
      </c>
      <c r="U2511" s="4" t="s">
        <v>150</v>
      </c>
      <c r="V2511" s="4">
        <v>300002</v>
      </c>
      <c r="W2511" s="4" t="s">
        <v>6516</v>
      </c>
      <c r="X2511" s="4">
        <v>300002</v>
      </c>
      <c r="Y2511" s="4" t="s">
        <v>6517</v>
      </c>
      <c r="Z2511" s="4">
        <v>1</v>
      </c>
      <c r="AA2511" s="4" t="s">
        <v>67</v>
      </c>
      <c r="AB2511" s="4">
        <v>1</v>
      </c>
      <c r="AC2511" s="4" t="s">
        <v>68</v>
      </c>
      <c r="AD2511" s="36">
        <v>2</v>
      </c>
      <c r="AE2511" s="36" t="s">
        <v>6518</v>
      </c>
      <c r="AF2511" s="4"/>
      <c r="AG2511" s="4"/>
      <c r="AH2511" s="4"/>
      <c r="AI2511" s="6"/>
      <c r="AJ2511" s="6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</row>
    <row r="2512" spans="1:46" ht="15" customHeight="1" x14ac:dyDescent="0.35">
      <c r="A2512" s="4">
        <v>2025</v>
      </c>
      <c r="B2512" s="4" t="s">
        <v>34</v>
      </c>
      <c r="C2512" s="4" t="s">
        <v>34</v>
      </c>
      <c r="D2512" s="55">
        <v>45698</v>
      </c>
      <c r="E2512" s="4" t="s">
        <v>4533</v>
      </c>
      <c r="F2512" s="4" t="s">
        <v>3709</v>
      </c>
      <c r="G2512" s="4" t="s">
        <v>37</v>
      </c>
      <c r="H2512" s="4" t="s">
        <v>38</v>
      </c>
      <c r="I2512" s="4" t="s">
        <v>2755</v>
      </c>
      <c r="J2512" s="4">
        <v>5</v>
      </c>
      <c r="K2512" s="55">
        <v>45799</v>
      </c>
      <c r="L2512" s="4" t="s">
        <v>860</v>
      </c>
      <c r="M2512" s="4" t="s">
        <v>3185</v>
      </c>
      <c r="N2512" s="55" t="s">
        <v>4973</v>
      </c>
      <c r="O2512" s="4" t="s">
        <v>6519</v>
      </c>
      <c r="P2512" s="55">
        <v>45799</v>
      </c>
      <c r="Q2512" s="4" t="s">
        <v>6520</v>
      </c>
      <c r="R2512" s="4"/>
      <c r="S2512" s="4"/>
      <c r="T2512" s="4">
        <v>40</v>
      </c>
      <c r="U2512" s="4" t="s">
        <v>1279</v>
      </c>
      <c r="V2512" s="4">
        <v>41</v>
      </c>
      <c r="W2512" s="4" t="s">
        <v>6521</v>
      </c>
      <c r="X2512" s="4">
        <v>1768</v>
      </c>
      <c r="Y2512" s="4" t="s">
        <v>6522</v>
      </c>
      <c r="Z2512" s="4">
        <v>15</v>
      </c>
      <c r="AA2512" s="4" t="s">
        <v>43</v>
      </c>
      <c r="AB2512" s="4">
        <v>1</v>
      </c>
      <c r="AC2512" s="4" t="s">
        <v>43</v>
      </c>
      <c r="AD2512" s="36">
        <v>31</v>
      </c>
      <c r="AE2512" s="36" t="s">
        <v>49</v>
      </c>
      <c r="AF2512" s="4"/>
      <c r="AG2512" s="4"/>
      <c r="AH2512" s="4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</row>
    <row r="2513" spans="1:46" ht="15" customHeight="1" x14ac:dyDescent="0.35">
      <c r="A2513" s="4">
        <v>2025</v>
      </c>
      <c r="B2513" s="4" t="s">
        <v>147</v>
      </c>
      <c r="C2513" s="4" t="s">
        <v>148</v>
      </c>
      <c r="D2513" s="55">
        <v>45957</v>
      </c>
      <c r="E2513" s="4" t="s">
        <v>3708</v>
      </c>
      <c r="F2513" s="4" t="s">
        <v>3709</v>
      </c>
      <c r="G2513" s="4" t="s">
        <v>37</v>
      </c>
      <c r="H2513" s="4" t="s">
        <v>38</v>
      </c>
      <c r="I2513" s="4" t="s">
        <v>3923</v>
      </c>
      <c r="J2513" s="4">
        <v>3</v>
      </c>
      <c r="K2513" s="55">
        <v>45985</v>
      </c>
      <c r="L2513" s="4" t="s">
        <v>860</v>
      </c>
      <c r="M2513" s="4" t="s">
        <v>2983</v>
      </c>
      <c r="N2513" s="55" t="s">
        <v>5332</v>
      </c>
      <c r="O2513" s="4" t="s">
        <v>6523</v>
      </c>
      <c r="P2513" s="55">
        <v>45985</v>
      </c>
      <c r="Q2513" s="4" t="s">
        <v>6524</v>
      </c>
      <c r="R2513" s="4"/>
      <c r="S2513" s="4"/>
      <c r="T2513" s="4">
        <v>0</v>
      </c>
      <c r="U2513" s="4" t="s">
        <v>150</v>
      </c>
      <c r="V2513" s="4">
        <v>301828</v>
      </c>
      <c r="W2513" s="4" t="s">
        <v>3806</v>
      </c>
      <c r="X2513" s="4">
        <v>301828</v>
      </c>
      <c r="Y2513" s="4" t="s">
        <v>3806</v>
      </c>
      <c r="Z2513" s="4">
        <v>25</v>
      </c>
      <c r="AA2513" s="4" t="s">
        <v>117</v>
      </c>
      <c r="AB2513" s="4">
        <v>3</v>
      </c>
      <c r="AC2513" s="4" t="s">
        <v>784</v>
      </c>
      <c r="AD2513" s="36">
        <v>3</v>
      </c>
      <c r="AE2513" s="36" t="s">
        <v>3807</v>
      </c>
      <c r="AF2513" s="4"/>
      <c r="AG2513" s="4"/>
      <c r="AH2513" s="4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</row>
    <row r="2514" spans="1:46" ht="15" customHeight="1" x14ac:dyDescent="0.35">
      <c r="A2514" s="4">
        <v>2025</v>
      </c>
      <c r="B2514" s="4" t="s">
        <v>147</v>
      </c>
      <c r="C2514" s="4" t="s">
        <v>207</v>
      </c>
      <c r="D2514" s="55">
        <v>45722</v>
      </c>
      <c r="E2514" s="4" t="s">
        <v>2956</v>
      </c>
      <c r="F2514" s="4" t="s">
        <v>36</v>
      </c>
      <c r="G2514" s="4" t="s">
        <v>921</v>
      </c>
      <c r="H2514" s="4" t="s">
        <v>38</v>
      </c>
      <c r="I2514" s="4" t="s">
        <v>3923</v>
      </c>
      <c r="J2514" s="4">
        <v>4</v>
      </c>
      <c r="K2514" s="55">
        <v>45730</v>
      </c>
      <c r="L2514" s="4" t="s">
        <v>860</v>
      </c>
      <c r="M2514" s="4" t="s">
        <v>2983</v>
      </c>
      <c r="N2514" s="55" t="s">
        <v>4516</v>
      </c>
      <c r="O2514" s="4" t="s">
        <v>6525</v>
      </c>
      <c r="P2514" s="55">
        <v>45730</v>
      </c>
      <c r="Q2514" s="4" t="s">
        <v>6526</v>
      </c>
      <c r="R2514" s="4"/>
      <c r="S2514" s="4"/>
      <c r="T2514" s="4">
        <v>0</v>
      </c>
      <c r="U2514" s="4" t="s">
        <v>150</v>
      </c>
      <c r="V2514" s="4">
        <v>301681</v>
      </c>
      <c r="W2514" s="4" t="s">
        <v>3220</v>
      </c>
      <c r="X2514" s="4">
        <v>301681</v>
      </c>
      <c r="Y2514" s="4" t="s">
        <v>3220</v>
      </c>
      <c r="Z2514" s="4">
        <v>21</v>
      </c>
      <c r="AA2514" s="4" t="s">
        <v>104</v>
      </c>
      <c r="AB2514" s="4">
        <v>11</v>
      </c>
      <c r="AC2514" s="4" t="s">
        <v>513</v>
      </c>
      <c r="AD2514" s="36">
        <v>1</v>
      </c>
      <c r="AE2514" s="36" t="s">
        <v>514</v>
      </c>
      <c r="AF2514" s="4"/>
      <c r="AG2514" s="4"/>
      <c r="AH2514" s="4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</row>
    <row r="2515" spans="1:46" ht="15" customHeight="1" x14ac:dyDescent="0.35">
      <c r="A2515" s="4">
        <v>2025</v>
      </c>
      <c r="B2515" s="4" t="s">
        <v>147</v>
      </c>
      <c r="C2515" s="4" t="s">
        <v>148</v>
      </c>
      <c r="D2515" s="55">
        <v>45910</v>
      </c>
      <c r="E2515" s="4" t="s">
        <v>3708</v>
      </c>
      <c r="F2515" s="4" t="s">
        <v>3709</v>
      </c>
      <c r="G2515" s="4" t="s">
        <v>37</v>
      </c>
      <c r="H2515" s="4" t="s">
        <v>38</v>
      </c>
      <c r="I2515" s="4" t="s">
        <v>748</v>
      </c>
      <c r="J2515" s="4">
        <v>4</v>
      </c>
      <c r="K2515" s="55">
        <v>45966</v>
      </c>
      <c r="L2515" s="4" t="s">
        <v>860</v>
      </c>
      <c r="M2515" s="4" t="s">
        <v>3185</v>
      </c>
      <c r="N2515" s="55" t="s">
        <v>3710</v>
      </c>
      <c r="O2515" s="4" t="s">
        <v>6527</v>
      </c>
      <c r="P2515" s="55">
        <v>45966</v>
      </c>
      <c r="Q2515" s="4" t="s">
        <v>6528</v>
      </c>
      <c r="R2515" s="4"/>
      <c r="S2515" s="4"/>
      <c r="T2515" s="4">
        <v>0</v>
      </c>
      <c r="U2515" s="4" t="s">
        <v>150</v>
      </c>
      <c r="V2515" s="4">
        <v>301352</v>
      </c>
      <c r="W2515" s="4" t="s">
        <v>2232</v>
      </c>
      <c r="X2515" s="4">
        <v>301352</v>
      </c>
      <c r="Y2515" s="4" t="s">
        <v>2232</v>
      </c>
      <c r="Z2515" s="4">
        <v>15</v>
      </c>
      <c r="AA2515" s="4" t="s">
        <v>43</v>
      </c>
      <c r="AB2515" s="4">
        <v>7</v>
      </c>
      <c r="AC2515" s="4" t="s">
        <v>2233</v>
      </c>
      <c r="AD2515" s="36">
        <v>14</v>
      </c>
      <c r="AE2515" s="36" t="s">
        <v>2234</v>
      </c>
      <c r="AF2515" s="4"/>
      <c r="AG2515" s="4"/>
      <c r="AH2515" s="4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</row>
    <row r="2516" spans="1:46" ht="15" customHeight="1" x14ac:dyDescent="0.35">
      <c r="A2516" s="4">
        <v>2026</v>
      </c>
      <c r="B2516" s="4" t="s">
        <v>147</v>
      </c>
      <c r="C2516" s="4" t="s">
        <v>207</v>
      </c>
      <c r="D2516" s="55">
        <v>45688</v>
      </c>
      <c r="E2516" s="4" t="s">
        <v>3708</v>
      </c>
      <c r="F2516" s="4" t="s">
        <v>3709</v>
      </c>
      <c r="G2516" s="4" t="s">
        <v>37</v>
      </c>
      <c r="H2516" s="4" t="s">
        <v>38</v>
      </c>
      <c r="I2516" s="4" t="s">
        <v>3923</v>
      </c>
      <c r="J2516" s="4">
        <v>3</v>
      </c>
      <c r="K2516" s="55">
        <v>46160</v>
      </c>
      <c r="L2516" s="4" t="s">
        <v>860</v>
      </c>
      <c r="M2516" s="4" t="s">
        <v>2983</v>
      </c>
      <c r="N2516" s="55" t="s">
        <v>3710</v>
      </c>
      <c r="O2516" s="4" t="s">
        <v>6529</v>
      </c>
      <c r="P2516" s="55">
        <v>46160</v>
      </c>
      <c r="Q2516" s="4" t="s">
        <v>6530</v>
      </c>
      <c r="R2516" s="58">
        <v>46160</v>
      </c>
      <c r="S2516" s="4" t="s">
        <v>6531</v>
      </c>
      <c r="T2516" s="56">
        <v>0</v>
      </c>
      <c r="U2516" s="56" t="s">
        <v>150</v>
      </c>
      <c r="V2516" s="56">
        <v>301645</v>
      </c>
      <c r="W2516" s="56" t="s">
        <v>2588</v>
      </c>
      <c r="X2516" s="56">
        <v>301645</v>
      </c>
      <c r="Y2516" s="56" t="s">
        <v>2588</v>
      </c>
      <c r="Z2516" s="56">
        <v>21</v>
      </c>
      <c r="AA2516" s="56" t="s">
        <v>104</v>
      </c>
      <c r="AB2516" s="56">
        <v>6</v>
      </c>
      <c r="AC2516" s="56" t="s">
        <v>2589</v>
      </c>
      <c r="AD2516" s="37">
        <v>1</v>
      </c>
      <c r="AE2516" s="37" t="s">
        <v>2589</v>
      </c>
      <c r="AF2516" s="4"/>
      <c r="AG2516" s="4"/>
      <c r="AH2516" s="4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</row>
    <row r="2517" spans="1:46" ht="15" customHeight="1" x14ac:dyDescent="0.35">
      <c r="A2517" s="4">
        <v>2025</v>
      </c>
      <c r="B2517" s="4" t="s">
        <v>147</v>
      </c>
      <c r="C2517" s="4" t="s">
        <v>207</v>
      </c>
      <c r="D2517" s="55">
        <v>45642</v>
      </c>
      <c r="E2517" s="4" t="s">
        <v>4533</v>
      </c>
      <c r="F2517" s="4" t="s">
        <v>3709</v>
      </c>
      <c r="G2517" s="4" t="s">
        <v>37</v>
      </c>
      <c r="H2517" s="4" t="s">
        <v>38</v>
      </c>
      <c r="I2517" s="4" t="s">
        <v>3923</v>
      </c>
      <c r="J2517" s="4">
        <v>8</v>
      </c>
      <c r="K2517" s="55">
        <v>45772</v>
      </c>
      <c r="L2517" s="4" t="s">
        <v>860</v>
      </c>
      <c r="M2517" s="4" t="s">
        <v>2983</v>
      </c>
      <c r="N2517" s="55" t="s">
        <v>3710</v>
      </c>
      <c r="O2517" s="4" t="s">
        <v>6532</v>
      </c>
      <c r="P2517" s="55">
        <v>45773</v>
      </c>
      <c r="Q2517" s="4" t="s">
        <v>6533</v>
      </c>
      <c r="R2517" s="4"/>
      <c r="S2517" s="4"/>
      <c r="T2517" s="4">
        <v>0</v>
      </c>
      <c r="U2517" s="4" t="s">
        <v>150</v>
      </c>
      <c r="V2517" s="4">
        <v>300937</v>
      </c>
      <c r="W2517" s="4" t="s">
        <v>6534</v>
      </c>
      <c r="X2517" s="4">
        <v>300937</v>
      </c>
      <c r="Y2517" s="4" t="s">
        <v>6534</v>
      </c>
      <c r="Z2517" s="4">
        <v>10</v>
      </c>
      <c r="AA2517" s="4" t="s">
        <v>256</v>
      </c>
      <c r="AB2517" s="4">
        <v>8</v>
      </c>
      <c r="AC2517" s="4" t="s">
        <v>6046</v>
      </c>
      <c r="AD2517" s="36">
        <v>1</v>
      </c>
      <c r="AE2517" s="36" t="s">
        <v>6535</v>
      </c>
      <c r="AF2517" s="4"/>
      <c r="AG2517" s="4"/>
      <c r="AH2517" s="4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</row>
    <row r="2518" spans="1:46" ht="15" customHeight="1" x14ac:dyDescent="0.35">
      <c r="A2518" s="4">
        <v>2025</v>
      </c>
      <c r="B2518" s="4" t="s">
        <v>147</v>
      </c>
      <c r="C2518" s="4" t="s">
        <v>207</v>
      </c>
      <c r="D2518" s="55">
        <v>45642</v>
      </c>
      <c r="E2518" s="4" t="s">
        <v>4533</v>
      </c>
      <c r="F2518" s="4" t="s">
        <v>3709</v>
      </c>
      <c r="G2518" s="4" t="s">
        <v>37</v>
      </c>
      <c r="H2518" s="4" t="s">
        <v>38</v>
      </c>
      <c r="I2518" s="4" t="s">
        <v>3923</v>
      </c>
      <c r="J2518" s="4">
        <v>8</v>
      </c>
      <c r="K2518" s="55">
        <v>45747</v>
      </c>
      <c r="L2518" s="4" t="s">
        <v>860</v>
      </c>
      <c r="M2518" s="4" t="s">
        <v>2983</v>
      </c>
      <c r="N2518" s="55" t="s">
        <v>3710</v>
      </c>
      <c r="O2518" s="4" t="s">
        <v>6536</v>
      </c>
      <c r="P2518" s="55">
        <v>45747</v>
      </c>
      <c r="Q2518" s="4" t="s">
        <v>6537</v>
      </c>
      <c r="R2518" s="4"/>
      <c r="S2518" s="4"/>
      <c r="T2518" s="4">
        <v>0</v>
      </c>
      <c r="U2518" s="4" t="s">
        <v>150</v>
      </c>
      <c r="V2518" s="4">
        <v>300934</v>
      </c>
      <c r="W2518" s="4" t="s">
        <v>2081</v>
      </c>
      <c r="X2518" s="4">
        <v>300934</v>
      </c>
      <c r="Y2518" s="4" t="s">
        <v>2081</v>
      </c>
      <c r="Z2518" s="4">
        <v>10</v>
      </c>
      <c r="AA2518" s="4" t="s">
        <v>256</v>
      </c>
      <c r="AB2518" s="4">
        <v>7</v>
      </c>
      <c r="AC2518" s="4" t="s">
        <v>2082</v>
      </c>
      <c r="AD2518" s="36">
        <v>1</v>
      </c>
      <c r="AE2518" s="36" t="s">
        <v>2083</v>
      </c>
      <c r="AF2518" s="4"/>
      <c r="AG2518" s="4"/>
      <c r="AH2518" s="4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</row>
    <row r="2519" spans="1:46" ht="15" customHeight="1" x14ac:dyDescent="0.35">
      <c r="A2519" s="4">
        <v>2025</v>
      </c>
      <c r="B2519" s="4" t="s">
        <v>147</v>
      </c>
      <c r="C2519" s="4" t="s">
        <v>148</v>
      </c>
      <c r="D2519" s="55">
        <v>45707</v>
      </c>
      <c r="E2519" s="4" t="s">
        <v>4533</v>
      </c>
      <c r="F2519" s="4" t="s">
        <v>3709</v>
      </c>
      <c r="G2519" s="4" t="s">
        <v>37</v>
      </c>
      <c r="H2519" s="4" t="s">
        <v>38</v>
      </c>
      <c r="I2519" s="4" t="s">
        <v>2948</v>
      </c>
      <c r="J2519" s="4">
        <v>5</v>
      </c>
      <c r="K2519" s="55">
        <v>45790</v>
      </c>
      <c r="L2519" s="4" t="s">
        <v>860</v>
      </c>
      <c r="M2519" s="4" t="s">
        <v>2983</v>
      </c>
      <c r="N2519" s="55" t="s">
        <v>5332</v>
      </c>
      <c r="O2519" s="4" t="s">
        <v>6538</v>
      </c>
      <c r="P2519" s="55">
        <v>45790</v>
      </c>
      <c r="Q2519" s="4" t="s">
        <v>6539</v>
      </c>
      <c r="R2519" s="4"/>
      <c r="S2519" s="4"/>
      <c r="T2519" s="4">
        <v>0</v>
      </c>
      <c r="U2519" s="4" t="s">
        <v>150</v>
      </c>
      <c r="V2519" s="4">
        <v>301527</v>
      </c>
      <c r="W2519" s="4" t="s">
        <v>649</v>
      </c>
      <c r="X2519" s="4">
        <v>301527</v>
      </c>
      <c r="Y2519" s="4" t="s">
        <v>649</v>
      </c>
      <c r="Z2519" s="4">
        <v>19</v>
      </c>
      <c r="AA2519" s="4" t="s">
        <v>99</v>
      </c>
      <c r="AB2519" s="4">
        <v>3</v>
      </c>
      <c r="AC2519" s="4" t="s">
        <v>620</v>
      </c>
      <c r="AD2519" s="36">
        <v>6</v>
      </c>
      <c r="AE2519" s="36" t="s">
        <v>650</v>
      </c>
      <c r="AF2519" s="4"/>
      <c r="AG2519" s="4"/>
      <c r="AH2519" s="4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</row>
    <row r="2520" spans="1:46" ht="15" customHeight="1" x14ac:dyDescent="0.35">
      <c r="A2520" s="4">
        <v>2025</v>
      </c>
      <c r="B2520" s="4" t="s">
        <v>147</v>
      </c>
      <c r="C2520" s="4" t="s">
        <v>148</v>
      </c>
      <c r="D2520" s="55">
        <v>45707</v>
      </c>
      <c r="E2520" s="4" t="s">
        <v>4533</v>
      </c>
      <c r="F2520" s="4" t="s">
        <v>36</v>
      </c>
      <c r="G2520" s="4" t="s">
        <v>37</v>
      </c>
      <c r="H2520" s="4" t="s">
        <v>38</v>
      </c>
      <c r="I2520" s="4" t="s">
        <v>2948</v>
      </c>
      <c r="J2520" s="4">
        <v>5</v>
      </c>
      <c r="K2520" s="57">
        <v>45791</v>
      </c>
      <c r="L2520" s="4" t="s">
        <v>860</v>
      </c>
      <c r="M2520" s="4" t="s">
        <v>2983</v>
      </c>
      <c r="N2520" s="55" t="s">
        <v>4546</v>
      </c>
      <c r="O2520" s="4" t="s">
        <v>6540</v>
      </c>
      <c r="P2520" s="55">
        <v>45791</v>
      </c>
      <c r="Q2520" s="4" t="s">
        <v>6541</v>
      </c>
      <c r="R2520" s="4"/>
      <c r="S2520" s="4"/>
      <c r="T2520" s="56">
        <v>0</v>
      </c>
      <c r="U2520" s="56" t="s">
        <v>150</v>
      </c>
      <c r="V2520" s="56">
        <v>301523</v>
      </c>
      <c r="W2520" s="56" t="s">
        <v>6542</v>
      </c>
      <c r="X2520" s="56">
        <v>301523</v>
      </c>
      <c r="Y2520" s="56" t="s">
        <v>6542</v>
      </c>
      <c r="Z2520" s="56">
        <v>19</v>
      </c>
      <c r="AA2520" s="56" t="s">
        <v>99</v>
      </c>
      <c r="AB2520" s="56">
        <v>3</v>
      </c>
      <c r="AC2520" s="56" t="s">
        <v>620</v>
      </c>
      <c r="AD2520" s="37">
        <v>2</v>
      </c>
      <c r="AE2520" s="37" t="s">
        <v>6543</v>
      </c>
      <c r="AF2520" s="4"/>
      <c r="AG2520" s="4"/>
      <c r="AH2520" s="4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</row>
    <row r="2521" spans="1:46" ht="15" customHeight="1" x14ac:dyDescent="0.35">
      <c r="A2521" s="4">
        <v>2025</v>
      </c>
      <c r="B2521" s="4" t="s">
        <v>147</v>
      </c>
      <c r="C2521" s="4" t="s">
        <v>148</v>
      </c>
      <c r="D2521" s="55">
        <v>45721</v>
      </c>
      <c r="E2521" s="4" t="s">
        <v>3198</v>
      </c>
      <c r="F2521" s="4" t="s">
        <v>36</v>
      </c>
      <c r="G2521" s="4" t="s">
        <v>921</v>
      </c>
      <c r="H2521" s="4" t="s">
        <v>38</v>
      </c>
      <c r="I2521" s="4" t="s">
        <v>2948</v>
      </c>
      <c r="J2521" s="4">
        <v>1</v>
      </c>
      <c r="K2521" s="55">
        <v>45758</v>
      </c>
      <c r="L2521" s="4" t="s">
        <v>860</v>
      </c>
      <c r="M2521" s="4" t="s">
        <v>2983</v>
      </c>
      <c r="N2521" s="55" t="s">
        <v>4516</v>
      </c>
      <c r="O2521" s="4" t="s">
        <v>6544</v>
      </c>
      <c r="P2521" s="55">
        <v>45758</v>
      </c>
      <c r="Q2521" s="4" t="s">
        <v>6545</v>
      </c>
      <c r="R2521" s="4"/>
      <c r="S2521" s="4"/>
      <c r="T2521" s="4">
        <v>0</v>
      </c>
      <c r="U2521" s="4" t="s">
        <v>150</v>
      </c>
      <c r="V2521" s="4">
        <v>301528</v>
      </c>
      <c r="W2521" s="4" t="s">
        <v>687</v>
      </c>
      <c r="X2521" s="4">
        <v>301528</v>
      </c>
      <c r="Y2521" s="4" t="s">
        <v>687</v>
      </c>
      <c r="Z2521" s="4">
        <v>19</v>
      </c>
      <c r="AA2521" s="4" t="s">
        <v>99</v>
      </c>
      <c r="AB2521" s="4">
        <v>3</v>
      </c>
      <c r="AC2521" s="4" t="s">
        <v>620</v>
      </c>
      <c r="AD2521" s="36">
        <v>7</v>
      </c>
      <c r="AE2521" s="36" t="s">
        <v>688</v>
      </c>
      <c r="AF2521" s="4"/>
      <c r="AG2521" s="4"/>
      <c r="AH2521" s="4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</row>
    <row r="2522" spans="1:46" ht="15" customHeight="1" x14ac:dyDescent="0.35">
      <c r="A2522" s="4">
        <v>2025</v>
      </c>
      <c r="B2522" s="4" t="s">
        <v>147</v>
      </c>
      <c r="C2522" s="4" t="s">
        <v>207</v>
      </c>
      <c r="D2522" s="55">
        <v>45728</v>
      </c>
      <c r="E2522" s="4" t="s">
        <v>5194</v>
      </c>
      <c r="F2522" s="4" t="s">
        <v>36</v>
      </c>
      <c r="G2522" s="4" t="s">
        <v>921</v>
      </c>
      <c r="H2522" s="4" t="s">
        <v>38</v>
      </c>
      <c r="I2522" s="4" t="s">
        <v>3923</v>
      </c>
      <c r="J2522" s="4">
        <v>4</v>
      </c>
      <c r="K2522" s="55">
        <v>45750</v>
      </c>
      <c r="L2522" s="4" t="s">
        <v>860</v>
      </c>
      <c r="M2522" s="4" t="s">
        <v>2983</v>
      </c>
      <c r="N2522" s="55" t="s">
        <v>4516</v>
      </c>
      <c r="O2522" s="4" t="s">
        <v>6546</v>
      </c>
      <c r="P2522" s="55">
        <v>45750</v>
      </c>
      <c r="Q2522" s="4" t="s">
        <v>6547</v>
      </c>
      <c r="R2522" s="4"/>
      <c r="S2522" s="4"/>
      <c r="T2522" s="4">
        <v>0</v>
      </c>
      <c r="U2522" s="4" t="s">
        <v>150</v>
      </c>
      <c r="V2522" s="4">
        <v>301623</v>
      </c>
      <c r="W2522" s="4" t="s">
        <v>708</v>
      </c>
      <c r="X2522" s="4">
        <v>301623</v>
      </c>
      <c r="Y2522" s="4" t="s">
        <v>708</v>
      </c>
      <c r="Z2522" s="4">
        <v>21</v>
      </c>
      <c r="AA2522" s="4" t="s">
        <v>104</v>
      </c>
      <c r="AB2522" s="4">
        <v>3</v>
      </c>
      <c r="AC2522" s="4" t="s">
        <v>709</v>
      </c>
      <c r="AD2522" s="36">
        <v>1</v>
      </c>
      <c r="AE2522" s="36" t="s">
        <v>710</v>
      </c>
      <c r="AF2522" s="4"/>
      <c r="AG2522" s="4"/>
      <c r="AH2522" s="4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</row>
    <row r="2523" spans="1:46" ht="15" customHeight="1" x14ac:dyDescent="0.35">
      <c r="A2523" s="4">
        <v>2025</v>
      </c>
      <c r="B2523" s="4" t="s">
        <v>62</v>
      </c>
      <c r="C2523" s="4" t="s">
        <v>62</v>
      </c>
      <c r="D2523" s="55">
        <v>45722</v>
      </c>
      <c r="E2523" s="4" t="s">
        <v>3198</v>
      </c>
      <c r="F2523" s="4" t="s">
        <v>36</v>
      </c>
      <c r="G2523" s="4" t="s">
        <v>921</v>
      </c>
      <c r="H2523" s="4" t="s">
        <v>38</v>
      </c>
      <c r="I2523" s="4" t="s">
        <v>2755</v>
      </c>
      <c r="J2523" s="4">
        <v>3</v>
      </c>
      <c r="K2523" s="55">
        <v>45743</v>
      </c>
      <c r="L2523" s="4" t="s">
        <v>860</v>
      </c>
      <c r="M2523" s="4" t="s">
        <v>2983</v>
      </c>
      <c r="N2523" s="55"/>
      <c r="O2523" s="4" t="s">
        <v>6548</v>
      </c>
      <c r="P2523" s="55">
        <v>45743</v>
      </c>
      <c r="Q2523" s="4" t="s">
        <v>6549</v>
      </c>
      <c r="R2523" s="4"/>
      <c r="S2523" s="4"/>
      <c r="T2523" s="4">
        <v>99</v>
      </c>
      <c r="U2523" s="4" t="s">
        <v>64</v>
      </c>
      <c r="V2523" s="4">
        <v>446</v>
      </c>
      <c r="W2523" s="4" t="s">
        <v>559</v>
      </c>
      <c r="X2523" s="4">
        <v>789</v>
      </c>
      <c r="Y2523" s="4" t="s">
        <v>560</v>
      </c>
      <c r="Z2523" s="4">
        <v>8</v>
      </c>
      <c r="AA2523" s="4" t="s">
        <v>191</v>
      </c>
      <c r="AB2523" s="4">
        <v>1</v>
      </c>
      <c r="AC2523" s="4" t="s">
        <v>191</v>
      </c>
      <c r="AD2523" s="36">
        <v>8</v>
      </c>
      <c r="AE2523" s="36" t="s">
        <v>561</v>
      </c>
      <c r="AF2523" s="4"/>
      <c r="AG2523" s="4"/>
      <c r="AH2523" s="4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</row>
    <row r="2524" spans="1:46" ht="15" customHeight="1" x14ac:dyDescent="0.35">
      <c r="A2524" s="4">
        <v>2025</v>
      </c>
      <c r="B2524" s="4" t="s">
        <v>147</v>
      </c>
      <c r="C2524" s="4" t="s">
        <v>207</v>
      </c>
      <c r="D2524" s="55">
        <v>45730</v>
      </c>
      <c r="E2524" s="4" t="s">
        <v>2956</v>
      </c>
      <c r="F2524" s="4" t="s">
        <v>36</v>
      </c>
      <c r="G2524" s="4" t="s">
        <v>921</v>
      </c>
      <c r="H2524" s="4" t="s">
        <v>38</v>
      </c>
      <c r="I2524" s="4" t="s">
        <v>2755</v>
      </c>
      <c r="J2524" s="4">
        <v>2</v>
      </c>
      <c r="K2524" s="57">
        <v>45768</v>
      </c>
      <c r="L2524" s="4" t="s">
        <v>860</v>
      </c>
      <c r="M2524" s="4" t="s">
        <v>2983</v>
      </c>
      <c r="N2524" s="55" t="s">
        <v>3710</v>
      </c>
      <c r="O2524" s="4" t="s">
        <v>6550</v>
      </c>
      <c r="P2524" s="55">
        <v>45768</v>
      </c>
      <c r="Q2524" s="4" t="s">
        <v>6551</v>
      </c>
      <c r="R2524" s="4"/>
      <c r="S2524" s="4"/>
      <c r="T2524" s="4">
        <v>0</v>
      </c>
      <c r="U2524" s="4" t="s">
        <v>150</v>
      </c>
      <c r="V2524" s="4">
        <v>300699</v>
      </c>
      <c r="W2524" s="4" t="s">
        <v>3203</v>
      </c>
      <c r="X2524" s="4">
        <v>300699</v>
      </c>
      <c r="Y2524" s="4" t="s">
        <v>3203</v>
      </c>
      <c r="Z2524" s="4">
        <v>8</v>
      </c>
      <c r="AA2524" s="4" t="s">
        <v>191</v>
      </c>
      <c r="AB2524" s="4">
        <v>3</v>
      </c>
      <c r="AC2524" s="4" t="s">
        <v>202</v>
      </c>
      <c r="AD2524" s="36">
        <v>1</v>
      </c>
      <c r="AE2524" s="36" t="s">
        <v>202</v>
      </c>
      <c r="AF2524" s="4"/>
      <c r="AG2524" s="4"/>
      <c r="AH2524" s="4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</row>
    <row r="2525" spans="1:46" ht="15" customHeight="1" x14ac:dyDescent="0.35">
      <c r="A2525" s="4">
        <v>2025</v>
      </c>
      <c r="B2525" s="4" t="s">
        <v>34</v>
      </c>
      <c r="C2525" s="4" t="s">
        <v>289</v>
      </c>
      <c r="D2525" s="55">
        <v>45715</v>
      </c>
      <c r="E2525" s="4" t="s">
        <v>3708</v>
      </c>
      <c r="F2525" s="4" t="s">
        <v>3709</v>
      </c>
      <c r="G2525" s="4" t="s">
        <v>37</v>
      </c>
      <c r="H2525" s="4" t="s">
        <v>38</v>
      </c>
      <c r="I2525" s="4" t="s">
        <v>2735</v>
      </c>
      <c r="J2525" s="4">
        <v>10</v>
      </c>
      <c r="K2525" s="55">
        <v>45916</v>
      </c>
      <c r="L2525" s="4" t="s">
        <v>860</v>
      </c>
      <c r="M2525" s="4" t="s">
        <v>3185</v>
      </c>
      <c r="N2525" s="55" t="s">
        <v>4516</v>
      </c>
      <c r="O2525" s="4" t="s">
        <v>6552</v>
      </c>
      <c r="P2525" s="55">
        <v>45916</v>
      </c>
      <c r="Q2525" s="4" t="s">
        <v>6553</v>
      </c>
      <c r="R2525" s="4"/>
      <c r="S2525" s="4"/>
      <c r="T2525" s="4">
        <v>21</v>
      </c>
      <c r="U2525" s="4" t="s">
        <v>352</v>
      </c>
      <c r="V2525" s="4">
        <v>21</v>
      </c>
      <c r="W2525" s="4" t="s">
        <v>352</v>
      </c>
      <c r="X2525" s="4">
        <v>198</v>
      </c>
      <c r="Y2525" s="4" t="s">
        <v>353</v>
      </c>
      <c r="Z2525" s="4">
        <v>15</v>
      </c>
      <c r="AA2525" s="4" t="s">
        <v>43</v>
      </c>
      <c r="AB2525" s="4">
        <v>1</v>
      </c>
      <c r="AC2525" s="4" t="s">
        <v>43</v>
      </c>
      <c r="AD2525" s="36">
        <v>31</v>
      </c>
      <c r="AE2525" s="36" t="s">
        <v>49</v>
      </c>
      <c r="AF2525" s="4"/>
      <c r="AG2525" s="4"/>
      <c r="AH2525" s="4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</row>
    <row r="2526" spans="1:46" ht="15" customHeight="1" x14ac:dyDescent="0.35">
      <c r="A2526" s="4">
        <v>2025</v>
      </c>
      <c r="B2526" s="4" t="s">
        <v>34</v>
      </c>
      <c r="C2526" s="4" t="s">
        <v>244</v>
      </c>
      <c r="D2526" s="55">
        <v>45726</v>
      </c>
      <c r="E2526" s="4" t="s">
        <v>3708</v>
      </c>
      <c r="F2526" s="4" t="s">
        <v>3709</v>
      </c>
      <c r="G2526" s="4" t="s">
        <v>37</v>
      </c>
      <c r="H2526" s="4" t="s">
        <v>38</v>
      </c>
      <c r="I2526" s="4" t="s">
        <v>2948</v>
      </c>
      <c r="J2526" s="4">
        <v>4</v>
      </c>
      <c r="K2526" s="55">
        <v>45946</v>
      </c>
      <c r="L2526" s="4" t="s">
        <v>860</v>
      </c>
      <c r="M2526" s="4" t="s">
        <v>3632</v>
      </c>
      <c r="N2526" s="55" t="s">
        <v>4516</v>
      </c>
      <c r="O2526" s="4" t="s">
        <v>6554</v>
      </c>
      <c r="P2526" s="55">
        <v>45946</v>
      </c>
      <c r="Q2526" s="4" t="s">
        <v>6555</v>
      </c>
      <c r="R2526" s="4"/>
      <c r="S2526" s="4"/>
      <c r="T2526" s="4">
        <v>10</v>
      </c>
      <c r="U2526" s="4" t="s">
        <v>246</v>
      </c>
      <c r="V2526" s="4">
        <v>561</v>
      </c>
      <c r="W2526" s="4" t="s">
        <v>1222</v>
      </c>
      <c r="X2526" s="4">
        <v>1706</v>
      </c>
      <c r="Y2526" s="4" t="s">
        <v>1223</v>
      </c>
      <c r="Z2526" s="4">
        <v>15</v>
      </c>
      <c r="AA2526" s="4" t="s">
        <v>43</v>
      </c>
      <c r="AB2526" s="4">
        <v>1</v>
      </c>
      <c r="AC2526" s="4" t="s">
        <v>43</v>
      </c>
      <c r="AD2526" s="36">
        <v>1</v>
      </c>
      <c r="AE2526" s="36" t="s">
        <v>43</v>
      </c>
      <c r="AF2526" s="4"/>
      <c r="AG2526" s="4"/>
      <c r="AH2526" s="4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</row>
    <row r="2527" spans="1:46" ht="15" customHeight="1" x14ac:dyDescent="0.35">
      <c r="A2527" s="4">
        <v>2025</v>
      </c>
      <c r="B2527" s="4" t="s">
        <v>147</v>
      </c>
      <c r="C2527" s="4" t="s">
        <v>148</v>
      </c>
      <c r="D2527" s="55">
        <v>45715</v>
      </c>
      <c r="E2527" s="4" t="s">
        <v>4533</v>
      </c>
      <c r="F2527" s="4" t="s">
        <v>3709</v>
      </c>
      <c r="G2527" s="4" t="s">
        <v>37</v>
      </c>
      <c r="H2527" s="4" t="s">
        <v>38</v>
      </c>
      <c r="I2527" s="4" t="s">
        <v>3923</v>
      </c>
      <c r="J2527" s="4">
        <v>5</v>
      </c>
      <c r="K2527" s="55">
        <v>45750</v>
      </c>
      <c r="L2527" s="4" t="s">
        <v>860</v>
      </c>
      <c r="M2527" s="4" t="s">
        <v>2983</v>
      </c>
      <c r="N2527" s="55" t="s">
        <v>3710</v>
      </c>
      <c r="O2527" s="4" t="s">
        <v>6556</v>
      </c>
      <c r="P2527" s="55">
        <v>45750</v>
      </c>
      <c r="Q2527" s="4" t="s">
        <v>6557</v>
      </c>
      <c r="R2527" s="4"/>
      <c r="S2527" s="4"/>
      <c r="T2527" s="4">
        <v>0</v>
      </c>
      <c r="U2527" s="4" t="s">
        <v>150</v>
      </c>
      <c r="V2527" s="4">
        <v>300939</v>
      </c>
      <c r="W2527" s="4" t="s">
        <v>6558</v>
      </c>
      <c r="X2527" s="4">
        <v>300939</v>
      </c>
      <c r="Y2527" s="4" t="s">
        <v>6558</v>
      </c>
      <c r="Z2527" s="4">
        <v>10</v>
      </c>
      <c r="AA2527" s="4" t="s">
        <v>256</v>
      </c>
      <c r="AB2527" s="4">
        <v>8</v>
      </c>
      <c r="AC2527" s="4" t="s">
        <v>6046</v>
      </c>
      <c r="AD2527" s="36">
        <v>3</v>
      </c>
      <c r="AE2527" s="36" t="s">
        <v>6559</v>
      </c>
      <c r="AF2527" s="4"/>
      <c r="AG2527" s="4"/>
      <c r="AH2527" s="4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</row>
    <row r="2528" spans="1:46" ht="15" customHeight="1" x14ac:dyDescent="0.35">
      <c r="A2528" s="4">
        <v>2025</v>
      </c>
      <c r="B2528" s="4" t="s">
        <v>147</v>
      </c>
      <c r="C2528" s="4" t="s">
        <v>148</v>
      </c>
      <c r="D2528" s="55">
        <v>45719</v>
      </c>
      <c r="E2528" s="4" t="s">
        <v>4533</v>
      </c>
      <c r="F2528" s="4" t="s">
        <v>3709</v>
      </c>
      <c r="G2528" s="4" t="s">
        <v>37</v>
      </c>
      <c r="H2528" s="4" t="s">
        <v>38</v>
      </c>
      <c r="I2528" s="4" t="s">
        <v>2742</v>
      </c>
      <c r="J2528" s="4">
        <v>6</v>
      </c>
      <c r="K2528" s="55"/>
      <c r="L2528" s="4" t="s">
        <v>860</v>
      </c>
      <c r="M2528" s="4" t="s">
        <v>2983</v>
      </c>
      <c r="N2528" s="55" t="s">
        <v>4516</v>
      </c>
      <c r="O2528" s="4" t="s">
        <v>6560</v>
      </c>
      <c r="P2528" s="55">
        <v>45814</v>
      </c>
      <c r="Q2528" s="4" t="s">
        <v>6561</v>
      </c>
      <c r="R2528" s="4"/>
      <c r="S2528" s="4"/>
      <c r="T2528" s="4">
        <v>0</v>
      </c>
      <c r="U2528" s="4" t="s">
        <v>150</v>
      </c>
      <c r="V2528" s="4">
        <v>301551</v>
      </c>
      <c r="W2528" s="4" t="s">
        <v>2036</v>
      </c>
      <c r="X2528" s="4">
        <v>301551</v>
      </c>
      <c r="Y2528" s="4" t="s">
        <v>2036</v>
      </c>
      <c r="Z2528" s="4">
        <v>20</v>
      </c>
      <c r="AA2528" s="4" t="s">
        <v>324</v>
      </c>
      <c r="AB2528" s="4">
        <v>3</v>
      </c>
      <c r="AC2528" s="4" t="s">
        <v>621</v>
      </c>
      <c r="AD2528" s="36">
        <v>4</v>
      </c>
      <c r="AE2528" s="36" t="s">
        <v>2037</v>
      </c>
      <c r="AF2528" s="4"/>
      <c r="AG2528" s="4"/>
      <c r="AH2528" s="4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</row>
    <row r="2529" spans="1:46" ht="15" customHeight="1" x14ac:dyDescent="0.35">
      <c r="A2529" s="4">
        <v>2025</v>
      </c>
      <c r="B2529" s="4" t="s">
        <v>147</v>
      </c>
      <c r="C2529" s="4" t="s">
        <v>148</v>
      </c>
      <c r="D2529" s="55">
        <v>45730</v>
      </c>
      <c r="E2529" s="4" t="s">
        <v>4533</v>
      </c>
      <c r="F2529" s="4" t="s">
        <v>3709</v>
      </c>
      <c r="G2529" s="4" t="s">
        <v>37</v>
      </c>
      <c r="H2529" s="4" t="s">
        <v>38</v>
      </c>
      <c r="I2529" s="4" t="s">
        <v>2755</v>
      </c>
      <c r="J2529" s="4">
        <v>4</v>
      </c>
      <c r="K2529" s="55">
        <v>45770</v>
      </c>
      <c r="L2529" s="4" t="s">
        <v>860</v>
      </c>
      <c r="M2529" s="4" t="s">
        <v>2983</v>
      </c>
      <c r="N2529" s="55" t="s">
        <v>5332</v>
      </c>
      <c r="O2529" s="4" t="s">
        <v>6562</v>
      </c>
      <c r="P2529" s="55">
        <v>45770</v>
      </c>
      <c r="Q2529" s="4" t="s">
        <v>6563</v>
      </c>
      <c r="R2529" s="4"/>
      <c r="S2529" s="4"/>
      <c r="T2529" s="4">
        <v>0</v>
      </c>
      <c r="U2529" s="4" t="s">
        <v>150</v>
      </c>
      <c r="V2529" s="4">
        <v>301897</v>
      </c>
      <c r="W2529" s="4" t="s">
        <v>6564</v>
      </c>
      <c r="X2529" s="4">
        <v>301897</v>
      </c>
      <c r="Y2529" s="4" t="s">
        <v>6564</v>
      </c>
      <c r="Z2529" s="4">
        <v>22</v>
      </c>
      <c r="AA2529" s="4" t="s">
        <v>108</v>
      </c>
      <c r="AB2529" s="4">
        <v>10</v>
      </c>
      <c r="AC2529" s="4" t="s">
        <v>1313</v>
      </c>
      <c r="AD2529" s="36">
        <v>6</v>
      </c>
      <c r="AE2529" s="36" t="s">
        <v>6565</v>
      </c>
      <c r="AF2529" s="4"/>
      <c r="AG2529" s="4"/>
      <c r="AH2529" s="4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</row>
    <row r="2530" spans="1:46" ht="15" customHeight="1" x14ac:dyDescent="0.35">
      <c r="A2530" s="4">
        <v>2025</v>
      </c>
      <c r="B2530" s="4" t="s">
        <v>34</v>
      </c>
      <c r="C2530" s="4" t="s">
        <v>34</v>
      </c>
      <c r="D2530" s="55">
        <v>45699</v>
      </c>
      <c r="E2530" s="4" t="s">
        <v>4533</v>
      </c>
      <c r="F2530" s="4" t="s">
        <v>3709</v>
      </c>
      <c r="G2530" s="4" t="s">
        <v>37</v>
      </c>
      <c r="H2530" s="4" t="s">
        <v>38</v>
      </c>
      <c r="I2530" s="4" t="s">
        <v>4515</v>
      </c>
      <c r="J2530" s="4">
        <v>6</v>
      </c>
      <c r="K2530" s="55">
        <v>45768</v>
      </c>
      <c r="L2530" s="4" t="s">
        <v>860</v>
      </c>
      <c r="M2530" s="4" t="s">
        <v>4585</v>
      </c>
      <c r="N2530" s="55" t="s">
        <v>4973</v>
      </c>
      <c r="O2530" s="4" t="s">
        <v>6566</v>
      </c>
      <c r="P2530" s="55">
        <v>45768</v>
      </c>
      <c r="Q2530" s="4" t="s">
        <v>6567</v>
      </c>
      <c r="R2530" s="4"/>
      <c r="S2530" s="4"/>
      <c r="T2530" s="4">
        <v>11</v>
      </c>
      <c r="U2530" s="4" t="s">
        <v>342</v>
      </c>
      <c r="V2530" s="4">
        <v>135</v>
      </c>
      <c r="W2530" s="4" t="s">
        <v>390</v>
      </c>
      <c r="X2530" s="4">
        <v>1091</v>
      </c>
      <c r="Y2530" s="4" t="s">
        <v>390</v>
      </c>
      <c r="Z2530" s="4">
        <v>15</v>
      </c>
      <c r="AA2530" s="4" t="s">
        <v>43</v>
      </c>
      <c r="AB2530" s="4">
        <v>1</v>
      </c>
      <c r="AC2530" s="4" t="s">
        <v>43</v>
      </c>
      <c r="AD2530" s="36">
        <v>15</v>
      </c>
      <c r="AE2530" s="36" t="s">
        <v>340</v>
      </c>
      <c r="AF2530" s="4"/>
      <c r="AG2530" s="4"/>
      <c r="AH2530" s="4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</row>
    <row r="2531" spans="1:46" ht="15" customHeight="1" x14ac:dyDescent="0.35">
      <c r="A2531" s="4">
        <v>2025</v>
      </c>
      <c r="B2531" s="4" t="s">
        <v>147</v>
      </c>
      <c r="C2531" s="4" t="s">
        <v>207</v>
      </c>
      <c r="D2531" s="55">
        <v>45733</v>
      </c>
      <c r="E2531" s="4" t="s">
        <v>4533</v>
      </c>
      <c r="F2531" s="4" t="s">
        <v>3709</v>
      </c>
      <c r="G2531" s="4" t="s">
        <v>37</v>
      </c>
      <c r="H2531" s="4" t="s">
        <v>38</v>
      </c>
      <c r="I2531" s="4" t="s">
        <v>748</v>
      </c>
      <c r="J2531" s="56">
        <v>7</v>
      </c>
      <c r="K2531" s="57">
        <v>45821</v>
      </c>
      <c r="L2531" s="4" t="s">
        <v>860</v>
      </c>
      <c r="M2531" s="4" t="s">
        <v>4585</v>
      </c>
      <c r="N2531" s="55" t="s">
        <v>4516</v>
      </c>
      <c r="O2531" s="4" t="s">
        <v>6568</v>
      </c>
      <c r="P2531" s="55">
        <v>45821</v>
      </c>
      <c r="Q2531" s="4" t="s">
        <v>6569</v>
      </c>
      <c r="R2531" s="4"/>
      <c r="S2531" s="4"/>
      <c r="T2531" s="4">
        <v>0</v>
      </c>
      <c r="U2531" s="4" t="s">
        <v>150</v>
      </c>
      <c r="V2531" s="4">
        <v>301304</v>
      </c>
      <c r="W2531" s="4" t="s">
        <v>3568</v>
      </c>
      <c r="X2531" s="4">
        <v>301304</v>
      </c>
      <c r="Y2531" s="4" t="s">
        <v>3568</v>
      </c>
      <c r="Z2531" s="4">
        <v>15</v>
      </c>
      <c r="AA2531" s="4" t="s">
        <v>43</v>
      </c>
      <c r="AB2531" s="4">
        <v>4</v>
      </c>
      <c r="AC2531" s="4" t="s">
        <v>3569</v>
      </c>
      <c r="AD2531" s="36">
        <v>1</v>
      </c>
      <c r="AE2531" s="36" t="s">
        <v>3569</v>
      </c>
      <c r="AF2531" s="4"/>
      <c r="AG2531" s="4"/>
      <c r="AH2531" s="4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</row>
    <row r="2532" spans="1:46" ht="15" customHeight="1" x14ac:dyDescent="0.35">
      <c r="A2532" s="4">
        <v>2025</v>
      </c>
      <c r="B2532" s="4" t="s">
        <v>147</v>
      </c>
      <c r="C2532" s="4" t="s">
        <v>207</v>
      </c>
      <c r="D2532" s="55">
        <v>45912</v>
      </c>
      <c r="E2532" s="4" t="s">
        <v>3708</v>
      </c>
      <c r="F2532" s="4" t="s">
        <v>3709</v>
      </c>
      <c r="G2532" s="4" t="s">
        <v>37</v>
      </c>
      <c r="H2532" s="4" t="s">
        <v>38</v>
      </c>
      <c r="I2532" s="4" t="s">
        <v>748</v>
      </c>
      <c r="J2532" s="4">
        <v>5</v>
      </c>
      <c r="K2532" s="55">
        <v>45932</v>
      </c>
      <c r="L2532" s="4" t="s">
        <v>860</v>
      </c>
      <c r="M2532" s="4" t="s">
        <v>2983</v>
      </c>
      <c r="N2532" s="55" t="s">
        <v>4516</v>
      </c>
      <c r="O2532" s="4" t="s">
        <v>6570</v>
      </c>
      <c r="P2532" s="55">
        <v>45932</v>
      </c>
      <c r="Q2532" s="4" t="s">
        <v>6571</v>
      </c>
      <c r="R2532" s="4"/>
      <c r="S2532" s="4"/>
      <c r="T2532" s="4">
        <v>0</v>
      </c>
      <c r="U2532" s="4" t="s">
        <v>150</v>
      </c>
      <c r="V2532" s="4">
        <v>301299</v>
      </c>
      <c r="W2532" s="4" t="s">
        <v>1375</v>
      </c>
      <c r="X2532" s="4">
        <v>301299</v>
      </c>
      <c r="Y2532" s="4" t="s">
        <v>1375</v>
      </c>
      <c r="Z2532" s="4">
        <v>15</v>
      </c>
      <c r="AA2532" s="4" t="s">
        <v>43</v>
      </c>
      <c r="AB2532" s="4">
        <v>3</v>
      </c>
      <c r="AC2532" s="4" t="s">
        <v>1376</v>
      </c>
      <c r="AD2532" s="36">
        <v>1</v>
      </c>
      <c r="AE2532" s="36" t="s">
        <v>1376</v>
      </c>
      <c r="AF2532" s="4"/>
      <c r="AG2532" s="4"/>
      <c r="AH2532" s="4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</row>
    <row r="2533" spans="1:46" ht="15" customHeight="1" x14ac:dyDescent="0.35">
      <c r="A2533" s="4">
        <v>2026</v>
      </c>
      <c r="B2533" s="4" t="s">
        <v>147</v>
      </c>
      <c r="C2533" s="4" t="s">
        <v>148</v>
      </c>
      <c r="D2533" s="55">
        <v>45734</v>
      </c>
      <c r="E2533" s="4" t="s">
        <v>3708</v>
      </c>
      <c r="F2533" s="4" t="s">
        <v>3709</v>
      </c>
      <c r="G2533" s="4" t="s">
        <v>37</v>
      </c>
      <c r="H2533" s="4" t="s">
        <v>4538</v>
      </c>
      <c r="I2533" s="4" t="s">
        <v>4520</v>
      </c>
      <c r="J2533" s="4">
        <v>4</v>
      </c>
      <c r="K2533" s="55">
        <v>45793</v>
      </c>
      <c r="L2533" s="4" t="s">
        <v>4540</v>
      </c>
      <c r="M2533" s="4" t="s">
        <v>6572</v>
      </c>
      <c r="N2533" s="55" t="s">
        <v>3710</v>
      </c>
      <c r="O2533" s="4"/>
      <c r="P2533" s="55"/>
      <c r="Q2533" s="4"/>
      <c r="R2533" s="4"/>
      <c r="S2533" s="4"/>
      <c r="T2533" s="4">
        <v>0</v>
      </c>
      <c r="U2533" s="4" t="s">
        <v>150</v>
      </c>
      <c r="V2533" s="4">
        <v>300589</v>
      </c>
      <c r="W2533" s="4" t="s">
        <v>6573</v>
      </c>
      <c r="X2533" s="4">
        <v>300589</v>
      </c>
      <c r="Y2533" s="4" t="s">
        <v>6573</v>
      </c>
      <c r="Z2533" s="4">
        <v>6</v>
      </c>
      <c r="AA2533" s="4" t="s">
        <v>413</v>
      </c>
      <c r="AB2533" s="4">
        <v>4</v>
      </c>
      <c r="AC2533" s="4" t="s">
        <v>1215</v>
      </c>
      <c r="AD2533" s="36">
        <v>12</v>
      </c>
      <c r="AE2533" s="36" t="s">
        <v>6574</v>
      </c>
      <c r="AF2533" s="4"/>
      <c r="AG2533" s="4"/>
      <c r="AH2533" s="4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</row>
    <row r="2534" spans="1:46" ht="15" customHeight="1" x14ac:dyDescent="0.35">
      <c r="A2534" s="4">
        <v>2025</v>
      </c>
      <c r="B2534" s="4" t="s">
        <v>147</v>
      </c>
      <c r="C2534" s="4" t="s">
        <v>148</v>
      </c>
      <c r="D2534" s="55">
        <v>45638</v>
      </c>
      <c r="E2534" s="4" t="s">
        <v>4533</v>
      </c>
      <c r="F2534" s="4" t="s">
        <v>3709</v>
      </c>
      <c r="G2534" s="4" t="s">
        <v>37</v>
      </c>
      <c r="H2534" s="4" t="s">
        <v>38</v>
      </c>
      <c r="I2534" s="4" t="s">
        <v>2948</v>
      </c>
      <c r="J2534" s="4">
        <v>6</v>
      </c>
      <c r="K2534" s="55">
        <v>45736</v>
      </c>
      <c r="L2534" s="4" t="s">
        <v>860</v>
      </c>
      <c r="M2534" s="4" t="s">
        <v>4585</v>
      </c>
      <c r="N2534" s="55" t="s">
        <v>4516</v>
      </c>
      <c r="O2534" s="4" t="s">
        <v>6575</v>
      </c>
      <c r="P2534" s="55">
        <v>45736</v>
      </c>
      <c r="Q2534" s="4" t="s">
        <v>6576</v>
      </c>
      <c r="R2534" s="4"/>
      <c r="S2534" s="4"/>
      <c r="T2534" s="4">
        <v>0</v>
      </c>
      <c r="U2534" s="4" t="s">
        <v>150</v>
      </c>
      <c r="V2534" s="4">
        <v>300356</v>
      </c>
      <c r="W2534" s="4" t="s">
        <v>6577</v>
      </c>
      <c r="X2534" s="4">
        <v>300356</v>
      </c>
      <c r="Y2534" s="4" t="s">
        <v>6577</v>
      </c>
      <c r="Z2534" s="4">
        <v>4</v>
      </c>
      <c r="AA2534" s="4" t="s">
        <v>301</v>
      </c>
      <c r="AB2534" s="4">
        <v>1</v>
      </c>
      <c r="AC2534" s="4" t="s">
        <v>301</v>
      </c>
      <c r="AD2534" s="36">
        <v>26</v>
      </c>
      <c r="AE2534" s="36" t="s">
        <v>6578</v>
      </c>
      <c r="AF2534" s="4"/>
      <c r="AG2534" s="4"/>
      <c r="AH2534" s="4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</row>
    <row r="2535" spans="1:46" ht="15" customHeight="1" x14ac:dyDescent="0.35">
      <c r="A2535" s="4">
        <v>2025</v>
      </c>
      <c r="B2535" s="4" t="s">
        <v>147</v>
      </c>
      <c r="C2535" s="4" t="s">
        <v>148</v>
      </c>
      <c r="D2535" s="55">
        <v>45734</v>
      </c>
      <c r="E2535" s="4" t="s">
        <v>3708</v>
      </c>
      <c r="F2535" s="4" t="s">
        <v>3709</v>
      </c>
      <c r="G2535" s="4" t="s">
        <v>37</v>
      </c>
      <c r="H2535" s="4" t="s">
        <v>38</v>
      </c>
      <c r="I2535" s="4" t="s">
        <v>4520</v>
      </c>
      <c r="J2535" s="56">
        <v>5</v>
      </c>
      <c r="K2535" s="57">
        <v>45980</v>
      </c>
      <c r="L2535" s="4" t="s">
        <v>860</v>
      </c>
      <c r="M2535" s="4" t="s">
        <v>3185</v>
      </c>
      <c r="N2535" s="55" t="s">
        <v>3710</v>
      </c>
      <c r="O2535" s="4" t="s">
        <v>6579</v>
      </c>
      <c r="P2535" s="55">
        <v>45980</v>
      </c>
      <c r="Q2535" s="4" t="s">
        <v>6580</v>
      </c>
      <c r="R2535" s="4"/>
      <c r="S2535" s="4"/>
      <c r="T2535" s="4">
        <v>0</v>
      </c>
      <c r="U2535" s="4" t="s">
        <v>150</v>
      </c>
      <c r="V2535" s="4">
        <v>301129</v>
      </c>
      <c r="W2535" s="4" t="s">
        <v>6581</v>
      </c>
      <c r="X2535" s="4">
        <v>301129</v>
      </c>
      <c r="Y2535" s="4" t="s">
        <v>6581</v>
      </c>
      <c r="Z2535" s="4">
        <v>13</v>
      </c>
      <c r="AA2535" s="4" t="s">
        <v>314</v>
      </c>
      <c r="AB2535" s="4">
        <v>1</v>
      </c>
      <c r="AC2535" s="4" t="s">
        <v>315</v>
      </c>
      <c r="AD2535" s="36">
        <v>3</v>
      </c>
      <c r="AE2535" s="36" t="s">
        <v>6582</v>
      </c>
      <c r="AF2535" s="4"/>
      <c r="AG2535" s="4"/>
      <c r="AH2535" s="4"/>
      <c r="AI2535" s="6"/>
      <c r="AJ2535" s="6"/>
      <c r="AK2535" s="6"/>
      <c r="AL2535" s="6"/>
      <c r="AM2535" s="6"/>
      <c r="AN2535" s="6"/>
      <c r="AO2535" s="6"/>
      <c r="AP2535" s="6"/>
      <c r="AQ2535" s="6"/>
      <c r="AR2535" s="6"/>
      <c r="AS2535" s="6"/>
      <c r="AT2535" s="6"/>
    </row>
    <row r="2536" spans="1:46" ht="15" customHeight="1" x14ac:dyDescent="0.35">
      <c r="A2536" s="4">
        <v>2025</v>
      </c>
      <c r="B2536" s="4" t="s">
        <v>147</v>
      </c>
      <c r="C2536" s="4" t="s">
        <v>207</v>
      </c>
      <c r="D2536" s="55">
        <v>45736</v>
      </c>
      <c r="E2536" s="4" t="s">
        <v>4533</v>
      </c>
      <c r="F2536" s="4" t="s">
        <v>3709</v>
      </c>
      <c r="G2536" s="4" t="s">
        <v>37</v>
      </c>
      <c r="H2536" s="4" t="s">
        <v>38</v>
      </c>
      <c r="I2536" s="4" t="s">
        <v>748</v>
      </c>
      <c r="J2536" s="4">
        <v>6</v>
      </c>
      <c r="K2536" s="55">
        <v>45946</v>
      </c>
      <c r="L2536" s="4" t="s">
        <v>860</v>
      </c>
      <c r="M2536" s="4" t="s">
        <v>3632</v>
      </c>
      <c r="N2536" s="55" t="s">
        <v>4516</v>
      </c>
      <c r="O2536" s="4" t="s">
        <v>6583</v>
      </c>
      <c r="P2536" s="55">
        <v>45821</v>
      </c>
      <c r="Q2536" s="4" t="s">
        <v>6584</v>
      </c>
      <c r="R2536" s="4"/>
      <c r="S2536" s="4"/>
      <c r="T2536" s="4">
        <v>0</v>
      </c>
      <c r="U2536" s="4" t="s">
        <v>150</v>
      </c>
      <c r="V2536" s="4">
        <v>301389</v>
      </c>
      <c r="W2536" s="4" t="s">
        <v>6585</v>
      </c>
      <c r="X2536" s="4">
        <v>301389</v>
      </c>
      <c r="Y2536" s="4" t="s">
        <v>6585</v>
      </c>
      <c r="Z2536" s="4">
        <v>15</v>
      </c>
      <c r="AA2536" s="4" t="s">
        <v>43</v>
      </c>
      <c r="AB2536" s="4">
        <v>10</v>
      </c>
      <c r="AC2536" s="4" t="s">
        <v>3379</v>
      </c>
      <c r="AD2536" s="36">
        <v>1</v>
      </c>
      <c r="AE2536" s="36" t="s">
        <v>3379</v>
      </c>
      <c r="AF2536" s="4"/>
      <c r="AG2536" s="4"/>
      <c r="AH2536" s="4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</row>
    <row r="2537" spans="1:46" ht="15" customHeight="1" x14ac:dyDescent="0.35">
      <c r="A2537" s="4">
        <v>2025</v>
      </c>
      <c r="B2537" s="4" t="s">
        <v>147</v>
      </c>
      <c r="C2537" s="4" t="s">
        <v>207</v>
      </c>
      <c r="D2537" s="55">
        <v>45736</v>
      </c>
      <c r="E2537" s="4" t="s">
        <v>4533</v>
      </c>
      <c r="F2537" s="4" t="s">
        <v>3709</v>
      </c>
      <c r="G2537" s="4" t="s">
        <v>37</v>
      </c>
      <c r="H2537" s="4" t="s">
        <v>38</v>
      </c>
      <c r="I2537" s="4" t="s">
        <v>2755</v>
      </c>
      <c r="J2537" s="4">
        <v>6</v>
      </c>
      <c r="K2537" s="55">
        <v>45821</v>
      </c>
      <c r="L2537" s="4" t="s">
        <v>860</v>
      </c>
      <c r="M2537" s="4" t="s">
        <v>4585</v>
      </c>
      <c r="N2537" s="55" t="s">
        <v>3710</v>
      </c>
      <c r="O2537" s="4" t="s">
        <v>6586</v>
      </c>
      <c r="P2537" s="55">
        <v>45821</v>
      </c>
      <c r="Q2537" s="4" t="s">
        <v>6587</v>
      </c>
      <c r="R2537" s="4"/>
      <c r="S2537" s="4"/>
      <c r="T2537" s="56">
        <v>0</v>
      </c>
      <c r="U2537" s="56" t="s">
        <v>150</v>
      </c>
      <c r="V2537" s="4">
        <v>300758</v>
      </c>
      <c r="W2537" s="56" t="s">
        <v>2086</v>
      </c>
      <c r="X2537" s="4">
        <v>300758</v>
      </c>
      <c r="Y2537" s="4" t="s">
        <v>2086</v>
      </c>
      <c r="Z2537" s="4">
        <v>8</v>
      </c>
      <c r="AA2537" s="4" t="s">
        <v>191</v>
      </c>
      <c r="AB2537" s="4">
        <v>10</v>
      </c>
      <c r="AC2537" s="4" t="s">
        <v>2087</v>
      </c>
      <c r="AD2537" s="36">
        <v>1</v>
      </c>
      <c r="AE2537" s="36" t="s">
        <v>2087</v>
      </c>
      <c r="AF2537" s="4"/>
      <c r="AG2537" s="4"/>
      <c r="AH2537" s="4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</row>
    <row r="2538" spans="1:46" ht="15" customHeight="1" x14ac:dyDescent="0.35">
      <c r="A2538" s="4">
        <v>2025</v>
      </c>
      <c r="B2538" s="4" t="s">
        <v>147</v>
      </c>
      <c r="C2538" s="4" t="s">
        <v>148</v>
      </c>
      <c r="D2538" s="55">
        <v>45731</v>
      </c>
      <c r="E2538" s="4" t="s">
        <v>3708</v>
      </c>
      <c r="F2538" s="4" t="s">
        <v>3709</v>
      </c>
      <c r="G2538" s="4" t="s">
        <v>37</v>
      </c>
      <c r="H2538" s="4" t="s">
        <v>38</v>
      </c>
      <c r="I2538" s="4" t="s">
        <v>2742</v>
      </c>
      <c r="J2538" s="4">
        <v>6</v>
      </c>
      <c r="K2538" s="55">
        <v>46002</v>
      </c>
      <c r="L2538" s="4" t="s">
        <v>860</v>
      </c>
      <c r="M2538" s="4" t="s">
        <v>5530</v>
      </c>
      <c r="N2538" s="55" t="s">
        <v>4516</v>
      </c>
      <c r="O2538" s="4" t="s">
        <v>6588</v>
      </c>
      <c r="P2538" s="55">
        <v>46002</v>
      </c>
      <c r="Q2538" s="4" t="s">
        <v>6589</v>
      </c>
      <c r="R2538" s="4"/>
      <c r="S2538" s="4"/>
      <c r="T2538" s="4">
        <v>0</v>
      </c>
      <c r="U2538" s="4" t="s">
        <v>150</v>
      </c>
      <c r="V2538" s="4">
        <v>301554</v>
      </c>
      <c r="W2538" s="4" t="s">
        <v>6590</v>
      </c>
      <c r="X2538" s="4">
        <v>301554</v>
      </c>
      <c r="Y2538" s="4" t="s">
        <v>6590</v>
      </c>
      <c r="Z2538" s="4">
        <v>9</v>
      </c>
      <c r="AA2538" s="4" t="s">
        <v>417</v>
      </c>
      <c r="AB2538" s="4">
        <v>2</v>
      </c>
      <c r="AC2538" s="4" t="s">
        <v>691</v>
      </c>
      <c r="AD2538" s="36">
        <v>7</v>
      </c>
      <c r="AE2538" s="36" t="s">
        <v>6591</v>
      </c>
      <c r="AF2538" s="4"/>
      <c r="AG2538" s="4"/>
      <c r="AH2538" s="4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</row>
    <row r="2539" spans="1:46" ht="15" customHeight="1" x14ac:dyDescent="0.35">
      <c r="A2539" s="4">
        <v>2025</v>
      </c>
      <c r="B2539" s="4" t="s">
        <v>147</v>
      </c>
      <c r="C2539" s="4" t="s">
        <v>148</v>
      </c>
      <c r="D2539" s="55">
        <v>45740</v>
      </c>
      <c r="E2539" s="4" t="s">
        <v>3708</v>
      </c>
      <c r="F2539" s="4" t="s">
        <v>3709</v>
      </c>
      <c r="G2539" s="4" t="s">
        <v>37</v>
      </c>
      <c r="H2539" s="4" t="s">
        <v>38</v>
      </c>
      <c r="I2539" s="4" t="s">
        <v>2755</v>
      </c>
      <c r="J2539" s="4">
        <v>6</v>
      </c>
      <c r="K2539" s="55">
        <v>46022</v>
      </c>
      <c r="L2539" s="4" t="s">
        <v>860</v>
      </c>
      <c r="M2539" s="4" t="s">
        <v>3026</v>
      </c>
      <c r="N2539" s="55" t="s">
        <v>3710</v>
      </c>
      <c r="O2539" s="4" t="s">
        <v>6592</v>
      </c>
      <c r="P2539" s="55">
        <v>46022</v>
      </c>
      <c r="Q2539" s="4" t="s">
        <v>6593</v>
      </c>
      <c r="R2539" s="4"/>
      <c r="S2539" s="4"/>
      <c r="T2539" s="4">
        <v>0</v>
      </c>
      <c r="U2539" s="4" t="s">
        <v>150</v>
      </c>
      <c r="V2539" s="4">
        <v>300693</v>
      </c>
      <c r="W2539" s="4" t="s">
        <v>6594</v>
      </c>
      <c r="X2539" s="4">
        <v>300693</v>
      </c>
      <c r="Y2539" s="4" t="s">
        <v>6594</v>
      </c>
      <c r="Z2539" s="4">
        <v>8</v>
      </c>
      <c r="AA2539" s="4" t="s">
        <v>191</v>
      </c>
      <c r="AB2539" s="4">
        <v>2</v>
      </c>
      <c r="AC2539" s="4" t="s">
        <v>941</v>
      </c>
      <c r="AD2539" s="36">
        <v>2</v>
      </c>
      <c r="AE2539" s="36" t="s">
        <v>6595</v>
      </c>
      <c r="AF2539" s="4"/>
      <c r="AG2539" s="4"/>
      <c r="AH2539" s="4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</row>
    <row r="2540" spans="1:46" ht="15" customHeight="1" x14ac:dyDescent="0.35">
      <c r="A2540" s="4">
        <v>2025</v>
      </c>
      <c r="B2540" s="4" t="s">
        <v>147</v>
      </c>
      <c r="C2540" s="4" t="s">
        <v>148</v>
      </c>
      <c r="D2540" s="55">
        <v>45741</v>
      </c>
      <c r="E2540" s="4" t="s">
        <v>2956</v>
      </c>
      <c r="F2540" s="4" t="s">
        <v>36</v>
      </c>
      <c r="G2540" s="4" t="s">
        <v>921</v>
      </c>
      <c r="H2540" s="4" t="s">
        <v>38</v>
      </c>
      <c r="I2540" s="4" t="s">
        <v>2755</v>
      </c>
      <c r="J2540" s="4">
        <v>2</v>
      </c>
      <c r="K2540" s="55">
        <v>45777</v>
      </c>
      <c r="L2540" s="4" t="s">
        <v>860</v>
      </c>
      <c r="M2540" s="4" t="s">
        <v>2983</v>
      </c>
      <c r="N2540" s="55" t="s">
        <v>3710</v>
      </c>
      <c r="O2540" s="4" t="s">
        <v>6596</v>
      </c>
      <c r="P2540" s="55">
        <v>45777</v>
      </c>
      <c r="Q2540" s="4" t="s">
        <v>6597</v>
      </c>
      <c r="R2540" s="4"/>
      <c r="S2540" s="4"/>
      <c r="T2540" s="4">
        <v>0</v>
      </c>
      <c r="U2540" s="4" t="s">
        <v>150</v>
      </c>
      <c r="V2540" s="4">
        <v>301753</v>
      </c>
      <c r="W2540" s="4" t="s">
        <v>2582</v>
      </c>
      <c r="X2540" s="4">
        <v>301753</v>
      </c>
      <c r="Y2540" s="4" t="s">
        <v>2582</v>
      </c>
      <c r="Z2540" s="4">
        <v>22</v>
      </c>
      <c r="AA2540" s="4" t="s">
        <v>108</v>
      </c>
      <c r="AB2540" s="4">
        <v>8</v>
      </c>
      <c r="AC2540" s="4" t="s">
        <v>804</v>
      </c>
      <c r="AD2540" s="36">
        <v>4</v>
      </c>
      <c r="AE2540" s="36" t="s">
        <v>2583</v>
      </c>
      <c r="AF2540" s="4"/>
      <c r="AG2540" s="4"/>
      <c r="AH2540" s="4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</row>
    <row r="2541" spans="1:46" ht="15" customHeight="1" x14ac:dyDescent="0.35">
      <c r="A2541" s="4">
        <v>2025</v>
      </c>
      <c r="B2541" s="4" t="s">
        <v>147</v>
      </c>
      <c r="C2541" s="4" t="s">
        <v>148</v>
      </c>
      <c r="D2541" s="55">
        <v>45989</v>
      </c>
      <c r="E2541" s="4" t="s">
        <v>3708</v>
      </c>
      <c r="F2541" s="4" t="s">
        <v>3709</v>
      </c>
      <c r="G2541" s="4" t="s">
        <v>37</v>
      </c>
      <c r="H2541" s="4" t="s">
        <v>38</v>
      </c>
      <c r="I2541" s="4" t="s">
        <v>2755</v>
      </c>
      <c r="J2541" s="4">
        <v>3</v>
      </c>
      <c r="K2541" s="55">
        <v>46010</v>
      </c>
      <c r="L2541" s="4" t="s">
        <v>860</v>
      </c>
      <c r="M2541" s="4" t="s">
        <v>3026</v>
      </c>
      <c r="N2541" s="55" t="s">
        <v>3710</v>
      </c>
      <c r="O2541" s="4" t="s">
        <v>6598</v>
      </c>
      <c r="P2541" s="55">
        <v>46010</v>
      </c>
      <c r="Q2541" s="4" t="s">
        <v>6599</v>
      </c>
      <c r="R2541" s="4"/>
      <c r="S2541" s="4"/>
      <c r="T2541" s="56">
        <v>0</v>
      </c>
      <c r="U2541" s="56" t="s">
        <v>150</v>
      </c>
      <c r="V2541" s="4">
        <v>301753</v>
      </c>
      <c r="W2541" s="56" t="s">
        <v>2582</v>
      </c>
      <c r="X2541" s="4">
        <v>301753</v>
      </c>
      <c r="Y2541" s="4" t="s">
        <v>2582</v>
      </c>
      <c r="Z2541" s="4">
        <v>22</v>
      </c>
      <c r="AA2541" s="4" t="s">
        <v>108</v>
      </c>
      <c r="AB2541" s="4">
        <v>8</v>
      </c>
      <c r="AC2541" s="4" t="s">
        <v>804</v>
      </c>
      <c r="AD2541" s="36">
        <v>4</v>
      </c>
      <c r="AE2541" s="36" t="s">
        <v>2583</v>
      </c>
      <c r="AF2541" s="4"/>
      <c r="AG2541" s="4"/>
      <c r="AH2541" s="4"/>
      <c r="AI2541" s="6"/>
      <c r="AJ2541" s="6"/>
      <c r="AK2541" s="6"/>
      <c r="AL2541" s="6"/>
      <c r="AM2541" s="6"/>
      <c r="AN2541" s="6"/>
      <c r="AO2541" s="6"/>
      <c r="AP2541" s="6"/>
      <c r="AQ2541" s="6"/>
      <c r="AR2541" s="6"/>
      <c r="AS2541" s="6"/>
      <c r="AT2541" s="6"/>
    </row>
    <row r="2542" spans="1:46" ht="15" customHeight="1" x14ac:dyDescent="0.35">
      <c r="A2542" s="4">
        <v>2025</v>
      </c>
      <c r="B2542" s="4" t="s">
        <v>147</v>
      </c>
      <c r="C2542" s="4" t="s">
        <v>148</v>
      </c>
      <c r="D2542" s="55">
        <v>45741</v>
      </c>
      <c r="E2542" s="4" t="s">
        <v>4533</v>
      </c>
      <c r="F2542" s="4" t="s">
        <v>3709</v>
      </c>
      <c r="G2542" s="4" t="s">
        <v>37</v>
      </c>
      <c r="H2542" s="4" t="s">
        <v>38</v>
      </c>
      <c r="I2542" s="4" t="s">
        <v>2755</v>
      </c>
      <c r="J2542" s="56">
        <v>4</v>
      </c>
      <c r="K2542" s="57">
        <v>45831</v>
      </c>
      <c r="L2542" s="4" t="s">
        <v>860</v>
      </c>
      <c r="M2542" s="4" t="s">
        <v>2983</v>
      </c>
      <c r="N2542" s="55" t="s">
        <v>3710</v>
      </c>
      <c r="O2542" s="4" t="s">
        <v>6600</v>
      </c>
      <c r="P2542" s="55">
        <v>45831</v>
      </c>
      <c r="Q2542" s="4" t="s">
        <v>6601</v>
      </c>
      <c r="R2542" s="4"/>
      <c r="S2542" s="4"/>
      <c r="T2542" s="56">
        <v>0</v>
      </c>
      <c r="U2542" s="56" t="s">
        <v>150</v>
      </c>
      <c r="V2542" s="56">
        <v>300756</v>
      </c>
      <c r="W2542" s="56" t="s">
        <v>681</v>
      </c>
      <c r="X2542" s="56">
        <v>300756</v>
      </c>
      <c r="Y2542" s="56" t="s">
        <v>681</v>
      </c>
      <c r="Z2542" s="56">
        <v>8</v>
      </c>
      <c r="AA2542" s="56" t="s">
        <v>191</v>
      </c>
      <c r="AB2542" s="56">
        <v>9</v>
      </c>
      <c r="AC2542" s="56" t="s">
        <v>260</v>
      </c>
      <c r="AD2542" s="37">
        <v>9</v>
      </c>
      <c r="AE2542" s="37" t="s">
        <v>682</v>
      </c>
      <c r="AF2542" s="4"/>
      <c r="AG2542" s="4"/>
      <c r="AH2542" s="4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</row>
    <row r="2543" spans="1:46" ht="15" customHeight="1" x14ac:dyDescent="0.35">
      <c r="A2543" s="4">
        <v>2025</v>
      </c>
      <c r="B2543" s="4" t="s">
        <v>34</v>
      </c>
      <c r="C2543" s="4" t="s">
        <v>34</v>
      </c>
      <c r="D2543" s="55">
        <v>45728</v>
      </c>
      <c r="E2543" s="4" t="s">
        <v>4420</v>
      </c>
      <c r="F2543" s="4" t="s">
        <v>36</v>
      </c>
      <c r="G2543" s="4" t="s">
        <v>921</v>
      </c>
      <c r="H2543" s="4" t="s">
        <v>38</v>
      </c>
      <c r="I2543" s="4" t="s">
        <v>2742</v>
      </c>
      <c r="J2543" s="4">
        <v>1</v>
      </c>
      <c r="K2543" s="55">
        <v>45742</v>
      </c>
      <c r="L2543" s="4" t="s">
        <v>860</v>
      </c>
      <c r="M2543" s="4" t="s">
        <v>3185</v>
      </c>
      <c r="N2543" s="55" t="s">
        <v>4973</v>
      </c>
      <c r="O2543" s="4" t="s">
        <v>6602</v>
      </c>
      <c r="P2543" s="55">
        <v>45742</v>
      </c>
      <c r="Q2543" s="4" t="s">
        <v>6603</v>
      </c>
      <c r="R2543" s="4"/>
      <c r="S2543" s="4"/>
      <c r="T2543" s="4">
        <v>1</v>
      </c>
      <c r="U2543" s="4" t="s">
        <v>40</v>
      </c>
      <c r="V2543" s="4">
        <v>10</v>
      </c>
      <c r="W2543" s="4" t="s">
        <v>4452</v>
      </c>
      <c r="X2543" s="4">
        <v>1032</v>
      </c>
      <c r="Y2543" s="4" t="s">
        <v>4453</v>
      </c>
      <c r="Z2543" s="4">
        <v>15</v>
      </c>
      <c r="AA2543" s="4" t="s">
        <v>43</v>
      </c>
      <c r="AB2543" s="4">
        <v>1</v>
      </c>
      <c r="AC2543" s="4" t="s">
        <v>43</v>
      </c>
      <c r="AD2543" s="36">
        <v>4</v>
      </c>
      <c r="AE2543" s="36" t="s">
        <v>425</v>
      </c>
      <c r="AF2543" s="4"/>
      <c r="AG2543" s="4"/>
      <c r="AH2543" s="4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</row>
    <row r="2544" spans="1:46" ht="15" customHeight="1" x14ac:dyDescent="0.35">
      <c r="A2544" s="4">
        <v>2025</v>
      </c>
      <c r="B2544" s="4" t="s">
        <v>147</v>
      </c>
      <c r="C2544" s="4" t="s">
        <v>207</v>
      </c>
      <c r="D2544" s="55">
        <v>45743</v>
      </c>
      <c r="E2544" s="4" t="s">
        <v>4533</v>
      </c>
      <c r="F2544" s="4" t="s">
        <v>3709</v>
      </c>
      <c r="G2544" s="4" t="s">
        <v>37</v>
      </c>
      <c r="H2544" s="4" t="s">
        <v>38</v>
      </c>
      <c r="I2544" s="4" t="s">
        <v>4520</v>
      </c>
      <c r="J2544" s="4">
        <v>5</v>
      </c>
      <c r="K2544" s="55">
        <v>45847</v>
      </c>
      <c r="L2544" s="4" t="s">
        <v>860</v>
      </c>
      <c r="M2544" s="4" t="s">
        <v>2983</v>
      </c>
      <c r="N2544" s="55" t="s">
        <v>3710</v>
      </c>
      <c r="O2544" s="4" t="s">
        <v>6604</v>
      </c>
      <c r="P2544" s="55">
        <v>45849</v>
      </c>
      <c r="Q2544" s="4" t="s">
        <v>6605</v>
      </c>
      <c r="R2544" s="4"/>
      <c r="S2544" s="4"/>
      <c r="T2544" s="56">
        <v>0</v>
      </c>
      <c r="U2544" s="56" t="s">
        <v>150</v>
      </c>
      <c r="V2544" s="56">
        <v>300649</v>
      </c>
      <c r="W2544" s="56" t="s">
        <v>3506</v>
      </c>
      <c r="X2544" s="56">
        <v>300649</v>
      </c>
      <c r="Y2544" s="56" t="s">
        <v>3506</v>
      </c>
      <c r="Z2544" s="56">
        <v>6</v>
      </c>
      <c r="AA2544" s="56" t="s">
        <v>413</v>
      </c>
      <c r="AB2544" s="56">
        <v>11</v>
      </c>
      <c r="AC2544" s="56" t="s">
        <v>666</v>
      </c>
      <c r="AD2544" s="37">
        <v>1</v>
      </c>
      <c r="AE2544" s="37" t="s">
        <v>666</v>
      </c>
      <c r="AF2544" s="4"/>
      <c r="AG2544" s="4"/>
      <c r="AH2544" s="4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</row>
    <row r="2545" spans="1:46" ht="15" customHeight="1" x14ac:dyDescent="0.35">
      <c r="A2545" s="4">
        <v>2025</v>
      </c>
      <c r="B2545" s="4" t="s">
        <v>147</v>
      </c>
      <c r="C2545" s="4" t="s">
        <v>207</v>
      </c>
      <c r="D2545" s="55">
        <v>45722</v>
      </c>
      <c r="E2545" s="4" t="s">
        <v>4533</v>
      </c>
      <c r="F2545" s="4" t="s">
        <v>3709</v>
      </c>
      <c r="G2545" s="4" t="s">
        <v>37</v>
      </c>
      <c r="H2545" s="4" t="s">
        <v>38</v>
      </c>
      <c r="I2545" s="4" t="s">
        <v>2755</v>
      </c>
      <c r="J2545" s="4">
        <v>3</v>
      </c>
      <c r="K2545" s="55">
        <v>45722</v>
      </c>
      <c r="L2545" s="4" t="s">
        <v>860</v>
      </c>
      <c r="M2545" s="4" t="s">
        <v>2983</v>
      </c>
      <c r="N2545" s="55" t="s">
        <v>3710</v>
      </c>
      <c r="O2545" s="4" t="s">
        <v>6606</v>
      </c>
      <c r="P2545" s="55">
        <v>45807</v>
      </c>
      <c r="Q2545" s="4" t="s">
        <v>6607</v>
      </c>
      <c r="R2545" s="4"/>
      <c r="S2545" s="4"/>
      <c r="T2545" s="4">
        <v>0</v>
      </c>
      <c r="U2545" s="4" t="s">
        <v>150</v>
      </c>
      <c r="V2545" s="4">
        <v>301750</v>
      </c>
      <c r="W2545" s="4" t="s">
        <v>803</v>
      </c>
      <c r="X2545" s="4">
        <v>301750</v>
      </c>
      <c r="Y2545" s="4" t="s">
        <v>803</v>
      </c>
      <c r="Z2545" s="4">
        <v>22</v>
      </c>
      <c r="AA2545" s="4" t="s">
        <v>108</v>
      </c>
      <c r="AB2545" s="4">
        <v>8</v>
      </c>
      <c r="AC2545" s="4" t="s">
        <v>804</v>
      </c>
      <c r="AD2545" s="36">
        <v>1</v>
      </c>
      <c r="AE2545" s="36" t="s">
        <v>804</v>
      </c>
      <c r="AF2545" s="4"/>
      <c r="AG2545" s="4"/>
      <c r="AH2545" s="4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</row>
    <row r="2546" spans="1:46" ht="15" customHeight="1" x14ac:dyDescent="0.35">
      <c r="A2546" s="4">
        <v>2025</v>
      </c>
      <c r="B2546" s="4" t="s">
        <v>34</v>
      </c>
      <c r="C2546" s="4" t="s">
        <v>34</v>
      </c>
      <c r="D2546" s="55">
        <v>45736</v>
      </c>
      <c r="E2546" s="4" t="s">
        <v>4420</v>
      </c>
      <c r="F2546" s="4" t="s">
        <v>3709</v>
      </c>
      <c r="G2546" s="4" t="s">
        <v>921</v>
      </c>
      <c r="H2546" s="4" t="s">
        <v>38</v>
      </c>
      <c r="I2546" s="4" t="s">
        <v>2712</v>
      </c>
      <c r="J2546" s="56">
        <v>2</v>
      </c>
      <c r="K2546" s="57">
        <v>45744</v>
      </c>
      <c r="L2546" s="4" t="s">
        <v>860</v>
      </c>
      <c r="M2546" s="4" t="s">
        <v>2949</v>
      </c>
      <c r="N2546" s="55" t="s">
        <v>4973</v>
      </c>
      <c r="O2546" s="4" t="s">
        <v>6608</v>
      </c>
      <c r="P2546" s="55">
        <v>45744</v>
      </c>
      <c r="Q2546" s="4" t="s">
        <v>6609</v>
      </c>
      <c r="R2546" s="4"/>
      <c r="S2546" s="4"/>
      <c r="T2546" s="56">
        <v>26</v>
      </c>
      <c r="U2546" s="56" t="s">
        <v>51</v>
      </c>
      <c r="V2546" s="56">
        <v>6</v>
      </c>
      <c r="W2546" s="56" t="s">
        <v>574</v>
      </c>
      <c r="X2546" s="56">
        <v>9</v>
      </c>
      <c r="Y2546" s="56" t="s">
        <v>575</v>
      </c>
      <c r="Z2546" s="56">
        <v>15</v>
      </c>
      <c r="AA2546" s="56" t="s">
        <v>43</v>
      </c>
      <c r="AB2546" s="56">
        <v>1</v>
      </c>
      <c r="AC2546" s="56" t="s">
        <v>43</v>
      </c>
      <c r="AD2546" s="37">
        <v>31</v>
      </c>
      <c r="AE2546" s="37" t="s">
        <v>49</v>
      </c>
      <c r="AF2546" s="4"/>
      <c r="AG2546" s="4"/>
      <c r="AH2546" s="4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</row>
    <row r="2547" spans="1:46" ht="15" customHeight="1" x14ac:dyDescent="0.35">
      <c r="A2547" s="4">
        <v>2025</v>
      </c>
      <c r="B2547" s="4" t="s">
        <v>62</v>
      </c>
      <c r="C2547" s="4" t="s">
        <v>62</v>
      </c>
      <c r="D2547" s="55">
        <v>45735</v>
      </c>
      <c r="E2547" s="4" t="s">
        <v>3708</v>
      </c>
      <c r="F2547" s="4" t="s">
        <v>3709</v>
      </c>
      <c r="G2547" s="4" t="s">
        <v>37</v>
      </c>
      <c r="H2547" s="4" t="s">
        <v>38</v>
      </c>
      <c r="I2547" s="4" t="s">
        <v>5120</v>
      </c>
      <c r="J2547" s="4">
        <v>3</v>
      </c>
      <c r="K2547" s="55">
        <v>45985</v>
      </c>
      <c r="L2547" s="4" t="s">
        <v>860</v>
      </c>
      <c r="M2547" s="4" t="s">
        <v>6193</v>
      </c>
      <c r="N2547" s="55" t="s">
        <v>3710</v>
      </c>
      <c r="O2547" s="4" t="s">
        <v>6610</v>
      </c>
      <c r="P2547" s="55">
        <v>45985</v>
      </c>
      <c r="Q2547" s="4" t="s">
        <v>6611</v>
      </c>
      <c r="R2547" s="4"/>
      <c r="S2547" s="4"/>
      <c r="T2547" s="4">
        <v>99</v>
      </c>
      <c r="U2547" s="4" t="s">
        <v>64</v>
      </c>
      <c r="V2547" s="4">
        <v>441</v>
      </c>
      <c r="W2547" s="4" t="s">
        <v>70</v>
      </c>
      <c r="X2547" s="4">
        <v>726</v>
      </c>
      <c r="Y2547" s="4" t="s">
        <v>71</v>
      </c>
      <c r="Z2547" s="4">
        <v>2</v>
      </c>
      <c r="AA2547" s="4" t="s">
        <v>72</v>
      </c>
      <c r="AB2547" s="4">
        <v>1</v>
      </c>
      <c r="AC2547" s="4" t="s">
        <v>73</v>
      </c>
      <c r="AD2547" s="36">
        <v>1</v>
      </c>
      <c r="AE2547" s="36" t="s">
        <v>73</v>
      </c>
      <c r="AF2547" s="4"/>
      <c r="AG2547" s="4"/>
      <c r="AH2547" s="4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</row>
    <row r="2548" spans="1:46" ht="15" customHeight="1" x14ac:dyDescent="0.35">
      <c r="A2548" s="4">
        <v>2026</v>
      </c>
      <c r="B2548" s="4" t="s">
        <v>147</v>
      </c>
      <c r="C2548" s="4" t="s">
        <v>207</v>
      </c>
      <c r="D2548" s="55">
        <v>45730</v>
      </c>
      <c r="E2548" s="4" t="s">
        <v>3708</v>
      </c>
      <c r="F2548" s="4" t="s">
        <v>3709</v>
      </c>
      <c r="G2548" s="4" t="s">
        <v>37</v>
      </c>
      <c r="H2548" s="4" t="s">
        <v>38</v>
      </c>
      <c r="I2548" s="4" t="s">
        <v>5120</v>
      </c>
      <c r="J2548" s="4">
        <v>4</v>
      </c>
      <c r="K2548" s="55">
        <v>46119</v>
      </c>
      <c r="L2548" s="4" t="s">
        <v>860</v>
      </c>
      <c r="M2548" s="4" t="s">
        <v>4545</v>
      </c>
      <c r="N2548" s="55" t="s">
        <v>3710</v>
      </c>
      <c r="O2548" s="4" t="s">
        <v>6612</v>
      </c>
      <c r="P2548" s="55">
        <v>46119</v>
      </c>
      <c r="Q2548" s="4" t="s">
        <v>6613</v>
      </c>
      <c r="R2548" s="55">
        <v>46119</v>
      </c>
      <c r="S2548" s="4" t="s">
        <v>6614</v>
      </c>
      <c r="T2548" s="56">
        <v>0</v>
      </c>
      <c r="U2548" s="56" t="s">
        <v>150</v>
      </c>
      <c r="V2548" s="56">
        <v>301086</v>
      </c>
      <c r="W2548" s="56" t="s">
        <v>6615</v>
      </c>
      <c r="X2548" s="56">
        <v>301086</v>
      </c>
      <c r="Y2548" s="56" t="s">
        <v>6615</v>
      </c>
      <c r="Z2548" s="56">
        <v>12</v>
      </c>
      <c r="AA2548" s="56" t="s">
        <v>83</v>
      </c>
      <c r="AB2548" s="56">
        <v>5</v>
      </c>
      <c r="AC2548" s="56" t="s">
        <v>83</v>
      </c>
      <c r="AD2548" s="37">
        <v>1</v>
      </c>
      <c r="AE2548" s="37" t="s">
        <v>83</v>
      </c>
      <c r="AF2548" s="4"/>
      <c r="AG2548" s="4"/>
      <c r="AH2548" s="4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</row>
    <row r="2549" spans="1:46" ht="15" customHeight="1" x14ac:dyDescent="0.35">
      <c r="A2549" s="4">
        <v>2025</v>
      </c>
      <c r="B2549" s="4" t="s">
        <v>147</v>
      </c>
      <c r="C2549" s="4" t="s">
        <v>207</v>
      </c>
      <c r="D2549" s="55">
        <v>45730</v>
      </c>
      <c r="E2549" s="4" t="s">
        <v>4533</v>
      </c>
      <c r="F2549" s="4" t="s">
        <v>3709</v>
      </c>
      <c r="G2549" s="4" t="s">
        <v>37</v>
      </c>
      <c r="H2549" s="4" t="s">
        <v>38</v>
      </c>
      <c r="I2549" s="4" t="s">
        <v>5120</v>
      </c>
      <c r="J2549" s="4">
        <v>3</v>
      </c>
      <c r="K2549" s="55">
        <v>45796</v>
      </c>
      <c r="L2549" s="4" t="s">
        <v>860</v>
      </c>
      <c r="M2549" s="4" t="s">
        <v>2983</v>
      </c>
      <c r="N2549" s="55" t="s">
        <v>4516</v>
      </c>
      <c r="O2549" s="4" t="s">
        <v>6616</v>
      </c>
      <c r="P2549" s="55">
        <v>45799</v>
      </c>
      <c r="Q2549" s="4" t="s">
        <v>6617</v>
      </c>
      <c r="R2549" s="4"/>
      <c r="S2549" s="4"/>
      <c r="T2549" s="4">
        <v>0</v>
      </c>
      <c r="U2549" s="4" t="s">
        <v>150</v>
      </c>
      <c r="V2549" s="4">
        <v>301046</v>
      </c>
      <c r="W2549" s="4" t="s">
        <v>764</v>
      </c>
      <c r="X2549" s="4">
        <v>301046</v>
      </c>
      <c r="Y2549" s="4" t="s">
        <v>764</v>
      </c>
      <c r="Z2549" s="4">
        <v>12</v>
      </c>
      <c r="AA2549" s="4" t="s">
        <v>83</v>
      </c>
      <c r="AB2549" s="4">
        <v>3</v>
      </c>
      <c r="AC2549" s="4" t="s">
        <v>765</v>
      </c>
      <c r="AD2549" s="36">
        <v>1</v>
      </c>
      <c r="AE2549" s="36" t="s">
        <v>765</v>
      </c>
      <c r="AF2549" s="4"/>
      <c r="AG2549" s="4"/>
      <c r="AH2549" s="4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</row>
    <row r="2550" spans="1:46" ht="15" customHeight="1" x14ac:dyDescent="0.35">
      <c r="A2550" s="4">
        <v>2025</v>
      </c>
      <c r="B2550" s="4" t="s">
        <v>147</v>
      </c>
      <c r="C2550" s="4" t="s">
        <v>207</v>
      </c>
      <c r="D2550" s="55">
        <v>45733</v>
      </c>
      <c r="E2550" s="4" t="s">
        <v>4533</v>
      </c>
      <c r="F2550" s="4" t="s">
        <v>3709</v>
      </c>
      <c r="G2550" s="4" t="s">
        <v>37</v>
      </c>
      <c r="H2550" s="4" t="s">
        <v>38</v>
      </c>
      <c r="I2550" s="4" t="s">
        <v>5120</v>
      </c>
      <c r="J2550" s="4">
        <v>3</v>
      </c>
      <c r="K2550" s="55">
        <v>45992</v>
      </c>
      <c r="L2550" s="4" t="s">
        <v>860</v>
      </c>
      <c r="M2550" s="4" t="s">
        <v>4545</v>
      </c>
      <c r="N2550" s="55" t="s">
        <v>3710</v>
      </c>
      <c r="O2550" s="4" t="s">
        <v>6618</v>
      </c>
      <c r="P2550" s="55">
        <v>45992</v>
      </c>
      <c r="Q2550" s="4" t="s">
        <v>6619</v>
      </c>
      <c r="R2550" s="4"/>
      <c r="S2550" s="4"/>
      <c r="T2550" s="4">
        <v>0</v>
      </c>
      <c r="U2550" s="4" t="s">
        <v>150</v>
      </c>
      <c r="V2550" s="4">
        <v>301118</v>
      </c>
      <c r="W2550" s="4" t="s">
        <v>2335</v>
      </c>
      <c r="X2550" s="4">
        <v>301118</v>
      </c>
      <c r="Y2550" s="4" t="s">
        <v>2335</v>
      </c>
      <c r="Z2550" s="4">
        <v>12</v>
      </c>
      <c r="AA2550" s="4" t="s">
        <v>83</v>
      </c>
      <c r="AB2550" s="4">
        <v>9</v>
      </c>
      <c r="AC2550" s="4" t="s">
        <v>2336</v>
      </c>
      <c r="AD2550" s="36">
        <v>1</v>
      </c>
      <c r="AE2550" s="36" t="s">
        <v>2336</v>
      </c>
      <c r="AF2550" s="4"/>
      <c r="AG2550" s="4"/>
      <c r="AH2550" s="4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</row>
    <row r="2551" spans="1:46" ht="15" customHeight="1" x14ac:dyDescent="0.35">
      <c r="A2551" s="4">
        <v>2025</v>
      </c>
      <c r="B2551" s="4" t="s">
        <v>147</v>
      </c>
      <c r="C2551" s="4" t="s">
        <v>148</v>
      </c>
      <c r="D2551" s="55">
        <v>45733</v>
      </c>
      <c r="E2551" s="4" t="s">
        <v>4533</v>
      </c>
      <c r="F2551" s="4" t="s">
        <v>3709</v>
      </c>
      <c r="G2551" s="4" t="s">
        <v>37</v>
      </c>
      <c r="H2551" s="4" t="s">
        <v>38</v>
      </c>
      <c r="I2551" s="4" t="s">
        <v>5120</v>
      </c>
      <c r="J2551" s="4">
        <v>4</v>
      </c>
      <c r="K2551" s="55">
        <v>45733</v>
      </c>
      <c r="L2551" s="4" t="s">
        <v>860</v>
      </c>
      <c r="M2551" s="4" t="s">
        <v>2983</v>
      </c>
      <c r="N2551" s="55" t="s">
        <v>4516</v>
      </c>
      <c r="O2551" s="4" t="s">
        <v>6620</v>
      </c>
      <c r="P2551" s="55">
        <v>45804</v>
      </c>
      <c r="Q2551" s="4" t="s">
        <v>6621</v>
      </c>
      <c r="R2551" s="4"/>
      <c r="S2551" s="4"/>
      <c r="T2551" s="4">
        <v>0</v>
      </c>
      <c r="U2551" s="4" t="s">
        <v>150</v>
      </c>
      <c r="V2551" s="4">
        <v>301048</v>
      </c>
      <c r="W2551" s="4" t="s">
        <v>3020</v>
      </c>
      <c r="X2551" s="4">
        <v>301048</v>
      </c>
      <c r="Y2551" s="4" t="s">
        <v>3020</v>
      </c>
      <c r="Z2551" s="4">
        <v>12</v>
      </c>
      <c r="AA2551" s="4" t="s">
        <v>83</v>
      </c>
      <c r="AB2551" s="56">
        <v>3</v>
      </c>
      <c r="AC2551" s="56" t="s">
        <v>765</v>
      </c>
      <c r="AD2551" s="36">
        <v>3</v>
      </c>
      <c r="AE2551" s="36" t="s">
        <v>1299</v>
      </c>
      <c r="AF2551" s="4"/>
      <c r="AG2551" s="4"/>
      <c r="AH2551" s="4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</row>
    <row r="2552" spans="1:46" ht="15" customHeight="1" x14ac:dyDescent="0.35">
      <c r="A2552" s="4">
        <v>2025</v>
      </c>
      <c r="B2552" s="4" t="s">
        <v>147</v>
      </c>
      <c r="C2552" s="4" t="s">
        <v>148</v>
      </c>
      <c r="D2552" s="55">
        <v>45730</v>
      </c>
      <c r="E2552" s="4" t="s">
        <v>4533</v>
      </c>
      <c r="F2552" s="4" t="s">
        <v>3709</v>
      </c>
      <c r="G2552" s="4" t="s">
        <v>37</v>
      </c>
      <c r="H2552" s="4" t="s">
        <v>38</v>
      </c>
      <c r="I2552" s="4" t="s">
        <v>5120</v>
      </c>
      <c r="J2552" s="4">
        <v>7</v>
      </c>
      <c r="K2552" s="57">
        <v>45770</v>
      </c>
      <c r="L2552" s="4" t="s">
        <v>860</v>
      </c>
      <c r="M2552" s="4" t="s">
        <v>2983</v>
      </c>
      <c r="N2552" s="55" t="s">
        <v>4516</v>
      </c>
      <c r="O2552" s="4" t="s">
        <v>6622</v>
      </c>
      <c r="P2552" s="55">
        <v>45770</v>
      </c>
      <c r="Q2552" s="4" t="s">
        <v>6623</v>
      </c>
      <c r="R2552" s="4"/>
      <c r="S2552" s="4"/>
      <c r="T2552" s="4">
        <v>0</v>
      </c>
      <c r="U2552" s="4" t="s">
        <v>150</v>
      </c>
      <c r="V2552" s="4">
        <v>301093</v>
      </c>
      <c r="W2552" s="4" t="s">
        <v>6624</v>
      </c>
      <c r="X2552" s="4">
        <v>301093</v>
      </c>
      <c r="Y2552" s="4" t="s">
        <v>6624</v>
      </c>
      <c r="Z2552" s="4">
        <v>12</v>
      </c>
      <c r="AA2552" s="4" t="s">
        <v>83</v>
      </c>
      <c r="AB2552" s="4">
        <v>6</v>
      </c>
      <c r="AC2552" s="4" t="s">
        <v>815</v>
      </c>
      <c r="AD2552" s="36">
        <v>4</v>
      </c>
      <c r="AE2552" s="36" t="s">
        <v>6625</v>
      </c>
      <c r="AF2552" s="4"/>
      <c r="AG2552" s="4"/>
      <c r="AH2552" s="4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</row>
    <row r="2553" spans="1:46" ht="15" customHeight="1" x14ac:dyDescent="0.35">
      <c r="A2553" s="4">
        <v>2026</v>
      </c>
      <c r="B2553" s="4" t="s">
        <v>147</v>
      </c>
      <c r="C2553" s="4" t="s">
        <v>148</v>
      </c>
      <c r="D2553" s="55">
        <v>45733</v>
      </c>
      <c r="E2553" s="4" t="s">
        <v>4533</v>
      </c>
      <c r="F2553" s="4" t="s">
        <v>3709</v>
      </c>
      <c r="G2553" s="4" t="s">
        <v>37</v>
      </c>
      <c r="H2553" s="4" t="s">
        <v>38</v>
      </c>
      <c r="I2553" s="4" t="s">
        <v>5120</v>
      </c>
      <c r="J2553" s="4">
        <v>3</v>
      </c>
      <c r="K2553" s="55">
        <v>46107</v>
      </c>
      <c r="L2553" s="4" t="s">
        <v>860</v>
      </c>
      <c r="M2553" s="4" t="s">
        <v>2983</v>
      </c>
      <c r="N2553" s="55" t="s">
        <v>3710</v>
      </c>
      <c r="O2553" s="4" t="s">
        <v>6626</v>
      </c>
      <c r="P2553" s="55">
        <v>46107</v>
      </c>
      <c r="Q2553" s="4" t="s">
        <v>6627</v>
      </c>
      <c r="R2553" s="4"/>
      <c r="S2553" s="4"/>
      <c r="T2553" s="4">
        <v>0</v>
      </c>
      <c r="U2553" s="4" t="s">
        <v>150</v>
      </c>
      <c r="V2553" s="4">
        <v>301121</v>
      </c>
      <c r="W2553" s="4" t="s">
        <v>6628</v>
      </c>
      <c r="X2553" s="4">
        <v>301121</v>
      </c>
      <c r="Y2553" s="4" t="s">
        <v>6628</v>
      </c>
      <c r="Z2553" s="4">
        <v>12</v>
      </c>
      <c r="AA2553" s="4" t="s">
        <v>83</v>
      </c>
      <c r="AB2553" s="4">
        <v>9</v>
      </c>
      <c r="AC2553" s="4" t="s">
        <v>2336</v>
      </c>
      <c r="AD2553" s="36">
        <v>4</v>
      </c>
      <c r="AE2553" s="36" t="s">
        <v>6629</v>
      </c>
      <c r="AF2553" s="4"/>
      <c r="AG2553" s="4"/>
      <c r="AH2553" s="4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</row>
    <row r="2554" spans="1:46" ht="15" customHeight="1" x14ac:dyDescent="0.35">
      <c r="A2554" s="4">
        <v>2025</v>
      </c>
      <c r="B2554" s="4" t="s">
        <v>147</v>
      </c>
      <c r="C2554" s="4" t="s">
        <v>148</v>
      </c>
      <c r="D2554" s="55">
        <v>45740</v>
      </c>
      <c r="E2554" s="4" t="s">
        <v>4533</v>
      </c>
      <c r="F2554" s="4" t="s">
        <v>3709</v>
      </c>
      <c r="G2554" s="4" t="s">
        <v>37</v>
      </c>
      <c r="H2554" s="4" t="s">
        <v>38</v>
      </c>
      <c r="I2554" s="4" t="s">
        <v>5120</v>
      </c>
      <c r="J2554" s="4">
        <v>7</v>
      </c>
      <c r="K2554" s="55">
        <v>45811</v>
      </c>
      <c r="L2554" s="4" t="s">
        <v>860</v>
      </c>
      <c r="M2554" s="4" t="s">
        <v>2983</v>
      </c>
      <c r="N2554" s="55" t="s">
        <v>4516</v>
      </c>
      <c r="O2554" s="4" t="s">
        <v>6630</v>
      </c>
      <c r="P2554" s="55">
        <v>45811</v>
      </c>
      <c r="Q2554" s="4" t="s">
        <v>6631</v>
      </c>
      <c r="R2554" s="4"/>
      <c r="S2554" s="4"/>
      <c r="T2554" s="4">
        <v>0</v>
      </c>
      <c r="U2554" s="4" t="s">
        <v>150</v>
      </c>
      <c r="V2554" s="4">
        <v>301007</v>
      </c>
      <c r="W2554" s="4" t="s">
        <v>2030</v>
      </c>
      <c r="X2554" s="4">
        <v>301007</v>
      </c>
      <c r="Y2554" s="4" t="s">
        <v>2030</v>
      </c>
      <c r="Z2554" s="4">
        <v>12</v>
      </c>
      <c r="AA2554" s="4" t="s">
        <v>83</v>
      </c>
      <c r="AB2554" s="4">
        <v>1</v>
      </c>
      <c r="AC2554" s="4" t="s">
        <v>84</v>
      </c>
      <c r="AD2554" s="36">
        <v>7</v>
      </c>
      <c r="AE2554" s="36" t="s">
        <v>2031</v>
      </c>
      <c r="AF2554" s="4"/>
      <c r="AG2554" s="4"/>
      <c r="AH2554" s="4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</row>
    <row r="2555" spans="1:46" ht="15" customHeight="1" x14ac:dyDescent="0.35">
      <c r="A2555" s="4">
        <v>2025</v>
      </c>
      <c r="B2555" s="4" t="s">
        <v>147</v>
      </c>
      <c r="C2555" s="4" t="s">
        <v>148</v>
      </c>
      <c r="D2555" s="55">
        <v>45741</v>
      </c>
      <c r="E2555" s="4" t="s">
        <v>3708</v>
      </c>
      <c r="F2555" s="4" t="s">
        <v>3709</v>
      </c>
      <c r="G2555" s="4" t="s">
        <v>37</v>
      </c>
      <c r="H2555" s="4" t="s">
        <v>38</v>
      </c>
      <c r="I2555" s="4" t="s">
        <v>5120</v>
      </c>
      <c r="J2555" s="4">
        <v>7</v>
      </c>
      <c r="K2555" s="55">
        <v>45868</v>
      </c>
      <c r="L2555" s="4" t="s">
        <v>860</v>
      </c>
      <c r="M2555" s="4" t="s">
        <v>3632</v>
      </c>
      <c r="N2555" s="55" t="s">
        <v>3710</v>
      </c>
      <c r="O2555" s="4" t="s">
        <v>6632</v>
      </c>
      <c r="P2555" s="55">
        <v>45868</v>
      </c>
      <c r="Q2555" s="4" t="s">
        <v>6633</v>
      </c>
      <c r="R2555" s="4"/>
      <c r="S2555" s="4"/>
      <c r="T2555" s="4">
        <v>0</v>
      </c>
      <c r="U2555" s="4" t="s">
        <v>150</v>
      </c>
      <c r="V2555" s="4">
        <v>300091</v>
      </c>
      <c r="W2555" s="4" t="s">
        <v>6634</v>
      </c>
      <c r="X2555" s="4">
        <v>300091</v>
      </c>
      <c r="Y2555" s="4" t="s">
        <v>6634</v>
      </c>
      <c r="Z2555" s="4">
        <v>2</v>
      </c>
      <c r="AA2555" s="4" t="s">
        <v>72</v>
      </c>
      <c r="AB2555" s="56">
        <v>1</v>
      </c>
      <c r="AC2555" s="56" t="s">
        <v>73</v>
      </c>
      <c r="AD2555" s="36">
        <v>7</v>
      </c>
      <c r="AE2555" s="36" t="s">
        <v>314</v>
      </c>
      <c r="AF2555" s="4"/>
      <c r="AG2555" s="4"/>
      <c r="AH2555" s="4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</row>
    <row r="2556" spans="1:46" ht="15" customHeight="1" x14ac:dyDescent="0.35">
      <c r="A2556" s="4">
        <v>2025</v>
      </c>
      <c r="B2556" s="4" t="s">
        <v>147</v>
      </c>
      <c r="C2556" s="4" t="s">
        <v>207</v>
      </c>
      <c r="D2556" s="55">
        <v>45730</v>
      </c>
      <c r="E2556" s="4" t="s">
        <v>2956</v>
      </c>
      <c r="F2556" s="4" t="s">
        <v>36</v>
      </c>
      <c r="G2556" s="4" t="s">
        <v>921</v>
      </c>
      <c r="H2556" s="4" t="s">
        <v>38</v>
      </c>
      <c r="I2556" s="4" t="s">
        <v>5120</v>
      </c>
      <c r="J2556" s="4">
        <v>2</v>
      </c>
      <c r="K2556" s="57">
        <v>45768</v>
      </c>
      <c r="L2556" s="4" t="s">
        <v>860</v>
      </c>
      <c r="M2556" s="4" t="s">
        <v>3632</v>
      </c>
      <c r="N2556" s="55" t="s">
        <v>3710</v>
      </c>
      <c r="O2556" s="4" t="s">
        <v>6635</v>
      </c>
      <c r="P2556" s="55">
        <v>45768</v>
      </c>
      <c r="Q2556" s="4" t="s">
        <v>6636</v>
      </c>
      <c r="R2556" s="4"/>
      <c r="S2556" s="4"/>
      <c r="T2556" s="4">
        <v>0</v>
      </c>
      <c r="U2556" s="4" t="s">
        <v>150</v>
      </c>
      <c r="V2556" s="4">
        <v>300181</v>
      </c>
      <c r="W2556" s="4" t="s">
        <v>3434</v>
      </c>
      <c r="X2556" s="4">
        <v>300181</v>
      </c>
      <c r="Y2556" s="4" t="s">
        <v>3434</v>
      </c>
      <c r="Z2556" s="4">
        <v>2</v>
      </c>
      <c r="AA2556" s="4" t="s">
        <v>72</v>
      </c>
      <c r="AB2556" s="4">
        <v>13</v>
      </c>
      <c r="AC2556" s="4" t="s">
        <v>3435</v>
      </c>
      <c r="AD2556" s="36">
        <v>1</v>
      </c>
      <c r="AE2556" s="36" t="s">
        <v>3436</v>
      </c>
      <c r="AF2556" s="4"/>
      <c r="AG2556" s="4"/>
      <c r="AH2556" s="4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</row>
    <row r="2557" spans="1:46" ht="15" customHeight="1" x14ac:dyDescent="0.35">
      <c r="A2557" s="4">
        <v>2025</v>
      </c>
      <c r="B2557" s="4" t="s">
        <v>147</v>
      </c>
      <c r="C2557" s="4" t="s">
        <v>148</v>
      </c>
      <c r="D2557" s="55">
        <v>45736</v>
      </c>
      <c r="E2557" s="4" t="s">
        <v>3198</v>
      </c>
      <c r="F2557" s="4" t="s">
        <v>36</v>
      </c>
      <c r="G2557" s="4" t="s">
        <v>921</v>
      </c>
      <c r="H2557" s="4" t="s">
        <v>38</v>
      </c>
      <c r="I2557" s="4" t="s">
        <v>5120</v>
      </c>
      <c r="J2557" s="4">
        <v>2</v>
      </c>
      <c r="K2557" s="55">
        <v>45747</v>
      </c>
      <c r="L2557" s="4" t="s">
        <v>860</v>
      </c>
      <c r="M2557" s="4" t="s">
        <v>2983</v>
      </c>
      <c r="N2557" s="55" t="s">
        <v>3710</v>
      </c>
      <c r="O2557" s="4" t="s">
        <v>6637</v>
      </c>
      <c r="P2557" s="55">
        <v>45747</v>
      </c>
      <c r="Q2557" s="4" t="s">
        <v>6638</v>
      </c>
      <c r="R2557" s="4"/>
      <c r="S2557" s="4"/>
      <c r="T2557" s="4">
        <v>0</v>
      </c>
      <c r="U2557" s="4" t="s">
        <v>150</v>
      </c>
      <c r="V2557" s="4">
        <v>300232</v>
      </c>
      <c r="W2557" s="4" t="s">
        <v>3969</v>
      </c>
      <c r="X2557" s="4">
        <v>300232</v>
      </c>
      <c r="Y2557" s="4" t="s">
        <v>3969</v>
      </c>
      <c r="Z2557" s="4">
        <v>2</v>
      </c>
      <c r="AA2557" s="4" t="s">
        <v>72</v>
      </c>
      <c r="AB2557" s="4">
        <v>18</v>
      </c>
      <c r="AC2557" s="4" t="s">
        <v>907</v>
      </c>
      <c r="AD2557" s="36">
        <v>9</v>
      </c>
      <c r="AE2557" s="36" t="s">
        <v>3970</v>
      </c>
      <c r="AF2557" s="4"/>
      <c r="AG2557" s="4"/>
      <c r="AH2557" s="4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</row>
    <row r="2558" spans="1:46" ht="15" customHeight="1" x14ac:dyDescent="0.35">
      <c r="A2558" s="4">
        <v>2025</v>
      </c>
      <c r="B2558" s="4" t="s">
        <v>147</v>
      </c>
      <c r="C2558" s="4" t="s">
        <v>148</v>
      </c>
      <c r="D2558" s="55">
        <v>45733</v>
      </c>
      <c r="E2558" s="4" t="s">
        <v>3708</v>
      </c>
      <c r="F2558" s="4" t="s">
        <v>3709</v>
      </c>
      <c r="G2558" s="4" t="s">
        <v>37</v>
      </c>
      <c r="H2558" s="4" t="s">
        <v>38</v>
      </c>
      <c r="I2558" s="4" t="s">
        <v>5120</v>
      </c>
      <c r="J2558" s="4">
        <v>7</v>
      </c>
      <c r="K2558" s="55">
        <v>45880</v>
      </c>
      <c r="L2558" s="4" t="s">
        <v>860</v>
      </c>
      <c r="M2558" s="4" t="s">
        <v>3632</v>
      </c>
      <c r="N2558" s="55" t="s">
        <v>3710</v>
      </c>
      <c r="O2558" s="4" t="s">
        <v>6639</v>
      </c>
      <c r="P2558" s="55">
        <v>45880</v>
      </c>
      <c r="Q2558" s="4" t="s">
        <v>6640</v>
      </c>
      <c r="R2558" s="4"/>
      <c r="S2558" s="4"/>
      <c r="T2558" s="4">
        <v>0</v>
      </c>
      <c r="U2558" s="4" t="s">
        <v>150</v>
      </c>
      <c r="V2558" s="4">
        <v>300160</v>
      </c>
      <c r="W2558" s="4" t="s">
        <v>6641</v>
      </c>
      <c r="X2558" s="4">
        <v>300160</v>
      </c>
      <c r="Y2558" s="4" t="s">
        <v>6641</v>
      </c>
      <c r="Z2558" s="4">
        <v>2</v>
      </c>
      <c r="AA2558" s="4" t="s">
        <v>72</v>
      </c>
      <c r="AB2558" s="4">
        <v>10</v>
      </c>
      <c r="AC2558" s="4" t="s">
        <v>662</v>
      </c>
      <c r="AD2558" s="36">
        <v>11</v>
      </c>
      <c r="AE2558" s="36" t="s">
        <v>6642</v>
      </c>
      <c r="AF2558" s="4"/>
      <c r="AG2558" s="4"/>
      <c r="AH2558" s="4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</row>
    <row r="2559" spans="1:46" ht="15" customHeight="1" x14ac:dyDescent="0.35">
      <c r="A2559" s="4">
        <v>2025</v>
      </c>
      <c r="B2559" s="4" t="s">
        <v>147</v>
      </c>
      <c r="C2559" s="4" t="s">
        <v>148</v>
      </c>
      <c r="D2559" s="55">
        <v>45743</v>
      </c>
      <c r="E2559" s="4" t="s">
        <v>5151</v>
      </c>
      <c r="F2559" s="4" t="s">
        <v>36</v>
      </c>
      <c r="G2559" s="4" t="s">
        <v>921</v>
      </c>
      <c r="H2559" s="4" t="s">
        <v>38</v>
      </c>
      <c r="I2559" s="4" t="s">
        <v>5120</v>
      </c>
      <c r="J2559" s="4">
        <v>3</v>
      </c>
      <c r="K2559" s="55">
        <v>45768</v>
      </c>
      <c r="L2559" s="4" t="s">
        <v>860</v>
      </c>
      <c r="M2559" s="4" t="s">
        <v>3632</v>
      </c>
      <c r="N2559" s="55" t="s">
        <v>3710</v>
      </c>
      <c r="O2559" s="4" t="s">
        <v>6643</v>
      </c>
      <c r="P2559" s="55">
        <v>45768</v>
      </c>
      <c r="Q2559" s="4" t="s">
        <v>6644</v>
      </c>
      <c r="R2559" s="4"/>
      <c r="S2559" s="4"/>
      <c r="T2559" s="4">
        <v>0</v>
      </c>
      <c r="U2559" s="4" t="s">
        <v>150</v>
      </c>
      <c r="V2559" s="4">
        <v>300141</v>
      </c>
      <c r="W2559" s="4" t="s">
        <v>5614</v>
      </c>
      <c r="X2559" s="4">
        <v>300141</v>
      </c>
      <c r="Y2559" s="4" t="s">
        <v>5614</v>
      </c>
      <c r="Z2559" s="4">
        <v>2</v>
      </c>
      <c r="AA2559" s="4" t="s">
        <v>72</v>
      </c>
      <c r="AB2559" s="4">
        <v>8</v>
      </c>
      <c r="AC2559" s="4" t="s">
        <v>3093</v>
      </c>
      <c r="AD2559" s="36">
        <v>3</v>
      </c>
      <c r="AE2559" s="36" t="s">
        <v>5615</v>
      </c>
      <c r="AF2559" s="4"/>
      <c r="AG2559" s="4"/>
      <c r="AH2559" s="4"/>
      <c r="AI2559" s="6"/>
      <c r="AJ2559" s="6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</row>
    <row r="2560" spans="1:46" ht="15" customHeight="1" x14ac:dyDescent="0.35">
      <c r="A2560" s="4">
        <v>2025</v>
      </c>
      <c r="B2560" s="4" t="s">
        <v>34</v>
      </c>
      <c r="C2560" s="4" t="s">
        <v>34</v>
      </c>
      <c r="D2560" s="55">
        <v>45737</v>
      </c>
      <c r="E2560" s="4" t="s">
        <v>4420</v>
      </c>
      <c r="F2560" s="4" t="s">
        <v>36</v>
      </c>
      <c r="G2560" s="4" t="s">
        <v>921</v>
      </c>
      <c r="H2560" s="4" t="s">
        <v>38</v>
      </c>
      <c r="I2560" s="4" t="s">
        <v>2742</v>
      </c>
      <c r="J2560" s="4">
        <v>3</v>
      </c>
      <c r="K2560" s="55">
        <v>45744</v>
      </c>
      <c r="L2560" s="4" t="s">
        <v>860</v>
      </c>
      <c r="M2560" s="4" t="s">
        <v>2949</v>
      </c>
      <c r="N2560" s="55" t="s">
        <v>4973</v>
      </c>
      <c r="O2560" s="4" t="s">
        <v>6645</v>
      </c>
      <c r="P2560" s="55">
        <v>45744</v>
      </c>
      <c r="Q2560" s="4" t="s">
        <v>6646</v>
      </c>
      <c r="R2560" s="4"/>
      <c r="S2560" s="4"/>
      <c r="T2560" s="4">
        <v>1</v>
      </c>
      <c r="U2560" s="4" t="s">
        <v>40</v>
      </c>
      <c r="V2560" s="4">
        <v>22</v>
      </c>
      <c r="W2560" s="4" t="s">
        <v>852</v>
      </c>
      <c r="X2560" s="4">
        <v>1268</v>
      </c>
      <c r="Y2560" s="4" t="s">
        <v>852</v>
      </c>
      <c r="Z2560" s="4">
        <v>15</v>
      </c>
      <c r="AA2560" s="4" t="s">
        <v>43</v>
      </c>
      <c r="AB2560" s="4">
        <v>1</v>
      </c>
      <c r="AC2560" s="4" t="s">
        <v>43</v>
      </c>
      <c r="AD2560" s="36">
        <v>41</v>
      </c>
      <c r="AE2560" s="36" t="s">
        <v>579</v>
      </c>
      <c r="AF2560" s="4"/>
      <c r="AG2560" s="4"/>
      <c r="AH2560" s="4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</row>
    <row r="2561" spans="1:46" ht="15" customHeight="1" x14ac:dyDescent="0.35">
      <c r="A2561" s="4">
        <v>2025</v>
      </c>
      <c r="B2561" s="4" t="s">
        <v>147</v>
      </c>
      <c r="C2561" s="4" t="s">
        <v>148</v>
      </c>
      <c r="D2561" s="55">
        <v>45742</v>
      </c>
      <c r="E2561" s="4" t="s">
        <v>3708</v>
      </c>
      <c r="F2561" s="4" t="s">
        <v>3709</v>
      </c>
      <c r="G2561" s="4" t="s">
        <v>37</v>
      </c>
      <c r="H2561" s="4" t="s">
        <v>38</v>
      </c>
      <c r="I2561" s="4" t="s">
        <v>5120</v>
      </c>
      <c r="J2561" s="4">
        <v>3</v>
      </c>
      <c r="K2561" s="55">
        <v>45791</v>
      </c>
      <c r="L2561" s="4" t="s">
        <v>860</v>
      </c>
      <c r="M2561" s="4" t="s">
        <v>3632</v>
      </c>
      <c r="N2561" s="55" t="s">
        <v>3710</v>
      </c>
      <c r="O2561" s="4" t="s">
        <v>6647</v>
      </c>
      <c r="P2561" s="55">
        <v>45791</v>
      </c>
      <c r="Q2561" s="4" t="s">
        <v>6648</v>
      </c>
      <c r="R2561" s="4"/>
      <c r="S2561" s="4"/>
      <c r="T2561" s="4">
        <v>0</v>
      </c>
      <c r="U2561" s="4" t="s">
        <v>150</v>
      </c>
      <c r="V2561" s="4">
        <v>300095</v>
      </c>
      <c r="W2561" s="4" t="s">
        <v>6649</v>
      </c>
      <c r="X2561" s="4">
        <v>300095</v>
      </c>
      <c r="Y2561" s="4" t="s">
        <v>6649</v>
      </c>
      <c r="Z2561" s="4">
        <v>1</v>
      </c>
      <c r="AA2561" s="4" t="s">
        <v>72</v>
      </c>
      <c r="AB2561" s="4">
        <v>1</v>
      </c>
      <c r="AC2561" s="4" t="s">
        <v>73</v>
      </c>
      <c r="AD2561" s="36">
        <v>11</v>
      </c>
      <c r="AE2561" s="36" t="s">
        <v>6650</v>
      </c>
      <c r="AF2561" s="4"/>
      <c r="AG2561" s="4"/>
      <c r="AH2561" s="4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</row>
    <row r="2562" spans="1:46" ht="15" customHeight="1" x14ac:dyDescent="0.35">
      <c r="A2562" s="4">
        <v>2025</v>
      </c>
      <c r="B2562" s="4" t="s">
        <v>147</v>
      </c>
      <c r="C2562" s="4" t="s">
        <v>207</v>
      </c>
      <c r="D2562" s="55">
        <v>45747</v>
      </c>
      <c r="E2562" s="4" t="s">
        <v>2956</v>
      </c>
      <c r="F2562" s="4" t="s">
        <v>36</v>
      </c>
      <c r="G2562" s="4" t="s">
        <v>921</v>
      </c>
      <c r="H2562" s="4" t="s">
        <v>38</v>
      </c>
      <c r="I2562" s="4" t="s">
        <v>2735</v>
      </c>
      <c r="J2562" s="4">
        <v>2</v>
      </c>
      <c r="K2562" s="55">
        <v>45750</v>
      </c>
      <c r="L2562" s="4" t="s">
        <v>860</v>
      </c>
      <c r="M2562" s="4" t="s">
        <v>3185</v>
      </c>
      <c r="N2562" s="55" t="s">
        <v>3710</v>
      </c>
      <c r="O2562" s="4" t="s">
        <v>6651</v>
      </c>
      <c r="P2562" s="55">
        <v>45750</v>
      </c>
      <c r="Q2562" s="4" t="s">
        <v>6652</v>
      </c>
      <c r="R2562" s="4"/>
      <c r="S2562" s="4"/>
      <c r="T2562" s="4">
        <v>0</v>
      </c>
      <c r="U2562" s="4" t="s">
        <v>150</v>
      </c>
      <c r="V2562" s="4">
        <v>301238</v>
      </c>
      <c r="W2562" s="4" t="s">
        <v>1401</v>
      </c>
      <c r="X2562" s="4">
        <v>301238</v>
      </c>
      <c r="Y2562" s="4" t="s">
        <v>1401</v>
      </c>
      <c r="Z2562" s="4">
        <v>14</v>
      </c>
      <c r="AA2562" s="4" t="s">
        <v>731</v>
      </c>
      <c r="AB2562" s="4">
        <v>3</v>
      </c>
      <c r="AC2562" s="4" t="s">
        <v>731</v>
      </c>
      <c r="AD2562" s="36">
        <v>1</v>
      </c>
      <c r="AE2562" s="36" t="s">
        <v>731</v>
      </c>
      <c r="AF2562" s="4"/>
      <c r="AG2562" s="4"/>
      <c r="AH2562" s="4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</row>
    <row r="2563" spans="1:46" ht="15" customHeight="1" x14ac:dyDescent="0.35">
      <c r="A2563" s="4">
        <v>2026</v>
      </c>
      <c r="B2563" s="4" t="s">
        <v>62</v>
      </c>
      <c r="C2563" s="4" t="s">
        <v>62</v>
      </c>
      <c r="D2563" s="55">
        <v>45737</v>
      </c>
      <c r="E2563" s="4" t="s">
        <v>3708</v>
      </c>
      <c r="F2563" s="4" t="s">
        <v>3709</v>
      </c>
      <c r="G2563" s="4" t="s">
        <v>37</v>
      </c>
      <c r="H2563" s="4" t="s">
        <v>38</v>
      </c>
      <c r="I2563" s="4" t="s">
        <v>4515</v>
      </c>
      <c r="J2563" s="4">
        <v>10</v>
      </c>
      <c r="K2563" s="55">
        <v>46178</v>
      </c>
      <c r="L2563" s="4" t="s">
        <v>860</v>
      </c>
      <c r="M2563" s="4" t="s">
        <v>3632</v>
      </c>
      <c r="N2563" s="55" t="s">
        <v>3710</v>
      </c>
      <c r="O2563" s="4" t="s">
        <v>6653</v>
      </c>
      <c r="P2563" s="55">
        <v>46178</v>
      </c>
      <c r="Q2563" s="4" t="s">
        <v>6654</v>
      </c>
      <c r="R2563" s="58">
        <v>46181</v>
      </c>
      <c r="S2563" s="4" t="s">
        <v>6655</v>
      </c>
      <c r="T2563" s="4">
        <v>99</v>
      </c>
      <c r="U2563" s="4" t="s">
        <v>64</v>
      </c>
      <c r="V2563" s="4">
        <v>440</v>
      </c>
      <c r="W2563" s="4" t="s">
        <v>65</v>
      </c>
      <c r="X2563" s="4">
        <v>721</v>
      </c>
      <c r="Y2563" s="4" t="s">
        <v>66</v>
      </c>
      <c r="Z2563" s="4">
        <v>1</v>
      </c>
      <c r="AA2563" s="4" t="s">
        <v>67</v>
      </c>
      <c r="AB2563" s="4">
        <v>1</v>
      </c>
      <c r="AC2563" s="4" t="s">
        <v>68</v>
      </c>
      <c r="AD2563" s="36">
        <v>1</v>
      </c>
      <c r="AE2563" s="36" t="s">
        <v>68</v>
      </c>
      <c r="AF2563" s="4"/>
      <c r="AG2563" s="4"/>
      <c r="AH2563" s="4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</row>
    <row r="2564" spans="1:46" ht="15" customHeight="1" x14ac:dyDescent="0.35">
      <c r="A2564" s="4">
        <v>2025</v>
      </c>
      <c r="B2564" s="4" t="s">
        <v>147</v>
      </c>
      <c r="C2564" s="4" t="s">
        <v>148</v>
      </c>
      <c r="D2564" s="55">
        <v>45747</v>
      </c>
      <c r="E2564" s="4" t="s">
        <v>3708</v>
      </c>
      <c r="F2564" s="4" t="s">
        <v>3709</v>
      </c>
      <c r="G2564" s="4" t="s">
        <v>37</v>
      </c>
      <c r="H2564" s="4" t="s">
        <v>38</v>
      </c>
      <c r="I2564" s="4" t="s">
        <v>5120</v>
      </c>
      <c r="J2564" s="4">
        <v>4</v>
      </c>
      <c r="K2564" s="55">
        <v>45903</v>
      </c>
      <c r="L2564" s="4" t="s">
        <v>860</v>
      </c>
      <c r="M2564" s="4" t="s">
        <v>2983</v>
      </c>
      <c r="N2564" s="55" t="s">
        <v>5332</v>
      </c>
      <c r="O2564" s="4" t="s">
        <v>6656</v>
      </c>
      <c r="P2564" s="55">
        <v>45903</v>
      </c>
      <c r="Q2564" s="4" t="s">
        <v>6657</v>
      </c>
      <c r="R2564" s="4"/>
      <c r="S2564" s="4"/>
      <c r="T2564" s="4">
        <v>0</v>
      </c>
      <c r="U2564" s="4" t="s">
        <v>150</v>
      </c>
      <c r="V2564" s="4">
        <v>301012</v>
      </c>
      <c r="W2564" s="4" t="s">
        <v>2160</v>
      </c>
      <c r="X2564" s="4">
        <v>301012</v>
      </c>
      <c r="Y2564" s="4" t="s">
        <v>2160</v>
      </c>
      <c r="Z2564" s="4">
        <v>12</v>
      </c>
      <c r="AA2564" s="4" t="s">
        <v>83</v>
      </c>
      <c r="AB2564" s="4">
        <v>1</v>
      </c>
      <c r="AC2564" s="4" t="s">
        <v>84</v>
      </c>
      <c r="AD2564" s="36">
        <v>14</v>
      </c>
      <c r="AE2564" s="36" t="s">
        <v>1508</v>
      </c>
      <c r="AF2564" s="4"/>
      <c r="AG2564" s="4"/>
      <c r="AH2564" s="4"/>
      <c r="AI2564" s="6"/>
      <c r="AJ2564" s="6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</row>
    <row r="2565" spans="1:46" ht="15" customHeight="1" x14ac:dyDescent="0.35">
      <c r="A2565" s="4">
        <v>2025</v>
      </c>
      <c r="B2565" s="4" t="s">
        <v>147</v>
      </c>
      <c r="C2565" s="4" t="s">
        <v>148</v>
      </c>
      <c r="D2565" s="55">
        <v>45728</v>
      </c>
      <c r="E2565" s="4" t="s">
        <v>3198</v>
      </c>
      <c r="F2565" s="4" t="s">
        <v>36</v>
      </c>
      <c r="G2565" s="4" t="s">
        <v>921</v>
      </c>
      <c r="H2565" s="4" t="s">
        <v>38</v>
      </c>
      <c r="I2565" s="4" t="s">
        <v>2948</v>
      </c>
      <c r="J2565" s="4">
        <v>4</v>
      </c>
      <c r="K2565" s="55">
        <v>45768</v>
      </c>
      <c r="L2565" s="4" t="s">
        <v>860</v>
      </c>
      <c r="M2565" s="4" t="s">
        <v>2983</v>
      </c>
      <c r="N2565" s="55" t="s">
        <v>4516</v>
      </c>
      <c r="O2565" s="4" t="s">
        <v>6658</v>
      </c>
      <c r="P2565" s="55">
        <v>45768</v>
      </c>
      <c r="Q2565" s="4" t="s">
        <v>6659</v>
      </c>
      <c r="R2565" s="4"/>
      <c r="S2565" s="4"/>
      <c r="T2565" s="4">
        <v>0</v>
      </c>
      <c r="U2565" s="4" t="s">
        <v>150</v>
      </c>
      <c r="V2565" s="4">
        <v>300332</v>
      </c>
      <c r="W2565" s="4" t="s">
        <v>606</v>
      </c>
      <c r="X2565" s="4">
        <v>300332</v>
      </c>
      <c r="Y2565" s="4" t="s">
        <v>606</v>
      </c>
      <c r="Z2565" s="4">
        <v>4</v>
      </c>
      <c r="AA2565" s="4" t="s">
        <v>301</v>
      </c>
      <c r="AB2565" s="4">
        <v>1</v>
      </c>
      <c r="AC2565" s="4" t="s">
        <v>301</v>
      </c>
      <c r="AD2565" s="36">
        <v>2</v>
      </c>
      <c r="AE2565" s="36" t="s">
        <v>607</v>
      </c>
      <c r="AF2565" s="4"/>
      <c r="AG2565" s="4"/>
      <c r="AH2565" s="4"/>
      <c r="AI2565" s="6"/>
      <c r="AJ2565" s="6"/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</row>
    <row r="2566" spans="1:46" ht="15" customHeight="1" x14ac:dyDescent="0.35">
      <c r="A2566" s="4">
        <v>2025</v>
      </c>
      <c r="B2566" s="4" t="s">
        <v>147</v>
      </c>
      <c r="C2566" s="4" t="s">
        <v>148</v>
      </c>
      <c r="D2566" s="55">
        <v>45735</v>
      </c>
      <c r="E2566" s="4" t="s">
        <v>3708</v>
      </c>
      <c r="F2566" s="4" t="s">
        <v>3709</v>
      </c>
      <c r="G2566" s="4" t="s">
        <v>37</v>
      </c>
      <c r="H2566" s="4" t="s">
        <v>38</v>
      </c>
      <c r="I2566" s="4" t="s">
        <v>3923</v>
      </c>
      <c r="J2566" s="4">
        <v>3</v>
      </c>
      <c r="K2566" s="55">
        <v>45887</v>
      </c>
      <c r="L2566" s="4" t="s">
        <v>860</v>
      </c>
      <c r="M2566" s="4" t="s">
        <v>2983</v>
      </c>
      <c r="N2566" s="55" t="s">
        <v>3710</v>
      </c>
      <c r="O2566" s="4" t="s">
        <v>6660</v>
      </c>
      <c r="P2566" s="55">
        <v>45887</v>
      </c>
      <c r="Q2566" s="4" t="s">
        <v>6661</v>
      </c>
      <c r="R2566" s="4"/>
      <c r="S2566" s="4"/>
      <c r="T2566" s="4">
        <v>0</v>
      </c>
      <c r="U2566" s="4" t="s">
        <v>150</v>
      </c>
      <c r="V2566" s="4">
        <v>301604</v>
      </c>
      <c r="W2566" s="4" t="s">
        <v>6662</v>
      </c>
      <c r="X2566" s="4">
        <v>301604</v>
      </c>
      <c r="Y2566" s="4" t="s">
        <v>6662</v>
      </c>
      <c r="Z2566" s="4">
        <v>21</v>
      </c>
      <c r="AA2566" s="4" t="s">
        <v>104</v>
      </c>
      <c r="AB2566" s="4">
        <v>1</v>
      </c>
      <c r="AC2566" s="4" t="s">
        <v>104</v>
      </c>
      <c r="AD2566" s="36">
        <v>12</v>
      </c>
      <c r="AE2566" s="36" t="s">
        <v>6663</v>
      </c>
      <c r="AF2566" s="4"/>
      <c r="AG2566" s="4"/>
      <c r="AH2566" s="4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</row>
    <row r="2567" spans="1:46" ht="15" customHeight="1" x14ac:dyDescent="0.35">
      <c r="A2567" s="4">
        <v>2025</v>
      </c>
      <c r="B2567" s="4" t="s">
        <v>147</v>
      </c>
      <c r="C2567" s="4" t="s">
        <v>207</v>
      </c>
      <c r="D2567" s="55">
        <v>45744</v>
      </c>
      <c r="E2567" s="4" t="s">
        <v>4533</v>
      </c>
      <c r="F2567" s="4" t="s">
        <v>3709</v>
      </c>
      <c r="G2567" s="4" t="s">
        <v>37</v>
      </c>
      <c r="H2567" s="4" t="s">
        <v>38</v>
      </c>
      <c r="I2567" s="4" t="s">
        <v>2948</v>
      </c>
      <c r="J2567" s="4">
        <v>6</v>
      </c>
      <c r="K2567" s="55">
        <v>45854</v>
      </c>
      <c r="L2567" s="4" t="s">
        <v>860</v>
      </c>
      <c r="M2567" s="4" t="s">
        <v>2983</v>
      </c>
      <c r="N2567" s="55" t="s">
        <v>4546</v>
      </c>
      <c r="O2567" s="4" t="s">
        <v>6664</v>
      </c>
      <c r="P2567" s="55">
        <v>45855</v>
      </c>
      <c r="Q2567" s="4" t="s">
        <v>6665</v>
      </c>
      <c r="R2567" s="4"/>
      <c r="S2567" s="4"/>
      <c r="T2567" s="4">
        <v>0</v>
      </c>
      <c r="U2567" s="4" t="s">
        <v>150</v>
      </c>
      <c r="V2567" s="4">
        <v>301522</v>
      </c>
      <c r="W2567" s="4" t="s">
        <v>781</v>
      </c>
      <c r="X2567" s="4">
        <v>301522</v>
      </c>
      <c r="Y2567" s="4" t="s">
        <v>781</v>
      </c>
      <c r="Z2567" s="4">
        <v>19</v>
      </c>
      <c r="AA2567" s="4" t="s">
        <v>99</v>
      </c>
      <c r="AB2567" s="4">
        <v>3</v>
      </c>
      <c r="AC2567" s="4" t="s">
        <v>620</v>
      </c>
      <c r="AD2567" s="36">
        <v>1</v>
      </c>
      <c r="AE2567" s="36" t="s">
        <v>620</v>
      </c>
      <c r="AF2567" s="4"/>
      <c r="AG2567" s="4"/>
      <c r="AH2567" s="4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</row>
    <row r="2568" spans="1:46" ht="15" customHeight="1" x14ac:dyDescent="0.35">
      <c r="A2568" s="4">
        <v>2025</v>
      </c>
      <c r="B2568" s="4" t="s">
        <v>147</v>
      </c>
      <c r="C2568" s="4" t="s">
        <v>148</v>
      </c>
      <c r="D2568" s="55">
        <v>45741</v>
      </c>
      <c r="E2568" s="4" t="s">
        <v>4533</v>
      </c>
      <c r="F2568" s="4" t="s">
        <v>3709</v>
      </c>
      <c r="G2568" s="4" t="s">
        <v>37</v>
      </c>
      <c r="H2568" s="4" t="s">
        <v>38</v>
      </c>
      <c r="I2568" s="4" t="s">
        <v>4515</v>
      </c>
      <c r="J2568" s="4">
        <v>7</v>
      </c>
      <c r="K2568" s="55">
        <v>45845</v>
      </c>
      <c r="L2568" s="4" t="s">
        <v>860</v>
      </c>
      <c r="M2568" s="4" t="s">
        <v>4585</v>
      </c>
      <c r="N2568" s="55" t="s">
        <v>4546</v>
      </c>
      <c r="O2568" s="4" t="s">
        <v>6666</v>
      </c>
      <c r="P2568" s="55">
        <v>45852</v>
      </c>
      <c r="Q2568" s="4" t="s">
        <v>6667</v>
      </c>
      <c r="R2568" s="4"/>
      <c r="S2568" s="4"/>
      <c r="T2568" s="4">
        <v>0</v>
      </c>
      <c r="U2568" s="4" t="s">
        <v>150</v>
      </c>
      <c r="V2568" s="4">
        <v>300079</v>
      </c>
      <c r="W2568" s="4" t="s">
        <v>6668</v>
      </c>
      <c r="X2568" s="4">
        <v>300079</v>
      </c>
      <c r="Y2568" s="4" t="s">
        <v>6668</v>
      </c>
      <c r="Z2568" s="4">
        <v>1</v>
      </c>
      <c r="AA2568" s="4" t="s">
        <v>67</v>
      </c>
      <c r="AB2568" s="4">
        <v>7</v>
      </c>
      <c r="AC2568" s="4" t="s">
        <v>6669</v>
      </c>
      <c r="AD2568" s="36">
        <v>2</v>
      </c>
      <c r="AE2568" s="36" t="s">
        <v>6670</v>
      </c>
      <c r="AF2568" s="4"/>
      <c r="AG2568" s="4"/>
      <c r="AH2568" s="4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</row>
    <row r="2569" spans="1:46" ht="15" customHeight="1" x14ac:dyDescent="0.35">
      <c r="A2569" s="4">
        <v>2026</v>
      </c>
      <c r="B2569" s="4" t="s">
        <v>147</v>
      </c>
      <c r="C2569" s="4" t="s">
        <v>207</v>
      </c>
      <c r="D2569" s="55">
        <v>45748</v>
      </c>
      <c r="E2569" s="4" t="s">
        <v>3708</v>
      </c>
      <c r="F2569" s="4" t="s">
        <v>3709</v>
      </c>
      <c r="G2569" s="4" t="s">
        <v>37</v>
      </c>
      <c r="H2569" s="4" t="s">
        <v>4538</v>
      </c>
      <c r="I2569" s="4" t="s">
        <v>748</v>
      </c>
      <c r="J2569" s="4">
        <v>1</v>
      </c>
      <c r="K2569" s="55">
        <v>46035</v>
      </c>
      <c r="L2569" s="4" t="s">
        <v>4540</v>
      </c>
      <c r="M2569" s="4"/>
      <c r="N2569" s="55" t="s">
        <v>3710</v>
      </c>
      <c r="O2569" s="4"/>
      <c r="P2569" s="55"/>
      <c r="Q2569" s="4"/>
      <c r="R2569" s="4"/>
      <c r="S2569" s="4"/>
      <c r="T2569" s="4">
        <v>0</v>
      </c>
      <c r="U2569" s="4" t="s">
        <v>150</v>
      </c>
      <c r="V2569" s="4">
        <v>301294</v>
      </c>
      <c r="W2569" s="4" t="s">
        <v>762</v>
      </c>
      <c r="X2569" s="4">
        <v>301294</v>
      </c>
      <c r="Y2569" s="4" t="s">
        <v>762</v>
      </c>
      <c r="Z2569" s="4">
        <v>15</v>
      </c>
      <c r="AA2569" s="4" t="s">
        <v>43</v>
      </c>
      <c r="AB2569" s="4">
        <v>2</v>
      </c>
      <c r="AC2569" s="4" t="s">
        <v>509</v>
      </c>
      <c r="AD2569" s="36">
        <v>1</v>
      </c>
      <c r="AE2569" s="36" t="s">
        <v>509</v>
      </c>
      <c r="AF2569" s="4"/>
      <c r="AG2569" s="4"/>
      <c r="AH2569" s="4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</row>
    <row r="2570" spans="1:46" ht="15" customHeight="1" x14ac:dyDescent="0.35">
      <c r="A2570" s="4">
        <v>2025</v>
      </c>
      <c r="B2570" s="4" t="s">
        <v>147</v>
      </c>
      <c r="C2570" s="4" t="s">
        <v>148</v>
      </c>
      <c r="D2570" s="55">
        <v>45749</v>
      </c>
      <c r="E2570" s="4" t="s">
        <v>3198</v>
      </c>
      <c r="F2570" s="4" t="s">
        <v>36</v>
      </c>
      <c r="G2570" s="4" t="s">
        <v>921</v>
      </c>
      <c r="H2570" s="4" t="s">
        <v>38</v>
      </c>
      <c r="I2570" s="4" t="s">
        <v>2755</v>
      </c>
      <c r="J2570" s="4">
        <v>1</v>
      </c>
      <c r="K2570" s="55">
        <v>45758</v>
      </c>
      <c r="L2570" s="4" t="s">
        <v>860</v>
      </c>
      <c r="M2570" s="4" t="s">
        <v>2983</v>
      </c>
      <c r="N2570" s="55" t="s">
        <v>3710</v>
      </c>
      <c r="O2570" s="4" t="s">
        <v>6671</v>
      </c>
      <c r="P2570" s="55">
        <v>45758</v>
      </c>
      <c r="Q2570" s="4" t="s">
        <v>6672</v>
      </c>
      <c r="R2570" s="4"/>
      <c r="S2570" s="4"/>
      <c r="T2570" s="56">
        <v>0</v>
      </c>
      <c r="U2570" s="56" t="s">
        <v>150</v>
      </c>
      <c r="V2570" s="56">
        <v>300752</v>
      </c>
      <c r="W2570" s="56" t="s">
        <v>4506</v>
      </c>
      <c r="X2570" s="56">
        <v>300752</v>
      </c>
      <c r="Y2570" s="56" t="s">
        <v>4506</v>
      </c>
      <c r="Z2570" s="56">
        <v>8</v>
      </c>
      <c r="AA2570" s="56" t="s">
        <v>191</v>
      </c>
      <c r="AB2570" s="56">
        <v>9</v>
      </c>
      <c r="AC2570" s="56" t="s">
        <v>260</v>
      </c>
      <c r="AD2570" s="37">
        <v>5</v>
      </c>
      <c r="AE2570" s="37" t="s">
        <v>4507</v>
      </c>
      <c r="AF2570" s="4"/>
      <c r="AG2570" s="4"/>
      <c r="AH2570" s="4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</row>
    <row r="2571" spans="1:46" ht="15" customHeight="1" x14ac:dyDescent="0.35">
      <c r="A2571" s="4">
        <v>2025</v>
      </c>
      <c r="B2571" s="4" t="s">
        <v>147</v>
      </c>
      <c r="C2571" s="4" t="s">
        <v>148</v>
      </c>
      <c r="D2571" s="55">
        <v>45749</v>
      </c>
      <c r="E2571" s="4" t="s">
        <v>3198</v>
      </c>
      <c r="F2571" s="4" t="s">
        <v>36</v>
      </c>
      <c r="G2571" s="4" t="s">
        <v>921</v>
      </c>
      <c r="H2571" s="4" t="s">
        <v>38</v>
      </c>
      <c r="I2571" s="4" t="s">
        <v>2755</v>
      </c>
      <c r="J2571" s="4">
        <v>2</v>
      </c>
      <c r="K2571" s="55">
        <v>45763</v>
      </c>
      <c r="L2571" s="4" t="s">
        <v>860</v>
      </c>
      <c r="M2571" s="4" t="s">
        <v>2983</v>
      </c>
      <c r="N2571" s="55" t="s">
        <v>3710</v>
      </c>
      <c r="O2571" s="4" t="s">
        <v>6673</v>
      </c>
      <c r="P2571" s="55">
        <v>45763</v>
      </c>
      <c r="Q2571" s="4" t="s">
        <v>6674</v>
      </c>
      <c r="R2571" s="4"/>
      <c r="S2571" s="4"/>
      <c r="T2571" s="4">
        <v>0</v>
      </c>
      <c r="U2571" s="4" t="s">
        <v>150</v>
      </c>
      <c r="V2571" s="4">
        <v>300784</v>
      </c>
      <c r="W2571" s="4" t="s">
        <v>4867</v>
      </c>
      <c r="X2571" s="4">
        <v>300784</v>
      </c>
      <c r="Y2571" s="4" t="s">
        <v>4867</v>
      </c>
      <c r="Z2571" s="4">
        <v>8</v>
      </c>
      <c r="AA2571" s="4" t="s">
        <v>191</v>
      </c>
      <c r="AB2571" s="4">
        <v>12</v>
      </c>
      <c r="AC2571" s="4" t="s">
        <v>2359</v>
      </c>
      <c r="AD2571" s="36">
        <v>12</v>
      </c>
      <c r="AE2571" s="36" t="s">
        <v>4868</v>
      </c>
      <c r="AF2571" s="4"/>
      <c r="AG2571" s="4"/>
      <c r="AH2571" s="4"/>
      <c r="AI2571" s="6"/>
      <c r="AJ2571" s="6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</row>
    <row r="2572" spans="1:46" ht="15" customHeight="1" x14ac:dyDescent="0.35">
      <c r="A2572" s="4">
        <v>2025</v>
      </c>
      <c r="B2572" s="4" t="s">
        <v>147</v>
      </c>
      <c r="C2572" s="4" t="s">
        <v>148</v>
      </c>
      <c r="D2572" s="55">
        <v>45749</v>
      </c>
      <c r="E2572" s="4" t="s">
        <v>3708</v>
      </c>
      <c r="F2572" s="4" t="s">
        <v>3709</v>
      </c>
      <c r="G2572" s="4" t="s">
        <v>37</v>
      </c>
      <c r="H2572" s="4" t="s">
        <v>38</v>
      </c>
      <c r="I2572" s="4" t="s">
        <v>4520</v>
      </c>
      <c r="J2572" s="4">
        <v>6</v>
      </c>
      <c r="K2572" s="55">
        <v>45791</v>
      </c>
      <c r="L2572" s="4" t="s">
        <v>860</v>
      </c>
      <c r="M2572" s="4" t="s">
        <v>2983</v>
      </c>
      <c r="N2572" s="55" t="s">
        <v>3710</v>
      </c>
      <c r="O2572" s="4" t="s">
        <v>6675</v>
      </c>
      <c r="P2572" s="55">
        <v>45791</v>
      </c>
      <c r="Q2572" s="4" t="s">
        <v>6676</v>
      </c>
      <c r="R2572" s="4"/>
      <c r="S2572" s="4"/>
      <c r="T2572" s="4">
        <v>0</v>
      </c>
      <c r="U2572" s="4" t="s">
        <v>150</v>
      </c>
      <c r="V2572" s="4">
        <v>301172</v>
      </c>
      <c r="W2572" s="4" t="s">
        <v>6677</v>
      </c>
      <c r="X2572" s="4">
        <v>301172</v>
      </c>
      <c r="Y2572" s="4" t="s">
        <v>6677</v>
      </c>
      <c r="Z2572" s="4">
        <v>13</v>
      </c>
      <c r="AA2572" s="4" t="s">
        <v>314</v>
      </c>
      <c r="AB2572" s="4">
        <v>7</v>
      </c>
      <c r="AC2572" s="4" t="s">
        <v>449</v>
      </c>
      <c r="AD2572" s="36">
        <v>2</v>
      </c>
      <c r="AE2572" s="36" t="s">
        <v>6678</v>
      </c>
      <c r="AF2572" s="4"/>
      <c r="AG2572" s="4"/>
      <c r="AH2572" s="4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</row>
    <row r="2573" spans="1:46" ht="15" customHeight="1" x14ac:dyDescent="0.35">
      <c r="A2573" s="4">
        <v>2025</v>
      </c>
      <c r="B2573" s="4" t="s">
        <v>147</v>
      </c>
      <c r="C2573" s="4" t="s">
        <v>148</v>
      </c>
      <c r="D2573" s="55">
        <v>45747</v>
      </c>
      <c r="E2573" s="4" t="s">
        <v>4533</v>
      </c>
      <c r="F2573" s="4" t="s">
        <v>3709</v>
      </c>
      <c r="G2573" s="4" t="s">
        <v>37</v>
      </c>
      <c r="H2573" s="4" t="s">
        <v>38</v>
      </c>
      <c r="I2573" s="4" t="s">
        <v>4520</v>
      </c>
      <c r="J2573" s="4">
        <v>6</v>
      </c>
      <c r="K2573" s="55">
        <v>45889</v>
      </c>
      <c r="L2573" s="4" t="s">
        <v>860</v>
      </c>
      <c r="M2573" s="4" t="s">
        <v>2983</v>
      </c>
      <c r="N2573" s="55" t="s">
        <v>3710</v>
      </c>
      <c r="O2573" s="4" t="s">
        <v>6679</v>
      </c>
      <c r="P2573" s="55">
        <v>45889</v>
      </c>
      <c r="Q2573" s="4" t="s">
        <v>6680</v>
      </c>
      <c r="R2573" s="4"/>
      <c r="S2573" s="4"/>
      <c r="T2573" s="4">
        <v>0</v>
      </c>
      <c r="U2573" s="4" t="s">
        <v>150</v>
      </c>
      <c r="V2573" s="4">
        <v>300608</v>
      </c>
      <c r="W2573" s="4" t="s">
        <v>6681</v>
      </c>
      <c r="X2573" s="4">
        <v>300608</v>
      </c>
      <c r="Y2573" s="4" t="s">
        <v>6681</v>
      </c>
      <c r="Z2573" s="4">
        <v>6</v>
      </c>
      <c r="AA2573" s="4" t="s">
        <v>413</v>
      </c>
      <c r="AB2573" s="4">
        <v>6</v>
      </c>
      <c r="AC2573" s="4" t="s">
        <v>2999</v>
      </c>
      <c r="AD2573" s="36">
        <v>4</v>
      </c>
      <c r="AE2573" s="36" t="s">
        <v>6682</v>
      </c>
      <c r="AF2573" s="4"/>
      <c r="AG2573" s="4"/>
      <c r="AH2573" s="4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</row>
    <row r="2574" spans="1:46" ht="15" customHeight="1" x14ac:dyDescent="0.35">
      <c r="A2574" s="4">
        <v>2025</v>
      </c>
      <c r="B2574" s="4" t="s">
        <v>147</v>
      </c>
      <c r="C2574" s="4" t="s">
        <v>207</v>
      </c>
      <c r="D2574" s="55">
        <v>45742</v>
      </c>
      <c r="E2574" s="4" t="s">
        <v>3708</v>
      </c>
      <c r="F2574" s="4" t="s">
        <v>3709</v>
      </c>
      <c r="G2574" s="4" t="s">
        <v>37</v>
      </c>
      <c r="H2574" s="4" t="s">
        <v>38</v>
      </c>
      <c r="I2574" s="4" t="s">
        <v>5120</v>
      </c>
      <c r="J2574" s="4">
        <v>3</v>
      </c>
      <c r="K2574" s="55">
        <v>45749</v>
      </c>
      <c r="L2574" s="4" t="s">
        <v>860</v>
      </c>
      <c r="M2574" s="4" t="s">
        <v>3632</v>
      </c>
      <c r="N2574" s="55" t="s">
        <v>3710</v>
      </c>
      <c r="O2574" s="4" t="s">
        <v>6683</v>
      </c>
      <c r="P2574" s="55">
        <v>45868</v>
      </c>
      <c r="Q2574" s="4" t="s">
        <v>6684</v>
      </c>
      <c r="R2574" s="4"/>
      <c r="S2574" s="4"/>
      <c r="T2574" s="56">
        <v>0</v>
      </c>
      <c r="U2574" s="56" t="s">
        <v>150</v>
      </c>
      <c r="V2574" s="56">
        <v>300224</v>
      </c>
      <c r="W2574" s="56" t="s">
        <v>1934</v>
      </c>
      <c r="X2574" s="56">
        <v>300224</v>
      </c>
      <c r="Y2574" s="56" t="s">
        <v>1934</v>
      </c>
      <c r="Z2574" s="56">
        <v>2</v>
      </c>
      <c r="AA2574" s="56" t="s">
        <v>72</v>
      </c>
      <c r="AB2574" s="56">
        <v>18</v>
      </c>
      <c r="AC2574" s="56" t="s">
        <v>907</v>
      </c>
      <c r="AD2574" s="37">
        <v>1</v>
      </c>
      <c r="AE2574" s="37" t="s">
        <v>908</v>
      </c>
      <c r="AF2574" s="4"/>
      <c r="AG2574" s="4"/>
      <c r="AH2574" s="4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</row>
    <row r="2575" spans="1:46" ht="15" customHeight="1" x14ac:dyDescent="0.35">
      <c r="A2575" s="4">
        <v>2026</v>
      </c>
      <c r="B2575" s="4" t="s">
        <v>147</v>
      </c>
      <c r="C2575" s="4" t="s">
        <v>148</v>
      </c>
      <c r="D2575" s="55">
        <v>45744</v>
      </c>
      <c r="E2575" s="4" t="s">
        <v>3708</v>
      </c>
      <c r="F2575" s="4" t="s">
        <v>3709</v>
      </c>
      <c r="G2575" s="4" t="s">
        <v>37</v>
      </c>
      <c r="H2575" s="4" t="s">
        <v>4538</v>
      </c>
      <c r="I2575" s="4" t="s">
        <v>5120</v>
      </c>
      <c r="J2575" s="4">
        <v>2</v>
      </c>
      <c r="K2575" s="55">
        <v>45922</v>
      </c>
      <c r="L2575" s="4" t="s">
        <v>4540</v>
      </c>
      <c r="M2575" s="4"/>
      <c r="N2575" s="55" t="s">
        <v>3710</v>
      </c>
      <c r="O2575" s="4"/>
      <c r="P2575" s="55"/>
      <c r="Q2575" s="4"/>
      <c r="R2575" s="4"/>
      <c r="S2575" s="4"/>
      <c r="T2575" s="4">
        <v>0</v>
      </c>
      <c r="U2575" s="4" t="s">
        <v>150</v>
      </c>
      <c r="V2575" s="4">
        <v>300120</v>
      </c>
      <c r="W2575" s="4" t="s">
        <v>6685</v>
      </c>
      <c r="X2575" s="4">
        <v>300120</v>
      </c>
      <c r="Y2575" s="4" t="s">
        <v>6685</v>
      </c>
      <c r="Z2575" s="4">
        <v>2</v>
      </c>
      <c r="AA2575" s="4" t="s">
        <v>72</v>
      </c>
      <c r="AB2575" s="4">
        <v>5</v>
      </c>
      <c r="AC2575" s="4" t="s">
        <v>1440</v>
      </c>
      <c r="AD2575" s="36">
        <v>11</v>
      </c>
      <c r="AE2575" s="36" t="s">
        <v>6686</v>
      </c>
      <c r="AF2575" s="4"/>
      <c r="AG2575" s="4"/>
      <c r="AH2575" s="4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</row>
    <row r="2576" spans="1:46" ht="15" customHeight="1" x14ac:dyDescent="0.35">
      <c r="A2576" s="4">
        <v>2025</v>
      </c>
      <c r="B2576" s="4" t="s">
        <v>147</v>
      </c>
      <c r="C2576" s="4" t="s">
        <v>207</v>
      </c>
      <c r="D2576" s="55">
        <v>45751</v>
      </c>
      <c r="E2576" s="4" t="s">
        <v>3708</v>
      </c>
      <c r="F2576" s="4" t="s">
        <v>3709</v>
      </c>
      <c r="G2576" s="4" t="s">
        <v>37</v>
      </c>
      <c r="H2576" s="4" t="s">
        <v>38</v>
      </c>
      <c r="I2576" s="4" t="s">
        <v>2755</v>
      </c>
      <c r="J2576" s="4">
        <v>4</v>
      </c>
      <c r="K2576" s="55">
        <v>45988</v>
      </c>
      <c r="L2576" s="4" t="s">
        <v>860</v>
      </c>
      <c r="M2576" s="4" t="s">
        <v>5415</v>
      </c>
      <c r="N2576" s="55" t="s">
        <v>3710</v>
      </c>
      <c r="O2576" s="4" t="s">
        <v>6687</v>
      </c>
      <c r="P2576" s="55">
        <v>45988</v>
      </c>
      <c r="Q2576" s="4" t="s">
        <v>6688</v>
      </c>
      <c r="R2576" s="4"/>
      <c r="S2576" s="4"/>
      <c r="T2576" s="56">
        <v>0</v>
      </c>
      <c r="U2576" s="56" t="s">
        <v>150</v>
      </c>
      <c r="V2576" s="56">
        <v>300708</v>
      </c>
      <c r="W2576" s="56" t="s">
        <v>2283</v>
      </c>
      <c r="X2576" s="56">
        <v>300708</v>
      </c>
      <c r="Y2576" s="56" t="s">
        <v>2283</v>
      </c>
      <c r="Z2576" s="56">
        <v>8</v>
      </c>
      <c r="AA2576" s="56" t="s">
        <v>191</v>
      </c>
      <c r="AB2576" s="56">
        <v>4</v>
      </c>
      <c r="AC2576" s="56" t="s">
        <v>2284</v>
      </c>
      <c r="AD2576" s="37">
        <v>1</v>
      </c>
      <c r="AE2576" s="37" t="s">
        <v>2284</v>
      </c>
      <c r="AF2576" s="4"/>
      <c r="AG2576" s="4"/>
      <c r="AH2576" s="4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</row>
    <row r="2577" spans="1:46" ht="15" customHeight="1" x14ac:dyDescent="0.35">
      <c r="A2577" s="4">
        <v>2025</v>
      </c>
      <c r="B2577" s="4" t="s">
        <v>147</v>
      </c>
      <c r="C2577" s="4" t="s">
        <v>207</v>
      </c>
      <c r="D2577" s="55">
        <v>45751</v>
      </c>
      <c r="E2577" s="4" t="s">
        <v>3708</v>
      </c>
      <c r="F2577" s="4" t="s">
        <v>3709</v>
      </c>
      <c r="G2577" s="4" t="s">
        <v>37</v>
      </c>
      <c r="H2577" s="4" t="s">
        <v>38</v>
      </c>
      <c r="I2577" s="4" t="s">
        <v>4520</v>
      </c>
      <c r="J2577" s="4">
        <v>5</v>
      </c>
      <c r="K2577" s="55">
        <v>45882</v>
      </c>
      <c r="L2577" s="4" t="s">
        <v>860</v>
      </c>
      <c r="M2577" s="4" t="s">
        <v>2983</v>
      </c>
      <c r="N2577" s="55" t="s">
        <v>3710</v>
      </c>
      <c r="O2577" s="4" t="s">
        <v>6689</v>
      </c>
      <c r="P2577" s="55">
        <v>45888</v>
      </c>
      <c r="Q2577" s="4" t="s">
        <v>6690</v>
      </c>
      <c r="R2577" s="4"/>
      <c r="S2577" s="4"/>
      <c r="T2577" s="4">
        <v>0</v>
      </c>
      <c r="U2577" s="4" t="s">
        <v>150</v>
      </c>
      <c r="V2577" s="4">
        <v>300562</v>
      </c>
      <c r="W2577" s="4" t="s">
        <v>3033</v>
      </c>
      <c r="X2577" s="4">
        <v>300562</v>
      </c>
      <c r="Y2577" s="4" t="s">
        <v>3033</v>
      </c>
      <c r="Z2577" s="4">
        <v>6</v>
      </c>
      <c r="AA2577" s="4" t="s">
        <v>413</v>
      </c>
      <c r="AB2577" s="4">
        <v>2</v>
      </c>
      <c r="AC2577" s="4" t="s">
        <v>3034</v>
      </c>
      <c r="AD2577" s="36">
        <v>1</v>
      </c>
      <c r="AE2577" s="36" t="s">
        <v>3034</v>
      </c>
      <c r="AF2577" s="4"/>
      <c r="AG2577" s="4"/>
      <c r="AH2577" s="4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</row>
    <row r="2578" spans="1:46" ht="15" customHeight="1" x14ac:dyDescent="0.35">
      <c r="A2578" s="4">
        <v>2025</v>
      </c>
      <c r="B2578" s="4" t="s">
        <v>62</v>
      </c>
      <c r="C2578" s="4" t="s">
        <v>62</v>
      </c>
      <c r="D2578" s="55">
        <v>45742</v>
      </c>
      <c r="E2578" s="4" t="s">
        <v>6691</v>
      </c>
      <c r="F2578" s="4" t="s">
        <v>36</v>
      </c>
      <c r="G2578" s="4" t="s">
        <v>921</v>
      </c>
      <c r="H2578" s="4" t="s">
        <v>38</v>
      </c>
      <c r="I2578" s="4" t="s">
        <v>3923</v>
      </c>
      <c r="J2578" s="4">
        <v>3</v>
      </c>
      <c r="K2578" s="55">
        <v>45744</v>
      </c>
      <c r="L2578" s="4" t="s">
        <v>860</v>
      </c>
      <c r="M2578" s="4" t="s">
        <v>2983</v>
      </c>
      <c r="N2578" s="55" t="s">
        <v>4516</v>
      </c>
      <c r="O2578" s="4" t="s">
        <v>6692</v>
      </c>
      <c r="P2578" s="55">
        <v>45744</v>
      </c>
      <c r="Q2578" s="4" t="s">
        <v>6693</v>
      </c>
      <c r="R2578" s="4"/>
      <c r="S2578" s="4"/>
      <c r="T2578" s="4">
        <v>99</v>
      </c>
      <c r="U2578" s="4" t="s">
        <v>64</v>
      </c>
      <c r="V2578" s="4">
        <v>458</v>
      </c>
      <c r="W2578" s="4" t="s">
        <v>102</v>
      </c>
      <c r="X2578" s="4">
        <v>902</v>
      </c>
      <c r="Y2578" s="4" t="s">
        <v>103</v>
      </c>
      <c r="Z2578" s="4">
        <v>21</v>
      </c>
      <c r="AA2578" s="4" t="s">
        <v>104</v>
      </c>
      <c r="AB2578" s="4">
        <v>1</v>
      </c>
      <c r="AC2578" s="4" t="s">
        <v>104</v>
      </c>
      <c r="AD2578" s="36">
        <v>1</v>
      </c>
      <c r="AE2578" s="36" t="s">
        <v>104</v>
      </c>
      <c r="AF2578" s="4"/>
      <c r="AG2578" s="4"/>
      <c r="AH2578" s="4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</row>
    <row r="2579" spans="1:46" ht="15" customHeight="1" x14ac:dyDescent="0.35">
      <c r="A2579" s="4">
        <v>2025</v>
      </c>
      <c r="B2579" s="4" t="s">
        <v>62</v>
      </c>
      <c r="C2579" s="4" t="s">
        <v>62</v>
      </c>
      <c r="D2579" s="55">
        <v>45741</v>
      </c>
      <c r="E2579" s="4" t="s">
        <v>3935</v>
      </c>
      <c r="F2579" s="4" t="s">
        <v>3709</v>
      </c>
      <c r="G2579" s="4" t="s">
        <v>921</v>
      </c>
      <c r="H2579" s="4" t="s">
        <v>38</v>
      </c>
      <c r="I2579" s="4" t="s">
        <v>3923</v>
      </c>
      <c r="J2579" s="4">
        <v>2</v>
      </c>
      <c r="K2579" s="55">
        <v>45744</v>
      </c>
      <c r="L2579" s="4" t="s">
        <v>860</v>
      </c>
      <c r="M2579" s="4" t="s">
        <v>2983</v>
      </c>
      <c r="N2579" s="55" t="s">
        <v>3710</v>
      </c>
      <c r="O2579" s="4" t="s">
        <v>6694</v>
      </c>
      <c r="P2579" s="55">
        <v>45744</v>
      </c>
      <c r="Q2579" s="4" t="s">
        <v>6695</v>
      </c>
      <c r="R2579" s="4"/>
      <c r="S2579" s="4"/>
      <c r="T2579" s="4">
        <v>99</v>
      </c>
      <c r="U2579" s="4" t="s">
        <v>64</v>
      </c>
      <c r="V2579" s="4">
        <v>462</v>
      </c>
      <c r="W2579" s="4" t="s">
        <v>115</v>
      </c>
      <c r="X2579" s="4">
        <v>942</v>
      </c>
      <c r="Y2579" s="4" t="s">
        <v>116</v>
      </c>
      <c r="Z2579" s="4">
        <v>25</v>
      </c>
      <c r="AA2579" s="4" t="s">
        <v>117</v>
      </c>
      <c r="AB2579" s="4">
        <v>1</v>
      </c>
      <c r="AC2579" s="4" t="s">
        <v>118</v>
      </c>
      <c r="AD2579" s="36">
        <v>1</v>
      </c>
      <c r="AE2579" s="36" t="s">
        <v>119</v>
      </c>
      <c r="AF2579" s="4"/>
      <c r="AG2579" s="4"/>
      <c r="AH2579" s="4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</row>
    <row r="2580" spans="1:46" ht="15" customHeight="1" x14ac:dyDescent="0.35">
      <c r="A2580" s="4">
        <v>2025</v>
      </c>
      <c r="B2580" s="4" t="s">
        <v>34</v>
      </c>
      <c r="C2580" s="4" t="s">
        <v>34</v>
      </c>
      <c r="D2580" s="55">
        <v>45748</v>
      </c>
      <c r="E2580" s="4" t="s">
        <v>3708</v>
      </c>
      <c r="F2580" s="4" t="s">
        <v>3709</v>
      </c>
      <c r="G2580" s="4" t="s">
        <v>37</v>
      </c>
      <c r="H2580" s="4" t="s">
        <v>38</v>
      </c>
      <c r="I2580" s="4" t="s">
        <v>748</v>
      </c>
      <c r="J2580" s="4">
        <v>6</v>
      </c>
      <c r="K2580" s="55">
        <v>45964</v>
      </c>
      <c r="L2580" s="4" t="s">
        <v>860</v>
      </c>
      <c r="M2580" s="4" t="s">
        <v>3185</v>
      </c>
      <c r="N2580" s="55" t="s">
        <v>4973</v>
      </c>
      <c r="O2580" s="4" t="s">
        <v>6696</v>
      </c>
      <c r="P2580" s="55">
        <v>45980</v>
      </c>
      <c r="Q2580" s="4" t="s">
        <v>6697</v>
      </c>
      <c r="R2580" s="4"/>
      <c r="S2580" s="4"/>
      <c r="T2580" s="56">
        <v>10</v>
      </c>
      <c r="U2580" s="56" t="s">
        <v>246</v>
      </c>
      <c r="V2580" s="56">
        <v>117</v>
      </c>
      <c r="W2580" s="56" t="s">
        <v>395</v>
      </c>
      <c r="X2580" s="56">
        <v>1495</v>
      </c>
      <c r="Y2580" s="56" t="s">
        <v>396</v>
      </c>
      <c r="Z2580" s="56">
        <v>15</v>
      </c>
      <c r="AA2580" s="56" t="s">
        <v>43</v>
      </c>
      <c r="AB2580" s="56">
        <v>1</v>
      </c>
      <c r="AC2580" s="56" t="s">
        <v>43</v>
      </c>
      <c r="AD2580" s="37">
        <v>31</v>
      </c>
      <c r="AE2580" s="37" t="s">
        <v>49</v>
      </c>
      <c r="AF2580" s="4"/>
      <c r="AG2580" s="4"/>
      <c r="AH2580" s="4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</row>
    <row r="2581" spans="1:46" ht="15" customHeight="1" x14ac:dyDescent="0.35">
      <c r="A2581" s="4">
        <v>2025</v>
      </c>
      <c r="B2581" s="4" t="s">
        <v>147</v>
      </c>
      <c r="C2581" s="4" t="s">
        <v>207</v>
      </c>
      <c r="D2581" s="55">
        <v>45755</v>
      </c>
      <c r="E2581" s="4" t="s">
        <v>4533</v>
      </c>
      <c r="F2581" s="4" t="s">
        <v>3709</v>
      </c>
      <c r="G2581" s="4" t="s">
        <v>37</v>
      </c>
      <c r="H2581" s="4" t="s">
        <v>38</v>
      </c>
      <c r="I2581" s="4" t="s">
        <v>2755</v>
      </c>
      <c r="J2581" s="56">
        <v>6</v>
      </c>
      <c r="K2581" s="57">
        <v>45813</v>
      </c>
      <c r="L2581" s="4" t="s">
        <v>860</v>
      </c>
      <c r="M2581" s="4" t="s">
        <v>2983</v>
      </c>
      <c r="N2581" s="55" t="s">
        <v>3710</v>
      </c>
      <c r="O2581" s="4" t="s">
        <v>6698</v>
      </c>
      <c r="P2581" s="55">
        <v>45813</v>
      </c>
      <c r="Q2581" s="4" t="s">
        <v>6699</v>
      </c>
      <c r="R2581" s="4"/>
      <c r="S2581" s="4"/>
      <c r="T2581" s="4">
        <v>0</v>
      </c>
      <c r="U2581" s="4" t="s">
        <v>150</v>
      </c>
      <c r="V2581" s="4">
        <v>301713</v>
      </c>
      <c r="W2581" s="4" t="s">
        <v>1455</v>
      </c>
      <c r="X2581" s="4">
        <v>301713</v>
      </c>
      <c r="Y2581" s="4" t="s">
        <v>1455</v>
      </c>
      <c r="Z2581" s="4">
        <v>22</v>
      </c>
      <c r="AA2581" s="4" t="s">
        <v>108</v>
      </c>
      <c r="AB2581" s="4">
        <v>3</v>
      </c>
      <c r="AC2581" s="4" t="s">
        <v>1456</v>
      </c>
      <c r="AD2581" s="36">
        <v>1</v>
      </c>
      <c r="AE2581" s="36" t="s">
        <v>1457</v>
      </c>
      <c r="AF2581" s="4"/>
      <c r="AG2581" s="4"/>
      <c r="AH2581" s="4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</row>
    <row r="2582" spans="1:46" ht="15" customHeight="1" x14ac:dyDescent="0.35">
      <c r="A2582" s="4">
        <v>2025</v>
      </c>
      <c r="B2582" s="4" t="s">
        <v>147</v>
      </c>
      <c r="C2582" s="4" t="s">
        <v>148</v>
      </c>
      <c r="D2582" s="55">
        <v>45735</v>
      </c>
      <c r="E2582" s="4" t="s">
        <v>4533</v>
      </c>
      <c r="F2582" s="4" t="s">
        <v>3709</v>
      </c>
      <c r="G2582" s="4" t="s">
        <v>37</v>
      </c>
      <c r="H2582" s="4" t="s">
        <v>38</v>
      </c>
      <c r="I2582" s="4" t="s">
        <v>2742</v>
      </c>
      <c r="J2582" s="4">
        <v>5</v>
      </c>
      <c r="K2582" s="55">
        <v>45831</v>
      </c>
      <c r="L2582" s="4" t="s">
        <v>860</v>
      </c>
      <c r="M2582" s="4" t="s">
        <v>2983</v>
      </c>
      <c r="N2582" s="55" t="s">
        <v>4516</v>
      </c>
      <c r="O2582" s="4" t="s">
        <v>6700</v>
      </c>
      <c r="P2582" s="55">
        <v>45831</v>
      </c>
      <c r="Q2582" s="4" t="s">
        <v>6701</v>
      </c>
      <c r="R2582" s="4"/>
      <c r="S2582" s="4"/>
      <c r="T2582" s="4">
        <v>0</v>
      </c>
      <c r="U2582" s="4" t="s">
        <v>150</v>
      </c>
      <c r="V2582" s="4">
        <v>300795</v>
      </c>
      <c r="W2582" s="4" t="s">
        <v>6702</v>
      </c>
      <c r="X2582" s="4">
        <v>300795</v>
      </c>
      <c r="Y2582" s="4" t="s">
        <v>6702</v>
      </c>
      <c r="Z2582" s="4">
        <v>9</v>
      </c>
      <c r="AA2582" s="4" t="s">
        <v>417</v>
      </c>
      <c r="AB2582" s="4">
        <v>1</v>
      </c>
      <c r="AC2582" s="4" t="s">
        <v>417</v>
      </c>
      <c r="AD2582" s="36">
        <v>4</v>
      </c>
      <c r="AE2582" s="36" t="s">
        <v>6703</v>
      </c>
      <c r="AF2582" s="4"/>
      <c r="AG2582" s="4"/>
      <c r="AH2582" s="4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</row>
    <row r="2583" spans="1:46" ht="15" customHeight="1" x14ac:dyDescent="0.35">
      <c r="A2583" s="4">
        <v>2026</v>
      </c>
      <c r="B2583" s="4" t="s">
        <v>147</v>
      </c>
      <c r="C2583" s="4" t="s">
        <v>148</v>
      </c>
      <c r="D2583" s="55">
        <v>45734</v>
      </c>
      <c r="E2583" s="4" t="s">
        <v>3708</v>
      </c>
      <c r="F2583" s="4" t="s">
        <v>3709</v>
      </c>
      <c r="G2583" s="4" t="s">
        <v>37</v>
      </c>
      <c r="H2583" s="4" t="s">
        <v>4538</v>
      </c>
      <c r="I2583" s="4" t="s">
        <v>2742</v>
      </c>
      <c r="J2583" s="4">
        <v>1</v>
      </c>
      <c r="K2583" s="57">
        <v>45734</v>
      </c>
      <c r="L2583" s="4" t="s">
        <v>4540</v>
      </c>
      <c r="M2583" s="4" t="s">
        <v>6704</v>
      </c>
      <c r="N2583" s="55" t="s">
        <v>3710</v>
      </c>
      <c r="O2583" s="4"/>
      <c r="P2583" s="55"/>
      <c r="Q2583" s="4"/>
      <c r="R2583" s="4"/>
      <c r="S2583" s="4"/>
      <c r="T2583" s="4">
        <v>0</v>
      </c>
      <c r="U2583" s="4" t="s">
        <v>150</v>
      </c>
      <c r="V2583" s="4">
        <v>301805</v>
      </c>
      <c r="W2583" s="4" t="s">
        <v>6705</v>
      </c>
      <c r="X2583" s="4">
        <v>301805</v>
      </c>
      <c r="Y2583" s="4" t="s">
        <v>6705</v>
      </c>
      <c r="Z2583" s="4">
        <v>24</v>
      </c>
      <c r="AA2583" s="4" t="s">
        <v>569</v>
      </c>
      <c r="AB2583" s="4">
        <v>1</v>
      </c>
      <c r="AC2583" s="4" t="s">
        <v>569</v>
      </c>
      <c r="AD2583" s="36">
        <v>2</v>
      </c>
      <c r="AE2583" s="36" t="s">
        <v>6706</v>
      </c>
      <c r="AF2583" s="4"/>
      <c r="AG2583" s="4"/>
      <c r="AH2583" s="4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</row>
    <row r="2584" spans="1:46" ht="15" customHeight="1" x14ac:dyDescent="0.35">
      <c r="A2584" s="4">
        <v>2026</v>
      </c>
      <c r="B2584" s="4" t="s">
        <v>147</v>
      </c>
      <c r="C2584" s="4" t="s">
        <v>148</v>
      </c>
      <c r="D2584" s="55">
        <v>46009</v>
      </c>
      <c r="E2584" s="4" t="s">
        <v>3708</v>
      </c>
      <c r="F2584" s="4" t="s">
        <v>3709</v>
      </c>
      <c r="G2584" s="4" t="s">
        <v>37</v>
      </c>
      <c r="H2584" s="4" t="s">
        <v>4538</v>
      </c>
      <c r="I2584" s="4" t="s">
        <v>2742</v>
      </c>
      <c r="J2584" s="4">
        <v>1</v>
      </c>
      <c r="K2584" s="55">
        <v>46022</v>
      </c>
      <c r="L2584" s="4" t="s">
        <v>4540</v>
      </c>
      <c r="M2584" s="4"/>
      <c r="N2584" s="55" t="s">
        <v>3710</v>
      </c>
      <c r="O2584" s="4"/>
      <c r="P2584" s="55"/>
      <c r="Q2584" s="4"/>
      <c r="R2584" s="4"/>
      <c r="S2584" s="4"/>
      <c r="T2584" s="4">
        <v>0</v>
      </c>
      <c r="U2584" s="4" t="s">
        <v>150</v>
      </c>
      <c r="V2584" s="4">
        <v>301550</v>
      </c>
      <c r="W2584" s="4" t="s">
        <v>6707</v>
      </c>
      <c r="X2584" s="4">
        <v>301550</v>
      </c>
      <c r="Y2584" s="4" t="s">
        <v>6707</v>
      </c>
      <c r="Z2584" s="4">
        <v>20</v>
      </c>
      <c r="AA2584" s="4" t="s">
        <v>324</v>
      </c>
      <c r="AB2584" s="4">
        <v>3</v>
      </c>
      <c r="AC2584" s="4" t="s">
        <v>621</v>
      </c>
      <c r="AD2584" s="36">
        <v>3</v>
      </c>
      <c r="AE2584" s="36" t="s">
        <v>6708</v>
      </c>
      <c r="AF2584" s="4"/>
      <c r="AG2584" s="4"/>
      <c r="AH2584" s="4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</row>
    <row r="2585" spans="1:46" ht="15" customHeight="1" x14ac:dyDescent="0.35">
      <c r="A2585" s="4">
        <v>2025</v>
      </c>
      <c r="B2585" s="4" t="s">
        <v>147</v>
      </c>
      <c r="C2585" s="4" t="s">
        <v>148</v>
      </c>
      <c r="D2585" s="55">
        <v>45751</v>
      </c>
      <c r="E2585" s="4" t="s">
        <v>3708</v>
      </c>
      <c r="F2585" s="4" t="s">
        <v>3709</v>
      </c>
      <c r="G2585" s="4" t="s">
        <v>37</v>
      </c>
      <c r="H2585" s="4" t="s">
        <v>38</v>
      </c>
      <c r="I2585" s="4" t="s">
        <v>2742</v>
      </c>
      <c r="J2585" s="56">
        <v>5</v>
      </c>
      <c r="K2585" s="57">
        <v>45995</v>
      </c>
      <c r="L2585" s="4" t="s">
        <v>860</v>
      </c>
      <c r="M2585" s="4" t="s">
        <v>5530</v>
      </c>
      <c r="N2585" s="55" t="s">
        <v>3710</v>
      </c>
      <c r="O2585" s="4" t="s">
        <v>6709</v>
      </c>
      <c r="P2585" s="55">
        <v>45995</v>
      </c>
      <c r="Q2585" s="4" t="s">
        <v>6710</v>
      </c>
      <c r="R2585" s="4"/>
      <c r="S2585" s="4"/>
      <c r="T2585" s="4">
        <v>0</v>
      </c>
      <c r="U2585" s="4" t="s">
        <v>150</v>
      </c>
      <c r="V2585" s="4">
        <v>301577</v>
      </c>
      <c r="W2585" s="4" t="s">
        <v>6711</v>
      </c>
      <c r="X2585" s="4">
        <v>301577</v>
      </c>
      <c r="Y2585" s="4" t="s">
        <v>6711</v>
      </c>
      <c r="Z2585" s="4">
        <v>20</v>
      </c>
      <c r="AA2585" s="4" t="s">
        <v>324</v>
      </c>
      <c r="AB2585" s="4">
        <v>6</v>
      </c>
      <c r="AC2585" s="4" t="s">
        <v>825</v>
      </c>
      <c r="AD2585" s="36">
        <v>5</v>
      </c>
      <c r="AE2585" s="36" t="s">
        <v>6712</v>
      </c>
      <c r="AF2585" s="4"/>
      <c r="AG2585" s="4"/>
      <c r="AH2585" s="4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</row>
    <row r="2586" spans="1:46" ht="15" customHeight="1" x14ac:dyDescent="0.35">
      <c r="A2586" s="4">
        <v>2026</v>
      </c>
      <c r="B2586" s="4" t="s">
        <v>147</v>
      </c>
      <c r="C2586" s="4" t="s">
        <v>207</v>
      </c>
      <c r="D2586" s="55">
        <v>45949</v>
      </c>
      <c r="E2586" s="4" t="s">
        <v>3708</v>
      </c>
      <c r="F2586" s="4" t="s">
        <v>3709</v>
      </c>
      <c r="G2586" s="4" t="s">
        <v>37</v>
      </c>
      <c r="H2586" s="4" t="s">
        <v>38</v>
      </c>
      <c r="I2586" s="4" t="s">
        <v>2742</v>
      </c>
      <c r="J2586" s="4">
        <v>4</v>
      </c>
      <c r="K2586" s="55">
        <v>46062</v>
      </c>
      <c r="L2586" s="4" t="s">
        <v>860</v>
      </c>
      <c r="M2586" s="4" t="s">
        <v>6713</v>
      </c>
      <c r="N2586" s="55" t="s">
        <v>4546</v>
      </c>
      <c r="O2586" s="4" t="s">
        <v>6714</v>
      </c>
      <c r="P2586" s="55">
        <v>46062</v>
      </c>
      <c r="Q2586" s="4" t="s">
        <v>6715</v>
      </c>
      <c r="R2586" s="55">
        <v>46063</v>
      </c>
      <c r="S2586" s="4" t="s">
        <v>6716</v>
      </c>
      <c r="T2586" s="4">
        <v>0</v>
      </c>
      <c r="U2586" s="4" t="s">
        <v>150</v>
      </c>
      <c r="V2586" s="4">
        <v>300792</v>
      </c>
      <c r="W2586" s="4" t="s">
        <v>3208</v>
      </c>
      <c r="X2586" s="4">
        <v>300792</v>
      </c>
      <c r="Y2586" s="4" t="s">
        <v>3208</v>
      </c>
      <c r="Z2586" s="4">
        <v>9</v>
      </c>
      <c r="AA2586" s="4" t="s">
        <v>417</v>
      </c>
      <c r="AB2586" s="4">
        <v>1</v>
      </c>
      <c r="AC2586" s="4" t="s">
        <v>417</v>
      </c>
      <c r="AD2586" s="36">
        <v>1</v>
      </c>
      <c r="AE2586" s="36" t="s">
        <v>417</v>
      </c>
      <c r="AF2586" s="4"/>
      <c r="AG2586" s="4"/>
      <c r="AH2586" s="4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</row>
    <row r="2587" spans="1:46" ht="15" customHeight="1" x14ac:dyDescent="0.35">
      <c r="A2587" s="4">
        <v>2025</v>
      </c>
      <c r="B2587" s="4" t="s">
        <v>147</v>
      </c>
      <c r="C2587" s="4" t="s">
        <v>148</v>
      </c>
      <c r="D2587" s="55">
        <v>45756</v>
      </c>
      <c r="E2587" s="4" t="s">
        <v>3708</v>
      </c>
      <c r="F2587" s="4" t="s">
        <v>3709</v>
      </c>
      <c r="G2587" s="4" t="s">
        <v>37</v>
      </c>
      <c r="H2587" s="4" t="s">
        <v>38</v>
      </c>
      <c r="I2587" s="4" t="s">
        <v>4520</v>
      </c>
      <c r="J2587" s="4">
        <v>6</v>
      </c>
      <c r="K2587" s="57">
        <v>45849</v>
      </c>
      <c r="L2587" s="4" t="s">
        <v>860</v>
      </c>
      <c r="M2587" s="4" t="s">
        <v>2983</v>
      </c>
      <c r="N2587" s="55" t="s">
        <v>3710</v>
      </c>
      <c r="O2587" s="4" t="s">
        <v>6717</v>
      </c>
      <c r="P2587" s="55">
        <v>45849</v>
      </c>
      <c r="Q2587" s="4" t="s">
        <v>6718</v>
      </c>
      <c r="R2587" s="4"/>
      <c r="S2587" s="4"/>
      <c r="T2587" s="4">
        <v>0</v>
      </c>
      <c r="U2587" s="4" t="s">
        <v>150</v>
      </c>
      <c r="V2587" s="4">
        <v>301158</v>
      </c>
      <c r="W2587" s="4" t="s">
        <v>6719</v>
      </c>
      <c r="X2587" s="4">
        <v>301158</v>
      </c>
      <c r="Y2587" s="4" t="s">
        <v>6719</v>
      </c>
      <c r="Z2587" s="4">
        <v>13</v>
      </c>
      <c r="AA2587" s="4" t="s">
        <v>314</v>
      </c>
      <c r="AB2587" s="4">
        <v>5</v>
      </c>
      <c r="AC2587" s="4" t="s">
        <v>1585</v>
      </c>
      <c r="AD2587" s="36">
        <v>2</v>
      </c>
      <c r="AE2587" s="36" t="s">
        <v>6720</v>
      </c>
      <c r="AF2587" s="4"/>
      <c r="AG2587" s="4"/>
      <c r="AH2587" s="4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</row>
    <row r="2588" spans="1:46" ht="15" customHeight="1" x14ac:dyDescent="0.35">
      <c r="A2588" s="4">
        <v>2026</v>
      </c>
      <c r="B2588" s="4" t="s">
        <v>147</v>
      </c>
      <c r="C2588" s="4" t="s">
        <v>148</v>
      </c>
      <c r="D2588" s="55">
        <v>46060</v>
      </c>
      <c r="E2588" s="4" t="s">
        <v>6721</v>
      </c>
      <c r="F2588" s="4" t="s">
        <v>3709</v>
      </c>
      <c r="G2588" s="4" t="s">
        <v>37</v>
      </c>
      <c r="H2588" s="4" t="s">
        <v>4538</v>
      </c>
      <c r="I2588" s="4" t="s">
        <v>4539</v>
      </c>
      <c r="J2588" s="4">
        <v>1</v>
      </c>
      <c r="K2588" s="55">
        <v>46063</v>
      </c>
      <c r="L2588" s="4" t="s">
        <v>4540</v>
      </c>
      <c r="M2588" s="4" t="s">
        <v>6722</v>
      </c>
      <c r="N2588" s="55" t="s">
        <v>3710</v>
      </c>
      <c r="O2588" s="4"/>
      <c r="P2588" s="55"/>
      <c r="Q2588" s="4"/>
      <c r="R2588" s="4"/>
      <c r="S2588" s="4"/>
      <c r="T2588" s="4">
        <v>0</v>
      </c>
      <c r="U2588" s="4" t="s">
        <v>150</v>
      </c>
      <c r="V2588" s="4">
        <v>301437</v>
      </c>
      <c r="W2588" s="4" t="s">
        <v>6723</v>
      </c>
      <c r="X2588" s="4">
        <v>301437</v>
      </c>
      <c r="Y2588" s="4" t="s">
        <v>6723</v>
      </c>
      <c r="Z2588" s="4">
        <v>16</v>
      </c>
      <c r="AA2588" s="4" t="s">
        <v>88</v>
      </c>
      <c r="AB2588" s="4">
        <v>7</v>
      </c>
      <c r="AC2588" s="4" t="s">
        <v>1490</v>
      </c>
      <c r="AD2588" s="36">
        <v>2</v>
      </c>
      <c r="AE2588" s="36" t="s">
        <v>6724</v>
      </c>
      <c r="AF2588" s="4"/>
      <c r="AG2588" s="4"/>
      <c r="AH2588" s="4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</row>
    <row r="2589" spans="1:46" ht="15" customHeight="1" x14ac:dyDescent="0.35">
      <c r="A2589" s="4">
        <v>2025</v>
      </c>
      <c r="B2589" s="4" t="s">
        <v>147</v>
      </c>
      <c r="C2589" s="4" t="s">
        <v>207</v>
      </c>
      <c r="D2589" s="55">
        <v>45750</v>
      </c>
      <c r="E2589" s="4" t="s">
        <v>3198</v>
      </c>
      <c r="F2589" s="4" t="s">
        <v>3709</v>
      </c>
      <c r="G2589" s="4" t="s">
        <v>921</v>
      </c>
      <c r="H2589" s="4" t="s">
        <v>38</v>
      </c>
      <c r="I2589" s="4" t="s">
        <v>2728</v>
      </c>
      <c r="J2589" s="4">
        <v>2</v>
      </c>
      <c r="K2589" s="55">
        <v>45824</v>
      </c>
      <c r="L2589" s="4" t="s">
        <v>860</v>
      </c>
      <c r="M2589" s="4" t="s">
        <v>3632</v>
      </c>
      <c r="N2589" s="55" t="s">
        <v>3710</v>
      </c>
      <c r="O2589" s="4" t="s">
        <v>6725</v>
      </c>
      <c r="P2589" s="55">
        <v>45824</v>
      </c>
      <c r="Q2589" s="4" t="s">
        <v>6726</v>
      </c>
      <c r="R2589" s="4"/>
      <c r="S2589" s="4"/>
      <c r="T2589" s="4">
        <v>0</v>
      </c>
      <c r="U2589" s="4" t="s">
        <v>150</v>
      </c>
      <c r="V2589" s="4">
        <v>300460</v>
      </c>
      <c r="W2589" s="4" t="s">
        <v>739</v>
      </c>
      <c r="X2589" s="4">
        <v>300460</v>
      </c>
      <c r="Y2589" s="4" t="s">
        <v>739</v>
      </c>
      <c r="Z2589" s="4">
        <v>5</v>
      </c>
      <c r="AA2589" s="4" t="s">
        <v>77</v>
      </c>
      <c r="AB2589" s="4">
        <v>3</v>
      </c>
      <c r="AC2589" s="4" t="s">
        <v>740</v>
      </c>
      <c r="AD2589" s="36">
        <v>1</v>
      </c>
      <c r="AE2589" s="36" t="s">
        <v>741</v>
      </c>
      <c r="AF2589" s="4"/>
      <c r="AG2589" s="4"/>
      <c r="AH2589" s="4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</row>
    <row r="2590" spans="1:46" ht="15" customHeight="1" x14ac:dyDescent="0.35">
      <c r="A2590" s="4">
        <v>2025</v>
      </c>
      <c r="B2590" s="4" t="s">
        <v>147</v>
      </c>
      <c r="C2590" s="4" t="s">
        <v>148</v>
      </c>
      <c r="D2590" s="55">
        <v>45758</v>
      </c>
      <c r="E2590" s="4" t="s">
        <v>3708</v>
      </c>
      <c r="F2590" s="4" t="s">
        <v>3709</v>
      </c>
      <c r="G2590" s="4" t="s">
        <v>37</v>
      </c>
      <c r="H2590" s="4" t="s">
        <v>38</v>
      </c>
      <c r="I2590" s="4" t="s">
        <v>4520</v>
      </c>
      <c r="J2590" s="4">
        <v>6</v>
      </c>
      <c r="K2590" s="55">
        <v>45882</v>
      </c>
      <c r="L2590" s="4" t="s">
        <v>860</v>
      </c>
      <c r="M2590" s="4" t="s">
        <v>2983</v>
      </c>
      <c r="N2590" s="55" t="s">
        <v>3710</v>
      </c>
      <c r="O2590" s="4" t="s">
        <v>6727</v>
      </c>
      <c r="P2590" s="55">
        <v>45882</v>
      </c>
      <c r="Q2590" s="4" t="s">
        <v>6728</v>
      </c>
      <c r="R2590" s="4"/>
      <c r="S2590" s="4"/>
      <c r="T2590" s="4">
        <v>0</v>
      </c>
      <c r="U2590" s="4" t="s">
        <v>150</v>
      </c>
      <c r="V2590" s="4">
        <v>301194</v>
      </c>
      <c r="W2590" s="4" t="s">
        <v>2707</v>
      </c>
      <c r="X2590" s="4">
        <v>301194</v>
      </c>
      <c r="Y2590" s="4" t="s">
        <v>2707</v>
      </c>
      <c r="Z2590" s="4">
        <v>13</v>
      </c>
      <c r="AA2590" s="4" t="s">
        <v>314</v>
      </c>
      <c r="AB2590" s="4">
        <v>9</v>
      </c>
      <c r="AC2590" s="4" t="s">
        <v>808</v>
      </c>
      <c r="AD2590" s="36">
        <v>6</v>
      </c>
      <c r="AE2590" s="36" t="s">
        <v>2708</v>
      </c>
      <c r="AF2590" s="4"/>
      <c r="AG2590" s="4"/>
      <c r="AH2590" s="4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</row>
    <row r="2591" spans="1:46" ht="15" customHeight="1" x14ac:dyDescent="0.35">
      <c r="A2591" s="4">
        <v>2025</v>
      </c>
      <c r="B2591" s="4" t="s">
        <v>147</v>
      </c>
      <c r="C2591" s="4" t="s">
        <v>148</v>
      </c>
      <c r="D2591" s="55">
        <v>45761</v>
      </c>
      <c r="E2591" s="4" t="s">
        <v>3708</v>
      </c>
      <c r="F2591" s="4" t="s">
        <v>3709</v>
      </c>
      <c r="G2591" s="4" t="s">
        <v>37</v>
      </c>
      <c r="H2591" s="4" t="s">
        <v>38</v>
      </c>
      <c r="I2591" s="4" t="s">
        <v>4520</v>
      </c>
      <c r="J2591" s="4">
        <v>6</v>
      </c>
      <c r="K2591" s="55">
        <v>45799</v>
      </c>
      <c r="L2591" s="4" t="s">
        <v>860</v>
      </c>
      <c r="M2591" s="4" t="s">
        <v>2983</v>
      </c>
      <c r="N2591" s="55" t="s">
        <v>3710</v>
      </c>
      <c r="O2591" s="4" t="s">
        <v>6729</v>
      </c>
      <c r="P2591" s="55">
        <v>45804</v>
      </c>
      <c r="Q2591" s="4" t="s">
        <v>6730</v>
      </c>
      <c r="R2591" s="4"/>
      <c r="S2591" s="4"/>
      <c r="T2591" s="4">
        <v>0</v>
      </c>
      <c r="U2591" s="4" t="s">
        <v>150</v>
      </c>
      <c r="V2591" s="4">
        <v>301204</v>
      </c>
      <c r="W2591" s="4" t="s">
        <v>6731</v>
      </c>
      <c r="X2591" s="4">
        <v>301204</v>
      </c>
      <c r="Y2591" s="4" t="s">
        <v>6731</v>
      </c>
      <c r="Z2591" s="4">
        <v>13</v>
      </c>
      <c r="AA2591" s="4" t="s">
        <v>314</v>
      </c>
      <c r="AB2591" s="4">
        <v>10</v>
      </c>
      <c r="AC2591" s="4" t="s">
        <v>3125</v>
      </c>
      <c r="AD2591" s="36">
        <v>8</v>
      </c>
      <c r="AE2591" s="36" t="s">
        <v>6732</v>
      </c>
      <c r="AF2591" s="4"/>
      <c r="AG2591" s="4"/>
      <c r="AH2591" s="4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</row>
    <row r="2592" spans="1:46" ht="15" customHeight="1" x14ac:dyDescent="0.35">
      <c r="A2592" s="4">
        <v>2025</v>
      </c>
      <c r="B2592" s="4" t="s">
        <v>147</v>
      </c>
      <c r="C2592" s="4" t="s">
        <v>148</v>
      </c>
      <c r="D2592" s="55">
        <v>45763</v>
      </c>
      <c r="E2592" s="4" t="s">
        <v>3708</v>
      </c>
      <c r="F2592" s="4" t="s">
        <v>3709</v>
      </c>
      <c r="G2592" s="4" t="s">
        <v>37</v>
      </c>
      <c r="H2592" s="4" t="s">
        <v>38</v>
      </c>
      <c r="I2592" s="4" t="s">
        <v>4520</v>
      </c>
      <c r="J2592" s="4">
        <v>6</v>
      </c>
      <c r="K2592" s="55">
        <v>45873</v>
      </c>
      <c r="L2592" s="4" t="s">
        <v>860</v>
      </c>
      <c r="M2592" s="4" t="s">
        <v>2983</v>
      </c>
      <c r="N2592" s="55" t="s">
        <v>3710</v>
      </c>
      <c r="O2592" s="4" t="s">
        <v>6733</v>
      </c>
      <c r="P2592" s="55">
        <v>45894</v>
      </c>
      <c r="Q2592" s="4" t="s">
        <v>6734</v>
      </c>
      <c r="R2592" s="4"/>
      <c r="S2592" s="4"/>
      <c r="T2592" s="4">
        <v>0</v>
      </c>
      <c r="U2592" s="4" t="s">
        <v>150</v>
      </c>
      <c r="V2592" s="4">
        <v>301135</v>
      </c>
      <c r="W2592" s="4" t="s">
        <v>6735</v>
      </c>
      <c r="X2592" s="4">
        <v>301135</v>
      </c>
      <c r="Y2592" s="4" t="s">
        <v>6735</v>
      </c>
      <c r="Z2592" s="4">
        <v>13</v>
      </c>
      <c r="AA2592" s="4" t="s">
        <v>314</v>
      </c>
      <c r="AB2592" s="4">
        <v>1</v>
      </c>
      <c r="AC2592" s="4" t="s">
        <v>315</v>
      </c>
      <c r="AD2592" s="36">
        <v>9</v>
      </c>
      <c r="AE2592" s="36" t="s">
        <v>6736</v>
      </c>
      <c r="AF2592" s="4"/>
      <c r="AG2592" s="4"/>
      <c r="AH2592" s="4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</row>
    <row r="2593" spans="1:46" ht="15" customHeight="1" x14ac:dyDescent="0.35">
      <c r="A2593" s="4">
        <v>2025</v>
      </c>
      <c r="B2593" s="4" t="s">
        <v>147</v>
      </c>
      <c r="C2593" s="4" t="s">
        <v>148</v>
      </c>
      <c r="D2593" s="55">
        <v>45763</v>
      </c>
      <c r="E2593" s="4" t="s">
        <v>4533</v>
      </c>
      <c r="F2593" s="4" t="s">
        <v>3709</v>
      </c>
      <c r="G2593" s="4" t="s">
        <v>37</v>
      </c>
      <c r="H2593" s="4" t="s">
        <v>38</v>
      </c>
      <c r="I2593" s="4" t="s">
        <v>2755</v>
      </c>
      <c r="J2593" s="4">
        <v>3</v>
      </c>
      <c r="K2593" s="55">
        <v>45798</v>
      </c>
      <c r="L2593" s="4" t="s">
        <v>860</v>
      </c>
      <c r="M2593" s="4" t="s">
        <v>2983</v>
      </c>
      <c r="N2593" s="55" t="s">
        <v>3710</v>
      </c>
      <c r="O2593" s="4" t="s">
        <v>6737</v>
      </c>
      <c r="P2593" s="55">
        <v>45798</v>
      </c>
      <c r="Q2593" s="4" t="s">
        <v>6738</v>
      </c>
      <c r="R2593" s="4"/>
      <c r="S2593" s="4"/>
      <c r="T2593" s="4">
        <v>0</v>
      </c>
      <c r="U2593" s="4" t="s">
        <v>150</v>
      </c>
      <c r="V2593" s="4">
        <v>300728</v>
      </c>
      <c r="W2593" s="4" t="s">
        <v>6739</v>
      </c>
      <c r="X2593" s="4">
        <v>300728</v>
      </c>
      <c r="Y2593" s="4" t="s">
        <v>6739</v>
      </c>
      <c r="Z2593" s="4">
        <v>8</v>
      </c>
      <c r="AA2593" s="4" t="s">
        <v>191</v>
      </c>
      <c r="AB2593" s="4">
        <v>6</v>
      </c>
      <c r="AC2593" s="4" t="s">
        <v>705</v>
      </c>
      <c r="AD2593" s="36">
        <v>5</v>
      </c>
      <c r="AE2593" s="36" t="s">
        <v>6740</v>
      </c>
      <c r="AF2593" s="4"/>
      <c r="AG2593" s="4"/>
      <c r="AH2593" s="4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</row>
    <row r="2594" spans="1:46" ht="15" customHeight="1" x14ac:dyDescent="0.35">
      <c r="A2594" s="4">
        <v>2025</v>
      </c>
      <c r="B2594" s="4" t="s">
        <v>147</v>
      </c>
      <c r="C2594" s="4" t="s">
        <v>207</v>
      </c>
      <c r="D2594" s="55">
        <v>45763</v>
      </c>
      <c r="E2594" s="4" t="s">
        <v>4533</v>
      </c>
      <c r="F2594" s="4" t="s">
        <v>3709</v>
      </c>
      <c r="G2594" s="4" t="s">
        <v>37</v>
      </c>
      <c r="H2594" s="4" t="s">
        <v>38</v>
      </c>
      <c r="I2594" s="4" t="s">
        <v>3923</v>
      </c>
      <c r="J2594" s="4">
        <v>6</v>
      </c>
      <c r="K2594" s="55"/>
      <c r="L2594" s="4" t="s">
        <v>860</v>
      </c>
      <c r="M2594" s="4" t="s">
        <v>2983</v>
      </c>
      <c r="N2594" s="55" t="s">
        <v>3710</v>
      </c>
      <c r="O2594" s="4" t="s">
        <v>6741</v>
      </c>
      <c r="P2594" s="55">
        <v>45805</v>
      </c>
      <c r="Q2594" s="4" t="s">
        <v>6742</v>
      </c>
      <c r="R2594" s="4"/>
      <c r="S2594" s="4"/>
      <c r="T2594" s="4">
        <v>0</v>
      </c>
      <c r="U2594" s="4" t="s">
        <v>150</v>
      </c>
      <c r="V2594" s="4">
        <v>301663</v>
      </c>
      <c r="W2594" s="4" t="s">
        <v>777</v>
      </c>
      <c r="X2594" s="4">
        <v>301663</v>
      </c>
      <c r="Y2594" s="4" t="s">
        <v>777</v>
      </c>
      <c r="Z2594" s="4">
        <v>21</v>
      </c>
      <c r="AA2594" s="4" t="s">
        <v>104</v>
      </c>
      <c r="AB2594" s="4">
        <v>8</v>
      </c>
      <c r="AC2594" s="4" t="s">
        <v>778</v>
      </c>
      <c r="AD2594" s="36">
        <v>1</v>
      </c>
      <c r="AE2594" s="36" t="s">
        <v>779</v>
      </c>
      <c r="AF2594" s="4"/>
      <c r="AG2594" s="4"/>
      <c r="AH2594" s="4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</row>
    <row r="2595" spans="1:46" ht="15" customHeight="1" x14ac:dyDescent="0.35">
      <c r="A2595" s="4">
        <v>2025</v>
      </c>
      <c r="B2595" s="4" t="s">
        <v>147</v>
      </c>
      <c r="C2595" s="4" t="s">
        <v>148</v>
      </c>
      <c r="D2595" s="55">
        <v>45763</v>
      </c>
      <c r="E2595" s="4" t="s">
        <v>3708</v>
      </c>
      <c r="F2595" s="4" t="s">
        <v>3709</v>
      </c>
      <c r="G2595" s="4" t="s">
        <v>37</v>
      </c>
      <c r="H2595" s="4" t="s">
        <v>38</v>
      </c>
      <c r="I2595" s="4" t="s">
        <v>3923</v>
      </c>
      <c r="J2595" s="4">
        <v>6</v>
      </c>
      <c r="K2595" s="55">
        <v>45772</v>
      </c>
      <c r="L2595" s="4" t="s">
        <v>860</v>
      </c>
      <c r="M2595" s="4" t="s">
        <v>2983</v>
      </c>
      <c r="N2595" s="55" t="s">
        <v>3710</v>
      </c>
      <c r="O2595" s="4" t="s">
        <v>6743</v>
      </c>
      <c r="P2595" s="55">
        <v>45833</v>
      </c>
      <c r="Q2595" s="4" t="s">
        <v>6744</v>
      </c>
      <c r="R2595" s="4"/>
      <c r="S2595" s="4"/>
      <c r="T2595" s="4">
        <v>0</v>
      </c>
      <c r="U2595" s="4" t="s">
        <v>150</v>
      </c>
      <c r="V2595" s="4">
        <v>301864</v>
      </c>
      <c r="W2595" s="4" t="s">
        <v>3622</v>
      </c>
      <c r="X2595" s="4">
        <v>301864</v>
      </c>
      <c r="Y2595" s="4" t="s">
        <v>3622</v>
      </c>
      <c r="Z2595" s="4">
        <v>25</v>
      </c>
      <c r="AA2595" s="4" t="s">
        <v>117</v>
      </c>
      <c r="AB2595" s="4">
        <v>3</v>
      </c>
      <c r="AC2595" s="4" t="s">
        <v>784</v>
      </c>
      <c r="AD2595" s="36">
        <v>4</v>
      </c>
      <c r="AE2595" s="36" t="s">
        <v>3623</v>
      </c>
      <c r="AF2595" s="4"/>
      <c r="AG2595" s="4"/>
      <c r="AH2595" s="4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</row>
    <row r="2596" spans="1:46" ht="15" customHeight="1" x14ac:dyDescent="0.35">
      <c r="A2596" s="4">
        <v>2025</v>
      </c>
      <c r="B2596" s="4" t="s">
        <v>147</v>
      </c>
      <c r="C2596" s="4" t="s">
        <v>148</v>
      </c>
      <c r="D2596" s="55">
        <v>45757</v>
      </c>
      <c r="E2596" s="4" t="s">
        <v>3198</v>
      </c>
      <c r="F2596" s="4" t="s">
        <v>36</v>
      </c>
      <c r="G2596" s="4" t="s">
        <v>921</v>
      </c>
      <c r="H2596" s="4" t="s">
        <v>38</v>
      </c>
      <c r="I2596" s="4" t="s">
        <v>2948</v>
      </c>
      <c r="J2596" s="4">
        <v>3</v>
      </c>
      <c r="K2596" s="55">
        <v>45800</v>
      </c>
      <c r="L2596" s="4" t="s">
        <v>860</v>
      </c>
      <c r="M2596" s="4" t="s">
        <v>2983</v>
      </c>
      <c r="N2596" s="55" t="s">
        <v>4516</v>
      </c>
      <c r="O2596" s="4" t="s">
        <v>6745</v>
      </c>
      <c r="P2596" s="55">
        <v>45800</v>
      </c>
      <c r="Q2596" s="4" t="s">
        <v>6746</v>
      </c>
      <c r="R2596" s="4"/>
      <c r="S2596" s="4"/>
      <c r="T2596" s="4">
        <v>0</v>
      </c>
      <c r="U2596" s="4" t="s">
        <v>150</v>
      </c>
      <c r="V2596" s="4">
        <v>300335</v>
      </c>
      <c r="W2596" s="4" t="s">
        <v>2986</v>
      </c>
      <c r="X2596" s="4">
        <v>300335</v>
      </c>
      <c r="Y2596" s="4" t="s">
        <v>2986</v>
      </c>
      <c r="Z2596" s="4">
        <v>4</v>
      </c>
      <c r="AA2596" s="4" t="s">
        <v>301</v>
      </c>
      <c r="AB2596" s="4">
        <v>1</v>
      </c>
      <c r="AC2596" s="4" t="s">
        <v>301</v>
      </c>
      <c r="AD2596" s="36">
        <v>5</v>
      </c>
      <c r="AE2596" s="36" t="s">
        <v>2987</v>
      </c>
      <c r="AF2596" s="4"/>
      <c r="AG2596" s="4"/>
      <c r="AH2596" s="4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</row>
    <row r="2597" spans="1:46" ht="15" customHeight="1" x14ac:dyDescent="0.35">
      <c r="A2597" s="4">
        <v>2025</v>
      </c>
      <c r="B2597" s="4" t="s">
        <v>147</v>
      </c>
      <c r="C2597" s="4" t="s">
        <v>148</v>
      </c>
      <c r="D2597" s="55">
        <v>45735</v>
      </c>
      <c r="E2597" s="4" t="s">
        <v>2956</v>
      </c>
      <c r="F2597" s="4" t="s">
        <v>36</v>
      </c>
      <c r="G2597" s="4" t="s">
        <v>921</v>
      </c>
      <c r="H2597" s="4" t="s">
        <v>38</v>
      </c>
      <c r="I2597" s="4" t="s">
        <v>3923</v>
      </c>
      <c r="J2597" s="4">
        <v>3</v>
      </c>
      <c r="K2597" s="55">
        <v>45762</v>
      </c>
      <c r="L2597" s="4" t="s">
        <v>860</v>
      </c>
      <c r="M2597" s="4" t="s">
        <v>2983</v>
      </c>
      <c r="N2597" s="55" t="s">
        <v>4546</v>
      </c>
      <c r="O2597" s="4" t="s">
        <v>6747</v>
      </c>
      <c r="P2597" s="55">
        <v>45762</v>
      </c>
      <c r="Q2597" s="4" t="s">
        <v>6748</v>
      </c>
      <c r="R2597" s="4"/>
      <c r="S2597" s="4"/>
      <c r="T2597" s="4">
        <v>0</v>
      </c>
      <c r="U2597" s="4" t="s">
        <v>150</v>
      </c>
      <c r="V2597" s="4">
        <v>300945</v>
      </c>
      <c r="W2597" s="4" t="s">
        <v>2635</v>
      </c>
      <c r="X2597" s="4">
        <v>300945</v>
      </c>
      <c r="Y2597" s="4" t="s">
        <v>2635</v>
      </c>
      <c r="Z2597" s="4">
        <v>10</v>
      </c>
      <c r="AA2597" s="4" t="s">
        <v>256</v>
      </c>
      <c r="AB2597" s="4">
        <v>9</v>
      </c>
      <c r="AC2597" s="4" t="s">
        <v>1410</v>
      </c>
      <c r="AD2597" s="36">
        <v>5</v>
      </c>
      <c r="AE2597" s="36" t="s">
        <v>2636</v>
      </c>
      <c r="AF2597" s="4"/>
      <c r="AG2597" s="4"/>
      <c r="AH2597" s="4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</row>
    <row r="2598" spans="1:46" ht="15" customHeight="1" x14ac:dyDescent="0.35">
      <c r="A2598" s="4">
        <v>2025</v>
      </c>
      <c r="B2598" s="4" t="s">
        <v>147</v>
      </c>
      <c r="C2598" s="4" t="s">
        <v>148</v>
      </c>
      <c r="D2598" s="55">
        <v>45888</v>
      </c>
      <c r="E2598" s="4" t="s">
        <v>3708</v>
      </c>
      <c r="F2598" s="4" t="s">
        <v>3709</v>
      </c>
      <c r="G2598" s="4" t="s">
        <v>37</v>
      </c>
      <c r="H2598" s="4" t="s">
        <v>38</v>
      </c>
      <c r="I2598" s="4" t="s">
        <v>4515</v>
      </c>
      <c r="J2598" s="4">
        <v>7</v>
      </c>
      <c r="K2598" s="55">
        <v>45979</v>
      </c>
      <c r="L2598" s="4" t="s">
        <v>860</v>
      </c>
      <c r="M2598" s="4" t="s">
        <v>3632</v>
      </c>
      <c r="N2598" s="55" t="s">
        <v>4516</v>
      </c>
      <c r="O2598" s="4" t="s">
        <v>6749</v>
      </c>
      <c r="P2598" s="55">
        <v>45979</v>
      </c>
      <c r="Q2598" s="4" t="s">
        <v>6750</v>
      </c>
      <c r="R2598" s="4"/>
      <c r="S2598" s="4"/>
      <c r="T2598" s="4">
        <v>0</v>
      </c>
      <c r="U2598" s="4" t="s">
        <v>150</v>
      </c>
      <c r="V2598" s="4">
        <v>300037</v>
      </c>
      <c r="W2598" s="4" t="s">
        <v>6751</v>
      </c>
      <c r="X2598" s="4">
        <v>300037</v>
      </c>
      <c r="Y2598" s="4" t="s">
        <v>6751</v>
      </c>
      <c r="Z2598" s="4">
        <v>1</v>
      </c>
      <c r="AA2598" s="4" t="s">
        <v>67</v>
      </c>
      <c r="AB2598" s="4">
        <v>3</v>
      </c>
      <c r="AC2598" s="4" t="s">
        <v>6151</v>
      </c>
      <c r="AD2598" s="36">
        <v>10</v>
      </c>
      <c r="AE2598" s="36" t="s">
        <v>6752</v>
      </c>
      <c r="AF2598" s="4"/>
      <c r="AG2598" s="4"/>
      <c r="AH2598" s="4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</row>
    <row r="2599" spans="1:46" ht="15" customHeight="1" x14ac:dyDescent="0.35">
      <c r="A2599" s="4">
        <v>2025</v>
      </c>
      <c r="B2599" s="4" t="s">
        <v>147</v>
      </c>
      <c r="C2599" s="4" t="s">
        <v>207</v>
      </c>
      <c r="D2599" s="55">
        <v>45700</v>
      </c>
      <c r="E2599" s="4" t="s">
        <v>2956</v>
      </c>
      <c r="F2599" s="4" t="s">
        <v>3709</v>
      </c>
      <c r="G2599" s="4" t="s">
        <v>921</v>
      </c>
      <c r="H2599" s="4" t="s">
        <v>38</v>
      </c>
      <c r="I2599" s="4" t="s">
        <v>2712</v>
      </c>
      <c r="J2599" s="4">
        <v>2</v>
      </c>
      <c r="K2599" s="55">
        <v>45762</v>
      </c>
      <c r="L2599" s="4" t="s">
        <v>860</v>
      </c>
      <c r="M2599" s="4" t="s">
        <v>2983</v>
      </c>
      <c r="N2599" s="55" t="s">
        <v>4516</v>
      </c>
      <c r="O2599" s="4" t="s">
        <v>6753</v>
      </c>
      <c r="P2599" s="55">
        <v>45762</v>
      </c>
      <c r="Q2599" s="4" t="s">
        <v>6754</v>
      </c>
      <c r="R2599" s="4"/>
      <c r="S2599" s="4"/>
      <c r="T2599" s="4">
        <v>0</v>
      </c>
      <c r="U2599" s="4" t="s">
        <v>150</v>
      </c>
      <c r="V2599" s="4">
        <v>301796</v>
      </c>
      <c r="W2599" s="4" t="s">
        <v>3578</v>
      </c>
      <c r="X2599" s="4">
        <v>301796</v>
      </c>
      <c r="Y2599" s="4" t="s">
        <v>3578</v>
      </c>
      <c r="Z2599" s="4">
        <v>23</v>
      </c>
      <c r="AA2599" s="4" t="s">
        <v>113</v>
      </c>
      <c r="AB2599" s="4">
        <v>4</v>
      </c>
      <c r="AC2599" s="4" t="s">
        <v>1512</v>
      </c>
      <c r="AD2599" s="36">
        <v>1</v>
      </c>
      <c r="AE2599" s="36" t="s">
        <v>1512</v>
      </c>
      <c r="AF2599" s="4"/>
      <c r="AG2599" s="4"/>
      <c r="AH2599" s="4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</row>
    <row r="2600" spans="1:46" ht="15" customHeight="1" x14ac:dyDescent="0.35">
      <c r="A2600" s="4">
        <v>2025</v>
      </c>
      <c r="B2600" s="4" t="s">
        <v>147</v>
      </c>
      <c r="C2600" s="4" t="s">
        <v>207</v>
      </c>
      <c r="D2600" s="55">
        <v>45771</v>
      </c>
      <c r="E2600" s="4" t="s">
        <v>3708</v>
      </c>
      <c r="F2600" s="4" t="s">
        <v>3709</v>
      </c>
      <c r="G2600" s="4" t="s">
        <v>37</v>
      </c>
      <c r="H2600" s="4" t="s">
        <v>38</v>
      </c>
      <c r="I2600" s="4" t="s">
        <v>4515</v>
      </c>
      <c r="J2600" s="4">
        <v>6</v>
      </c>
      <c r="K2600" s="55">
        <v>45880</v>
      </c>
      <c r="L2600" s="4" t="s">
        <v>860</v>
      </c>
      <c r="M2600" s="4" t="s">
        <v>3632</v>
      </c>
      <c r="N2600" s="55" t="s">
        <v>4516</v>
      </c>
      <c r="O2600" s="4" t="s">
        <v>6755</v>
      </c>
      <c r="P2600" s="55">
        <v>45880</v>
      </c>
      <c r="Q2600" s="4" t="s">
        <v>6756</v>
      </c>
      <c r="R2600" s="4"/>
      <c r="S2600" s="4"/>
      <c r="T2600" s="4">
        <v>0</v>
      </c>
      <c r="U2600" s="4" t="s">
        <v>150</v>
      </c>
      <c r="V2600" s="4">
        <v>300022</v>
      </c>
      <c r="W2600" s="4" t="s">
        <v>700</v>
      </c>
      <c r="X2600" s="4">
        <v>300022</v>
      </c>
      <c r="Y2600" s="4" t="s">
        <v>700</v>
      </c>
      <c r="Z2600" s="4">
        <v>1</v>
      </c>
      <c r="AA2600" s="4" t="s">
        <v>67</v>
      </c>
      <c r="AB2600" s="4">
        <v>2</v>
      </c>
      <c r="AC2600" s="4" t="s">
        <v>701</v>
      </c>
      <c r="AD2600" s="36">
        <v>1</v>
      </c>
      <c r="AE2600" s="36" t="s">
        <v>701</v>
      </c>
      <c r="AF2600" s="4"/>
      <c r="AG2600" s="4"/>
      <c r="AH2600" s="4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</row>
    <row r="2601" spans="1:46" ht="15" customHeight="1" x14ac:dyDescent="0.35">
      <c r="A2601" s="4">
        <v>2025</v>
      </c>
      <c r="B2601" s="4" t="s">
        <v>147</v>
      </c>
      <c r="C2601" s="4" t="s">
        <v>148</v>
      </c>
      <c r="D2601" s="55">
        <v>45751</v>
      </c>
      <c r="E2601" s="4" t="s">
        <v>2956</v>
      </c>
      <c r="F2601" s="4" t="s">
        <v>36</v>
      </c>
      <c r="G2601" s="4" t="s">
        <v>921</v>
      </c>
      <c r="H2601" s="4" t="s">
        <v>38</v>
      </c>
      <c r="I2601" s="4" t="s">
        <v>2735</v>
      </c>
      <c r="J2601" s="4">
        <v>3</v>
      </c>
      <c r="K2601" s="55">
        <v>45789</v>
      </c>
      <c r="L2601" s="4" t="s">
        <v>860</v>
      </c>
      <c r="M2601" s="4"/>
      <c r="N2601" s="55" t="s">
        <v>3710</v>
      </c>
      <c r="O2601" s="4" t="s">
        <v>6757</v>
      </c>
      <c r="P2601" s="55">
        <v>45789</v>
      </c>
      <c r="Q2601" s="4" t="s">
        <v>6758</v>
      </c>
      <c r="R2601" s="4"/>
      <c r="S2601" s="4"/>
      <c r="T2601" s="4">
        <v>0</v>
      </c>
      <c r="U2601" s="4" t="s">
        <v>150</v>
      </c>
      <c r="V2601" s="4">
        <v>301245</v>
      </c>
      <c r="W2601" s="4" t="s">
        <v>4263</v>
      </c>
      <c r="X2601" s="4">
        <v>301245</v>
      </c>
      <c r="Y2601" s="4" t="s">
        <v>4263</v>
      </c>
      <c r="Z2601" s="4">
        <v>14</v>
      </c>
      <c r="AA2601" s="4" t="s">
        <v>731</v>
      </c>
      <c r="AB2601" s="4">
        <v>3</v>
      </c>
      <c r="AC2601" s="4" t="s">
        <v>731</v>
      </c>
      <c r="AD2601" s="36">
        <v>8</v>
      </c>
      <c r="AE2601" s="36" t="s">
        <v>4264</v>
      </c>
      <c r="AF2601" s="4"/>
      <c r="AG2601" s="4"/>
      <c r="AH2601" s="4"/>
      <c r="AI2601" s="6"/>
      <c r="AJ2601" s="6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</row>
    <row r="2602" spans="1:46" ht="15" customHeight="1" x14ac:dyDescent="0.35">
      <c r="A2602" s="4">
        <v>2025</v>
      </c>
      <c r="B2602" s="4" t="s">
        <v>34</v>
      </c>
      <c r="C2602" s="4" t="s">
        <v>34</v>
      </c>
      <c r="D2602" s="55">
        <v>45740</v>
      </c>
      <c r="E2602" s="4" t="s">
        <v>4533</v>
      </c>
      <c r="F2602" s="4" t="s">
        <v>3709</v>
      </c>
      <c r="G2602" s="4" t="s">
        <v>37</v>
      </c>
      <c r="H2602" s="4" t="s">
        <v>38</v>
      </c>
      <c r="I2602" s="4" t="s">
        <v>4515</v>
      </c>
      <c r="J2602" s="4">
        <v>7</v>
      </c>
      <c r="K2602" s="55">
        <v>45771</v>
      </c>
      <c r="L2602" s="4" t="s">
        <v>860</v>
      </c>
      <c r="M2602" s="4" t="s">
        <v>3632</v>
      </c>
      <c r="N2602" s="55" t="s">
        <v>4973</v>
      </c>
      <c r="O2602" s="4" t="s">
        <v>6759</v>
      </c>
      <c r="P2602" s="55">
        <v>45819</v>
      </c>
      <c r="Q2602" s="4" t="s">
        <v>6760</v>
      </c>
      <c r="R2602" s="4"/>
      <c r="S2602" s="4"/>
      <c r="T2602" s="4">
        <v>11</v>
      </c>
      <c r="U2602" s="4" t="s">
        <v>342</v>
      </c>
      <c r="V2602" s="4">
        <v>134</v>
      </c>
      <c r="W2602" s="4" t="s">
        <v>874</v>
      </c>
      <c r="X2602" s="4">
        <v>515</v>
      </c>
      <c r="Y2602" s="4" t="s">
        <v>874</v>
      </c>
      <c r="Z2602" s="4">
        <v>15</v>
      </c>
      <c r="AA2602" s="4" t="s">
        <v>43</v>
      </c>
      <c r="AB2602" s="4">
        <v>1</v>
      </c>
      <c r="AC2602" s="4" t="s">
        <v>43</v>
      </c>
      <c r="AD2602" s="36">
        <v>40</v>
      </c>
      <c r="AE2602" s="36" t="s">
        <v>672</v>
      </c>
      <c r="AF2602" s="4"/>
      <c r="AG2602" s="4"/>
      <c r="AH2602" s="4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</row>
    <row r="2603" spans="1:46" ht="15" customHeight="1" x14ac:dyDescent="0.35">
      <c r="A2603" s="4">
        <v>2025</v>
      </c>
      <c r="B2603" s="4" t="s">
        <v>147</v>
      </c>
      <c r="C2603" s="4" t="s">
        <v>207</v>
      </c>
      <c r="D2603" s="55">
        <v>45770</v>
      </c>
      <c r="E2603" s="4" t="s">
        <v>3708</v>
      </c>
      <c r="F2603" s="4" t="s">
        <v>3709</v>
      </c>
      <c r="G2603" s="4" t="s">
        <v>37</v>
      </c>
      <c r="H2603" s="4" t="s">
        <v>38</v>
      </c>
      <c r="I2603" s="4" t="s">
        <v>2755</v>
      </c>
      <c r="J2603" s="4">
        <v>6</v>
      </c>
      <c r="K2603" s="55">
        <v>45926</v>
      </c>
      <c r="L2603" s="4" t="s">
        <v>860</v>
      </c>
      <c r="M2603" s="4" t="s">
        <v>2983</v>
      </c>
      <c r="N2603" s="55" t="s">
        <v>3710</v>
      </c>
      <c r="O2603" s="4" t="s">
        <v>6761</v>
      </c>
      <c r="P2603" s="55">
        <v>45926</v>
      </c>
      <c r="Q2603" s="4" t="s">
        <v>6762</v>
      </c>
      <c r="R2603" s="4"/>
      <c r="S2603" s="4"/>
      <c r="T2603" s="4">
        <v>0</v>
      </c>
      <c r="U2603" s="4" t="s">
        <v>150</v>
      </c>
      <c r="V2603" s="4">
        <v>300716</v>
      </c>
      <c r="W2603" s="4" t="s">
        <v>3584</v>
      </c>
      <c r="X2603" s="4">
        <v>300716</v>
      </c>
      <c r="Y2603" s="4" t="s">
        <v>3584</v>
      </c>
      <c r="Z2603" s="4">
        <v>8</v>
      </c>
      <c r="AA2603" s="4" t="s">
        <v>191</v>
      </c>
      <c r="AB2603" s="4">
        <v>5</v>
      </c>
      <c r="AC2603" s="4" t="s">
        <v>3585</v>
      </c>
      <c r="AD2603" s="36">
        <v>1</v>
      </c>
      <c r="AE2603" s="36" t="s">
        <v>3586</v>
      </c>
      <c r="AF2603" s="4"/>
      <c r="AG2603" s="4"/>
      <c r="AH2603" s="4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</row>
    <row r="2604" spans="1:46" ht="15" customHeight="1" x14ac:dyDescent="0.35">
      <c r="A2604" s="4">
        <v>2025</v>
      </c>
      <c r="B2604" s="4" t="s">
        <v>147</v>
      </c>
      <c r="C2604" s="4" t="s">
        <v>148</v>
      </c>
      <c r="D2604" s="55">
        <v>45772</v>
      </c>
      <c r="E2604" s="4" t="s">
        <v>3198</v>
      </c>
      <c r="F2604" s="4" t="s">
        <v>36</v>
      </c>
      <c r="G2604" s="4" t="s">
        <v>921</v>
      </c>
      <c r="H2604" s="4" t="s">
        <v>38</v>
      </c>
      <c r="I2604" s="4" t="s">
        <v>748</v>
      </c>
      <c r="J2604" s="4">
        <v>3</v>
      </c>
      <c r="K2604" s="55">
        <v>45789</v>
      </c>
      <c r="L2604" s="4" t="s">
        <v>860</v>
      </c>
      <c r="M2604" s="4" t="s">
        <v>2983</v>
      </c>
      <c r="N2604" s="55" t="s">
        <v>3710</v>
      </c>
      <c r="O2604" s="4" t="s">
        <v>6763</v>
      </c>
      <c r="P2604" s="55">
        <v>45789</v>
      </c>
      <c r="Q2604" s="4" t="s">
        <v>6764</v>
      </c>
      <c r="R2604" s="4"/>
      <c r="S2604" s="4"/>
      <c r="T2604" s="4">
        <v>0</v>
      </c>
      <c r="U2604" s="4" t="s">
        <v>150</v>
      </c>
      <c r="V2604" s="4">
        <v>301380</v>
      </c>
      <c r="W2604" s="4" t="s">
        <v>668</v>
      </c>
      <c r="X2604" s="4">
        <v>301380</v>
      </c>
      <c r="Y2604" s="4" t="s">
        <v>668</v>
      </c>
      <c r="Z2604" s="4">
        <v>15</v>
      </c>
      <c r="AA2604" s="4" t="s">
        <v>43</v>
      </c>
      <c r="AB2604" s="4">
        <v>8</v>
      </c>
      <c r="AC2604" s="4" t="s">
        <v>421</v>
      </c>
      <c r="AD2604" s="36">
        <v>10</v>
      </c>
      <c r="AE2604" s="36" t="s">
        <v>669</v>
      </c>
      <c r="AF2604" s="4"/>
      <c r="AG2604" s="4"/>
      <c r="AH2604" s="4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</row>
    <row r="2605" spans="1:46" ht="15" customHeight="1" x14ac:dyDescent="0.35">
      <c r="A2605" s="4">
        <v>2026</v>
      </c>
      <c r="B2605" s="4" t="s">
        <v>147</v>
      </c>
      <c r="C2605" s="4" t="s">
        <v>207</v>
      </c>
      <c r="D2605" s="55">
        <v>45757</v>
      </c>
      <c r="E2605" s="4" t="s">
        <v>3708</v>
      </c>
      <c r="F2605" s="4" t="s">
        <v>3709</v>
      </c>
      <c r="G2605" s="4" t="s">
        <v>37</v>
      </c>
      <c r="H2605" s="4" t="s">
        <v>38</v>
      </c>
      <c r="I2605" s="4" t="s">
        <v>4515</v>
      </c>
      <c r="J2605" s="4">
        <v>2</v>
      </c>
      <c r="K2605" s="55">
        <v>46072</v>
      </c>
      <c r="L2605" s="4" t="s">
        <v>860</v>
      </c>
      <c r="M2605" s="4" t="s">
        <v>3632</v>
      </c>
      <c r="N2605" s="55" t="s">
        <v>4516</v>
      </c>
      <c r="O2605" s="4" t="s">
        <v>6765</v>
      </c>
      <c r="P2605" s="55">
        <v>46072</v>
      </c>
      <c r="Q2605" s="4" t="s">
        <v>6766</v>
      </c>
      <c r="R2605" s="58">
        <v>46072</v>
      </c>
      <c r="S2605" s="4" t="s">
        <v>6767</v>
      </c>
      <c r="T2605" s="4">
        <v>0</v>
      </c>
      <c r="U2605" s="4" t="s">
        <v>150</v>
      </c>
      <c r="V2605" s="4">
        <v>301471</v>
      </c>
      <c r="W2605" s="4" t="s">
        <v>1114</v>
      </c>
      <c r="X2605" s="4">
        <v>301471</v>
      </c>
      <c r="Y2605" s="4" t="s">
        <v>1114</v>
      </c>
      <c r="Z2605" s="4">
        <v>17</v>
      </c>
      <c r="AA2605" s="4" t="s">
        <v>319</v>
      </c>
      <c r="AB2605" s="4">
        <v>1</v>
      </c>
      <c r="AC2605" s="4" t="s">
        <v>320</v>
      </c>
      <c r="AD2605" s="36">
        <v>1</v>
      </c>
      <c r="AE2605" s="36" t="s">
        <v>320</v>
      </c>
      <c r="AF2605" s="4"/>
      <c r="AG2605" s="4"/>
      <c r="AH2605" s="4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</row>
    <row r="2606" spans="1:46" ht="15" customHeight="1" x14ac:dyDescent="0.35">
      <c r="A2606" s="4">
        <v>2025</v>
      </c>
      <c r="B2606" s="4" t="s">
        <v>147</v>
      </c>
      <c r="C2606" s="4" t="s">
        <v>207</v>
      </c>
      <c r="D2606" s="55">
        <v>45757</v>
      </c>
      <c r="E2606" s="4" t="s">
        <v>4533</v>
      </c>
      <c r="F2606" s="4" t="s">
        <v>3709</v>
      </c>
      <c r="G2606" s="4" t="s">
        <v>37</v>
      </c>
      <c r="H2606" s="4" t="s">
        <v>38</v>
      </c>
      <c r="I2606" s="4" t="s">
        <v>5120</v>
      </c>
      <c r="J2606" s="4">
        <v>5</v>
      </c>
      <c r="K2606" s="55">
        <v>45776</v>
      </c>
      <c r="L2606" s="4" t="s">
        <v>860</v>
      </c>
      <c r="M2606" s="4" t="s">
        <v>4585</v>
      </c>
      <c r="N2606" s="55"/>
      <c r="O2606" s="4" t="s">
        <v>6768</v>
      </c>
      <c r="P2606" s="55">
        <v>45776</v>
      </c>
      <c r="Q2606" s="4" t="s">
        <v>6769</v>
      </c>
      <c r="R2606" s="4"/>
      <c r="S2606" s="4"/>
      <c r="T2606" s="4">
        <v>0</v>
      </c>
      <c r="U2606" s="4" t="s">
        <v>150</v>
      </c>
      <c r="V2606" s="4">
        <v>300139</v>
      </c>
      <c r="W2606" s="4" t="s">
        <v>3092</v>
      </c>
      <c r="X2606" s="4">
        <v>300139</v>
      </c>
      <c r="Y2606" s="4" t="s">
        <v>3092</v>
      </c>
      <c r="Z2606" s="4">
        <v>2</v>
      </c>
      <c r="AA2606" s="4" t="s">
        <v>72</v>
      </c>
      <c r="AB2606" s="4">
        <v>8</v>
      </c>
      <c r="AC2606" s="4" t="s">
        <v>3093</v>
      </c>
      <c r="AD2606" s="36">
        <v>1</v>
      </c>
      <c r="AE2606" s="36" t="s">
        <v>3093</v>
      </c>
      <c r="AF2606" s="4"/>
      <c r="AG2606" s="4"/>
      <c r="AH2606" s="4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</row>
    <row r="2607" spans="1:46" ht="15" customHeight="1" x14ac:dyDescent="0.35">
      <c r="A2607" s="4">
        <v>2025</v>
      </c>
      <c r="B2607" s="4" t="s">
        <v>147</v>
      </c>
      <c r="C2607" s="4" t="s">
        <v>148</v>
      </c>
      <c r="D2607" s="55">
        <v>45722</v>
      </c>
      <c r="E2607" s="4" t="s">
        <v>4533</v>
      </c>
      <c r="F2607" s="4" t="s">
        <v>3709</v>
      </c>
      <c r="G2607" s="4" t="s">
        <v>37</v>
      </c>
      <c r="H2607" s="4" t="s">
        <v>38</v>
      </c>
      <c r="I2607" s="4" t="s">
        <v>3491</v>
      </c>
      <c r="J2607" s="4">
        <v>8</v>
      </c>
      <c r="K2607" s="55">
        <v>45771</v>
      </c>
      <c r="L2607" s="4" t="s">
        <v>860</v>
      </c>
      <c r="M2607" s="4" t="s">
        <v>2949</v>
      </c>
      <c r="N2607" s="55" t="s">
        <v>4546</v>
      </c>
      <c r="O2607" s="4" t="s">
        <v>6770</v>
      </c>
      <c r="P2607" s="55">
        <v>45771</v>
      </c>
      <c r="Q2607" s="4" t="s">
        <v>6771</v>
      </c>
      <c r="R2607" s="4"/>
      <c r="S2607" s="4"/>
      <c r="T2607" s="56">
        <v>0</v>
      </c>
      <c r="U2607" s="56" t="s">
        <v>150</v>
      </c>
      <c r="V2607" s="4">
        <v>301291</v>
      </c>
      <c r="W2607" s="56" t="s">
        <v>684</v>
      </c>
      <c r="X2607" s="4">
        <v>301291</v>
      </c>
      <c r="Y2607" s="4" t="s">
        <v>684</v>
      </c>
      <c r="Z2607" s="4">
        <v>15</v>
      </c>
      <c r="AA2607" s="4" t="s">
        <v>43</v>
      </c>
      <c r="AB2607" s="4">
        <v>1</v>
      </c>
      <c r="AC2607" s="4" t="s">
        <v>43</v>
      </c>
      <c r="AD2607" s="36">
        <v>42</v>
      </c>
      <c r="AE2607" s="36" t="s">
        <v>685</v>
      </c>
      <c r="AF2607" s="4"/>
      <c r="AG2607" s="4"/>
      <c r="AH2607" s="4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</row>
    <row r="2608" spans="1:46" ht="15" customHeight="1" x14ac:dyDescent="0.35">
      <c r="A2608" s="4">
        <v>2025</v>
      </c>
      <c r="B2608" s="4" t="s">
        <v>147</v>
      </c>
      <c r="C2608" s="4" t="s">
        <v>148</v>
      </c>
      <c r="D2608" s="55">
        <v>45721</v>
      </c>
      <c r="E2608" s="4" t="s">
        <v>4533</v>
      </c>
      <c r="F2608" s="4" t="s">
        <v>3709</v>
      </c>
      <c r="G2608" s="4" t="s">
        <v>37</v>
      </c>
      <c r="H2608" s="4" t="s">
        <v>38</v>
      </c>
      <c r="I2608" s="4" t="s">
        <v>3491</v>
      </c>
      <c r="J2608" s="4">
        <v>6</v>
      </c>
      <c r="K2608" s="55">
        <v>45771</v>
      </c>
      <c r="L2608" s="4" t="s">
        <v>860</v>
      </c>
      <c r="M2608" s="4" t="s">
        <v>2949</v>
      </c>
      <c r="N2608" s="55" t="s">
        <v>4546</v>
      </c>
      <c r="O2608" s="4" t="s">
        <v>6772</v>
      </c>
      <c r="P2608" s="55">
        <v>45771</v>
      </c>
      <c r="Q2608" s="4" t="s">
        <v>6773</v>
      </c>
      <c r="R2608" s="4"/>
      <c r="S2608" s="4"/>
      <c r="T2608" s="4">
        <v>0</v>
      </c>
      <c r="U2608" s="4" t="s">
        <v>150</v>
      </c>
      <c r="V2608" s="4">
        <v>301264</v>
      </c>
      <c r="W2608" s="4" t="s">
        <v>441</v>
      </c>
      <c r="X2608" s="4">
        <v>301264</v>
      </c>
      <c r="Y2608" s="4" t="s">
        <v>441</v>
      </c>
      <c r="Z2608" s="4">
        <v>15</v>
      </c>
      <c r="AA2608" s="4" t="s">
        <v>43</v>
      </c>
      <c r="AB2608" s="4">
        <v>1</v>
      </c>
      <c r="AC2608" s="4" t="s">
        <v>43</v>
      </c>
      <c r="AD2608" s="36">
        <v>15</v>
      </c>
      <c r="AE2608" s="36" t="s">
        <v>340</v>
      </c>
      <c r="AF2608" s="4"/>
      <c r="AG2608" s="4"/>
      <c r="AH2608" s="4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</row>
    <row r="2609" spans="1:46" ht="15" customHeight="1" x14ac:dyDescent="0.35">
      <c r="A2609" s="4">
        <v>2025</v>
      </c>
      <c r="B2609" s="4" t="s">
        <v>147</v>
      </c>
      <c r="C2609" s="4" t="s">
        <v>148</v>
      </c>
      <c r="D2609" s="55">
        <v>45776</v>
      </c>
      <c r="E2609" s="4" t="s">
        <v>2956</v>
      </c>
      <c r="F2609" s="4" t="s">
        <v>36</v>
      </c>
      <c r="G2609" s="4" t="s">
        <v>921</v>
      </c>
      <c r="H2609" s="4" t="s">
        <v>38</v>
      </c>
      <c r="I2609" s="4" t="s">
        <v>2755</v>
      </c>
      <c r="J2609" s="4">
        <v>1</v>
      </c>
      <c r="K2609" s="55">
        <v>45776</v>
      </c>
      <c r="L2609" s="4" t="s">
        <v>860</v>
      </c>
      <c r="M2609" s="4" t="s">
        <v>2983</v>
      </c>
      <c r="N2609" s="55"/>
      <c r="O2609" s="4" t="s">
        <v>6774</v>
      </c>
      <c r="P2609" s="55">
        <v>45784</v>
      </c>
      <c r="Q2609" s="4" t="s">
        <v>6775</v>
      </c>
      <c r="R2609" s="4"/>
      <c r="S2609" s="4"/>
      <c r="T2609" s="4">
        <v>0</v>
      </c>
      <c r="U2609" s="4" t="s">
        <v>150</v>
      </c>
      <c r="V2609" s="4">
        <v>300707</v>
      </c>
      <c r="W2609" s="4" t="s">
        <v>3946</v>
      </c>
      <c r="X2609" s="4">
        <v>300707</v>
      </c>
      <c r="Y2609" s="4" t="s">
        <v>3946</v>
      </c>
      <c r="Z2609" s="4">
        <v>8</v>
      </c>
      <c r="AA2609" s="4" t="s">
        <v>191</v>
      </c>
      <c r="AB2609" s="4">
        <v>3</v>
      </c>
      <c r="AC2609" s="4" t="s">
        <v>202</v>
      </c>
      <c r="AD2609" s="36">
        <v>9</v>
      </c>
      <c r="AE2609" s="36" t="s">
        <v>3947</v>
      </c>
      <c r="AF2609" s="4"/>
      <c r="AG2609" s="4"/>
      <c r="AH2609" s="4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</row>
    <row r="2610" spans="1:46" ht="15" customHeight="1" x14ac:dyDescent="0.35">
      <c r="A2610" s="4">
        <v>2025</v>
      </c>
      <c r="B2610" s="4" t="s">
        <v>147</v>
      </c>
      <c r="C2610" s="4" t="s">
        <v>148</v>
      </c>
      <c r="D2610" s="55">
        <v>45691</v>
      </c>
      <c r="E2610" s="4" t="s">
        <v>4533</v>
      </c>
      <c r="F2610" s="4" t="s">
        <v>3709</v>
      </c>
      <c r="G2610" s="4" t="s">
        <v>37</v>
      </c>
      <c r="H2610" s="4" t="s">
        <v>38</v>
      </c>
      <c r="I2610" s="4" t="s">
        <v>3491</v>
      </c>
      <c r="J2610" s="4">
        <v>8</v>
      </c>
      <c r="K2610" s="55">
        <v>45772</v>
      </c>
      <c r="L2610" s="4" t="s">
        <v>860</v>
      </c>
      <c r="M2610" s="4" t="s">
        <v>2983</v>
      </c>
      <c r="N2610" s="55" t="s">
        <v>4546</v>
      </c>
      <c r="O2610" s="4" t="s">
        <v>6776</v>
      </c>
      <c r="P2610" s="55">
        <v>45772</v>
      </c>
      <c r="Q2610" s="4" t="s">
        <v>6777</v>
      </c>
      <c r="R2610" s="4"/>
      <c r="S2610" s="4"/>
      <c r="T2610" s="4">
        <v>0</v>
      </c>
      <c r="U2610" s="4" t="s">
        <v>150</v>
      </c>
      <c r="V2610" s="4">
        <v>301267</v>
      </c>
      <c r="W2610" s="4" t="s">
        <v>637</v>
      </c>
      <c r="X2610" s="4">
        <v>301267</v>
      </c>
      <c r="Y2610" s="4" t="s">
        <v>637</v>
      </c>
      <c r="Z2610" s="4">
        <v>15</v>
      </c>
      <c r="AA2610" s="4" t="s">
        <v>43</v>
      </c>
      <c r="AB2610" s="4">
        <v>1</v>
      </c>
      <c r="AC2610" s="4" t="s">
        <v>43</v>
      </c>
      <c r="AD2610" s="36">
        <v>18</v>
      </c>
      <c r="AE2610" s="36" t="s">
        <v>249</v>
      </c>
      <c r="AF2610" s="4"/>
      <c r="AG2610" s="4"/>
      <c r="AH2610" s="4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</row>
    <row r="2611" spans="1:46" ht="15" customHeight="1" x14ac:dyDescent="0.35">
      <c r="A2611" s="4">
        <v>2025</v>
      </c>
      <c r="B2611" s="4" t="s">
        <v>147</v>
      </c>
      <c r="C2611" s="4" t="s">
        <v>148</v>
      </c>
      <c r="D2611" s="55">
        <v>45757</v>
      </c>
      <c r="E2611" s="4" t="s">
        <v>3708</v>
      </c>
      <c r="F2611" s="4" t="s">
        <v>3709</v>
      </c>
      <c r="G2611" s="4" t="s">
        <v>37</v>
      </c>
      <c r="H2611" s="4" t="s">
        <v>38</v>
      </c>
      <c r="I2611" s="4" t="s">
        <v>5120</v>
      </c>
      <c r="J2611" s="4">
        <v>3</v>
      </c>
      <c r="K2611" s="55">
        <v>45790</v>
      </c>
      <c r="L2611" s="4" t="s">
        <v>860</v>
      </c>
      <c r="M2611" s="4" t="s">
        <v>4585</v>
      </c>
      <c r="N2611" s="55" t="s">
        <v>3710</v>
      </c>
      <c r="O2611" s="4" t="s">
        <v>6778</v>
      </c>
      <c r="P2611" s="55">
        <v>45790</v>
      </c>
      <c r="Q2611" s="4" t="s">
        <v>6779</v>
      </c>
      <c r="R2611" s="4"/>
      <c r="S2611" s="4"/>
      <c r="T2611" s="56">
        <v>0</v>
      </c>
      <c r="U2611" s="56" t="s">
        <v>150</v>
      </c>
      <c r="V2611" s="4">
        <v>300176</v>
      </c>
      <c r="W2611" s="56" t="s">
        <v>6780</v>
      </c>
      <c r="X2611" s="4">
        <v>300176</v>
      </c>
      <c r="Y2611" s="4" t="s">
        <v>6780</v>
      </c>
      <c r="Z2611" s="4">
        <v>2</v>
      </c>
      <c r="AA2611" s="4" t="s">
        <v>72</v>
      </c>
      <c r="AB2611" s="4">
        <v>12</v>
      </c>
      <c r="AC2611" s="4" t="s">
        <v>751</v>
      </c>
      <c r="AD2611" s="36">
        <v>6</v>
      </c>
      <c r="AE2611" s="36" t="s">
        <v>6781</v>
      </c>
      <c r="AF2611" s="4"/>
      <c r="AG2611" s="4"/>
      <c r="AH2611" s="4"/>
      <c r="AI2611" s="6"/>
      <c r="AJ2611" s="6"/>
      <c r="AK2611" s="6"/>
      <c r="AL2611" s="6"/>
      <c r="AM2611" s="6"/>
      <c r="AN2611" s="6"/>
      <c r="AO2611" s="6"/>
      <c r="AP2611" s="6"/>
      <c r="AQ2611" s="6"/>
      <c r="AR2611" s="6"/>
      <c r="AS2611" s="6"/>
      <c r="AT2611" s="6"/>
    </row>
    <row r="2612" spans="1:46" ht="15" customHeight="1" x14ac:dyDescent="0.35">
      <c r="A2612" s="4">
        <v>2025</v>
      </c>
      <c r="B2612" s="4" t="s">
        <v>147</v>
      </c>
      <c r="C2612" s="4" t="s">
        <v>148</v>
      </c>
      <c r="D2612" s="55">
        <v>45757</v>
      </c>
      <c r="E2612" s="4" t="s">
        <v>4533</v>
      </c>
      <c r="F2612" s="4" t="s">
        <v>3709</v>
      </c>
      <c r="G2612" s="4" t="s">
        <v>37</v>
      </c>
      <c r="H2612" s="4" t="s">
        <v>38</v>
      </c>
      <c r="I2612" s="4" t="s">
        <v>5120</v>
      </c>
      <c r="J2612" s="4">
        <v>4</v>
      </c>
      <c r="K2612" s="55">
        <v>45786</v>
      </c>
      <c r="L2612" s="4" t="s">
        <v>860</v>
      </c>
      <c r="M2612" s="4" t="s">
        <v>3632</v>
      </c>
      <c r="N2612" s="55" t="s">
        <v>3710</v>
      </c>
      <c r="O2612" s="4" t="s">
        <v>6782</v>
      </c>
      <c r="P2612" s="55">
        <v>45786</v>
      </c>
      <c r="Q2612" s="4" t="s">
        <v>6783</v>
      </c>
      <c r="R2612" s="4"/>
      <c r="S2612" s="4"/>
      <c r="T2612" s="4">
        <v>0</v>
      </c>
      <c r="U2612" s="4" t="s">
        <v>150</v>
      </c>
      <c r="V2612" s="4">
        <v>300137</v>
      </c>
      <c r="W2612" s="4" t="s">
        <v>6784</v>
      </c>
      <c r="X2612" s="4">
        <v>300137</v>
      </c>
      <c r="Y2612" s="4" t="s">
        <v>6784</v>
      </c>
      <c r="Z2612" s="4">
        <v>2</v>
      </c>
      <c r="AA2612" s="4" t="s">
        <v>72</v>
      </c>
      <c r="AB2612" s="4">
        <v>7</v>
      </c>
      <c r="AC2612" s="4" t="s">
        <v>3974</v>
      </c>
      <c r="AD2612" s="36">
        <v>2</v>
      </c>
      <c r="AE2612" s="36" t="s">
        <v>5791</v>
      </c>
      <c r="AF2612" s="4"/>
      <c r="AG2612" s="4"/>
      <c r="AH2612" s="4"/>
      <c r="AI2612" s="6"/>
      <c r="AJ2612" s="6"/>
      <c r="AK2612" s="6"/>
      <c r="AL2612" s="6"/>
      <c r="AM2612" s="6"/>
      <c r="AN2612" s="6"/>
      <c r="AO2612" s="6"/>
      <c r="AP2612" s="6"/>
      <c r="AQ2612" s="6"/>
      <c r="AR2612" s="6"/>
      <c r="AS2612" s="6"/>
      <c r="AT2612" s="6"/>
    </row>
    <row r="2613" spans="1:46" ht="15" customHeight="1" x14ac:dyDescent="0.35">
      <c r="A2613" s="4">
        <v>2025</v>
      </c>
      <c r="B2613" s="4" t="s">
        <v>147</v>
      </c>
      <c r="C2613" s="4" t="s">
        <v>148</v>
      </c>
      <c r="D2613" s="55">
        <v>45782</v>
      </c>
      <c r="E2613" s="4" t="s">
        <v>3708</v>
      </c>
      <c r="F2613" s="4" t="s">
        <v>3709</v>
      </c>
      <c r="G2613" s="4" t="s">
        <v>37</v>
      </c>
      <c r="H2613" s="4" t="s">
        <v>38</v>
      </c>
      <c r="I2613" s="4" t="s">
        <v>4520</v>
      </c>
      <c r="J2613" s="4">
        <v>6</v>
      </c>
      <c r="K2613" s="55">
        <v>45846</v>
      </c>
      <c r="L2613" s="4" t="s">
        <v>860</v>
      </c>
      <c r="M2613" s="4" t="s">
        <v>2983</v>
      </c>
      <c r="N2613" s="55" t="s">
        <v>3710</v>
      </c>
      <c r="O2613" s="4" t="s">
        <v>6785</v>
      </c>
      <c r="P2613" s="55">
        <v>45846</v>
      </c>
      <c r="Q2613" s="4" t="s">
        <v>6786</v>
      </c>
      <c r="R2613" s="4"/>
      <c r="S2613" s="4"/>
      <c r="T2613" s="4">
        <v>0</v>
      </c>
      <c r="U2613" s="4" t="s">
        <v>150</v>
      </c>
      <c r="V2613" s="4">
        <v>301132</v>
      </c>
      <c r="W2613" s="4" t="s">
        <v>4388</v>
      </c>
      <c r="X2613" s="4">
        <v>301132</v>
      </c>
      <c r="Y2613" s="4" t="s">
        <v>4388</v>
      </c>
      <c r="Z2613" s="4">
        <v>13</v>
      </c>
      <c r="AA2613" s="4" t="s">
        <v>314</v>
      </c>
      <c r="AB2613" s="4">
        <v>1</v>
      </c>
      <c r="AC2613" s="4" t="s">
        <v>315</v>
      </c>
      <c r="AD2613" s="36">
        <v>6</v>
      </c>
      <c r="AE2613" s="36" t="s">
        <v>4389</v>
      </c>
      <c r="AF2613" s="4"/>
      <c r="AG2613" s="4"/>
      <c r="AH2613" s="4"/>
      <c r="AI2613" s="6"/>
      <c r="AJ2613" s="6"/>
      <c r="AK2613" s="6"/>
      <c r="AL2613" s="6"/>
      <c r="AM2613" s="6"/>
      <c r="AN2613" s="6"/>
      <c r="AO2613" s="6"/>
      <c r="AP2613" s="6"/>
      <c r="AQ2613" s="6"/>
      <c r="AR2613" s="6"/>
      <c r="AS2613" s="6"/>
      <c r="AT2613" s="6"/>
    </row>
    <row r="2614" spans="1:46" ht="15" customHeight="1" x14ac:dyDescent="0.35">
      <c r="A2614" s="4">
        <v>2025</v>
      </c>
      <c r="B2614" s="4" t="s">
        <v>147</v>
      </c>
      <c r="C2614" s="4" t="s">
        <v>148</v>
      </c>
      <c r="D2614" s="55">
        <v>45783</v>
      </c>
      <c r="E2614" s="4" t="s">
        <v>3708</v>
      </c>
      <c r="F2614" s="4" t="s">
        <v>3709</v>
      </c>
      <c r="G2614" s="4" t="s">
        <v>37</v>
      </c>
      <c r="H2614" s="4" t="s">
        <v>38</v>
      </c>
      <c r="I2614" s="4" t="s">
        <v>4520</v>
      </c>
      <c r="J2614" s="4">
        <v>6</v>
      </c>
      <c r="K2614" s="55">
        <v>45910</v>
      </c>
      <c r="L2614" s="4" t="s">
        <v>860</v>
      </c>
      <c r="M2614" s="4" t="s">
        <v>2983</v>
      </c>
      <c r="N2614" s="55" t="s">
        <v>3710</v>
      </c>
      <c r="O2614" s="4" t="s">
        <v>6787</v>
      </c>
      <c r="P2614" s="55">
        <v>45910</v>
      </c>
      <c r="Q2614" s="4" t="s">
        <v>6788</v>
      </c>
      <c r="R2614" s="4"/>
      <c r="S2614" s="4"/>
      <c r="T2614" s="4">
        <v>0</v>
      </c>
      <c r="U2614" s="4" t="s">
        <v>150</v>
      </c>
      <c r="V2614" s="4">
        <v>300636</v>
      </c>
      <c r="W2614" s="4" t="s">
        <v>6789</v>
      </c>
      <c r="X2614" s="4">
        <v>300636</v>
      </c>
      <c r="Y2614" s="4" t="s">
        <v>6789</v>
      </c>
      <c r="Z2614" s="4">
        <v>6</v>
      </c>
      <c r="AA2614" s="4" t="s">
        <v>413</v>
      </c>
      <c r="AB2614" s="4">
        <v>9</v>
      </c>
      <c r="AC2614" s="4" t="s">
        <v>1861</v>
      </c>
      <c r="AD2614" s="36">
        <v>2</v>
      </c>
      <c r="AE2614" s="36" t="s">
        <v>6790</v>
      </c>
      <c r="AF2614" s="4"/>
      <c r="AG2614" s="4"/>
      <c r="AH2614" s="4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</row>
    <row r="2615" spans="1:46" ht="15" customHeight="1" x14ac:dyDescent="0.35">
      <c r="A2615" s="4">
        <v>2025</v>
      </c>
      <c r="B2615" s="4" t="s">
        <v>147</v>
      </c>
      <c r="C2615" s="4" t="s">
        <v>148</v>
      </c>
      <c r="D2615" s="55">
        <v>45776</v>
      </c>
      <c r="E2615" s="4" t="s">
        <v>3708</v>
      </c>
      <c r="F2615" s="4" t="s">
        <v>3709</v>
      </c>
      <c r="G2615" s="4" t="s">
        <v>37</v>
      </c>
      <c r="H2615" s="4" t="s">
        <v>38</v>
      </c>
      <c r="I2615" s="4" t="s">
        <v>4515</v>
      </c>
      <c r="J2615" s="4">
        <v>5</v>
      </c>
      <c r="K2615" s="55">
        <v>45915</v>
      </c>
      <c r="L2615" s="4" t="s">
        <v>860</v>
      </c>
      <c r="M2615" s="4" t="s">
        <v>3632</v>
      </c>
      <c r="N2615" s="55" t="s">
        <v>4516</v>
      </c>
      <c r="O2615" s="4" t="s">
        <v>6791</v>
      </c>
      <c r="P2615" s="55">
        <v>45915</v>
      </c>
      <c r="Q2615" s="4" t="s">
        <v>6792</v>
      </c>
      <c r="R2615" s="4"/>
      <c r="S2615" s="4"/>
      <c r="T2615" s="4">
        <v>0</v>
      </c>
      <c r="U2615" s="4" t="s">
        <v>150</v>
      </c>
      <c r="V2615" s="4">
        <v>300053</v>
      </c>
      <c r="W2615" s="4" t="s">
        <v>6793</v>
      </c>
      <c r="X2615" s="4">
        <v>300053</v>
      </c>
      <c r="Y2615" s="4" t="s">
        <v>6793</v>
      </c>
      <c r="Z2615" s="4">
        <v>1</v>
      </c>
      <c r="AA2615" s="4" t="s">
        <v>67</v>
      </c>
      <c r="AB2615" s="4">
        <v>5</v>
      </c>
      <c r="AC2615" s="4" t="s">
        <v>2660</v>
      </c>
      <c r="AD2615" s="36">
        <v>11</v>
      </c>
      <c r="AE2615" s="36" t="s">
        <v>6794</v>
      </c>
      <c r="AF2615" s="4"/>
      <c r="AG2615" s="4"/>
      <c r="AH2615" s="4"/>
      <c r="AI2615" s="6"/>
      <c r="AJ2615" s="6"/>
      <c r="AK2615" s="6"/>
      <c r="AL2615" s="6"/>
      <c r="AM2615" s="6"/>
      <c r="AN2615" s="6"/>
      <c r="AO2615" s="6"/>
      <c r="AP2615" s="6"/>
      <c r="AQ2615" s="6"/>
      <c r="AR2615" s="6"/>
      <c r="AS2615" s="6"/>
      <c r="AT2615" s="6"/>
    </row>
    <row r="2616" spans="1:46" ht="15" customHeight="1" x14ac:dyDescent="0.35">
      <c r="A2616" s="4">
        <v>2026</v>
      </c>
      <c r="B2616" s="4" t="s">
        <v>147</v>
      </c>
      <c r="C2616" s="4" t="s">
        <v>148</v>
      </c>
      <c r="D2616" s="55">
        <v>45775</v>
      </c>
      <c r="E2616" s="4" t="s">
        <v>4533</v>
      </c>
      <c r="F2616" s="4" t="s">
        <v>3709</v>
      </c>
      <c r="G2616" s="4" t="s">
        <v>37</v>
      </c>
      <c r="H2616" s="4" t="s">
        <v>38</v>
      </c>
      <c r="I2616" s="4" t="s">
        <v>2948</v>
      </c>
      <c r="J2616" s="4">
        <v>5</v>
      </c>
      <c r="K2616" s="55">
        <v>46052</v>
      </c>
      <c r="L2616" s="4" t="s">
        <v>860</v>
      </c>
      <c r="M2616" s="4" t="s">
        <v>2983</v>
      </c>
      <c r="N2616" s="55" t="s">
        <v>4546</v>
      </c>
      <c r="O2616" s="4" t="s">
        <v>6795</v>
      </c>
      <c r="P2616" s="55">
        <v>46052</v>
      </c>
      <c r="Q2616" s="4" t="s">
        <v>6796</v>
      </c>
      <c r="R2616" s="4"/>
      <c r="S2616" s="4"/>
      <c r="T2616" s="4">
        <v>0</v>
      </c>
      <c r="U2616" s="4" t="s">
        <v>150</v>
      </c>
      <c r="V2616" s="4">
        <v>300424</v>
      </c>
      <c r="W2616" s="4" t="s">
        <v>6797</v>
      </c>
      <c r="X2616" s="4">
        <v>300424</v>
      </c>
      <c r="Y2616" s="4" t="s">
        <v>6797</v>
      </c>
      <c r="Z2616" s="4">
        <v>4</v>
      </c>
      <c r="AA2616" s="4" t="s">
        <v>301</v>
      </c>
      <c r="AB2616" s="4">
        <v>7</v>
      </c>
      <c r="AC2616" s="4" t="s">
        <v>2701</v>
      </c>
      <c r="AD2616" s="36">
        <v>2</v>
      </c>
      <c r="AE2616" s="36" t="s">
        <v>6798</v>
      </c>
      <c r="AF2616" s="4"/>
      <c r="AG2616" s="4"/>
      <c r="AH2616" s="4"/>
      <c r="AI2616" s="6"/>
      <c r="AJ2616" s="6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</row>
    <row r="2617" spans="1:46" ht="15" customHeight="1" x14ac:dyDescent="0.35">
      <c r="A2617" s="4">
        <v>2025</v>
      </c>
      <c r="B2617" s="4" t="s">
        <v>147</v>
      </c>
      <c r="C2617" s="4" t="s">
        <v>148</v>
      </c>
      <c r="D2617" s="55">
        <v>45777</v>
      </c>
      <c r="E2617" s="4" t="s">
        <v>3708</v>
      </c>
      <c r="F2617" s="4" t="s">
        <v>36</v>
      </c>
      <c r="G2617" s="4" t="s">
        <v>37</v>
      </c>
      <c r="H2617" s="4" t="s">
        <v>38</v>
      </c>
      <c r="I2617" s="4" t="s">
        <v>2742</v>
      </c>
      <c r="J2617" s="4">
        <v>5</v>
      </c>
      <c r="K2617" s="55">
        <v>45915</v>
      </c>
      <c r="L2617" s="4" t="s">
        <v>860</v>
      </c>
      <c r="M2617" s="4" t="s">
        <v>6799</v>
      </c>
      <c r="N2617" s="55" t="s">
        <v>4516</v>
      </c>
      <c r="O2617" s="4" t="s">
        <v>6800</v>
      </c>
      <c r="P2617" s="55">
        <v>45915</v>
      </c>
      <c r="Q2617" s="4" t="s">
        <v>6801</v>
      </c>
      <c r="R2617" s="4"/>
      <c r="S2617" s="4"/>
      <c r="T2617" s="4">
        <v>0</v>
      </c>
      <c r="U2617" s="4" t="s">
        <v>150</v>
      </c>
      <c r="V2617" s="4">
        <v>301849</v>
      </c>
      <c r="W2617" s="4" t="s">
        <v>3192</v>
      </c>
      <c r="X2617" s="4">
        <v>301849</v>
      </c>
      <c r="Y2617" s="4" t="s">
        <v>3192</v>
      </c>
      <c r="Z2617" s="4">
        <v>20</v>
      </c>
      <c r="AA2617" s="4" t="s">
        <v>324</v>
      </c>
      <c r="AB2617" s="4">
        <v>1</v>
      </c>
      <c r="AC2617" s="4" t="s">
        <v>324</v>
      </c>
      <c r="AD2617" s="36">
        <v>15</v>
      </c>
      <c r="AE2617" s="36" t="s">
        <v>3193</v>
      </c>
      <c r="AF2617" s="4"/>
      <c r="AG2617" s="4"/>
      <c r="AH2617" s="4"/>
      <c r="AI2617" s="6"/>
      <c r="AJ2617" s="6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</row>
    <row r="2618" spans="1:46" ht="15" customHeight="1" x14ac:dyDescent="0.35">
      <c r="A2618" s="4">
        <v>2026</v>
      </c>
      <c r="B2618" s="4" t="s">
        <v>147</v>
      </c>
      <c r="C2618" s="4" t="s">
        <v>148</v>
      </c>
      <c r="D2618" s="55">
        <v>45973</v>
      </c>
      <c r="E2618" s="4" t="s">
        <v>3708</v>
      </c>
      <c r="F2618" s="4" t="s">
        <v>3709</v>
      </c>
      <c r="G2618" s="4" t="s">
        <v>37</v>
      </c>
      <c r="H2618" s="4" t="s">
        <v>4538</v>
      </c>
      <c r="I2618" s="4" t="s">
        <v>2742</v>
      </c>
      <c r="J2618" s="4">
        <v>1</v>
      </c>
      <c r="K2618" s="55">
        <v>45989</v>
      </c>
      <c r="L2618" s="4" t="s">
        <v>4540</v>
      </c>
      <c r="M2618" s="4"/>
      <c r="N2618" s="55" t="s">
        <v>3710</v>
      </c>
      <c r="O2618" s="4"/>
      <c r="P2618" s="55"/>
      <c r="Q2618" s="4"/>
      <c r="R2618" s="4"/>
      <c r="S2618" s="4"/>
      <c r="T2618" s="4">
        <v>0</v>
      </c>
      <c r="U2618" s="4" t="s">
        <v>150</v>
      </c>
      <c r="V2618" s="4">
        <v>301578</v>
      </c>
      <c r="W2618" s="4" t="s">
        <v>6802</v>
      </c>
      <c r="X2618" s="4">
        <v>301578</v>
      </c>
      <c r="Y2618" s="4" t="s">
        <v>6802</v>
      </c>
      <c r="Z2618" s="4">
        <v>20</v>
      </c>
      <c r="AA2618" s="4" t="s">
        <v>324</v>
      </c>
      <c r="AB2618" s="4">
        <v>6</v>
      </c>
      <c r="AC2618" s="4" t="s">
        <v>825</v>
      </c>
      <c r="AD2618" s="36">
        <v>6</v>
      </c>
      <c r="AE2618" s="36" t="s">
        <v>6803</v>
      </c>
      <c r="AF2618" s="4"/>
      <c r="AG2618" s="4"/>
      <c r="AH2618" s="4"/>
      <c r="AI2618" s="6"/>
      <c r="AJ2618" s="6"/>
      <c r="AK2618" s="6"/>
      <c r="AL2618" s="6"/>
      <c r="AM2618" s="6"/>
      <c r="AN2618" s="6"/>
      <c r="AO2618" s="6"/>
      <c r="AP2618" s="6"/>
      <c r="AQ2618" s="6"/>
      <c r="AR2618" s="6"/>
      <c r="AS2618" s="6"/>
      <c r="AT2618" s="6"/>
    </row>
    <row r="2619" spans="1:46" ht="15" customHeight="1" x14ac:dyDescent="0.35">
      <c r="A2619" s="4">
        <v>2025</v>
      </c>
      <c r="B2619" s="4" t="s">
        <v>147</v>
      </c>
      <c r="C2619" s="4" t="s">
        <v>148</v>
      </c>
      <c r="D2619" s="55">
        <v>45782</v>
      </c>
      <c r="E2619" s="4" t="s">
        <v>3708</v>
      </c>
      <c r="F2619" s="4" t="s">
        <v>3709</v>
      </c>
      <c r="G2619" s="4" t="s">
        <v>37</v>
      </c>
      <c r="H2619" s="4" t="s">
        <v>38</v>
      </c>
      <c r="I2619" s="4" t="s">
        <v>2742</v>
      </c>
      <c r="J2619" s="4">
        <v>4</v>
      </c>
      <c r="K2619" s="55">
        <v>45936</v>
      </c>
      <c r="L2619" s="4" t="s">
        <v>860</v>
      </c>
      <c r="M2619" s="4" t="s">
        <v>3185</v>
      </c>
      <c r="N2619" s="55" t="s">
        <v>4516</v>
      </c>
      <c r="O2619" s="4" t="s">
        <v>6804</v>
      </c>
      <c r="P2619" s="55">
        <v>45936</v>
      </c>
      <c r="Q2619" s="4" t="s">
        <v>6805</v>
      </c>
      <c r="R2619" s="4"/>
      <c r="S2619" s="4"/>
      <c r="T2619" s="4">
        <v>0</v>
      </c>
      <c r="U2619" s="4" t="s">
        <v>150</v>
      </c>
      <c r="V2619" s="4">
        <v>301582</v>
      </c>
      <c r="W2619" s="4" t="s">
        <v>6806</v>
      </c>
      <c r="X2619" s="4">
        <v>301582</v>
      </c>
      <c r="Y2619" s="4" t="s">
        <v>6806</v>
      </c>
      <c r="Z2619" s="4">
        <v>20</v>
      </c>
      <c r="AA2619" s="4" t="s">
        <v>324</v>
      </c>
      <c r="AB2619" s="4">
        <v>7</v>
      </c>
      <c r="AC2619" s="4" t="s">
        <v>3228</v>
      </c>
      <c r="AD2619" s="36">
        <v>2</v>
      </c>
      <c r="AE2619" s="36" t="s">
        <v>6807</v>
      </c>
      <c r="AF2619" s="4"/>
      <c r="AG2619" s="4"/>
      <c r="AH2619" s="4"/>
      <c r="AI2619" s="6"/>
      <c r="AJ2619" s="6"/>
      <c r="AK2619" s="6"/>
      <c r="AL2619" s="6"/>
      <c r="AM2619" s="6"/>
      <c r="AN2619" s="6"/>
      <c r="AO2619" s="6"/>
      <c r="AP2619" s="6"/>
      <c r="AQ2619" s="6"/>
      <c r="AR2619" s="6"/>
      <c r="AS2619" s="6"/>
      <c r="AT2619" s="6"/>
    </row>
    <row r="2620" spans="1:46" ht="15" customHeight="1" x14ac:dyDescent="0.35">
      <c r="A2620" s="4">
        <v>2026</v>
      </c>
      <c r="B2620" s="4" t="s">
        <v>147</v>
      </c>
      <c r="C2620" s="4" t="s">
        <v>148</v>
      </c>
      <c r="D2620" s="55">
        <v>45953</v>
      </c>
      <c r="E2620" s="4" t="s">
        <v>3708</v>
      </c>
      <c r="F2620" s="4" t="s">
        <v>3709</v>
      </c>
      <c r="G2620" s="4" t="s">
        <v>37</v>
      </c>
      <c r="H2620" s="4" t="s">
        <v>38</v>
      </c>
      <c r="I2620" s="4" t="s">
        <v>2742</v>
      </c>
      <c r="J2620" s="4">
        <v>8</v>
      </c>
      <c r="K2620" s="55">
        <v>46191</v>
      </c>
      <c r="L2620" s="4" t="s">
        <v>860</v>
      </c>
      <c r="M2620" s="4" t="s">
        <v>5530</v>
      </c>
      <c r="N2620" s="55" t="s">
        <v>3710</v>
      </c>
      <c r="O2620" s="4" t="s">
        <v>6808</v>
      </c>
      <c r="P2620" s="55">
        <v>46191</v>
      </c>
      <c r="Q2620" s="4" t="s">
        <v>6809</v>
      </c>
      <c r="R2620" s="4"/>
      <c r="S2620" s="4"/>
      <c r="T2620" s="4">
        <v>0</v>
      </c>
      <c r="U2620" s="4" t="s">
        <v>150</v>
      </c>
      <c r="V2620" s="4">
        <v>301579</v>
      </c>
      <c r="W2620" s="4" t="s">
        <v>1900</v>
      </c>
      <c r="X2620" s="4">
        <v>301579</v>
      </c>
      <c r="Y2620" s="4" t="s">
        <v>1900</v>
      </c>
      <c r="Z2620" s="4">
        <v>20</v>
      </c>
      <c r="AA2620" s="4" t="s">
        <v>324</v>
      </c>
      <c r="AB2620" s="4">
        <v>6</v>
      </c>
      <c r="AC2620" s="4" t="s">
        <v>825</v>
      </c>
      <c r="AD2620" s="36">
        <v>7</v>
      </c>
      <c r="AE2620" s="36" t="s">
        <v>1901</v>
      </c>
      <c r="AF2620" s="4"/>
      <c r="AG2620" s="4"/>
      <c r="AH2620" s="4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</row>
    <row r="2621" spans="1:46" ht="15" customHeight="1" x14ac:dyDescent="0.35">
      <c r="A2621" s="4">
        <v>2025</v>
      </c>
      <c r="B2621" s="4" t="s">
        <v>147</v>
      </c>
      <c r="C2621" s="4" t="s">
        <v>148</v>
      </c>
      <c r="D2621" s="55">
        <v>45743</v>
      </c>
      <c r="E2621" s="4" t="s">
        <v>3708</v>
      </c>
      <c r="F2621" s="4" t="s">
        <v>3709</v>
      </c>
      <c r="G2621" s="4" t="s">
        <v>37</v>
      </c>
      <c r="H2621" s="4" t="s">
        <v>38</v>
      </c>
      <c r="I2621" s="4" t="s">
        <v>2728</v>
      </c>
      <c r="J2621" s="4">
        <v>3</v>
      </c>
      <c r="K2621" s="55">
        <v>45961</v>
      </c>
      <c r="L2621" s="4" t="s">
        <v>860</v>
      </c>
      <c r="M2621" s="4" t="s">
        <v>3185</v>
      </c>
      <c r="N2621" s="55" t="s">
        <v>3710</v>
      </c>
      <c r="O2621" s="4" t="s">
        <v>6810</v>
      </c>
      <c r="P2621" s="55">
        <v>45961</v>
      </c>
      <c r="Q2621" s="4" t="s">
        <v>6811</v>
      </c>
      <c r="R2621" s="4"/>
      <c r="S2621" s="4"/>
      <c r="T2621" s="4">
        <v>0</v>
      </c>
      <c r="U2621" s="4" t="s">
        <v>150</v>
      </c>
      <c r="V2621" s="4">
        <v>301433</v>
      </c>
      <c r="W2621" s="4" t="s">
        <v>1549</v>
      </c>
      <c r="X2621" s="4">
        <v>301433</v>
      </c>
      <c r="Y2621" s="4" t="s">
        <v>1549</v>
      </c>
      <c r="Z2621" s="4">
        <v>16</v>
      </c>
      <c r="AA2621" s="4" t="s">
        <v>88</v>
      </c>
      <c r="AB2621" s="4">
        <v>1</v>
      </c>
      <c r="AC2621" s="4" t="s">
        <v>89</v>
      </c>
      <c r="AD2621" s="36">
        <v>13</v>
      </c>
      <c r="AE2621" s="36" t="s">
        <v>1550</v>
      </c>
      <c r="AF2621" s="4"/>
      <c r="AG2621" s="4"/>
      <c r="AH2621" s="4"/>
      <c r="AI2621" s="6"/>
      <c r="AJ2621" s="6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</row>
    <row r="2622" spans="1:46" ht="15" customHeight="1" x14ac:dyDescent="0.35">
      <c r="A2622" s="4">
        <v>2026</v>
      </c>
      <c r="B2622" s="4" t="s">
        <v>147</v>
      </c>
      <c r="C2622" s="4" t="s">
        <v>148</v>
      </c>
      <c r="D2622" s="55">
        <v>45777</v>
      </c>
      <c r="E2622" s="4" t="s">
        <v>4533</v>
      </c>
      <c r="F2622" s="4" t="s">
        <v>3709</v>
      </c>
      <c r="G2622" s="4" t="s">
        <v>37</v>
      </c>
      <c r="H2622" s="4" t="s">
        <v>4538</v>
      </c>
      <c r="I2622" s="4" t="s">
        <v>748</v>
      </c>
      <c r="J2622" s="4">
        <v>1</v>
      </c>
      <c r="K2622" s="55">
        <v>45786</v>
      </c>
      <c r="L2622" s="4" t="s">
        <v>4540</v>
      </c>
      <c r="M2622" s="4" t="s">
        <v>6812</v>
      </c>
      <c r="N2622" s="55" t="s">
        <v>4516</v>
      </c>
      <c r="O2622" s="4"/>
      <c r="P2622" s="55"/>
      <c r="Q2622" s="4"/>
      <c r="R2622" s="4"/>
      <c r="S2622" s="4"/>
      <c r="T2622" s="56">
        <v>0</v>
      </c>
      <c r="U2622" s="56" t="s">
        <v>150</v>
      </c>
      <c r="V2622" s="4">
        <v>301314</v>
      </c>
      <c r="W2622" s="56" t="s">
        <v>3478</v>
      </c>
      <c r="X2622" s="4">
        <v>301314</v>
      </c>
      <c r="Y2622" s="56" t="s">
        <v>3478</v>
      </c>
      <c r="Z2622" s="56">
        <v>15</v>
      </c>
      <c r="AA2622" s="56" t="s">
        <v>43</v>
      </c>
      <c r="AB2622" s="56">
        <v>5</v>
      </c>
      <c r="AC2622" s="56" t="s">
        <v>893</v>
      </c>
      <c r="AD2622" s="37">
        <v>4</v>
      </c>
      <c r="AE2622" s="37" t="s">
        <v>3479</v>
      </c>
      <c r="AF2622" s="4"/>
      <c r="AG2622" s="4"/>
      <c r="AH2622" s="4"/>
      <c r="AI2622" s="6"/>
      <c r="AJ2622" s="6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</row>
    <row r="2623" spans="1:46" ht="15" customHeight="1" x14ac:dyDescent="0.35">
      <c r="A2623" s="4">
        <v>2025</v>
      </c>
      <c r="B2623" s="4" t="s">
        <v>147</v>
      </c>
      <c r="C2623" s="4" t="s">
        <v>207</v>
      </c>
      <c r="D2623" s="55">
        <v>45775</v>
      </c>
      <c r="E2623" s="4" t="s">
        <v>5151</v>
      </c>
      <c r="F2623" s="4" t="s">
        <v>36</v>
      </c>
      <c r="G2623" s="4" t="s">
        <v>921</v>
      </c>
      <c r="H2623" s="4" t="s">
        <v>38</v>
      </c>
      <c r="I2623" s="4" t="s">
        <v>4515</v>
      </c>
      <c r="J2623" s="4">
        <v>3</v>
      </c>
      <c r="K2623" s="55">
        <v>45785</v>
      </c>
      <c r="L2623" s="4" t="s">
        <v>860</v>
      </c>
      <c r="M2623" s="4" t="s">
        <v>3632</v>
      </c>
      <c r="N2623" s="55"/>
      <c r="O2623" s="4" t="s">
        <v>6813</v>
      </c>
      <c r="P2623" s="55">
        <v>45785</v>
      </c>
      <c r="Q2623" s="4" t="s">
        <v>6814</v>
      </c>
      <c r="R2623" s="4"/>
      <c r="S2623" s="4"/>
      <c r="T2623" s="4">
        <v>0</v>
      </c>
      <c r="U2623" s="4" t="s">
        <v>150</v>
      </c>
      <c r="V2623" s="4">
        <v>300043</v>
      </c>
      <c r="W2623" s="4" t="s">
        <v>2659</v>
      </c>
      <c r="X2623" s="4">
        <v>300043</v>
      </c>
      <c r="Y2623" s="4" t="s">
        <v>2659</v>
      </c>
      <c r="Z2623" s="4">
        <v>1</v>
      </c>
      <c r="AA2623" s="4" t="s">
        <v>67</v>
      </c>
      <c r="AB2623" s="4">
        <v>5</v>
      </c>
      <c r="AC2623" s="4" t="s">
        <v>2660</v>
      </c>
      <c r="AD2623" s="36">
        <v>1</v>
      </c>
      <c r="AE2623" s="36" t="s">
        <v>2661</v>
      </c>
      <c r="AF2623" s="4"/>
      <c r="AG2623" s="4"/>
      <c r="AH2623" s="4"/>
      <c r="AI2623" s="6"/>
      <c r="AJ2623" s="6"/>
      <c r="AK2623" s="6"/>
      <c r="AL2623" s="6"/>
      <c r="AM2623" s="6"/>
      <c r="AN2623" s="6"/>
      <c r="AO2623" s="6"/>
      <c r="AP2623" s="6"/>
      <c r="AQ2623" s="6"/>
      <c r="AR2623" s="6"/>
      <c r="AS2623" s="6"/>
      <c r="AT2623" s="6"/>
    </row>
    <row r="2624" spans="1:46" ht="15" customHeight="1" x14ac:dyDescent="0.35">
      <c r="A2624" s="4">
        <v>2025</v>
      </c>
      <c r="B2624" s="4" t="s">
        <v>34</v>
      </c>
      <c r="C2624" s="4" t="s">
        <v>244</v>
      </c>
      <c r="D2624" s="55">
        <v>45733</v>
      </c>
      <c r="E2624" s="4" t="s">
        <v>3708</v>
      </c>
      <c r="F2624" s="4" t="s">
        <v>3709</v>
      </c>
      <c r="G2624" s="4" t="s">
        <v>37</v>
      </c>
      <c r="H2624" s="4" t="s">
        <v>38</v>
      </c>
      <c r="I2624" s="4" t="s">
        <v>2948</v>
      </c>
      <c r="J2624" s="4">
        <v>8</v>
      </c>
      <c r="K2624" s="55">
        <v>45791</v>
      </c>
      <c r="L2624" s="4" t="s">
        <v>860</v>
      </c>
      <c r="M2624" s="4" t="s">
        <v>2983</v>
      </c>
      <c r="N2624" s="55"/>
      <c r="O2624" s="4" t="s">
        <v>6815</v>
      </c>
      <c r="P2624" s="55">
        <v>45791</v>
      </c>
      <c r="Q2624" s="4" t="s">
        <v>6816</v>
      </c>
      <c r="R2624" s="4"/>
      <c r="S2624" s="4"/>
      <c r="T2624" s="4">
        <v>10</v>
      </c>
      <c r="U2624" s="4" t="s">
        <v>246</v>
      </c>
      <c r="V2624" s="4">
        <v>524</v>
      </c>
      <c r="W2624" s="4" t="s">
        <v>910</v>
      </c>
      <c r="X2624" s="4">
        <v>102</v>
      </c>
      <c r="Y2624" s="4" t="s">
        <v>911</v>
      </c>
      <c r="Z2624" s="4">
        <v>15</v>
      </c>
      <c r="AA2624" s="4" t="s">
        <v>43</v>
      </c>
      <c r="AB2624" s="4">
        <v>1</v>
      </c>
      <c r="AC2624" s="4" t="s">
        <v>43</v>
      </c>
      <c r="AD2624" s="36">
        <v>1</v>
      </c>
      <c r="AE2624" s="36" t="s">
        <v>43</v>
      </c>
      <c r="AF2624" s="4"/>
      <c r="AG2624" s="4"/>
      <c r="AH2624" s="4"/>
      <c r="AI2624" s="6"/>
      <c r="AJ2624" s="6"/>
      <c r="AK2624" s="6"/>
      <c r="AL2624" s="6"/>
      <c r="AM2624" s="6"/>
      <c r="AN2624" s="6"/>
      <c r="AO2624" s="6"/>
      <c r="AP2624" s="6"/>
      <c r="AQ2624" s="6"/>
      <c r="AR2624" s="6"/>
      <c r="AS2624" s="6"/>
      <c r="AT2624" s="6"/>
    </row>
    <row r="2625" spans="1:46" ht="15" customHeight="1" x14ac:dyDescent="0.35">
      <c r="A2625" s="4">
        <v>2025</v>
      </c>
      <c r="B2625" s="4" t="s">
        <v>147</v>
      </c>
      <c r="C2625" s="4" t="s">
        <v>148</v>
      </c>
      <c r="D2625" s="55">
        <v>45790</v>
      </c>
      <c r="E2625" s="4" t="s">
        <v>3708</v>
      </c>
      <c r="F2625" s="4" t="s">
        <v>3709</v>
      </c>
      <c r="G2625" s="4" t="s">
        <v>37</v>
      </c>
      <c r="H2625" s="4" t="s">
        <v>38</v>
      </c>
      <c r="I2625" s="4" t="s">
        <v>2755</v>
      </c>
      <c r="J2625" s="4">
        <v>6</v>
      </c>
      <c r="K2625" s="55">
        <v>45790</v>
      </c>
      <c r="L2625" s="4" t="s">
        <v>860</v>
      </c>
      <c r="M2625" s="4" t="s">
        <v>2983</v>
      </c>
      <c r="N2625" s="55" t="s">
        <v>3710</v>
      </c>
      <c r="O2625" s="4" t="s">
        <v>6817</v>
      </c>
      <c r="P2625" s="55">
        <v>45863</v>
      </c>
      <c r="Q2625" s="4" t="s">
        <v>6818</v>
      </c>
      <c r="R2625" s="4"/>
      <c r="S2625" s="4"/>
      <c r="T2625" s="56">
        <v>0</v>
      </c>
      <c r="U2625" s="56" t="s">
        <v>150</v>
      </c>
      <c r="V2625" s="56">
        <v>301702</v>
      </c>
      <c r="W2625" s="56" t="s">
        <v>3006</v>
      </c>
      <c r="X2625" s="56">
        <v>301702</v>
      </c>
      <c r="Y2625" s="56" t="s">
        <v>3006</v>
      </c>
      <c r="Z2625" s="56">
        <v>22</v>
      </c>
      <c r="AA2625" s="56" t="s">
        <v>108</v>
      </c>
      <c r="AB2625" s="56">
        <v>1</v>
      </c>
      <c r="AC2625" s="56" t="s">
        <v>109</v>
      </c>
      <c r="AD2625" s="37">
        <v>2</v>
      </c>
      <c r="AE2625" s="37" t="s">
        <v>3007</v>
      </c>
      <c r="AF2625" s="4"/>
      <c r="AG2625" s="4"/>
      <c r="AH2625" s="4"/>
      <c r="AI2625" s="6"/>
      <c r="AJ2625" s="6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</row>
    <row r="2626" spans="1:46" ht="15" customHeight="1" x14ac:dyDescent="0.35">
      <c r="A2626" s="4">
        <v>2025</v>
      </c>
      <c r="B2626" s="4" t="s">
        <v>147</v>
      </c>
      <c r="C2626" s="4" t="s">
        <v>148</v>
      </c>
      <c r="D2626" s="55">
        <v>45801</v>
      </c>
      <c r="E2626" s="4" t="s">
        <v>5168</v>
      </c>
      <c r="F2626" s="4" t="s">
        <v>3709</v>
      </c>
      <c r="G2626" s="4" t="s">
        <v>37</v>
      </c>
      <c r="H2626" s="4" t="s">
        <v>38</v>
      </c>
      <c r="I2626" s="4" t="s">
        <v>2728</v>
      </c>
      <c r="J2626" s="4">
        <v>3</v>
      </c>
      <c r="K2626" s="55">
        <v>45880</v>
      </c>
      <c r="L2626" s="4" t="s">
        <v>860</v>
      </c>
      <c r="M2626" s="4" t="s">
        <v>2983</v>
      </c>
      <c r="N2626" s="55" t="s">
        <v>3710</v>
      </c>
      <c r="O2626" s="4" t="s">
        <v>6819</v>
      </c>
      <c r="P2626" s="55">
        <v>45880</v>
      </c>
      <c r="Q2626" s="4" t="s">
        <v>6820</v>
      </c>
      <c r="R2626" s="4"/>
      <c r="S2626" s="4"/>
      <c r="T2626" s="4">
        <v>0</v>
      </c>
      <c r="U2626" s="4" t="s">
        <v>150</v>
      </c>
      <c r="V2626" s="4">
        <v>301458</v>
      </c>
      <c r="W2626" s="4" t="s">
        <v>2303</v>
      </c>
      <c r="X2626" s="4">
        <v>301458</v>
      </c>
      <c r="Y2626" s="4" t="s">
        <v>2303</v>
      </c>
      <c r="Z2626" s="4">
        <v>16</v>
      </c>
      <c r="AA2626" s="4" t="s">
        <v>88</v>
      </c>
      <c r="AB2626" s="4">
        <v>5</v>
      </c>
      <c r="AC2626" s="4" t="s">
        <v>801</v>
      </c>
      <c r="AD2626" s="36">
        <v>5</v>
      </c>
      <c r="AE2626" s="36" t="s">
        <v>2304</v>
      </c>
      <c r="AF2626" s="4"/>
      <c r="AG2626" s="4"/>
      <c r="AH2626" s="4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</row>
    <row r="2627" spans="1:46" ht="15" customHeight="1" x14ac:dyDescent="0.35">
      <c r="A2627" s="4">
        <v>2025</v>
      </c>
      <c r="B2627" s="4" t="s">
        <v>147</v>
      </c>
      <c r="C2627" s="4" t="s">
        <v>148</v>
      </c>
      <c r="D2627" s="55">
        <v>45730</v>
      </c>
      <c r="E2627" s="4" t="s">
        <v>3708</v>
      </c>
      <c r="F2627" s="4" t="s">
        <v>3709</v>
      </c>
      <c r="G2627" s="4" t="s">
        <v>37</v>
      </c>
      <c r="H2627" s="4" t="s">
        <v>38</v>
      </c>
      <c r="I2627" s="4" t="s">
        <v>2735</v>
      </c>
      <c r="J2627" s="4">
        <v>6</v>
      </c>
      <c r="K2627" s="55">
        <v>45789</v>
      </c>
      <c r="L2627" s="4" t="s">
        <v>860</v>
      </c>
      <c r="M2627" s="4" t="s">
        <v>3185</v>
      </c>
      <c r="N2627" s="55" t="s">
        <v>5332</v>
      </c>
      <c r="O2627" s="4" t="s">
        <v>6821</v>
      </c>
      <c r="P2627" s="55">
        <v>45789</v>
      </c>
      <c r="Q2627" s="4" t="s">
        <v>6822</v>
      </c>
      <c r="R2627" s="4"/>
      <c r="S2627" s="4"/>
      <c r="T2627" s="4">
        <v>0</v>
      </c>
      <c r="U2627" s="4" t="s">
        <v>150</v>
      </c>
      <c r="V2627" s="4">
        <v>301216</v>
      </c>
      <c r="W2627" s="4" t="s">
        <v>2011</v>
      </c>
      <c r="X2627" s="4">
        <v>301216</v>
      </c>
      <c r="Y2627" s="4" t="s">
        <v>2011</v>
      </c>
      <c r="Z2627" s="4">
        <v>14</v>
      </c>
      <c r="AA2627" s="4" t="s">
        <v>731</v>
      </c>
      <c r="AB2627" s="4">
        <v>1</v>
      </c>
      <c r="AC2627" s="4" t="s">
        <v>1387</v>
      </c>
      <c r="AD2627" s="36">
        <v>5</v>
      </c>
      <c r="AE2627" s="36" t="s">
        <v>2012</v>
      </c>
      <c r="AF2627" s="4"/>
      <c r="AG2627" s="4"/>
      <c r="AH2627" s="4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</row>
    <row r="2628" spans="1:46" ht="15" customHeight="1" x14ac:dyDescent="0.35">
      <c r="A2628" s="4">
        <v>2025</v>
      </c>
      <c r="B2628" s="4" t="s">
        <v>147</v>
      </c>
      <c r="C2628" s="4" t="s">
        <v>148</v>
      </c>
      <c r="D2628" s="55">
        <v>45646</v>
      </c>
      <c r="E2628" s="4" t="s">
        <v>4533</v>
      </c>
      <c r="F2628" s="4" t="s">
        <v>3709</v>
      </c>
      <c r="G2628" s="4" t="s">
        <v>37</v>
      </c>
      <c r="H2628" s="4" t="s">
        <v>38</v>
      </c>
      <c r="I2628" s="4" t="s">
        <v>3491</v>
      </c>
      <c r="J2628" s="4">
        <v>6</v>
      </c>
      <c r="K2628" s="55">
        <v>45790</v>
      </c>
      <c r="L2628" s="4" t="s">
        <v>860</v>
      </c>
      <c r="M2628" s="4" t="s">
        <v>2949</v>
      </c>
      <c r="N2628" s="55" t="s">
        <v>4546</v>
      </c>
      <c r="O2628" s="4" t="s">
        <v>6823</v>
      </c>
      <c r="P2628" s="55">
        <v>45790</v>
      </c>
      <c r="Q2628" s="4" t="s">
        <v>6824</v>
      </c>
      <c r="R2628" s="4"/>
      <c r="S2628" s="4"/>
      <c r="T2628" s="4">
        <v>0</v>
      </c>
      <c r="U2628" s="4" t="s">
        <v>150</v>
      </c>
      <c r="V2628" s="4">
        <v>301266</v>
      </c>
      <c r="W2628" s="4" t="s">
        <v>634</v>
      </c>
      <c r="X2628" s="4">
        <v>301266</v>
      </c>
      <c r="Y2628" s="4" t="s">
        <v>634</v>
      </c>
      <c r="Z2628" s="4">
        <v>15</v>
      </c>
      <c r="AA2628" s="4" t="s">
        <v>43</v>
      </c>
      <c r="AB2628" s="4">
        <v>1</v>
      </c>
      <c r="AC2628" s="4" t="s">
        <v>43</v>
      </c>
      <c r="AD2628" s="36">
        <v>17</v>
      </c>
      <c r="AE2628" s="36" t="s">
        <v>635</v>
      </c>
      <c r="AF2628" s="4"/>
      <c r="AG2628" s="4"/>
      <c r="AH2628" s="4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</row>
    <row r="2629" spans="1:46" ht="15" customHeight="1" x14ac:dyDescent="0.35">
      <c r="A2629" s="4">
        <v>2025</v>
      </c>
      <c r="B2629" s="4" t="s">
        <v>34</v>
      </c>
      <c r="C2629" s="4" t="s">
        <v>244</v>
      </c>
      <c r="D2629" s="55">
        <v>45744</v>
      </c>
      <c r="E2629" s="4" t="s">
        <v>2956</v>
      </c>
      <c r="F2629" s="4" t="s">
        <v>3709</v>
      </c>
      <c r="G2629" s="4" t="s">
        <v>921</v>
      </c>
      <c r="H2629" s="4" t="s">
        <v>38</v>
      </c>
      <c r="I2629" s="4" t="s">
        <v>2948</v>
      </c>
      <c r="J2629" s="4">
        <v>3</v>
      </c>
      <c r="K2629" s="55">
        <v>45798</v>
      </c>
      <c r="L2629" s="4" t="s">
        <v>860</v>
      </c>
      <c r="M2629" s="4" t="s">
        <v>2949</v>
      </c>
      <c r="N2629" s="55" t="s">
        <v>4516</v>
      </c>
      <c r="O2629" s="4" t="s">
        <v>6825</v>
      </c>
      <c r="P2629" s="55">
        <v>45798</v>
      </c>
      <c r="Q2629" s="4" t="s">
        <v>6826</v>
      </c>
      <c r="R2629" s="4"/>
      <c r="S2629" s="4"/>
      <c r="T2629" s="56">
        <v>10</v>
      </c>
      <c r="U2629" s="56" t="s">
        <v>246</v>
      </c>
      <c r="V2629" s="56">
        <v>551</v>
      </c>
      <c r="W2629" s="56" t="s">
        <v>1297</v>
      </c>
      <c r="X2629" s="56">
        <v>1376</v>
      </c>
      <c r="Y2629" s="56" t="s">
        <v>1298</v>
      </c>
      <c r="Z2629" s="56">
        <v>12</v>
      </c>
      <c r="AA2629" s="56" t="s">
        <v>83</v>
      </c>
      <c r="AB2629" s="56">
        <v>3</v>
      </c>
      <c r="AC2629" s="56" t="s">
        <v>765</v>
      </c>
      <c r="AD2629" s="37">
        <v>3</v>
      </c>
      <c r="AE2629" s="37" t="s">
        <v>1299</v>
      </c>
      <c r="AF2629" s="4"/>
      <c r="AG2629" s="4"/>
      <c r="AH2629" s="4"/>
      <c r="AI2629" s="6"/>
      <c r="AJ2629" s="6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</row>
    <row r="2630" spans="1:46" ht="15" customHeight="1" x14ac:dyDescent="0.35">
      <c r="A2630" s="4">
        <v>2025</v>
      </c>
      <c r="B2630" s="4" t="s">
        <v>147</v>
      </c>
      <c r="C2630" s="4" t="s">
        <v>148</v>
      </c>
      <c r="D2630" s="55">
        <v>45426</v>
      </c>
      <c r="E2630" s="4" t="s">
        <v>3708</v>
      </c>
      <c r="F2630" s="4" t="s">
        <v>3709</v>
      </c>
      <c r="G2630" s="4" t="s">
        <v>37</v>
      </c>
      <c r="H2630" s="4" t="s">
        <v>38</v>
      </c>
      <c r="I2630" s="4" t="s">
        <v>2755</v>
      </c>
      <c r="J2630" s="4">
        <v>5</v>
      </c>
      <c r="K2630" s="55">
        <v>45946</v>
      </c>
      <c r="L2630" s="4" t="s">
        <v>860</v>
      </c>
      <c r="M2630" s="4" t="s">
        <v>2983</v>
      </c>
      <c r="N2630" s="55" t="s">
        <v>3710</v>
      </c>
      <c r="O2630" s="4" t="s">
        <v>6827</v>
      </c>
      <c r="P2630" s="55">
        <v>45946</v>
      </c>
      <c r="Q2630" s="4" t="s">
        <v>6828</v>
      </c>
      <c r="R2630" s="4"/>
      <c r="S2630" s="4"/>
      <c r="T2630" s="56">
        <v>0</v>
      </c>
      <c r="U2630" s="56" t="s">
        <v>150</v>
      </c>
      <c r="V2630" s="56">
        <v>301708</v>
      </c>
      <c r="W2630" s="56" t="s">
        <v>6829</v>
      </c>
      <c r="X2630" s="56">
        <v>301708</v>
      </c>
      <c r="Y2630" s="56" t="s">
        <v>6829</v>
      </c>
      <c r="Z2630" s="56">
        <v>22</v>
      </c>
      <c r="AA2630" s="56" t="s">
        <v>108</v>
      </c>
      <c r="AB2630" s="56">
        <v>2</v>
      </c>
      <c r="AC2630" s="56" t="s">
        <v>428</v>
      </c>
      <c r="AD2630" s="37">
        <v>3</v>
      </c>
      <c r="AE2630" s="37" t="s">
        <v>5419</v>
      </c>
      <c r="AF2630" s="4"/>
      <c r="AG2630" s="4"/>
      <c r="AH2630" s="4"/>
      <c r="AI2630" s="6"/>
      <c r="AJ2630" s="6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</row>
    <row r="2631" spans="1:46" ht="15" customHeight="1" x14ac:dyDescent="0.35">
      <c r="A2631" s="4">
        <v>2025</v>
      </c>
      <c r="B2631" s="4" t="s">
        <v>147</v>
      </c>
      <c r="C2631" s="4" t="s">
        <v>148</v>
      </c>
      <c r="D2631" s="55">
        <v>45793</v>
      </c>
      <c r="E2631" s="4" t="s">
        <v>3708</v>
      </c>
      <c r="F2631" s="4" t="s">
        <v>3709</v>
      </c>
      <c r="G2631" s="4" t="s">
        <v>37</v>
      </c>
      <c r="H2631" s="4" t="s">
        <v>38</v>
      </c>
      <c r="I2631" s="4" t="s">
        <v>2755</v>
      </c>
      <c r="J2631" s="4">
        <v>5</v>
      </c>
      <c r="K2631" s="55">
        <v>45918</v>
      </c>
      <c r="L2631" s="4" t="s">
        <v>860</v>
      </c>
      <c r="M2631" s="4" t="s">
        <v>2983</v>
      </c>
      <c r="N2631" s="55" t="s">
        <v>3710</v>
      </c>
      <c r="O2631" s="4" t="s">
        <v>6830</v>
      </c>
      <c r="P2631" s="55">
        <v>45918</v>
      </c>
      <c r="Q2631" s="4" t="s">
        <v>6831</v>
      </c>
      <c r="R2631" s="4"/>
      <c r="S2631" s="4"/>
      <c r="T2631" s="4">
        <v>0</v>
      </c>
      <c r="U2631" s="4" t="s">
        <v>150</v>
      </c>
      <c r="V2631" s="4">
        <v>301751</v>
      </c>
      <c r="W2631" s="4" t="s">
        <v>1524</v>
      </c>
      <c r="X2631" s="4">
        <v>301751</v>
      </c>
      <c r="Y2631" s="4" t="s">
        <v>1524</v>
      </c>
      <c r="Z2631" s="4">
        <v>22</v>
      </c>
      <c r="AA2631" s="4" t="s">
        <v>108</v>
      </c>
      <c r="AB2631" s="56">
        <v>8</v>
      </c>
      <c r="AC2631" s="56" t="s">
        <v>804</v>
      </c>
      <c r="AD2631" s="36">
        <v>2</v>
      </c>
      <c r="AE2631" s="36" t="s">
        <v>1525</v>
      </c>
      <c r="AF2631" s="4"/>
      <c r="AG2631" s="4"/>
      <c r="AH2631" s="4"/>
      <c r="AI2631" s="6"/>
      <c r="AJ2631" s="6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</row>
    <row r="2632" spans="1:46" ht="15" customHeight="1" x14ac:dyDescent="0.35">
      <c r="A2632" s="4">
        <v>2025</v>
      </c>
      <c r="B2632" s="4" t="s">
        <v>147</v>
      </c>
      <c r="C2632" s="4" t="s">
        <v>148</v>
      </c>
      <c r="D2632" s="55">
        <v>45433</v>
      </c>
      <c r="E2632" s="4" t="s">
        <v>3708</v>
      </c>
      <c r="F2632" s="4" t="s">
        <v>3709</v>
      </c>
      <c r="G2632" s="4" t="s">
        <v>37</v>
      </c>
      <c r="H2632" s="4" t="s">
        <v>38</v>
      </c>
      <c r="I2632" s="4" t="s">
        <v>2755</v>
      </c>
      <c r="J2632" s="4">
        <v>4</v>
      </c>
      <c r="K2632" s="55">
        <v>45918</v>
      </c>
      <c r="L2632" s="4" t="s">
        <v>860</v>
      </c>
      <c r="M2632" s="4" t="s">
        <v>2983</v>
      </c>
      <c r="N2632" s="55" t="s">
        <v>3710</v>
      </c>
      <c r="O2632" s="4" t="s">
        <v>6832</v>
      </c>
      <c r="P2632" s="55">
        <v>45918</v>
      </c>
      <c r="Q2632" s="4" t="s">
        <v>6833</v>
      </c>
      <c r="R2632" s="4"/>
      <c r="S2632" s="4"/>
      <c r="T2632" s="4">
        <v>0</v>
      </c>
      <c r="U2632" s="4" t="s">
        <v>150</v>
      </c>
      <c r="V2632" s="4">
        <v>300763</v>
      </c>
      <c r="W2632" s="4" t="s">
        <v>6834</v>
      </c>
      <c r="X2632" s="4">
        <v>300763</v>
      </c>
      <c r="Y2632" s="4" t="s">
        <v>6834</v>
      </c>
      <c r="Z2632" s="4">
        <v>8</v>
      </c>
      <c r="AA2632" s="4" t="s">
        <v>191</v>
      </c>
      <c r="AB2632" s="4">
        <v>10</v>
      </c>
      <c r="AC2632" s="4" t="s">
        <v>2087</v>
      </c>
      <c r="AD2632" s="36">
        <v>6</v>
      </c>
      <c r="AE2632" s="36" t="s">
        <v>6835</v>
      </c>
      <c r="AF2632" s="4"/>
      <c r="AG2632" s="4"/>
      <c r="AH2632" s="4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</row>
    <row r="2633" spans="1:46" ht="15" customHeight="1" x14ac:dyDescent="0.35">
      <c r="A2633" s="4">
        <v>2025</v>
      </c>
      <c r="B2633" s="4" t="s">
        <v>859</v>
      </c>
      <c r="C2633" s="4" t="s">
        <v>859</v>
      </c>
      <c r="D2633" s="55">
        <v>45771</v>
      </c>
      <c r="E2633" s="4" t="s">
        <v>2956</v>
      </c>
      <c r="F2633" s="4" t="s">
        <v>3709</v>
      </c>
      <c r="G2633" s="4" t="s">
        <v>921</v>
      </c>
      <c r="H2633" s="4" t="s">
        <v>38</v>
      </c>
      <c r="I2633" s="4" t="s">
        <v>2712</v>
      </c>
      <c r="J2633" s="4">
        <v>2</v>
      </c>
      <c r="K2633" s="55">
        <v>45798</v>
      </c>
      <c r="L2633" s="4" t="s">
        <v>860</v>
      </c>
      <c r="M2633" s="4" t="s">
        <v>2983</v>
      </c>
      <c r="N2633" s="55" t="s">
        <v>4973</v>
      </c>
      <c r="O2633" s="4" t="s">
        <v>6836</v>
      </c>
      <c r="P2633" s="55">
        <v>45798</v>
      </c>
      <c r="Q2633" s="4" t="s">
        <v>6837</v>
      </c>
      <c r="R2633" s="4"/>
      <c r="S2633" s="4"/>
      <c r="T2633" s="4">
        <v>0</v>
      </c>
      <c r="U2633" s="4" t="s">
        <v>150</v>
      </c>
      <c r="V2633" s="4">
        <v>500129</v>
      </c>
      <c r="W2633" s="4" t="s">
        <v>4392</v>
      </c>
      <c r="X2633" s="4">
        <v>500129</v>
      </c>
      <c r="Y2633" s="4" t="s">
        <v>4392</v>
      </c>
      <c r="Z2633" s="4">
        <v>4</v>
      </c>
      <c r="AA2633" s="4" t="s">
        <v>301</v>
      </c>
      <c r="AB2633" s="4">
        <v>1</v>
      </c>
      <c r="AC2633" s="4" t="s">
        <v>301</v>
      </c>
      <c r="AD2633" s="36">
        <v>1</v>
      </c>
      <c r="AE2633" s="36" t="s">
        <v>301</v>
      </c>
      <c r="AF2633" s="4"/>
      <c r="AG2633" s="4"/>
      <c r="AH2633" s="4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</row>
    <row r="2634" spans="1:46" ht="15" customHeight="1" x14ac:dyDescent="0.35">
      <c r="A2634" s="4">
        <v>2025</v>
      </c>
      <c r="B2634" s="4" t="s">
        <v>147</v>
      </c>
      <c r="C2634" s="4" t="s">
        <v>148</v>
      </c>
      <c r="D2634" s="55">
        <v>45759</v>
      </c>
      <c r="E2634" s="4" t="s">
        <v>4533</v>
      </c>
      <c r="F2634" s="4" t="s">
        <v>3709</v>
      </c>
      <c r="G2634" s="4" t="s">
        <v>37</v>
      </c>
      <c r="H2634" s="4" t="s">
        <v>38</v>
      </c>
      <c r="I2634" s="4" t="s">
        <v>3491</v>
      </c>
      <c r="J2634" s="4">
        <v>8</v>
      </c>
      <c r="K2634" s="55">
        <v>45798</v>
      </c>
      <c r="L2634" s="4" t="s">
        <v>860</v>
      </c>
      <c r="M2634" s="4" t="s">
        <v>2949</v>
      </c>
      <c r="N2634" s="55" t="s">
        <v>4546</v>
      </c>
      <c r="O2634" s="4" t="s">
        <v>6838</v>
      </c>
      <c r="P2634" s="55">
        <v>45798</v>
      </c>
      <c r="Q2634" s="4" t="s">
        <v>6839</v>
      </c>
      <c r="R2634" s="4"/>
      <c r="S2634" s="4"/>
      <c r="T2634" s="56">
        <v>0</v>
      </c>
      <c r="U2634" s="56" t="s">
        <v>150</v>
      </c>
      <c r="V2634" s="56">
        <v>301259</v>
      </c>
      <c r="W2634" s="56" t="s">
        <v>435</v>
      </c>
      <c r="X2634" s="56">
        <v>301259</v>
      </c>
      <c r="Y2634" s="56" t="s">
        <v>435</v>
      </c>
      <c r="Z2634" s="56">
        <v>15</v>
      </c>
      <c r="AA2634" s="56" t="s">
        <v>43</v>
      </c>
      <c r="AB2634" s="56">
        <v>1</v>
      </c>
      <c r="AC2634" s="56" t="s">
        <v>43</v>
      </c>
      <c r="AD2634" s="37">
        <v>10</v>
      </c>
      <c r="AE2634" s="37" t="s">
        <v>436</v>
      </c>
      <c r="AF2634" s="4"/>
      <c r="AG2634" s="4"/>
      <c r="AH2634" s="4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</row>
    <row r="2635" spans="1:46" ht="15" customHeight="1" x14ac:dyDescent="0.35">
      <c r="A2635" s="4">
        <v>2025</v>
      </c>
      <c r="B2635" s="4" t="s">
        <v>147</v>
      </c>
      <c r="C2635" s="4" t="s">
        <v>148</v>
      </c>
      <c r="D2635" s="55">
        <v>45790</v>
      </c>
      <c r="E2635" s="4" t="s">
        <v>2956</v>
      </c>
      <c r="F2635" s="4" t="s">
        <v>36</v>
      </c>
      <c r="G2635" s="4" t="s">
        <v>921</v>
      </c>
      <c r="H2635" s="4" t="s">
        <v>38</v>
      </c>
      <c r="I2635" s="4" t="s">
        <v>2735</v>
      </c>
      <c r="J2635" s="4">
        <v>2</v>
      </c>
      <c r="K2635" s="55">
        <v>45807</v>
      </c>
      <c r="L2635" s="4" t="s">
        <v>860</v>
      </c>
      <c r="M2635" s="4" t="s">
        <v>3185</v>
      </c>
      <c r="N2635" s="55" t="s">
        <v>3710</v>
      </c>
      <c r="O2635" s="4" t="s">
        <v>6840</v>
      </c>
      <c r="P2635" s="55">
        <v>45807</v>
      </c>
      <c r="Q2635" s="4" t="s">
        <v>6841</v>
      </c>
      <c r="R2635" s="4"/>
      <c r="S2635" s="4"/>
      <c r="T2635" s="4">
        <v>0</v>
      </c>
      <c r="U2635" s="4" t="s">
        <v>150</v>
      </c>
      <c r="V2635" s="4">
        <v>301242</v>
      </c>
      <c r="W2635" s="4" t="s">
        <v>3134</v>
      </c>
      <c r="X2635" s="4">
        <v>301242</v>
      </c>
      <c r="Y2635" s="4" t="s">
        <v>3134</v>
      </c>
      <c r="Z2635" s="4">
        <v>14</v>
      </c>
      <c r="AA2635" s="4" t="s">
        <v>731</v>
      </c>
      <c r="AB2635" s="56">
        <v>3</v>
      </c>
      <c r="AC2635" s="56" t="s">
        <v>731</v>
      </c>
      <c r="AD2635" s="36">
        <v>5</v>
      </c>
      <c r="AE2635" s="36" t="s">
        <v>3135</v>
      </c>
      <c r="AF2635" s="4"/>
      <c r="AG2635" s="4"/>
      <c r="AH2635" s="4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</row>
    <row r="2636" spans="1:46" ht="15" customHeight="1" x14ac:dyDescent="0.35">
      <c r="A2636" s="4">
        <v>2025</v>
      </c>
      <c r="B2636" s="4" t="s">
        <v>147</v>
      </c>
      <c r="C2636" s="4" t="s">
        <v>148</v>
      </c>
      <c r="D2636" s="55">
        <v>45748</v>
      </c>
      <c r="E2636" s="4" t="s">
        <v>3708</v>
      </c>
      <c r="F2636" s="4" t="s">
        <v>3709</v>
      </c>
      <c r="G2636" s="4" t="s">
        <v>37</v>
      </c>
      <c r="H2636" s="4" t="s">
        <v>38</v>
      </c>
      <c r="I2636" s="4" t="s">
        <v>2735</v>
      </c>
      <c r="J2636" s="4">
        <v>6</v>
      </c>
      <c r="K2636" s="55">
        <v>45803</v>
      </c>
      <c r="L2636" s="4" t="s">
        <v>860</v>
      </c>
      <c r="M2636" s="4" t="s">
        <v>3185</v>
      </c>
      <c r="N2636" s="55" t="s">
        <v>4546</v>
      </c>
      <c r="O2636" s="4" t="s">
        <v>6842</v>
      </c>
      <c r="P2636" s="55">
        <v>45803</v>
      </c>
      <c r="Q2636" s="4" t="s">
        <v>6843</v>
      </c>
      <c r="R2636" s="4"/>
      <c r="S2636" s="4"/>
      <c r="T2636" s="4">
        <v>0</v>
      </c>
      <c r="U2636" s="4" t="s">
        <v>150</v>
      </c>
      <c r="V2636" s="4">
        <v>301213</v>
      </c>
      <c r="W2636" s="4" t="s">
        <v>6844</v>
      </c>
      <c r="X2636" s="4">
        <v>301213</v>
      </c>
      <c r="Y2636" s="4" t="s">
        <v>6844</v>
      </c>
      <c r="Z2636" s="4">
        <v>14</v>
      </c>
      <c r="AA2636" s="4" t="s">
        <v>731</v>
      </c>
      <c r="AB2636" s="4">
        <v>1</v>
      </c>
      <c r="AC2636" s="4" t="s">
        <v>1387</v>
      </c>
      <c r="AD2636" s="36">
        <v>2</v>
      </c>
      <c r="AE2636" s="36" t="s">
        <v>6845</v>
      </c>
      <c r="AF2636" s="4"/>
      <c r="AG2636" s="4"/>
      <c r="AH2636" s="4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</row>
    <row r="2637" spans="1:46" ht="15" customHeight="1" x14ac:dyDescent="0.35">
      <c r="A2637" s="4">
        <v>2025</v>
      </c>
      <c r="B2637" s="4" t="s">
        <v>147</v>
      </c>
      <c r="C2637" s="4" t="s">
        <v>148</v>
      </c>
      <c r="D2637" s="55">
        <v>45769</v>
      </c>
      <c r="E2637" s="4" t="s">
        <v>4533</v>
      </c>
      <c r="F2637" s="4" t="s">
        <v>3709</v>
      </c>
      <c r="G2637" s="4" t="s">
        <v>37</v>
      </c>
      <c r="H2637" s="4" t="s">
        <v>38</v>
      </c>
      <c r="I2637" s="4" t="s">
        <v>3923</v>
      </c>
      <c r="J2637" s="4">
        <v>3</v>
      </c>
      <c r="K2637" s="55">
        <v>45803</v>
      </c>
      <c r="L2637" s="4" t="s">
        <v>860</v>
      </c>
      <c r="M2637" s="4" t="s">
        <v>2983</v>
      </c>
      <c r="N2637" s="55" t="s">
        <v>3710</v>
      </c>
      <c r="O2637" s="4" t="s">
        <v>6846</v>
      </c>
      <c r="P2637" s="55">
        <v>45803</v>
      </c>
      <c r="Q2637" s="4" t="s">
        <v>6847</v>
      </c>
      <c r="R2637" s="4"/>
      <c r="S2637" s="4"/>
      <c r="T2637" s="4">
        <v>0</v>
      </c>
      <c r="U2637" s="4" t="s">
        <v>150</v>
      </c>
      <c r="V2637" s="4">
        <v>300935</v>
      </c>
      <c r="W2637" s="4" t="s">
        <v>6848</v>
      </c>
      <c r="X2637" s="4">
        <v>300935</v>
      </c>
      <c r="Y2637" s="4" t="s">
        <v>6848</v>
      </c>
      <c r="Z2637" s="4">
        <v>10</v>
      </c>
      <c r="AA2637" s="4" t="s">
        <v>256</v>
      </c>
      <c r="AB2637" s="4">
        <v>7</v>
      </c>
      <c r="AC2637" s="4" t="s">
        <v>2082</v>
      </c>
      <c r="AD2637" s="36">
        <v>2</v>
      </c>
      <c r="AE2637" s="36" t="s">
        <v>6849</v>
      </c>
      <c r="AF2637" s="4"/>
      <c r="AG2637" s="4"/>
      <c r="AH2637" s="4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</row>
    <row r="2638" spans="1:46" ht="15" customHeight="1" x14ac:dyDescent="0.35">
      <c r="A2638" s="4">
        <v>2025</v>
      </c>
      <c r="B2638" s="4" t="s">
        <v>147</v>
      </c>
      <c r="C2638" s="4" t="s">
        <v>148</v>
      </c>
      <c r="D2638" s="55">
        <v>45779</v>
      </c>
      <c r="E2638" s="4" t="s">
        <v>3708</v>
      </c>
      <c r="F2638" s="4" t="s">
        <v>3709</v>
      </c>
      <c r="G2638" s="4" t="s">
        <v>37</v>
      </c>
      <c r="H2638" s="4" t="s">
        <v>38</v>
      </c>
      <c r="I2638" s="4" t="s">
        <v>3491</v>
      </c>
      <c r="J2638" s="4">
        <v>8</v>
      </c>
      <c r="K2638" s="55"/>
      <c r="L2638" s="4" t="s">
        <v>860</v>
      </c>
      <c r="M2638" s="4" t="s">
        <v>2949</v>
      </c>
      <c r="N2638" s="55" t="s">
        <v>4546</v>
      </c>
      <c r="O2638" s="4" t="s">
        <v>6850</v>
      </c>
      <c r="P2638" s="55">
        <v>45806</v>
      </c>
      <c r="Q2638" s="4" t="s">
        <v>6851</v>
      </c>
      <c r="R2638" s="4"/>
      <c r="S2638" s="4"/>
      <c r="T2638" s="4">
        <v>0</v>
      </c>
      <c r="U2638" s="4" t="s">
        <v>150</v>
      </c>
      <c r="V2638" s="4">
        <v>301272</v>
      </c>
      <c r="W2638" s="4" t="s">
        <v>1469</v>
      </c>
      <c r="X2638" s="4">
        <v>301272</v>
      </c>
      <c r="Y2638" s="4" t="s">
        <v>1469</v>
      </c>
      <c r="Z2638" s="4">
        <v>15</v>
      </c>
      <c r="AA2638" s="4" t="s">
        <v>43</v>
      </c>
      <c r="AB2638" s="4">
        <v>1</v>
      </c>
      <c r="AC2638" s="4" t="s">
        <v>43</v>
      </c>
      <c r="AD2638" s="36">
        <v>23</v>
      </c>
      <c r="AE2638" s="36" t="s">
        <v>1470</v>
      </c>
      <c r="AF2638" s="4"/>
      <c r="AG2638" s="4"/>
      <c r="AH2638" s="4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</row>
    <row r="2639" spans="1:46" ht="15" customHeight="1" x14ac:dyDescent="0.35">
      <c r="A2639" s="4">
        <v>2025</v>
      </c>
      <c r="B2639" s="4" t="s">
        <v>147</v>
      </c>
      <c r="C2639" s="4" t="s">
        <v>207</v>
      </c>
      <c r="D2639" s="55">
        <v>45728</v>
      </c>
      <c r="E2639" s="4" t="s">
        <v>3708</v>
      </c>
      <c r="F2639" s="4" t="s">
        <v>3709</v>
      </c>
      <c r="G2639" s="4" t="s">
        <v>37</v>
      </c>
      <c r="H2639" s="4" t="s">
        <v>38</v>
      </c>
      <c r="I2639" s="4" t="s">
        <v>3923</v>
      </c>
      <c r="J2639" s="4">
        <v>6</v>
      </c>
      <c r="K2639" s="55"/>
      <c r="L2639" s="4" t="s">
        <v>860</v>
      </c>
      <c r="M2639" s="4" t="s">
        <v>2983</v>
      </c>
      <c r="N2639" s="55" t="s">
        <v>4516</v>
      </c>
      <c r="O2639" s="4" t="s">
        <v>6852</v>
      </c>
      <c r="P2639" s="55">
        <v>45806</v>
      </c>
      <c r="Q2639" s="4" t="s">
        <v>6853</v>
      </c>
      <c r="R2639" s="4"/>
      <c r="S2639" s="4"/>
      <c r="T2639" s="4">
        <v>0</v>
      </c>
      <c r="U2639" s="4" t="s">
        <v>150</v>
      </c>
      <c r="V2639" s="4">
        <v>301608</v>
      </c>
      <c r="W2639" s="4" t="s">
        <v>1371</v>
      </c>
      <c r="X2639" s="4">
        <v>301608</v>
      </c>
      <c r="Y2639" s="4" t="s">
        <v>1371</v>
      </c>
      <c r="Z2639" s="4">
        <v>21</v>
      </c>
      <c r="AA2639" s="4" t="s">
        <v>104</v>
      </c>
      <c r="AB2639" s="4">
        <v>2</v>
      </c>
      <c r="AC2639" s="4" t="s">
        <v>1372</v>
      </c>
      <c r="AD2639" s="36">
        <v>1</v>
      </c>
      <c r="AE2639" s="36" t="s">
        <v>1372</v>
      </c>
      <c r="AF2639" s="4"/>
      <c r="AG2639" s="4"/>
      <c r="AH2639" s="4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</row>
    <row r="2640" spans="1:46" ht="15" customHeight="1" x14ac:dyDescent="0.35">
      <c r="A2640" s="4">
        <v>2025</v>
      </c>
      <c r="B2640" s="4" t="s">
        <v>34</v>
      </c>
      <c r="C2640" s="4" t="s">
        <v>34</v>
      </c>
      <c r="D2640" s="55">
        <v>45728</v>
      </c>
      <c r="E2640" s="4" t="s">
        <v>4533</v>
      </c>
      <c r="F2640" s="4" t="s">
        <v>3709</v>
      </c>
      <c r="G2640" s="4" t="s">
        <v>37</v>
      </c>
      <c r="H2640" s="4" t="s">
        <v>38</v>
      </c>
      <c r="I2640" s="4" t="s">
        <v>4515</v>
      </c>
      <c r="J2640" s="4">
        <v>7</v>
      </c>
      <c r="K2640" s="57"/>
      <c r="L2640" s="4" t="s">
        <v>860</v>
      </c>
      <c r="M2640" s="4" t="s">
        <v>3632</v>
      </c>
      <c r="N2640" s="55" t="s">
        <v>4973</v>
      </c>
      <c r="O2640" s="4" t="s">
        <v>6854</v>
      </c>
      <c r="P2640" s="57">
        <v>45806</v>
      </c>
      <c r="Q2640" s="4" t="s">
        <v>6855</v>
      </c>
      <c r="R2640" s="56"/>
      <c r="S2640" s="4"/>
      <c r="T2640" s="56">
        <v>11</v>
      </c>
      <c r="U2640" s="56" t="s">
        <v>342</v>
      </c>
      <c r="V2640" s="56">
        <v>131</v>
      </c>
      <c r="W2640" s="56" t="s">
        <v>343</v>
      </c>
      <c r="X2640" s="56">
        <v>151</v>
      </c>
      <c r="Y2640" s="56" t="s">
        <v>343</v>
      </c>
      <c r="Z2640" s="56">
        <v>15</v>
      </c>
      <c r="AA2640" s="56" t="s">
        <v>43</v>
      </c>
      <c r="AB2640" s="56">
        <v>1</v>
      </c>
      <c r="AC2640" s="56" t="s">
        <v>43</v>
      </c>
      <c r="AD2640" s="37">
        <v>8</v>
      </c>
      <c r="AE2640" s="37" t="s">
        <v>344</v>
      </c>
      <c r="AF2640" s="4"/>
      <c r="AG2640" s="4"/>
      <c r="AH2640" s="4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</row>
    <row r="2641" spans="1:46" ht="15" customHeight="1" x14ac:dyDescent="0.35">
      <c r="A2641" s="4">
        <v>2025</v>
      </c>
      <c r="B2641" s="4" t="s">
        <v>147</v>
      </c>
      <c r="C2641" s="4" t="s">
        <v>148</v>
      </c>
      <c r="D2641" s="55">
        <v>45806</v>
      </c>
      <c r="E2641" s="4" t="s">
        <v>3708</v>
      </c>
      <c r="F2641" s="4" t="s">
        <v>3709</v>
      </c>
      <c r="G2641" s="4" t="s">
        <v>37</v>
      </c>
      <c r="H2641" s="4" t="s">
        <v>38</v>
      </c>
      <c r="I2641" s="4" t="s">
        <v>4520</v>
      </c>
      <c r="J2641" s="4">
        <v>4</v>
      </c>
      <c r="K2641" s="55">
        <v>45915</v>
      </c>
      <c r="L2641" s="4" t="s">
        <v>860</v>
      </c>
      <c r="M2641" s="4" t="s">
        <v>2983</v>
      </c>
      <c r="N2641" s="55" t="s">
        <v>3710</v>
      </c>
      <c r="O2641" s="4" t="s">
        <v>6856</v>
      </c>
      <c r="P2641" s="55">
        <v>45915</v>
      </c>
      <c r="Q2641" s="4" t="s">
        <v>6857</v>
      </c>
      <c r="R2641" s="4"/>
      <c r="S2641" s="4"/>
      <c r="T2641" s="4">
        <v>0</v>
      </c>
      <c r="U2641" s="4" t="s">
        <v>150</v>
      </c>
      <c r="V2641" s="4">
        <v>300569</v>
      </c>
      <c r="W2641" s="4" t="s">
        <v>6858</v>
      </c>
      <c r="X2641" s="4">
        <v>300569</v>
      </c>
      <c r="Y2641" s="4" t="s">
        <v>6858</v>
      </c>
      <c r="Z2641" s="4">
        <v>6</v>
      </c>
      <c r="AA2641" s="4" t="s">
        <v>413</v>
      </c>
      <c r="AB2641" s="4">
        <v>3</v>
      </c>
      <c r="AC2641" s="4" t="s">
        <v>3642</v>
      </c>
      <c r="AD2641" s="36">
        <v>4</v>
      </c>
      <c r="AE2641" s="36" t="s">
        <v>6859</v>
      </c>
      <c r="AF2641" s="4"/>
      <c r="AG2641" s="4"/>
      <c r="AH2641" s="4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</row>
    <row r="2642" spans="1:46" ht="15" customHeight="1" x14ac:dyDescent="0.35">
      <c r="A2642" s="4">
        <v>2025</v>
      </c>
      <c r="B2642" s="4" t="s">
        <v>147</v>
      </c>
      <c r="C2642" s="4" t="s">
        <v>148</v>
      </c>
      <c r="D2642" s="55">
        <v>45807</v>
      </c>
      <c r="E2642" s="4" t="s">
        <v>3708</v>
      </c>
      <c r="F2642" s="4" t="s">
        <v>3709</v>
      </c>
      <c r="G2642" s="4" t="s">
        <v>37</v>
      </c>
      <c r="H2642" s="4" t="s">
        <v>38</v>
      </c>
      <c r="I2642" s="4" t="s">
        <v>4520</v>
      </c>
      <c r="J2642" s="4">
        <v>6</v>
      </c>
      <c r="K2642" s="55">
        <v>45881</v>
      </c>
      <c r="L2642" s="4" t="s">
        <v>860</v>
      </c>
      <c r="M2642" s="4" t="s">
        <v>2983</v>
      </c>
      <c r="N2642" s="55" t="s">
        <v>3710</v>
      </c>
      <c r="O2642" s="4" t="s">
        <v>6860</v>
      </c>
      <c r="P2642" s="55">
        <v>45891</v>
      </c>
      <c r="Q2642" s="4" t="s">
        <v>6861</v>
      </c>
      <c r="R2642" s="4"/>
      <c r="S2642" s="4"/>
      <c r="T2642" s="4">
        <v>0</v>
      </c>
      <c r="U2642" s="4" t="s">
        <v>150</v>
      </c>
      <c r="V2642" s="4">
        <v>301191</v>
      </c>
      <c r="W2642" s="4" t="s">
        <v>6862</v>
      </c>
      <c r="X2642" s="4">
        <v>301191</v>
      </c>
      <c r="Y2642" s="4" t="s">
        <v>6862</v>
      </c>
      <c r="Z2642" s="4">
        <v>13</v>
      </c>
      <c r="AA2642" s="4" t="s">
        <v>314</v>
      </c>
      <c r="AB2642" s="4">
        <v>9</v>
      </c>
      <c r="AC2642" s="4" t="s">
        <v>808</v>
      </c>
      <c r="AD2642" s="36">
        <v>3</v>
      </c>
      <c r="AE2642" s="36" t="s">
        <v>6863</v>
      </c>
      <c r="AF2642" s="4"/>
      <c r="AG2642" s="4"/>
      <c r="AH2642" s="4"/>
      <c r="AI2642" s="6"/>
      <c r="AJ2642" s="6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</row>
    <row r="2643" spans="1:46" ht="15" customHeight="1" x14ac:dyDescent="0.35">
      <c r="A2643" s="4">
        <v>2025</v>
      </c>
      <c r="B2643" s="4" t="s">
        <v>147</v>
      </c>
      <c r="C2643" s="4" t="s">
        <v>207</v>
      </c>
      <c r="D2643" s="55">
        <v>45786</v>
      </c>
      <c r="E2643" s="4" t="s">
        <v>3708</v>
      </c>
      <c r="F2643" s="4" t="s">
        <v>3709</v>
      </c>
      <c r="G2643" s="4" t="s">
        <v>37</v>
      </c>
      <c r="H2643" s="4" t="s">
        <v>38</v>
      </c>
      <c r="I2643" s="4" t="s">
        <v>5120</v>
      </c>
      <c r="J2643" s="4">
        <v>4</v>
      </c>
      <c r="K2643" s="55">
        <v>45810</v>
      </c>
      <c r="L2643" s="4" t="s">
        <v>860</v>
      </c>
      <c r="M2643" s="4" t="s">
        <v>2983</v>
      </c>
      <c r="N2643" s="55" t="s">
        <v>4516</v>
      </c>
      <c r="O2643" s="4" t="s">
        <v>6864</v>
      </c>
      <c r="P2643" s="55">
        <v>45810</v>
      </c>
      <c r="Q2643" s="4" t="s">
        <v>6865</v>
      </c>
      <c r="R2643" s="4"/>
      <c r="S2643" s="4"/>
      <c r="T2643" s="4">
        <v>0</v>
      </c>
      <c r="U2643" s="4" t="s">
        <v>150</v>
      </c>
      <c r="V2643" s="4">
        <v>301052</v>
      </c>
      <c r="W2643" s="4" t="s">
        <v>2669</v>
      </c>
      <c r="X2643" s="4">
        <v>301052</v>
      </c>
      <c r="Y2643" s="4" t="s">
        <v>2669</v>
      </c>
      <c r="Z2643" s="4">
        <v>12</v>
      </c>
      <c r="AA2643" s="4" t="s">
        <v>83</v>
      </c>
      <c r="AB2643" s="4">
        <v>4</v>
      </c>
      <c r="AC2643" s="4" t="s">
        <v>2670</v>
      </c>
      <c r="AD2643" s="36">
        <v>1</v>
      </c>
      <c r="AE2643" s="36" t="s">
        <v>2670</v>
      </c>
      <c r="AF2643" s="4"/>
      <c r="AG2643" s="4"/>
      <c r="AH2643" s="4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</row>
    <row r="2644" spans="1:46" ht="15" customHeight="1" x14ac:dyDescent="0.35">
      <c r="A2644" s="4">
        <v>2025</v>
      </c>
      <c r="B2644" s="4" t="s">
        <v>147</v>
      </c>
      <c r="C2644" s="4" t="s">
        <v>148</v>
      </c>
      <c r="D2644" s="55">
        <v>45810</v>
      </c>
      <c r="E2644" s="4" t="s">
        <v>3708</v>
      </c>
      <c r="F2644" s="4" t="s">
        <v>3709</v>
      </c>
      <c r="G2644" s="4" t="s">
        <v>37</v>
      </c>
      <c r="H2644" s="4" t="s">
        <v>38</v>
      </c>
      <c r="I2644" s="4" t="s">
        <v>748</v>
      </c>
      <c r="J2644" s="4">
        <v>8</v>
      </c>
      <c r="K2644" s="55">
        <v>45927</v>
      </c>
      <c r="L2644" s="4" t="s">
        <v>860</v>
      </c>
      <c r="M2644" s="4" t="s">
        <v>2983</v>
      </c>
      <c r="N2644" s="55" t="s">
        <v>4516</v>
      </c>
      <c r="O2644" s="4" t="s">
        <v>6866</v>
      </c>
      <c r="P2644" s="55">
        <v>45927</v>
      </c>
      <c r="Q2644" s="4" t="s">
        <v>6867</v>
      </c>
      <c r="R2644" s="4"/>
      <c r="S2644" s="4"/>
      <c r="T2644" s="4">
        <v>0</v>
      </c>
      <c r="U2644" s="4" t="s">
        <v>150</v>
      </c>
      <c r="V2644" s="4">
        <v>301312</v>
      </c>
      <c r="W2644" s="4" t="s">
        <v>2026</v>
      </c>
      <c r="X2644" s="4">
        <v>301312</v>
      </c>
      <c r="Y2644" s="4" t="s">
        <v>2026</v>
      </c>
      <c r="Z2644" s="4">
        <v>15</v>
      </c>
      <c r="AA2644" s="4" t="s">
        <v>43</v>
      </c>
      <c r="AB2644" s="4">
        <v>5</v>
      </c>
      <c r="AC2644" s="4" t="s">
        <v>893</v>
      </c>
      <c r="AD2644" s="36">
        <v>2</v>
      </c>
      <c r="AE2644" s="36" t="s">
        <v>2027</v>
      </c>
      <c r="AF2644" s="4"/>
      <c r="AG2644" s="4"/>
      <c r="AH2644" s="4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</row>
    <row r="2645" spans="1:46" ht="15" customHeight="1" x14ac:dyDescent="0.35">
      <c r="A2645" s="4">
        <v>2026</v>
      </c>
      <c r="B2645" s="4" t="s">
        <v>147</v>
      </c>
      <c r="C2645" s="4" t="s">
        <v>148</v>
      </c>
      <c r="D2645" s="55">
        <v>46013</v>
      </c>
      <c r="E2645" s="4" t="s">
        <v>3708</v>
      </c>
      <c r="F2645" s="4" t="s">
        <v>3709</v>
      </c>
      <c r="G2645" s="4" t="s">
        <v>37</v>
      </c>
      <c r="H2645" s="4" t="s">
        <v>4538</v>
      </c>
      <c r="I2645" s="4" t="s">
        <v>748</v>
      </c>
      <c r="J2645" s="4">
        <v>1</v>
      </c>
      <c r="K2645" s="55">
        <v>46009</v>
      </c>
      <c r="L2645" s="4" t="s">
        <v>4540</v>
      </c>
      <c r="M2645" s="4"/>
      <c r="N2645" s="55" t="s">
        <v>3710</v>
      </c>
      <c r="O2645" s="4"/>
      <c r="P2645" s="55"/>
      <c r="Q2645" s="4"/>
      <c r="R2645" s="4"/>
      <c r="S2645" s="4"/>
      <c r="T2645" s="4">
        <v>0</v>
      </c>
      <c r="U2645" s="4" t="s">
        <v>150</v>
      </c>
      <c r="V2645" s="4">
        <v>301315</v>
      </c>
      <c r="W2645" s="4" t="s">
        <v>2030</v>
      </c>
      <c r="X2645" s="4">
        <v>301315</v>
      </c>
      <c r="Y2645" s="4" t="s">
        <v>2030</v>
      </c>
      <c r="Z2645" s="4">
        <v>15</v>
      </c>
      <c r="AA2645" s="4" t="s">
        <v>43</v>
      </c>
      <c r="AB2645" s="4">
        <v>5</v>
      </c>
      <c r="AC2645" s="4" t="s">
        <v>893</v>
      </c>
      <c r="AD2645" s="36">
        <v>5</v>
      </c>
      <c r="AE2645" s="36" t="s">
        <v>2031</v>
      </c>
      <c r="AF2645" s="4"/>
      <c r="AG2645" s="4"/>
      <c r="AH2645" s="4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</row>
    <row r="2646" spans="1:46" ht="15" customHeight="1" x14ac:dyDescent="0.35">
      <c r="A2646" s="4">
        <v>2025</v>
      </c>
      <c r="B2646" s="4" t="s">
        <v>147</v>
      </c>
      <c r="C2646" s="4" t="s">
        <v>207</v>
      </c>
      <c r="D2646" s="55">
        <v>45868</v>
      </c>
      <c r="E2646" s="4" t="s">
        <v>3708</v>
      </c>
      <c r="F2646" s="4" t="s">
        <v>3709</v>
      </c>
      <c r="G2646" s="4" t="s">
        <v>37</v>
      </c>
      <c r="H2646" s="4" t="s">
        <v>38</v>
      </c>
      <c r="I2646" s="4" t="s">
        <v>748</v>
      </c>
      <c r="J2646" s="4">
        <v>5</v>
      </c>
      <c r="K2646" s="55">
        <v>45915</v>
      </c>
      <c r="L2646" s="4" t="s">
        <v>860</v>
      </c>
      <c r="M2646" s="4" t="s">
        <v>2983</v>
      </c>
      <c r="N2646" s="55" t="s">
        <v>3710</v>
      </c>
      <c r="O2646" s="4" t="s">
        <v>6868</v>
      </c>
      <c r="P2646" s="55">
        <v>45915</v>
      </c>
      <c r="Q2646" s="4" t="s">
        <v>6869</v>
      </c>
      <c r="R2646" s="4"/>
      <c r="S2646" s="4"/>
      <c r="T2646" s="4">
        <v>0</v>
      </c>
      <c r="U2646" s="4" t="s">
        <v>150</v>
      </c>
      <c r="V2646" s="4">
        <v>301487</v>
      </c>
      <c r="W2646" s="4" t="s">
        <v>3233</v>
      </c>
      <c r="X2646" s="4">
        <v>301487</v>
      </c>
      <c r="Y2646" s="4" t="s">
        <v>3233</v>
      </c>
      <c r="Z2646" s="4">
        <v>18</v>
      </c>
      <c r="AA2646" s="4" t="s">
        <v>94</v>
      </c>
      <c r="AB2646" s="56">
        <v>2</v>
      </c>
      <c r="AC2646" s="56" t="s">
        <v>3234</v>
      </c>
      <c r="AD2646" s="36">
        <v>1</v>
      </c>
      <c r="AE2646" s="36" t="s">
        <v>3235</v>
      </c>
      <c r="AF2646" s="4"/>
      <c r="AG2646" s="4"/>
      <c r="AH2646" s="4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</row>
    <row r="2647" spans="1:46" ht="15" customHeight="1" x14ac:dyDescent="0.35">
      <c r="A2647" s="4">
        <v>2025</v>
      </c>
      <c r="B2647" s="4" t="s">
        <v>147</v>
      </c>
      <c r="C2647" s="4" t="s">
        <v>148</v>
      </c>
      <c r="D2647" s="55">
        <v>45915</v>
      </c>
      <c r="E2647" s="4" t="s">
        <v>3708</v>
      </c>
      <c r="F2647" s="4" t="s">
        <v>3709</v>
      </c>
      <c r="G2647" s="4" t="s">
        <v>37</v>
      </c>
      <c r="H2647" s="4" t="s">
        <v>38</v>
      </c>
      <c r="I2647" s="4" t="s">
        <v>748</v>
      </c>
      <c r="J2647" s="4">
        <v>6</v>
      </c>
      <c r="K2647" s="55">
        <v>46007</v>
      </c>
      <c r="L2647" s="4" t="s">
        <v>860</v>
      </c>
      <c r="M2647" s="4" t="s">
        <v>4545</v>
      </c>
      <c r="N2647" s="55" t="s">
        <v>3710</v>
      </c>
      <c r="O2647" s="4" t="s">
        <v>6870</v>
      </c>
      <c r="P2647" s="55">
        <v>46007</v>
      </c>
      <c r="Q2647" s="4" t="s">
        <v>6871</v>
      </c>
      <c r="R2647" s="4"/>
      <c r="S2647" s="4"/>
      <c r="T2647" s="4">
        <v>0</v>
      </c>
      <c r="U2647" s="4" t="s">
        <v>150</v>
      </c>
      <c r="V2647" s="4">
        <v>301397</v>
      </c>
      <c r="W2647" s="4" t="s">
        <v>6872</v>
      </c>
      <c r="X2647" s="4">
        <v>301397</v>
      </c>
      <c r="Y2647" s="4" t="s">
        <v>6872</v>
      </c>
      <c r="Z2647" s="4">
        <v>15</v>
      </c>
      <c r="AA2647" s="4" t="s">
        <v>43</v>
      </c>
      <c r="AB2647" s="4">
        <v>10</v>
      </c>
      <c r="AC2647" s="4" t="s">
        <v>3379</v>
      </c>
      <c r="AD2647" s="36">
        <v>9</v>
      </c>
      <c r="AE2647" s="36" t="s">
        <v>6873</v>
      </c>
      <c r="AF2647" s="4"/>
      <c r="AG2647" s="4"/>
      <c r="AH2647" s="4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</row>
    <row r="2648" spans="1:46" ht="15" customHeight="1" x14ac:dyDescent="0.35">
      <c r="A2648" s="4">
        <v>2025</v>
      </c>
      <c r="B2648" s="4" t="s">
        <v>34</v>
      </c>
      <c r="C2648" s="4" t="s">
        <v>289</v>
      </c>
      <c r="D2648" s="55">
        <v>45814</v>
      </c>
      <c r="E2648" s="4" t="s">
        <v>3935</v>
      </c>
      <c r="F2648" s="4" t="s">
        <v>3709</v>
      </c>
      <c r="G2648" s="4" t="s">
        <v>5808</v>
      </c>
      <c r="H2648" s="4" t="s">
        <v>38</v>
      </c>
      <c r="I2648" s="4" t="s">
        <v>2735</v>
      </c>
      <c r="J2648" s="4">
        <v>6</v>
      </c>
      <c r="K2648" s="55">
        <v>45819</v>
      </c>
      <c r="L2648" s="4" t="s">
        <v>860</v>
      </c>
      <c r="M2648" s="4" t="s">
        <v>3185</v>
      </c>
      <c r="N2648" s="55" t="s">
        <v>4516</v>
      </c>
      <c r="O2648" s="4" t="s">
        <v>6874</v>
      </c>
      <c r="P2648" s="55">
        <v>45819</v>
      </c>
      <c r="Q2648" s="4" t="s">
        <v>6875</v>
      </c>
      <c r="R2648" s="4"/>
      <c r="S2648" s="4"/>
      <c r="T2648" s="4">
        <v>22</v>
      </c>
      <c r="U2648" s="4" t="s">
        <v>375</v>
      </c>
      <c r="V2648" s="4">
        <v>22</v>
      </c>
      <c r="W2648" s="4" t="s">
        <v>375</v>
      </c>
      <c r="X2648" s="4">
        <v>200</v>
      </c>
      <c r="Y2648" s="4" t="s">
        <v>376</v>
      </c>
      <c r="Z2648" s="4">
        <v>15</v>
      </c>
      <c r="AA2648" s="4" t="s">
        <v>43</v>
      </c>
      <c r="AB2648" s="4">
        <v>1</v>
      </c>
      <c r="AC2648" s="4" t="s">
        <v>43</v>
      </c>
      <c r="AD2648" s="36">
        <v>1</v>
      </c>
      <c r="AE2648" s="36" t="s">
        <v>43</v>
      </c>
      <c r="AF2648" s="4"/>
      <c r="AG2648" s="4"/>
      <c r="AH2648" s="4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</row>
    <row r="2649" spans="1:46" ht="15" customHeight="1" x14ac:dyDescent="0.35">
      <c r="A2649" s="4">
        <v>2025</v>
      </c>
      <c r="B2649" s="4" t="s">
        <v>147</v>
      </c>
      <c r="C2649" s="4" t="s">
        <v>207</v>
      </c>
      <c r="D2649" s="55">
        <v>45807</v>
      </c>
      <c r="E2649" s="4" t="s">
        <v>3708</v>
      </c>
      <c r="F2649" s="4" t="s">
        <v>3709</v>
      </c>
      <c r="G2649" s="4" t="s">
        <v>37</v>
      </c>
      <c r="H2649" s="4" t="s">
        <v>38</v>
      </c>
      <c r="I2649" s="4" t="s">
        <v>2728</v>
      </c>
      <c r="J2649" s="4">
        <v>3</v>
      </c>
      <c r="K2649" s="55"/>
      <c r="L2649" s="4" t="s">
        <v>860</v>
      </c>
      <c r="M2649" s="4" t="s">
        <v>3632</v>
      </c>
      <c r="N2649" s="55" t="s">
        <v>4546</v>
      </c>
      <c r="O2649" s="4" t="s">
        <v>6876</v>
      </c>
      <c r="P2649" s="55">
        <v>45831</v>
      </c>
      <c r="Q2649" s="4" t="s">
        <v>6877</v>
      </c>
      <c r="R2649" s="4"/>
      <c r="S2649" s="4"/>
      <c r="T2649" s="4">
        <v>0</v>
      </c>
      <c r="U2649" s="4" t="s">
        <v>150</v>
      </c>
      <c r="V2649" s="4">
        <v>300508</v>
      </c>
      <c r="W2649" s="4" t="s">
        <v>786</v>
      </c>
      <c r="X2649" s="4">
        <v>300508</v>
      </c>
      <c r="Y2649" s="4" t="s">
        <v>786</v>
      </c>
      <c r="Z2649" s="4">
        <v>5</v>
      </c>
      <c r="AA2649" s="4" t="s">
        <v>77</v>
      </c>
      <c r="AB2649" s="4">
        <v>8</v>
      </c>
      <c r="AC2649" s="4" t="s">
        <v>787</v>
      </c>
      <c r="AD2649" s="36">
        <v>1</v>
      </c>
      <c r="AE2649" s="36" t="s">
        <v>788</v>
      </c>
      <c r="AF2649" s="4"/>
      <c r="AG2649" s="4"/>
      <c r="AH2649" s="4"/>
      <c r="AI2649" s="6"/>
      <c r="AJ2649" s="6"/>
      <c r="AK2649" s="6"/>
      <c r="AL2649" s="6"/>
      <c r="AM2649" s="6"/>
      <c r="AN2649" s="6"/>
      <c r="AO2649" s="6"/>
      <c r="AP2649" s="6"/>
      <c r="AQ2649" s="6"/>
      <c r="AR2649" s="6"/>
      <c r="AS2649" s="6"/>
      <c r="AT2649" s="6"/>
    </row>
    <row r="2650" spans="1:46" ht="15" customHeight="1" x14ac:dyDescent="0.35">
      <c r="A2650" s="4">
        <v>2025</v>
      </c>
      <c r="B2650" s="4" t="s">
        <v>147</v>
      </c>
      <c r="C2650" s="4" t="s">
        <v>148</v>
      </c>
      <c r="D2650" s="55"/>
      <c r="E2650" s="4" t="s">
        <v>4525</v>
      </c>
      <c r="F2650" s="4" t="s">
        <v>3709</v>
      </c>
      <c r="G2650" s="4" t="s">
        <v>5808</v>
      </c>
      <c r="H2650" s="4" t="s">
        <v>38</v>
      </c>
      <c r="I2650" s="4" t="s">
        <v>3923</v>
      </c>
      <c r="J2650" s="4">
        <v>3</v>
      </c>
      <c r="K2650" s="55">
        <v>45821</v>
      </c>
      <c r="L2650" s="4" t="s">
        <v>860</v>
      </c>
      <c r="M2650" s="4" t="s">
        <v>3632</v>
      </c>
      <c r="N2650" s="55" t="s">
        <v>5332</v>
      </c>
      <c r="O2650" s="4" t="s">
        <v>6878</v>
      </c>
      <c r="P2650" s="55">
        <v>45821</v>
      </c>
      <c r="Q2650" s="4" t="s">
        <v>6879</v>
      </c>
      <c r="R2650" s="4"/>
      <c r="S2650" s="4"/>
      <c r="T2650" s="4">
        <v>0</v>
      </c>
      <c r="U2650" s="4" t="s">
        <v>150</v>
      </c>
      <c r="V2650" s="4">
        <v>301817</v>
      </c>
      <c r="W2650" s="4" t="s">
        <v>4835</v>
      </c>
      <c r="X2650" s="4">
        <v>301817</v>
      </c>
      <c r="Y2650" s="4" t="s">
        <v>4835</v>
      </c>
      <c r="Z2650" s="4">
        <v>25</v>
      </c>
      <c r="AA2650" s="4" t="s">
        <v>117</v>
      </c>
      <c r="AB2650" s="56">
        <v>1</v>
      </c>
      <c r="AC2650" s="56" t="s">
        <v>118</v>
      </c>
      <c r="AD2650" s="36">
        <v>2</v>
      </c>
      <c r="AE2650" s="36" t="s">
        <v>4836</v>
      </c>
      <c r="AF2650" s="4"/>
      <c r="AG2650" s="4"/>
      <c r="AH2650" s="4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</row>
    <row r="2651" spans="1:46" ht="15" customHeight="1" x14ac:dyDescent="0.35">
      <c r="A2651" s="4">
        <v>2025</v>
      </c>
      <c r="B2651" s="4" t="s">
        <v>34</v>
      </c>
      <c r="C2651" s="4" t="s">
        <v>244</v>
      </c>
      <c r="D2651" s="55">
        <v>45771</v>
      </c>
      <c r="E2651" s="4" t="s">
        <v>3708</v>
      </c>
      <c r="F2651" s="4" t="s">
        <v>3709</v>
      </c>
      <c r="G2651" s="4" t="s">
        <v>37</v>
      </c>
      <c r="H2651" s="4" t="s">
        <v>38</v>
      </c>
      <c r="I2651" s="4" t="s">
        <v>2948</v>
      </c>
      <c r="J2651" s="4">
        <v>9</v>
      </c>
      <c r="K2651" s="55"/>
      <c r="L2651" s="4" t="s">
        <v>860</v>
      </c>
      <c r="M2651" s="4" t="s">
        <v>2949</v>
      </c>
      <c r="N2651" s="55" t="s">
        <v>4516</v>
      </c>
      <c r="O2651" s="4" t="s">
        <v>6880</v>
      </c>
      <c r="P2651" s="55">
        <v>45827</v>
      </c>
      <c r="Q2651" s="4" t="s">
        <v>6881</v>
      </c>
      <c r="R2651" s="4"/>
      <c r="S2651" s="4"/>
      <c r="T2651" s="4">
        <v>10</v>
      </c>
      <c r="U2651" s="4" t="s">
        <v>246</v>
      </c>
      <c r="V2651" s="4">
        <v>510</v>
      </c>
      <c r="W2651" s="4" t="s">
        <v>266</v>
      </c>
      <c r="X2651" s="4">
        <v>88</v>
      </c>
      <c r="Y2651" s="4" t="s">
        <v>267</v>
      </c>
      <c r="Z2651" s="4">
        <v>15</v>
      </c>
      <c r="AA2651" s="4" t="s">
        <v>43</v>
      </c>
      <c r="AB2651" s="4">
        <v>1</v>
      </c>
      <c r="AC2651" s="4" t="s">
        <v>43</v>
      </c>
      <c r="AD2651" s="36">
        <v>1</v>
      </c>
      <c r="AE2651" s="36" t="s">
        <v>43</v>
      </c>
      <c r="AF2651" s="4"/>
      <c r="AG2651" s="4"/>
      <c r="AH2651" s="4"/>
      <c r="AI2651" s="6"/>
      <c r="AJ2651" s="6"/>
      <c r="AK2651" s="6"/>
      <c r="AL2651" s="6"/>
      <c r="AM2651" s="6"/>
      <c r="AN2651" s="6"/>
      <c r="AO2651" s="6"/>
      <c r="AP2651" s="6"/>
      <c r="AQ2651" s="6"/>
      <c r="AR2651" s="6"/>
      <c r="AS2651" s="6"/>
      <c r="AT2651" s="6"/>
    </row>
    <row r="2652" spans="1:46" ht="15" customHeight="1" x14ac:dyDescent="0.35">
      <c r="A2652" s="4">
        <v>2026</v>
      </c>
      <c r="B2652" s="4" t="s">
        <v>147</v>
      </c>
      <c r="C2652" s="4" t="s">
        <v>148</v>
      </c>
      <c r="D2652" s="55">
        <v>45825</v>
      </c>
      <c r="E2652" s="4" t="s">
        <v>3708</v>
      </c>
      <c r="F2652" s="4" t="s">
        <v>3709</v>
      </c>
      <c r="G2652" s="4" t="s">
        <v>37</v>
      </c>
      <c r="H2652" s="4" t="s">
        <v>38</v>
      </c>
      <c r="I2652" s="4" t="s">
        <v>4520</v>
      </c>
      <c r="J2652" s="4">
        <v>5</v>
      </c>
      <c r="K2652" s="55">
        <v>46071</v>
      </c>
      <c r="L2652" s="4" t="s">
        <v>860</v>
      </c>
      <c r="M2652" s="4" t="s">
        <v>4545</v>
      </c>
      <c r="N2652" s="55" t="s">
        <v>3710</v>
      </c>
      <c r="O2652" s="4" t="s">
        <v>6882</v>
      </c>
      <c r="P2652" s="55">
        <v>46071</v>
      </c>
      <c r="Q2652" s="4" t="s">
        <v>6883</v>
      </c>
      <c r="R2652" s="55">
        <v>46071</v>
      </c>
      <c r="S2652" s="4" t="s">
        <v>6884</v>
      </c>
      <c r="T2652" s="56">
        <v>0</v>
      </c>
      <c r="U2652" s="56" t="s">
        <v>150</v>
      </c>
      <c r="V2652" s="56">
        <v>300643</v>
      </c>
      <c r="W2652" s="56" t="s">
        <v>4427</v>
      </c>
      <c r="X2652" s="56">
        <v>300643</v>
      </c>
      <c r="Y2652" s="56" t="s">
        <v>4427</v>
      </c>
      <c r="Z2652" s="56">
        <v>6</v>
      </c>
      <c r="AA2652" s="56" t="s">
        <v>413</v>
      </c>
      <c r="AB2652" s="56">
        <v>10</v>
      </c>
      <c r="AC2652" s="56" t="s">
        <v>663</v>
      </c>
      <c r="AD2652" s="37">
        <v>2</v>
      </c>
      <c r="AE2652" s="37" t="s">
        <v>4428</v>
      </c>
      <c r="AF2652" s="4"/>
      <c r="AG2652" s="4"/>
      <c r="AH2652" s="4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</row>
    <row r="2653" spans="1:46" ht="15" customHeight="1" x14ac:dyDescent="0.35">
      <c r="A2653" s="4">
        <v>2025</v>
      </c>
      <c r="B2653" s="4" t="s">
        <v>147</v>
      </c>
      <c r="C2653" s="4" t="s">
        <v>148</v>
      </c>
      <c r="D2653" s="55">
        <v>45826</v>
      </c>
      <c r="E2653" s="4" t="s">
        <v>3708</v>
      </c>
      <c r="F2653" s="4" t="s">
        <v>3709</v>
      </c>
      <c r="G2653" s="4" t="s">
        <v>37</v>
      </c>
      <c r="H2653" s="4" t="s">
        <v>38</v>
      </c>
      <c r="I2653" s="4" t="s">
        <v>4520</v>
      </c>
      <c r="J2653" s="4">
        <v>6</v>
      </c>
      <c r="K2653" s="55">
        <v>45910</v>
      </c>
      <c r="L2653" s="4" t="s">
        <v>860</v>
      </c>
      <c r="M2653" s="4" t="s">
        <v>2983</v>
      </c>
      <c r="N2653" s="55" t="s">
        <v>3710</v>
      </c>
      <c r="O2653" s="4" t="s">
        <v>6885</v>
      </c>
      <c r="P2653" s="55">
        <v>45910</v>
      </c>
      <c r="Q2653" s="4" t="s">
        <v>6886</v>
      </c>
      <c r="R2653" s="4"/>
      <c r="S2653" s="4"/>
      <c r="T2653" s="56">
        <v>0</v>
      </c>
      <c r="U2653" s="56" t="s">
        <v>150</v>
      </c>
      <c r="V2653" s="4">
        <v>300573</v>
      </c>
      <c r="W2653" s="56" t="s">
        <v>6887</v>
      </c>
      <c r="X2653" s="4">
        <v>300573</v>
      </c>
      <c r="Y2653" s="4" t="s">
        <v>6887</v>
      </c>
      <c r="Z2653" s="4">
        <v>6</v>
      </c>
      <c r="AA2653" s="4" t="s">
        <v>413</v>
      </c>
      <c r="AB2653" s="4">
        <v>3</v>
      </c>
      <c r="AC2653" s="4" t="s">
        <v>3642</v>
      </c>
      <c r="AD2653" s="36">
        <v>8</v>
      </c>
      <c r="AE2653" s="36" t="s">
        <v>6888</v>
      </c>
      <c r="AF2653" s="4"/>
      <c r="AG2653" s="4"/>
      <c r="AH2653" s="4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</row>
    <row r="2654" spans="1:46" ht="15" customHeight="1" x14ac:dyDescent="0.35">
      <c r="A2654" s="4">
        <v>2025</v>
      </c>
      <c r="B2654" s="4" t="s">
        <v>147</v>
      </c>
      <c r="C2654" s="4" t="s">
        <v>148</v>
      </c>
      <c r="D2654" s="55">
        <v>45824</v>
      </c>
      <c r="E2654" s="4" t="s">
        <v>3708</v>
      </c>
      <c r="F2654" s="4" t="s">
        <v>3709</v>
      </c>
      <c r="G2654" s="4" t="s">
        <v>37</v>
      </c>
      <c r="H2654" s="4" t="s">
        <v>38</v>
      </c>
      <c r="I2654" s="4" t="s">
        <v>4520</v>
      </c>
      <c r="J2654" s="4">
        <v>5</v>
      </c>
      <c r="K2654" s="55">
        <v>45965</v>
      </c>
      <c r="L2654" s="4" t="s">
        <v>860</v>
      </c>
      <c r="M2654" s="4" t="s">
        <v>3632</v>
      </c>
      <c r="N2654" s="55" t="s">
        <v>3710</v>
      </c>
      <c r="O2654" s="4" t="s">
        <v>6889</v>
      </c>
      <c r="P2654" s="55">
        <v>45965</v>
      </c>
      <c r="Q2654" s="4" t="s">
        <v>6890</v>
      </c>
      <c r="R2654" s="4"/>
      <c r="S2654" s="4"/>
      <c r="T2654" s="4">
        <v>0</v>
      </c>
      <c r="U2654" s="4" t="s">
        <v>150</v>
      </c>
      <c r="V2654" s="4">
        <v>300624</v>
      </c>
      <c r="W2654" s="4" t="s">
        <v>427</v>
      </c>
      <c r="X2654" s="4">
        <v>300624</v>
      </c>
      <c r="Y2654" s="4" t="s">
        <v>427</v>
      </c>
      <c r="Z2654" s="4">
        <v>6</v>
      </c>
      <c r="AA2654" s="4" t="s">
        <v>413</v>
      </c>
      <c r="AB2654" s="4">
        <v>8</v>
      </c>
      <c r="AC2654" s="4" t="s">
        <v>760</v>
      </c>
      <c r="AD2654" s="36">
        <v>2</v>
      </c>
      <c r="AE2654" s="36" t="s">
        <v>428</v>
      </c>
      <c r="AF2654" s="4"/>
      <c r="AG2654" s="4"/>
      <c r="AH2654" s="4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</row>
    <row r="2655" spans="1:46" ht="15" customHeight="1" x14ac:dyDescent="0.35">
      <c r="A2655" s="4">
        <v>2025</v>
      </c>
      <c r="B2655" s="4" t="s">
        <v>147</v>
      </c>
      <c r="C2655" s="4" t="s">
        <v>148</v>
      </c>
      <c r="D2655" s="55">
        <v>45825</v>
      </c>
      <c r="E2655" s="4" t="s">
        <v>3708</v>
      </c>
      <c r="F2655" s="4" t="s">
        <v>3709</v>
      </c>
      <c r="G2655" s="4" t="s">
        <v>37</v>
      </c>
      <c r="H2655" s="4" t="s">
        <v>38</v>
      </c>
      <c r="I2655" s="4" t="s">
        <v>4520</v>
      </c>
      <c r="J2655" s="4">
        <v>6</v>
      </c>
      <c r="K2655" s="55">
        <v>45888</v>
      </c>
      <c r="L2655" s="4" t="s">
        <v>860</v>
      </c>
      <c r="M2655" s="4" t="s">
        <v>2983</v>
      </c>
      <c r="N2655" s="55" t="s">
        <v>3710</v>
      </c>
      <c r="O2655" s="4" t="s">
        <v>6891</v>
      </c>
      <c r="P2655" s="55">
        <v>45888</v>
      </c>
      <c r="Q2655" s="4" t="s">
        <v>6892</v>
      </c>
      <c r="R2655" s="4"/>
      <c r="S2655" s="4"/>
      <c r="T2655" s="4">
        <v>0</v>
      </c>
      <c r="U2655" s="4" t="s">
        <v>150</v>
      </c>
      <c r="V2655" s="4">
        <v>301199</v>
      </c>
      <c r="W2655" s="4" t="s">
        <v>6893</v>
      </c>
      <c r="X2655" s="4">
        <v>301199</v>
      </c>
      <c r="Y2655" s="4" t="s">
        <v>6893</v>
      </c>
      <c r="Z2655" s="4">
        <v>13</v>
      </c>
      <c r="AA2655" s="4" t="s">
        <v>314</v>
      </c>
      <c r="AB2655" s="4">
        <v>10</v>
      </c>
      <c r="AC2655" s="4" t="s">
        <v>3125</v>
      </c>
      <c r="AD2655" s="36">
        <v>3</v>
      </c>
      <c r="AE2655" s="36" t="s">
        <v>6894</v>
      </c>
      <c r="AF2655" s="4"/>
      <c r="AG2655" s="4"/>
      <c r="AH2655" s="4"/>
      <c r="AI2655" s="6"/>
      <c r="AJ2655" s="6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</row>
    <row r="2656" spans="1:46" ht="15" customHeight="1" x14ac:dyDescent="0.35">
      <c r="A2656" s="4">
        <v>2025</v>
      </c>
      <c r="B2656" s="4" t="s">
        <v>147</v>
      </c>
      <c r="C2656" s="4" t="s">
        <v>148</v>
      </c>
      <c r="D2656" s="55">
        <v>45818</v>
      </c>
      <c r="E2656" s="4" t="s">
        <v>3708</v>
      </c>
      <c r="F2656" s="4" t="s">
        <v>3709</v>
      </c>
      <c r="G2656" s="4" t="s">
        <v>37</v>
      </c>
      <c r="H2656" s="4" t="s">
        <v>38</v>
      </c>
      <c r="I2656" s="4" t="s">
        <v>2948</v>
      </c>
      <c r="J2656" s="4">
        <v>5</v>
      </c>
      <c r="K2656" s="55">
        <v>45975</v>
      </c>
      <c r="L2656" s="4" t="s">
        <v>860</v>
      </c>
      <c r="M2656" s="4" t="s">
        <v>2983</v>
      </c>
      <c r="N2656" s="55" t="s">
        <v>4516</v>
      </c>
      <c r="O2656" s="4" t="s">
        <v>6895</v>
      </c>
      <c r="P2656" s="55">
        <v>45975</v>
      </c>
      <c r="Q2656" s="4" t="s">
        <v>6896</v>
      </c>
      <c r="R2656" s="4"/>
      <c r="S2656" s="4"/>
      <c r="T2656" s="4">
        <v>0</v>
      </c>
      <c r="U2656" s="4" t="s">
        <v>150</v>
      </c>
      <c r="V2656" s="4">
        <v>300334</v>
      </c>
      <c r="W2656" s="4" t="s">
        <v>2619</v>
      </c>
      <c r="X2656" s="4">
        <v>300334</v>
      </c>
      <c r="Y2656" s="4" t="s">
        <v>2619</v>
      </c>
      <c r="Z2656" s="4">
        <v>4</v>
      </c>
      <c r="AA2656" s="4" t="s">
        <v>301</v>
      </c>
      <c r="AB2656" s="4">
        <v>1</v>
      </c>
      <c r="AC2656" s="4" t="s">
        <v>301</v>
      </c>
      <c r="AD2656" s="36">
        <v>4</v>
      </c>
      <c r="AE2656" s="36" t="s">
        <v>2620</v>
      </c>
      <c r="AF2656" s="4"/>
      <c r="AG2656" s="4"/>
      <c r="AH2656" s="4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</row>
    <row r="2657" spans="1:46" ht="15" customHeight="1" x14ac:dyDescent="0.35">
      <c r="A2657" s="4">
        <v>2026</v>
      </c>
      <c r="B2657" s="4" t="s">
        <v>147</v>
      </c>
      <c r="C2657" s="4" t="s">
        <v>148</v>
      </c>
      <c r="D2657" s="55">
        <v>45811</v>
      </c>
      <c r="E2657" s="4" t="s">
        <v>3708</v>
      </c>
      <c r="F2657" s="4" t="s">
        <v>3709</v>
      </c>
      <c r="G2657" s="4" t="s">
        <v>37</v>
      </c>
      <c r="H2657" s="4" t="s">
        <v>4538</v>
      </c>
      <c r="I2657" s="4" t="s">
        <v>3923</v>
      </c>
      <c r="J2657" s="4">
        <v>3</v>
      </c>
      <c r="K2657" s="55">
        <v>45931</v>
      </c>
      <c r="L2657" s="4" t="s">
        <v>4540</v>
      </c>
      <c r="M2657" s="4" t="s">
        <v>6897</v>
      </c>
      <c r="N2657" s="55" t="s">
        <v>3710</v>
      </c>
      <c r="O2657" s="4"/>
      <c r="P2657" s="55"/>
      <c r="Q2657" s="4"/>
      <c r="R2657" s="4"/>
      <c r="S2657" s="4"/>
      <c r="T2657" s="4">
        <v>0</v>
      </c>
      <c r="U2657" s="4" t="s">
        <v>150</v>
      </c>
      <c r="V2657" s="4">
        <v>300173</v>
      </c>
      <c r="W2657" s="4" t="s">
        <v>5716</v>
      </c>
      <c r="X2657" s="4">
        <v>300173</v>
      </c>
      <c r="Y2657" s="4" t="s">
        <v>5716</v>
      </c>
      <c r="Z2657" s="4">
        <v>2</v>
      </c>
      <c r="AA2657" s="4" t="s">
        <v>72</v>
      </c>
      <c r="AB2657" s="4">
        <v>12</v>
      </c>
      <c r="AC2657" s="4" t="s">
        <v>751</v>
      </c>
      <c r="AD2657" s="36">
        <v>3</v>
      </c>
      <c r="AE2657" s="36" t="s">
        <v>5717</v>
      </c>
      <c r="AF2657" s="4"/>
      <c r="AG2657" s="4"/>
      <c r="AH2657" s="4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</row>
    <row r="2658" spans="1:46" ht="15" customHeight="1" x14ac:dyDescent="0.35">
      <c r="A2658" s="4">
        <v>2025</v>
      </c>
      <c r="B2658" s="4" t="s">
        <v>147</v>
      </c>
      <c r="C2658" s="4" t="s">
        <v>207</v>
      </c>
      <c r="D2658" s="55">
        <v>45810</v>
      </c>
      <c r="E2658" s="4" t="s">
        <v>3708</v>
      </c>
      <c r="F2658" s="4" t="s">
        <v>3709</v>
      </c>
      <c r="G2658" s="4" t="s">
        <v>37</v>
      </c>
      <c r="H2658" s="4" t="s">
        <v>38</v>
      </c>
      <c r="I2658" s="4" t="s">
        <v>2948</v>
      </c>
      <c r="J2658" s="4">
        <v>4</v>
      </c>
      <c r="K2658" s="55">
        <v>45989</v>
      </c>
      <c r="L2658" s="4" t="s">
        <v>860</v>
      </c>
      <c r="M2658" s="4" t="s">
        <v>4665</v>
      </c>
      <c r="N2658" s="55" t="s">
        <v>4516</v>
      </c>
      <c r="O2658" s="4" t="s">
        <v>6898</v>
      </c>
      <c r="P2658" s="55">
        <v>45989</v>
      </c>
      <c r="Q2658" s="4" t="s">
        <v>6899</v>
      </c>
      <c r="R2658" s="4"/>
      <c r="S2658" s="4"/>
      <c r="T2658" s="4">
        <v>0</v>
      </c>
      <c r="U2658" s="4" t="s">
        <v>150</v>
      </c>
      <c r="V2658" s="4">
        <v>300331</v>
      </c>
      <c r="W2658" s="4" t="s">
        <v>697</v>
      </c>
      <c r="X2658" s="4">
        <v>300331</v>
      </c>
      <c r="Y2658" s="4" t="s">
        <v>697</v>
      </c>
      <c r="Z2658" s="4">
        <v>4</v>
      </c>
      <c r="AA2658" s="4" t="s">
        <v>301</v>
      </c>
      <c r="AB2658" s="4">
        <v>1</v>
      </c>
      <c r="AC2658" s="4" t="s">
        <v>301</v>
      </c>
      <c r="AD2658" s="36">
        <v>1</v>
      </c>
      <c r="AE2658" s="36" t="s">
        <v>301</v>
      </c>
      <c r="AF2658" s="4"/>
      <c r="AG2658" s="4"/>
      <c r="AH2658" s="4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</row>
    <row r="2659" spans="1:46" ht="15" customHeight="1" x14ac:dyDescent="0.35">
      <c r="A2659" s="4">
        <v>2025</v>
      </c>
      <c r="B2659" s="4" t="s">
        <v>147</v>
      </c>
      <c r="C2659" s="4" t="s">
        <v>148</v>
      </c>
      <c r="D2659" s="55">
        <v>45797</v>
      </c>
      <c r="E2659" s="4" t="s">
        <v>3708</v>
      </c>
      <c r="F2659" s="4" t="s">
        <v>3709</v>
      </c>
      <c r="G2659" s="4" t="s">
        <v>37</v>
      </c>
      <c r="H2659" s="4" t="s">
        <v>38</v>
      </c>
      <c r="I2659" s="4" t="s">
        <v>2948</v>
      </c>
      <c r="J2659" s="4">
        <v>5</v>
      </c>
      <c r="K2659" s="55">
        <v>45874</v>
      </c>
      <c r="L2659" s="4" t="s">
        <v>860</v>
      </c>
      <c r="M2659" s="4" t="s">
        <v>2983</v>
      </c>
      <c r="N2659" s="55" t="s">
        <v>4516</v>
      </c>
      <c r="O2659" s="4" t="s">
        <v>6900</v>
      </c>
      <c r="P2659" s="55">
        <v>45874</v>
      </c>
      <c r="Q2659" s="4" t="s">
        <v>6901</v>
      </c>
      <c r="R2659" s="4"/>
      <c r="S2659" s="4"/>
      <c r="T2659" s="4">
        <v>0</v>
      </c>
      <c r="U2659" s="4" t="s">
        <v>150</v>
      </c>
      <c r="V2659" s="4">
        <v>300337</v>
      </c>
      <c r="W2659" s="4" t="s">
        <v>2646</v>
      </c>
      <c r="X2659" s="4">
        <v>300337</v>
      </c>
      <c r="Y2659" s="4" t="s">
        <v>2646</v>
      </c>
      <c r="Z2659" s="4">
        <v>4</v>
      </c>
      <c r="AA2659" s="4" t="s">
        <v>301</v>
      </c>
      <c r="AB2659" s="4">
        <v>1</v>
      </c>
      <c r="AC2659" s="4" t="s">
        <v>301</v>
      </c>
      <c r="AD2659" s="36">
        <v>7</v>
      </c>
      <c r="AE2659" s="36" t="s">
        <v>2647</v>
      </c>
      <c r="AF2659" s="4"/>
      <c r="AG2659" s="4"/>
      <c r="AH2659" s="4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</row>
    <row r="2660" spans="1:46" ht="15" customHeight="1" x14ac:dyDescent="0.35">
      <c r="A2660" s="4">
        <v>2025</v>
      </c>
      <c r="B2660" s="4" t="s">
        <v>147</v>
      </c>
      <c r="C2660" s="4" t="s">
        <v>148</v>
      </c>
      <c r="D2660" s="55">
        <v>45793</v>
      </c>
      <c r="E2660" s="4" t="s">
        <v>3708</v>
      </c>
      <c r="F2660" s="4" t="s">
        <v>3709</v>
      </c>
      <c r="G2660" s="4" t="s">
        <v>37</v>
      </c>
      <c r="H2660" s="4" t="s">
        <v>38</v>
      </c>
      <c r="I2660" s="4" t="s">
        <v>2948</v>
      </c>
      <c r="J2660" s="4">
        <v>5</v>
      </c>
      <c r="K2660" s="55">
        <v>45929</v>
      </c>
      <c r="L2660" s="4" t="s">
        <v>860</v>
      </c>
      <c r="M2660" s="4" t="s">
        <v>2983</v>
      </c>
      <c r="N2660" s="55" t="s">
        <v>4516</v>
      </c>
      <c r="O2660" s="4" t="s">
        <v>6902</v>
      </c>
      <c r="P2660" s="55">
        <v>45929</v>
      </c>
      <c r="Q2660" s="4" t="s">
        <v>6903</v>
      </c>
      <c r="R2660" s="4"/>
      <c r="S2660" s="4"/>
      <c r="T2660" s="4">
        <v>0</v>
      </c>
      <c r="U2660" s="4" t="s">
        <v>150</v>
      </c>
      <c r="V2660" s="4">
        <v>300349</v>
      </c>
      <c r="W2660" s="4" t="s">
        <v>6904</v>
      </c>
      <c r="X2660" s="4">
        <v>300349</v>
      </c>
      <c r="Y2660" s="4" t="s">
        <v>6904</v>
      </c>
      <c r="Z2660" s="4">
        <v>4</v>
      </c>
      <c r="AA2660" s="4" t="s">
        <v>301</v>
      </c>
      <c r="AB2660" s="4">
        <v>1</v>
      </c>
      <c r="AC2660" s="4" t="s">
        <v>301</v>
      </c>
      <c r="AD2660" s="36">
        <v>19</v>
      </c>
      <c r="AE2660" s="36" t="s">
        <v>6905</v>
      </c>
      <c r="AF2660" s="4"/>
      <c r="AG2660" s="4"/>
      <c r="AH2660" s="4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</row>
    <row r="2661" spans="1:46" ht="15" customHeight="1" x14ac:dyDescent="0.35">
      <c r="A2661" s="4">
        <v>2025</v>
      </c>
      <c r="B2661" s="4" t="s">
        <v>147</v>
      </c>
      <c r="C2661" s="4" t="s">
        <v>148</v>
      </c>
      <c r="D2661" s="55">
        <v>45789</v>
      </c>
      <c r="E2661" s="4" t="s">
        <v>3708</v>
      </c>
      <c r="F2661" s="4" t="s">
        <v>3709</v>
      </c>
      <c r="G2661" s="4" t="s">
        <v>37</v>
      </c>
      <c r="H2661" s="4" t="s">
        <v>38</v>
      </c>
      <c r="I2661" s="4" t="s">
        <v>4520</v>
      </c>
      <c r="J2661" s="4">
        <v>5</v>
      </c>
      <c r="K2661" s="55">
        <v>45857</v>
      </c>
      <c r="L2661" s="4" t="s">
        <v>860</v>
      </c>
      <c r="M2661" s="4" t="s">
        <v>2983</v>
      </c>
      <c r="N2661" s="55" t="s">
        <v>3710</v>
      </c>
      <c r="O2661" s="4" t="s">
        <v>6906</v>
      </c>
      <c r="P2661" s="55">
        <v>45857</v>
      </c>
      <c r="Q2661" s="4" t="s">
        <v>6907</v>
      </c>
      <c r="R2661" s="4"/>
      <c r="S2661" s="4"/>
      <c r="T2661" s="4">
        <v>0</v>
      </c>
      <c r="U2661" s="4" t="s">
        <v>150</v>
      </c>
      <c r="V2661" s="4">
        <v>300588</v>
      </c>
      <c r="W2661" s="4" t="s">
        <v>6908</v>
      </c>
      <c r="X2661" s="4">
        <v>300588</v>
      </c>
      <c r="Y2661" s="4" t="s">
        <v>6908</v>
      </c>
      <c r="Z2661" s="4">
        <v>6</v>
      </c>
      <c r="AA2661" s="4" t="s">
        <v>413</v>
      </c>
      <c r="AB2661" s="4">
        <v>4</v>
      </c>
      <c r="AC2661" s="4" t="s">
        <v>1215</v>
      </c>
      <c r="AD2661" s="36">
        <v>11</v>
      </c>
      <c r="AE2661" s="36" t="s">
        <v>6909</v>
      </c>
      <c r="AF2661" s="4"/>
      <c r="AG2661" s="4"/>
      <c r="AH2661" s="4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</row>
    <row r="2662" spans="1:46" ht="15" customHeight="1" x14ac:dyDescent="0.35">
      <c r="A2662" s="4">
        <v>2026</v>
      </c>
      <c r="B2662" s="4" t="s">
        <v>147</v>
      </c>
      <c r="C2662" s="4" t="s">
        <v>148</v>
      </c>
      <c r="D2662" s="55">
        <v>45796</v>
      </c>
      <c r="E2662" s="4" t="s">
        <v>4533</v>
      </c>
      <c r="F2662" s="4" t="s">
        <v>3709</v>
      </c>
      <c r="G2662" s="4" t="s">
        <v>37</v>
      </c>
      <c r="H2662" s="4" t="s">
        <v>4538</v>
      </c>
      <c r="I2662" s="4" t="s">
        <v>2948</v>
      </c>
      <c r="J2662" s="4">
        <v>4</v>
      </c>
      <c r="K2662" s="55">
        <v>46014</v>
      </c>
      <c r="L2662" s="4" t="s">
        <v>4540</v>
      </c>
      <c r="M2662" s="4" t="s">
        <v>6897</v>
      </c>
      <c r="N2662" s="55" t="s">
        <v>3710</v>
      </c>
      <c r="O2662" s="4"/>
      <c r="P2662" s="55"/>
      <c r="Q2662" s="4"/>
      <c r="R2662" s="4"/>
      <c r="S2662" s="4"/>
      <c r="T2662" s="4">
        <v>0</v>
      </c>
      <c r="U2662" s="4" t="s">
        <v>150</v>
      </c>
      <c r="V2662" s="4">
        <v>300338</v>
      </c>
      <c r="W2662" s="4" t="s">
        <v>6910</v>
      </c>
      <c r="X2662" s="4">
        <v>300338</v>
      </c>
      <c r="Y2662" s="4" t="s">
        <v>6910</v>
      </c>
      <c r="Z2662" s="4">
        <v>4</v>
      </c>
      <c r="AA2662" s="4" t="s">
        <v>301</v>
      </c>
      <c r="AB2662" s="4">
        <v>1</v>
      </c>
      <c r="AC2662" s="4" t="s">
        <v>301</v>
      </c>
      <c r="AD2662" s="36">
        <v>8</v>
      </c>
      <c r="AE2662" s="36" t="s">
        <v>6911</v>
      </c>
      <c r="AF2662" s="4"/>
      <c r="AG2662" s="4"/>
      <c r="AH2662" s="4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</row>
    <row r="2663" spans="1:46" ht="15" customHeight="1" x14ac:dyDescent="0.35">
      <c r="A2663" s="4">
        <v>2025</v>
      </c>
      <c r="B2663" s="4" t="s">
        <v>147</v>
      </c>
      <c r="C2663" s="4" t="s">
        <v>148</v>
      </c>
      <c r="D2663" s="55">
        <v>45796</v>
      </c>
      <c r="E2663" s="4" t="s">
        <v>3708</v>
      </c>
      <c r="F2663" s="4" t="s">
        <v>3709</v>
      </c>
      <c r="G2663" s="4" t="s">
        <v>37</v>
      </c>
      <c r="H2663" s="4" t="s">
        <v>38</v>
      </c>
      <c r="I2663" s="4" t="s">
        <v>4520</v>
      </c>
      <c r="J2663" s="4">
        <v>6</v>
      </c>
      <c r="K2663" s="55"/>
      <c r="L2663" s="4" t="s">
        <v>860</v>
      </c>
      <c r="M2663" s="4" t="s">
        <v>2983</v>
      </c>
      <c r="N2663" s="55" t="s">
        <v>3710</v>
      </c>
      <c r="O2663" s="4" t="s">
        <v>6912</v>
      </c>
      <c r="P2663" s="55">
        <v>45863</v>
      </c>
      <c r="Q2663" s="4" t="s">
        <v>6913</v>
      </c>
      <c r="R2663" s="4"/>
      <c r="S2663" s="4"/>
      <c r="T2663" s="4">
        <v>0</v>
      </c>
      <c r="U2663" s="4" t="s">
        <v>150</v>
      </c>
      <c r="V2663" s="4">
        <v>300591</v>
      </c>
      <c r="W2663" s="4" t="s">
        <v>6914</v>
      </c>
      <c r="X2663" s="4">
        <v>300591</v>
      </c>
      <c r="Y2663" s="4" t="s">
        <v>6914</v>
      </c>
      <c r="Z2663" s="4">
        <v>6</v>
      </c>
      <c r="AA2663" s="4" t="s">
        <v>413</v>
      </c>
      <c r="AB2663" s="4">
        <v>4</v>
      </c>
      <c r="AC2663" s="4" t="s">
        <v>1215</v>
      </c>
      <c r="AD2663" s="36">
        <v>14</v>
      </c>
      <c r="AE2663" s="36" t="s">
        <v>6915</v>
      </c>
      <c r="AF2663" s="4"/>
      <c r="AG2663" s="4"/>
      <c r="AH2663" s="4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</row>
    <row r="2664" spans="1:46" ht="15" customHeight="1" x14ac:dyDescent="0.35">
      <c r="A2664" s="4">
        <v>2025</v>
      </c>
      <c r="B2664" s="4" t="s">
        <v>147</v>
      </c>
      <c r="C2664" s="4" t="s">
        <v>148</v>
      </c>
      <c r="D2664" s="55">
        <v>45762</v>
      </c>
      <c r="E2664" s="4" t="s">
        <v>3708</v>
      </c>
      <c r="F2664" s="4" t="s">
        <v>3709</v>
      </c>
      <c r="G2664" s="4" t="s">
        <v>37</v>
      </c>
      <c r="H2664" s="4" t="s">
        <v>38</v>
      </c>
      <c r="I2664" s="4" t="s">
        <v>2948</v>
      </c>
      <c r="J2664" s="4">
        <v>5</v>
      </c>
      <c r="K2664" s="55">
        <v>45826</v>
      </c>
      <c r="L2664" s="4" t="s">
        <v>860</v>
      </c>
      <c r="M2664" s="4" t="s">
        <v>2983</v>
      </c>
      <c r="N2664" s="55" t="s">
        <v>5332</v>
      </c>
      <c r="O2664" s="4" t="s">
        <v>6916</v>
      </c>
      <c r="P2664" s="55">
        <v>45863</v>
      </c>
      <c r="Q2664" s="4" t="s">
        <v>6917</v>
      </c>
      <c r="R2664" s="4"/>
      <c r="S2664" s="4"/>
      <c r="T2664" s="4">
        <v>0</v>
      </c>
      <c r="U2664" s="4" t="s">
        <v>150</v>
      </c>
      <c r="V2664" s="4">
        <v>301508</v>
      </c>
      <c r="W2664" s="4" t="s">
        <v>1451</v>
      </c>
      <c r="X2664" s="4">
        <v>301508</v>
      </c>
      <c r="Y2664" s="4" t="s">
        <v>1451</v>
      </c>
      <c r="Z2664" s="4">
        <v>19</v>
      </c>
      <c r="AA2664" s="4" t="s">
        <v>99</v>
      </c>
      <c r="AB2664" s="4">
        <v>1</v>
      </c>
      <c r="AC2664" s="4" t="s">
        <v>99</v>
      </c>
      <c r="AD2664" s="36">
        <v>8</v>
      </c>
      <c r="AE2664" s="36" t="s">
        <v>1452</v>
      </c>
      <c r="AF2664" s="4"/>
      <c r="AG2664" s="4"/>
      <c r="AH2664" s="4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</row>
    <row r="2665" spans="1:46" ht="15" customHeight="1" x14ac:dyDescent="0.35">
      <c r="A2665" s="4">
        <v>2025</v>
      </c>
      <c r="B2665" s="4" t="s">
        <v>147</v>
      </c>
      <c r="C2665" s="4" t="s">
        <v>148</v>
      </c>
      <c r="D2665" s="55">
        <v>45804</v>
      </c>
      <c r="E2665" s="4" t="s">
        <v>4533</v>
      </c>
      <c r="F2665" s="4" t="s">
        <v>3709</v>
      </c>
      <c r="G2665" s="4" t="s">
        <v>37</v>
      </c>
      <c r="H2665" s="4" t="s">
        <v>38</v>
      </c>
      <c r="I2665" s="4" t="s">
        <v>5120</v>
      </c>
      <c r="J2665" s="4">
        <v>3</v>
      </c>
      <c r="K2665" s="55">
        <v>45831</v>
      </c>
      <c r="L2665" s="4" t="s">
        <v>860</v>
      </c>
      <c r="M2665" s="4" t="s">
        <v>2983</v>
      </c>
      <c r="N2665" s="55" t="s">
        <v>4546</v>
      </c>
      <c r="O2665" s="4" t="s">
        <v>6918</v>
      </c>
      <c r="P2665" s="55">
        <v>45831</v>
      </c>
      <c r="Q2665" s="4" t="s">
        <v>6919</v>
      </c>
      <c r="R2665" s="4"/>
      <c r="S2665" s="4"/>
      <c r="T2665" s="4">
        <v>0</v>
      </c>
      <c r="U2665" s="4" t="s">
        <v>150</v>
      </c>
      <c r="V2665" s="4">
        <v>301029</v>
      </c>
      <c r="W2665" s="4" t="s">
        <v>6920</v>
      </c>
      <c r="X2665" s="4">
        <v>301029</v>
      </c>
      <c r="Y2665" s="4" t="s">
        <v>6920</v>
      </c>
      <c r="Z2665" s="4">
        <v>12</v>
      </c>
      <c r="AA2665" s="4" t="s">
        <v>83</v>
      </c>
      <c r="AB2665" s="4">
        <v>1</v>
      </c>
      <c r="AC2665" s="4" t="s">
        <v>84</v>
      </c>
      <c r="AD2665" s="36">
        <v>29</v>
      </c>
      <c r="AE2665" s="36" t="s">
        <v>6921</v>
      </c>
      <c r="AF2665" s="4"/>
      <c r="AG2665" s="4"/>
      <c r="AH2665" s="4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</row>
    <row r="2666" spans="1:46" ht="15" customHeight="1" x14ac:dyDescent="0.35">
      <c r="A2666" s="4">
        <v>2025</v>
      </c>
      <c r="B2666" s="4" t="s">
        <v>147</v>
      </c>
      <c r="C2666" s="4" t="s">
        <v>207</v>
      </c>
      <c r="D2666" s="55">
        <v>45790</v>
      </c>
      <c r="E2666" s="4" t="s">
        <v>4533</v>
      </c>
      <c r="F2666" s="4" t="s">
        <v>3709</v>
      </c>
      <c r="G2666" s="4" t="s">
        <v>37</v>
      </c>
      <c r="H2666" s="4" t="s">
        <v>38</v>
      </c>
      <c r="I2666" s="4" t="s">
        <v>5120</v>
      </c>
      <c r="J2666" s="4">
        <v>3</v>
      </c>
      <c r="K2666" s="55">
        <v>45831</v>
      </c>
      <c r="L2666" s="4" t="s">
        <v>860</v>
      </c>
      <c r="M2666" s="4" t="s">
        <v>2983</v>
      </c>
      <c r="N2666" s="55" t="s">
        <v>4516</v>
      </c>
      <c r="O2666" s="4" t="s">
        <v>6922</v>
      </c>
      <c r="P2666" s="55">
        <v>45831</v>
      </c>
      <c r="Q2666" s="4" t="s">
        <v>6923</v>
      </c>
      <c r="R2666" s="4"/>
      <c r="S2666" s="4"/>
      <c r="T2666" s="4">
        <v>0</v>
      </c>
      <c r="U2666" s="4" t="s">
        <v>150</v>
      </c>
      <c r="V2666" s="4">
        <v>301108</v>
      </c>
      <c r="W2666" s="4" t="s">
        <v>1302</v>
      </c>
      <c r="X2666" s="4">
        <v>301108</v>
      </c>
      <c r="Y2666" s="4" t="s">
        <v>1302</v>
      </c>
      <c r="Z2666" s="4">
        <v>12</v>
      </c>
      <c r="AA2666" s="4" t="s">
        <v>83</v>
      </c>
      <c r="AB2666" s="4">
        <v>8</v>
      </c>
      <c r="AC2666" s="4" t="s">
        <v>1303</v>
      </c>
      <c r="AD2666" s="36">
        <v>1</v>
      </c>
      <c r="AE2666" s="36" t="s">
        <v>1304</v>
      </c>
      <c r="AF2666" s="4"/>
      <c r="AG2666" s="4"/>
      <c r="AH2666" s="4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</row>
    <row r="2667" spans="1:46" ht="15" customHeight="1" x14ac:dyDescent="0.35">
      <c r="A2667" s="4">
        <v>2025</v>
      </c>
      <c r="B2667" s="4" t="s">
        <v>34</v>
      </c>
      <c r="C2667" s="4" t="s">
        <v>289</v>
      </c>
      <c r="D2667" s="55">
        <v>45777</v>
      </c>
      <c r="E2667" s="4" t="s">
        <v>4533</v>
      </c>
      <c r="F2667" s="4" t="s">
        <v>3709</v>
      </c>
      <c r="G2667" s="4" t="s">
        <v>37</v>
      </c>
      <c r="H2667" s="4" t="s">
        <v>38</v>
      </c>
      <c r="I2667" s="4" t="s">
        <v>2735</v>
      </c>
      <c r="J2667" s="4">
        <v>7</v>
      </c>
      <c r="K2667" s="55">
        <v>45832</v>
      </c>
      <c r="L2667" s="4" t="s">
        <v>860</v>
      </c>
      <c r="M2667" s="4" t="s">
        <v>3185</v>
      </c>
      <c r="N2667" s="55" t="s">
        <v>4516</v>
      </c>
      <c r="O2667" s="4" t="s">
        <v>6924</v>
      </c>
      <c r="P2667" s="55">
        <v>45832</v>
      </c>
      <c r="Q2667" s="4" t="s">
        <v>6925</v>
      </c>
      <c r="R2667" s="4"/>
      <c r="S2667" s="4"/>
      <c r="T2667" s="4">
        <v>19</v>
      </c>
      <c r="U2667" s="4" t="s">
        <v>550</v>
      </c>
      <c r="V2667" s="4">
        <v>19</v>
      </c>
      <c r="W2667" s="4" t="s">
        <v>550</v>
      </c>
      <c r="X2667" s="4">
        <v>196</v>
      </c>
      <c r="Y2667" s="4" t="s">
        <v>550</v>
      </c>
      <c r="Z2667" s="4">
        <v>15</v>
      </c>
      <c r="AA2667" s="4" t="s">
        <v>43</v>
      </c>
      <c r="AB2667" s="4">
        <v>1</v>
      </c>
      <c r="AC2667" s="4" t="s">
        <v>43</v>
      </c>
      <c r="AD2667" s="36">
        <v>13</v>
      </c>
      <c r="AE2667" s="36" t="s">
        <v>44</v>
      </c>
      <c r="AF2667" s="4"/>
      <c r="AG2667" s="4"/>
      <c r="AH2667" s="4"/>
      <c r="AI2667" s="6"/>
      <c r="AJ2667" s="6"/>
      <c r="AK2667" s="6"/>
      <c r="AL2667" s="6"/>
      <c r="AM2667" s="6"/>
      <c r="AN2667" s="6"/>
      <c r="AO2667" s="6"/>
      <c r="AP2667" s="6"/>
      <c r="AQ2667" s="6"/>
      <c r="AR2667" s="6"/>
      <c r="AS2667" s="6"/>
      <c r="AT2667" s="6"/>
    </row>
    <row r="2668" spans="1:46" ht="15" customHeight="1" x14ac:dyDescent="0.35">
      <c r="A2668" s="4">
        <v>2025</v>
      </c>
      <c r="B2668" s="4" t="s">
        <v>34</v>
      </c>
      <c r="C2668" s="4" t="s">
        <v>244</v>
      </c>
      <c r="D2668" s="55">
        <v>45800</v>
      </c>
      <c r="E2668" s="4" t="s">
        <v>4533</v>
      </c>
      <c r="F2668" s="4" t="s">
        <v>3709</v>
      </c>
      <c r="G2668" s="4" t="s">
        <v>37</v>
      </c>
      <c r="H2668" s="4" t="s">
        <v>38</v>
      </c>
      <c r="I2668" s="4" t="s">
        <v>2948</v>
      </c>
      <c r="J2668" s="4">
        <v>12</v>
      </c>
      <c r="K2668" s="55">
        <v>45838</v>
      </c>
      <c r="L2668" s="4" t="s">
        <v>860</v>
      </c>
      <c r="M2668" s="4" t="s">
        <v>3632</v>
      </c>
      <c r="N2668" s="55" t="s">
        <v>4516</v>
      </c>
      <c r="O2668" s="4" t="s">
        <v>6926</v>
      </c>
      <c r="P2668" s="55">
        <v>45838</v>
      </c>
      <c r="Q2668" s="4" t="s">
        <v>6927</v>
      </c>
      <c r="R2668" s="4"/>
      <c r="S2668" s="4"/>
      <c r="T2668" s="4">
        <v>10</v>
      </c>
      <c r="U2668" s="4" t="s">
        <v>246</v>
      </c>
      <c r="V2668" s="4">
        <v>564</v>
      </c>
      <c r="W2668" s="4" t="s">
        <v>6928</v>
      </c>
      <c r="X2668" s="4">
        <v>1762</v>
      </c>
      <c r="Y2668" s="4" t="s">
        <v>6928</v>
      </c>
      <c r="Z2668" s="4">
        <v>15</v>
      </c>
      <c r="AA2668" s="4" t="s">
        <v>43</v>
      </c>
      <c r="AB2668" s="4">
        <v>1</v>
      </c>
      <c r="AC2668" s="4" t="s">
        <v>43</v>
      </c>
      <c r="AD2668" s="36">
        <v>32</v>
      </c>
      <c r="AE2668" s="36" t="s">
        <v>1345</v>
      </c>
      <c r="AF2668" s="4"/>
      <c r="AG2668" s="4"/>
      <c r="AH2668" s="4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</row>
    <row r="2669" spans="1:46" ht="15" customHeight="1" x14ac:dyDescent="0.35">
      <c r="A2669" s="4">
        <v>2025</v>
      </c>
      <c r="B2669" s="4" t="s">
        <v>147</v>
      </c>
      <c r="C2669" s="4" t="s">
        <v>148</v>
      </c>
      <c r="D2669" s="55">
        <v>45831</v>
      </c>
      <c r="E2669" s="4" t="s">
        <v>3708</v>
      </c>
      <c r="F2669" s="4" t="s">
        <v>3709</v>
      </c>
      <c r="G2669" s="4" t="s">
        <v>37</v>
      </c>
      <c r="H2669" s="4" t="s">
        <v>38</v>
      </c>
      <c r="I2669" s="4" t="s">
        <v>2755</v>
      </c>
      <c r="J2669" s="4">
        <v>6</v>
      </c>
      <c r="K2669" s="55">
        <v>45910</v>
      </c>
      <c r="L2669" s="4" t="s">
        <v>860</v>
      </c>
      <c r="M2669" s="4" t="s">
        <v>2983</v>
      </c>
      <c r="N2669" s="55" t="s">
        <v>3710</v>
      </c>
      <c r="O2669" s="4" t="s">
        <v>6929</v>
      </c>
      <c r="P2669" s="55">
        <v>45910</v>
      </c>
      <c r="Q2669" s="4" t="s">
        <v>6930</v>
      </c>
      <c r="R2669" s="4"/>
      <c r="S2669" s="4"/>
      <c r="T2669" s="4">
        <v>0</v>
      </c>
      <c r="U2669" s="4" t="s">
        <v>150</v>
      </c>
      <c r="V2669" s="4">
        <v>300762</v>
      </c>
      <c r="W2669" s="4" t="s">
        <v>6931</v>
      </c>
      <c r="X2669" s="4">
        <v>300762</v>
      </c>
      <c r="Y2669" s="4" t="s">
        <v>6931</v>
      </c>
      <c r="Z2669" s="4">
        <v>8</v>
      </c>
      <c r="AA2669" s="4" t="s">
        <v>191</v>
      </c>
      <c r="AB2669" s="4">
        <v>10</v>
      </c>
      <c r="AC2669" s="4" t="s">
        <v>2087</v>
      </c>
      <c r="AD2669" s="36">
        <v>5</v>
      </c>
      <c r="AE2669" s="36" t="s">
        <v>6932</v>
      </c>
      <c r="AF2669" s="4"/>
      <c r="AG2669" s="4"/>
      <c r="AH2669" s="4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</row>
    <row r="2670" spans="1:46" ht="15" customHeight="1" x14ac:dyDescent="0.35">
      <c r="A2670" s="4">
        <v>2025</v>
      </c>
      <c r="B2670" s="4" t="s">
        <v>147</v>
      </c>
      <c r="C2670" s="4" t="s">
        <v>207</v>
      </c>
      <c r="D2670" s="55">
        <v>45828</v>
      </c>
      <c r="E2670" s="4" t="s">
        <v>3708</v>
      </c>
      <c r="F2670" s="4" t="s">
        <v>3709</v>
      </c>
      <c r="G2670" s="4" t="s">
        <v>37</v>
      </c>
      <c r="H2670" s="4" t="s">
        <v>38</v>
      </c>
      <c r="I2670" s="4" t="s">
        <v>2742</v>
      </c>
      <c r="J2670" s="4">
        <v>6</v>
      </c>
      <c r="K2670" s="55">
        <v>45989</v>
      </c>
      <c r="L2670" s="4" t="s">
        <v>860</v>
      </c>
      <c r="M2670" s="4" t="s">
        <v>5530</v>
      </c>
      <c r="N2670" s="55" t="s">
        <v>3710</v>
      </c>
      <c r="O2670" s="4" t="s">
        <v>6933</v>
      </c>
      <c r="P2670" s="55">
        <v>45989</v>
      </c>
      <c r="Q2670" s="4" t="s">
        <v>6934</v>
      </c>
      <c r="R2670" s="4"/>
      <c r="S2670" s="4"/>
      <c r="T2670" s="4">
        <v>0</v>
      </c>
      <c r="U2670" s="4" t="s">
        <v>150</v>
      </c>
      <c r="V2670" s="4">
        <v>301566</v>
      </c>
      <c r="W2670" s="4" t="s">
        <v>3215</v>
      </c>
      <c r="X2670" s="4">
        <v>301566</v>
      </c>
      <c r="Y2670" s="4" t="s">
        <v>3215</v>
      </c>
      <c r="Z2670" s="4">
        <v>20</v>
      </c>
      <c r="AA2670" s="4" t="s">
        <v>324</v>
      </c>
      <c r="AB2670" s="4">
        <v>5</v>
      </c>
      <c r="AC2670" s="4" t="s">
        <v>3216</v>
      </c>
      <c r="AD2670" s="36">
        <v>1</v>
      </c>
      <c r="AE2670" s="36" t="s">
        <v>3216</v>
      </c>
      <c r="AF2670" s="4"/>
      <c r="AG2670" s="4"/>
      <c r="AH2670" s="4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</row>
    <row r="2671" spans="1:46" ht="15" customHeight="1" x14ac:dyDescent="0.35">
      <c r="A2671" s="4">
        <v>2025</v>
      </c>
      <c r="B2671" s="4" t="s">
        <v>147</v>
      </c>
      <c r="C2671" s="4" t="s">
        <v>148</v>
      </c>
      <c r="D2671" s="55">
        <v>45805</v>
      </c>
      <c r="E2671" s="4" t="s">
        <v>4533</v>
      </c>
      <c r="F2671" s="4" t="s">
        <v>3709</v>
      </c>
      <c r="G2671" s="4" t="s">
        <v>37</v>
      </c>
      <c r="H2671" s="4" t="s">
        <v>38</v>
      </c>
      <c r="I2671" s="4" t="s">
        <v>5120</v>
      </c>
      <c r="J2671" s="4">
        <v>6</v>
      </c>
      <c r="K2671" s="55">
        <v>45952</v>
      </c>
      <c r="L2671" s="4" t="s">
        <v>860</v>
      </c>
      <c r="M2671" s="4" t="s">
        <v>2983</v>
      </c>
      <c r="N2671" s="55" t="s">
        <v>3710</v>
      </c>
      <c r="O2671" s="4" t="s">
        <v>6935</v>
      </c>
      <c r="P2671" s="55">
        <v>45953</v>
      </c>
      <c r="Q2671" s="4" t="s">
        <v>6936</v>
      </c>
      <c r="R2671" s="4"/>
      <c r="S2671" s="4"/>
      <c r="T2671" s="4">
        <v>0</v>
      </c>
      <c r="U2671" s="4" t="s">
        <v>150</v>
      </c>
      <c r="V2671" s="4">
        <v>301074</v>
      </c>
      <c r="W2671" s="4" t="s">
        <v>6937</v>
      </c>
      <c r="X2671" s="4">
        <v>301074</v>
      </c>
      <c r="Y2671" s="4" t="s">
        <v>6937</v>
      </c>
      <c r="Z2671" s="4">
        <v>12</v>
      </c>
      <c r="AA2671" s="4" t="s">
        <v>83</v>
      </c>
      <c r="AB2671" s="4">
        <v>4</v>
      </c>
      <c r="AC2671" s="4" t="s">
        <v>2670</v>
      </c>
      <c r="AD2671" s="36">
        <v>23</v>
      </c>
      <c r="AE2671" s="36" t="s">
        <v>6938</v>
      </c>
      <c r="AF2671" s="4"/>
      <c r="AG2671" s="4"/>
      <c r="AH2671" s="4"/>
      <c r="AI2671" s="6"/>
      <c r="AJ2671" s="6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</row>
    <row r="2672" spans="1:46" ht="15" customHeight="1" x14ac:dyDescent="0.35">
      <c r="A2672" s="4">
        <v>2025</v>
      </c>
      <c r="B2672" s="4" t="s">
        <v>147</v>
      </c>
      <c r="C2672" s="4" t="s">
        <v>207</v>
      </c>
      <c r="D2672" s="55">
        <v>45828</v>
      </c>
      <c r="E2672" s="4" t="s">
        <v>4420</v>
      </c>
      <c r="F2672" s="4" t="s">
        <v>3709</v>
      </c>
      <c r="G2672" s="4" t="s">
        <v>921</v>
      </c>
      <c r="H2672" s="4" t="s">
        <v>38</v>
      </c>
      <c r="I2672" s="4" t="s">
        <v>5120</v>
      </c>
      <c r="J2672" s="4">
        <v>2</v>
      </c>
      <c r="K2672" s="55">
        <v>45842</v>
      </c>
      <c r="L2672" s="4" t="s">
        <v>860</v>
      </c>
      <c r="M2672" s="4" t="s">
        <v>2983</v>
      </c>
      <c r="N2672" s="55" t="s">
        <v>4546</v>
      </c>
      <c r="O2672" s="4" t="s">
        <v>6939</v>
      </c>
      <c r="P2672" s="55">
        <v>45842</v>
      </c>
      <c r="Q2672" s="4" t="s">
        <v>6940</v>
      </c>
      <c r="R2672" s="4"/>
      <c r="S2672" s="4"/>
      <c r="T2672" s="4">
        <v>0</v>
      </c>
      <c r="U2672" s="4" t="s">
        <v>150</v>
      </c>
      <c r="V2672" s="4">
        <v>301003</v>
      </c>
      <c r="W2672" s="4" t="s">
        <v>932</v>
      </c>
      <c r="X2672" s="4">
        <v>301003</v>
      </c>
      <c r="Y2672" s="4" t="s">
        <v>932</v>
      </c>
      <c r="Z2672" s="4">
        <v>12</v>
      </c>
      <c r="AA2672" s="4" t="s">
        <v>83</v>
      </c>
      <c r="AB2672" s="4">
        <v>1</v>
      </c>
      <c r="AC2672" s="4" t="s">
        <v>84</v>
      </c>
      <c r="AD2672" s="36">
        <v>1</v>
      </c>
      <c r="AE2672" s="36" t="s">
        <v>84</v>
      </c>
      <c r="AF2672" s="4"/>
      <c r="AG2672" s="4"/>
      <c r="AH2672" s="4"/>
      <c r="AI2672" s="6"/>
      <c r="AJ2672" s="6"/>
      <c r="AK2672" s="6"/>
      <c r="AL2672" s="6"/>
      <c r="AM2672" s="6"/>
      <c r="AN2672" s="6"/>
      <c r="AO2672" s="6"/>
      <c r="AP2672" s="6"/>
      <c r="AQ2672" s="6"/>
      <c r="AR2672" s="6"/>
      <c r="AS2672" s="6"/>
      <c r="AT2672" s="6"/>
    </row>
    <row r="2673" spans="1:46" ht="15" customHeight="1" x14ac:dyDescent="0.35">
      <c r="A2673" s="4">
        <v>2025</v>
      </c>
      <c r="B2673" s="4" t="s">
        <v>147</v>
      </c>
      <c r="C2673" s="4" t="s">
        <v>148</v>
      </c>
      <c r="D2673" s="55">
        <v>45667</v>
      </c>
      <c r="E2673" s="4" t="s">
        <v>4533</v>
      </c>
      <c r="F2673" s="4" t="s">
        <v>3709</v>
      </c>
      <c r="G2673" s="4" t="s">
        <v>37</v>
      </c>
      <c r="H2673" s="4" t="s">
        <v>38</v>
      </c>
      <c r="I2673" s="4" t="s">
        <v>3491</v>
      </c>
      <c r="J2673" s="4">
        <v>8</v>
      </c>
      <c r="K2673" s="55">
        <v>45841</v>
      </c>
      <c r="L2673" s="4" t="s">
        <v>860</v>
      </c>
      <c r="M2673" s="4" t="s">
        <v>2983</v>
      </c>
      <c r="N2673" s="55" t="s">
        <v>4546</v>
      </c>
      <c r="O2673" s="4" t="s">
        <v>6941</v>
      </c>
      <c r="P2673" s="55">
        <v>45841</v>
      </c>
      <c r="Q2673" s="4" t="s">
        <v>6942</v>
      </c>
      <c r="R2673" s="4"/>
      <c r="S2673" s="4"/>
      <c r="T2673" s="4">
        <v>0</v>
      </c>
      <c r="U2673" s="4" t="s">
        <v>150</v>
      </c>
      <c r="V2673" s="4">
        <v>301285</v>
      </c>
      <c r="W2673" s="4" t="s">
        <v>665</v>
      </c>
      <c r="X2673" s="4">
        <v>301285</v>
      </c>
      <c r="Y2673" s="4" t="s">
        <v>665</v>
      </c>
      <c r="Z2673" s="4">
        <v>15</v>
      </c>
      <c r="AA2673" s="4" t="s">
        <v>43</v>
      </c>
      <c r="AB2673" s="4">
        <v>1</v>
      </c>
      <c r="AC2673" s="4" t="s">
        <v>43</v>
      </c>
      <c r="AD2673" s="36">
        <v>36</v>
      </c>
      <c r="AE2673" s="36" t="s">
        <v>666</v>
      </c>
      <c r="AF2673" s="4"/>
      <c r="AG2673" s="4"/>
      <c r="AH2673" s="4"/>
      <c r="AI2673" s="6"/>
      <c r="AJ2673" s="6"/>
      <c r="AK2673" s="6"/>
      <c r="AL2673" s="6"/>
      <c r="AM2673" s="6"/>
      <c r="AN2673" s="6"/>
      <c r="AO2673" s="6"/>
      <c r="AP2673" s="6"/>
      <c r="AQ2673" s="6"/>
      <c r="AR2673" s="6"/>
      <c r="AS2673" s="6"/>
      <c r="AT2673" s="6"/>
    </row>
    <row r="2674" spans="1:46" ht="15" customHeight="1" x14ac:dyDescent="0.35">
      <c r="A2674" s="4">
        <v>2025</v>
      </c>
      <c r="B2674" s="4" t="s">
        <v>147</v>
      </c>
      <c r="C2674" s="4" t="s">
        <v>148</v>
      </c>
      <c r="D2674" s="55">
        <v>45841</v>
      </c>
      <c r="E2674" s="4" t="s">
        <v>3708</v>
      </c>
      <c r="F2674" s="4" t="s">
        <v>3709</v>
      </c>
      <c r="G2674" s="4" t="s">
        <v>37</v>
      </c>
      <c r="H2674" s="4" t="s">
        <v>38</v>
      </c>
      <c r="I2674" s="4" t="s">
        <v>2755</v>
      </c>
      <c r="J2674" s="4">
        <v>2</v>
      </c>
      <c r="K2674" s="55">
        <v>45995</v>
      </c>
      <c r="L2674" s="4" t="s">
        <v>860</v>
      </c>
      <c r="M2674" s="4" t="s">
        <v>3026</v>
      </c>
      <c r="N2674" s="55" t="s">
        <v>3710</v>
      </c>
      <c r="O2674" s="4" t="s">
        <v>6943</v>
      </c>
      <c r="P2674" s="55">
        <v>45995</v>
      </c>
      <c r="Q2674" s="4" t="s">
        <v>6944</v>
      </c>
      <c r="R2674" s="4"/>
      <c r="S2674" s="4"/>
      <c r="T2674" s="4">
        <v>0</v>
      </c>
      <c r="U2674" s="4" t="s">
        <v>150</v>
      </c>
      <c r="V2674" s="4">
        <v>300774</v>
      </c>
      <c r="W2674" s="4" t="s">
        <v>6945</v>
      </c>
      <c r="X2674" s="4">
        <v>300774</v>
      </c>
      <c r="Y2674" s="4" t="s">
        <v>6945</v>
      </c>
      <c r="Z2674" s="4">
        <v>8</v>
      </c>
      <c r="AA2674" s="4" t="s">
        <v>191</v>
      </c>
      <c r="AB2674" s="4">
        <v>12</v>
      </c>
      <c r="AC2674" s="4" t="s">
        <v>2359</v>
      </c>
      <c r="AD2674" s="36">
        <v>2</v>
      </c>
      <c r="AE2674" s="36" t="s">
        <v>6946</v>
      </c>
      <c r="AF2674" s="4"/>
      <c r="AG2674" s="4"/>
      <c r="AH2674" s="4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</row>
    <row r="2675" spans="1:46" ht="15" customHeight="1" x14ac:dyDescent="0.35">
      <c r="A2675" s="4">
        <v>2025</v>
      </c>
      <c r="B2675" s="4" t="s">
        <v>147</v>
      </c>
      <c r="C2675" s="4" t="s">
        <v>148</v>
      </c>
      <c r="D2675" s="55">
        <v>45845</v>
      </c>
      <c r="E2675" s="4" t="s">
        <v>3708</v>
      </c>
      <c r="F2675" s="4" t="s">
        <v>3709</v>
      </c>
      <c r="G2675" s="4" t="s">
        <v>37</v>
      </c>
      <c r="H2675" s="4" t="s">
        <v>38</v>
      </c>
      <c r="I2675" s="4" t="s">
        <v>4520</v>
      </c>
      <c r="J2675" s="4">
        <v>5</v>
      </c>
      <c r="K2675" s="55">
        <v>45910</v>
      </c>
      <c r="L2675" s="4" t="s">
        <v>860</v>
      </c>
      <c r="M2675" s="4" t="s">
        <v>2983</v>
      </c>
      <c r="N2675" s="55" t="s">
        <v>3710</v>
      </c>
      <c r="O2675" s="4" t="s">
        <v>6947</v>
      </c>
      <c r="P2675" s="55">
        <v>45910</v>
      </c>
      <c r="Q2675" s="4" t="s">
        <v>6948</v>
      </c>
      <c r="R2675" s="4"/>
      <c r="S2675" s="4"/>
      <c r="T2675" s="4">
        <v>0</v>
      </c>
      <c r="U2675" s="4" t="s">
        <v>150</v>
      </c>
      <c r="V2675" s="4">
        <v>300600</v>
      </c>
      <c r="W2675" s="4" t="s">
        <v>6949</v>
      </c>
      <c r="X2675" s="4">
        <v>300600</v>
      </c>
      <c r="Y2675" s="4" t="s">
        <v>6949</v>
      </c>
      <c r="Z2675" s="4">
        <v>6</v>
      </c>
      <c r="AA2675" s="4" t="s">
        <v>413</v>
      </c>
      <c r="AB2675" s="4">
        <v>5</v>
      </c>
      <c r="AC2675" s="4" t="s">
        <v>3003</v>
      </c>
      <c r="AD2675" s="36">
        <v>4</v>
      </c>
      <c r="AE2675" s="36" t="s">
        <v>6950</v>
      </c>
      <c r="AF2675" s="4"/>
      <c r="AG2675" s="4"/>
      <c r="AH2675" s="4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</row>
    <row r="2676" spans="1:46" ht="15" customHeight="1" x14ac:dyDescent="0.35">
      <c r="A2676" s="4">
        <v>2025</v>
      </c>
      <c r="B2676" s="4" t="s">
        <v>147</v>
      </c>
      <c r="C2676" s="4" t="s">
        <v>148</v>
      </c>
      <c r="D2676" s="55">
        <v>45851</v>
      </c>
      <c r="E2676" s="4" t="s">
        <v>3198</v>
      </c>
      <c r="F2676" s="4" t="s">
        <v>36</v>
      </c>
      <c r="G2676" s="4" t="s">
        <v>921</v>
      </c>
      <c r="H2676" s="4" t="s">
        <v>38</v>
      </c>
      <c r="I2676" s="4" t="s">
        <v>5120</v>
      </c>
      <c r="J2676" s="4">
        <v>2</v>
      </c>
      <c r="K2676" s="55">
        <v>45852</v>
      </c>
      <c r="L2676" s="4" t="s">
        <v>860</v>
      </c>
      <c r="M2676" s="4" t="s">
        <v>3632</v>
      </c>
      <c r="N2676" s="55" t="s">
        <v>3710</v>
      </c>
      <c r="O2676" s="4" t="s">
        <v>6951</v>
      </c>
      <c r="P2676" s="55">
        <v>45852</v>
      </c>
      <c r="Q2676" s="4" t="s">
        <v>6952</v>
      </c>
      <c r="R2676" s="4"/>
      <c r="S2676" s="4"/>
      <c r="T2676" s="4">
        <v>0</v>
      </c>
      <c r="U2676" s="4" t="s">
        <v>150</v>
      </c>
      <c r="V2676" s="4">
        <v>300229</v>
      </c>
      <c r="W2676" s="4" t="s">
        <v>4369</v>
      </c>
      <c r="X2676" s="4">
        <v>300229</v>
      </c>
      <c r="Y2676" s="4" t="s">
        <v>4369</v>
      </c>
      <c r="Z2676" s="4">
        <v>2</v>
      </c>
      <c r="AA2676" s="4" t="s">
        <v>72</v>
      </c>
      <c r="AB2676" s="4">
        <v>18</v>
      </c>
      <c r="AC2676" s="4" t="s">
        <v>907</v>
      </c>
      <c r="AD2676" s="36">
        <v>6</v>
      </c>
      <c r="AE2676" s="36" t="s">
        <v>4370</v>
      </c>
      <c r="AF2676" s="4"/>
      <c r="AG2676" s="4"/>
      <c r="AH2676" s="4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</row>
    <row r="2677" spans="1:46" ht="15" customHeight="1" x14ac:dyDescent="0.35">
      <c r="A2677" s="4">
        <v>2025</v>
      </c>
      <c r="B2677" s="4" t="s">
        <v>147</v>
      </c>
      <c r="C2677" s="4" t="s">
        <v>148</v>
      </c>
      <c r="D2677" s="55">
        <v>45810</v>
      </c>
      <c r="E2677" s="4" t="s">
        <v>3708</v>
      </c>
      <c r="F2677" s="4" t="s">
        <v>3709</v>
      </c>
      <c r="G2677" s="4" t="s">
        <v>37</v>
      </c>
      <c r="H2677" s="4" t="s">
        <v>38</v>
      </c>
      <c r="I2677" s="4" t="s">
        <v>5120</v>
      </c>
      <c r="J2677" s="4">
        <v>5</v>
      </c>
      <c r="K2677" s="55">
        <v>45859</v>
      </c>
      <c r="L2677" s="4" t="s">
        <v>860</v>
      </c>
      <c r="M2677" s="4" t="s">
        <v>3632</v>
      </c>
      <c r="N2677" s="55" t="s">
        <v>3710</v>
      </c>
      <c r="O2677" s="4" t="s">
        <v>6953</v>
      </c>
      <c r="P2677" s="55">
        <v>45859</v>
      </c>
      <c r="Q2677" s="4" t="s">
        <v>6954</v>
      </c>
      <c r="R2677" s="4"/>
      <c r="S2677" s="4"/>
      <c r="T2677" s="4">
        <v>0</v>
      </c>
      <c r="U2677" s="4" t="s">
        <v>150</v>
      </c>
      <c r="V2677" s="4">
        <v>300164</v>
      </c>
      <c r="W2677" s="4" t="s">
        <v>6955</v>
      </c>
      <c r="X2677" s="4">
        <v>300164</v>
      </c>
      <c r="Y2677" s="4" t="s">
        <v>6955</v>
      </c>
      <c r="Z2677" s="4">
        <v>2</v>
      </c>
      <c r="AA2677" s="4" t="s">
        <v>72</v>
      </c>
      <c r="AB2677" s="4">
        <v>10</v>
      </c>
      <c r="AC2677" s="4" t="s">
        <v>662</v>
      </c>
      <c r="AD2677" s="36">
        <v>15</v>
      </c>
      <c r="AE2677" s="36" t="s">
        <v>6956</v>
      </c>
      <c r="AF2677" s="4"/>
      <c r="AG2677" s="4"/>
      <c r="AH2677" s="4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</row>
    <row r="2678" spans="1:46" ht="15" customHeight="1" x14ac:dyDescent="0.35">
      <c r="A2678" s="4">
        <v>2025</v>
      </c>
      <c r="B2678" s="4" t="s">
        <v>147</v>
      </c>
      <c r="C2678" s="4" t="s">
        <v>148</v>
      </c>
      <c r="D2678" s="55">
        <v>45809</v>
      </c>
      <c r="E2678" s="4" t="s">
        <v>3708</v>
      </c>
      <c r="F2678" s="4" t="s">
        <v>3709</v>
      </c>
      <c r="G2678" s="4" t="s">
        <v>37</v>
      </c>
      <c r="H2678" s="4" t="s">
        <v>38</v>
      </c>
      <c r="I2678" s="4" t="s">
        <v>5120</v>
      </c>
      <c r="J2678" s="4">
        <v>6</v>
      </c>
      <c r="K2678" s="55">
        <v>45854</v>
      </c>
      <c r="L2678" s="4" t="s">
        <v>860</v>
      </c>
      <c r="M2678" s="4" t="s">
        <v>3632</v>
      </c>
      <c r="N2678" s="55" t="s">
        <v>3710</v>
      </c>
      <c r="O2678" s="4" t="s">
        <v>6957</v>
      </c>
      <c r="P2678" s="55">
        <v>45854</v>
      </c>
      <c r="Q2678" s="4" t="s">
        <v>6958</v>
      </c>
      <c r="R2678" s="4"/>
      <c r="S2678" s="4"/>
      <c r="T2678" s="4">
        <v>0</v>
      </c>
      <c r="U2678" s="4" t="s">
        <v>150</v>
      </c>
      <c r="V2678" s="4">
        <v>300104</v>
      </c>
      <c r="W2678" s="4" t="s">
        <v>6959</v>
      </c>
      <c r="X2678" s="4">
        <v>300104</v>
      </c>
      <c r="Y2678" s="4" t="s">
        <v>6959</v>
      </c>
      <c r="Z2678" s="4">
        <v>2</v>
      </c>
      <c r="AA2678" s="4" t="s">
        <v>72</v>
      </c>
      <c r="AB2678" s="4">
        <v>3</v>
      </c>
      <c r="AC2678" s="4" t="s">
        <v>1924</v>
      </c>
      <c r="AD2678" s="36">
        <v>4</v>
      </c>
      <c r="AE2678" s="36" t="s">
        <v>6960</v>
      </c>
      <c r="AF2678" s="4"/>
      <c r="AG2678" s="4"/>
      <c r="AH2678" s="4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</row>
    <row r="2679" spans="1:46" ht="15" customHeight="1" x14ac:dyDescent="0.35">
      <c r="A2679" s="4">
        <v>2025</v>
      </c>
      <c r="B2679" s="4" t="s">
        <v>147</v>
      </c>
      <c r="C2679" s="4" t="s">
        <v>148</v>
      </c>
      <c r="D2679" s="55">
        <v>45813</v>
      </c>
      <c r="E2679" s="4" t="s">
        <v>3708</v>
      </c>
      <c r="F2679" s="4" t="s">
        <v>3709</v>
      </c>
      <c r="G2679" s="4" t="s">
        <v>37</v>
      </c>
      <c r="H2679" s="4" t="s">
        <v>38</v>
      </c>
      <c r="I2679" s="4" t="s">
        <v>5120</v>
      </c>
      <c r="J2679" s="4">
        <v>5</v>
      </c>
      <c r="K2679" s="57">
        <v>45848</v>
      </c>
      <c r="L2679" s="4" t="s">
        <v>860</v>
      </c>
      <c r="M2679" s="4" t="s">
        <v>2983</v>
      </c>
      <c r="N2679" s="55" t="s">
        <v>4516</v>
      </c>
      <c r="O2679" s="4" t="s">
        <v>6961</v>
      </c>
      <c r="P2679" s="55">
        <v>45853</v>
      </c>
      <c r="Q2679" s="4" t="s">
        <v>6962</v>
      </c>
      <c r="R2679" s="4"/>
      <c r="S2679" s="4"/>
      <c r="T2679" s="4">
        <v>0</v>
      </c>
      <c r="U2679" s="4" t="s">
        <v>150</v>
      </c>
      <c r="V2679" s="4">
        <v>301078</v>
      </c>
      <c r="W2679" s="4" t="s">
        <v>6963</v>
      </c>
      <c r="X2679" s="4">
        <v>301078</v>
      </c>
      <c r="Y2679" s="4" t="s">
        <v>6963</v>
      </c>
      <c r="Z2679" s="4">
        <v>12</v>
      </c>
      <c r="AA2679" s="4" t="s">
        <v>83</v>
      </c>
      <c r="AB2679" s="4">
        <v>4</v>
      </c>
      <c r="AC2679" s="4" t="s">
        <v>2670</v>
      </c>
      <c r="AD2679" s="36">
        <v>27</v>
      </c>
      <c r="AE2679" s="36" t="s">
        <v>6964</v>
      </c>
      <c r="AF2679" s="4"/>
      <c r="AG2679" s="4"/>
      <c r="AH2679" s="4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</row>
    <row r="2680" spans="1:46" ht="15" customHeight="1" x14ac:dyDescent="0.35">
      <c r="A2680" s="4">
        <v>2025</v>
      </c>
      <c r="B2680" s="4" t="s">
        <v>147</v>
      </c>
      <c r="C2680" s="4" t="s">
        <v>148</v>
      </c>
      <c r="D2680" s="55">
        <v>45729</v>
      </c>
      <c r="E2680" s="4" t="s">
        <v>4525</v>
      </c>
      <c r="F2680" s="4" t="s">
        <v>3709</v>
      </c>
      <c r="G2680" s="4" t="s">
        <v>5808</v>
      </c>
      <c r="H2680" s="4" t="s">
        <v>38</v>
      </c>
      <c r="I2680" s="4" t="s">
        <v>3491</v>
      </c>
      <c r="J2680" s="4">
        <v>2</v>
      </c>
      <c r="K2680" s="55">
        <v>45845</v>
      </c>
      <c r="L2680" s="4" t="s">
        <v>860</v>
      </c>
      <c r="M2680" s="4" t="s">
        <v>2983</v>
      </c>
      <c r="N2680" s="55" t="s">
        <v>5332</v>
      </c>
      <c r="O2680" s="4" t="s">
        <v>6965</v>
      </c>
      <c r="P2680" s="55">
        <v>45845</v>
      </c>
      <c r="Q2680" s="4" t="s">
        <v>6966</v>
      </c>
      <c r="R2680" s="4"/>
      <c r="S2680" s="4"/>
      <c r="T2680" s="4">
        <v>0</v>
      </c>
      <c r="U2680" s="4" t="s">
        <v>150</v>
      </c>
      <c r="V2680" s="4">
        <v>301271</v>
      </c>
      <c r="W2680" s="4" t="s">
        <v>446</v>
      </c>
      <c r="X2680" s="4">
        <v>301271</v>
      </c>
      <c r="Y2680" s="4" t="s">
        <v>446</v>
      </c>
      <c r="Z2680" s="4">
        <v>15</v>
      </c>
      <c r="AA2680" s="4" t="s">
        <v>43</v>
      </c>
      <c r="AB2680" s="4">
        <v>1</v>
      </c>
      <c r="AC2680" s="4" t="s">
        <v>43</v>
      </c>
      <c r="AD2680" s="36">
        <v>22</v>
      </c>
      <c r="AE2680" s="36" t="s">
        <v>171</v>
      </c>
      <c r="AF2680" s="4"/>
      <c r="AG2680" s="4"/>
      <c r="AH2680" s="4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</row>
    <row r="2681" spans="1:46" ht="15" customHeight="1" x14ac:dyDescent="0.35">
      <c r="A2681" s="4">
        <v>2025</v>
      </c>
      <c r="B2681" s="4" t="s">
        <v>147</v>
      </c>
      <c r="C2681" s="4" t="s">
        <v>148</v>
      </c>
      <c r="D2681" s="55">
        <v>45729</v>
      </c>
      <c r="E2681" s="4" t="s">
        <v>4533</v>
      </c>
      <c r="F2681" s="4" t="s">
        <v>3709</v>
      </c>
      <c r="G2681" s="4" t="s">
        <v>37</v>
      </c>
      <c r="H2681" s="4" t="s">
        <v>38</v>
      </c>
      <c r="I2681" s="4" t="s">
        <v>3491</v>
      </c>
      <c r="J2681" s="4">
        <v>8</v>
      </c>
      <c r="K2681" s="55">
        <v>45845</v>
      </c>
      <c r="L2681" s="4" t="s">
        <v>860</v>
      </c>
      <c r="M2681" s="4" t="s">
        <v>2983</v>
      </c>
      <c r="N2681" s="55" t="s">
        <v>4546</v>
      </c>
      <c r="O2681" s="4" t="s">
        <v>6967</v>
      </c>
      <c r="P2681" s="55">
        <v>45845</v>
      </c>
      <c r="Q2681" s="4" t="s">
        <v>6968</v>
      </c>
      <c r="R2681" s="4"/>
      <c r="S2681" s="4"/>
      <c r="T2681" s="4">
        <v>0</v>
      </c>
      <c r="U2681" s="4" t="s">
        <v>150</v>
      </c>
      <c r="V2681" s="4">
        <v>301270</v>
      </c>
      <c r="W2681" s="4" t="s">
        <v>457</v>
      </c>
      <c r="X2681" s="4">
        <v>301270</v>
      </c>
      <c r="Y2681" s="4" t="s">
        <v>457</v>
      </c>
      <c r="Z2681" s="4">
        <v>15</v>
      </c>
      <c r="AA2681" s="4" t="s">
        <v>43</v>
      </c>
      <c r="AB2681" s="4">
        <v>1</v>
      </c>
      <c r="AC2681" s="4" t="s">
        <v>43</v>
      </c>
      <c r="AD2681" s="36">
        <v>21</v>
      </c>
      <c r="AE2681" s="36" t="s">
        <v>458</v>
      </c>
      <c r="AF2681" s="4"/>
      <c r="AG2681" s="4"/>
      <c r="AH2681" s="4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</row>
    <row r="2682" spans="1:46" ht="15" customHeight="1" x14ac:dyDescent="0.35">
      <c r="A2682" s="4">
        <v>2025</v>
      </c>
      <c r="B2682" s="4" t="s">
        <v>147</v>
      </c>
      <c r="C2682" s="4" t="s">
        <v>148</v>
      </c>
      <c r="D2682" s="55"/>
      <c r="E2682" s="4" t="s">
        <v>4533</v>
      </c>
      <c r="F2682" s="4" t="s">
        <v>3709</v>
      </c>
      <c r="G2682" s="4" t="s">
        <v>5808</v>
      </c>
      <c r="H2682" s="4" t="s">
        <v>38</v>
      </c>
      <c r="I2682" s="4" t="s">
        <v>2728</v>
      </c>
      <c r="J2682" s="4">
        <v>6</v>
      </c>
      <c r="K2682" s="55">
        <v>45848</v>
      </c>
      <c r="L2682" s="4" t="s">
        <v>860</v>
      </c>
      <c r="M2682" s="4" t="s">
        <v>2983</v>
      </c>
      <c r="N2682" s="55" t="s">
        <v>5332</v>
      </c>
      <c r="O2682" s="4" t="s">
        <v>6969</v>
      </c>
      <c r="P2682" s="55">
        <v>45848</v>
      </c>
      <c r="Q2682" s="4" t="s">
        <v>6970</v>
      </c>
      <c r="R2682" s="4"/>
      <c r="S2682" s="4"/>
      <c r="T2682" s="56">
        <v>0</v>
      </c>
      <c r="U2682" s="56" t="s">
        <v>150</v>
      </c>
      <c r="V2682" s="56">
        <v>300453</v>
      </c>
      <c r="W2682" s="56" t="s">
        <v>5855</v>
      </c>
      <c r="X2682" s="56">
        <v>300453</v>
      </c>
      <c r="Y2682" s="56" t="s">
        <v>5855</v>
      </c>
      <c r="Z2682" s="56">
        <v>5</v>
      </c>
      <c r="AA2682" s="56" t="s">
        <v>77</v>
      </c>
      <c r="AB2682" s="56">
        <v>1</v>
      </c>
      <c r="AC2682" s="56" t="s">
        <v>78</v>
      </c>
      <c r="AD2682" s="37">
        <v>14</v>
      </c>
      <c r="AE2682" s="37" t="s">
        <v>5856</v>
      </c>
      <c r="AF2682" s="4"/>
      <c r="AG2682" s="4"/>
      <c r="AH2682" s="4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</row>
    <row r="2683" spans="1:46" ht="15" customHeight="1" x14ac:dyDescent="0.35">
      <c r="A2683" s="4">
        <v>2025</v>
      </c>
      <c r="B2683" s="4" t="s">
        <v>147</v>
      </c>
      <c r="C2683" s="4" t="s">
        <v>148</v>
      </c>
      <c r="D2683" s="55">
        <v>45848</v>
      </c>
      <c r="E2683" s="4" t="s">
        <v>3708</v>
      </c>
      <c r="F2683" s="4" t="s">
        <v>3709</v>
      </c>
      <c r="G2683" s="4" t="s">
        <v>37</v>
      </c>
      <c r="H2683" s="4" t="s">
        <v>38</v>
      </c>
      <c r="I2683" s="4" t="s">
        <v>2755</v>
      </c>
      <c r="J2683" s="4">
        <v>3</v>
      </c>
      <c r="K2683" s="57">
        <v>45930</v>
      </c>
      <c r="L2683" s="4" t="s">
        <v>860</v>
      </c>
      <c r="M2683" s="4" t="s">
        <v>2983</v>
      </c>
      <c r="N2683" s="55" t="s">
        <v>3710</v>
      </c>
      <c r="O2683" s="4" t="s">
        <v>6971</v>
      </c>
      <c r="P2683" s="55">
        <v>45930</v>
      </c>
      <c r="Q2683" s="4" t="s">
        <v>6972</v>
      </c>
      <c r="R2683" s="4"/>
      <c r="S2683" s="4"/>
      <c r="T2683" s="4">
        <v>0</v>
      </c>
      <c r="U2683" s="4" t="s">
        <v>150</v>
      </c>
      <c r="V2683" s="4">
        <v>300791</v>
      </c>
      <c r="W2683" s="4" t="s">
        <v>6973</v>
      </c>
      <c r="X2683" s="4">
        <v>300791</v>
      </c>
      <c r="Y2683" s="4" t="s">
        <v>6973</v>
      </c>
      <c r="Z2683" s="4">
        <v>8</v>
      </c>
      <c r="AA2683" s="4" t="s">
        <v>191</v>
      </c>
      <c r="AB2683" s="4">
        <v>13</v>
      </c>
      <c r="AC2683" s="4" t="s">
        <v>192</v>
      </c>
      <c r="AD2683" s="36">
        <v>7</v>
      </c>
      <c r="AE2683" s="36" t="s">
        <v>6974</v>
      </c>
      <c r="AF2683" s="4"/>
      <c r="AG2683" s="4"/>
      <c r="AH2683" s="4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</row>
    <row r="2684" spans="1:46" ht="15" customHeight="1" x14ac:dyDescent="0.35">
      <c r="A2684" s="4">
        <v>2025</v>
      </c>
      <c r="B2684" s="4" t="s">
        <v>147</v>
      </c>
      <c r="C2684" s="4" t="s">
        <v>148</v>
      </c>
      <c r="D2684" s="55">
        <v>45813</v>
      </c>
      <c r="E2684" s="4" t="s">
        <v>3708</v>
      </c>
      <c r="F2684" s="4" t="s">
        <v>3709</v>
      </c>
      <c r="G2684" s="4" t="s">
        <v>37</v>
      </c>
      <c r="H2684" s="4" t="s">
        <v>38</v>
      </c>
      <c r="I2684" s="4" t="s">
        <v>5120</v>
      </c>
      <c r="J2684" s="4">
        <v>5</v>
      </c>
      <c r="K2684" s="55">
        <v>45856</v>
      </c>
      <c r="L2684" s="4" t="s">
        <v>860</v>
      </c>
      <c r="M2684" s="4" t="s">
        <v>2983</v>
      </c>
      <c r="N2684" s="55" t="s">
        <v>4516</v>
      </c>
      <c r="O2684" s="4" t="s">
        <v>6975</v>
      </c>
      <c r="P2684" s="55">
        <v>45856</v>
      </c>
      <c r="Q2684" s="4" t="s">
        <v>6976</v>
      </c>
      <c r="R2684" s="4"/>
      <c r="S2684" s="4"/>
      <c r="T2684" s="4">
        <v>0</v>
      </c>
      <c r="U2684" s="4" t="s">
        <v>150</v>
      </c>
      <c r="V2684" s="4">
        <v>301126</v>
      </c>
      <c r="W2684" s="4" t="s">
        <v>6020</v>
      </c>
      <c r="X2684" s="4">
        <v>301126</v>
      </c>
      <c r="Y2684" s="4" t="s">
        <v>6020</v>
      </c>
      <c r="Z2684" s="4">
        <v>12</v>
      </c>
      <c r="AA2684" s="4" t="s">
        <v>83</v>
      </c>
      <c r="AB2684" s="4">
        <v>9</v>
      </c>
      <c r="AC2684" s="4" t="s">
        <v>2336</v>
      </c>
      <c r="AD2684" s="36">
        <v>9</v>
      </c>
      <c r="AE2684" s="36" t="s">
        <v>100</v>
      </c>
      <c r="AF2684" s="4"/>
      <c r="AG2684" s="4"/>
      <c r="AH2684" s="4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</row>
    <row r="2685" spans="1:46" ht="15" customHeight="1" x14ac:dyDescent="0.35">
      <c r="A2685" s="4">
        <v>2025</v>
      </c>
      <c r="B2685" s="4" t="s">
        <v>147</v>
      </c>
      <c r="C2685" s="4" t="s">
        <v>148</v>
      </c>
      <c r="D2685" s="55">
        <v>45824</v>
      </c>
      <c r="E2685" s="4" t="s">
        <v>3708</v>
      </c>
      <c r="F2685" s="4" t="s">
        <v>3709</v>
      </c>
      <c r="G2685" s="4" t="s">
        <v>37</v>
      </c>
      <c r="H2685" s="4" t="s">
        <v>38</v>
      </c>
      <c r="I2685" s="4" t="s">
        <v>2728</v>
      </c>
      <c r="J2685" s="4">
        <v>2</v>
      </c>
      <c r="K2685" s="55"/>
      <c r="L2685" s="4" t="s">
        <v>860</v>
      </c>
      <c r="M2685" s="4" t="s">
        <v>2983</v>
      </c>
      <c r="N2685" s="55" t="s">
        <v>3710</v>
      </c>
      <c r="O2685" s="4" t="s">
        <v>6977</v>
      </c>
      <c r="P2685" s="55">
        <v>45891</v>
      </c>
      <c r="Q2685" s="4" t="s">
        <v>6978</v>
      </c>
      <c r="R2685" s="4"/>
      <c r="S2685" s="4"/>
      <c r="T2685" s="4">
        <v>0</v>
      </c>
      <c r="U2685" s="4" t="s">
        <v>150</v>
      </c>
      <c r="V2685" s="4">
        <v>301447</v>
      </c>
      <c r="W2685" s="4" t="s">
        <v>2368</v>
      </c>
      <c r="X2685" s="4">
        <v>301447</v>
      </c>
      <c r="Y2685" s="4" t="s">
        <v>2368</v>
      </c>
      <c r="Z2685" s="4">
        <v>16</v>
      </c>
      <c r="AA2685" s="4" t="s">
        <v>88</v>
      </c>
      <c r="AB2685" s="4">
        <v>3</v>
      </c>
      <c r="AC2685" s="4" t="s">
        <v>88</v>
      </c>
      <c r="AD2685" s="36">
        <v>3</v>
      </c>
      <c r="AE2685" s="36" t="s">
        <v>2369</v>
      </c>
      <c r="AF2685" s="4"/>
      <c r="AG2685" s="4"/>
      <c r="AH2685" s="4"/>
      <c r="AI2685" s="6"/>
      <c r="AJ2685" s="6"/>
      <c r="AK2685" s="6"/>
      <c r="AL2685" s="6"/>
      <c r="AM2685" s="6"/>
      <c r="AN2685" s="6"/>
      <c r="AO2685" s="6"/>
      <c r="AP2685" s="6"/>
      <c r="AQ2685" s="6"/>
      <c r="AR2685" s="6"/>
      <c r="AS2685" s="6"/>
      <c r="AT2685" s="6"/>
    </row>
    <row r="2686" spans="1:46" ht="15" customHeight="1" x14ac:dyDescent="0.35">
      <c r="A2686" s="4">
        <v>2026</v>
      </c>
      <c r="B2686" s="4" t="s">
        <v>147</v>
      </c>
      <c r="C2686" s="4" t="s">
        <v>148</v>
      </c>
      <c r="D2686" s="55">
        <v>45812</v>
      </c>
      <c r="E2686" s="4" t="s">
        <v>3708</v>
      </c>
      <c r="F2686" s="4" t="s">
        <v>3709</v>
      </c>
      <c r="G2686" s="4" t="s">
        <v>37</v>
      </c>
      <c r="H2686" s="4" t="s">
        <v>38</v>
      </c>
      <c r="I2686" s="4" t="s">
        <v>4539</v>
      </c>
      <c r="J2686" s="4">
        <v>4</v>
      </c>
      <c r="K2686" s="55">
        <v>46170</v>
      </c>
      <c r="L2686" s="4" t="s">
        <v>860</v>
      </c>
      <c r="M2686" s="4" t="s">
        <v>4545</v>
      </c>
      <c r="N2686" s="55" t="s">
        <v>4546</v>
      </c>
      <c r="O2686" s="4" t="s">
        <v>6979</v>
      </c>
      <c r="P2686" s="55">
        <v>46170</v>
      </c>
      <c r="Q2686" s="4" t="s">
        <v>6980</v>
      </c>
      <c r="R2686" s="4"/>
      <c r="S2686" s="4"/>
      <c r="T2686" s="56">
        <v>0</v>
      </c>
      <c r="U2686" s="56" t="s">
        <v>150</v>
      </c>
      <c r="V2686" s="56">
        <v>300458</v>
      </c>
      <c r="W2686" s="56" t="s">
        <v>2116</v>
      </c>
      <c r="X2686" s="56">
        <v>300458</v>
      </c>
      <c r="Y2686" s="56" t="s">
        <v>2116</v>
      </c>
      <c r="Z2686" s="56">
        <v>5</v>
      </c>
      <c r="AA2686" s="56" t="s">
        <v>77</v>
      </c>
      <c r="AB2686" s="56">
        <v>2</v>
      </c>
      <c r="AC2686" s="56" t="s">
        <v>1380</v>
      </c>
      <c r="AD2686" s="37">
        <v>5</v>
      </c>
      <c r="AE2686" s="37" t="s">
        <v>2117</v>
      </c>
      <c r="AF2686" s="4"/>
      <c r="AG2686" s="4"/>
      <c r="AH2686" s="4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</row>
    <row r="2687" spans="1:46" ht="15" customHeight="1" x14ac:dyDescent="0.35">
      <c r="A2687" s="4">
        <v>2025</v>
      </c>
      <c r="B2687" s="4" t="s">
        <v>147</v>
      </c>
      <c r="C2687" s="4" t="s">
        <v>148</v>
      </c>
      <c r="D2687" s="55">
        <v>45839</v>
      </c>
      <c r="E2687" s="4" t="s">
        <v>3708</v>
      </c>
      <c r="F2687" s="4" t="s">
        <v>3709</v>
      </c>
      <c r="G2687" s="4" t="s">
        <v>37</v>
      </c>
      <c r="H2687" s="4" t="s">
        <v>38</v>
      </c>
      <c r="I2687" s="4" t="s">
        <v>5120</v>
      </c>
      <c r="J2687" s="4">
        <v>5</v>
      </c>
      <c r="K2687" s="55">
        <v>45856</v>
      </c>
      <c r="L2687" s="4" t="s">
        <v>860</v>
      </c>
      <c r="M2687" s="4" t="s">
        <v>2983</v>
      </c>
      <c r="N2687" s="55" t="s">
        <v>4516</v>
      </c>
      <c r="O2687" s="4" t="s">
        <v>6981</v>
      </c>
      <c r="P2687" s="55">
        <v>45856</v>
      </c>
      <c r="Q2687" s="4" t="s">
        <v>6982</v>
      </c>
      <c r="R2687" s="4"/>
      <c r="S2687" s="4"/>
      <c r="T2687" s="4">
        <v>0</v>
      </c>
      <c r="U2687" s="4" t="s">
        <v>150</v>
      </c>
      <c r="V2687" s="4">
        <v>301113</v>
      </c>
      <c r="W2687" s="4" t="s">
        <v>6937</v>
      </c>
      <c r="X2687" s="4">
        <v>301113</v>
      </c>
      <c r="Y2687" s="4" t="s">
        <v>6937</v>
      </c>
      <c r="Z2687" s="4">
        <v>12</v>
      </c>
      <c r="AA2687" s="4" t="s">
        <v>83</v>
      </c>
      <c r="AB2687" s="4">
        <v>8</v>
      </c>
      <c r="AC2687" s="4" t="s">
        <v>1303</v>
      </c>
      <c r="AD2687" s="36">
        <v>6</v>
      </c>
      <c r="AE2687" s="36" t="s">
        <v>6983</v>
      </c>
      <c r="AF2687" s="4"/>
      <c r="AG2687" s="4"/>
      <c r="AH2687" s="4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</row>
    <row r="2688" spans="1:46" ht="15" customHeight="1" x14ac:dyDescent="0.35">
      <c r="A2688" s="4">
        <v>2025</v>
      </c>
      <c r="B2688" s="4" t="s">
        <v>147</v>
      </c>
      <c r="C2688" s="4" t="s">
        <v>148</v>
      </c>
      <c r="D2688" s="55">
        <v>45843</v>
      </c>
      <c r="E2688" s="4" t="s">
        <v>3708</v>
      </c>
      <c r="F2688" s="4" t="s">
        <v>3709</v>
      </c>
      <c r="G2688" s="4" t="s">
        <v>37</v>
      </c>
      <c r="H2688" s="4" t="s">
        <v>38</v>
      </c>
      <c r="I2688" s="4" t="s">
        <v>2755</v>
      </c>
      <c r="J2688" s="4">
        <v>4</v>
      </c>
      <c r="K2688" s="55">
        <v>45918</v>
      </c>
      <c r="L2688" s="4" t="s">
        <v>860</v>
      </c>
      <c r="M2688" s="4" t="s">
        <v>3632</v>
      </c>
      <c r="N2688" s="55" t="s">
        <v>3710</v>
      </c>
      <c r="O2688" s="4" t="s">
        <v>6984</v>
      </c>
      <c r="P2688" s="55">
        <v>45918</v>
      </c>
      <c r="Q2688" s="4" t="s">
        <v>6985</v>
      </c>
      <c r="R2688" s="4"/>
      <c r="S2688" s="4"/>
      <c r="T2688" s="4">
        <v>0</v>
      </c>
      <c r="U2688" s="4" t="s">
        <v>150</v>
      </c>
      <c r="V2688" s="4">
        <v>301716</v>
      </c>
      <c r="W2688" s="4" t="s">
        <v>3462</v>
      </c>
      <c r="X2688" s="4">
        <v>301716</v>
      </c>
      <c r="Y2688" s="4" t="s">
        <v>3462</v>
      </c>
      <c r="Z2688" s="4">
        <v>22</v>
      </c>
      <c r="AA2688" s="4" t="s">
        <v>108</v>
      </c>
      <c r="AB2688" s="4">
        <v>3</v>
      </c>
      <c r="AC2688" s="4" t="s">
        <v>1456</v>
      </c>
      <c r="AD2688" s="36">
        <v>1</v>
      </c>
      <c r="AE2688" s="36" t="s">
        <v>3463</v>
      </c>
      <c r="AF2688" s="4"/>
      <c r="AG2688" s="4"/>
      <c r="AH2688" s="4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</row>
    <row r="2689" spans="1:46" ht="15" customHeight="1" x14ac:dyDescent="0.35">
      <c r="A2689" s="4">
        <v>2025</v>
      </c>
      <c r="B2689" s="4" t="s">
        <v>147</v>
      </c>
      <c r="C2689" s="4" t="s">
        <v>148</v>
      </c>
      <c r="D2689" s="55">
        <v>45863</v>
      </c>
      <c r="E2689" s="4" t="s">
        <v>3708</v>
      </c>
      <c r="F2689" s="4" t="s">
        <v>3709</v>
      </c>
      <c r="G2689" s="4" t="s">
        <v>37</v>
      </c>
      <c r="H2689" s="4" t="s">
        <v>38</v>
      </c>
      <c r="I2689" s="4" t="s">
        <v>4520</v>
      </c>
      <c r="J2689" s="4">
        <v>4</v>
      </c>
      <c r="K2689" s="58">
        <v>45982</v>
      </c>
      <c r="L2689" s="4" t="s">
        <v>860</v>
      </c>
      <c r="M2689" s="4" t="s">
        <v>4545</v>
      </c>
      <c r="N2689" s="55" t="s">
        <v>3710</v>
      </c>
      <c r="O2689" s="4" t="s">
        <v>6986</v>
      </c>
      <c r="P2689" s="58">
        <v>45982</v>
      </c>
      <c r="Q2689" s="4" t="s">
        <v>6987</v>
      </c>
      <c r="R2689" s="4"/>
      <c r="S2689" s="4"/>
      <c r="T2689" s="4">
        <v>0</v>
      </c>
      <c r="U2689" s="4" t="s">
        <v>150</v>
      </c>
      <c r="V2689" s="4">
        <v>300628</v>
      </c>
      <c r="W2689" s="4" t="s">
        <v>6988</v>
      </c>
      <c r="X2689" s="4">
        <v>300628</v>
      </c>
      <c r="Y2689" s="4" t="s">
        <v>6988</v>
      </c>
      <c r="Z2689" s="4">
        <v>6</v>
      </c>
      <c r="AA2689" s="4" t="s">
        <v>413</v>
      </c>
      <c r="AB2689" s="4">
        <v>8</v>
      </c>
      <c r="AC2689" s="4" t="s">
        <v>760</v>
      </c>
      <c r="AD2689" s="36">
        <v>6</v>
      </c>
      <c r="AE2689" s="36" t="s">
        <v>6989</v>
      </c>
      <c r="AF2689" s="4"/>
      <c r="AG2689" s="4"/>
      <c r="AH2689" s="4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</row>
    <row r="2690" spans="1:46" ht="15" customHeight="1" x14ac:dyDescent="0.35">
      <c r="A2690" s="4">
        <v>2025</v>
      </c>
      <c r="B2690" s="4" t="s">
        <v>147</v>
      </c>
      <c r="C2690" s="4" t="s">
        <v>207</v>
      </c>
      <c r="D2690" s="55">
        <v>45799</v>
      </c>
      <c r="E2690" s="4" t="s">
        <v>3708</v>
      </c>
      <c r="F2690" s="4" t="s">
        <v>3709</v>
      </c>
      <c r="G2690" s="4" t="s">
        <v>37</v>
      </c>
      <c r="H2690" s="4" t="s">
        <v>38</v>
      </c>
      <c r="I2690" s="4" t="s">
        <v>5120</v>
      </c>
      <c r="J2690" s="4">
        <v>7</v>
      </c>
      <c r="K2690" s="55">
        <v>45868</v>
      </c>
      <c r="L2690" s="4" t="s">
        <v>860</v>
      </c>
      <c r="M2690" s="4" t="s">
        <v>3632</v>
      </c>
      <c r="N2690" s="55" t="s">
        <v>3710</v>
      </c>
      <c r="O2690" s="4" t="s">
        <v>6990</v>
      </c>
      <c r="P2690" s="55">
        <v>45868</v>
      </c>
      <c r="Q2690" s="4" t="s">
        <v>6991</v>
      </c>
      <c r="R2690" s="4"/>
      <c r="S2690" s="4"/>
      <c r="T2690" s="4">
        <v>0</v>
      </c>
      <c r="U2690" s="4" t="s">
        <v>150</v>
      </c>
      <c r="V2690" s="4">
        <v>300143</v>
      </c>
      <c r="W2690" s="4" t="s">
        <v>6992</v>
      </c>
      <c r="X2690" s="4">
        <v>300143</v>
      </c>
      <c r="Y2690" s="4" t="s">
        <v>6992</v>
      </c>
      <c r="Z2690" s="4">
        <v>2</v>
      </c>
      <c r="AA2690" s="4" t="s">
        <v>72</v>
      </c>
      <c r="AB2690" s="4">
        <v>9</v>
      </c>
      <c r="AC2690" s="4" t="s">
        <v>4270</v>
      </c>
      <c r="AD2690" s="36">
        <v>1</v>
      </c>
      <c r="AE2690" s="36" t="s">
        <v>4270</v>
      </c>
      <c r="AF2690" s="4"/>
      <c r="AG2690" s="4"/>
      <c r="AH2690" s="4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</row>
    <row r="2691" spans="1:46" ht="15" customHeight="1" x14ac:dyDescent="0.35">
      <c r="A2691" s="4">
        <v>2025</v>
      </c>
      <c r="B2691" s="4" t="s">
        <v>147</v>
      </c>
      <c r="C2691" s="4" t="s">
        <v>148</v>
      </c>
      <c r="D2691" s="55">
        <v>45740</v>
      </c>
      <c r="E2691" s="4" t="s">
        <v>3708</v>
      </c>
      <c r="F2691" s="4" t="s">
        <v>3709</v>
      </c>
      <c r="G2691" s="4" t="s">
        <v>37</v>
      </c>
      <c r="H2691" s="4" t="s">
        <v>38</v>
      </c>
      <c r="I2691" s="4" t="s">
        <v>3491</v>
      </c>
      <c r="J2691" s="4">
        <v>8</v>
      </c>
      <c r="K2691" s="55"/>
      <c r="L2691" s="4" t="s">
        <v>860</v>
      </c>
      <c r="M2691" s="4" t="s">
        <v>2983</v>
      </c>
      <c r="N2691" s="55" t="s">
        <v>4546</v>
      </c>
      <c r="O2691" s="4" t="s">
        <v>6993</v>
      </c>
      <c r="P2691" s="55">
        <v>45863</v>
      </c>
      <c r="Q2691" s="4" t="s">
        <v>6994</v>
      </c>
      <c r="R2691" s="4"/>
      <c r="S2691" s="4"/>
      <c r="T2691" s="4">
        <v>0</v>
      </c>
      <c r="U2691" s="4" t="s">
        <v>150</v>
      </c>
      <c r="V2691" s="4">
        <v>301258</v>
      </c>
      <c r="W2691" s="4" t="s">
        <v>610</v>
      </c>
      <c r="X2691" s="4">
        <v>301258</v>
      </c>
      <c r="Y2691" s="4" t="s">
        <v>610</v>
      </c>
      <c r="Z2691" s="4">
        <v>15</v>
      </c>
      <c r="AA2691" s="4" t="s">
        <v>43</v>
      </c>
      <c r="AB2691" s="4">
        <v>1</v>
      </c>
      <c r="AC2691" s="4" t="s">
        <v>43</v>
      </c>
      <c r="AD2691" s="36">
        <v>9</v>
      </c>
      <c r="AE2691" s="36" t="s">
        <v>611</v>
      </c>
      <c r="AF2691" s="4"/>
      <c r="AG2691" s="4"/>
      <c r="AH2691" s="4"/>
      <c r="AI2691" s="6"/>
      <c r="AJ2691" s="6"/>
      <c r="AK2691" s="6"/>
      <c r="AL2691" s="6"/>
      <c r="AM2691" s="6"/>
      <c r="AN2691" s="6"/>
      <c r="AO2691" s="6"/>
      <c r="AP2691" s="6"/>
      <c r="AQ2691" s="6"/>
      <c r="AR2691" s="6"/>
      <c r="AS2691" s="6"/>
      <c r="AT2691" s="6"/>
    </row>
    <row r="2692" spans="1:46" ht="15" customHeight="1" x14ac:dyDescent="0.35">
      <c r="A2692" s="4">
        <v>2025</v>
      </c>
      <c r="B2692" s="4" t="s">
        <v>147</v>
      </c>
      <c r="C2692" s="4" t="s">
        <v>148</v>
      </c>
      <c r="D2692" s="55"/>
      <c r="E2692" s="4" t="s">
        <v>3708</v>
      </c>
      <c r="F2692" s="4" t="s">
        <v>3709</v>
      </c>
      <c r="G2692" s="4" t="s">
        <v>37</v>
      </c>
      <c r="H2692" s="4" t="s">
        <v>38</v>
      </c>
      <c r="I2692" s="4" t="s">
        <v>3923</v>
      </c>
      <c r="J2692" s="4">
        <v>3</v>
      </c>
      <c r="K2692" s="55"/>
      <c r="L2692" s="4" t="s">
        <v>860</v>
      </c>
      <c r="M2692" s="4" t="s">
        <v>2983</v>
      </c>
      <c r="N2692" s="55" t="s">
        <v>4516</v>
      </c>
      <c r="O2692" s="4" t="s">
        <v>6995</v>
      </c>
      <c r="P2692" s="55">
        <v>45868</v>
      </c>
      <c r="Q2692" s="4" t="s">
        <v>6996</v>
      </c>
      <c r="R2692" s="4"/>
      <c r="S2692" s="4"/>
      <c r="T2692" s="4">
        <v>0</v>
      </c>
      <c r="U2692" s="4" t="s">
        <v>150</v>
      </c>
      <c r="V2692" s="4">
        <v>301613</v>
      </c>
      <c r="W2692" s="4" t="s">
        <v>6997</v>
      </c>
      <c r="X2692" s="4">
        <v>301613</v>
      </c>
      <c r="Y2692" s="4" t="s">
        <v>6997</v>
      </c>
      <c r="Z2692" s="4">
        <v>21</v>
      </c>
      <c r="AA2692" s="4" t="s">
        <v>104</v>
      </c>
      <c r="AB2692" s="4">
        <v>2</v>
      </c>
      <c r="AC2692" s="4" t="s">
        <v>1372</v>
      </c>
      <c r="AD2692" s="36">
        <v>6</v>
      </c>
      <c r="AE2692" s="36" t="s">
        <v>6998</v>
      </c>
      <c r="AF2692" s="4"/>
      <c r="AG2692" s="4"/>
      <c r="AH2692" s="4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</row>
    <row r="2693" spans="1:46" ht="15" customHeight="1" x14ac:dyDescent="0.35">
      <c r="A2693" s="4">
        <v>2025</v>
      </c>
      <c r="B2693" s="4" t="s">
        <v>147</v>
      </c>
      <c r="C2693" s="4" t="s">
        <v>148</v>
      </c>
      <c r="D2693" s="55">
        <v>45869</v>
      </c>
      <c r="E2693" s="4" t="s">
        <v>3708</v>
      </c>
      <c r="F2693" s="4" t="s">
        <v>3709</v>
      </c>
      <c r="G2693" s="4" t="s">
        <v>37</v>
      </c>
      <c r="H2693" s="4" t="s">
        <v>38</v>
      </c>
      <c r="I2693" s="4" t="s">
        <v>4520</v>
      </c>
      <c r="J2693" s="4">
        <v>3</v>
      </c>
      <c r="K2693" s="55">
        <v>45932</v>
      </c>
      <c r="L2693" s="4" t="s">
        <v>860</v>
      </c>
      <c r="M2693" s="4" t="s">
        <v>2983</v>
      </c>
      <c r="N2693" s="55" t="s">
        <v>3710</v>
      </c>
      <c r="O2693" s="4" t="s">
        <v>6999</v>
      </c>
      <c r="P2693" s="55">
        <v>45932</v>
      </c>
      <c r="Q2693" s="4" t="s">
        <v>7000</v>
      </c>
      <c r="R2693" s="4"/>
      <c r="S2693" s="4"/>
      <c r="T2693" s="4">
        <v>0</v>
      </c>
      <c r="U2693" s="4" t="s">
        <v>150</v>
      </c>
      <c r="V2693" s="4">
        <v>300555</v>
      </c>
      <c r="W2693" s="4" t="s">
        <v>3016</v>
      </c>
      <c r="X2693" s="4">
        <v>300555</v>
      </c>
      <c r="Y2693" s="4" t="s">
        <v>3016</v>
      </c>
      <c r="Z2693" s="4">
        <v>6</v>
      </c>
      <c r="AA2693" s="4" t="s">
        <v>413</v>
      </c>
      <c r="AB2693" s="4">
        <v>1</v>
      </c>
      <c r="AC2693" s="4" t="s">
        <v>413</v>
      </c>
      <c r="AD2693" s="36">
        <v>7</v>
      </c>
      <c r="AE2693" s="36" t="s">
        <v>3017</v>
      </c>
      <c r="AF2693" s="4"/>
      <c r="AG2693" s="4"/>
      <c r="AH2693" s="4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</row>
    <row r="2694" spans="1:46" ht="15" customHeight="1" x14ac:dyDescent="0.35">
      <c r="A2694" s="4">
        <v>2025</v>
      </c>
      <c r="B2694" s="4" t="s">
        <v>147</v>
      </c>
      <c r="C2694" s="4" t="s">
        <v>207</v>
      </c>
      <c r="D2694" s="55">
        <v>45874</v>
      </c>
      <c r="E2694" s="4" t="s">
        <v>3708</v>
      </c>
      <c r="F2694" s="4" t="s">
        <v>3709</v>
      </c>
      <c r="G2694" s="4" t="s">
        <v>37</v>
      </c>
      <c r="H2694" s="4" t="s">
        <v>38</v>
      </c>
      <c r="I2694" s="4" t="s">
        <v>4520</v>
      </c>
      <c r="J2694" s="4">
        <v>3</v>
      </c>
      <c r="K2694" s="55">
        <v>45926</v>
      </c>
      <c r="L2694" s="4" t="s">
        <v>860</v>
      </c>
      <c r="M2694" s="4" t="s">
        <v>2983</v>
      </c>
      <c r="N2694" s="55" t="s">
        <v>3710</v>
      </c>
      <c r="O2694" s="4" t="s">
        <v>7001</v>
      </c>
      <c r="P2694" s="55">
        <v>45926</v>
      </c>
      <c r="Q2694" s="4" t="s">
        <v>7002</v>
      </c>
      <c r="R2694" s="4"/>
      <c r="S2694" s="4"/>
      <c r="T2694" s="4">
        <v>0</v>
      </c>
      <c r="U2694" s="4" t="s">
        <v>150</v>
      </c>
      <c r="V2694" s="4">
        <v>300578</v>
      </c>
      <c r="W2694" s="4" t="s">
        <v>4335</v>
      </c>
      <c r="X2694" s="4">
        <v>300578</v>
      </c>
      <c r="Y2694" s="4" t="s">
        <v>4335</v>
      </c>
      <c r="Z2694" s="4">
        <v>6</v>
      </c>
      <c r="AA2694" s="4" t="s">
        <v>413</v>
      </c>
      <c r="AB2694" s="4">
        <v>4</v>
      </c>
      <c r="AC2694" s="4" t="s">
        <v>1215</v>
      </c>
      <c r="AD2694" s="36">
        <v>1</v>
      </c>
      <c r="AE2694" s="36" t="s">
        <v>1215</v>
      </c>
      <c r="AF2694" s="4"/>
      <c r="AG2694" s="4"/>
      <c r="AH2694" s="4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</row>
    <row r="2695" spans="1:46" ht="15" customHeight="1" x14ac:dyDescent="0.35">
      <c r="A2695" s="4">
        <v>2025</v>
      </c>
      <c r="B2695" s="4" t="s">
        <v>147</v>
      </c>
      <c r="C2695" s="4" t="s">
        <v>148</v>
      </c>
      <c r="D2695" s="55"/>
      <c r="E2695" s="4" t="s">
        <v>3708</v>
      </c>
      <c r="F2695" s="4" t="s">
        <v>3709</v>
      </c>
      <c r="G2695" s="4" t="s">
        <v>37</v>
      </c>
      <c r="H2695" s="4" t="s">
        <v>38</v>
      </c>
      <c r="I2695" s="4" t="s">
        <v>3923</v>
      </c>
      <c r="J2695" s="4">
        <v>3</v>
      </c>
      <c r="K2695" s="55">
        <v>45869</v>
      </c>
      <c r="L2695" s="4" t="s">
        <v>860</v>
      </c>
      <c r="M2695" s="4" t="s">
        <v>2983</v>
      </c>
      <c r="N2695" s="55" t="s">
        <v>3710</v>
      </c>
      <c r="O2695" s="4" t="s">
        <v>7003</v>
      </c>
      <c r="P2695" s="55">
        <v>45869</v>
      </c>
      <c r="Q2695" s="4" t="s">
        <v>7004</v>
      </c>
      <c r="R2695" s="4"/>
      <c r="S2695" s="4"/>
      <c r="T2695" s="4">
        <v>0</v>
      </c>
      <c r="U2695" s="4" t="s">
        <v>150</v>
      </c>
      <c r="V2695" s="4">
        <v>301642</v>
      </c>
      <c r="W2695" s="4" t="s">
        <v>7005</v>
      </c>
      <c r="X2695" s="4">
        <v>301642</v>
      </c>
      <c r="Y2695" s="4" t="s">
        <v>7005</v>
      </c>
      <c r="Z2695" s="4">
        <v>21</v>
      </c>
      <c r="AA2695" s="4" t="s">
        <v>104</v>
      </c>
      <c r="AB2695" s="4">
        <v>5</v>
      </c>
      <c r="AC2695" s="4" t="s">
        <v>843</v>
      </c>
      <c r="AD2695" s="36">
        <v>3</v>
      </c>
      <c r="AE2695" s="36" t="s">
        <v>7006</v>
      </c>
      <c r="AF2695" s="4"/>
      <c r="AG2695" s="4"/>
      <c r="AH2695" s="4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</row>
    <row r="2696" spans="1:46" ht="15" customHeight="1" x14ac:dyDescent="0.35">
      <c r="A2696" s="4">
        <v>2025</v>
      </c>
      <c r="B2696" s="4" t="s">
        <v>147</v>
      </c>
      <c r="C2696" s="4" t="s">
        <v>148</v>
      </c>
      <c r="D2696" s="55">
        <v>45874</v>
      </c>
      <c r="E2696" s="4" t="s">
        <v>3708</v>
      </c>
      <c r="F2696" s="4" t="s">
        <v>3709</v>
      </c>
      <c r="G2696" s="4" t="s">
        <v>37</v>
      </c>
      <c r="H2696" s="4" t="s">
        <v>38</v>
      </c>
      <c r="I2696" s="4" t="s">
        <v>4520</v>
      </c>
      <c r="J2696" s="4">
        <v>3</v>
      </c>
      <c r="K2696" s="55">
        <v>45918</v>
      </c>
      <c r="L2696" s="4" t="s">
        <v>860</v>
      </c>
      <c r="M2696" s="4" t="s">
        <v>2983</v>
      </c>
      <c r="N2696" s="55" t="s">
        <v>3710</v>
      </c>
      <c r="O2696" s="4" t="s">
        <v>7007</v>
      </c>
      <c r="P2696" s="55">
        <v>45918</v>
      </c>
      <c r="Q2696" s="4" t="s">
        <v>7008</v>
      </c>
      <c r="R2696" s="4"/>
      <c r="S2696" s="4"/>
      <c r="T2696" s="4">
        <v>0</v>
      </c>
      <c r="U2696" s="4" t="s">
        <v>150</v>
      </c>
      <c r="V2696" s="4">
        <v>301193</v>
      </c>
      <c r="W2696" s="4" t="s">
        <v>7009</v>
      </c>
      <c r="X2696" s="4">
        <v>301193</v>
      </c>
      <c r="Y2696" s="4" t="s">
        <v>7009</v>
      </c>
      <c r="Z2696" s="4">
        <v>13</v>
      </c>
      <c r="AA2696" s="4" t="s">
        <v>314</v>
      </c>
      <c r="AB2696" s="4">
        <v>9</v>
      </c>
      <c r="AC2696" s="4" t="s">
        <v>808</v>
      </c>
      <c r="AD2696" s="36">
        <v>5</v>
      </c>
      <c r="AE2696" s="36" t="s">
        <v>7010</v>
      </c>
      <c r="AF2696" s="4"/>
      <c r="AG2696" s="4"/>
      <c r="AH2696" s="4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</row>
    <row r="2697" spans="1:46" ht="15" customHeight="1" x14ac:dyDescent="0.35">
      <c r="A2697" s="4">
        <v>2025</v>
      </c>
      <c r="B2697" s="4" t="s">
        <v>147</v>
      </c>
      <c r="C2697" s="4" t="s">
        <v>148</v>
      </c>
      <c r="D2697" s="55">
        <v>45869</v>
      </c>
      <c r="E2697" s="4" t="s">
        <v>3708</v>
      </c>
      <c r="F2697" s="4" t="s">
        <v>3709</v>
      </c>
      <c r="G2697" s="4" t="s">
        <v>37</v>
      </c>
      <c r="H2697" s="4" t="s">
        <v>38</v>
      </c>
      <c r="I2697" s="4" t="s">
        <v>4515</v>
      </c>
      <c r="J2697" s="4">
        <v>5</v>
      </c>
      <c r="K2697" s="55">
        <v>45940</v>
      </c>
      <c r="L2697" s="4" t="s">
        <v>860</v>
      </c>
      <c r="M2697" s="4" t="s">
        <v>3632</v>
      </c>
      <c r="N2697" s="55" t="s">
        <v>4516</v>
      </c>
      <c r="O2697" s="4" t="s">
        <v>7011</v>
      </c>
      <c r="P2697" s="55">
        <v>45940</v>
      </c>
      <c r="Q2697" s="4" t="s">
        <v>7012</v>
      </c>
      <c r="R2697" s="4"/>
      <c r="S2697" s="4"/>
      <c r="T2697" s="56">
        <v>0</v>
      </c>
      <c r="U2697" s="56" t="s">
        <v>150</v>
      </c>
      <c r="V2697" s="56">
        <v>300083</v>
      </c>
      <c r="W2697" s="56" t="s">
        <v>7013</v>
      </c>
      <c r="X2697" s="56">
        <v>300083</v>
      </c>
      <c r="Y2697" s="56" t="s">
        <v>7013</v>
      </c>
      <c r="Z2697" s="56">
        <v>1</v>
      </c>
      <c r="AA2697" s="56" t="s">
        <v>67</v>
      </c>
      <c r="AB2697" s="56">
        <v>7</v>
      </c>
      <c r="AC2697" s="56" t="s">
        <v>2000</v>
      </c>
      <c r="AD2697" s="37">
        <v>6</v>
      </c>
      <c r="AE2697" s="37" t="s">
        <v>7014</v>
      </c>
      <c r="AF2697" s="4"/>
      <c r="AG2697" s="4"/>
      <c r="AH2697" s="4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</row>
    <row r="2698" spans="1:46" ht="15" customHeight="1" x14ac:dyDescent="0.35">
      <c r="A2698" s="4">
        <v>2025</v>
      </c>
      <c r="B2698" s="4" t="s">
        <v>147</v>
      </c>
      <c r="C2698" s="4" t="s">
        <v>148</v>
      </c>
      <c r="D2698" s="55">
        <v>45877</v>
      </c>
      <c r="E2698" s="4" t="s">
        <v>3708</v>
      </c>
      <c r="F2698" s="4" t="s">
        <v>3709</v>
      </c>
      <c r="G2698" s="4" t="s">
        <v>37</v>
      </c>
      <c r="H2698" s="4" t="s">
        <v>38</v>
      </c>
      <c r="I2698" s="4" t="s">
        <v>4520</v>
      </c>
      <c r="J2698" s="4">
        <v>3</v>
      </c>
      <c r="K2698" s="55">
        <v>45967</v>
      </c>
      <c r="L2698" s="4" t="s">
        <v>860</v>
      </c>
      <c r="M2698" s="4" t="s">
        <v>3632</v>
      </c>
      <c r="N2698" s="55" t="s">
        <v>3710</v>
      </c>
      <c r="O2698" s="4" t="s">
        <v>7015</v>
      </c>
      <c r="P2698" s="55">
        <v>45967</v>
      </c>
      <c r="Q2698" s="4" t="s">
        <v>7016</v>
      </c>
      <c r="R2698" s="4"/>
      <c r="S2698" s="4"/>
      <c r="T2698" s="4">
        <v>0</v>
      </c>
      <c r="U2698" s="4" t="s">
        <v>150</v>
      </c>
      <c r="V2698" s="4">
        <v>301210</v>
      </c>
      <c r="W2698" s="4" t="s">
        <v>4133</v>
      </c>
      <c r="X2698" s="4">
        <v>301210</v>
      </c>
      <c r="Y2698" s="4" t="s">
        <v>4133</v>
      </c>
      <c r="Z2698" s="4">
        <v>13</v>
      </c>
      <c r="AA2698" s="4" t="s">
        <v>314</v>
      </c>
      <c r="AB2698" s="4">
        <v>12</v>
      </c>
      <c r="AC2698" s="4" t="s">
        <v>837</v>
      </c>
      <c r="AD2698" s="36">
        <v>2</v>
      </c>
      <c r="AE2698" s="36" t="s">
        <v>4134</v>
      </c>
      <c r="AF2698" s="4"/>
      <c r="AG2698" s="4"/>
      <c r="AH2698" s="4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</row>
    <row r="2699" spans="1:46" ht="15" customHeight="1" x14ac:dyDescent="0.35">
      <c r="A2699" s="4">
        <v>2025</v>
      </c>
      <c r="B2699" s="4" t="s">
        <v>147</v>
      </c>
      <c r="C2699" s="4" t="s">
        <v>207</v>
      </c>
      <c r="D2699" s="55">
        <v>45839</v>
      </c>
      <c r="E2699" s="4" t="s">
        <v>2956</v>
      </c>
      <c r="F2699" s="4" t="s">
        <v>36</v>
      </c>
      <c r="G2699" s="4" t="s">
        <v>921</v>
      </c>
      <c r="H2699" s="4" t="s">
        <v>38</v>
      </c>
      <c r="I2699" s="4" t="s">
        <v>3923</v>
      </c>
      <c r="J2699" s="4">
        <v>3</v>
      </c>
      <c r="K2699" s="55">
        <v>45877</v>
      </c>
      <c r="L2699" s="4" t="s">
        <v>860</v>
      </c>
      <c r="M2699" s="4" t="s">
        <v>2983</v>
      </c>
      <c r="N2699" s="55" t="s">
        <v>3710</v>
      </c>
      <c r="O2699" s="4" t="s">
        <v>7017</v>
      </c>
      <c r="P2699" s="55">
        <v>45877</v>
      </c>
      <c r="Q2699" s="4" t="s">
        <v>7018</v>
      </c>
      <c r="R2699" s="4"/>
      <c r="S2699" s="4"/>
      <c r="T2699" s="4">
        <v>0</v>
      </c>
      <c r="U2699" s="4" t="s">
        <v>150</v>
      </c>
      <c r="V2699" s="4">
        <v>300885</v>
      </c>
      <c r="W2699" s="4" t="s">
        <v>745</v>
      </c>
      <c r="X2699" s="4">
        <v>300885</v>
      </c>
      <c r="Y2699" s="4" t="s">
        <v>745</v>
      </c>
      <c r="Z2699" s="4">
        <v>10</v>
      </c>
      <c r="AA2699" s="4" t="s">
        <v>256</v>
      </c>
      <c r="AB2699" s="4">
        <v>1</v>
      </c>
      <c r="AC2699" s="4" t="s">
        <v>256</v>
      </c>
      <c r="AD2699" s="36">
        <v>1</v>
      </c>
      <c r="AE2699" s="36" t="s">
        <v>256</v>
      </c>
      <c r="AF2699" s="4"/>
      <c r="AG2699" s="4"/>
      <c r="AH2699" s="4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</row>
    <row r="2700" spans="1:46" ht="15" customHeight="1" x14ac:dyDescent="0.35">
      <c r="A2700" s="4">
        <v>2025</v>
      </c>
      <c r="B2700" s="4" t="s">
        <v>147</v>
      </c>
      <c r="C2700" s="4" t="s">
        <v>207</v>
      </c>
      <c r="D2700" s="55">
        <v>45684</v>
      </c>
      <c r="E2700" s="4" t="s">
        <v>3708</v>
      </c>
      <c r="F2700" s="4" t="s">
        <v>3709</v>
      </c>
      <c r="G2700" s="4" t="s">
        <v>37</v>
      </c>
      <c r="H2700" s="4" t="s">
        <v>38</v>
      </c>
      <c r="I2700" s="4" t="s">
        <v>2948</v>
      </c>
      <c r="J2700" s="4">
        <v>5</v>
      </c>
      <c r="K2700" s="55">
        <v>45910</v>
      </c>
      <c r="L2700" s="4" t="s">
        <v>860</v>
      </c>
      <c r="M2700" s="4" t="s">
        <v>2983</v>
      </c>
      <c r="N2700" s="55" t="s">
        <v>4546</v>
      </c>
      <c r="O2700" s="4" t="s">
        <v>7019</v>
      </c>
      <c r="P2700" s="55">
        <v>45910</v>
      </c>
      <c r="Q2700" s="4" t="s">
        <v>7020</v>
      </c>
      <c r="R2700" s="4"/>
      <c r="S2700" s="4"/>
      <c r="T2700" s="4">
        <v>0</v>
      </c>
      <c r="U2700" s="4" t="s">
        <v>150</v>
      </c>
      <c r="V2700" s="4">
        <v>300423</v>
      </c>
      <c r="W2700" s="4" t="s">
        <v>3467</v>
      </c>
      <c r="X2700" s="4">
        <v>300423</v>
      </c>
      <c r="Y2700" s="4" t="s">
        <v>3467</v>
      </c>
      <c r="Z2700" s="4">
        <v>4</v>
      </c>
      <c r="AA2700" s="4" t="s">
        <v>301</v>
      </c>
      <c r="AB2700" s="4">
        <v>7</v>
      </c>
      <c r="AC2700" s="4" t="s">
        <v>2701</v>
      </c>
      <c r="AD2700" s="36">
        <v>1</v>
      </c>
      <c r="AE2700" s="36" t="s">
        <v>3468</v>
      </c>
      <c r="AF2700" s="4"/>
      <c r="AG2700" s="4"/>
      <c r="AH2700" s="4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</row>
    <row r="2701" spans="1:46" ht="15" customHeight="1" x14ac:dyDescent="0.35">
      <c r="A2701" s="4">
        <v>2026</v>
      </c>
      <c r="B2701" s="4" t="s">
        <v>147</v>
      </c>
      <c r="C2701" s="4" t="s">
        <v>148</v>
      </c>
      <c r="D2701" s="55">
        <v>45869</v>
      </c>
      <c r="E2701" s="4" t="s">
        <v>3708</v>
      </c>
      <c r="F2701" s="4" t="s">
        <v>3709</v>
      </c>
      <c r="G2701" s="4" t="s">
        <v>37</v>
      </c>
      <c r="H2701" s="4" t="s">
        <v>38</v>
      </c>
      <c r="I2701" s="4" t="s">
        <v>2948</v>
      </c>
      <c r="J2701" s="4">
        <v>4</v>
      </c>
      <c r="K2701" s="55">
        <v>46066</v>
      </c>
      <c r="L2701" s="4" t="s">
        <v>860</v>
      </c>
      <c r="M2701" s="4" t="s">
        <v>2983</v>
      </c>
      <c r="N2701" s="55" t="s">
        <v>5332</v>
      </c>
      <c r="O2701" s="4" t="s">
        <v>7021</v>
      </c>
      <c r="P2701" s="55">
        <v>46066</v>
      </c>
      <c r="Q2701" s="4" t="s">
        <v>7022</v>
      </c>
      <c r="R2701" s="4"/>
      <c r="S2701" s="4"/>
      <c r="T2701" s="56">
        <v>0</v>
      </c>
      <c r="U2701" s="56" t="s">
        <v>150</v>
      </c>
      <c r="V2701" s="56">
        <v>300426</v>
      </c>
      <c r="W2701" s="56" t="s">
        <v>7023</v>
      </c>
      <c r="X2701" s="56">
        <v>300426</v>
      </c>
      <c r="Y2701" s="56" t="s">
        <v>7023</v>
      </c>
      <c r="Z2701" s="56">
        <v>4</v>
      </c>
      <c r="AA2701" s="56" t="s">
        <v>301</v>
      </c>
      <c r="AB2701" s="56">
        <v>7</v>
      </c>
      <c r="AC2701" s="56" t="s">
        <v>2701</v>
      </c>
      <c r="AD2701" s="37">
        <v>4</v>
      </c>
      <c r="AE2701" s="37" t="s">
        <v>2701</v>
      </c>
      <c r="AF2701" s="4"/>
      <c r="AG2701" s="4"/>
      <c r="AH2701" s="4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</row>
    <row r="2702" spans="1:46" ht="15" customHeight="1" x14ac:dyDescent="0.35">
      <c r="A2702" s="4">
        <v>2026</v>
      </c>
      <c r="B2702" s="4" t="s">
        <v>147</v>
      </c>
      <c r="C2702" s="4" t="s">
        <v>148</v>
      </c>
      <c r="D2702" s="55">
        <v>45873</v>
      </c>
      <c r="E2702" s="4" t="s">
        <v>3708</v>
      </c>
      <c r="F2702" s="4" t="s">
        <v>3709</v>
      </c>
      <c r="G2702" s="4" t="s">
        <v>37</v>
      </c>
      <c r="H2702" s="4" t="s">
        <v>4538</v>
      </c>
      <c r="I2702" s="4" t="s">
        <v>2948</v>
      </c>
      <c r="J2702" s="4">
        <v>1</v>
      </c>
      <c r="K2702" s="55">
        <v>45996</v>
      </c>
      <c r="L2702" s="4" t="s">
        <v>4540</v>
      </c>
      <c r="M2702" s="4" t="s">
        <v>7024</v>
      </c>
      <c r="N2702" s="55" t="s">
        <v>4516</v>
      </c>
      <c r="O2702" s="4"/>
      <c r="P2702" s="55"/>
      <c r="Q2702" s="4"/>
      <c r="R2702" s="4"/>
      <c r="S2702" s="4"/>
      <c r="T2702" s="4">
        <v>0</v>
      </c>
      <c r="U2702" s="4" t="s">
        <v>150</v>
      </c>
      <c r="V2702" s="4">
        <v>300374</v>
      </c>
      <c r="W2702" s="4" t="s">
        <v>7025</v>
      </c>
      <c r="X2702" s="4">
        <v>300374</v>
      </c>
      <c r="Y2702" s="4" t="s">
        <v>7025</v>
      </c>
      <c r="Z2702" s="4">
        <v>4</v>
      </c>
      <c r="AA2702" s="4" t="s">
        <v>301</v>
      </c>
      <c r="AB2702" s="56">
        <v>3</v>
      </c>
      <c r="AC2702" s="56" t="s">
        <v>4685</v>
      </c>
      <c r="AD2702" s="36">
        <v>15</v>
      </c>
      <c r="AE2702" s="36" t="s">
        <v>7026</v>
      </c>
      <c r="AF2702" s="4"/>
      <c r="AG2702" s="4"/>
      <c r="AH2702" s="4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</row>
    <row r="2703" spans="1:46" ht="15" customHeight="1" x14ac:dyDescent="0.35">
      <c r="A2703" s="4">
        <v>2025</v>
      </c>
      <c r="B2703" s="4" t="s">
        <v>147</v>
      </c>
      <c r="C2703" s="4" t="s">
        <v>148</v>
      </c>
      <c r="D2703" s="55">
        <v>45860</v>
      </c>
      <c r="E2703" s="4" t="s">
        <v>3708</v>
      </c>
      <c r="F2703" s="4" t="s">
        <v>3709</v>
      </c>
      <c r="G2703" s="4" t="s">
        <v>37</v>
      </c>
      <c r="H2703" s="4" t="s">
        <v>38</v>
      </c>
      <c r="I2703" s="4" t="s">
        <v>2948</v>
      </c>
      <c r="J2703" s="4">
        <v>5</v>
      </c>
      <c r="K2703" s="55">
        <v>45953</v>
      </c>
      <c r="L2703" s="4" t="s">
        <v>860</v>
      </c>
      <c r="M2703" s="4" t="s">
        <v>2983</v>
      </c>
      <c r="N2703" s="55" t="s">
        <v>5332</v>
      </c>
      <c r="O2703" s="4" t="s">
        <v>7027</v>
      </c>
      <c r="P2703" s="55">
        <v>45953</v>
      </c>
      <c r="Q2703" s="4" t="s">
        <v>7028</v>
      </c>
      <c r="R2703" s="4"/>
      <c r="S2703" s="4"/>
      <c r="T2703" s="4">
        <v>0</v>
      </c>
      <c r="U2703" s="4" t="s">
        <v>150</v>
      </c>
      <c r="V2703" s="4">
        <v>301847</v>
      </c>
      <c r="W2703" s="4" t="s">
        <v>1884</v>
      </c>
      <c r="X2703" s="4">
        <v>301847</v>
      </c>
      <c r="Y2703" s="4" t="s">
        <v>1884</v>
      </c>
      <c r="Z2703" s="4">
        <v>19</v>
      </c>
      <c r="AA2703" s="4" t="s">
        <v>99</v>
      </c>
      <c r="AB2703" s="4">
        <v>3</v>
      </c>
      <c r="AC2703" s="4" t="s">
        <v>620</v>
      </c>
      <c r="AD2703" s="36">
        <v>8</v>
      </c>
      <c r="AE2703" s="36" t="s">
        <v>1885</v>
      </c>
      <c r="AF2703" s="4"/>
      <c r="AG2703" s="4"/>
      <c r="AH2703" s="4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</row>
    <row r="2704" spans="1:46" ht="15" customHeight="1" x14ac:dyDescent="0.35">
      <c r="A2704" s="4">
        <v>2025</v>
      </c>
      <c r="B2704" s="4" t="s">
        <v>147</v>
      </c>
      <c r="C2704" s="4" t="s">
        <v>148</v>
      </c>
      <c r="D2704" s="55">
        <v>45936</v>
      </c>
      <c r="E2704" s="4" t="s">
        <v>3708</v>
      </c>
      <c r="F2704" s="4" t="s">
        <v>3709</v>
      </c>
      <c r="G2704" s="4" t="s">
        <v>37</v>
      </c>
      <c r="H2704" s="4" t="s">
        <v>38</v>
      </c>
      <c r="I2704" s="4" t="s">
        <v>2948</v>
      </c>
      <c r="J2704" s="4">
        <v>4</v>
      </c>
      <c r="K2704" s="55">
        <v>45989</v>
      </c>
      <c r="L2704" s="4" t="s">
        <v>860</v>
      </c>
      <c r="M2704" s="4" t="s">
        <v>4665</v>
      </c>
      <c r="N2704" s="55" t="s">
        <v>4516</v>
      </c>
      <c r="O2704" s="4" t="s">
        <v>7029</v>
      </c>
      <c r="P2704" s="55">
        <v>45989</v>
      </c>
      <c r="Q2704" s="4" t="s">
        <v>7030</v>
      </c>
      <c r="R2704" s="4"/>
      <c r="S2704" s="4"/>
      <c r="T2704" s="4">
        <v>0</v>
      </c>
      <c r="U2704" s="4" t="s">
        <v>150</v>
      </c>
      <c r="V2704" s="4">
        <v>300342</v>
      </c>
      <c r="W2704" s="4" t="s">
        <v>3424</v>
      </c>
      <c r="X2704" s="4">
        <v>300342</v>
      </c>
      <c r="Y2704" s="4" t="s">
        <v>3424</v>
      </c>
      <c r="Z2704" s="4">
        <v>4</v>
      </c>
      <c r="AA2704" s="4" t="s">
        <v>301</v>
      </c>
      <c r="AB2704" s="4">
        <v>1</v>
      </c>
      <c r="AC2704" s="4" t="s">
        <v>301</v>
      </c>
      <c r="AD2704" s="36">
        <v>12</v>
      </c>
      <c r="AE2704" s="36" t="s">
        <v>3425</v>
      </c>
      <c r="AF2704" s="4"/>
      <c r="AG2704" s="4"/>
      <c r="AH2704" s="4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</row>
    <row r="2705" spans="1:46" ht="15" customHeight="1" x14ac:dyDescent="0.35">
      <c r="A2705" s="4">
        <v>2025</v>
      </c>
      <c r="B2705" s="4" t="s">
        <v>147</v>
      </c>
      <c r="C2705" s="4" t="s">
        <v>148</v>
      </c>
      <c r="D2705" s="55">
        <v>45881</v>
      </c>
      <c r="E2705" s="4" t="s">
        <v>3708</v>
      </c>
      <c r="F2705" s="4" t="s">
        <v>3709</v>
      </c>
      <c r="G2705" s="4" t="s">
        <v>37</v>
      </c>
      <c r="H2705" s="4" t="s">
        <v>38</v>
      </c>
      <c r="I2705" s="4" t="s">
        <v>2948</v>
      </c>
      <c r="J2705" s="4">
        <v>4</v>
      </c>
      <c r="K2705" s="55">
        <v>46021</v>
      </c>
      <c r="L2705" s="4" t="s">
        <v>860</v>
      </c>
      <c r="M2705" s="4" t="s">
        <v>4665</v>
      </c>
      <c r="N2705" s="55" t="s">
        <v>4516</v>
      </c>
      <c r="O2705" s="4" t="s">
        <v>7031</v>
      </c>
      <c r="P2705" s="55">
        <v>46021</v>
      </c>
      <c r="Q2705" s="4" t="s">
        <v>7032</v>
      </c>
      <c r="R2705" s="4"/>
      <c r="S2705" s="4"/>
      <c r="T2705" s="4">
        <v>0</v>
      </c>
      <c r="U2705" s="4" t="s">
        <v>150</v>
      </c>
      <c r="V2705" s="4">
        <v>300407</v>
      </c>
      <c r="W2705" s="4" t="s">
        <v>7033</v>
      </c>
      <c r="X2705" s="4">
        <v>300407</v>
      </c>
      <c r="Y2705" s="4" t="s">
        <v>7033</v>
      </c>
      <c r="Z2705" s="4">
        <v>4</v>
      </c>
      <c r="AA2705" s="4" t="s">
        <v>301</v>
      </c>
      <c r="AB2705" s="4">
        <v>5</v>
      </c>
      <c r="AC2705" s="4" t="s">
        <v>2628</v>
      </c>
      <c r="AD2705" s="36">
        <v>13</v>
      </c>
      <c r="AE2705" s="36" t="s">
        <v>7034</v>
      </c>
      <c r="AF2705" s="4"/>
      <c r="AG2705" s="4"/>
      <c r="AH2705" s="4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</row>
    <row r="2706" spans="1:46" ht="15" customHeight="1" x14ac:dyDescent="0.35">
      <c r="A2706" s="4">
        <v>2025</v>
      </c>
      <c r="B2706" s="4" t="s">
        <v>147</v>
      </c>
      <c r="C2706" s="4" t="s">
        <v>148</v>
      </c>
      <c r="D2706" s="55">
        <v>45880</v>
      </c>
      <c r="E2706" s="4" t="s">
        <v>3708</v>
      </c>
      <c r="F2706" s="4" t="s">
        <v>3709</v>
      </c>
      <c r="G2706" s="4" t="s">
        <v>37</v>
      </c>
      <c r="H2706" s="4" t="s">
        <v>38</v>
      </c>
      <c r="I2706" s="4" t="s">
        <v>4520</v>
      </c>
      <c r="J2706" s="4">
        <v>4</v>
      </c>
      <c r="K2706" s="55">
        <v>45968</v>
      </c>
      <c r="L2706" s="4" t="s">
        <v>860</v>
      </c>
      <c r="M2706" s="4" t="s">
        <v>3632</v>
      </c>
      <c r="N2706" s="55" t="s">
        <v>3710</v>
      </c>
      <c r="O2706" s="4" t="s">
        <v>7035</v>
      </c>
      <c r="P2706" s="55">
        <v>45968</v>
      </c>
      <c r="Q2706" s="4" t="s">
        <v>7036</v>
      </c>
      <c r="R2706" s="4"/>
      <c r="S2706" s="4"/>
      <c r="T2706" s="4">
        <v>0</v>
      </c>
      <c r="U2706" s="4" t="s">
        <v>150</v>
      </c>
      <c r="V2706" s="4">
        <v>300672</v>
      </c>
      <c r="W2706" s="4" t="s">
        <v>7037</v>
      </c>
      <c r="X2706" s="4">
        <v>300672</v>
      </c>
      <c r="Y2706" s="4" t="s">
        <v>7037</v>
      </c>
      <c r="Z2706" s="4">
        <v>6</v>
      </c>
      <c r="AA2706" s="4" t="s">
        <v>413</v>
      </c>
      <c r="AB2706" s="56">
        <v>13</v>
      </c>
      <c r="AC2706" s="56" t="s">
        <v>3311</v>
      </c>
      <c r="AD2706" s="36">
        <v>7</v>
      </c>
      <c r="AE2706" s="36" t="s">
        <v>7038</v>
      </c>
      <c r="AF2706" s="4"/>
      <c r="AG2706" s="4"/>
      <c r="AH2706" s="4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</row>
    <row r="2707" spans="1:46" ht="15" customHeight="1" x14ac:dyDescent="0.35">
      <c r="A2707" s="4">
        <v>2025</v>
      </c>
      <c r="B2707" s="4" t="s">
        <v>147</v>
      </c>
      <c r="C2707" s="4" t="s">
        <v>148</v>
      </c>
      <c r="D2707" s="55">
        <v>45868</v>
      </c>
      <c r="E2707" s="4" t="s">
        <v>3708</v>
      </c>
      <c r="F2707" s="4" t="s">
        <v>3709</v>
      </c>
      <c r="G2707" s="4" t="s">
        <v>37</v>
      </c>
      <c r="H2707" s="4" t="s">
        <v>38</v>
      </c>
      <c r="I2707" s="4" t="s">
        <v>2728</v>
      </c>
      <c r="J2707" s="4">
        <v>3</v>
      </c>
      <c r="K2707" s="55">
        <v>45966</v>
      </c>
      <c r="L2707" s="4" t="s">
        <v>860</v>
      </c>
      <c r="M2707" s="4" t="s">
        <v>2983</v>
      </c>
      <c r="N2707" s="55" t="s">
        <v>4546</v>
      </c>
      <c r="O2707" s="4" t="s">
        <v>7039</v>
      </c>
      <c r="P2707" s="55">
        <v>45966</v>
      </c>
      <c r="Q2707" s="4" t="s">
        <v>7040</v>
      </c>
      <c r="R2707" s="4"/>
      <c r="S2707" s="4"/>
      <c r="T2707" s="4" t="s">
        <v>1921</v>
      </c>
      <c r="U2707" s="4" t="s">
        <v>150</v>
      </c>
      <c r="V2707" s="4">
        <v>300485</v>
      </c>
      <c r="W2707" s="4" t="s">
        <v>7041</v>
      </c>
      <c r="X2707" s="4">
        <v>300485</v>
      </c>
      <c r="Y2707" s="4" t="s">
        <v>7041</v>
      </c>
      <c r="Z2707" s="4">
        <v>5</v>
      </c>
      <c r="AA2707" s="4" t="s">
        <v>77</v>
      </c>
      <c r="AB2707" s="4">
        <v>6</v>
      </c>
      <c r="AC2707" s="4" t="s">
        <v>1353</v>
      </c>
      <c r="AD2707" s="36">
        <v>7</v>
      </c>
      <c r="AE2707" s="36" t="s">
        <v>7042</v>
      </c>
      <c r="AF2707" s="4"/>
      <c r="AG2707" s="4"/>
      <c r="AH2707" s="4"/>
      <c r="AI2707" s="6"/>
      <c r="AJ2707" s="6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</row>
    <row r="2708" spans="1:46" ht="15" customHeight="1" x14ac:dyDescent="0.35">
      <c r="A2708" s="4">
        <v>2026</v>
      </c>
      <c r="B2708" s="4" t="s">
        <v>62</v>
      </c>
      <c r="C2708" s="4" t="s">
        <v>62</v>
      </c>
      <c r="D2708" s="55">
        <v>45845</v>
      </c>
      <c r="E2708" s="4" t="s">
        <v>3708</v>
      </c>
      <c r="F2708" s="4" t="s">
        <v>3709</v>
      </c>
      <c r="G2708" s="4" t="s">
        <v>37</v>
      </c>
      <c r="H2708" s="4" t="s">
        <v>4538</v>
      </c>
      <c r="I2708" s="4" t="s">
        <v>2742</v>
      </c>
      <c r="J2708" s="4">
        <v>3</v>
      </c>
      <c r="K2708" s="55">
        <v>46127</v>
      </c>
      <c r="L2708" s="4" t="s">
        <v>4644</v>
      </c>
      <c r="M2708" s="4"/>
      <c r="N2708" s="55" t="s">
        <v>3710</v>
      </c>
      <c r="O2708" s="4"/>
      <c r="P2708" s="55"/>
      <c r="Q2708" s="4"/>
      <c r="R2708" s="4"/>
      <c r="S2708" s="4"/>
      <c r="T2708" s="4">
        <v>99</v>
      </c>
      <c r="U2708" s="4" t="s">
        <v>64</v>
      </c>
      <c r="V2708" s="4">
        <v>461</v>
      </c>
      <c r="W2708" s="4" t="s">
        <v>567</v>
      </c>
      <c r="X2708" s="4">
        <v>936</v>
      </c>
      <c r="Y2708" s="4" t="s">
        <v>568</v>
      </c>
      <c r="Z2708" s="4">
        <v>24</v>
      </c>
      <c r="AA2708" s="4" t="s">
        <v>569</v>
      </c>
      <c r="AB2708" s="4">
        <v>1</v>
      </c>
      <c r="AC2708" s="4" t="s">
        <v>569</v>
      </c>
      <c r="AD2708" s="36">
        <v>1</v>
      </c>
      <c r="AE2708" s="36" t="s">
        <v>569</v>
      </c>
      <c r="AF2708" s="4"/>
      <c r="AG2708" s="4"/>
      <c r="AH2708" s="4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</row>
    <row r="2709" spans="1:46" ht="15" customHeight="1" x14ac:dyDescent="0.35">
      <c r="A2709" s="4">
        <v>2025</v>
      </c>
      <c r="B2709" s="4" t="s">
        <v>147</v>
      </c>
      <c r="C2709" s="4" t="s">
        <v>148</v>
      </c>
      <c r="D2709" s="55">
        <v>45888</v>
      </c>
      <c r="E2709" s="4" t="s">
        <v>3708</v>
      </c>
      <c r="F2709" s="4" t="s">
        <v>3709</v>
      </c>
      <c r="G2709" s="4" t="s">
        <v>37</v>
      </c>
      <c r="H2709" s="4" t="s">
        <v>38</v>
      </c>
      <c r="I2709" s="4" t="s">
        <v>748</v>
      </c>
      <c r="J2709" s="4">
        <v>5</v>
      </c>
      <c r="K2709" s="55">
        <v>45931</v>
      </c>
      <c r="L2709" s="4" t="s">
        <v>860</v>
      </c>
      <c r="M2709" s="4" t="s">
        <v>2983</v>
      </c>
      <c r="N2709" s="55" t="s">
        <v>4516</v>
      </c>
      <c r="O2709" s="4" t="s">
        <v>7043</v>
      </c>
      <c r="P2709" s="55">
        <v>45931</v>
      </c>
      <c r="Q2709" s="4" t="s">
        <v>7044</v>
      </c>
      <c r="R2709" s="4"/>
      <c r="S2709" s="4"/>
      <c r="T2709" s="4" t="s">
        <v>1921</v>
      </c>
      <c r="U2709" s="4" t="s">
        <v>150</v>
      </c>
      <c r="V2709" s="4">
        <v>301000</v>
      </c>
      <c r="W2709" s="4" t="s">
        <v>4315</v>
      </c>
      <c r="X2709" s="4">
        <v>301000</v>
      </c>
      <c r="Y2709" s="4" t="s">
        <v>4315</v>
      </c>
      <c r="Z2709" s="4">
        <v>11</v>
      </c>
      <c r="AA2709" s="4" t="s">
        <v>310</v>
      </c>
      <c r="AB2709" s="4">
        <v>5</v>
      </c>
      <c r="AC2709" s="4" t="s">
        <v>791</v>
      </c>
      <c r="AD2709" s="36">
        <v>6</v>
      </c>
      <c r="AE2709" s="36" t="s">
        <v>4316</v>
      </c>
      <c r="AF2709" s="4"/>
      <c r="AG2709" s="4"/>
      <c r="AH2709" s="4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</row>
    <row r="2710" spans="1:46" ht="15" customHeight="1" x14ac:dyDescent="0.35">
      <c r="A2710" s="4">
        <v>2025</v>
      </c>
      <c r="B2710" s="4" t="s">
        <v>147</v>
      </c>
      <c r="C2710" s="4" t="s">
        <v>148</v>
      </c>
      <c r="D2710" s="55">
        <v>45858</v>
      </c>
      <c r="E2710" s="4" t="s">
        <v>4533</v>
      </c>
      <c r="F2710" s="4" t="s">
        <v>3709</v>
      </c>
      <c r="G2710" s="4" t="s">
        <v>921</v>
      </c>
      <c r="H2710" s="4" t="s">
        <v>38</v>
      </c>
      <c r="I2710" s="4" t="s">
        <v>5120</v>
      </c>
      <c r="J2710" s="4">
        <v>2</v>
      </c>
      <c r="K2710" s="55">
        <v>45940</v>
      </c>
      <c r="L2710" s="4" t="s">
        <v>860</v>
      </c>
      <c r="M2710" s="4" t="s">
        <v>3185</v>
      </c>
      <c r="N2710" s="55" t="s">
        <v>4516</v>
      </c>
      <c r="O2710" s="4" t="s">
        <v>7045</v>
      </c>
      <c r="P2710" s="55">
        <v>45940</v>
      </c>
      <c r="Q2710" s="4" t="s">
        <v>7046</v>
      </c>
      <c r="R2710" s="4"/>
      <c r="S2710" s="4"/>
      <c r="T2710" s="4">
        <v>0</v>
      </c>
      <c r="U2710" s="4" t="s">
        <v>150</v>
      </c>
      <c r="V2710" s="4">
        <v>301115</v>
      </c>
      <c r="W2710" s="4" t="s">
        <v>5861</v>
      </c>
      <c r="X2710" s="4">
        <v>301115</v>
      </c>
      <c r="Y2710" s="4" t="s">
        <v>5861</v>
      </c>
      <c r="Z2710" s="4">
        <v>12</v>
      </c>
      <c r="AA2710" s="4" t="s">
        <v>83</v>
      </c>
      <c r="AB2710" s="4">
        <v>8</v>
      </c>
      <c r="AC2710" s="4" t="s">
        <v>1303</v>
      </c>
      <c r="AD2710" s="36">
        <v>8</v>
      </c>
      <c r="AE2710" s="36" t="s">
        <v>5862</v>
      </c>
      <c r="AF2710" s="4"/>
      <c r="AG2710" s="4"/>
      <c r="AH2710" s="4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</row>
    <row r="2711" spans="1:46" ht="15" customHeight="1" x14ac:dyDescent="0.35">
      <c r="A2711" s="4">
        <v>2026</v>
      </c>
      <c r="B2711" s="4" t="s">
        <v>147</v>
      </c>
      <c r="C2711" s="4" t="s">
        <v>148</v>
      </c>
      <c r="D2711" s="55">
        <v>45889</v>
      </c>
      <c r="E2711" s="4" t="s">
        <v>3708</v>
      </c>
      <c r="F2711" s="4" t="s">
        <v>3709</v>
      </c>
      <c r="G2711" s="4" t="s">
        <v>37</v>
      </c>
      <c r="H2711" s="4" t="s">
        <v>38</v>
      </c>
      <c r="I2711" s="4" t="s">
        <v>4520</v>
      </c>
      <c r="J2711" s="4">
        <v>4</v>
      </c>
      <c r="K2711" s="55">
        <v>46048</v>
      </c>
      <c r="L2711" s="4" t="s">
        <v>860</v>
      </c>
      <c r="M2711" s="4" t="s">
        <v>2983</v>
      </c>
      <c r="N2711" s="55" t="s">
        <v>3710</v>
      </c>
      <c r="O2711" s="4" t="s">
        <v>7047</v>
      </c>
      <c r="P2711" s="55">
        <v>46048</v>
      </c>
      <c r="Q2711" s="4" t="s">
        <v>7048</v>
      </c>
      <c r="R2711" s="55">
        <v>46049</v>
      </c>
      <c r="S2711" s="4" t="s">
        <v>7049</v>
      </c>
      <c r="T2711" s="4" t="s">
        <v>1921</v>
      </c>
      <c r="U2711" s="4" t="s">
        <v>150</v>
      </c>
      <c r="V2711" s="4">
        <v>300579</v>
      </c>
      <c r="W2711" s="4" t="s">
        <v>7050</v>
      </c>
      <c r="X2711" s="4">
        <v>300579</v>
      </c>
      <c r="Y2711" s="4" t="s">
        <v>7050</v>
      </c>
      <c r="Z2711" s="4">
        <v>6</v>
      </c>
      <c r="AA2711" s="4" t="s">
        <v>413</v>
      </c>
      <c r="AB2711" s="4">
        <v>4</v>
      </c>
      <c r="AC2711" s="4" t="s">
        <v>1215</v>
      </c>
      <c r="AD2711" s="36">
        <v>2</v>
      </c>
      <c r="AE2711" s="36" t="s">
        <v>7051</v>
      </c>
      <c r="AF2711" s="4"/>
      <c r="AG2711" s="4"/>
      <c r="AH2711" s="4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</row>
    <row r="2712" spans="1:46" ht="15" customHeight="1" x14ac:dyDescent="0.35">
      <c r="A2712" s="4">
        <v>2025</v>
      </c>
      <c r="B2712" s="4" t="s">
        <v>147</v>
      </c>
      <c r="C2712" s="4" t="s">
        <v>148</v>
      </c>
      <c r="D2712" s="55">
        <v>45881</v>
      </c>
      <c r="E2712" s="4" t="s">
        <v>3708</v>
      </c>
      <c r="F2712" s="4" t="s">
        <v>3709</v>
      </c>
      <c r="G2712" s="4" t="s">
        <v>37</v>
      </c>
      <c r="H2712" s="4" t="s">
        <v>38</v>
      </c>
      <c r="I2712" s="4" t="s">
        <v>4515</v>
      </c>
      <c r="J2712" s="4">
        <v>4</v>
      </c>
      <c r="K2712" s="55">
        <v>45933</v>
      </c>
      <c r="L2712" s="4" t="s">
        <v>860</v>
      </c>
      <c r="M2712" s="4" t="s">
        <v>3632</v>
      </c>
      <c r="N2712" s="55" t="s">
        <v>4516</v>
      </c>
      <c r="O2712" s="4" t="s">
        <v>7052</v>
      </c>
      <c r="P2712" s="55">
        <v>45933</v>
      </c>
      <c r="Q2712" s="4" t="s">
        <v>7053</v>
      </c>
      <c r="R2712" s="4"/>
      <c r="S2712" s="4"/>
      <c r="T2712" s="4" t="s">
        <v>1921</v>
      </c>
      <c r="U2712" s="4" t="s">
        <v>150</v>
      </c>
      <c r="V2712" s="4">
        <v>300057</v>
      </c>
      <c r="W2712" s="4" t="s">
        <v>7054</v>
      </c>
      <c r="X2712" s="4">
        <v>300057</v>
      </c>
      <c r="Y2712" s="4" t="s">
        <v>7054</v>
      </c>
      <c r="Z2712" s="4">
        <v>1</v>
      </c>
      <c r="AA2712" s="4" t="s">
        <v>67</v>
      </c>
      <c r="AB2712" s="4">
        <v>5</v>
      </c>
      <c r="AC2712" s="4" t="s">
        <v>2660</v>
      </c>
      <c r="AD2712" s="36">
        <v>15</v>
      </c>
      <c r="AE2712" s="36" t="s">
        <v>7055</v>
      </c>
      <c r="AF2712" s="4"/>
      <c r="AG2712" s="4"/>
      <c r="AH2712" s="4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</row>
    <row r="2713" spans="1:46" ht="15" customHeight="1" x14ac:dyDescent="0.35">
      <c r="A2713" s="4">
        <v>2025</v>
      </c>
      <c r="B2713" s="4" t="s">
        <v>147</v>
      </c>
      <c r="C2713" s="4" t="s">
        <v>148</v>
      </c>
      <c r="D2713" s="55">
        <v>45868</v>
      </c>
      <c r="E2713" s="4" t="s">
        <v>3708</v>
      </c>
      <c r="F2713" s="4" t="s">
        <v>3709</v>
      </c>
      <c r="G2713" s="4" t="s">
        <v>37</v>
      </c>
      <c r="H2713" s="4" t="s">
        <v>38</v>
      </c>
      <c r="I2713" s="4" t="s">
        <v>2735</v>
      </c>
      <c r="J2713" s="4">
        <v>5</v>
      </c>
      <c r="K2713" s="55">
        <v>45982</v>
      </c>
      <c r="L2713" s="4" t="s">
        <v>860</v>
      </c>
      <c r="M2713" s="4" t="s">
        <v>3185</v>
      </c>
      <c r="N2713" s="55" t="s">
        <v>3710</v>
      </c>
      <c r="O2713" s="4" t="s">
        <v>7056</v>
      </c>
      <c r="P2713" s="55">
        <v>45982</v>
      </c>
      <c r="Q2713" s="4" t="s">
        <v>7057</v>
      </c>
      <c r="R2713" s="4"/>
      <c r="S2713" s="4"/>
      <c r="T2713" s="4">
        <v>0</v>
      </c>
      <c r="U2713" s="4" t="s">
        <v>150</v>
      </c>
      <c r="V2713" s="4">
        <v>301241</v>
      </c>
      <c r="W2713" s="4" t="s">
        <v>7058</v>
      </c>
      <c r="X2713" s="4">
        <v>301241</v>
      </c>
      <c r="Y2713" s="4" t="s">
        <v>7058</v>
      </c>
      <c r="Z2713" s="4">
        <v>14</v>
      </c>
      <c r="AA2713" s="4" t="s">
        <v>731</v>
      </c>
      <c r="AB2713" s="4">
        <v>3</v>
      </c>
      <c r="AC2713" s="4" t="s">
        <v>731</v>
      </c>
      <c r="AD2713" s="36">
        <v>4</v>
      </c>
      <c r="AE2713" s="36" t="s">
        <v>7059</v>
      </c>
      <c r="AF2713" s="4"/>
      <c r="AG2713" s="4"/>
      <c r="AH2713" s="4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</row>
    <row r="2714" spans="1:46" ht="14.25" customHeight="1" x14ac:dyDescent="0.35">
      <c r="A2714" s="4">
        <v>2026</v>
      </c>
      <c r="B2714" s="4" t="s">
        <v>147</v>
      </c>
      <c r="C2714" s="4" t="s">
        <v>148</v>
      </c>
      <c r="D2714" s="55">
        <v>45887</v>
      </c>
      <c r="E2714" s="4" t="s">
        <v>3708</v>
      </c>
      <c r="F2714" s="4" t="s">
        <v>3709</v>
      </c>
      <c r="G2714" s="4" t="s">
        <v>37</v>
      </c>
      <c r="H2714" s="4" t="s">
        <v>38</v>
      </c>
      <c r="I2714" s="4" t="s">
        <v>2948</v>
      </c>
      <c r="J2714" s="4">
        <v>5</v>
      </c>
      <c r="K2714" s="55">
        <v>46092</v>
      </c>
      <c r="L2714" s="4" t="s">
        <v>860</v>
      </c>
      <c r="M2714" s="4" t="s">
        <v>4665</v>
      </c>
      <c r="N2714" s="55" t="s">
        <v>4516</v>
      </c>
      <c r="O2714" s="4" t="s">
        <v>7060</v>
      </c>
      <c r="P2714" s="55">
        <v>46092</v>
      </c>
      <c r="Q2714" s="4" t="s">
        <v>7061</v>
      </c>
      <c r="R2714" s="55">
        <v>46092</v>
      </c>
      <c r="S2714" s="4" t="s">
        <v>7062</v>
      </c>
      <c r="T2714" s="4" t="s">
        <v>1921</v>
      </c>
      <c r="U2714" s="4" t="s">
        <v>150</v>
      </c>
      <c r="V2714" s="4">
        <v>300355</v>
      </c>
      <c r="W2714" s="4" t="s">
        <v>7063</v>
      </c>
      <c r="X2714" s="4">
        <v>300355</v>
      </c>
      <c r="Y2714" s="4" t="s">
        <v>7063</v>
      </c>
      <c r="Z2714" s="4">
        <v>4</v>
      </c>
      <c r="AA2714" s="4" t="s">
        <v>301</v>
      </c>
      <c r="AB2714" s="4">
        <v>1</v>
      </c>
      <c r="AC2714" s="4" t="s">
        <v>301</v>
      </c>
      <c r="AD2714" s="36">
        <v>25</v>
      </c>
      <c r="AE2714" s="36" t="s">
        <v>7064</v>
      </c>
      <c r="AF2714" s="4"/>
      <c r="AG2714" s="4"/>
      <c r="AH2714" s="4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</row>
    <row r="2715" spans="1:46" ht="15" customHeight="1" x14ac:dyDescent="0.35">
      <c r="A2715" s="4">
        <v>2025</v>
      </c>
      <c r="B2715" s="4" t="s">
        <v>62</v>
      </c>
      <c r="C2715" s="4" t="s">
        <v>62</v>
      </c>
      <c r="D2715" s="55">
        <v>45876</v>
      </c>
      <c r="E2715" s="4" t="s">
        <v>4420</v>
      </c>
      <c r="F2715" s="4" t="s">
        <v>3709</v>
      </c>
      <c r="G2715" s="4" t="s">
        <v>921</v>
      </c>
      <c r="H2715" s="4" t="s">
        <v>38</v>
      </c>
      <c r="I2715" s="4" t="s">
        <v>2742</v>
      </c>
      <c r="J2715" s="4">
        <v>4</v>
      </c>
      <c r="K2715" s="55">
        <v>46017</v>
      </c>
      <c r="L2715" s="4" t="s">
        <v>860</v>
      </c>
      <c r="M2715" s="4" t="s">
        <v>3185</v>
      </c>
      <c r="N2715" s="55" t="s">
        <v>3710</v>
      </c>
      <c r="O2715" s="4" t="s">
        <v>7065</v>
      </c>
      <c r="P2715" s="55">
        <v>46017</v>
      </c>
      <c r="Q2715" s="4" t="s">
        <v>7066</v>
      </c>
      <c r="R2715" s="4"/>
      <c r="S2715" s="4"/>
      <c r="T2715" s="4" t="s">
        <v>7067</v>
      </c>
      <c r="U2715" s="4" t="s">
        <v>64</v>
      </c>
      <c r="V2715" s="4">
        <v>457</v>
      </c>
      <c r="W2715" s="4" t="s">
        <v>322</v>
      </c>
      <c r="X2715" s="4">
        <v>892</v>
      </c>
      <c r="Y2715" s="4" t="s">
        <v>323</v>
      </c>
      <c r="Z2715" s="4">
        <v>20</v>
      </c>
      <c r="AA2715" s="4" t="s">
        <v>324</v>
      </c>
      <c r="AB2715" s="4">
        <v>1</v>
      </c>
      <c r="AC2715" s="4" t="s">
        <v>324</v>
      </c>
      <c r="AD2715" s="36">
        <v>1</v>
      </c>
      <c r="AE2715" s="36" t="s">
        <v>324</v>
      </c>
      <c r="AF2715" s="4"/>
      <c r="AG2715" s="4"/>
      <c r="AH2715" s="4"/>
      <c r="AI2715" s="6"/>
      <c r="AJ2715" s="6"/>
      <c r="AK2715" s="6"/>
      <c r="AL2715" s="6"/>
      <c r="AM2715" s="6"/>
      <c r="AN2715" s="6"/>
      <c r="AO2715" s="6"/>
      <c r="AP2715" s="6"/>
      <c r="AQ2715" s="6"/>
      <c r="AR2715" s="6"/>
      <c r="AS2715" s="6"/>
      <c r="AT2715" s="6"/>
    </row>
    <row r="2716" spans="1:46" ht="15" customHeight="1" x14ac:dyDescent="0.35">
      <c r="A2716" s="4">
        <v>2025</v>
      </c>
      <c r="B2716" s="4" t="s">
        <v>34</v>
      </c>
      <c r="C2716" s="4" t="s">
        <v>34</v>
      </c>
      <c r="D2716" s="55">
        <v>45845</v>
      </c>
      <c r="E2716" s="4" t="s">
        <v>4533</v>
      </c>
      <c r="F2716" s="4" t="s">
        <v>3709</v>
      </c>
      <c r="G2716" s="4" t="s">
        <v>5808</v>
      </c>
      <c r="H2716" s="4" t="s">
        <v>38</v>
      </c>
      <c r="I2716" s="4" t="s">
        <v>2742</v>
      </c>
      <c r="J2716" s="4">
        <v>4</v>
      </c>
      <c r="K2716" s="55">
        <v>45890</v>
      </c>
      <c r="L2716" s="4" t="s">
        <v>860</v>
      </c>
      <c r="M2716" s="4" t="s">
        <v>7068</v>
      </c>
      <c r="N2716" s="55" t="s">
        <v>4973</v>
      </c>
      <c r="O2716" s="4" t="s">
        <v>7069</v>
      </c>
      <c r="P2716" s="55">
        <v>45896</v>
      </c>
      <c r="Q2716" s="4" t="s">
        <v>7070</v>
      </c>
      <c r="R2716" s="4"/>
      <c r="S2716" s="4"/>
      <c r="T2716" s="4">
        <v>37</v>
      </c>
      <c r="U2716" s="4" t="s">
        <v>186</v>
      </c>
      <c r="V2716" s="4">
        <v>207</v>
      </c>
      <c r="W2716" s="4" t="s">
        <v>483</v>
      </c>
      <c r="X2716" s="4">
        <v>1589</v>
      </c>
      <c r="Y2716" s="4" t="s">
        <v>484</v>
      </c>
      <c r="Z2716" s="4">
        <v>15</v>
      </c>
      <c r="AA2716" s="4" t="s">
        <v>43</v>
      </c>
      <c r="AB2716" s="4">
        <v>1</v>
      </c>
      <c r="AC2716" s="4" t="s">
        <v>43</v>
      </c>
      <c r="AD2716" s="36">
        <v>31</v>
      </c>
      <c r="AE2716" s="36" t="s">
        <v>49</v>
      </c>
      <c r="AF2716" s="4"/>
      <c r="AG2716" s="4"/>
      <c r="AH2716" s="4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</row>
    <row r="2717" spans="1:46" ht="15" customHeight="1" x14ac:dyDescent="0.35">
      <c r="A2717" s="4">
        <v>2024</v>
      </c>
      <c r="B2717" s="4" t="s">
        <v>147</v>
      </c>
      <c r="C2717" s="4" t="s">
        <v>148</v>
      </c>
      <c r="D2717" s="55">
        <v>45530</v>
      </c>
      <c r="E2717" s="4" t="s">
        <v>4533</v>
      </c>
      <c r="F2717" s="4" t="s">
        <v>3709</v>
      </c>
      <c r="G2717" s="4" t="s">
        <v>37</v>
      </c>
      <c r="H2717" s="4" t="s">
        <v>38</v>
      </c>
      <c r="I2717" s="4" t="s">
        <v>2728</v>
      </c>
      <c r="J2717" s="4"/>
      <c r="K2717" s="55">
        <v>45561</v>
      </c>
      <c r="L2717" s="4" t="s">
        <v>860</v>
      </c>
      <c r="M2717" s="4" t="s">
        <v>4585</v>
      </c>
      <c r="N2717" s="55" t="s">
        <v>4516</v>
      </c>
      <c r="O2717" s="4" t="s">
        <v>7071</v>
      </c>
      <c r="P2717" s="55">
        <v>45561</v>
      </c>
      <c r="Q2717" s="4" t="s">
        <v>7072</v>
      </c>
      <c r="R2717" s="4"/>
      <c r="S2717" s="4"/>
      <c r="T2717" s="56" t="s">
        <v>1921</v>
      </c>
      <c r="U2717" s="56" t="s">
        <v>150</v>
      </c>
      <c r="V2717" s="56">
        <v>300030</v>
      </c>
      <c r="W2717" s="56" t="s">
        <v>7073</v>
      </c>
      <c r="X2717" s="56">
        <v>300030</v>
      </c>
      <c r="Y2717" s="56" t="s">
        <v>7073</v>
      </c>
      <c r="Z2717" s="56">
        <v>1</v>
      </c>
      <c r="AA2717" s="56" t="s">
        <v>67</v>
      </c>
      <c r="AB2717" s="56">
        <v>3</v>
      </c>
      <c r="AC2717" s="56" t="s">
        <v>6151</v>
      </c>
      <c r="AD2717" s="37">
        <v>3</v>
      </c>
      <c r="AE2717" s="37" t="s">
        <v>7074</v>
      </c>
      <c r="AF2717" s="4"/>
      <c r="AG2717" s="4"/>
      <c r="AH2717" s="4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</row>
    <row r="2718" spans="1:46" ht="15" customHeight="1" x14ac:dyDescent="0.35">
      <c r="A2718" s="4">
        <v>2025</v>
      </c>
      <c r="B2718" s="4" t="s">
        <v>147</v>
      </c>
      <c r="C2718" s="4" t="s">
        <v>207</v>
      </c>
      <c r="D2718" s="55">
        <v>45891</v>
      </c>
      <c r="E2718" s="4" t="s">
        <v>3708</v>
      </c>
      <c r="F2718" s="4" t="s">
        <v>3709</v>
      </c>
      <c r="G2718" s="4" t="s">
        <v>37</v>
      </c>
      <c r="H2718" s="4" t="s">
        <v>38</v>
      </c>
      <c r="I2718" s="4" t="s">
        <v>2712</v>
      </c>
      <c r="J2718" s="4">
        <v>6</v>
      </c>
      <c r="K2718" s="55">
        <v>45987</v>
      </c>
      <c r="L2718" s="4" t="s">
        <v>860</v>
      </c>
      <c r="M2718" s="4" t="s">
        <v>2983</v>
      </c>
      <c r="N2718" s="55" t="s">
        <v>3710</v>
      </c>
      <c r="O2718" s="4" t="s">
        <v>7075</v>
      </c>
      <c r="P2718" s="55">
        <v>45987</v>
      </c>
      <c r="Q2718" s="4" t="s">
        <v>7076</v>
      </c>
      <c r="R2718" s="4"/>
      <c r="S2718" s="4"/>
      <c r="T2718" s="4" t="s">
        <v>1921</v>
      </c>
      <c r="U2718" s="4" t="s">
        <v>150</v>
      </c>
      <c r="V2718" s="4">
        <v>301681</v>
      </c>
      <c r="W2718" s="4" t="s">
        <v>3220</v>
      </c>
      <c r="X2718" s="4">
        <v>301681</v>
      </c>
      <c r="Y2718" s="4" t="s">
        <v>3220</v>
      </c>
      <c r="Z2718" s="4">
        <v>21</v>
      </c>
      <c r="AA2718" s="4" t="s">
        <v>104</v>
      </c>
      <c r="AB2718" s="4">
        <v>11</v>
      </c>
      <c r="AC2718" s="4" t="s">
        <v>513</v>
      </c>
      <c r="AD2718" s="36">
        <v>1</v>
      </c>
      <c r="AE2718" s="36" t="s">
        <v>514</v>
      </c>
      <c r="AF2718" s="4"/>
      <c r="AG2718" s="4"/>
      <c r="AH2718" s="4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</row>
    <row r="2719" spans="1:46" ht="15" customHeight="1" x14ac:dyDescent="0.35">
      <c r="A2719" s="4">
        <v>2025</v>
      </c>
      <c r="B2719" s="4" t="s">
        <v>147</v>
      </c>
      <c r="C2719" s="4" t="s">
        <v>207</v>
      </c>
      <c r="D2719" s="55">
        <v>45891</v>
      </c>
      <c r="E2719" s="4" t="s">
        <v>3708</v>
      </c>
      <c r="F2719" s="4" t="s">
        <v>3709</v>
      </c>
      <c r="G2719" s="4" t="s">
        <v>37</v>
      </c>
      <c r="H2719" s="4" t="s">
        <v>38</v>
      </c>
      <c r="I2719" s="4" t="s">
        <v>2712</v>
      </c>
      <c r="J2719" s="4">
        <v>4</v>
      </c>
      <c r="K2719" s="55">
        <v>45961</v>
      </c>
      <c r="L2719" s="4" t="s">
        <v>860</v>
      </c>
      <c r="M2719" s="4" t="s">
        <v>2983</v>
      </c>
      <c r="N2719" s="55" t="s">
        <v>3710</v>
      </c>
      <c r="O2719" s="4" t="s">
        <v>7077</v>
      </c>
      <c r="P2719" s="55">
        <v>45967</v>
      </c>
      <c r="Q2719" s="4" t="s">
        <v>7078</v>
      </c>
      <c r="R2719" s="4"/>
      <c r="S2719" s="4"/>
      <c r="T2719" s="4">
        <v>0</v>
      </c>
      <c r="U2719" s="4" t="s">
        <v>150</v>
      </c>
      <c r="V2719" s="4">
        <v>301676</v>
      </c>
      <c r="W2719" s="4" t="s">
        <v>3107</v>
      </c>
      <c r="X2719" s="4">
        <v>301676</v>
      </c>
      <c r="Y2719" s="4" t="s">
        <v>3107</v>
      </c>
      <c r="Z2719" s="4">
        <v>21</v>
      </c>
      <c r="AA2719" s="4" t="s">
        <v>104</v>
      </c>
      <c r="AB2719" s="4">
        <v>10</v>
      </c>
      <c r="AC2719" s="4" t="s">
        <v>3108</v>
      </c>
      <c r="AD2719" s="36">
        <v>1</v>
      </c>
      <c r="AE2719" s="36" t="s">
        <v>3109</v>
      </c>
      <c r="AF2719" s="4"/>
      <c r="AG2719" s="4"/>
      <c r="AH2719" s="4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</row>
    <row r="2720" spans="1:46" ht="15" customHeight="1" x14ac:dyDescent="0.35">
      <c r="A2720" s="4">
        <v>2025</v>
      </c>
      <c r="B2720" s="4" t="s">
        <v>147</v>
      </c>
      <c r="C2720" s="4" t="s">
        <v>148</v>
      </c>
      <c r="D2720" s="55">
        <v>45891</v>
      </c>
      <c r="E2720" s="4" t="s">
        <v>3708</v>
      </c>
      <c r="F2720" s="4" t="s">
        <v>3709</v>
      </c>
      <c r="G2720" s="4" t="s">
        <v>37</v>
      </c>
      <c r="H2720" s="4" t="s">
        <v>38</v>
      </c>
      <c r="I2720" s="4" t="s">
        <v>2712</v>
      </c>
      <c r="J2720" s="4">
        <v>4</v>
      </c>
      <c r="K2720" s="55">
        <v>45926</v>
      </c>
      <c r="L2720" s="4" t="s">
        <v>860</v>
      </c>
      <c r="M2720" s="4" t="s">
        <v>3632</v>
      </c>
      <c r="N2720" s="55" t="s">
        <v>3710</v>
      </c>
      <c r="O2720" s="4" t="s">
        <v>7079</v>
      </c>
      <c r="P2720" s="55">
        <v>45926</v>
      </c>
      <c r="Q2720" s="4" t="s">
        <v>7080</v>
      </c>
      <c r="R2720" s="4"/>
      <c r="S2720" s="4"/>
      <c r="T2720" s="4" t="s">
        <v>1921</v>
      </c>
      <c r="U2720" s="4" t="s">
        <v>150</v>
      </c>
      <c r="V2720" s="4">
        <v>301800</v>
      </c>
      <c r="W2720" s="4" t="s">
        <v>7081</v>
      </c>
      <c r="X2720" s="4">
        <v>301800</v>
      </c>
      <c r="Y2720" s="4" t="s">
        <v>7081</v>
      </c>
      <c r="Z2720" s="4">
        <v>23</v>
      </c>
      <c r="AA2720" s="4" t="s">
        <v>113</v>
      </c>
      <c r="AB2720" s="4">
        <v>4</v>
      </c>
      <c r="AC2720" s="4" t="s">
        <v>1512</v>
      </c>
      <c r="AD2720" s="36">
        <v>5</v>
      </c>
      <c r="AE2720" s="36" t="s">
        <v>7082</v>
      </c>
      <c r="AF2720" s="4"/>
      <c r="AG2720" s="4"/>
      <c r="AH2720" s="4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</row>
    <row r="2721" spans="1:46" ht="15" customHeight="1" x14ac:dyDescent="0.35">
      <c r="A2721" s="4">
        <v>2025</v>
      </c>
      <c r="B2721" s="4" t="s">
        <v>147</v>
      </c>
      <c r="C2721" s="4" t="s">
        <v>148</v>
      </c>
      <c r="D2721" s="55">
        <v>45891</v>
      </c>
      <c r="E2721" s="4" t="s">
        <v>3708</v>
      </c>
      <c r="F2721" s="4" t="s">
        <v>3709</v>
      </c>
      <c r="G2721" s="4" t="s">
        <v>37</v>
      </c>
      <c r="H2721" s="4" t="s">
        <v>38</v>
      </c>
      <c r="I2721" s="4" t="s">
        <v>3923</v>
      </c>
      <c r="J2721" s="4">
        <v>3</v>
      </c>
      <c r="K2721" s="55"/>
      <c r="L2721" s="4" t="s">
        <v>860</v>
      </c>
      <c r="M2721" s="4" t="s">
        <v>2983</v>
      </c>
      <c r="N2721" s="55" t="s">
        <v>3710</v>
      </c>
      <c r="O2721" s="4" t="s">
        <v>7083</v>
      </c>
      <c r="P2721" s="55">
        <v>45883</v>
      </c>
      <c r="Q2721" s="4" t="s">
        <v>7084</v>
      </c>
      <c r="R2721" s="4"/>
      <c r="S2721" s="4"/>
      <c r="T2721" s="56" t="s">
        <v>1921</v>
      </c>
      <c r="U2721" s="56" t="s">
        <v>150</v>
      </c>
      <c r="V2721" s="56">
        <v>301667</v>
      </c>
      <c r="W2721" s="56" t="s">
        <v>7085</v>
      </c>
      <c r="X2721" s="56">
        <v>301667</v>
      </c>
      <c r="Y2721" s="56" t="s">
        <v>7085</v>
      </c>
      <c r="Z2721" s="56">
        <v>21</v>
      </c>
      <c r="AA2721" s="56" t="s">
        <v>104</v>
      </c>
      <c r="AB2721" s="56">
        <v>8</v>
      </c>
      <c r="AC2721" s="56" t="s">
        <v>778</v>
      </c>
      <c r="AD2721" s="37">
        <v>5</v>
      </c>
      <c r="AE2721" s="37" t="s">
        <v>7086</v>
      </c>
      <c r="AF2721" s="4"/>
      <c r="AG2721" s="4"/>
      <c r="AH2721" s="4"/>
      <c r="AI2721" s="6"/>
      <c r="AJ2721" s="6"/>
      <c r="AK2721" s="6"/>
      <c r="AL2721" s="6"/>
      <c r="AM2721" s="6"/>
      <c r="AN2721" s="6"/>
      <c r="AO2721" s="6"/>
      <c r="AP2721" s="6"/>
      <c r="AQ2721" s="6"/>
      <c r="AR2721" s="6"/>
      <c r="AS2721" s="6"/>
      <c r="AT2721" s="6"/>
    </row>
    <row r="2722" spans="1:46" ht="15" customHeight="1" x14ac:dyDescent="0.35">
      <c r="A2722" s="4">
        <v>2025</v>
      </c>
      <c r="B2722" s="4" t="s">
        <v>147</v>
      </c>
      <c r="C2722" s="4" t="s">
        <v>148</v>
      </c>
      <c r="D2722" s="55"/>
      <c r="E2722" s="4" t="s">
        <v>3708</v>
      </c>
      <c r="F2722" s="4" t="s">
        <v>3709</v>
      </c>
      <c r="G2722" s="4" t="s">
        <v>37</v>
      </c>
      <c r="H2722" s="4" t="s">
        <v>38</v>
      </c>
      <c r="I2722" s="4" t="s">
        <v>3491</v>
      </c>
      <c r="J2722" s="4">
        <v>8</v>
      </c>
      <c r="K2722" s="55"/>
      <c r="L2722" s="4" t="s">
        <v>860</v>
      </c>
      <c r="M2722" s="4" t="s">
        <v>2983</v>
      </c>
      <c r="N2722" s="55" t="s">
        <v>4546</v>
      </c>
      <c r="O2722" s="4" t="s">
        <v>7087</v>
      </c>
      <c r="P2722" s="55">
        <v>45883</v>
      </c>
      <c r="Q2722" s="4" t="s">
        <v>7088</v>
      </c>
      <c r="R2722" s="4"/>
      <c r="S2722" s="4"/>
      <c r="T2722" s="4">
        <v>0</v>
      </c>
      <c r="U2722" s="4" t="s">
        <v>150</v>
      </c>
      <c r="V2722" s="4">
        <v>301251</v>
      </c>
      <c r="W2722" s="4" t="s">
        <v>2347</v>
      </c>
      <c r="X2722" s="4">
        <v>301251</v>
      </c>
      <c r="Y2722" s="4" t="s">
        <v>2347</v>
      </c>
      <c r="Z2722" s="4">
        <v>15</v>
      </c>
      <c r="AA2722" s="4" t="s">
        <v>43</v>
      </c>
      <c r="AB2722" s="4">
        <v>1</v>
      </c>
      <c r="AC2722" s="4" t="s">
        <v>43</v>
      </c>
      <c r="AD2722" s="36">
        <v>2</v>
      </c>
      <c r="AE2722" s="36" t="s">
        <v>2348</v>
      </c>
      <c r="AF2722" s="4"/>
      <c r="AG2722" s="4"/>
      <c r="AH2722" s="4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</row>
    <row r="2723" spans="1:46" ht="15" customHeight="1" x14ac:dyDescent="0.35">
      <c r="A2723" s="4">
        <v>2025</v>
      </c>
      <c r="B2723" s="4" t="s">
        <v>147</v>
      </c>
      <c r="C2723" s="4" t="s">
        <v>148</v>
      </c>
      <c r="D2723" s="55"/>
      <c r="E2723" s="4" t="s">
        <v>3708</v>
      </c>
      <c r="F2723" s="4" t="s">
        <v>3709</v>
      </c>
      <c r="G2723" s="4" t="s">
        <v>37</v>
      </c>
      <c r="H2723" s="4" t="s">
        <v>38</v>
      </c>
      <c r="I2723" s="4" t="s">
        <v>3923</v>
      </c>
      <c r="J2723" s="4">
        <v>3</v>
      </c>
      <c r="K2723" s="55"/>
      <c r="L2723" s="4" t="s">
        <v>860</v>
      </c>
      <c r="M2723" s="4" t="s">
        <v>2983</v>
      </c>
      <c r="N2723" s="55" t="s">
        <v>3710</v>
      </c>
      <c r="O2723" s="4" t="s">
        <v>7089</v>
      </c>
      <c r="P2723" s="55">
        <v>45883</v>
      </c>
      <c r="Q2723" s="4" t="s">
        <v>7090</v>
      </c>
      <c r="R2723" s="4"/>
      <c r="S2723" s="4"/>
      <c r="T2723" s="4" t="s">
        <v>1921</v>
      </c>
      <c r="U2723" s="4" t="s">
        <v>150</v>
      </c>
      <c r="V2723" s="4">
        <v>300952</v>
      </c>
      <c r="W2723" s="4" t="s">
        <v>7091</v>
      </c>
      <c r="X2723" s="4">
        <v>300952</v>
      </c>
      <c r="Y2723" s="4" t="s">
        <v>7091</v>
      </c>
      <c r="Z2723" s="4">
        <v>10</v>
      </c>
      <c r="AA2723" s="4" t="s">
        <v>256</v>
      </c>
      <c r="AB2723" s="4">
        <v>10</v>
      </c>
      <c r="AC2723" s="4" t="s">
        <v>6052</v>
      </c>
      <c r="AD2723" s="36">
        <v>7</v>
      </c>
      <c r="AE2723" s="36" t="s">
        <v>7092</v>
      </c>
      <c r="AF2723" s="4"/>
      <c r="AG2723" s="4"/>
      <c r="AH2723" s="4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</row>
    <row r="2724" spans="1:46" ht="15" customHeight="1" x14ac:dyDescent="0.35">
      <c r="A2724" s="4">
        <v>2025</v>
      </c>
      <c r="B2724" s="4" t="s">
        <v>147</v>
      </c>
      <c r="C2724" s="4" t="s">
        <v>148</v>
      </c>
      <c r="D2724" s="55"/>
      <c r="E2724" s="4" t="s">
        <v>3708</v>
      </c>
      <c r="F2724" s="4" t="s">
        <v>3709</v>
      </c>
      <c r="G2724" s="4" t="s">
        <v>37</v>
      </c>
      <c r="H2724" s="4" t="s">
        <v>38</v>
      </c>
      <c r="I2724" s="4" t="s">
        <v>2712</v>
      </c>
      <c r="J2724" s="4">
        <v>4</v>
      </c>
      <c r="K2724" s="55"/>
      <c r="L2724" s="4" t="s">
        <v>860</v>
      </c>
      <c r="M2724" s="4" t="s">
        <v>3632</v>
      </c>
      <c r="N2724" s="55" t="s">
        <v>3710</v>
      </c>
      <c r="O2724" s="4" t="s">
        <v>7093</v>
      </c>
      <c r="P2724" s="55">
        <v>45887</v>
      </c>
      <c r="Q2724" s="4" t="s">
        <v>7094</v>
      </c>
      <c r="R2724" s="4"/>
      <c r="S2724" s="4"/>
      <c r="T2724" s="4" t="s">
        <v>1921</v>
      </c>
      <c r="U2724" s="4" t="s">
        <v>150</v>
      </c>
      <c r="V2724" s="4">
        <v>301792</v>
      </c>
      <c r="W2724" s="4" t="s">
        <v>7095</v>
      </c>
      <c r="X2724" s="4">
        <v>301792</v>
      </c>
      <c r="Y2724" s="4" t="s">
        <v>7095</v>
      </c>
      <c r="Z2724" s="4">
        <v>23</v>
      </c>
      <c r="AA2724" s="4" t="s">
        <v>113</v>
      </c>
      <c r="AB2724" s="4">
        <v>2</v>
      </c>
      <c r="AC2724" s="4" t="s">
        <v>1322</v>
      </c>
      <c r="AD2724" s="36">
        <v>6</v>
      </c>
      <c r="AE2724" s="36" t="s">
        <v>7096</v>
      </c>
      <c r="AF2724" s="4"/>
      <c r="AG2724" s="4"/>
      <c r="AH2724" s="4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</row>
    <row r="2725" spans="1:46" ht="15" customHeight="1" x14ac:dyDescent="0.35">
      <c r="A2725" s="4">
        <v>2025</v>
      </c>
      <c r="B2725" s="4" t="s">
        <v>147</v>
      </c>
      <c r="C2725" s="4" t="s">
        <v>207</v>
      </c>
      <c r="D2725" s="55"/>
      <c r="E2725" s="4" t="s">
        <v>4533</v>
      </c>
      <c r="F2725" s="4" t="s">
        <v>3709</v>
      </c>
      <c r="G2725" s="4" t="s">
        <v>37</v>
      </c>
      <c r="H2725" s="4" t="s">
        <v>38</v>
      </c>
      <c r="I2725" s="4" t="s">
        <v>2712</v>
      </c>
      <c r="J2725" s="4">
        <v>6</v>
      </c>
      <c r="K2725" s="55"/>
      <c r="L2725" s="4" t="s">
        <v>860</v>
      </c>
      <c r="M2725" s="4" t="s">
        <v>3632</v>
      </c>
      <c r="N2725" s="55" t="s">
        <v>3710</v>
      </c>
      <c r="O2725" s="4" t="s">
        <v>7097</v>
      </c>
      <c r="P2725" s="55">
        <v>45887</v>
      </c>
      <c r="Q2725" s="4" t="s">
        <v>7098</v>
      </c>
      <c r="R2725" s="4"/>
      <c r="S2725" s="4"/>
      <c r="T2725" s="4">
        <v>0</v>
      </c>
      <c r="U2725" s="4" t="s">
        <v>150</v>
      </c>
      <c r="V2725" s="4">
        <v>300286</v>
      </c>
      <c r="W2725" s="4" t="s">
        <v>7099</v>
      </c>
      <c r="X2725" s="4">
        <v>300286</v>
      </c>
      <c r="Y2725" s="4" t="s">
        <v>7099</v>
      </c>
      <c r="Z2725" s="4">
        <v>3</v>
      </c>
      <c r="AA2725" s="4" t="s">
        <v>152</v>
      </c>
      <c r="AB2725" s="4">
        <v>4</v>
      </c>
      <c r="AC2725" s="4" t="s">
        <v>4446</v>
      </c>
      <c r="AD2725" s="36">
        <v>1</v>
      </c>
      <c r="AE2725" s="36" t="s">
        <v>7100</v>
      </c>
      <c r="AF2725" s="4"/>
      <c r="AG2725" s="4"/>
      <c r="AH2725" s="4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</row>
    <row r="2726" spans="1:46" ht="15" customHeight="1" x14ac:dyDescent="0.35">
      <c r="A2726" s="4">
        <v>2025</v>
      </c>
      <c r="B2726" s="4" t="s">
        <v>147</v>
      </c>
      <c r="C2726" s="4" t="s">
        <v>148</v>
      </c>
      <c r="D2726" s="55">
        <v>45895</v>
      </c>
      <c r="E2726" s="4" t="s">
        <v>3708</v>
      </c>
      <c r="F2726" s="4" t="s">
        <v>3709</v>
      </c>
      <c r="G2726" s="4" t="s">
        <v>37</v>
      </c>
      <c r="H2726" s="4" t="s">
        <v>38</v>
      </c>
      <c r="I2726" s="4" t="s">
        <v>4520</v>
      </c>
      <c r="J2726" s="4">
        <v>3</v>
      </c>
      <c r="K2726" s="55">
        <v>45931</v>
      </c>
      <c r="L2726" s="4" t="s">
        <v>860</v>
      </c>
      <c r="M2726" s="4" t="s">
        <v>2983</v>
      </c>
      <c r="N2726" s="55" t="s">
        <v>3710</v>
      </c>
      <c r="O2726" s="4" t="s">
        <v>7101</v>
      </c>
      <c r="P2726" s="55">
        <v>45931</v>
      </c>
      <c r="Q2726" s="4" t="s">
        <v>7102</v>
      </c>
      <c r="R2726" s="4"/>
      <c r="S2726" s="4"/>
      <c r="T2726" s="56" t="s">
        <v>1921</v>
      </c>
      <c r="U2726" s="56" t="s">
        <v>150</v>
      </c>
      <c r="V2726" s="4">
        <v>300617</v>
      </c>
      <c r="W2726" s="56" t="s">
        <v>2998</v>
      </c>
      <c r="X2726" s="4">
        <v>300617</v>
      </c>
      <c r="Y2726" s="56" t="s">
        <v>2998</v>
      </c>
      <c r="Z2726" s="56">
        <v>6</v>
      </c>
      <c r="AA2726" s="56" t="s">
        <v>413</v>
      </c>
      <c r="AB2726" s="56">
        <v>6</v>
      </c>
      <c r="AC2726" s="56" t="s">
        <v>2999</v>
      </c>
      <c r="AD2726" s="37">
        <v>13</v>
      </c>
      <c r="AE2726" s="37" t="s">
        <v>2078</v>
      </c>
      <c r="AF2726" s="4"/>
      <c r="AG2726" s="4"/>
      <c r="AH2726" s="4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</row>
    <row r="2727" spans="1:46" ht="15" customHeight="1" x14ac:dyDescent="0.35">
      <c r="A2727" s="4">
        <v>2025</v>
      </c>
      <c r="B2727" s="4" t="s">
        <v>147</v>
      </c>
      <c r="C2727" s="4" t="s">
        <v>148</v>
      </c>
      <c r="D2727" s="55">
        <v>45895</v>
      </c>
      <c r="E2727" s="4" t="s">
        <v>3708</v>
      </c>
      <c r="F2727" s="4" t="s">
        <v>3709</v>
      </c>
      <c r="G2727" s="4" t="s">
        <v>37</v>
      </c>
      <c r="H2727" s="4" t="s">
        <v>38</v>
      </c>
      <c r="I2727" s="4" t="s">
        <v>4520</v>
      </c>
      <c r="J2727" s="4">
        <v>3</v>
      </c>
      <c r="K2727" s="55">
        <v>45931</v>
      </c>
      <c r="L2727" s="4" t="s">
        <v>860</v>
      </c>
      <c r="M2727" s="4" t="s">
        <v>2983</v>
      </c>
      <c r="N2727" s="55" t="s">
        <v>3710</v>
      </c>
      <c r="O2727" s="4" t="s">
        <v>7103</v>
      </c>
      <c r="P2727" s="55">
        <v>45931</v>
      </c>
      <c r="Q2727" s="4" t="s">
        <v>7104</v>
      </c>
      <c r="R2727" s="4"/>
      <c r="S2727" s="4"/>
      <c r="T2727" s="4" t="s">
        <v>1921</v>
      </c>
      <c r="U2727" s="4" t="s">
        <v>150</v>
      </c>
      <c r="V2727" s="4">
        <v>300663</v>
      </c>
      <c r="W2727" s="4" t="s">
        <v>7105</v>
      </c>
      <c r="X2727" s="4">
        <v>300663</v>
      </c>
      <c r="Y2727" s="4" t="s">
        <v>7105</v>
      </c>
      <c r="Z2727" s="4">
        <v>6</v>
      </c>
      <c r="AA2727" s="4" t="s">
        <v>413</v>
      </c>
      <c r="AB2727" s="4">
        <v>12</v>
      </c>
      <c r="AC2727" s="4" t="s">
        <v>3542</v>
      </c>
      <c r="AD2727" s="36">
        <v>2</v>
      </c>
      <c r="AE2727" s="36" t="s">
        <v>7106</v>
      </c>
      <c r="AF2727" s="4"/>
      <c r="AG2727" s="4"/>
      <c r="AH2727" s="4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</row>
    <row r="2728" spans="1:46" ht="15" customHeight="1" x14ac:dyDescent="0.35">
      <c r="A2728" s="4">
        <v>2025</v>
      </c>
      <c r="B2728" s="4" t="s">
        <v>147</v>
      </c>
      <c r="C2728" s="4" t="s">
        <v>148</v>
      </c>
      <c r="D2728" s="55">
        <v>45848</v>
      </c>
      <c r="E2728" s="4" t="s">
        <v>3708</v>
      </c>
      <c r="F2728" s="4" t="s">
        <v>3709</v>
      </c>
      <c r="G2728" s="4" t="s">
        <v>37</v>
      </c>
      <c r="H2728" s="4" t="s">
        <v>38</v>
      </c>
      <c r="I2728" s="4" t="s">
        <v>5120</v>
      </c>
      <c r="J2728" s="4">
        <v>2</v>
      </c>
      <c r="K2728" s="55">
        <v>45897</v>
      </c>
      <c r="L2728" s="4" t="s">
        <v>860</v>
      </c>
      <c r="M2728" s="4" t="s">
        <v>2983</v>
      </c>
      <c r="N2728" s="55" t="s">
        <v>3710</v>
      </c>
      <c r="O2728" s="4" t="s">
        <v>7107</v>
      </c>
      <c r="P2728" s="55">
        <v>45897</v>
      </c>
      <c r="Q2728" s="4" t="s">
        <v>7108</v>
      </c>
      <c r="R2728" s="4"/>
      <c r="S2728" s="4"/>
      <c r="T2728" s="4">
        <v>0</v>
      </c>
      <c r="U2728" s="4" t="s">
        <v>150</v>
      </c>
      <c r="V2728" s="4">
        <v>301077</v>
      </c>
      <c r="W2728" s="4" t="s">
        <v>7109</v>
      </c>
      <c r="X2728" s="4">
        <v>301077</v>
      </c>
      <c r="Y2728" s="4" t="s">
        <v>7110</v>
      </c>
      <c r="Z2728" s="4">
        <v>12</v>
      </c>
      <c r="AA2728" s="4" t="s">
        <v>83</v>
      </c>
      <c r="AB2728" s="4">
        <v>4</v>
      </c>
      <c r="AC2728" s="4" t="s">
        <v>2670</v>
      </c>
      <c r="AD2728" s="36">
        <v>26</v>
      </c>
      <c r="AE2728" s="36" t="s">
        <v>7111</v>
      </c>
      <c r="AF2728" s="4"/>
      <c r="AG2728" s="4"/>
      <c r="AH2728" s="4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</row>
    <row r="2729" spans="1:46" ht="15" customHeight="1" x14ac:dyDescent="0.35">
      <c r="A2729" s="4">
        <v>2025</v>
      </c>
      <c r="B2729" s="4" t="s">
        <v>147</v>
      </c>
      <c r="C2729" s="4" t="s">
        <v>148</v>
      </c>
      <c r="D2729" s="55">
        <v>45848</v>
      </c>
      <c r="E2729" s="4" t="s">
        <v>3708</v>
      </c>
      <c r="F2729" s="4" t="s">
        <v>3709</v>
      </c>
      <c r="G2729" s="4" t="s">
        <v>37</v>
      </c>
      <c r="H2729" s="4" t="s">
        <v>38</v>
      </c>
      <c r="I2729" s="4" t="s">
        <v>5120</v>
      </c>
      <c r="J2729" s="4">
        <v>2</v>
      </c>
      <c r="K2729" s="55"/>
      <c r="L2729" s="4" t="s">
        <v>860</v>
      </c>
      <c r="M2729" s="4" t="s">
        <v>2983</v>
      </c>
      <c r="N2729" s="55" t="s">
        <v>3710</v>
      </c>
      <c r="O2729" s="4" t="s">
        <v>7112</v>
      </c>
      <c r="P2729" s="55">
        <v>45897</v>
      </c>
      <c r="Q2729" s="4" t="s">
        <v>7113</v>
      </c>
      <c r="R2729" s="4"/>
      <c r="S2729" s="4"/>
      <c r="T2729" s="4" t="s">
        <v>1921</v>
      </c>
      <c r="U2729" s="4" t="s">
        <v>150</v>
      </c>
      <c r="V2729" s="4">
        <v>301109</v>
      </c>
      <c r="W2729" s="4" t="s">
        <v>2099</v>
      </c>
      <c r="X2729" s="4">
        <v>301109</v>
      </c>
      <c r="Y2729" s="4" t="s">
        <v>2099</v>
      </c>
      <c r="Z2729" s="4">
        <v>12</v>
      </c>
      <c r="AA2729" s="4" t="s">
        <v>83</v>
      </c>
      <c r="AB2729" s="4">
        <v>8</v>
      </c>
      <c r="AC2729" s="4" t="s">
        <v>1303</v>
      </c>
      <c r="AD2729" s="36">
        <v>2</v>
      </c>
      <c r="AE2729" s="36" t="s">
        <v>2100</v>
      </c>
      <c r="AF2729" s="4"/>
      <c r="AG2729" s="4"/>
      <c r="AH2729" s="4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</row>
    <row r="2730" spans="1:46" ht="15" customHeight="1" x14ac:dyDescent="0.35">
      <c r="A2730" s="4">
        <v>2025</v>
      </c>
      <c r="B2730" s="4" t="s">
        <v>147</v>
      </c>
      <c r="C2730" s="4" t="s">
        <v>148</v>
      </c>
      <c r="D2730" s="55">
        <v>45894</v>
      </c>
      <c r="E2730" s="4" t="s">
        <v>3708</v>
      </c>
      <c r="F2730" s="4" t="s">
        <v>3709</v>
      </c>
      <c r="G2730" s="4" t="s">
        <v>37</v>
      </c>
      <c r="H2730" s="4" t="s">
        <v>38</v>
      </c>
      <c r="I2730" s="4" t="s">
        <v>4520</v>
      </c>
      <c r="J2730" s="4">
        <v>3</v>
      </c>
      <c r="K2730" s="55">
        <v>45948</v>
      </c>
      <c r="L2730" s="4" t="s">
        <v>860</v>
      </c>
      <c r="M2730" s="4" t="s">
        <v>2983</v>
      </c>
      <c r="N2730" s="55" t="s">
        <v>3710</v>
      </c>
      <c r="O2730" s="4" t="s">
        <v>7114</v>
      </c>
      <c r="P2730" s="55">
        <v>45948</v>
      </c>
      <c r="Q2730" s="4" t="s">
        <v>7115</v>
      </c>
      <c r="R2730" s="4"/>
      <c r="S2730" s="4"/>
      <c r="T2730" s="4" t="s">
        <v>1921</v>
      </c>
      <c r="U2730" s="4" t="s">
        <v>150</v>
      </c>
      <c r="V2730" s="4">
        <v>300644</v>
      </c>
      <c r="W2730" s="4" t="s">
        <v>7116</v>
      </c>
      <c r="X2730" s="4">
        <v>300644</v>
      </c>
      <c r="Y2730" s="4" t="s">
        <v>7116</v>
      </c>
      <c r="Z2730" s="4">
        <v>6</v>
      </c>
      <c r="AA2730" s="4" t="s">
        <v>413</v>
      </c>
      <c r="AB2730" s="4">
        <v>10</v>
      </c>
      <c r="AC2730" s="4" t="s">
        <v>663</v>
      </c>
      <c r="AD2730" s="36">
        <v>3</v>
      </c>
      <c r="AE2730" s="36" t="s">
        <v>7117</v>
      </c>
      <c r="AF2730" s="4"/>
      <c r="AG2730" s="4"/>
      <c r="AH2730" s="4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</row>
    <row r="2731" spans="1:46" ht="15" customHeight="1" x14ac:dyDescent="0.35">
      <c r="A2731" s="4">
        <v>2025</v>
      </c>
      <c r="B2731" s="4" t="s">
        <v>147</v>
      </c>
      <c r="C2731" s="4" t="s">
        <v>148</v>
      </c>
      <c r="D2731" s="55">
        <v>45862</v>
      </c>
      <c r="E2731" s="4" t="s">
        <v>3708</v>
      </c>
      <c r="F2731" s="4" t="s">
        <v>3709</v>
      </c>
      <c r="G2731" s="4" t="s">
        <v>37</v>
      </c>
      <c r="H2731" s="4" t="s">
        <v>38</v>
      </c>
      <c r="I2731" s="4" t="s">
        <v>2728</v>
      </c>
      <c r="J2731" s="4">
        <v>2</v>
      </c>
      <c r="K2731" s="55">
        <v>45898</v>
      </c>
      <c r="L2731" s="4" t="s">
        <v>860</v>
      </c>
      <c r="M2731" s="4" t="s">
        <v>7118</v>
      </c>
      <c r="N2731" s="55" t="s">
        <v>5332</v>
      </c>
      <c r="O2731" s="4" t="s">
        <v>7119</v>
      </c>
      <c r="P2731" s="55">
        <v>45898</v>
      </c>
      <c r="Q2731" s="4" t="s">
        <v>7120</v>
      </c>
      <c r="R2731" s="4"/>
      <c r="S2731" s="4"/>
      <c r="T2731" s="4">
        <v>0</v>
      </c>
      <c r="U2731" s="4" t="s">
        <v>150</v>
      </c>
      <c r="V2731" s="4">
        <v>300548</v>
      </c>
      <c r="W2731" s="4" t="s">
        <v>7121</v>
      </c>
      <c r="X2731" s="4">
        <v>300548</v>
      </c>
      <c r="Y2731" s="4" t="s">
        <v>7121</v>
      </c>
      <c r="Z2731" s="4">
        <v>5</v>
      </c>
      <c r="AA2731" s="4" t="s">
        <v>77</v>
      </c>
      <c r="AB2731" s="4">
        <v>11</v>
      </c>
      <c r="AC2731" s="4" t="s">
        <v>2666</v>
      </c>
      <c r="AD2731" s="36">
        <v>8</v>
      </c>
      <c r="AE2731" s="36" t="s">
        <v>7122</v>
      </c>
      <c r="AF2731" s="4"/>
      <c r="AG2731" s="4"/>
      <c r="AH2731" s="4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</row>
    <row r="2732" spans="1:46" ht="15" customHeight="1" x14ac:dyDescent="0.35">
      <c r="A2732" s="4">
        <v>2026</v>
      </c>
      <c r="B2732" s="4" t="s">
        <v>62</v>
      </c>
      <c r="C2732" s="4" t="s">
        <v>62</v>
      </c>
      <c r="D2732" s="55">
        <v>45884</v>
      </c>
      <c r="E2732" s="4" t="s">
        <v>3708</v>
      </c>
      <c r="F2732" s="4" t="s">
        <v>3709</v>
      </c>
      <c r="G2732" s="4" t="s">
        <v>37</v>
      </c>
      <c r="H2732" s="4" t="s">
        <v>38</v>
      </c>
      <c r="I2732" s="4" t="s">
        <v>2735</v>
      </c>
      <c r="J2732" s="4">
        <v>6</v>
      </c>
      <c r="K2732" s="55">
        <v>46072</v>
      </c>
      <c r="L2732" s="4" t="s">
        <v>860</v>
      </c>
      <c r="M2732" s="4" t="s">
        <v>3632</v>
      </c>
      <c r="N2732" s="55" t="s">
        <v>3710</v>
      </c>
      <c r="O2732" s="4" t="s">
        <v>7123</v>
      </c>
      <c r="P2732" s="55">
        <v>46072</v>
      </c>
      <c r="Q2732" s="4" t="s">
        <v>7124</v>
      </c>
      <c r="R2732" s="58">
        <v>46072</v>
      </c>
      <c r="S2732" s="4" t="s">
        <v>7125</v>
      </c>
      <c r="T2732" s="4" t="s">
        <v>7067</v>
      </c>
      <c r="U2732" s="4" t="s">
        <v>64</v>
      </c>
      <c r="V2732" s="4">
        <v>452</v>
      </c>
      <c r="W2732" s="4" t="s">
        <v>1423</v>
      </c>
      <c r="X2732" s="4">
        <v>855</v>
      </c>
      <c r="Y2732" s="4" t="s">
        <v>1424</v>
      </c>
      <c r="Z2732" s="4">
        <v>14</v>
      </c>
      <c r="AA2732" s="4" t="s">
        <v>731</v>
      </c>
      <c r="AB2732" s="4">
        <v>1</v>
      </c>
      <c r="AC2732" s="4" t="s">
        <v>1387</v>
      </c>
      <c r="AD2732" s="36">
        <v>1</v>
      </c>
      <c r="AE2732" s="36" t="s">
        <v>1387</v>
      </c>
      <c r="AF2732" s="4"/>
      <c r="AG2732" s="4"/>
      <c r="AH2732" s="4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</row>
    <row r="2733" spans="1:46" ht="15" customHeight="1" x14ac:dyDescent="0.35">
      <c r="A2733" s="4">
        <v>2025</v>
      </c>
      <c r="B2733" s="4" t="s">
        <v>147</v>
      </c>
      <c r="C2733" s="4" t="s">
        <v>148</v>
      </c>
      <c r="D2733" s="55">
        <v>45894</v>
      </c>
      <c r="E2733" s="4" t="s">
        <v>3708</v>
      </c>
      <c r="F2733" s="4" t="s">
        <v>3709</v>
      </c>
      <c r="G2733" s="4" t="s">
        <v>37</v>
      </c>
      <c r="H2733" s="4" t="s">
        <v>38</v>
      </c>
      <c r="I2733" s="4" t="s">
        <v>748</v>
      </c>
      <c r="J2733" s="4">
        <v>5</v>
      </c>
      <c r="K2733" s="55">
        <v>45953</v>
      </c>
      <c r="L2733" s="4" t="s">
        <v>860</v>
      </c>
      <c r="M2733" s="4" t="s">
        <v>2983</v>
      </c>
      <c r="N2733" s="55" t="s">
        <v>3710</v>
      </c>
      <c r="O2733" s="4" t="s">
        <v>7126</v>
      </c>
      <c r="P2733" s="55">
        <v>45953</v>
      </c>
      <c r="Q2733" s="4" t="s">
        <v>7127</v>
      </c>
      <c r="R2733" s="4"/>
      <c r="S2733" s="4"/>
      <c r="T2733" s="4" t="s">
        <v>1921</v>
      </c>
      <c r="U2733" s="4" t="s">
        <v>150</v>
      </c>
      <c r="V2733" s="4">
        <v>301408</v>
      </c>
      <c r="W2733" s="4" t="s">
        <v>7128</v>
      </c>
      <c r="X2733" s="4">
        <v>301408</v>
      </c>
      <c r="Y2733" s="4" t="s">
        <v>7128</v>
      </c>
      <c r="Z2733" s="4">
        <v>15</v>
      </c>
      <c r="AA2733" s="4" t="s">
        <v>43</v>
      </c>
      <c r="AB2733" s="4">
        <v>10</v>
      </c>
      <c r="AC2733" s="4" t="s">
        <v>3379</v>
      </c>
      <c r="AD2733" s="36">
        <v>20</v>
      </c>
      <c r="AE2733" s="36" t="s">
        <v>7129</v>
      </c>
      <c r="AF2733" s="4"/>
      <c r="AG2733" s="4"/>
      <c r="AH2733" s="4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</row>
    <row r="2734" spans="1:46" ht="15" customHeight="1" x14ac:dyDescent="0.35">
      <c r="A2734" s="4">
        <v>2025</v>
      </c>
      <c r="B2734" s="4" t="s">
        <v>147</v>
      </c>
      <c r="C2734" s="4" t="s">
        <v>207</v>
      </c>
      <c r="D2734" s="55">
        <v>45895</v>
      </c>
      <c r="E2734" s="4" t="s">
        <v>3708</v>
      </c>
      <c r="F2734" s="4" t="s">
        <v>3709</v>
      </c>
      <c r="G2734" s="4" t="s">
        <v>37</v>
      </c>
      <c r="H2734" s="4" t="s">
        <v>38</v>
      </c>
      <c r="I2734" s="4" t="s">
        <v>2735</v>
      </c>
      <c r="J2734" s="4">
        <v>2</v>
      </c>
      <c r="K2734" s="55">
        <v>46007</v>
      </c>
      <c r="L2734" s="4" t="s">
        <v>860</v>
      </c>
      <c r="M2734" s="4" t="s">
        <v>3185</v>
      </c>
      <c r="N2734" s="55" t="s">
        <v>3710</v>
      </c>
      <c r="O2734" s="4" t="s">
        <v>7130</v>
      </c>
      <c r="P2734" s="55">
        <v>46007</v>
      </c>
      <c r="Q2734" s="4" t="s">
        <v>7131</v>
      </c>
      <c r="R2734" s="4"/>
      <c r="S2734" s="4"/>
      <c r="T2734" s="4">
        <v>0</v>
      </c>
      <c r="U2734" s="4" t="s">
        <v>150</v>
      </c>
      <c r="V2734" s="4">
        <v>301238</v>
      </c>
      <c r="W2734" s="4" t="s">
        <v>1401</v>
      </c>
      <c r="X2734" s="4">
        <v>301238</v>
      </c>
      <c r="Y2734" s="4" t="s">
        <v>1401</v>
      </c>
      <c r="Z2734" s="4">
        <v>14</v>
      </c>
      <c r="AA2734" s="4" t="s">
        <v>731</v>
      </c>
      <c r="AB2734" s="4">
        <v>3</v>
      </c>
      <c r="AC2734" s="4" t="s">
        <v>731</v>
      </c>
      <c r="AD2734" s="36">
        <v>1</v>
      </c>
      <c r="AE2734" s="36" t="s">
        <v>731</v>
      </c>
      <c r="AF2734" s="4"/>
      <c r="AG2734" s="4"/>
      <c r="AH2734" s="4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</row>
    <row r="2735" spans="1:46" ht="15" customHeight="1" x14ac:dyDescent="0.35">
      <c r="A2735" s="4">
        <v>2025</v>
      </c>
      <c r="B2735" s="4" t="s">
        <v>147</v>
      </c>
      <c r="C2735" s="4" t="s">
        <v>207</v>
      </c>
      <c r="D2735" s="55">
        <v>45897</v>
      </c>
      <c r="E2735" s="4" t="s">
        <v>3708</v>
      </c>
      <c r="F2735" s="4" t="s">
        <v>3709</v>
      </c>
      <c r="G2735" s="4" t="s">
        <v>37</v>
      </c>
      <c r="H2735" s="4" t="s">
        <v>38</v>
      </c>
      <c r="I2735" s="4" t="s">
        <v>2712</v>
      </c>
      <c r="J2735" s="4">
        <v>3</v>
      </c>
      <c r="K2735" s="55">
        <v>45918</v>
      </c>
      <c r="L2735" s="4" t="s">
        <v>860</v>
      </c>
      <c r="M2735" s="4" t="s">
        <v>2983</v>
      </c>
      <c r="N2735" s="55" t="s">
        <v>3710</v>
      </c>
      <c r="O2735" s="4" t="s">
        <v>7132</v>
      </c>
      <c r="P2735" s="55">
        <v>45918</v>
      </c>
      <c r="Q2735" s="4" t="s">
        <v>7133</v>
      </c>
      <c r="R2735" s="4"/>
      <c r="S2735" s="4"/>
      <c r="T2735" s="4" t="s">
        <v>1921</v>
      </c>
      <c r="U2735" s="4" t="s">
        <v>150</v>
      </c>
      <c r="V2735" s="4">
        <v>301694</v>
      </c>
      <c r="W2735" s="4" t="s">
        <v>839</v>
      </c>
      <c r="X2735" s="4">
        <v>301694</v>
      </c>
      <c r="Y2735" s="4" t="s">
        <v>839</v>
      </c>
      <c r="Z2735" s="4">
        <v>21</v>
      </c>
      <c r="AA2735" s="4" t="s">
        <v>104</v>
      </c>
      <c r="AB2735" s="4">
        <v>13</v>
      </c>
      <c r="AC2735" s="4" t="s">
        <v>840</v>
      </c>
      <c r="AD2735" s="36">
        <v>1</v>
      </c>
      <c r="AE2735" s="36" t="s">
        <v>840</v>
      </c>
      <c r="AF2735" s="4"/>
      <c r="AG2735" s="4"/>
      <c r="AH2735" s="4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</row>
    <row r="2736" spans="1:46" ht="15" customHeight="1" x14ac:dyDescent="0.35">
      <c r="A2736" s="4">
        <v>2025</v>
      </c>
      <c r="B2736" s="4" t="s">
        <v>147</v>
      </c>
      <c r="C2736" s="4" t="s">
        <v>207</v>
      </c>
      <c r="D2736" s="55">
        <v>45807</v>
      </c>
      <c r="E2736" s="4" t="s">
        <v>3708</v>
      </c>
      <c r="F2736" s="4" t="s">
        <v>3709</v>
      </c>
      <c r="G2736" s="4" t="s">
        <v>37</v>
      </c>
      <c r="H2736" s="4" t="s">
        <v>38</v>
      </c>
      <c r="I2736" s="4" t="s">
        <v>5120</v>
      </c>
      <c r="J2736" s="4">
        <v>7</v>
      </c>
      <c r="K2736" s="55">
        <v>45904</v>
      </c>
      <c r="L2736" s="4" t="s">
        <v>860</v>
      </c>
      <c r="M2736" s="4" t="s">
        <v>2983</v>
      </c>
      <c r="N2736" s="55" t="s">
        <v>3710</v>
      </c>
      <c r="O2736" s="4" t="s">
        <v>7134</v>
      </c>
      <c r="P2736" s="55">
        <v>45904</v>
      </c>
      <c r="Q2736" s="4" t="s">
        <v>7135</v>
      </c>
      <c r="R2736" s="4"/>
      <c r="S2736" s="4"/>
      <c r="T2736" s="4" t="s">
        <v>1921</v>
      </c>
      <c r="U2736" s="4" t="s">
        <v>150</v>
      </c>
      <c r="V2736" s="4">
        <v>300150</v>
      </c>
      <c r="W2736" s="4" t="s">
        <v>7136</v>
      </c>
      <c r="X2736" s="4">
        <v>300150</v>
      </c>
      <c r="Y2736" s="4" t="s">
        <v>7136</v>
      </c>
      <c r="Z2736" s="4">
        <v>2</v>
      </c>
      <c r="AA2736" s="4" t="s">
        <v>72</v>
      </c>
      <c r="AB2736" s="4">
        <v>10</v>
      </c>
      <c r="AC2736" s="4" t="s">
        <v>662</v>
      </c>
      <c r="AD2736" s="36">
        <v>1</v>
      </c>
      <c r="AE2736" s="36" t="s">
        <v>662</v>
      </c>
      <c r="AF2736" s="4"/>
      <c r="AG2736" s="4"/>
      <c r="AH2736" s="4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</row>
    <row r="2737" spans="1:46" ht="15" customHeight="1" x14ac:dyDescent="0.35">
      <c r="A2737" s="4">
        <v>2025</v>
      </c>
      <c r="B2737" s="4" t="s">
        <v>147</v>
      </c>
      <c r="C2737" s="4" t="s">
        <v>148</v>
      </c>
      <c r="D2737" s="55">
        <v>45898</v>
      </c>
      <c r="E2737" s="4" t="s">
        <v>3708</v>
      </c>
      <c r="F2737" s="4" t="s">
        <v>3709</v>
      </c>
      <c r="G2737" s="4" t="s">
        <v>37</v>
      </c>
      <c r="H2737" s="4" t="s">
        <v>38</v>
      </c>
      <c r="I2737" s="4" t="s">
        <v>4520</v>
      </c>
      <c r="J2737" s="4">
        <v>3</v>
      </c>
      <c r="K2737" s="55">
        <v>45931</v>
      </c>
      <c r="L2737" s="4" t="s">
        <v>860</v>
      </c>
      <c r="M2737" s="4" t="s">
        <v>2983</v>
      </c>
      <c r="N2737" s="55" t="s">
        <v>4546</v>
      </c>
      <c r="O2737" s="4" t="s">
        <v>7137</v>
      </c>
      <c r="P2737" s="55">
        <v>45931</v>
      </c>
      <c r="Q2737" s="4" t="s">
        <v>7138</v>
      </c>
      <c r="R2737" s="4"/>
      <c r="S2737" s="4"/>
      <c r="T2737" s="4">
        <v>0</v>
      </c>
      <c r="U2737" s="4" t="s">
        <v>150</v>
      </c>
      <c r="V2737" s="4">
        <v>301152</v>
      </c>
      <c r="W2737" s="4" t="s">
        <v>7139</v>
      </c>
      <c r="X2737" s="4">
        <v>301152</v>
      </c>
      <c r="Y2737" s="4" t="s">
        <v>7139</v>
      </c>
      <c r="Z2737" s="4">
        <v>13</v>
      </c>
      <c r="AA2737" s="4" t="s">
        <v>314</v>
      </c>
      <c r="AB2737" s="4">
        <v>3</v>
      </c>
      <c r="AC2737" s="4" t="s">
        <v>3842</v>
      </c>
      <c r="AD2737" s="36">
        <v>5</v>
      </c>
      <c r="AE2737" s="36" t="s">
        <v>7140</v>
      </c>
      <c r="AF2737" s="4"/>
      <c r="AG2737" s="4"/>
      <c r="AH2737" s="4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</row>
    <row r="2738" spans="1:46" ht="15" customHeight="1" x14ac:dyDescent="0.35">
      <c r="A2738" s="4">
        <v>2025</v>
      </c>
      <c r="B2738" s="4" t="s">
        <v>147</v>
      </c>
      <c r="C2738" s="4" t="s">
        <v>207</v>
      </c>
      <c r="D2738" s="55">
        <v>45890</v>
      </c>
      <c r="E2738" s="4" t="s">
        <v>3708</v>
      </c>
      <c r="F2738" s="4" t="s">
        <v>3709</v>
      </c>
      <c r="G2738" s="4" t="s">
        <v>37</v>
      </c>
      <c r="H2738" s="4" t="s">
        <v>38</v>
      </c>
      <c r="I2738" s="4" t="s">
        <v>2712</v>
      </c>
      <c r="J2738" s="4">
        <v>5</v>
      </c>
      <c r="K2738" s="55">
        <v>45982</v>
      </c>
      <c r="L2738" s="4" t="s">
        <v>860</v>
      </c>
      <c r="M2738" s="4" t="s">
        <v>2983</v>
      </c>
      <c r="N2738" s="55" t="s">
        <v>3710</v>
      </c>
      <c r="O2738" s="4" t="s">
        <v>7141</v>
      </c>
      <c r="P2738" s="55">
        <v>45982</v>
      </c>
      <c r="Q2738" s="4" t="s">
        <v>7142</v>
      </c>
      <c r="R2738" s="4"/>
      <c r="S2738" s="4"/>
      <c r="T2738" s="4" t="s">
        <v>1921</v>
      </c>
      <c r="U2738" s="4" t="s">
        <v>150</v>
      </c>
      <c r="V2738" s="4">
        <v>301623</v>
      </c>
      <c r="W2738" s="4" t="s">
        <v>708</v>
      </c>
      <c r="X2738" s="4">
        <v>301623</v>
      </c>
      <c r="Y2738" s="4" t="s">
        <v>708</v>
      </c>
      <c r="Z2738" s="4">
        <v>21</v>
      </c>
      <c r="AA2738" s="4" t="s">
        <v>104</v>
      </c>
      <c r="AB2738" s="4">
        <v>3</v>
      </c>
      <c r="AC2738" s="4" t="s">
        <v>709</v>
      </c>
      <c r="AD2738" s="36">
        <v>1</v>
      </c>
      <c r="AE2738" s="36" t="s">
        <v>710</v>
      </c>
      <c r="AF2738" s="4"/>
      <c r="AG2738" s="4"/>
      <c r="AH2738" s="4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</row>
    <row r="2739" spans="1:46" ht="15" customHeight="1" x14ac:dyDescent="0.35">
      <c r="A2739" s="4">
        <v>2025</v>
      </c>
      <c r="B2739" s="4" t="s">
        <v>147</v>
      </c>
      <c r="C2739" s="4" t="s">
        <v>148</v>
      </c>
      <c r="D2739" s="55">
        <v>45823</v>
      </c>
      <c r="E2739" s="4" t="s">
        <v>3708</v>
      </c>
      <c r="F2739" s="4" t="s">
        <v>3709</v>
      </c>
      <c r="G2739" s="4" t="s">
        <v>37</v>
      </c>
      <c r="H2739" s="4" t="s">
        <v>38</v>
      </c>
      <c r="I2739" s="4" t="s">
        <v>2712</v>
      </c>
      <c r="J2739" s="4">
        <v>4</v>
      </c>
      <c r="K2739" s="55">
        <v>45908</v>
      </c>
      <c r="L2739" s="4" t="s">
        <v>860</v>
      </c>
      <c r="M2739" s="4" t="s">
        <v>2983</v>
      </c>
      <c r="N2739" s="55" t="s">
        <v>3710</v>
      </c>
      <c r="O2739" s="4" t="s">
        <v>7143</v>
      </c>
      <c r="P2739" s="55">
        <v>45910</v>
      </c>
      <c r="Q2739" s="4" t="s">
        <v>7144</v>
      </c>
      <c r="R2739" s="4"/>
      <c r="S2739" s="4"/>
      <c r="T2739" s="4" t="s">
        <v>1921</v>
      </c>
      <c r="U2739" s="4" t="s">
        <v>150</v>
      </c>
      <c r="V2739" s="4">
        <v>300288</v>
      </c>
      <c r="W2739" s="4" t="s">
        <v>7145</v>
      </c>
      <c r="X2739" s="4">
        <v>300288</v>
      </c>
      <c r="Y2739" s="4" t="s">
        <v>7145</v>
      </c>
      <c r="Z2739" s="4">
        <v>3</v>
      </c>
      <c r="AA2739" s="4" t="s">
        <v>152</v>
      </c>
      <c r="AB2739" s="4">
        <v>4</v>
      </c>
      <c r="AC2739" s="4" t="s">
        <v>4446</v>
      </c>
      <c r="AD2739" s="36">
        <v>3</v>
      </c>
      <c r="AE2739" s="36" t="s">
        <v>7146</v>
      </c>
      <c r="AF2739" s="4"/>
      <c r="AG2739" s="4"/>
      <c r="AH2739" s="4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</row>
    <row r="2740" spans="1:46" ht="15" customHeight="1" x14ac:dyDescent="0.35">
      <c r="A2740" s="4">
        <v>2025</v>
      </c>
      <c r="B2740" s="4" t="s">
        <v>147</v>
      </c>
      <c r="C2740" s="4" t="s">
        <v>148</v>
      </c>
      <c r="D2740" s="55">
        <v>45895</v>
      </c>
      <c r="E2740" s="4" t="s">
        <v>3708</v>
      </c>
      <c r="F2740" s="4" t="s">
        <v>3709</v>
      </c>
      <c r="G2740" s="4" t="s">
        <v>37</v>
      </c>
      <c r="H2740" s="4" t="s">
        <v>38</v>
      </c>
      <c r="I2740" s="4" t="s">
        <v>2755</v>
      </c>
      <c r="J2740" s="4">
        <v>4</v>
      </c>
      <c r="K2740" s="55">
        <v>46022</v>
      </c>
      <c r="L2740" s="4" t="s">
        <v>860</v>
      </c>
      <c r="M2740" s="4" t="s">
        <v>3026</v>
      </c>
      <c r="N2740" s="55" t="s">
        <v>3710</v>
      </c>
      <c r="O2740" s="4" t="s">
        <v>7147</v>
      </c>
      <c r="P2740" s="55">
        <v>46022</v>
      </c>
      <c r="Q2740" s="4" t="s">
        <v>7148</v>
      </c>
      <c r="R2740" s="4"/>
      <c r="S2740" s="4"/>
      <c r="T2740" s="4">
        <v>0</v>
      </c>
      <c r="U2740" s="4" t="s">
        <v>150</v>
      </c>
      <c r="V2740" s="4">
        <v>301703</v>
      </c>
      <c r="W2740" s="4" t="s">
        <v>7149</v>
      </c>
      <c r="X2740" s="4">
        <v>301703</v>
      </c>
      <c r="Y2740" s="4" t="s">
        <v>7149</v>
      </c>
      <c r="Z2740" s="4">
        <v>22</v>
      </c>
      <c r="AA2740" s="4" t="s">
        <v>108</v>
      </c>
      <c r="AB2740" s="4">
        <v>1</v>
      </c>
      <c r="AC2740" s="4" t="s">
        <v>109</v>
      </c>
      <c r="AD2740" s="36">
        <v>3</v>
      </c>
      <c r="AE2740" s="36" t="s">
        <v>7150</v>
      </c>
      <c r="AF2740" s="4"/>
      <c r="AG2740" s="4"/>
      <c r="AH2740" s="4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</row>
    <row r="2741" spans="1:46" ht="15" customHeight="1" x14ac:dyDescent="0.35">
      <c r="A2741" s="4">
        <v>2025</v>
      </c>
      <c r="B2741" s="4" t="s">
        <v>147</v>
      </c>
      <c r="C2741" s="4" t="s">
        <v>148</v>
      </c>
      <c r="D2741" s="55">
        <v>45870</v>
      </c>
      <c r="E2741" s="4" t="s">
        <v>3708</v>
      </c>
      <c r="F2741" s="4" t="s">
        <v>3709</v>
      </c>
      <c r="G2741" s="4" t="s">
        <v>37</v>
      </c>
      <c r="H2741" s="4" t="s">
        <v>38</v>
      </c>
      <c r="I2741" s="4" t="s">
        <v>3923</v>
      </c>
      <c r="J2741" s="4">
        <v>2</v>
      </c>
      <c r="K2741" s="55">
        <v>45905</v>
      </c>
      <c r="L2741" s="4" t="s">
        <v>860</v>
      </c>
      <c r="M2741" s="4" t="s">
        <v>2983</v>
      </c>
      <c r="N2741" s="55" t="s">
        <v>4546</v>
      </c>
      <c r="O2741" s="4" t="s">
        <v>7151</v>
      </c>
      <c r="P2741" s="55">
        <v>45905</v>
      </c>
      <c r="Q2741" s="4" t="s">
        <v>7152</v>
      </c>
      <c r="R2741" s="4"/>
      <c r="S2741" s="4"/>
      <c r="T2741" s="4" t="s">
        <v>1921</v>
      </c>
      <c r="U2741" s="4" t="s">
        <v>150</v>
      </c>
      <c r="V2741" s="4">
        <v>301825</v>
      </c>
      <c r="W2741" s="4" t="s">
        <v>7153</v>
      </c>
      <c r="X2741" s="4">
        <v>301825</v>
      </c>
      <c r="Y2741" s="4" t="s">
        <v>7153</v>
      </c>
      <c r="Z2741" s="4">
        <v>25</v>
      </c>
      <c r="AA2741" s="4" t="s">
        <v>117</v>
      </c>
      <c r="AB2741" s="4">
        <v>2</v>
      </c>
      <c r="AC2741" s="4" t="s">
        <v>1367</v>
      </c>
      <c r="AD2741" s="36">
        <v>4</v>
      </c>
      <c r="AE2741" s="36" t="s">
        <v>7154</v>
      </c>
      <c r="AF2741" s="4"/>
      <c r="AG2741" s="4"/>
      <c r="AH2741" s="4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</row>
    <row r="2742" spans="1:46" ht="15" customHeight="1" x14ac:dyDescent="0.35">
      <c r="A2742" s="4">
        <v>2025</v>
      </c>
      <c r="B2742" s="4" t="s">
        <v>147</v>
      </c>
      <c r="C2742" s="4" t="s">
        <v>148</v>
      </c>
      <c r="D2742" s="55">
        <v>45870</v>
      </c>
      <c r="E2742" s="4" t="s">
        <v>3708</v>
      </c>
      <c r="F2742" s="4" t="s">
        <v>3709</v>
      </c>
      <c r="G2742" s="4" t="s">
        <v>37</v>
      </c>
      <c r="H2742" s="4" t="s">
        <v>38</v>
      </c>
      <c r="I2742" s="4" t="s">
        <v>3923</v>
      </c>
      <c r="J2742" s="4">
        <v>2</v>
      </c>
      <c r="K2742" s="55">
        <v>45905</v>
      </c>
      <c r="L2742" s="4" t="s">
        <v>860</v>
      </c>
      <c r="M2742" s="4" t="s">
        <v>2983</v>
      </c>
      <c r="N2742" s="55" t="s">
        <v>3710</v>
      </c>
      <c r="O2742" s="4" t="s">
        <v>7155</v>
      </c>
      <c r="P2742" s="55">
        <v>45905</v>
      </c>
      <c r="Q2742" s="4" t="s">
        <v>7156</v>
      </c>
      <c r="R2742" s="4"/>
      <c r="S2742" s="4"/>
      <c r="T2742" s="4" t="s">
        <v>1921</v>
      </c>
      <c r="U2742" s="4" t="s">
        <v>150</v>
      </c>
      <c r="V2742" s="4">
        <v>301680</v>
      </c>
      <c r="W2742" s="4" t="s">
        <v>7157</v>
      </c>
      <c r="X2742" s="4">
        <v>301680</v>
      </c>
      <c r="Y2742" s="4" t="s">
        <v>7157</v>
      </c>
      <c r="Z2742" s="4">
        <v>21</v>
      </c>
      <c r="AA2742" s="4" t="s">
        <v>104</v>
      </c>
      <c r="AB2742" s="4">
        <v>10</v>
      </c>
      <c r="AC2742" s="4" t="s">
        <v>3108</v>
      </c>
      <c r="AD2742" s="36">
        <v>5</v>
      </c>
      <c r="AE2742" s="36" t="s">
        <v>7158</v>
      </c>
      <c r="AF2742" s="4"/>
      <c r="AG2742" s="4"/>
      <c r="AH2742" s="4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</row>
    <row r="2743" spans="1:46" ht="15" customHeight="1" x14ac:dyDescent="0.35">
      <c r="A2743" s="4">
        <v>2025</v>
      </c>
      <c r="B2743" s="4" t="s">
        <v>147</v>
      </c>
      <c r="C2743" s="4" t="s">
        <v>207</v>
      </c>
      <c r="D2743" s="55">
        <v>45884</v>
      </c>
      <c r="E2743" s="4" t="s">
        <v>3708</v>
      </c>
      <c r="F2743" s="4" t="s">
        <v>3709</v>
      </c>
      <c r="G2743" s="4" t="s">
        <v>37</v>
      </c>
      <c r="H2743" s="4" t="s">
        <v>38</v>
      </c>
      <c r="I2743" s="4" t="s">
        <v>5120</v>
      </c>
      <c r="J2743" s="4">
        <v>3</v>
      </c>
      <c r="K2743" s="55">
        <v>45995</v>
      </c>
      <c r="L2743" s="4" t="s">
        <v>860</v>
      </c>
      <c r="M2743" s="4" t="s">
        <v>6193</v>
      </c>
      <c r="N2743" s="55" t="s">
        <v>3710</v>
      </c>
      <c r="O2743" s="4" t="s">
        <v>7159</v>
      </c>
      <c r="P2743" s="55">
        <v>45995</v>
      </c>
      <c r="Q2743" s="4" t="s">
        <v>7160</v>
      </c>
      <c r="R2743" s="4"/>
      <c r="S2743" s="4"/>
      <c r="T2743" s="4">
        <v>0</v>
      </c>
      <c r="U2743" s="4" t="s">
        <v>150</v>
      </c>
      <c r="V2743" s="4">
        <v>300210</v>
      </c>
      <c r="W2743" s="4" t="s">
        <v>3430</v>
      </c>
      <c r="X2743" s="4">
        <v>300210</v>
      </c>
      <c r="Y2743" s="4" t="s">
        <v>3430</v>
      </c>
      <c r="Z2743" s="4">
        <v>2</v>
      </c>
      <c r="AA2743" s="4" t="s">
        <v>72</v>
      </c>
      <c r="AB2743" s="4">
        <v>16</v>
      </c>
      <c r="AC2743" s="4" t="s">
        <v>3431</v>
      </c>
      <c r="AD2743" s="36">
        <v>1</v>
      </c>
      <c r="AE2743" s="36" t="s">
        <v>3431</v>
      </c>
      <c r="AF2743" s="4"/>
      <c r="AG2743" s="4"/>
      <c r="AH2743" s="4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</row>
    <row r="2744" spans="1:46" ht="15" customHeight="1" x14ac:dyDescent="0.35">
      <c r="A2744" s="4">
        <v>2025</v>
      </c>
      <c r="B2744" s="4" t="s">
        <v>147</v>
      </c>
      <c r="C2744" s="4" t="s">
        <v>148</v>
      </c>
      <c r="D2744" s="55">
        <v>45841</v>
      </c>
      <c r="E2744" s="4" t="s">
        <v>3708</v>
      </c>
      <c r="F2744" s="4" t="s">
        <v>3709</v>
      </c>
      <c r="G2744" s="4" t="s">
        <v>37</v>
      </c>
      <c r="H2744" s="4" t="s">
        <v>38</v>
      </c>
      <c r="I2744" s="4" t="s">
        <v>2712</v>
      </c>
      <c r="J2744" s="4">
        <v>7</v>
      </c>
      <c r="K2744" s="55">
        <v>45946</v>
      </c>
      <c r="L2744" s="4" t="s">
        <v>860</v>
      </c>
      <c r="M2744" s="4" t="s">
        <v>3632</v>
      </c>
      <c r="N2744" s="55" t="s">
        <v>3710</v>
      </c>
      <c r="O2744" s="4" t="s">
        <v>7161</v>
      </c>
      <c r="P2744" s="55">
        <v>45946</v>
      </c>
      <c r="Q2744" s="4" t="s">
        <v>7162</v>
      </c>
      <c r="R2744" s="4"/>
      <c r="S2744" s="4"/>
      <c r="T2744" s="4" t="s">
        <v>1921</v>
      </c>
      <c r="U2744" s="4" t="s">
        <v>150</v>
      </c>
      <c r="V2744" s="4">
        <v>300327</v>
      </c>
      <c r="W2744" s="4" t="s">
        <v>7163</v>
      </c>
      <c r="X2744" s="4">
        <v>300327</v>
      </c>
      <c r="Y2744" s="4" t="s">
        <v>7163</v>
      </c>
      <c r="Z2744" s="4">
        <v>3</v>
      </c>
      <c r="AA2744" s="4" t="s">
        <v>152</v>
      </c>
      <c r="AB2744" s="4">
        <v>7</v>
      </c>
      <c r="AC2744" s="4" t="s">
        <v>3098</v>
      </c>
      <c r="AD2744" s="36">
        <v>11</v>
      </c>
      <c r="AE2744" s="36" t="s">
        <v>7164</v>
      </c>
      <c r="AF2744" s="4"/>
      <c r="AG2744" s="4"/>
      <c r="AH2744" s="4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</row>
    <row r="2745" spans="1:46" ht="15" customHeight="1" x14ac:dyDescent="0.35">
      <c r="A2745" s="4">
        <v>2025</v>
      </c>
      <c r="B2745" s="4" t="s">
        <v>34</v>
      </c>
      <c r="C2745" s="4" t="s">
        <v>34</v>
      </c>
      <c r="D2745" s="55">
        <v>45926</v>
      </c>
      <c r="E2745" s="4" t="s">
        <v>3198</v>
      </c>
      <c r="F2745" s="4" t="s">
        <v>36</v>
      </c>
      <c r="G2745" s="4" t="s">
        <v>5808</v>
      </c>
      <c r="H2745" s="4" t="s">
        <v>38</v>
      </c>
      <c r="I2745" s="4" t="s">
        <v>2948</v>
      </c>
      <c r="J2745" s="4">
        <v>5</v>
      </c>
      <c r="K2745" s="55">
        <v>45940</v>
      </c>
      <c r="L2745" s="4" t="s">
        <v>860</v>
      </c>
      <c r="M2745" s="4" t="s">
        <v>3632</v>
      </c>
      <c r="N2745" s="55" t="s">
        <v>4973</v>
      </c>
      <c r="O2745" s="4" t="s">
        <v>7165</v>
      </c>
      <c r="P2745" s="55">
        <v>45940</v>
      </c>
      <c r="Q2745" s="4" t="s">
        <v>7166</v>
      </c>
      <c r="R2745" s="4"/>
      <c r="S2745" s="4"/>
      <c r="T2745" s="56" t="s">
        <v>7167</v>
      </c>
      <c r="U2745" s="56" t="s">
        <v>46</v>
      </c>
      <c r="V2745" s="56">
        <v>57</v>
      </c>
      <c r="W2745" s="56" t="s">
        <v>398</v>
      </c>
      <c r="X2745" s="56">
        <v>1273</v>
      </c>
      <c r="Y2745" s="56" t="s">
        <v>398</v>
      </c>
      <c r="Z2745" s="56">
        <v>15</v>
      </c>
      <c r="AA2745" s="56" t="s">
        <v>43</v>
      </c>
      <c r="AB2745" s="56">
        <v>1</v>
      </c>
      <c r="AC2745" s="56" t="s">
        <v>43</v>
      </c>
      <c r="AD2745" s="37">
        <v>1</v>
      </c>
      <c r="AE2745" s="37" t="s">
        <v>43</v>
      </c>
      <c r="AF2745" s="4"/>
      <c r="AG2745" s="4"/>
      <c r="AH2745" s="4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</row>
    <row r="2746" spans="1:46" ht="15" customHeight="1" x14ac:dyDescent="0.35">
      <c r="A2746" s="4">
        <v>2025</v>
      </c>
      <c r="B2746" s="4" t="s">
        <v>34</v>
      </c>
      <c r="C2746" s="4" t="s">
        <v>34</v>
      </c>
      <c r="D2746" s="55">
        <v>45791</v>
      </c>
      <c r="E2746" s="4" t="s">
        <v>4533</v>
      </c>
      <c r="F2746" s="4" t="s">
        <v>3709</v>
      </c>
      <c r="G2746" s="4" t="s">
        <v>5808</v>
      </c>
      <c r="H2746" s="4" t="s">
        <v>38</v>
      </c>
      <c r="I2746" s="4" t="s">
        <v>2948</v>
      </c>
      <c r="J2746" s="4">
        <v>6</v>
      </c>
      <c r="K2746" s="55">
        <v>45946</v>
      </c>
      <c r="L2746" s="4" t="s">
        <v>860</v>
      </c>
      <c r="M2746" s="4" t="s">
        <v>3632</v>
      </c>
      <c r="N2746" s="55" t="s">
        <v>4973</v>
      </c>
      <c r="O2746" s="4" t="s">
        <v>7168</v>
      </c>
      <c r="P2746" s="55">
        <v>45946</v>
      </c>
      <c r="Q2746" s="4" t="s">
        <v>7169</v>
      </c>
      <c r="R2746" s="4"/>
      <c r="S2746" s="4"/>
      <c r="T2746" s="4">
        <v>13</v>
      </c>
      <c r="U2746" s="4" t="s">
        <v>132</v>
      </c>
      <c r="V2746" s="4">
        <v>163</v>
      </c>
      <c r="W2746" s="4" t="s">
        <v>133</v>
      </c>
      <c r="X2746" s="4">
        <v>160</v>
      </c>
      <c r="Y2746" s="4" t="s">
        <v>133</v>
      </c>
      <c r="Z2746" s="4">
        <v>15</v>
      </c>
      <c r="AA2746" s="4" t="s">
        <v>43</v>
      </c>
      <c r="AB2746" s="4">
        <v>1</v>
      </c>
      <c r="AC2746" s="4" t="s">
        <v>43</v>
      </c>
      <c r="AD2746" s="36">
        <v>14</v>
      </c>
      <c r="AE2746" s="36" t="s">
        <v>126</v>
      </c>
      <c r="AF2746" s="4"/>
      <c r="AG2746" s="4"/>
      <c r="AH2746" s="4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</row>
    <row r="2747" spans="1:46" ht="15" customHeight="1" x14ac:dyDescent="0.35">
      <c r="A2747" s="4">
        <v>2025</v>
      </c>
      <c r="B2747" s="4" t="s">
        <v>147</v>
      </c>
      <c r="C2747" s="4" t="s">
        <v>148</v>
      </c>
      <c r="D2747" s="55">
        <v>45884</v>
      </c>
      <c r="E2747" s="4" t="s">
        <v>3708</v>
      </c>
      <c r="F2747" s="4" t="s">
        <v>3709</v>
      </c>
      <c r="G2747" s="4" t="s">
        <v>37</v>
      </c>
      <c r="H2747" s="4" t="s">
        <v>38</v>
      </c>
      <c r="I2747" s="4" t="s">
        <v>5120</v>
      </c>
      <c r="J2747" s="4">
        <v>3</v>
      </c>
      <c r="K2747" s="55">
        <v>45903</v>
      </c>
      <c r="L2747" s="4" t="s">
        <v>860</v>
      </c>
      <c r="M2747" s="4" t="s">
        <v>2983</v>
      </c>
      <c r="N2747" s="55" t="s">
        <v>3710</v>
      </c>
      <c r="O2747" s="4" t="s">
        <v>7170</v>
      </c>
      <c r="P2747" s="55">
        <v>45903</v>
      </c>
      <c r="Q2747" s="4" t="s">
        <v>7171</v>
      </c>
      <c r="R2747" s="4"/>
      <c r="S2747" s="4"/>
      <c r="T2747" s="4" t="s">
        <v>1921</v>
      </c>
      <c r="U2747" s="4" t="s">
        <v>150</v>
      </c>
      <c r="V2747" s="4">
        <v>300209</v>
      </c>
      <c r="W2747" s="4" t="s">
        <v>7172</v>
      </c>
      <c r="X2747" s="4">
        <v>300209</v>
      </c>
      <c r="Y2747" s="4" t="s">
        <v>7173</v>
      </c>
      <c r="Z2747" s="4">
        <v>2</v>
      </c>
      <c r="AA2747" s="4" t="s">
        <v>72</v>
      </c>
      <c r="AB2747" s="4">
        <v>15</v>
      </c>
      <c r="AC2747" s="4" t="s">
        <v>1918</v>
      </c>
      <c r="AD2747" s="36">
        <v>9</v>
      </c>
      <c r="AE2747" s="36" t="s">
        <v>7174</v>
      </c>
      <c r="AF2747" s="4"/>
      <c r="AG2747" s="4"/>
      <c r="AH2747" s="4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</row>
    <row r="2748" spans="1:46" ht="15" customHeight="1" x14ac:dyDescent="0.35">
      <c r="A2748" s="4">
        <v>2025</v>
      </c>
      <c r="B2748" s="4" t="s">
        <v>147</v>
      </c>
      <c r="C2748" s="4" t="s">
        <v>148</v>
      </c>
      <c r="D2748" s="55">
        <v>45894</v>
      </c>
      <c r="E2748" s="4" t="s">
        <v>3708</v>
      </c>
      <c r="F2748" s="4" t="s">
        <v>3709</v>
      </c>
      <c r="G2748" s="4" t="s">
        <v>37</v>
      </c>
      <c r="H2748" s="4" t="s">
        <v>38</v>
      </c>
      <c r="I2748" s="4" t="s">
        <v>5120</v>
      </c>
      <c r="J2748" s="4">
        <v>3</v>
      </c>
      <c r="K2748" s="55">
        <v>45918</v>
      </c>
      <c r="L2748" s="4" t="s">
        <v>860</v>
      </c>
      <c r="M2748" s="4" t="s">
        <v>2983</v>
      </c>
      <c r="N2748" s="55" t="s">
        <v>3710</v>
      </c>
      <c r="O2748" s="4" t="s">
        <v>7175</v>
      </c>
      <c r="P2748" s="55">
        <v>45918</v>
      </c>
      <c r="Q2748" s="4" t="s">
        <v>7176</v>
      </c>
      <c r="R2748" s="4"/>
      <c r="S2748" s="4"/>
      <c r="T2748" s="56" t="s">
        <v>1921</v>
      </c>
      <c r="U2748" s="56" t="s">
        <v>150</v>
      </c>
      <c r="V2748" s="56">
        <v>300178</v>
      </c>
      <c r="W2748" s="56" t="s">
        <v>3310</v>
      </c>
      <c r="X2748" s="56">
        <v>300178</v>
      </c>
      <c r="Y2748" s="56" t="s">
        <v>3310</v>
      </c>
      <c r="Z2748" s="56">
        <v>2</v>
      </c>
      <c r="AA2748" s="56" t="s">
        <v>72</v>
      </c>
      <c r="AB2748" s="56">
        <v>12</v>
      </c>
      <c r="AC2748" s="56" t="s">
        <v>751</v>
      </c>
      <c r="AD2748" s="37">
        <v>12</v>
      </c>
      <c r="AE2748" s="37" t="s">
        <v>3311</v>
      </c>
      <c r="AF2748" s="4"/>
      <c r="AG2748" s="4"/>
      <c r="AH2748" s="4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</row>
    <row r="2749" spans="1:46" ht="15" customHeight="1" x14ac:dyDescent="0.35">
      <c r="A2749" s="4">
        <v>2025</v>
      </c>
      <c r="B2749" s="4" t="s">
        <v>147</v>
      </c>
      <c r="C2749" s="4" t="s">
        <v>148</v>
      </c>
      <c r="D2749" s="55">
        <v>45901</v>
      </c>
      <c r="E2749" s="4" t="s">
        <v>3708</v>
      </c>
      <c r="F2749" s="4" t="s">
        <v>3709</v>
      </c>
      <c r="G2749" s="4" t="s">
        <v>37</v>
      </c>
      <c r="H2749" s="4" t="s">
        <v>38</v>
      </c>
      <c r="I2749" s="4" t="s">
        <v>5120</v>
      </c>
      <c r="J2749" s="4">
        <v>3</v>
      </c>
      <c r="K2749" s="55">
        <v>45931</v>
      </c>
      <c r="L2749" s="4" t="s">
        <v>860</v>
      </c>
      <c r="M2749" s="4" t="s">
        <v>2983</v>
      </c>
      <c r="N2749" s="55" t="s">
        <v>5332</v>
      </c>
      <c r="O2749" s="4" t="s">
        <v>7177</v>
      </c>
      <c r="P2749" s="55">
        <v>45931</v>
      </c>
      <c r="Q2749" s="4" t="s">
        <v>7178</v>
      </c>
      <c r="R2749" s="4"/>
      <c r="S2749" s="4"/>
      <c r="T2749" s="56">
        <v>0</v>
      </c>
      <c r="U2749" s="56" t="s">
        <v>150</v>
      </c>
      <c r="V2749" s="56">
        <v>301117</v>
      </c>
      <c r="W2749" s="56" t="s">
        <v>5767</v>
      </c>
      <c r="X2749" s="56">
        <v>301117</v>
      </c>
      <c r="Y2749" s="56" t="s">
        <v>5767</v>
      </c>
      <c r="Z2749" s="56">
        <v>12</v>
      </c>
      <c r="AA2749" s="56" t="s">
        <v>83</v>
      </c>
      <c r="AB2749" s="56">
        <v>8</v>
      </c>
      <c r="AC2749" s="56" t="s">
        <v>1303</v>
      </c>
      <c r="AD2749" s="37">
        <v>10</v>
      </c>
      <c r="AE2749" s="37" t="s">
        <v>1303</v>
      </c>
      <c r="AF2749" s="4"/>
      <c r="AG2749" s="4"/>
      <c r="AH2749" s="4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</row>
    <row r="2750" spans="1:46" ht="15" customHeight="1" x14ac:dyDescent="0.35">
      <c r="A2750" s="4">
        <v>2026</v>
      </c>
      <c r="B2750" s="4" t="s">
        <v>147</v>
      </c>
      <c r="C2750" s="4" t="s">
        <v>148</v>
      </c>
      <c r="D2750" s="55">
        <v>45901</v>
      </c>
      <c r="E2750" s="4" t="s">
        <v>3708</v>
      </c>
      <c r="F2750" s="4" t="s">
        <v>3709</v>
      </c>
      <c r="G2750" s="4" t="s">
        <v>37</v>
      </c>
      <c r="H2750" s="4" t="s">
        <v>4538</v>
      </c>
      <c r="I2750" s="4" t="s">
        <v>5120</v>
      </c>
      <c r="J2750" s="4">
        <v>3</v>
      </c>
      <c r="K2750" s="55">
        <v>45958</v>
      </c>
      <c r="L2750" s="4" t="s">
        <v>4644</v>
      </c>
      <c r="M2750" s="4"/>
      <c r="N2750" s="55" t="s">
        <v>3710</v>
      </c>
      <c r="O2750" s="4"/>
      <c r="P2750" s="55"/>
      <c r="Q2750" s="4"/>
      <c r="R2750" s="4"/>
      <c r="S2750" s="4"/>
      <c r="T2750" s="4" t="s">
        <v>1921</v>
      </c>
      <c r="U2750" s="4" t="s">
        <v>150</v>
      </c>
      <c r="V2750" s="4">
        <v>300220</v>
      </c>
      <c r="W2750" s="4" t="s">
        <v>2573</v>
      </c>
      <c r="X2750" s="4">
        <v>300220</v>
      </c>
      <c r="Y2750" s="4" t="s">
        <v>2573</v>
      </c>
      <c r="Z2750" s="4">
        <v>2</v>
      </c>
      <c r="AA2750" s="4" t="s">
        <v>72</v>
      </c>
      <c r="AB2750" s="56">
        <v>17</v>
      </c>
      <c r="AC2750" s="56" t="s">
        <v>1874</v>
      </c>
      <c r="AD2750" s="36">
        <v>7</v>
      </c>
      <c r="AE2750" s="36" t="s">
        <v>2574</v>
      </c>
      <c r="AF2750" s="4"/>
      <c r="AG2750" s="4"/>
      <c r="AH2750" s="4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</row>
    <row r="2751" spans="1:46" ht="15" customHeight="1" x14ac:dyDescent="0.35">
      <c r="A2751" s="4">
        <v>2025</v>
      </c>
      <c r="B2751" s="4" t="s">
        <v>147</v>
      </c>
      <c r="C2751" s="4" t="s">
        <v>148</v>
      </c>
      <c r="D2751" s="55">
        <v>45870</v>
      </c>
      <c r="E2751" s="4" t="s">
        <v>3708</v>
      </c>
      <c r="F2751" s="4" t="s">
        <v>3709</v>
      </c>
      <c r="G2751" s="4" t="s">
        <v>37</v>
      </c>
      <c r="H2751" s="4" t="s">
        <v>38</v>
      </c>
      <c r="I2751" s="4" t="s">
        <v>3923</v>
      </c>
      <c r="J2751" s="4">
        <v>2</v>
      </c>
      <c r="K2751" s="55">
        <v>45905</v>
      </c>
      <c r="L2751" s="4" t="s">
        <v>860</v>
      </c>
      <c r="M2751" s="4" t="s">
        <v>2983</v>
      </c>
      <c r="N2751" s="55" t="s">
        <v>4546</v>
      </c>
      <c r="O2751" s="4" t="s">
        <v>7179</v>
      </c>
      <c r="P2751" s="55">
        <v>45905</v>
      </c>
      <c r="Q2751" s="4" t="s">
        <v>7180</v>
      </c>
      <c r="R2751" s="4"/>
      <c r="S2751" s="4"/>
      <c r="T2751" s="56" t="s">
        <v>1921</v>
      </c>
      <c r="U2751" s="56" t="s">
        <v>150</v>
      </c>
      <c r="V2751" s="56">
        <v>300930</v>
      </c>
      <c r="W2751" s="56" t="s">
        <v>3257</v>
      </c>
      <c r="X2751" s="56">
        <v>300930</v>
      </c>
      <c r="Y2751" s="56" t="s">
        <v>3257</v>
      </c>
      <c r="Z2751" s="56">
        <v>10</v>
      </c>
      <c r="AA2751" s="56" t="s">
        <v>256</v>
      </c>
      <c r="AB2751" s="56">
        <v>6</v>
      </c>
      <c r="AC2751" s="56" t="s">
        <v>880</v>
      </c>
      <c r="AD2751" s="37">
        <v>4</v>
      </c>
      <c r="AE2751" s="37" t="s">
        <v>3258</v>
      </c>
      <c r="AF2751" s="4"/>
      <c r="AG2751" s="4"/>
      <c r="AH2751" s="4"/>
      <c r="AI2751" s="6"/>
      <c r="AJ2751" s="6"/>
      <c r="AK2751" s="6"/>
      <c r="AL2751" s="6"/>
      <c r="AM2751" s="6"/>
      <c r="AN2751" s="6"/>
      <c r="AO2751" s="6"/>
      <c r="AP2751" s="6"/>
      <c r="AQ2751" s="6"/>
      <c r="AR2751" s="6"/>
      <c r="AS2751" s="6"/>
      <c r="AT2751" s="6"/>
    </row>
    <row r="2752" spans="1:46" ht="15" customHeight="1" x14ac:dyDescent="0.35">
      <c r="A2752" s="4">
        <v>2025</v>
      </c>
      <c r="B2752" s="4" t="s">
        <v>147</v>
      </c>
      <c r="C2752" s="4" t="s">
        <v>148</v>
      </c>
      <c r="D2752" s="55">
        <v>45887</v>
      </c>
      <c r="E2752" s="4" t="s">
        <v>3708</v>
      </c>
      <c r="F2752" s="4" t="s">
        <v>3709</v>
      </c>
      <c r="G2752" s="4" t="s">
        <v>37</v>
      </c>
      <c r="H2752" s="4" t="s">
        <v>38</v>
      </c>
      <c r="I2752" s="4" t="s">
        <v>2735</v>
      </c>
      <c r="J2752" s="4">
        <v>3</v>
      </c>
      <c r="K2752" s="55">
        <v>45915</v>
      </c>
      <c r="L2752" s="4" t="s">
        <v>860</v>
      </c>
      <c r="M2752" s="4" t="s">
        <v>3185</v>
      </c>
      <c r="N2752" s="55" t="s">
        <v>4546</v>
      </c>
      <c r="O2752" s="4" t="s">
        <v>7181</v>
      </c>
      <c r="P2752" s="55">
        <v>45915</v>
      </c>
      <c r="Q2752" s="4" t="s">
        <v>7182</v>
      </c>
      <c r="R2752" s="4"/>
      <c r="S2752" s="4"/>
      <c r="T2752" s="56">
        <v>0</v>
      </c>
      <c r="U2752" s="56" t="s">
        <v>150</v>
      </c>
      <c r="V2752" s="56">
        <v>301236</v>
      </c>
      <c r="W2752" s="56" t="s">
        <v>7183</v>
      </c>
      <c r="X2752" s="56">
        <v>301236</v>
      </c>
      <c r="Y2752" s="56" t="s">
        <v>7183</v>
      </c>
      <c r="Z2752" s="56">
        <v>14</v>
      </c>
      <c r="AA2752" s="56" t="s">
        <v>731</v>
      </c>
      <c r="AB2752" s="56">
        <v>2</v>
      </c>
      <c r="AC2752" s="56" t="s">
        <v>732</v>
      </c>
      <c r="AD2752" s="37">
        <v>5</v>
      </c>
      <c r="AE2752" s="37" t="s">
        <v>7184</v>
      </c>
      <c r="AF2752" s="4"/>
      <c r="AG2752" s="4"/>
      <c r="AH2752" s="4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</row>
    <row r="2753" spans="1:46" ht="15" customHeight="1" x14ac:dyDescent="0.35">
      <c r="A2753" s="4">
        <v>2025</v>
      </c>
      <c r="B2753" s="4" t="s">
        <v>147</v>
      </c>
      <c r="C2753" s="4" t="s">
        <v>148</v>
      </c>
      <c r="D2753" s="55">
        <v>45868</v>
      </c>
      <c r="E2753" s="4" t="s">
        <v>3708</v>
      </c>
      <c r="F2753" s="4" t="s">
        <v>3709</v>
      </c>
      <c r="G2753" s="4" t="s">
        <v>37</v>
      </c>
      <c r="H2753" s="4" t="s">
        <v>38</v>
      </c>
      <c r="I2753" s="4" t="s">
        <v>748</v>
      </c>
      <c r="J2753" s="4">
        <v>6</v>
      </c>
      <c r="K2753" s="55">
        <v>45987</v>
      </c>
      <c r="L2753" s="4" t="s">
        <v>860</v>
      </c>
      <c r="M2753" s="4" t="s">
        <v>4545</v>
      </c>
      <c r="N2753" s="55" t="s">
        <v>3710</v>
      </c>
      <c r="O2753" s="4" t="s">
        <v>7185</v>
      </c>
      <c r="P2753" s="55">
        <v>45987</v>
      </c>
      <c r="Q2753" s="4" t="s">
        <v>7186</v>
      </c>
      <c r="R2753" s="4"/>
      <c r="S2753" s="4"/>
      <c r="T2753" s="56" t="s">
        <v>1921</v>
      </c>
      <c r="U2753" s="56" t="s">
        <v>150</v>
      </c>
      <c r="V2753" s="56">
        <v>301418</v>
      </c>
      <c r="W2753" s="56" t="s">
        <v>7187</v>
      </c>
      <c r="X2753" s="56">
        <v>301418</v>
      </c>
      <c r="Y2753" s="56" t="s">
        <v>7187</v>
      </c>
      <c r="Z2753" s="56">
        <v>15</v>
      </c>
      <c r="AA2753" s="56" t="s">
        <v>43</v>
      </c>
      <c r="AB2753" s="56">
        <v>10</v>
      </c>
      <c r="AC2753" s="56" t="s">
        <v>3379</v>
      </c>
      <c r="AD2753" s="37">
        <v>30</v>
      </c>
      <c r="AE2753" s="37" t="s">
        <v>7188</v>
      </c>
      <c r="AF2753" s="4"/>
      <c r="AG2753" s="4"/>
      <c r="AH2753" s="4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</row>
    <row r="2754" spans="1:46" ht="15" customHeight="1" x14ac:dyDescent="0.35">
      <c r="A2754" s="4">
        <v>2025</v>
      </c>
      <c r="B2754" s="4" t="s">
        <v>34</v>
      </c>
      <c r="C2754" s="4" t="s">
        <v>34</v>
      </c>
      <c r="D2754" s="55">
        <v>45902</v>
      </c>
      <c r="E2754" s="4" t="s">
        <v>3935</v>
      </c>
      <c r="F2754" s="4" t="s">
        <v>3709</v>
      </c>
      <c r="G2754" s="4" t="s">
        <v>921</v>
      </c>
      <c r="H2754" s="4" t="s">
        <v>38</v>
      </c>
      <c r="I2754" s="4" t="s">
        <v>2742</v>
      </c>
      <c r="J2754" s="4">
        <v>3</v>
      </c>
      <c r="K2754" s="55">
        <v>45954</v>
      </c>
      <c r="L2754" s="4" t="s">
        <v>860</v>
      </c>
      <c r="M2754" s="4" t="s">
        <v>3185</v>
      </c>
      <c r="N2754" s="55" t="s">
        <v>4973</v>
      </c>
      <c r="O2754" s="4" t="s">
        <v>7189</v>
      </c>
      <c r="P2754" s="55">
        <v>45954</v>
      </c>
      <c r="Q2754" s="4" t="s">
        <v>7190</v>
      </c>
      <c r="R2754" s="4"/>
      <c r="S2754" s="4"/>
      <c r="T2754" s="4" t="s">
        <v>7191</v>
      </c>
      <c r="U2754" s="4" t="s">
        <v>40</v>
      </c>
      <c r="V2754" s="4">
        <v>20</v>
      </c>
      <c r="W2754" s="4" t="s">
        <v>961</v>
      </c>
      <c r="X2754" s="4">
        <v>1266</v>
      </c>
      <c r="Y2754" s="4" t="s">
        <v>961</v>
      </c>
      <c r="Z2754" s="4">
        <v>15</v>
      </c>
      <c r="AA2754" s="4" t="s">
        <v>43</v>
      </c>
      <c r="AB2754" s="56">
        <v>1</v>
      </c>
      <c r="AC2754" s="56" t="s">
        <v>43</v>
      </c>
      <c r="AD2754" s="36">
        <v>20</v>
      </c>
      <c r="AE2754" s="36" t="s">
        <v>403</v>
      </c>
      <c r="AF2754" s="4"/>
      <c r="AG2754" s="4"/>
      <c r="AH2754" s="4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</row>
    <row r="2755" spans="1:46" ht="15" customHeight="1" x14ac:dyDescent="0.35">
      <c r="A2755" s="4">
        <v>2025</v>
      </c>
      <c r="B2755" s="4" t="s">
        <v>147</v>
      </c>
      <c r="C2755" s="4" t="s">
        <v>148</v>
      </c>
      <c r="D2755" s="55">
        <v>45902</v>
      </c>
      <c r="E2755" s="4" t="s">
        <v>3708</v>
      </c>
      <c r="F2755" s="4" t="s">
        <v>3709</v>
      </c>
      <c r="G2755" s="4" t="s">
        <v>921</v>
      </c>
      <c r="H2755" s="4" t="s">
        <v>38</v>
      </c>
      <c r="I2755" s="4" t="s">
        <v>4520</v>
      </c>
      <c r="J2755" s="4">
        <v>2</v>
      </c>
      <c r="K2755" s="55">
        <v>45929</v>
      </c>
      <c r="L2755" s="4" t="s">
        <v>860</v>
      </c>
      <c r="M2755" s="4" t="s">
        <v>2983</v>
      </c>
      <c r="N2755" s="55" t="s">
        <v>3710</v>
      </c>
      <c r="O2755" s="4" t="s">
        <v>7192</v>
      </c>
      <c r="P2755" s="55">
        <v>45929</v>
      </c>
      <c r="Q2755" s="4" t="s">
        <v>7193</v>
      </c>
      <c r="R2755" s="4"/>
      <c r="S2755" s="4"/>
      <c r="T2755" s="56">
        <v>0</v>
      </c>
      <c r="U2755" s="56" t="s">
        <v>150</v>
      </c>
      <c r="V2755" s="56">
        <v>300552</v>
      </c>
      <c r="W2755" s="56" t="s">
        <v>4877</v>
      </c>
      <c r="X2755" s="56">
        <v>300552</v>
      </c>
      <c r="Y2755" s="56" t="s">
        <v>4877</v>
      </c>
      <c r="Z2755" s="56">
        <v>6</v>
      </c>
      <c r="AA2755" s="56" t="s">
        <v>413</v>
      </c>
      <c r="AB2755" s="56">
        <v>1</v>
      </c>
      <c r="AC2755" s="56" t="s">
        <v>413</v>
      </c>
      <c r="AD2755" s="37">
        <v>4</v>
      </c>
      <c r="AE2755" s="37" t="s">
        <v>4878</v>
      </c>
      <c r="AF2755" s="4"/>
      <c r="AG2755" s="4"/>
      <c r="AH2755" s="4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</row>
    <row r="2756" spans="1:46" ht="15" customHeight="1" x14ac:dyDescent="0.35">
      <c r="A2756" s="4">
        <v>2025</v>
      </c>
      <c r="B2756" s="4" t="s">
        <v>147</v>
      </c>
      <c r="C2756" s="4" t="s">
        <v>207</v>
      </c>
      <c r="D2756" s="55">
        <v>45904</v>
      </c>
      <c r="E2756" s="4" t="s">
        <v>3708</v>
      </c>
      <c r="F2756" s="4" t="s">
        <v>3709</v>
      </c>
      <c r="G2756" s="4" t="s">
        <v>37</v>
      </c>
      <c r="H2756" s="4" t="s">
        <v>38</v>
      </c>
      <c r="I2756" s="4" t="s">
        <v>2755</v>
      </c>
      <c r="J2756" s="4">
        <v>3</v>
      </c>
      <c r="K2756" s="55">
        <v>46020</v>
      </c>
      <c r="L2756" s="4" t="s">
        <v>860</v>
      </c>
      <c r="M2756" s="4" t="s">
        <v>3026</v>
      </c>
      <c r="N2756" s="55" t="s">
        <v>3710</v>
      </c>
      <c r="O2756" s="4" t="s">
        <v>7194</v>
      </c>
      <c r="P2756" s="55">
        <v>46020</v>
      </c>
      <c r="Q2756" s="4" t="s">
        <v>7195</v>
      </c>
      <c r="R2756" s="4"/>
      <c r="S2756" s="4"/>
      <c r="T2756" s="4" t="s">
        <v>1921</v>
      </c>
      <c r="U2756" s="4" t="s">
        <v>150</v>
      </c>
      <c r="V2756" s="4">
        <v>300699</v>
      </c>
      <c r="W2756" s="4" t="s">
        <v>3203</v>
      </c>
      <c r="X2756" s="4">
        <v>300699</v>
      </c>
      <c r="Y2756" s="4" t="s">
        <v>3203</v>
      </c>
      <c r="Z2756" s="4">
        <v>8</v>
      </c>
      <c r="AA2756" s="4" t="s">
        <v>191</v>
      </c>
      <c r="AB2756" s="4">
        <v>3</v>
      </c>
      <c r="AC2756" s="4" t="s">
        <v>202</v>
      </c>
      <c r="AD2756" s="36">
        <v>1</v>
      </c>
      <c r="AE2756" s="36" t="s">
        <v>202</v>
      </c>
      <c r="AF2756" s="4"/>
      <c r="AG2756" s="4"/>
      <c r="AH2756" s="4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</row>
    <row r="2757" spans="1:46" ht="15" customHeight="1" x14ac:dyDescent="0.35">
      <c r="A2757" s="4">
        <v>2025</v>
      </c>
      <c r="B2757" s="4" t="s">
        <v>147</v>
      </c>
      <c r="C2757" s="4" t="s">
        <v>148</v>
      </c>
      <c r="D2757" s="55">
        <v>45905</v>
      </c>
      <c r="E2757" s="4" t="s">
        <v>3708</v>
      </c>
      <c r="F2757" s="4" t="s">
        <v>3709</v>
      </c>
      <c r="G2757" s="4" t="s">
        <v>37</v>
      </c>
      <c r="H2757" s="4" t="s">
        <v>38</v>
      </c>
      <c r="I2757" s="4" t="s">
        <v>4520</v>
      </c>
      <c r="J2757" s="4">
        <v>4</v>
      </c>
      <c r="K2757" s="55">
        <v>45929</v>
      </c>
      <c r="L2757" s="4" t="s">
        <v>860</v>
      </c>
      <c r="M2757" s="4" t="s">
        <v>2983</v>
      </c>
      <c r="N2757" s="55" t="s">
        <v>3710</v>
      </c>
      <c r="O2757" s="4" t="s">
        <v>7196</v>
      </c>
      <c r="P2757" s="55">
        <v>45929</v>
      </c>
      <c r="Q2757" s="4" t="s">
        <v>7197</v>
      </c>
      <c r="R2757" s="4"/>
      <c r="S2757" s="4"/>
      <c r="T2757" s="56" t="s">
        <v>1921</v>
      </c>
      <c r="U2757" s="56" t="s">
        <v>150</v>
      </c>
      <c r="V2757" s="56">
        <v>300657</v>
      </c>
      <c r="W2757" s="56" t="s">
        <v>7198</v>
      </c>
      <c r="X2757" s="56">
        <v>300657</v>
      </c>
      <c r="Y2757" s="56" t="s">
        <v>7198</v>
      </c>
      <c r="Z2757" s="56">
        <v>6</v>
      </c>
      <c r="AA2757" s="56" t="s">
        <v>413</v>
      </c>
      <c r="AB2757" s="56">
        <v>11</v>
      </c>
      <c r="AC2757" s="56" t="s">
        <v>666</v>
      </c>
      <c r="AD2757" s="37">
        <v>9</v>
      </c>
      <c r="AE2757" s="37" t="s">
        <v>7199</v>
      </c>
      <c r="AF2757" s="4"/>
      <c r="AG2757" s="4"/>
      <c r="AH2757" s="4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</row>
    <row r="2758" spans="1:46" ht="15" customHeight="1" x14ac:dyDescent="0.35">
      <c r="A2758" s="4">
        <v>2025</v>
      </c>
      <c r="B2758" s="4" t="s">
        <v>147</v>
      </c>
      <c r="C2758" s="4" t="s">
        <v>148</v>
      </c>
      <c r="D2758" s="55">
        <v>45888</v>
      </c>
      <c r="E2758" s="4" t="s">
        <v>3708</v>
      </c>
      <c r="F2758" s="4" t="s">
        <v>3709</v>
      </c>
      <c r="G2758" s="4" t="s">
        <v>37</v>
      </c>
      <c r="H2758" s="4" t="s">
        <v>38</v>
      </c>
      <c r="I2758" s="4" t="s">
        <v>3923</v>
      </c>
      <c r="J2758" s="4">
        <v>2</v>
      </c>
      <c r="K2758" s="55">
        <v>45919</v>
      </c>
      <c r="L2758" s="4" t="s">
        <v>860</v>
      </c>
      <c r="M2758" s="4" t="s">
        <v>2983</v>
      </c>
      <c r="N2758" s="55" t="s">
        <v>3710</v>
      </c>
      <c r="O2758" s="4" t="s">
        <v>7200</v>
      </c>
      <c r="P2758" s="55">
        <v>45919</v>
      </c>
      <c r="Q2758" s="4" t="s">
        <v>7201</v>
      </c>
      <c r="R2758" s="4"/>
      <c r="S2758" s="4"/>
      <c r="T2758" s="4">
        <v>0</v>
      </c>
      <c r="U2758" s="4" t="s">
        <v>150</v>
      </c>
      <c r="V2758" s="4">
        <v>301872</v>
      </c>
      <c r="W2758" s="4" t="s">
        <v>7202</v>
      </c>
      <c r="X2758" s="4">
        <v>301872</v>
      </c>
      <c r="Y2758" s="4" t="s">
        <v>7202</v>
      </c>
      <c r="Z2758" s="4">
        <v>10</v>
      </c>
      <c r="AA2758" s="4" t="s">
        <v>256</v>
      </c>
      <c r="AB2758" s="4">
        <v>7</v>
      </c>
      <c r="AC2758" s="4" t="s">
        <v>2082</v>
      </c>
      <c r="AD2758" s="36">
        <v>4</v>
      </c>
      <c r="AE2758" s="36" t="s">
        <v>7203</v>
      </c>
      <c r="AF2758" s="4"/>
      <c r="AG2758" s="4"/>
      <c r="AH2758" s="4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</row>
    <row r="2759" spans="1:46" ht="15" customHeight="1" x14ac:dyDescent="0.35">
      <c r="A2759" s="4">
        <v>2025</v>
      </c>
      <c r="B2759" s="4" t="s">
        <v>147</v>
      </c>
      <c r="C2759" s="4" t="s">
        <v>148</v>
      </c>
      <c r="D2759" s="55">
        <v>45890</v>
      </c>
      <c r="E2759" s="4" t="s">
        <v>3708</v>
      </c>
      <c r="F2759" s="4" t="s">
        <v>3709</v>
      </c>
      <c r="G2759" s="4" t="s">
        <v>37</v>
      </c>
      <c r="H2759" s="4" t="s">
        <v>38</v>
      </c>
      <c r="I2759" s="4" t="s">
        <v>3923</v>
      </c>
      <c r="J2759" s="4">
        <v>3</v>
      </c>
      <c r="K2759" s="55">
        <v>45923</v>
      </c>
      <c r="L2759" s="4" t="s">
        <v>860</v>
      </c>
      <c r="M2759" s="4" t="s">
        <v>2983</v>
      </c>
      <c r="N2759" s="55" t="s">
        <v>3710</v>
      </c>
      <c r="O2759" s="4" t="s">
        <v>7204</v>
      </c>
      <c r="P2759" s="55">
        <v>45923</v>
      </c>
      <c r="Q2759" s="4" t="s">
        <v>7205</v>
      </c>
      <c r="R2759" s="4"/>
      <c r="S2759" s="4"/>
      <c r="T2759" s="4" t="s">
        <v>1921</v>
      </c>
      <c r="U2759" s="4" t="s">
        <v>150</v>
      </c>
      <c r="V2759" s="4">
        <v>301696</v>
      </c>
      <c r="W2759" s="4" t="s">
        <v>7206</v>
      </c>
      <c r="X2759" s="4">
        <v>301696</v>
      </c>
      <c r="Y2759" s="4" t="s">
        <v>7206</v>
      </c>
      <c r="Z2759" s="4">
        <v>21</v>
      </c>
      <c r="AA2759" s="4" t="s">
        <v>104</v>
      </c>
      <c r="AB2759" s="4">
        <v>13</v>
      </c>
      <c r="AC2759" s="4" t="s">
        <v>840</v>
      </c>
      <c r="AD2759" s="36">
        <v>3</v>
      </c>
      <c r="AE2759" s="36" t="s">
        <v>7207</v>
      </c>
      <c r="AF2759" s="4"/>
      <c r="AG2759" s="4"/>
      <c r="AH2759" s="4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</row>
    <row r="2760" spans="1:46" ht="15" customHeight="1" x14ac:dyDescent="0.35">
      <c r="A2760" s="4">
        <v>2024</v>
      </c>
      <c r="B2760" s="4" t="s">
        <v>147</v>
      </c>
      <c r="C2760" s="4" t="s">
        <v>148</v>
      </c>
      <c r="D2760" s="55">
        <v>45532</v>
      </c>
      <c r="E2760" s="4" t="s">
        <v>4533</v>
      </c>
      <c r="F2760" s="4" t="s">
        <v>3709</v>
      </c>
      <c r="G2760" s="4" t="s">
        <v>37</v>
      </c>
      <c r="H2760" s="4" t="s">
        <v>38</v>
      </c>
      <c r="I2760" s="4"/>
      <c r="J2760" s="4"/>
      <c r="K2760" s="55">
        <v>45645</v>
      </c>
      <c r="L2760" s="4" t="s">
        <v>860</v>
      </c>
      <c r="M2760" s="4" t="s">
        <v>3632</v>
      </c>
      <c r="N2760" s="55"/>
      <c r="O2760" s="4" t="s">
        <v>7208</v>
      </c>
      <c r="P2760" s="55">
        <v>45645</v>
      </c>
      <c r="Q2760" s="4" t="s">
        <v>7209</v>
      </c>
      <c r="R2760" s="4"/>
      <c r="S2760" s="4"/>
      <c r="T2760" s="4" t="s">
        <v>1921</v>
      </c>
      <c r="U2760" s="4" t="s">
        <v>150</v>
      </c>
      <c r="V2760" s="4">
        <v>300074</v>
      </c>
      <c r="W2760" s="4" t="s">
        <v>7210</v>
      </c>
      <c r="X2760" s="4">
        <v>300074</v>
      </c>
      <c r="Y2760" s="4" t="s">
        <v>7210</v>
      </c>
      <c r="Z2760" s="4">
        <v>1</v>
      </c>
      <c r="AA2760" s="4" t="s">
        <v>67</v>
      </c>
      <c r="AB2760" s="4">
        <v>6</v>
      </c>
      <c r="AC2760" s="4" t="s">
        <v>5790</v>
      </c>
      <c r="AD2760" s="36">
        <v>9</v>
      </c>
      <c r="AE2760" s="36" t="s">
        <v>7211</v>
      </c>
      <c r="AF2760" s="4"/>
      <c r="AG2760" s="4"/>
      <c r="AH2760" s="4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</row>
    <row r="2761" spans="1:46" ht="15" customHeight="1" x14ac:dyDescent="0.35">
      <c r="A2761" s="4">
        <v>2025</v>
      </c>
      <c r="B2761" s="4" t="s">
        <v>147</v>
      </c>
      <c r="C2761" s="4" t="s">
        <v>148</v>
      </c>
      <c r="D2761" s="55">
        <v>45904</v>
      </c>
      <c r="E2761" s="4" t="s">
        <v>3708</v>
      </c>
      <c r="F2761" s="4" t="s">
        <v>3709</v>
      </c>
      <c r="G2761" s="4" t="s">
        <v>37</v>
      </c>
      <c r="H2761" s="4" t="s">
        <v>38</v>
      </c>
      <c r="I2761" s="4" t="s">
        <v>5120</v>
      </c>
      <c r="J2761" s="4">
        <v>4</v>
      </c>
      <c r="K2761" s="55">
        <v>46003</v>
      </c>
      <c r="L2761" s="4" t="s">
        <v>860</v>
      </c>
      <c r="M2761" s="4" t="s">
        <v>4545</v>
      </c>
      <c r="N2761" s="55" t="s">
        <v>4546</v>
      </c>
      <c r="O2761" s="4" t="s">
        <v>7212</v>
      </c>
      <c r="P2761" s="55">
        <v>46003</v>
      </c>
      <c r="Q2761" s="4" t="s">
        <v>7213</v>
      </c>
      <c r="R2761" s="4"/>
      <c r="S2761" s="4"/>
      <c r="T2761" s="4" t="s">
        <v>1921</v>
      </c>
      <c r="U2761" s="4" t="s">
        <v>150</v>
      </c>
      <c r="V2761" s="4">
        <v>301021</v>
      </c>
      <c r="W2761" s="4" t="s">
        <v>7214</v>
      </c>
      <c r="X2761" s="4">
        <v>301021</v>
      </c>
      <c r="Y2761" s="4" t="s">
        <v>7214</v>
      </c>
      <c r="Z2761" s="4">
        <v>12</v>
      </c>
      <c r="AA2761" s="4" t="s">
        <v>83</v>
      </c>
      <c r="AB2761" s="4">
        <v>1</v>
      </c>
      <c r="AC2761" s="4" t="s">
        <v>84</v>
      </c>
      <c r="AD2761" s="36">
        <v>26</v>
      </c>
      <c r="AE2761" s="36" t="s">
        <v>7215</v>
      </c>
      <c r="AF2761" s="4"/>
      <c r="AG2761" s="4"/>
      <c r="AH2761" s="4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</row>
    <row r="2762" spans="1:46" ht="15" customHeight="1" x14ac:dyDescent="0.35">
      <c r="A2762" s="4">
        <v>2025</v>
      </c>
      <c r="B2762" s="4" t="s">
        <v>147</v>
      </c>
      <c r="C2762" s="4" t="s">
        <v>148</v>
      </c>
      <c r="D2762" s="55">
        <v>45904</v>
      </c>
      <c r="E2762" s="4" t="s">
        <v>3708</v>
      </c>
      <c r="F2762" s="4" t="s">
        <v>3709</v>
      </c>
      <c r="G2762" s="4" t="s">
        <v>37</v>
      </c>
      <c r="H2762" s="4" t="s">
        <v>38</v>
      </c>
      <c r="I2762" s="4" t="s">
        <v>5120</v>
      </c>
      <c r="J2762" s="4">
        <v>5</v>
      </c>
      <c r="K2762" s="55">
        <v>45992</v>
      </c>
      <c r="L2762" s="4" t="s">
        <v>860</v>
      </c>
      <c r="M2762" s="4" t="s">
        <v>4545</v>
      </c>
      <c r="N2762" s="55" t="s">
        <v>4546</v>
      </c>
      <c r="O2762" s="4" t="s">
        <v>7216</v>
      </c>
      <c r="P2762" s="55">
        <v>45992</v>
      </c>
      <c r="Q2762" s="4" t="s">
        <v>7217</v>
      </c>
      <c r="R2762" s="4"/>
      <c r="S2762" s="4"/>
      <c r="T2762" s="4" t="s">
        <v>1921</v>
      </c>
      <c r="U2762" s="4" t="s">
        <v>150</v>
      </c>
      <c r="V2762" s="4">
        <v>301020</v>
      </c>
      <c r="W2762" s="4" t="s">
        <v>7218</v>
      </c>
      <c r="X2762" s="4">
        <v>301020</v>
      </c>
      <c r="Y2762" s="4" t="s">
        <v>7218</v>
      </c>
      <c r="Z2762" s="4">
        <v>12</v>
      </c>
      <c r="AA2762" s="4" t="s">
        <v>83</v>
      </c>
      <c r="AB2762" s="4">
        <v>1</v>
      </c>
      <c r="AC2762" s="4" t="s">
        <v>84</v>
      </c>
      <c r="AD2762" s="36">
        <v>25</v>
      </c>
      <c r="AE2762" s="36" t="s">
        <v>7219</v>
      </c>
      <c r="AF2762" s="4"/>
      <c r="AG2762" s="4"/>
      <c r="AH2762" s="4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</row>
    <row r="2763" spans="1:46" ht="15" customHeight="1" x14ac:dyDescent="0.35">
      <c r="A2763" s="4">
        <v>2025</v>
      </c>
      <c r="B2763" s="4" t="s">
        <v>147</v>
      </c>
      <c r="C2763" s="4" t="s">
        <v>148</v>
      </c>
      <c r="D2763" s="55">
        <v>45905</v>
      </c>
      <c r="E2763" s="4" t="s">
        <v>3708</v>
      </c>
      <c r="F2763" s="4" t="s">
        <v>3709</v>
      </c>
      <c r="G2763" s="4" t="s">
        <v>37</v>
      </c>
      <c r="H2763" s="4" t="s">
        <v>38</v>
      </c>
      <c r="I2763" s="4" t="s">
        <v>5120</v>
      </c>
      <c r="J2763" s="4">
        <v>3</v>
      </c>
      <c r="K2763" s="55">
        <v>45931</v>
      </c>
      <c r="L2763" s="4" t="s">
        <v>860</v>
      </c>
      <c r="M2763" s="4" t="s">
        <v>2983</v>
      </c>
      <c r="N2763" s="55" t="s">
        <v>3710</v>
      </c>
      <c r="O2763" s="4" t="s">
        <v>7220</v>
      </c>
      <c r="P2763" s="55">
        <v>45931</v>
      </c>
      <c r="Q2763" s="4" t="s">
        <v>7221</v>
      </c>
      <c r="R2763" s="4"/>
      <c r="S2763" s="4"/>
      <c r="T2763" s="4">
        <v>0</v>
      </c>
      <c r="U2763" s="4" t="s">
        <v>150</v>
      </c>
      <c r="V2763" s="4">
        <v>301100</v>
      </c>
      <c r="W2763" s="4" t="s">
        <v>7222</v>
      </c>
      <c r="X2763" s="4">
        <v>301100</v>
      </c>
      <c r="Y2763" s="4" t="s">
        <v>7222</v>
      </c>
      <c r="Z2763" s="4">
        <v>12</v>
      </c>
      <c r="AA2763" s="4" t="s">
        <v>83</v>
      </c>
      <c r="AB2763" s="4">
        <v>7</v>
      </c>
      <c r="AC2763" s="4" t="s">
        <v>491</v>
      </c>
      <c r="AD2763" s="36">
        <v>3</v>
      </c>
      <c r="AE2763" s="36" t="s">
        <v>7223</v>
      </c>
      <c r="AF2763" s="4"/>
      <c r="AG2763" s="4"/>
      <c r="AH2763" s="4"/>
      <c r="AI2763" s="6"/>
      <c r="AJ2763" s="6"/>
      <c r="AK2763" s="6"/>
      <c r="AL2763" s="6"/>
      <c r="AM2763" s="6"/>
      <c r="AN2763" s="6"/>
      <c r="AO2763" s="6"/>
      <c r="AP2763" s="6"/>
      <c r="AQ2763" s="6"/>
      <c r="AR2763" s="6"/>
      <c r="AS2763" s="6"/>
      <c r="AT2763" s="6"/>
    </row>
    <row r="2764" spans="1:46" ht="15" customHeight="1" x14ac:dyDescent="0.35">
      <c r="A2764" s="4">
        <v>2025</v>
      </c>
      <c r="B2764" s="4" t="s">
        <v>147</v>
      </c>
      <c r="C2764" s="4" t="s">
        <v>148</v>
      </c>
      <c r="D2764" s="55">
        <v>45905</v>
      </c>
      <c r="E2764" s="4" t="s">
        <v>3708</v>
      </c>
      <c r="F2764" s="4" t="s">
        <v>3709</v>
      </c>
      <c r="G2764" s="4" t="s">
        <v>37</v>
      </c>
      <c r="H2764" s="4" t="s">
        <v>38</v>
      </c>
      <c r="I2764" s="4" t="s">
        <v>5120</v>
      </c>
      <c r="J2764" s="4">
        <v>5</v>
      </c>
      <c r="K2764" s="55">
        <v>45992</v>
      </c>
      <c r="L2764" s="4" t="s">
        <v>860</v>
      </c>
      <c r="M2764" s="4" t="s">
        <v>4545</v>
      </c>
      <c r="N2764" s="55" t="s">
        <v>3710</v>
      </c>
      <c r="O2764" s="4" t="s">
        <v>7224</v>
      </c>
      <c r="P2764" s="55">
        <v>45992</v>
      </c>
      <c r="Q2764" s="4" t="s">
        <v>7225</v>
      </c>
      <c r="R2764" s="4"/>
      <c r="S2764" s="4"/>
      <c r="T2764" s="4" t="s">
        <v>1921</v>
      </c>
      <c r="U2764" s="4" t="s">
        <v>150</v>
      </c>
      <c r="V2764" s="4">
        <v>301066</v>
      </c>
      <c r="W2764" s="4" t="s">
        <v>7226</v>
      </c>
      <c r="X2764" s="4">
        <v>301066</v>
      </c>
      <c r="Y2764" s="4" t="s">
        <v>7226</v>
      </c>
      <c r="Z2764" s="4">
        <v>12</v>
      </c>
      <c r="AA2764" s="4" t="s">
        <v>83</v>
      </c>
      <c r="AB2764" s="4">
        <v>4</v>
      </c>
      <c r="AC2764" s="4" t="s">
        <v>2670</v>
      </c>
      <c r="AD2764" s="36">
        <v>15</v>
      </c>
      <c r="AE2764" s="36" t="s">
        <v>7227</v>
      </c>
      <c r="AF2764" s="4"/>
      <c r="AG2764" s="4"/>
      <c r="AH2764" s="4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</row>
    <row r="2765" spans="1:46" ht="15" customHeight="1" x14ac:dyDescent="0.35">
      <c r="A2765" s="4">
        <v>2025</v>
      </c>
      <c r="B2765" s="4" t="s">
        <v>147</v>
      </c>
      <c r="C2765" s="4" t="s">
        <v>148</v>
      </c>
      <c r="D2765" s="55">
        <v>45908</v>
      </c>
      <c r="E2765" s="4" t="s">
        <v>3708</v>
      </c>
      <c r="F2765" s="4" t="s">
        <v>3709</v>
      </c>
      <c r="G2765" s="4" t="s">
        <v>37</v>
      </c>
      <c r="H2765" s="4" t="s">
        <v>38</v>
      </c>
      <c r="I2765" s="4" t="s">
        <v>748</v>
      </c>
      <c r="J2765" s="4">
        <v>6</v>
      </c>
      <c r="K2765" s="55">
        <v>45943</v>
      </c>
      <c r="L2765" s="4" t="s">
        <v>860</v>
      </c>
      <c r="M2765" s="4" t="s">
        <v>3185</v>
      </c>
      <c r="N2765" s="55" t="s">
        <v>3710</v>
      </c>
      <c r="O2765" s="4" t="s">
        <v>7228</v>
      </c>
      <c r="P2765" s="55">
        <v>45943</v>
      </c>
      <c r="Q2765" s="4" t="s">
        <v>7229</v>
      </c>
      <c r="R2765" s="4"/>
      <c r="S2765" s="4"/>
      <c r="T2765" s="4" t="s">
        <v>1921</v>
      </c>
      <c r="U2765" s="4" t="s">
        <v>150</v>
      </c>
      <c r="V2765" s="4">
        <v>301305</v>
      </c>
      <c r="W2765" s="4" t="s">
        <v>7230</v>
      </c>
      <c r="X2765" s="4">
        <v>301305</v>
      </c>
      <c r="Y2765" s="4" t="s">
        <v>7230</v>
      </c>
      <c r="Z2765" s="4">
        <v>15</v>
      </c>
      <c r="AA2765" s="4" t="s">
        <v>43</v>
      </c>
      <c r="AB2765" s="4">
        <v>4</v>
      </c>
      <c r="AC2765" s="4" t="s">
        <v>3569</v>
      </c>
      <c r="AD2765" s="36">
        <v>2</v>
      </c>
      <c r="AE2765" s="36" t="s">
        <v>7231</v>
      </c>
      <c r="AF2765" s="4"/>
      <c r="AG2765" s="4"/>
      <c r="AH2765" s="4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</row>
    <row r="2766" spans="1:46" ht="15" customHeight="1" x14ac:dyDescent="0.35">
      <c r="A2766" s="4">
        <v>2025</v>
      </c>
      <c r="B2766" s="4" t="s">
        <v>147</v>
      </c>
      <c r="C2766" s="4" t="s">
        <v>148</v>
      </c>
      <c r="D2766" s="55">
        <v>45908</v>
      </c>
      <c r="E2766" s="4" t="s">
        <v>3708</v>
      </c>
      <c r="F2766" s="4" t="s">
        <v>3709</v>
      </c>
      <c r="G2766" s="4" t="s">
        <v>37</v>
      </c>
      <c r="H2766" s="4" t="s">
        <v>38</v>
      </c>
      <c r="I2766" s="4" t="s">
        <v>5120</v>
      </c>
      <c r="J2766" s="4">
        <v>5</v>
      </c>
      <c r="K2766" s="55">
        <v>45965</v>
      </c>
      <c r="L2766" s="4" t="s">
        <v>860</v>
      </c>
      <c r="M2766" s="4" t="s">
        <v>4585</v>
      </c>
      <c r="N2766" s="55" t="s">
        <v>3710</v>
      </c>
      <c r="O2766" s="4" t="s">
        <v>7232</v>
      </c>
      <c r="P2766" s="55">
        <v>45965</v>
      </c>
      <c r="Q2766" s="4" t="s">
        <v>7233</v>
      </c>
      <c r="R2766" s="4"/>
      <c r="S2766" s="4"/>
      <c r="T2766" s="4" t="s">
        <v>1921</v>
      </c>
      <c r="U2766" s="4" t="s">
        <v>150</v>
      </c>
      <c r="V2766" s="4">
        <v>300161</v>
      </c>
      <c r="W2766" s="4" t="s">
        <v>3574</v>
      </c>
      <c r="X2766" s="4">
        <v>300161</v>
      </c>
      <c r="Y2766" s="4" t="s">
        <v>3574</v>
      </c>
      <c r="Z2766" s="4">
        <v>2</v>
      </c>
      <c r="AA2766" s="4" t="s">
        <v>72</v>
      </c>
      <c r="AB2766" s="4">
        <v>10</v>
      </c>
      <c r="AC2766" s="4" t="s">
        <v>662</v>
      </c>
      <c r="AD2766" s="36">
        <v>12</v>
      </c>
      <c r="AE2766" s="36" t="s">
        <v>3575</v>
      </c>
      <c r="AF2766" s="4"/>
      <c r="AG2766" s="4"/>
      <c r="AH2766" s="4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</row>
    <row r="2767" spans="1:46" ht="15" customHeight="1" x14ac:dyDescent="0.35">
      <c r="A2767" s="4">
        <v>2026</v>
      </c>
      <c r="B2767" s="4" t="s">
        <v>147</v>
      </c>
      <c r="C2767" s="4" t="s">
        <v>148</v>
      </c>
      <c r="D2767" s="55">
        <v>45908</v>
      </c>
      <c r="E2767" s="4" t="s">
        <v>3708</v>
      </c>
      <c r="F2767" s="4" t="s">
        <v>3709</v>
      </c>
      <c r="G2767" s="4" t="s">
        <v>37</v>
      </c>
      <c r="H2767" s="4" t="s">
        <v>4538</v>
      </c>
      <c r="I2767" s="4" t="s">
        <v>5120</v>
      </c>
      <c r="J2767" s="4">
        <v>6</v>
      </c>
      <c r="K2767" s="55">
        <v>46017</v>
      </c>
      <c r="L2767" s="4" t="s">
        <v>4540</v>
      </c>
      <c r="M2767" s="4"/>
      <c r="N2767" s="55" t="s">
        <v>3710</v>
      </c>
      <c r="O2767" s="4"/>
      <c r="P2767" s="55"/>
      <c r="Q2767" s="4"/>
      <c r="R2767" s="4"/>
      <c r="S2767" s="4"/>
      <c r="T2767" s="4" t="s">
        <v>1921</v>
      </c>
      <c r="U2767" s="4" t="s">
        <v>150</v>
      </c>
      <c r="V2767" s="4">
        <v>300098</v>
      </c>
      <c r="W2767" s="4" t="s">
        <v>7234</v>
      </c>
      <c r="X2767" s="4">
        <v>300098</v>
      </c>
      <c r="Y2767" s="4" t="s">
        <v>7234</v>
      </c>
      <c r="Z2767" s="4">
        <v>2</v>
      </c>
      <c r="AA2767" s="4" t="s">
        <v>72</v>
      </c>
      <c r="AB2767" s="4">
        <v>2</v>
      </c>
      <c r="AC2767" s="4" t="s">
        <v>7235</v>
      </c>
      <c r="AD2767" s="36">
        <v>2</v>
      </c>
      <c r="AE2767" s="36" t="s">
        <v>7236</v>
      </c>
      <c r="AF2767" s="4"/>
      <c r="AG2767" s="4"/>
      <c r="AH2767" s="4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</row>
    <row r="2768" spans="1:46" ht="15" customHeight="1" x14ac:dyDescent="0.35">
      <c r="A2768" s="4">
        <v>2025</v>
      </c>
      <c r="B2768" s="4" t="s">
        <v>147</v>
      </c>
      <c r="C2768" s="4" t="s">
        <v>148</v>
      </c>
      <c r="D2768" s="55">
        <v>45908</v>
      </c>
      <c r="E2768" s="4" t="s">
        <v>3708</v>
      </c>
      <c r="F2768" s="4" t="s">
        <v>3709</v>
      </c>
      <c r="G2768" s="4" t="s">
        <v>37</v>
      </c>
      <c r="H2768" s="4" t="s">
        <v>38</v>
      </c>
      <c r="I2768" s="4" t="s">
        <v>5120</v>
      </c>
      <c r="J2768" s="4">
        <v>3</v>
      </c>
      <c r="K2768" s="55">
        <v>45948</v>
      </c>
      <c r="L2768" s="4" t="s">
        <v>860</v>
      </c>
      <c r="M2768" s="4" t="s">
        <v>2983</v>
      </c>
      <c r="N2768" s="55" t="s">
        <v>3710</v>
      </c>
      <c r="O2768" s="4" t="s">
        <v>7237</v>
      </c>
      <c r="P2768" s="55">
        <v>45948</v>
      </c>
      <c r="Q2768" s="4" t="s">
        <v>7238</v>
      </c>
      <c r="R2768" s="4"/>
      <c r="S2768" s="4"/>
      <c r="T2768" s="4">
        <v>0</v>
      </c>
      <c r="U2768" s="4" t="s">
        <v>150</v>
      </c>
      <c r="V2768" s="4">
        <v>300087</v>
      </c>
      <c r="W2768" s="4" t="s">
        <v>4557</v>
      </c>
      <c r="X2768" s="4">
        <v>300087</v>
      </c>
      <c r="Y2768" s="4" t="s">
        <v>4557</v>
      </c>
      <c r="Z2768" s="4">
        <v>2</v>
      </c>
      <c r="AA2768" s="4" t="s">
        <v>72</v>
      </c>
      <c r="AB2768" s="4">
        <v>1</v>
      </c>
      <c r="AC2768" s="4" t="s">
        <v>73</v>
      </c>
      <c r="AD2768" s="36">
        <v>3</v>
      </c>
      <c r="AE2768" s="36" t="s">
        <v>4558</v>
      </c>
      <c r="AF2768" s="4"/>
      <c r="AG2768" s="4"/>
      <c r="AH2768" s="4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</row>
    <row r="2769" spans="1:46" ht="15" customHeight="1" x14ac:dyDescent="0.35">
      <c r="A2769" s="4">
        <v>2025</v>
      </c>
      <c r="B2769" s="4" t="s">
        <v>147</v>
      </c>
      <c r="C2769" s="4" t="s">
        <v>148</v>
      </c>
      <c r="D2769" s="55">
        <v>45909</v>
      </c>
      <c r="E2769" s="4" t="s">
        <v>3708</v>
      </c>
      <c r="F2769" s="4" t="s">
        <v>3709</v>
      </c>
      <c r="G2769" s="4" t="s">
        <v>37</v>
      </c>
      <c r="H2769" s="4" t="s">
        <v>38</v>
      </c>
      <c r="I2769" s="4" t="s">
        <v>5120</v>
      </c>
      <c r="J2769" s="4">
        <v>3</v>
      </c>
      <c r="K2769" s="55">
        <v>45933</v>
      </c>
      <c r="L2769" s="4" t="s">
        <v>860</v>
      </c>
      <c r="M2769" s="4" t="s">
        <v>3632</v>
      </c>
      <c r="N2769" s="55" t="s">
        <v>3710</v>
      </c>
      <c r="O2769" s="4" t="s">
        <v>7239</v>
      </c>
      <c r="P2769" s="55">
        <v>45933</v>
      </c>
      <c r="Q2769" s="4" t="s">
        <v>7240</v>
      </c>
      <c r="R2769" s="4"/>
      <c r="S2769" s="4"/>
      <c r="T2769" s="4" t="s">
        <v>1921</v>
      </c>
      <c r="U2769" s="4" t="s">
        <v>150</v>
      </c>
      <c r="V2769" s="4">
        <v>300107</v>
      </c>
      <c r="W2769" s="4" t="s">
        <v>7241</v>
      </c>
      <c r="X2769" s="4">
        <v>300107</v>
      </c>
      <c r="Y2769" s="4" t="s">
        <v>7241</v>
      </c>
      <c r="Z2769" s="4">
        <v>2</v>
      </c>
      <c r="AA2769" s="4" t="s">
        <v>72</v>
      </c>
      <c r="AB2769" s="4">
        <v>3</v>
      </c>
      <c r="AC2769" s="4" t="s">
        <v>1924</v>
      </c>
      <c r="AD2769" s="36">
        <v>6</v>
      </c>
      <c r="AE2769" s="36" t="s">
        <v>7242</v>
      </c>
      <c r="AF2769" s="4"/>
      <c r="AG2769" s="4"/>
      <c r="AH2769" s="4"/>
      <c r="AI2769" s="6"/>
      <c r="AJ2769" s="6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</row>
    <row r="2770" spans="1:46" ht="15" customHeight="1" x14ac:dyDescent="0.35">
      <c r="A2770" s="4">
        <v>2025</v>
      </c>
      <c r="B2770" s="4" t="s">
        <v>147</v>
      </c>
      <c r="C2770" s="4" t="s">
        <v>148</v>
      </c>
      <c r="D2770" s="55">
        <v>45910</v>
      </c>
      <c r="E2770" s="4" t="s">
        <v>3708</v>
      </c>
      <c r="F2770" s="4" t="s">
        <v>3709</v>
      </c>
      <c r="G2770" s="4" t="s">
        <v>37</v>
      </c>
      <c r="H2770" s="4" t="s">
        <v>38</v>
      </c>
      <c r="I2770" s="4" t="s">
        <v>5120</v>
      </c>
      <c r="J2770" s="4">
        <v>4</v>
      </c>
      <c r="K2770" s="55">
        <v>45979</v>
      </c>
      <c r="L2770" s="4" t="s">
        <v>860</v>
      </c>
      <c r="M2770" s="4" t="s">
        <v>4545</v>
      </c>
      <c r="N2770" s="55" t="s">
        <v>3710</v>
      </c>
      <c r="O2770" s="4" t="s">
        <v>7243</v>
      </c>
      <c r="P2770" s="55">
        <v>45979</v>
      </c>
      <c r="Q2770" s="4" t="s">
        <v>7244</v>
      </c>
      <c r="R2770" s="4"/>
      <c r="S2770" s="4"/>
      <c r="T2770" s="4" t="s">
        <v>1921</v>
      </c>
      <c r="U2770" s="4" t="s">
        <v>150</v>
      </c>
      <c r="V2770" s="4">
        <v>301069</v>
      </c>
      <c r="W2770" s="4" t="s">
        <v>6558</v>
      </c>
      <c r="X2770" s="4">
        <v>301069</v>
      </c>
      <c r="Y2770" s="4" t="s">
        <v>6558</v>
      </c>
      <c r="Z2770" s="4">
        <v>12</v>
      </c>
      <c r="AA2770" s="4" t="s">
        <v>83</v>
      </c>
      <c r="AB2770" s="4">
        <v>4</v>
      </c>
      <c r="AC2770" s="4" t="s">
        <v>2670</v>
      </c>
      <c r="AD2770" s="36">
        <v>18</v>
      </c>
      <c r="AE2770" s="36" t="s">
        <v>7245</v>
      </c>
      <c r="AF2770" s="4"/>
      <c r="AG2770" s="4"/>
      <c r="AH2770" s="4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</row>
    <row r="2771" spans="1:46" ht="15" customHeight="1" x14ac:dyDescent="0.35">
      <c r="A2771" s="4">
        <v>2026</v>
      </c>
      <c r="B2771" s="4" t="s">
        <v>147</v>
      </c>
      <c r="C2771" s="4" t="s">
        <v>148</v>
      </c>
      <c r="D2771" s="55">
        <v>45907</v>
      </c>
      <c r="E2771" s="4" t="s">
        <v>3708</v>
      </c>
      <c r="F2771" s="4" t="s">
        <v>3709</v>
      </c>
      <c r="G2771" s="4" t="s">
        <v>37</v>
      </c>
      <c r="H2771" s="4" t="s">
        <v>4538</v>
      </c>
      <c r="I2771" s="4" t="s">
        <v>2712</v>
      </c>
      <c r="J2771" s="4">
        <v>2</v>
      </c>
      <c r="K2771" s="55">
        <v>45950</v>
      </c>
      <c r="L2771" s="4" t="s">
        <v>4644</v>
      </c>
      <c r="M2771" s="4" t="s">
        <v>7246</v>
      </c>
      <c r="N2771" s="55" t="s">
        <v>3710</v>
      </c>
      <c r="O2771" s="4"/>
      <c r="P2771" s="55"/>
      <c r="Q2771" s="4"/>
      <c r="R2771" s="4"/>
      <c r="S2771" s="4"/>
      <c r="T2771" s="4">
        <v>0</v>
      </c>
      <c r="U2771" s="4" t="s">
        <v>150</v>
      </c>
      <c r="V2771" s="4">
        <v>301783</v>
      </c>
      <c r="W2771" s="4" t="s">
        <v>7247</v>
      </c>
      <c r="X2771" s="4">
        <v>301783</v>
      </c>
      <c r="Y2771" s="4" t="s">
        <v>7247</v>
      </c>
      <c r="Z2771" s="4">
        <v>23</v>
      </c>
      <c r="AA2771" s="4" t="s">
        <v>113</v>
      </c>
      <c r="AB2771" s="4">
        <v>1</v>
      </c>
      <c r="AC2771" s="4" t="s">
        <v>113</v>
      </c>
      <c r="AD2771" s="36">
        <v>6</v>
      </c>
      <c r="AE2771" s="36" t="s">
        <v>7248</v>
      </c>
      <c r="AF2771" s="4"/>
      <c r="AG2771" s="4"/>
      <c r="AH2771" s="4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</row>
    <row r="2772" spans="1:46" ht="15" customHeight="1" x14ac:dyDescent="0.35">
      <c r="A2772" s="4">
        <v>2025</v>
      </c>
      <c r="B2772" s="4" t="s">
        <v>147</v>
      </c>
      <c r="C2772" s="4" t="s">
        <v>148</v>
      </c>
      <c r="D2772" s="55">
        <v>45884</v>
      </c>
      <c r="E2772" s="4" t="s">
        <v>3708</v>
      </c>
      <c r="F2772" s="4" t="s">
        <v>3709</v>
      </c>
      <c r="G2772" s="4" t="s">
        <v>37</v>
      </c>
      <c r="H2772" s="4" t="s">
        <v>38</v>
      </c>
      <c r="I2772" s="4" t="s">
        <v>5120</v>
      </c>
      <c r="J2772" s="4">
        <v>2</v>
      </c>
      <c r="K2772" s="55">
        <v>45915</v>
      </c>
      <c r="L2772" s="4" t="s">
        <v>860</v>
      </c>
      <c r="M2772" s="4" t="s">
        <v>2983</v>
      </c>
      <c r="N2772" s="55" t="s">
        <v>3710</v>
      </c>
      <c r="O2772" s="4" t="s">
        <v>7249</v>
      </c>
      <c r="P2772" s="55">
        <v>45915</v>
      </c>
      <c r="Q2772" s="4" t="s">
        <v>7250</v>
      </c>
      <c r="R2772" s="4"/>
      <c r="S2772" s="4"/>
      <c r="T2772" s="4" t="s">
        <v>1921</v>
      </c>
      <c r="U2772" s="4" t="s">
        <v>150</v>
      </c>
      <c r="V2772" s="4">
        <v>301076</v>
      </c>
      <c r="W2772" s="4" t="s">
        <v>2710</v>
      </c>
      <c r="X2772" s="4">
        <v>301076</v>
      </c>
      <c r="Y2772" s="4" t="s">
        <v>2710</v>
      </c>
      <c r="Z2772" s="4">
        <v>12</v>
      </c>
      <c r="AA2772" s="4" t="s">
        <v>83</v>
      </c>
      <c r="AB2772" s="4">
        <v>4</v>
      </c>
      <c r="AC2772" s="4" t="s">
        <v>2670</v>
      </c>
      <c r="AD2772" s="36">
        <v>25</v>
      </c>
      <c r="AE2772" s="36" t="s">
        <v>2711</v>
      </c>
      <c r="AF2772" s="4"/>
      <c r="AG2772" s="4"/>
      <c r="AH2772" s="4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</row>
    <row r="2773" spans="1:46" ht="15" customHeight="1" x14ac:dyDescent="0.35">
      <c r="A2773" s="4">
        <v>2026</v>
      </c>
      <c r="B2773" s="4" t="s">
        <v>147</v>
      </c>
      <c r="C2773" s="4" t="s">
        <v>148</v>
      </c>
      <c r="D2773" s="55">
        <v>45905</v>
      </c>
      <c r="E2773" s="4" t="s">
        <v>3708</v>
      </c>
      <c r="F2773" s="4" t="s">
        <v>3709</v>
      </c>
      <c r="G2773" s="4" t="s">
        <v>37</v>
      </c>
      <c r="H2773" s="4" t="s">
        <v>4538</v>
      </c>
      <c r="I2773" s="4" t="s">
        <v>4515</v>
      </c>
      <c r="J2773" s="4">
        <v>3</v>
      </c>
      <c r="K2773" s="55">
        <v>46106</v>
      </c>
      <c r="L2773" s="4" t="s">
        <v>4540</v>
      </c>
      <c r="M2773" s="4"/>
      <c r="N2773" s="55" t="s">
        <v>4516</v>
      </c>
      <c r="O2773" s="4"/>
      <c r="P2773" s="55"/>
      <c r="Q2773" s="4"/>
      <c r="R2773" s="4"/>
      <c r="S2773" s="4"/>
      <c r="T2773" s="4" t="s">
        <v>1921</v>
      </c>
      <c r="U2773" s="4" t="s">
        <v>150</v>
      </c>
      <c r="V2773" s="4">
        <v>301480</v>
      </c>
      <c r="W2773" s="4" t="s">
        <v>7251</v>
      </c>
      <c r="X2773" s="4">
        <v>301480</v>
      </c>
      <c r="Y2773" s="4" t="s">
        <v>7251</v>
      </c>
      <c r="Z2773" s="4">
        <v>17</v>
      </c>
      <c r="AA2773" s="4" t="s">
        <v>319</v>
      </c>
      <c r="AB2773" s="4">
        <v>3</v>
      </c>
      <c r="AC2773" s="4" t="s">
        <v>1537</v>
      </c>
      <c r="AD2773" s="36">
        <v>3</v>
      </c>
      <c r="AE2773" s="36" t="s">
        <v>1537</v>
      </c>
      <c r="AF2773" s="4"/>
      <c r="AG2773" s="4"/>
      <c r="AH2773" s="4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</row>
    <row r="2774" spans="1:46" ht="15" customHeight="1" x14ac:dyDescent="0.35">
      <c r="A2774" s="4">
        <v>2025</v>
      </c>
      <c r="B2774" s="4" t="s">
        <v>147</v>
      </c>
      <c r="C2774" s="4" t="s">
        <v>207</v>
      </c>
      <c r="D2774" s="55">
        <v>45848</v>
      </c>
      <c r="E2774" s="4" t="s">
        <v>4420</v>
      </c>
      <c r="F2774" s="4" t="s">
        <v>36</v>
      </c>
      <c r="G2774" s="4" t="s">
        <v>921</v>
      </c>
      <c r="H2774" s="4" t="s">
        <v>38</v>
      </c>
      <c r="I2774" s="4" t="s">
        <v>2712</v>
      </c>
      <c r="J2774" s="4">
        <v>3</v>
      </c>
      <c r="K2774" s="55">
        <v>45910</v>
      </c>
      <c r="L2774" s="4" t="s">
        <v>860</v>
      </c>
      <c r="M2774" s="4" t="s">
        <v>2983</v>
      </c>
      <c r="N2774" s="55" t="s">
        <v>3710</v>
      </c>
      <c r="O2774" s="4" t="s">
        <v>7252</v>
      </c>
      <c r="P2774" s="55">
        <v>45910</v>
      </c>
      <c r="Q2774" s="4" t="s">
        <v>7253</v>
      </c>
      <c r="R2774" s="4"/>
      <c r="S2774" s="4"/>
      <c r="T2774" s="4">
        <v>0</v>
      </c>
      <c r="U2774" s="4" t="s">
        <v>150</v>
      </c>
      <c r="V2774" s="4">
        <v>300927</v>
      </c>
      <c r="W2774" s="4" t="s">
        <v>1996</v>
      </c>
      <c r="X2774" s="4">
        <v>300927</v>
      </c>
      <c r="Y2774" s="4" t="s">
        <v>1996</v>
      </c>
      <c r="Z2774" s="4">
        <v>10</v>
      </c>
      <c r="AA2774" s="4" t="s">
        <v>256</v>
      </c>
      <c r="AB2774" s="4">
        <v>6</v>
      </c>
      <c r="AC2774" s="4" t="s">
        <v>880</v>
      </c>
      <c r="AD2774" s="36">
        <v>1</v>
      </c>
      <c r="AE2774" s="36" t="s">
        <v>881</v>
      </c>
      <c r="AF2774" s="4"/>
      <c r="AG2774" s="4"/>
      <c r="AH2774" s="4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</row>
    <row r="2775" spans="1:46" ht="15" customHeight="1" x14ac:dyDescent="0.35">
      <c r="A2775" s="4">
        <v>2025</v>
      </c>
      <c r="B2775" s="4" t="s">
        <v>147</v>
      </c>
      <c r="C2775" s="4" t="s">
        <v>148</v>
      </c>
      <c r="D2775" s="55">
        <v>45884</v>
      </c>
      <c r="E2775" s="4" t="s">
        <v>3708</v>
      </c>
      <c r="F2775" s="4" t="s">
        <v>3709</v>
      </c>
      <c r="G2775" s="4" t="s">
        <v>37</v>
      </c>
      <c r="H2775" s="4" t="s">
        <v>38</v>
      </c>
      <c r="I2775" s="4" t="s">
        <v>5120</v>
      </c>
      <c r="J2775" s="4">
        <v>2</v>
      </c>
      <c r="K2775" s="55">
        <v>45915</v>
      </c>
      <c r="L2775" s="4" t="s">
        <v>860</v>
      </c>
      <c r="M2775" s="4" t="s">
        <v>3632</v>
      </c>
      <c r="N2775" s="55" t="s">
        <v>3710</v>
      </c>
      <c r="O2775" s="4" t="s">
        <v>7254</v>
      </c>
      <c r="P2775" s="55">
        <v>45915</v>
      </c>
      <c r="Q2775" s="4" t="s">
        <v>7255</v>
      </c>
      <c r="R2775" s="4"/>
      <c r="S2775" s="4"/>
      <c r="T2775" s="4" t="s">
        <v>1921</v>
      </c>
      <c r="U2775" s="4" t="s">
        <v>150</v>
      </c>
      <c r="V2775" s="4">
        <v>300141</v>
      </c>
      <c r="W2775" s="4" t="s">
        <v>5614</v>
      </c>
      <c r="X2775" s="4">
        <v>300141</v>
      </c>
      <c r="Y2775" s="4" t="s">
        <v>5614</v>
      </c>
      <c r="Z2775" s="4">
        <v>2</v>
      </c>
      <c r="AA2775" s="4" t="s">
        <v>72</v>
      </c>
      <c r="AB2775" s="4">
        <v>8</v>
      </c>
      <c r="AC2775" s="4" t="s">
        <v>3093</v>
      </c>
      <c r="AD2775" s="36">
        <v>3</v>
      </c>
      <c r="AE2775" s="36" t="s">
        <v>5615</v>
      </c>
      <c r="AF2775" s="4"/>
      <c r="AG2775" s="4"/>
      <c r="AH2775" s="4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</row>
    <row r="2776" spans="1:46" ht="15" customHeight="1" x14ac:dyDescent="0.35">
      <c r="A2776" s="4">
        <v>2025</v>
      </c>
      <c r="B2776" s="4" t="s">
        <v>34</v>
      </c>
      <c r="C2776" s="4" t="s">
        <v>34</v>
      </c>
      <c r="D2776" s="55">
        <v>45863</v>
      </c>
      <c r="E2776" s="4" t="s">
        <v>4533</v>
      </c>
      <c r="F2776" s="4" t="s">
        <v>3709</v>
      </c>
      <c r="G2776" s="4" t="s">
        <v>5808</v>
      </c>
      <c r="H2776" s="4" t="s">
        <v>38</v>
      </c>
      <c r="I2776" s="4" t="s">
        <v>2728</v>
      </c>
      <c r="J2776" s="4">
        <v>2</v>
      </c>
      <c r="K2776" s="55">
        <v>45919</v>
      </c>
      <c r="L2776" s="4" t="s">
        <v>860</v>
      </c>
      <c r="M2776" s="4" t="s">
        <v>3632</v>
      </c>
      <c r="N2776" s="55" t="s">
        <v>4973</v>
      </c>
      <c r="O2776" s="4" t="s">
        <v>7256</v>
      </c>
      <c r="P2776" s="55">
        <v>45919</v>
      </c>
      <c r="Q2776" s="4" t="s">
        <v>7257</v>
      </c>
      <c r="R2776" s="4"/>
      <c r="S2776" s="4"/>
      <c r="T2776" s="4" t="s">
        <v>7258</v>
      </c>
      <c r="U2776" s="4" t="s">
        <v>59</v>
      </c>
      <c r="V2776" s="4">
        <v>38</v>
      </c>
      <c r="W2776" s="4" t="s">
        <v>184</v>
      </c>
      <c r="X2776" s="4">
        <v>1086</v>
      </c>
      <c r="Y2776" s="4" t="s">
        <v>184</v>
      </c>
      <c r="Z2776" s="4">
        <v>15</v>
      </c>
      <c r="AA2776" s="4" t="s">
        <v>43</v>
      </c>
      <c r="AB2776" s="4">
        <v>1</v>
      </c>
      <c r="AC2776" s="4" t="s">
        <v>43</v>
      </c>
      <c r="AD2776" s="36">
        <v>31</v>
      </c>
      <c r="AE2776" s="36" t="s">
        <v>49</v>
      </c>
      <c r="AF2776" s="4"/>
      <c r="AG2776" s="4"/>
      <c r="AH2776" s="4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</row>
    <row r="2777" spans="1:46" ht="15" customHeight="1" x14ac:dyDescent="0.35">
      <c r="A2777" s="4">
        <v>2025</v>
      </c>
      <c r="B2777" s="4" t="s">
        <v>147</v>
      </c>
      <c r="C2777" s="4" t="s">
        <v>148</v>
      </c>
      <c r="D2777" s="55">
        <v>45894</v>
      </c>
      <c r="E2777" s="4" t="s">
        <v>3708</v>
      </c>
      <c r="F2777" s="4" t="s">
        <v>3709</v>
      </c>
      <c r="G2777" s="4" t="s">
        <v>37</v>
      </c>
      <c r="H2777" s="4" t="s">
        <v>38</v>
      </c>
      <c r="I2777" s="4" t="s">
        <v>2728</v>
      </c>
      <c r="J2777" s="4">
        <v>5</v>
      </c>
      <c r="K2777" s="55">
        <v>45953</v>
      </c>
      <c r="L2777" s="4" t="s">
        <v>860</v>
      </c>
      <c r="M2777" s="4" t="s">
        <v>2983</v>
      </c>
      <c r="N2777" s="55" t="s">
        <v>5332</v>
      </c>
      <c r="O2777" s="4" t="s">
        <v>7259</v>
      </c>
      <c r="P2777" s="55">
        <v>45953</v>
      </c>
      <c r="Q2777" s="4" t="s">
        <v>7260</v>
      </c>
      <c r="R2777" s="4"/>
      <c r="S2777" s="4"/>
      <c r="T2777" s="4">
        <v>0</v>
      </c>
      <c r="U2777" s="4" t="s">
        <v>150</v>
      </c>
      <c r="V2777" s="4">
        <v>300444</v>
      </c>
      <c r="W2777" s="4" t="s">
        <v>7261</v>
      </c>
      <c r="X2777" s="4">
        <v>300444</v>
      </c>
      <c r="Y2777" s="4" t="s">
        <v>7261</v>
      </c>
      <c r="Z2777" s="4">
        <v>5</v>
      </c>
      <c r="AA2777" s="4" t="s">
        <v>77</v>
      </c>
      <c r="AB2777" s="4">
        <v>1</v>
      </c>
      <c r="AC2777" s="4" t="s">
        <v>78</v>
      </c>
      <c r="AD2777" s="36">
        <v>5</v>
      </c>
      <c r="AE2777" s="36" t="s">
        <v>7262</v>
      </c>
      <c r="AF2777" s="4"/>
      <c r="AG2777" s="4"/>
      <c r="AH2777" s="4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</row>
    <row r="2778" spans="1:46" ht="15" customHeight="1" x14ac:dyDescent="0.35">
      <c r="A2778" s="4">
        <v>2025</v>
      </c>
      <c r="B2778" s="4" t="s">
        <v>147</v>
      </c>
      <c r="C2778" s="4" t="s">
        <v>148</v>
      </c>
      <c r="D2778" s="55">
        <v>45884</v>
      </c>
      <c r="E2778" s="4" t="s">
        <v>3708</v>
      </c>
      <c r="F2778" s="4" t="s">
        <v>3709</v>
      </c>
      <c r="G2778" s="4" t="s">
        <v>37</v>
      </c>
      <c r="H2778" s="4" t="s">
        <v>38</v>
      </c>
      <c r="I2778" s="4" t="s">
        <v>5120</v>
      </c>
      <c r="J2778" s="4">
        <v>3</v>
      </c>
      <c r="K2778" s="55">
        <v>45915</v>
      </c>
      <c r="L2778" s="4" t="s">
        <v>860</v>
      </c>
      <c r="M2778" s="4" t="s">
        <v>3632</v>
      </c>
      <c r="N2778" s="55" t="s">
        <v>3710</v>
      </c>
      <c r="O2778" s="4" t="s">
        <v>7254</v>
      </c>
      <c r="P2778" s="55">
        <v>45915</v>
      </c>
      <c r="Q2778" s="4" t="s">
        <v>7263</v>
      </c>
      <c r="R2778" s="4"/>
      <c r="S2778" s="4"/>
      <c r="T2778" s="4" t="s">
        <v>1921</v>
      </c>
      <c r="U2778" s="4" t="s">
        <v>150</v>
      </c>
      <c r="V2778" s="4">
        <v>300245</v>
      </c>
      <c r="W2778" s="4" t="s">
        <v>7264</v>
      </c>
      <c r="X2778" s="4">
        <v>300245</v>
      </c>
      <c r="Y2778" s="4" t="s">
        <v>7264</v>
      </c>
      <c r="Z2778" s="4">
        <v>2</v>
      </c>
      <c r="AA2778" s="4" t="s">
        <v>72</v>
      </c>
      <c r="AB2778" s="4">
        <v>20</v>
      </c>
      <c r="AC2778" s="4" t="s">
        <v>1464</v>
      </c>
      <c r="AD2778" s="36">
        <v>3</v>
      </c>
      <c r="AE2778" s="36" t="s">
        <v>7265</v>
      </c>
      <c r="AF2778" s="4"/>
      <c r="AG2778" s="4"/>
      <c r="AH2778" s="4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</row>
    <row r="2779" spans="1:46" ht="15" customHeight="1" x14ac:dyDescent="0.35">
      <c r="A2779" s="4">
        <v>2025</v>
      </c>
      <c r="B2779" s="4" t="s">
        <v>147</v>
      </c>
      <c r="C2779" s="4" t="s">
        <v>207</v>
      </c>
      <c r="D2779" s="55">
        <v>45889</v>
      </c>
      <c r="E2779" s="4" t="s">
        <v>3708</v>
      </c>
      <c r="F2779" s="4" t="s">
        <v>3709</v>
      </c>
      <c r="G2779" s="4" t="s">
        <v>37</v>
      </c>
      <c r="H2779" s="4" t="s">
        <v>38</v>
      </c>
      <c r="I2779" s="4" t="s">
        <v>5120</v>
      </c>
      <c r="J2779" s="4">
        <v>3</v>
      </c>
      <c r="K2779" s="55">
        <v>45916</v>
      </c>
      <c r="L2779" s="4" t="s">
        <v>860</v>
      </c>
      <c r="M2779" s="4" t="s">
        <v>3632</v>
      </c>
      <c r="N2779" s="55" t="s">
        <v>4546</v>
      </c>
      <c r="O2779" s="4" t="s">
        <v>7266</v>
      </c>
      <c r="P2779" s="55">
        <v>45916</v>
      </c>
      <c r="Q2779" s="4" t="s">
        <v>7267</v>
      </c>
      <c r="R2779" s="4"/>
      <c r="S2779" s="4"/>
      <c r="T2779" s="4" t="s">
        <v>1921</v>
      </c>
      <c r="U2779" s="4" t="s">
        <v>150</v>
      </c>
      <c r="V2779" s="4">
        <v>300110</v>
      </c>
      <c r="W2779" s="4" t="s">
        <v>4502</v>
      </c>
      <c r="X2779" s="4">
        <v>300110</v>
      </c>
      <c r="Y2779" s="4" t="s">
        <v>4502</v>
      </c>
      <c r="Z2779" s="4">
        <v>2</v>
      </c>
      <c r="AA2779" s="4" t="s">
        <v>72</v>
      </c>
      <c r="AB2779" s="4">
        <v>5</v>
      </c>
      <c r="AC2779" s="4" t="s">
        <v>1440</v>
      </c>
      <c r="AD2779" s="36">
        <v>1</v>
      </c>
      <c r="AE2779" s="36" t="s">
        <v>4503</v>
      </c>
      <c r="AF2779" s="4"/>
      <c r="AG2779" s="4"/>
      <c r="AH2779" s="4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</row>
    <row r="2780" spans="1:46" ht="15" customHeight="1" x14ac:dyDescent="0.35">
      <c r="A2780" s="4">
        <v>2025</v>
      </c>
      <c r="B2780" s="4" t="s">
        <v>147</v>
      </c>
      <c r="C2780" s="4" t="s">
        <v>148</v>
      </c>
      <c r="D2780" s="55">
        <v>45910</v>
      </c>
      <c r="E2780" s="4" t="s">
        <v>4420</v>
      </c>
      <c r="F2780" s="4" t="s">
        <v>36</v>
      </c>
      <c r="G2780" s="4" t="s">
        <v>921</v>
      </c>
      <c r="H2780" s="4" t="s">
        <v>38</v>
      </c>
      <c r="I2780" s="4" t="s">
        <v>2755</v>
      </c>
      <c r="J2780" s="4">
        <v>1</v>
      </c>
      <c r="K2780" s="55">
        <v>45926</v>
      </c>
      <c r="L2780" s="4" t="s">
        <v>860</v>
      </c>
      <c r="M2780" s="4" t="s">
        <v>2983</v>
      </c>
      <c r="N2780" s="55" t="s">
        <v>3710</v>
      </c>
      <c r="O2780" s="4" t="s">
        <v>7268</v>
      </c>
      <c r="P2780" s="55">
        <v>45926</v>
      </c>
      <c r="Q2780" s="4" t="s">
        <v>7269</v>
      </c>
      <c r="R2780" s="4"/>
      <c r="S2780" s="4"/>
      <c r="T2780" s="4">
        <v>0</v>
      </c>
      <c r="U2780" s="4" t="s">
        <v>150</v>
      </c>
      <c r="V2780" s="4">
        <v>300715</v>
      </c>
      <c r="W2780" s="4" t="s">
        <v>4592</v>
      </c>
      <c r="X2780" s="4">
        <v>300715</v>
      </c>
      <c r="Y2780" s="4" t="s">
        <v>4592</v>
      </c>
      <c r="Z2780" s="4">
        <v>8</v>
      </c>
      <c r="AA2780" s="4" t="s">
        <v>191</v>
      </c>
      <c r="AB2780" s="4">
        <v>4</v>
      </c>
      <c r="AC2780" s="4" t="s">
        <v>2284</v>
      </c>
      <c r="AD2780" s="36">
        <v>8</v>
      </c>
      <c r="AE2780" s="36" t="s">
        <v>4593</v>
      </c>
      <c r="AF2780" s="4"/>
      <c r="AG2780" s="4"/>
      <c r="AH2780" s="4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</row>
    <row r="2781" spans="1:46" ht="15" customHeight="1" x14ac:dyDescent="0.35">
      <c r="A2781" s="4">
        <v>2025</v>
      </c>
      <c r="B2781" s="4" t="s">
        <v>147</v>
      </c>
      <c r="C2781" s="4" t="s">
        <v>148</v>
      </c>
      <c r="D2781" s="55">
        <v>45915</v>
      </c>
      <c r="E2781" s="4" t="s">
        <v>3708</v>
      </c>
      <c r="F2781" s="4" t="s">
        <v>3709</v>
      </c>
      <c r="G2781" s="4" t="s">
        <v>37</v>
      </c>
      <c r="H2781" s="4" t="s">
        <v>38</v>
      </c>
      <c r="I2781" s="4" t="s">
        <v>748</v>
      </c>
      <c r="J2781" s="4">
        <v>8</v>
      </c>
      <c r="K2781" s="55">
        <v>45968</v>
      </c>
      <c r="L2781" s="4" t="s">
        <v>860</v>
      </c>
      <c r="M2781" s="4" t="s">
        <v>3632</v>
      </c>
      <c r="N2781" s="55" t="s">
        <v>3710</v>
      </c>
      <c r="O2781" s="4" t="s">
        <v>7270</v>
      </c>
      <c r="P2781" s="55">
        <v>45968</v>
      </c>
      <c r="Q2781" s="4" t="s">
        <v>7271</v>
      </c>
      <c r="R2781" s="4"/>
      <c r="S2781" s="4"/>
      <c r="T2781" s="4" t="s">
        <v>1921</v>
      </c>
      <c r="U2781" s="4" t="s">
        <v>150</v>
      </c>
      <c r="V2781" s="4">
        <v>301404</v>
      </c>
      <c r="W2781" s="4" t="s">
        <v>7272</v>
      </c>
      <c r="X2781" s="4">
        <v>301404</v>
      </c>
      <c r="Y2781" s="4" t="s">
        <v>7272</v>
      </c>
      <c r="Z2781" s="4">
        <v>15</v>
      </c>
      <c r="AA2781" s="4" t="s">
        <v>43</v>
      </c>
      <c r="AB2781" s="4">
        <v>10</v>
      </c>
      <c r="AC2781" s="4" t="s">
        <v>3379</v>
      </c>
      <c r="AD2781" s="36">
        <v>16</v>
      </c>
      <c r="AE2781" s="36" t="s">
        <v>7273</v>
      </c>
      <c r="AF2781" s="4"/>
      <c r="AG2781" s="4"/>
      <c r="AH2781" s="4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</row>
    <row r="2782" spans="1:46" ht="15" customHeight="1" x14ac:dyDescent="0.35">
      <c r="A2782" s="4">
        <v>2025</v>
      </c>
      <c r="B2782" s="4" t="s">
        <v>147</v>
      </c>
      <c r="C2782" s="4" t="s">
        <v>148</v>
      </c>
      <c r="D2782" s="55">
        <v>45889</v>
      </c>
      <c r="E2782" s="4" t="s">
        <v>3708</v>
      </c>
      <c r="F2782" s="4" t="s">
        <v>3709</v>
      </c>
      <c r="G2782" s="4" t="s">
        <v>37</v>
      </c>
      <c r="H2782" s="4" t="s">
        <v>38</v>
      </c>
      <c r="I2782" s="4" t="s">
        <v>5120</v>
      </c>
      <c r="J2782" s="4">
        <v>3</v>
      </c>
      <c r="K2782" s="55">
        <v>45916</v>
      </c>
      <c r="L2782" s="4" t="s">
        <v>860</v>
      </c>
      <c r="M2782" s="4" t="s">
        <v>3632</v>
      </c>
      <c r="N2782" s="55" t="s">
        <v>3710</v>
      </c>
      <c r="O2782" s="4" t="s">
        <v>7274</v>
      </c>
      <c r="P2782" s="55">
        <v>45916</v>
      </c>
      <c r="Q2782" s="4" t="s">
        <v>7275</v>
      </c>
      <c r="R2782" s="4"/>
      <c r="S2782" s="4"/>
      <c r="T2782" s="4" t="s">
        <v>1921</v>
      </c>
      <c r="U2782" s="4" t="s">
        <v>150</v>
      </c>
      <c r="V2782" s="4">
        <v>300195</v>
      </c>
      <c r="W2782" s="4" t="s">
        <v>7276</v>
      </c>
      <c r="X2782" s="4">
        <v>300195</v>
      </c>
      <c r="Y2782" s="4" t="s">
        <v>7276</v>
      </c>
      <c r="Z2782" s="4">
        <v>2</v>
      </c>
      <c r="AA2782" s="4" t="s">
        <v>72</v>
      </c>
      <c r="AB2782" s="4">
        <v>14</v>
      </c>
      <c r="AC2782" s="4" t="s">
        <v>2364</v>
      </c>
      <c r="AD2782" s="36">
        <v>7</v>
      </c>
      <c r="AE2782" s="36" t="s">
        <v>7277</v>
      </c>
      <c r="AF2782" s="4"/>
      <c r="AG2782" s="4"/>
      <c r="AH2782" s="4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</row>
    <row r="2783" spans="1:46" ht="15" customHeight="1" x14ac:dyDescent="0.35">
      <c r="A2783" s="4">
        <v>2025</v>
      </c>
      <c r="B2783" s="4" t="s">
        <v>147</v>
      </c>
      <c r="C2783" s="4" t="s">
        <v>148</v>
      </c>
      <c r="D2783" s="55">
        <v>45901</v>
      </c>
      <c r="E2783" s="4" t="s">
        <v>3708</v>
      </c>
      <c r="F2783" s="4" t="s">
        <v>3709</v>
      </c>
      <c r="G2783" s="4" t="s">
        <v>37</v>
      </c>
      <c r="H2783" s="4" t="s">
        <v>38</v>
      </c>
      <c r="I2783" s="4" t="s">
        <v>5120</v>
      </c>
      <c r="J2783" s="4">
        <v>4</v>
      </c>
      <c r="K2783" s="55">
        <v>46021</v>
      </c>
      <c r="L2783" s="4" t="s">
        <v>860</v>
      </c>
      <c r="M2783" s="4" t="s">
        <v>4545</v>
      </c>
      <c r="N2783" s="55" t="s">
        <v>5332</v>
      </c>
      <c r="O2783" s="4" t="s">
        <v>7278</v>
      </c>
      <c r="P2783" s="55">
        <v>46021</v>
      </c>
      <c r="Q2783" s="4" t="s">
        <v>7279</v>
      </c>
      <c r="R2783" s="4"/>
      <c r="S2783" s="4"/>
      <c r="T2783" s="4">
        <v>0</v>
      </c>
      <c r="U2783" s="4" t="s">
        <v>150</v>
      </c>
      <c r="V2783" s="4">
        <v>301043</v>
      </c>
      <c r="W2783" s="4" t="s">
        <v>7280</v>
      </c>
      <c r="X2783" s="4">
        <v>301043</v>
      </c>
      <c r="Y2783" s="4" t="s">
        <v>7280</v>
      </c>
      <c r="Z2783" s="4">
        <v>12</v>
      </c>
      <c r="AA2783" s="4" t="s">
        <v>83</v>
      </c>
      <c r="AB2783" s="4">
        <v>2</v>
      </c>
      <c r="AC2783" s="4" t="s">
        <v>1391</v>
      </c>
      <c r="AD2783" s="36">
        <v>13</v>
      </c>
      <c r="AE2783" s="36" t="s">
        <v>7281</v>
      </c>
      <c r="AF2783" s="4"/>
      <c r="AG2783" s="4"/>
      <c r="AH2783" s="4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</row>
    <row r="2784" spans="1:46" ht="15" customHeight="1" x14ac:dyDescent="0.35">
      <c r="A2784" s="4">
        <v>2026</v>
      </c>
      <c r="B2784" s="4" t="s">
        <v>34</v>
      </c>
      <c r="C2784" s="4" t="s">
        <v>34</v>
      </c>
      <c r="D2784" s="55">
        <v>45772</v>
      </c>
      <c r="E2784" s="4" t="s">
        <v>3708</v>
      </c>
      <c r="F2784" s="4" t="s">
        <v>3709</v>
      </c>
      <c r="G2784" s="4" t="s">
        <v>37</v>
      </c>
      <c r="H2784" s="4" t="s">
        <v>4538</v>
      </c>
      <c r="I2784" s="4" t="s">
        <v>4515</v>
      </c>
      <c r="J2784" s="4">
        <v>5</v>
      </c>
      <c r="K2784" s="55">
        <v>45929</v>
      </c>
      <c r="L2784" s="4" t="s">
        <v>4644</v>
      </c>
      <c r="M2784" s="4" t="s">
        <v>7282</v>
      </c>
      <c r="N2784" s="55" t="s">
        <v>4973</v>
      </c>
      <c r="O2784" s="4"/>
      <c r="P2784" s="55"/>
      <c r="Q2784" s="4"/>
      <c r="R2784" s="4"/>
      <c r="S2784" s="4"/>
      <c r="T2784" s="56" t="s">
        <v>7283</v>
      </c>
      <c r="U2784" s="56" t="s">
        <v>367</v>
      </c>
      <c r="V2784" s="56">
        <v>8</v>
      </c>
      <c r="W2784" s="56" t="s">
        <v>2402</v>
      </c>
      <c r="X2784" s="56">
        <v>11</v>
      </c>
      <c r="Y2784" s="56" t="s">
        <v>2402</v>
      </c>
      <c r="Z2784" s="56">
        <v>15</v>
      </c>
      <c r="AA2784" s="56" t="s">
        <v>43</v>
      </c>
      <c r="AB2784" s="56">
        <v>1</v>
      </c>
      <c r="AC2784" s="56" t="s">
        <v>43</v>
      </c>
      <c r="AD2784" s="37">
        <v>31</v>
      </c>
      <c r="AE2784" s="37" t="s">
        <v>49</v>
      </c>
      <c r="AF2784" s="4"/>
      <c r="AG2784" s="4"/>
      <c r="AH2784" s="4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</row>
    <row r="2785" spans="1:46" ht="15" customHeight="1" x14ac:dyDescent="0.35">
      <c r="A2785" s="4">
        <v>2026</v>
      </c>
      <c r="B2785" s="4" t="s">
        <v>34</v>
      </c>
      <c r="C2785" s="4" t="s">
        <v>34</v>
      </c>
      <c r="D2785" s="55">
        <v>45721</v>
      </c>
      <c r="E2785" s="4" t="s">
        <v>3708</v>
      </c>
      <c r="F2785" s="4" t="s">
        <v>3709</v>
      </c>
      <c r="G2785" s="4" t="s">
        <v>37</v>
      </c>
      <c r="H2785" s="4" t="s">
        <v>38</v>
      </c>
      <c r="I2785" s="4" t="s">
        <v>4515</v>
      </c>
      <c r="J2785" s="4">
        <v>3</v>
      </c>
      <c r="K2785" s="55">
        <v>46030</v>
      </c>
      <c r="L2785" s="4" t="s">
        <v>860</v>
      </c>
      <c r="M2785" s="4" t="s">
        <v>3632</v>
      </c>
      <c r="N2785" s="55" t="s">
        <v>4973</v>
      </c>
      <c r="O2785" s="4" t="s">
        <v>7284</v>
      </c>
      <c r="P2785" s="55">
        <v>46030</v>
      </c>
      <c r="Q2785" s="4" t="s">
        <v>7285</v>
      </c>
      <c r="R2785" s="58">
        <v>46031</v>
      </c>
      <c r="S2785" s="4" t="s">
        <v>7286</v>
      </c>
      <c r="T2785" s="4" t="s">
        <v>7283</v>
      </c>
      <c r="U2785" s="4" t="s">
        <v>367</v>
      </c>
      <c r="V2785" s="4">
        <v>180</v>
      </c>
      <c r="W2785" s="4" t="s">
        <v>3777</v>
      </c>
      <c r="X2785" s="4">
        <v>162</v>
      </c>
      <c r="Y2785" s="4" t="s">
        <v>3777</v>
      </c>
      <c r="Z2785" s="4">
        <v>15</v>
      </c>
      <c r="AA2785" s="4" t="s">
        <v>43</v>
      </c>
      <c r="AB2785" s="4">
        <v>1</v>
      </c>
      <c r="AC2785" s="4" t="s">
        <v>43</v>
      </c>
      <c r="AD2785" s="36">
        <v>4</v>
      </c>
      <c r="AE2785" s="36" t="s">
        <v>425</v>
      </c>
      <c r="AF2785" s="4"/>
      <c r="AG2785" s="4"/>
      <c r="AH2785" s="4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</row>
    <row r="2786" spans="1:46" ht="15" customHeight="1" x14ac:dyDescent="0.35">
      <c r="A2786" s="4">
        <v>2025</v>
      </c>
      <c r="B2786" s="4" t="s">
        <v>147</v>
      </c>
      <c r="C2786" s="4" t="s">
        <v>148</v>
      </c>
      <c r="D2786" s="55">
        <v>45879</v>
      </c>
      <c r="E2786" s="4" t="s">
        <v>3708</v>
      </c>
      <c r="F2786" s="4" t="s">
        <v>3709</v>
      </c>
      <c r="G2786" s="4" t="s">
        <v>37</v>
      </c>
      <c r="H2786" s="4" t="s">
        <v>38</v>
      </c>
      <c r="I2786" s="4" t="s">
        <v>3923</v>
      </c>
      <c r="J2786" s="4">
        <v>2</v>
      </c>
      <c r="K2786" s="55">
        <v>45915</v>
      </c>
      <c r="L2786" s="4" t="s">
        <v>860</v>
      </c>
      <c r="M2786" s="4" t="s">
        <v>2983</v>
      </c>
      <c r="N2786" s="55" t="s">
        <v>3710</v>
      </c>
      <c r="O2786" s="4" t="s">
        <v>7287</v>
      </c>
      <c r="P2786" s="55">
        <v>45915</v>
      </c>
      <c r="Q2786" s="4" t="s">
        <v>7288</v>
      </c>
      <c r="R2786" s="4"/>
      <c r="S2786" s="4"/>
      <c r="T2786" s="4">
        <v>0</v>
      </c>
      <c r="U2786" s="4" t="s">
        <v>150</v>
      </c>
      <c r="V2786" s="4">
        <v>301637</v>
      </c>
      <c r="W2786" s="4" t="s">
        <v>7289</v>
      </c>
      <c r="X2786" s="4">
        <v>301637</v>
      </c>
      <c r="Y2786" s="4" t="s">
        <v>7289</v>
      </c>
      <c r="Z2786" s="4">
        <v>21</v>
      </c>
      <c r="AA2786" s="4" t="s">
        <v>104</v>
      </c>
      <c r="AB2786" s="4">
        <v>4</v>
      </c>
      <c r="AC2786" s="4" t="s">
        <v>4704</v>
      </c>
      <c r="AD2786" s="36">
        <v>5</v>
      </c>
      <c r="AE2786" s="36" t="s">
        <v>7290</v>
      </c>
      <c r="AF2786" s="4"/>
      <c r="AG2786" s="4"/>
      <c r="AH2786" s="4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</row>
    <row r="2787" spans="1:46" ht="15" customHeight="1" x14ac:dyDescent="0.35">
      <c r="A2787" s="4">
        <v>2026</v>
      </c>
      <c r="B2787" s="4" t="s">
        <v>147</v>
      </c>
      <c r="C2787" s="4" t="s">
        <v>148</v>
      </c>
      <c r="D2787" s="55">
        <v>45911</v>
      </c>
      <c r="E2787" s="4" t="s">
        <v>3708</v>
      </c>
      <c r="F2787" s="4" t="s">
        <v>3709</v>
      </c>
      <c r="G2787" s="4" t="s">
        <v>37</v>
      </c>
      <c r="H2787" s="4" t="s">
        <v>38</v>
      </c>
      <c r="I2787" s="4" t="s">
        <v>5120</v>
      </c>
      <c r="J2787" s="4">
        <v>6</v>
      </c>
      <c r="K2787" s="55">
        <v>46150</v>
      </c>
      <c r="L2787" s="4" t="s">
        <v>860</v>
      </c>
      <c r="M2787" s="4" t="s">
        <v>4545</v>
      </c>
      <c r="N2787" s="55" t="s">
        <v>3710</v>
      </c>
      <c r="O2787" s="4" t="s">
        <v>7291</v>
      </c>
      <c r="P2787" s="55">
        <v>46150</v>
      </c>
      <c r="Q2787" s="4" t="s">
        <v>7292</v>
      </c>
      <c r="R2787" s="55">
        <v>46150</v>
      </c>
      <c r="S2787" s="4" t="s">
        <v>7293</v>
      </c>
      <c r="T2787" s="4" t="s">
        <v>1921</v>
      </c>
      <c r="U2787" s="4" t="s">
        <v>150</v>
      </c>
      <c r="V2787" s="4">
        <v>301125</v>
      </c>
      <c r="W2787" s="4" t="s">
        <v>7294</v>
      </c>
      <c r="X2787" s="4">
        <v>301125</v>
      </c>
      <c r="Y2787" s="4" t="s">
        <v>7294</v>
      </c>
      <c r="Z2787" s="4">
        <v>12</v>
      </c>
      <c r="AA2787" s="4" t="s">
        <v>83</v>
      </c>
      <c r="AB2787" s="4">
        <v>9</v>
      </c>
      <c r="AC2787" s="4" t="s">
        <v>2336</v>
      </c>
      <c r="AD2787" s="36">
        <v>8</v>
      </c>
      <c r="AE2787" s="36" t="s">
        <v>7295</v>
      </c>
      <c r="AF2787" s="4"/>
      <c r="AG2787" s="4"/>
      <c r="AH2787" s="4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</row>
    <row r="2788" spans="1:46" ht="15" customHeight="1" x14ac:dyDescent="0.35">
      <c r="A2788" s="4">
        <v>2025</v>
      </c>
      <c r="B2788" s="4" t="s">
        <v>147</v>
      </c>
      <c r="C2788" s="4" t="s">
        <v>148</v>
      </c>
      <c r="D2788" s="55">
        <v>45911</v>
      </c>
      <c r="E2788" s="4" t="s">
        <v>3708</v>
      </c>
      <c r="F2788" s="4" t="s">
        <v>3709</v>
      </c>
      <c r="G2788" s="4" t="s">
        <v>37</v>
      </c>
      <c r="H2788" s="4" t="s">
        <v>38</v>
      </c>
      <c r="I2788" s="4" t="s">
        <v>2948</v>
      </c>
      <c r="J2788" s="4">
        <v>4</v>
      </c>
      <c r="K2788" s="55">
        <v>45959</v>
      </c>
      <c r="L2788" s="4" t="s">
        <v>860</v>
      </c>
      <c r="M2788" s="4" t="s">
        <v>2983</v>
      </c>
      <c r="N2788" s="55" t="s">
        <v>4516</v>
      </c>
      <c r="O2788" s="4" t="s">
        <v>7296</v>
      </c>
      <c r="P2788" s="55">
        <v>45959</v>
      </c>
      <c r="Q2788" s="4" t="s">
        <v>7297</v>
      </c>
      <c r="R2788" s="4"/>
      <c r="S2788" s="4"/>
      <c r="T2788" s="56" t="s">
        <v>1921</v>
      </c>
      <c r="U2788" s="56" t="s">
        <v>150</v>
      </c>
      <c r="V2788" s="56">
        <v>300416</v>
      </c>
      <c r="W2788" s="56" t="s">
        <v>7298</v>
      </c>
      <c r="X2788" s="56">
        <v>300416</v>
      </c>
      <c r="Y2788" s="56" t="s">
        <v>7298</v>
      </c>
      <c r="Z2788" s="56">
        <v>4</v>
      </c>
      <c r="AA2788" s="56" t="s">
        <v>301</v>
      </c>
      <c r="AB2788" s="56">
        <v>6</v>
      </c>
      <c r="AC2788" s="56" t="s">
        <v>4694</v>
      </c>
      <c r="AD2788" s="37">
        <v>2</v>
      </c>
      <c r="AE2788" s="37" t="s">
        <v>7299</v>
      </c>
      <c r="AF2788" s="4"/>
      <c r="AG2788" s="4"/>
      <c r="AH2788" s="4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</row>
    <row r="2789" spans="1:46" ht="15" customHeight="1" x14ac:dyDescent="0.35">
      <c r="A2789" s="4">
        <v>2025</v>
      </c>
      <c r="B2789" s="4" t="s">
        <v>147</v>
      </c>
      <c r="C2789" s="4" t="s">
        <v>207</v>
      </c>
      <c r="D2789" s="55">
        <v>45894</v>
      </c>
      <c r="E2789" s="4" t="s">
        <v>3708</v>
      </c>
      <c r="F2789" s="4" t="s">
        <v>3709</v>
      </c>
      <c r="G2789" s="4" t="s">
        <v>37</v>
      </c>
      <c r="H2789" s="4" t="s">
        <v>38</v>
      </c>
      <c r="I2789" s="4" t="s">
        <v>5120</v>
      </c>
      <c r="J2789" s="4">
        <v>3</v>
      </c>
      <c r="K2789" s="55">
        <v>45918</v>
      </c>
      <c r="L2789" s="4" t="s">
        <v>860</v>
      </c>
      <c r="M2789" s="4" t="s">
        <v>2983</v>
      </c>
      <c r="N2789" s="55" t="s">
        <v>3710</v>
      </c>
      <c r="O2789" s="4" t="s">
        <v>7300</v>
      </c>
      <c r="P2789" s="55">
        <v>45918</v>
      </c>
      <c r="Q2789" s="4" t="s">
        <v>7301</v>
      </c>
      <c r="R2789" s="4"/>
      <c r="S2789" s="4"/>
      <c r="T2789" s="4">
        <v>0</v>
      </c>
      <c r="U2789" s="4" t="s">
        <v>150</v>
      </c>
      <c r="V2789" s="4">
        <v>300199</v>
      </c>
      <c r="W2789" s="4" t="s">
        <v>7302</v>
      </c>
      <c r="X2789" s="4">
        <v>300199</v>
      </c>
      <c r="Y2789" s="4" t="s">
        <v>7302</v>
      </c>
      <c r="Z2789" s="4">
        <v>2</v>
      </c>
      <c r="AA2789" s="4" t="s">
        <v>72</v>
      </c>
      <c r="AB2789" s="4">
        <v>15</v>
      </c>
      <c r="AC2789" s="4" t="s">
        <v>1918</v>
      </c>
      <c r="AD2789" s="36">
        <v>1</v>
      </c>
      <c r="AE2789" s="36" t="s">
        <v>7303</v>
      </c>
      <c r="AF2789" s="4"/>
      <c r="AG2789" s="4"/>
      <c r="AH2789" s="4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</row>
    <row r="2790" spans="1:46" ht="15" customHeight="1" x14ac:dyDescent="0.35">
      <c r="A2790" s="4">
        <v>2025</v>
      </c>
      <c r="B2790" s="4" t="s">
        <v>147</v>
      </c>
      <c r="C2790" s="4" t="s">
        <v>148</v>
      </c>
      <c r="D2790" s="55">
        <v>45901</v>
      </c>
      <c r="E2790" s="4" t="s">
        <v>3708</v>
      </c>
      <c r="F2790" s="4" t="s">
        <v>3709</v>
      </c>
      <c r="G2790" s="4" t="s">
        <v>37</v>
      </c>
      <c r="H2790" s="4" t="s">
        <v>38</v>
      </c>
      <c r="I2790" s="4" t="s">
        <v>5120</v>
      </c>
      <c r="J2790" s="4">
        <v>3</v>
      </c>
      <c r="K2790" s="55">
        <v>45918</v>
      </c>
      <c r="L2790" s="4" t="s">
        <v>860</v>
      </c>
      <c r="M2790" s="4" t="s">
        <v>3632</v>
      </c>
      <c r="N2790" s="55" t="s">
        <v>3710</v>
      </c>
      <c r="O2790" s="4" t="s">
        <v>7304</v>
      </c>
      <c r="P2790" s="55">
        <v>45918</v>
      </c>
      <c r="Q2790" s="4" t="s">
        <v>7305</v>
      </c>
      <c r="R2790" s="4"/>
      <c r="S2790" s="4"/>
      <c r="T2790" s="4" t="s">
        <v>1921</v>
      </c>
      <c r="U2790" s="4" t="s">
        <v>150</v>
      </c>
      <c r="V2790" s="4">
        <v>300194</v>
      </c>
      <c r="W2790" s="4" t="s">
        <v>7306</v>
      </c>
      <c r="X2790" s="4">
        <v>300194</v>
      </c>
      <c r="Y2790" s="4" t="s">
        <v>7306</v>
      </c>
      <c r="Z2790" s="4">
        <v>2</v>
      </c>
      <c r="AA2790" s="4" t="s">
        <v>72</v>
      </c>
      <c r="AB2790" s="4">
        <v>14</v>
      </c>
      <c r="AC2790" s="4" t="s">
        <v>2364</v>
      </c>
      <c r="AD2790" s="36">
        <v>6</v>
      </c>
      <c r="AE2790" s="36" t="s">
        <v>7307</v>
      </c>
      <c r="AF2790" s="4"/>
      <c r="AG2790" s="4"/>
      <c r="AH2790" s="4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</row>
    <row r="2791" spans="1:46" ht="15" customHeight="1" x14ac:dyDescent="0.35">
      <c r="A2791" s="4">
        <v>2025</v>
      </c>
      <c r="B2791" s="4" t="s">
        <v>147</v>
      </c>
      <c r="C2791" s="4" t="s">
        <v>207</v>
      </c>
      <c r="D2791" s="55">
        <v>45910</v>
      </c>
      <c r="E2791" s="4" t="s">
        <v>3708</v>
      </c>
      <c r="F2791" s="4" t="s">
        <v>3709</v>
      </c>
      <c r="G2791" s="4" t="s">
        <v>37</v>
      </c>
      <c r="H2791" s="4" t="s">
        <v>38</v>
      </c>
      <c r="I2791" s="4" t="s">
        <v>4520</v>
      </c>
      <c r="J2791" s="4">
        <v>3</v>
      </c>
      <c r="K2791" s="55">
        <v>45961</v>
      </c>
      <c r="L2791" s="4" t="s">
        <v>860</v>
      </c>
      <c r="M2791" s="4" t="s">
        <v>2983</v>
      </c>
      <c r="N2791" s="55" t="s">
        <v>3710</v>
      </c>
      <c r="O2791" s="4" t="s">
        <v>7308</v>
      </c>
      <c r="P2791" s="55">
        <v>45961</v>
      </c>
      <c r="Q2791" s="4" t="s">
        <v>7309</v>
      </c>
      <c r="R2791" s="4"/>
      <c r="S2791" s="4"/>
      <c r="T2791" s="4" t="s">
        <v>1921</v>
      </c>
      <c r="U2791" s="4" t="s">
        <v>150</v>
      </c>
      <c r="V2791" s="4">
        <v>300666</v>
      </c>
      <c r="W2791" s="4" t="s">
        <v>7310</v>
      </c>
      <c r="X2791" s="4">
        <v>300666</v>
      </c>
      <c r="Y2791" s="4" t="s">
        <v>7310</v>
      </c>
      <c r="Z2791" s="4">
        <v>6</v>
      </c>
      <c r="AA2791" s="4" t="s">
        <v>413</v>
      </c>
      <c r="AB2791" s="4">
        <v>13</v>
      </c>
      <c r="AC2791" s="4" t="s">
        <v>3311</v>
      </c>
      <c r="AD2791" s="36">
        <v>1</v>
      </c>
      <c r="AE2791" s="36" t="s">
        <v>3311</v>
      </c>
      <c r="AF2791" s="4"/>
      <c r="AG2791" s="4"/>
      <c r="AH2791" s="4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</row>
    <row r="2792" spans="1:46" ht="15" customHeight="1" x14ac:dyDescent="0.35">
      <c r="A2792" s="4">
        <v>2025</v>
      </c>
      <c r="B2792" s="4" t="s">
        <v>147</v>
      </c>
      <c r="C2792" s="4" t="s">
        <v>148</v>
      </c>
      <c r="D2792" s="55">
        <v>45910</v>
      </c>
      <c r="E2792" s="4" t="s">
        <v>3708</v>
      </c>
      <c r="F2792" s="4" t="s">
        <v>3709</v>
      </c>
      <c r="G2792" s="4" t="s">
        <v>37</v>
      </c>
      <c r="H2792" s="4" t="s">
        <v>38</v>
      </c>
      <c r="I2792" s="4" t="s">
        <v>2735</v>
      </c>
      <c r="J2792" s="4">
        <v>5</v>
      </c>
      <c r="K2792" s="55">
        <v>45993</v>
      </c>
      <c r="L2792" s="4" t="s">
        <v>860</v>
      </c>
      <c r="M2792" s="4" t="s">
        <v>3185</v>
      </c>
      <c r="N2792" s="55" t="s">
        <v>4546</v>
      </c>
      <c r="O2792" s="4" t="s">
        <v>7311</v>
      </c>
      <c r="P2792" s="55">
        <v>45993</v>
      </c>
      <c r="Q2792" s="4" t="s">
        <v>7312</v>
      </c>
      <c r="R2792" s="4"/>
      <c r="S2792" s="4"/>
      <c r="T2792" s="56">
        <v>0</v>
      </c>
      <c r="U2792" s="56" t="s">
        <v>150</v>
      </c>
      <c r="V2792" s="56">
        <v>301231</v>
      </c>
      <c r="W2792" s="56" t="s">
        <v>7313</v>
      </c>
      <c r="X2792" s="56">
        <v>301231</v>
      </c>
      <c r="Y2792" s="56" t="s">
        <v>7313</v>
      </c>
      <c r="Z2792" s="56">
        <v>14</v>
      </c>
      <c r="AA2792" s="56" t="s">
        <v>731</v>
      </c>
      <c r="AB2792" s="56">
        <v>1</v>
      </c>
      <c r="AC2792" s="56" t="s">
        <v>1387</v>
      </c>
      <c r="AD2792" s="37">
        <v>20</v>
      </c>
      <c r="AE2792" s="37" t="s">
        <v>7314</v>
      </c>
      <c r="AF2792" s="4"/>
      <c r="AG2792" s="4"/>
      <c r="AH2792" s="4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</row>
    <row r="2793" spans="1:46" ht="15" customHeight="1" x14ac:dyDescent="0.35">
      <c r="A2793" s="4">
        <v>2025</v>
      </c>
      <c r="B2793" s="4" t="s">
        <v>147</v>
      </c>
      <c r="C2793" s="4" t="s">
        <v>148</v>
      </c>
      <c r="D2793" s="55">
        <v>45912</v>
      </c>
      <c r="E2793" s="4" t="s">
        <v>3708</v>
      </c>
      <c r="F2793" s="4" t="s">
        <v>3709</v>
      </c>
      <c r="G2793" s="4" t="s">
        <v>37</v>
      </c>
      <c r="H2793" s="4" t="s">
        <v>38</v>
      </c>
      <c r="I2793" s="4" t="s">
        <v>2755</v>
      </c>
      <c r="J2793" s="4">
        <v>2</v>
      </c>
      <c r="K2793" s="55">
        <v>46008</v>
      </c>
      <c r="L2793" s="4" t="s">
        <v>860</v>
      </c>
      <c r="M2793" s="4" t="s">
        <v>3026</v>
      </c>
      <c r="N2793" s="55" t="s">
        <v>3710</v>
      </c>
      <c r="O2793" s="4" t="s">
        <v>7315</v>
      </c>
      <c r="P2793" s="55">
        <v>46008</v>
      </c>
      <c r="Q2793" s="4" t="s">
        <v>7316</v>
      </c>
      <c r="R2793" s="4"/>
      <c r="S2793" s="4"/>
      <c r="T2793" s="4" t="s">
        <v>1921</v>
      </c>
      <c r="U2793" s="4" t="s">
        <v>150</v>
      </c>
      <c r="V2793" s="4">
        <v>301777</v>
      </c>
      <c r="W2793" s="4" t="s">
        <v>7317</v>
      </c>
      <c r="X2793" s="4">
        <v>301777</v>
      </c>
      <c r="Y2793" s="4" t="s">
        <v>7317</v>
      </c>
      <c r="Z2793" s="4">
        <v>22</v>
      </c>
      <c r="AA2793" s="4" t="s">
        <v>108</v>
      </c>
      <c r="AB2793" s="4">
        <v>10</v>
      </c>
      <c r="AC2793" s="4" t="s">
        <v>1313</v>
      </c>
      <c r="AD2793" s="36">
        <v>5</v>
      </c>
      <c r="AE2793" s="36" t="s">
        <v>7318</v>
      </c>
      <c r="AF2793" s="4"/>
      <c r="AG2793" s="4"/>
      <c r="AH2793" s="4"/>
      <c r="AI2793" s="6"/>
      <c r="AJ2793" s="6"/>
      <c r="AK2793" s="6"/>
      <c r="AL2793" s="6"/>
      <c r="AM2793" s="6"/>
      <c r="AN2793" s="6"/>
      <c r="AO2793" s="6"/>
      <c r="AP2793" s="6"/>
      <c r="AQ2793" s="6"/>
      <c r="AR2793" s="6"/>
      <c r="AS2793" s="6"/>
      <c r="AT2793" s="6"/>
    </row>
    <row r="2794" spans="1:46" ht="15" customHeight="1" x14ac:dyDescent="0.35">
      <c r="A2794" s="4">
        <v>2025</v>
      </c>
      <c r="B2794" s="4" t="s">
        <v>147</v>
      </c>
      <c r="C2794" s="4" t="s">
        <v>148</v>
      </c>
      <c r="D2794" s="55">
        <v>45909</v>
      </c>
      <c r="E2794" s="4" t="s">
        <v>3708</v>
      </c>
      <c r="F2794" s="4" t="s">
        <v>3709</v>
      </c>
      <c r="G2794" s="4" t="s">
        <v>37</v>
      </c>
      <c r="H2794" s="4" t="s">
        <v>38</v>
      </c>
      <c r="I2794" s="4" t="s">
        <v>4520</v>
      </c>
      <c r="J2794" s="4">
        <v>4</v>
      </c>
      <c r="K2794" s="55">
        <v>45948</v>
      </c>
      <c r="L2794" s="4" t="s">
        <v>860</v>
      </c>
      <c r="M2794" s="4" t="s">
        <v>2983</v>
      </c>
      <c r="N2794" s="55" t="s">
        <v>3710</v>
      </c>
      <c r="O2794" s="4" t="s">
        <v>7319</v>
      </c>
      <c r="P2794" s="55">
        <v>45948</v>
      </c>
      <c r="Q2794" s="4" t="s">
        <v>7320</v>
      </c>
      <c r="R2794" s="4"/>
      <c r="S2794" s="4"/>
      <c r="T2794" s="4" t="s">
        <v>1921</v>
      </c>
      <c r="U2794" s="4" t="s">
        <v>150</v>
      </c>
      <c r="V2794" s="4">
        <v>300598</v>
      </c>
      <c r="W2794" s="4" t="s">
        <v>7321</v>
      </c>
      <c r="X2794" s="4">
        <v>300598</v>
      </c>
      <c r="Y2794" s="4" t="s">
        <v>7321</v>
      </c>
      <c r="Z2794" s="4">
        <v>6</v>
      </c>
      <c r="AA2794" s="4" t="s">
        <v>413</v>
      </c>
      <c r="AB2794" s="4">
        <v>5</v>
      </c>
      <c r="AC2794" s="4" t="s">
        <v>3003</v>
      </c>
      <c r="AD2794" s="36">
        <v>2</v>
      </c>
      <c r="AE2794" s="36" t="s">
        <v>7322</v>
      </c>
      <c r="AF2794" s="4"/>
      <c r="AG2794" s="4"/>
      <c r="AH2794" s="4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</row>
    <row r="2795" spans="1:46" ht="15" customHeight="1" x14ac:dyDescent="0.35">
      <c r="A2795" s="4">
        <v>2025</v>
      </c>
      <c r="B2795" s="4" t="s">
        <v>147</v>
      </c>
      <c r="C2795" s="4" t="s">
        <v>148</v>
      </c>
      <c r="D2795" s="55">
        <v>45912</v>
      </c>
      <c r="E2795" s="4" t="s">
        <v>3708</v>
      </c>
      <c r="F2795" s="4" t="s">
        <v>3709</v>
      </c>
      <c r="G2795" s="4" t="s">
        <v>37</v>
      </c>
      <c r="H2795" s="4" t="s">
        <v>38</v>
      </c>
      <c r="I2795" s="4" t="s">
        <v>4520</v>
      </c>
      <c r="J2795" s="4">
        <v>2</v>
      </c>
      <c r="K2795" s="55">
        <v>45937</v>
      </c>
      <c r="L2795" s="4" t="s">
        <v>860</v>
      </c>
      <c r="M2795" s="4" t="s">
        <v>3185</v>
      </c>
      <c r="N2795" s="55" t="s">
        <v>4546</v>
      </c>
      <c r="O2795" s="4" t="s">
        <v>7323</v>
      </c>
      <c r="P2795" s="55">
        <v>45937</v>
      </c>
      <c r="Q2795" s="4" t="s">
        <v>7324</v>
      </c>
      <c r="R2795" s="4"/>
      <c r="S2795" s="4"/>
      <c r="T2795" s="4">
        <v>0</v>
      </c>
      <c r="U2795" s="4" t="s">
        <v>150</v>
      </c>
      <c r="V2795" s="4">
        <v>301149</v>
      </c>
      <c r="W2795" s="4" t="s">
        <v>7325</v>
      </c>
      <c r="X2795" s="4">
        <v>301149</v>
      </c>
      <c r="Y2795" s="4" t="s">
        <v>7325</v>
      </c>
      <c r="Z2795" s="4">
        <v>13</v>
      </c>
      <c r="AA2795" s="4" t="s">
        <v>314</v>
      </c>
      <c r="AB2795" s="4">
        <v>3</v>
      </c>
      <c r="AC2795" s="4" t="s">
        <v>3842</v>
      </c>
      <c r="AD2795" s="36">
        <v>2</v>
      </c>
      <c r="AE2795" s="36" t="s">
        <v>3325</v>
      </c>
      <c r="AF2795" s="4"/>
      <c r="AG2795" s="4"/>
      <c r="AH2795" s="4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</row>
    <row r="2796" spans="1:46" ht="15" customHeight="1" x14ac:dyDescent="0.35">
      <c r="A2796" s="4">
        <v>2025</v>
      </c>
      <c r="B2796" s="4" t="s">
        <v>147</v>
      </c>
      <c r="C2796" s="4" t="s">
        <v>148</v>
      </c>
      <c r="D2796" s="55">
        <v>45916</v>
      </c>
      <c r="E2796" s="4" t="s">
        <v>3708</v>
      </c>
      <c r="F2796" s="4" t="s">
        <v>3709</v>
      </c>
      <c r="G2796" s="4" t="s">
        <v>37</v>
      </c>
      <c r="H2796" s="4" t="s">
        <v>38</v>
      </c>
      <c r="I2796" s="4" t="s">
        <v>4520</v>
      </c>
      <c r="J2796" s="4">
        <v>4</v>
      </c>
      <c r="K2796" s="55">
        <v>45994</v>
      </c>
      <c r="L2796" s="4" t="s">
        <v>860</v>
      </c>
      <c r="M2796" s="4" t="s">
        <v>3185</v>
      </c>
      <c r="N2796" s="55" t="s">
        <v>3710</v>
      </c>
      <c r="O2796" s="4" t="s">
        <v>7326</v>
      </c>
      <c r="P2796" s="55">
        <v>45994</v>
      </c>
      <c r="Q2796" s="4" t="s">
        <v>7327</v>
      </c>
      <c r="R2796" s="4"/>
      <c r="S2796" s="4"/>
      <c r="T2796" s="56" t="s">
        <v>1921</v>
      </c>
      <c r="U2796" s="56" t="s">
        <v>150</v>
      </c>
      <c r="V2796" s="56">
        <v>301198</v>
      </c>
      <c r="W2796" s="56" t="s">
        <v>3124</v>
      </c>
      <c r="X2796" s="56">
        <v>301198</v>
      </c>
      <c r="Y2796" s="56" t="s">
        <v>3124</v>
      </c>
      <c r="Z2796" s="56">
        <v>13</v>
      </c>
      <c r="AA2796" s="56" t="s">
        <v>314</v>
      </c>
      <c r="AB2796" s="56">
        <v>10</v>
      </c>
      <c r="AC2796" s="56" t="s">
        <v>3125</v>
      </c>
      <c r="AD2796" s="37">
        <v>2</v>
      </c>
      <c r="AE2796" s="37" t="s">
        <v>3126</v>
      </c>
      <c r="AF2796" s="4"/>
      <c r="AG2796" s="4"/>
      <c r="AH2796" s="4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</row>
    <row r="2797" spans="1:46" ht="15" customHeight="1" x14ac:dyDescent="0.35">
      <c r="A2797" s="4">
        <v>2025</v>
      </c>
      <c r="B2797" s="4" t="s">
        <v>147</v>
      </c>
      <c r="C2797" s="4" t="s">
        <v>148</v>
      </c>
      <c r="D2797" s="55">
        <v>45917</v>
      </c>
      <c r="E2797" s="4" t="s">
        <v>3708</v>
      </c>
      <c r="F2797" s="4" t="s">
        <v>3709</v>
      </c>
      <c r="G2797" s="4" t="s">
        <v>37</v>
      </c>
      <c r="H2797" s="4" t="s">
        <v>38</v>
      </c>
      <c r="I2797" s="4" t="s">
        <v>4520</v>
      </c>
      <c r="J2797" s="4">
        <v>3</v>
      </c>
      <c r="K2797" s="55">
        <v>45953</v>
      </c>
      <c r="L2797" s="4" t="s">
        <v>860</v>
      </c>
      <c r="M2797" s="4" t="s">
        <v>2983</v>
      </c>
      <c r="N2797" s="55" t="s">
        <v>3710</v>
      </c>
      <c r="O2797" s="4" t="s">
        <v>7328</v>
      </c>
      <c r="P2797" s="55">
        <v>45953</v>
      </c>
      <c r="Q2797" s="4" t="s">
        <v>7329</v>
      </c>
      <c r="R2797" s="4"/>
      <c r="S2797" s="4"/>
      <c r="T2797" s="4" t="s">
        <v>1921</v>
      </c>
      <c r="U2797" s="4" t="s">
        <v>150</v>
      </c>
      <c r="V2797" s="4">
        <v>301137</v>
      </c>
      <c r="W2797" s="4" t="s">
        <v>2279</v>
      </c>
      <c r="X2797" s="4">
        <v>301137</v>
      </c>
      <c r="Y2797" s="4" t="s">
        <v>2279</v>
      </c>
      <c r="Z2797" s="4">
        <v>13</v>
      </c>
      <c r="AA2797" s="4" t="s">
        <v>314</v>
      </c>
      <c r="AB2797" s="4">
        <v>1</v>
      </c>
      <c r="AC2797" s="4" t="s">
        <v>315</v>
      </c>
      <c r="AD2797" s="36">
        <v>11</v>
      </c>
      <c r="AE2797" s="36" t="s">
        <v>2280</v>
      </c>
      <c r="AF2797" s="4"/>
      <c r="AG2797" s="4"/>
      <c r="AH2797" s="4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</row>
    <row r="2798" spans="1:46" ht="15" customHeight="1" x14ac:dyDescent="0.35">
      <c r="A2798" s="4">
        <v>2025</v>
      </c>
      <c r="B2798" s="4" t="s">
        <v>147</v>
      </c>
      <c r="C2798" s="4" t="s">
        <v>148</v>
      </c>
      <c r="D2798" s="55">
        <v>45919</v>
      </c>
      <c r="E2798" s="4" t="s">
        <v>3708</v>
      </c>
      <c r="F2798" s="4" t="s">
        <v>3709</v>
      </c>
      <c r="G2798" s="4" t="s">
        <v>37</v>
      </c>
      <c r="H2798" s="4" t="s">
        <v>38</v>
      </c>
      <c r="I2798" s="4" t="s">
        <v>2712</v>
      </c>
      <c r="J2798" s="4">
        <v>3</v>
      </c>
      <c r="K2798" s="55">
        <v>45979</v>
      </c>
      <c r="L2798" s="4" t="s">
        <v>860</v>
      </c>
      <c r="M2798" s="4" t="s">
        <v>4665</v>
      </c>
      <c r="N2798" s="55" t="s">
        <v>5332</v>
      </c>
      <c r="O2798" s="4" t="s">
        <v>7330</v>
      </c>
      <c r="P2798" s="55">
        <v>45979</v>
      </c>
      <c r="Q2798" s="4" t="s">
        <v>7331</v>
      </c>
      <c r="R2798" s="4"/>
      <c r="S2798" s="4"/>
      <c r="T2798" s="4">
        <v>0</v>
      </c>
      <c r="U2798" s="4" t="s">
        <v>150</v>
      </c>
      <c r="V2798" s="4">
        <v>300306</v>
      </c>
      <c r="W2798" s="4" t="s">
        <v>3335</v>
      </c>
      <c r="X2798" s="4">
        <v>300306</v>
      </c>
      <c r="Y2798" s="4" t="s">
        <v>3335</v>
      </c>
      <c r="Z2798" s="4">
        <v>3</v>
      </c>
      <c r="AA2798" s="4" t="s">
        <v>152</v>
      </c>
      <c r="AB2798" s="4">
        <v>5</v>
      </c>
      <c r="AC2798" s="4" t="s">
        <v>1889</v>
      </c>
      <c r="AD2798" s="36">
        <v>4</v>
      </c>
      <c r="AE2798" s="36" t="s">
        <v>3336</v>
      </c>
      <c r="AF2798" s="4"/>
      <c r="AG2798" s="4"/>
      <c r="AH2798" s="4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</row>
    <row r="2799" spans="1:46" ht="15" customHeight="1" x14ac:dyDescent="0.35">
      <c r="A2799" s="4">
        <v>2025</v>
      </c>
      <c r="B2799" s="4" t="s">
        <v>147</v>
      </c>
      <c r="C2799" s="4" t="s">
        <v>207</v>
      </c>
      <c r="D2799" s="55">
        <v>45917</v>
      </c>
      <c r="E2799" s="4" t="s">
        <v>3708</v>
      </c>
      <c r="F2799" s="4" t="s">
        <v>3709</v>
      </c>
      <c r="G2799" s="4" t="s">
        <v>37</v>
      </c>
      <c r="H2799" s="4" t="s">
        <v>38</v>
      </c>
      <c r="I2799" s="4" t="s">
        <v>2712</v>
      </c>
      <c r="J2799" s="4">
        <v>3</v>
      </c>
      <c r="K2799" s="55">
        <v>45978</v>
      </c>
      <c r="L2799" s="4" t="s">
        <v>860</v>
      </c>
      <c r="M2799" s="4" t="s">
        <v>2983</v>
      </c>
      <c r="N2799" s="55" t="s">
        <v>4546</v>
      </c>
      <c r="O2799" s="4" t="s">
        <v>7332</v>
      </c>
      <c r="P2799" s="55">
        <v>45978</v>
      </c>
      <c r="Q2799" s="4" t="s">
        <v>7333</v>
      </c>
      <c r="R2799" s="4"/>
      <c r="S2799" s="4"/>
      <c r="T2799" s="4" t="s">
        <v>1921</v>
      </c>
      <c r="U2799" s="4" t="s">
        <v>150</v>
      </c>
      <c r="V2799" s="4">
        <v>300941</v>
      </c>
      <c r="W2799" s="4" t="s">
        <v>1409</v>
      </c>
      <c r="X2799" s="4">
        <v>300941</v>
      </c>
      <c r="Y2799" s="4" t="s">
        <v>1409</v>
      </c>
      <c r="Z2799" s="4">
        <v>10</v>
      </c>
      <c r="AA2799" s="4" t="s">
        <v>256</v>
      </c>
      <c r="AB2799" s="4">
        <v>9</v>
      </c>
      <c r="AC2799" s="4" t="s">
        <v>1410</v>
      </c>
      <c r="AD2799" s="36">
        <v>1</v>
      </c>
      <c r="AE2799" s="36" t="s">
        <v>1410</v>
      </c>
      <c r="AF2799" s="4"/>
      <c r="AG2799" s="4"/>
      <c r="AH2799" s="4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</row>
    <row r="2800" spans="1:46" ht="15" customHeight="1" x14ac:dyDescent="0.35">
      <c r="A2800" s="4">
        <v>2025</v>
      </c>
      <c r="B2800" s="4" t="s">
        <v>147</v>
      </c>
      <c r="C2800" s="4" t="s">
        <v>207</v>
      </c>
      <c r="D2800" s="55">
        <v>45918</v>
      </c>
      <c r="E2800" s="4" t="s">
        <v>3708</v>
      </c>
      <c r="F2800" s="4" t="s">
        <v>3709</v>
      </c>
      <c r="G2800" s="4" t="s">
        <v>37</v>
      </c>
      <c r="H2800" s="4" t="s">
        <v>38</v>
      </c>
      <c r="I2800" s="4" t="s">
        <v>2712</v>
      </c>
      <c r="J2800" s="4">
        <v>4</v>
      </c>
      <c r="K2800" s="55">
        <v>45999</v>
      </c>
      <c r="L2800" s="4" t="s">
        <v>860</v>
      </c>
      <c r="M2800" s="4" t="s">
        <v>2983</v>
      </c>
      <c r="N2800" s="55" t="s">
        <v>3710</v>
      </c>
      <c r="O2800" s="4" t="s">
        <v>7334</v>
      </c>
      <c r="P2800" s="55">
        <v>45999</v>
      </c>
      <c r="Q2800" s="4" t="s">
        <v>7335</v>
      </c>
      <c r="R2800" s="4"/>
      <c r="S2800" s="4"/>
      <c r="T2800" s="56" t="s">
        <v>1921</v>
      </c>
      <c r="U2800" s="56" t="s">
        <v>150</v>
      </c>
      <c r="V2800" s="56">
        <v>300912</v>
      </c>
      <c r="W2800" s="56" t="s">
        <v>7336</v>
      </c>
      <c r="X2800" s="56">
        <v>300912</v>
      </c>
      <c r="Y2800" s="56" t="s">
        <v>7336</v>
      </c>
      <c r="Z2800" s="56">
        <v>10</v>
      </c>
      <c r="AA2800" s="56" t="s">
        <v>256</v>
      </c>
      <c r="AB2800" s="56">
        <v>4</v>
      </c>
      <c r="AC2800" s="56" t="s">
        <v>4398</v>
      </c>
      <c r="AD2800" s="37">
        <v>1</v>
      </c>
      <c r="AE2800" s="37" t="s">
        <v>4398</v>
      </c>
      <c r="AF2800" s="4"/>
      <c r="AG2800" s="4"/>
      <c r="AH2800" s="4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</row>
    <row r="2801" spans="1:46" ht="15" customHeight="1" x14ac:dyDescent="0.35">
      <c r="A2801" s="4">
        <v>2025</v>
      </c>
      <c r="B2801" s="4" t="s">
        <v>147</v>
      </c>
      <c r="C2801" s="4" t="s">
        <v>148</v>
      </c>
      <c r="D2801" s="55">
        <v>45901</v>
      </c>
      <c r="E2801" s="4" t="s">
        <v>3708</v>
      </c>
      <c r="F2801" s="4" t="s">
        <v>3709</v>
      </c>
      <c r="G2801" s="4" t="s">
        <v>37</v>
      </c>
      <c r="H2801" s="4" t="s">
        <v>38</v>
      </c>
      <c r="I2801" s="4" t="s">
        <v>3923</v>
      </c>
      <c r="J2801" s="4">
        <v>2</v>
      </c>
      <c r="K2801" s="55">
        <v>45923</v>
      </c>
      <c r="L2801" s="4" t="s">
        <v>860</v>
      </c>
      <c r="M2801" s="4" t="s">
        <v>2983</v>
      </c>
      <c r="N2801" s="55" t="s">
        <v>3710</v>
      </c>
      <c r="O2801" s="4" t="s">
        <v>7337</v>
      </c>
      <c r="P2801" s="55">
        <v>45923</v>
      </c>
      <c r="Q2801" s="4" t="s">
        <v>7338</v>
      </c>
      <c r="R2801" s="4"/>
      <c r="S2801" s="4"/>
      <c r="T2801" s="4">
        <v>0</v>
      </c>
      <c r="U2801" s="4" t="s">
        <v>150</v>
      </c>
      <c r="V2801" s="4">
        <v>301670</v>
      </c>
      <c r="W2801" s="4" t="s">
        <v>3462</v>
      </c>
      <c r="X2801" s="4">
        <v>301670</v>
      </c>
      <c r="Y2801" s="4" t="s">
        <v>3462</v>
      </c>
      <c r="Z2801" s="4">
        <v>21</v>
      </c>
      <c r="AA2801" s="4" t="s">
        <v>104</v>
      </c>
      <c r="AB2801" s="4">
        <v>8</v>
      </c>
      <c r="AC2801" s="4" t="s">
        <v>778</v>
      </c>
      <c r="AD2801" s="36">
        <v>8</v>
      </c>
      <c r="AE2801" s="36" t="s">
        <v>3463</v>
      </c>
      <c r="AF2801" s="4"/>
      <c r="AG2801" s="4"/>
      <c r="AH2801" s="4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</row>
    <row r="2802" spans="1:46" ht="15" customHeight="1" x14ac:dyDescent="0.35">
      <c r="A2802" s="4">
        <v>2025</v>
      </c>
      <c r="B2802" s="4" t="s">
        <v>147</v>
      </c>
      <c r="C2802" s="4" t="s">
        <v>148</v>
      </c>
      <c r="D2802" s="55">
        <v>45762</v>
      </c>
      <c r="E2802" s="4" t="s">
        <v>3708</v>
      </c>
      <c r="F2802" s="4" t="s">
        <v>3709</v>
      </c>
      <c r="G2802" s="4" t="s">
        <v>37</v>
      </c>
      <c r="H2802" s="4" t="s">
        <v>38</v>
      </c>
      <c r="I2802" s="4" t="s">
        <v>3923</v>
      </c>
      <c r="J2802" s="4">
        <v>2</v>
      </c>
      <c r="K2802" s="55">
        <v>45987</v>
      </c>
      <c r="L2802" s="4" t="s">
        <v>860</v>
      </c>
      <c r="M2802" s="4" t="s">
        <v>2983</v>
      </c>
      <c r="N2802" s="55" t="s">
        <v>3710</v>
      </c>
      <c r="O2802" s="4" t="s">
        <v>7339</v>
      </c>
      <c r="P2802" s="55">
        <v>45987</v>
      </c>
      <c r="Q2802" s="4" t="s">
        <v>7340</v>
      </c>
      <c r="R2802" s="4"/>
      <c r="S2802" s="4"/>
      <c r="T2802" s="4" t="s">
        <v>1921</v>
      </c>
      <c r="U2802" s="4" t="s">
        <v>150</v>
      </c>
      <c r="V2802" s="4">
        <v>301677</v>
      </c>
      <c r="W2802" s="4" t="s">
        <v>7341</v>
      </c>
      <c r="X2802" s="4">
        <v>301677</v>
      </c>
      <c r="Y2802" s="4" t="s">
        <v>7341</v>
      </c>
      <c r="Z2802" s="4">
        <v>21</v>
      </c>
      <c r="AA2802" s="4" t="s">
        <v>104</v>
      </c>
      <c r="AB2802" s="4">
        <v>10</v>
      </c>
      <c r="AC2802" s="4" t="s">
        <v>3108</v>
      </c>
      <c r="AD2802" s="36">
        <v>2</v>
      </c>
      <c r="AE2802" s="36" t="s">
        <v>7342</v>
      </c>
      <c r="AF2802" s="4"/>
      <c r="AG2802" s="4"/>
      <c r="AH2802" s="4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</row>
    <row r="2803" spans="1:46" ht="15" customHeight="1" x14ac:dyDescent="0.35">
      <c r="A2803" s="4">
        <v>2025</v>
      </c>
      <c r="B2803" s="4" t="s">
        <v>147</v>
      </c>
      <c r="C2803" s="4" t="s">
        <v>148</v>
      </c>
      <c r="D2803" s="55">
        <v>45974</v>
      </c>
      <c r="E2803" s="4" t="s">
        <v>3708</v>
      </c>
      <c r="F2803" s="4" t="s">
        <v>3709</v>
      </c>
      <c r="G2803" s="4" t="s">
        <v>37</v>
      </c>
      <c r="H2803" s="4" t="s">
        <v>38</v>
      </c>
      <c r="I2803" s="4" t="s">
        <v>3923</v>
      </c>
      <c r="J2803" s="4">
        <v>2</v>
      </c>
      <c r="K2803" s="55">
        <v>46008</v>
      </c>
      <c r="L2803" s="4" t="s">
        <v>860</v>
      </c>
      <c r="M2803" s="4" t="s">
        <v>2983</v>
      </c>
      <c r="N2803" s="55" t="s">
        <v>3710</v>
      </c>
      <c r="O2803" s="4" t="s">
        <v>7343</v>
      </c>
      <c r="P2803" s="55">
        <v>46008</v>
      </c>
      <c r="Q2803" s="4" t="s">
        <v>7344</v>
      </c>
      <c r="R2803" s="4"/>
      <c r="S2803" s="4"/>
      <c r="T2803" s="4" t="s">
        <v>1921</v>
      </c>
      <c r="U2803" s="4" t="s">
        <v>150</v>
      </c>
      <c r="V2803" s="4">
        <v>301665</v>
      </c>
      <c r="W2803" s="4" t="s">
        <v>7345</v>
      </c>
      <c r="X2803" s="4">
        <v>301665</v>
      </c>
      <c r="Y2803" s="4" t="s">
        <v>7345</v>
      </c>
      <c r="Z2803" s="4">
        <v>21</v>
      </c>
      <c r="AA2803" s="4" t="s">
        <v>104</v>
      </c>
      <c r="AB2803" s="4">
        <v>8</v>
      </c>
      <c r="AC2803" s="4" t="s">
        <v>778</v>
      </c>
      <c r="AD2803" s="36">
        <v>3</v>
      </c>
      <c r="AE2803" s="36" t="s">
        <v>7346</v>
      </c>
      <c r="AF2803" s="4"/>
      <c r="AG2803" s="4"/>
      <c r="AH2803" s="4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</row>
    <row r="2804" spans="1:46" ht="15" customHeight="1" x14ac:dyDescent="0.35">
      <c r="A2804" s="4">
        <v>2025</v>
      </c>
      <c r="B2804" s="4" t="s">
        <v>147</v>
      </c>
      <c r="C2804" s="4" t="s">
        <v>148</v>
      </c>
      <c r="D2804" s="55">
        <v>45918</v>
      </c>
      <c r="E2804" s="4" t="s">
        <v>3708</v>
      </c>
      <c r="F2804" s="4" t="s">
        <v>3709</v>
      </c>
      <c r="G2804" s="4" t="s">
        <v>37</v>
      </c>
      <c r="H2804" s="4" t="s">
        <v>38</v>
      </c>
      <c r="I2804" s="4" t="s">
        <v>2712</v>
      </c>
      <c r="J2804" s="4">
        <v>5</v>
      </c>
      <c r="K2804" s="55">
        <v>46009</v>
      </c>
      <c r="L2804" s="4" t="s">
        <v>860</v>
      </c>
      <c r="M2804" s="4" t="s">
        <v>4665</v>
      </c>
      <c r="N2804" s="55" t="s">
        <v>3710</v>
      </c>
      <c r="O2804" s="4" t="s">
        <v>7347</v>
      </c>
      <c r="P2804" s="55">
        <v>46009</v>
      </c>
      <c r="Q2804" s="4" t="s">
        <v>7348</v>
      </c>
      <c r="R2804" s="4"/>
      <c r="S2804" s="4"/>
      <c r="T2804" s="56">
        <v>0</v>
      </c>
      <c r="U2804" s="56" t="s">
        <v>150</v>
      </c>
      <c r="V2804" s="56">
        <v>300318</v>
      </c>
      <c r="W2804" s="56" t="s">
        <v>7349</v>
      </c>
      <c r="X2804" s="56">
        <v>300318</v>
      </c>
      <c r="Y2804" s="56" t="s">
        <v>7349</v>
      </c>
      <c r="Z2804" s="56">
        <v>3</v>
      </c>
      <c r="AA2804" s="56" t="s">
        <v>152</v>
      </c>
      <c r="AB2804" s="56">
        <v>7</v>
      </c>
      <c r="AC2804" s="56" t="s">
        <v>3098</v>
      </c>
      <c r="AD2804" s="37">
        <v>2</v>
      </c>
      <c r="AE2804" s="37" t="s">
        <v>7350</v>
      </c>
      <c r="AF2804" s="4"/>
      <c r="AG2804" s="4"/>
      <c r="AH2804" s="4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</row>
    <row r="2805" spans="1:46" ht="15" customHeight="1" x14ac:dyDescent="0.35">
      <c r="A2805" s="4">
        <v>2026</v>
      </c>
      <c r="B2805" s="4" t="s">
        <v>147</v>
      </c>
      <c r="C2805" s="4" t="s">
        <v>148</v>
      </c>
      <c r="D2805" s="55">
        <v>45917</v>
      </c>
      <c r="E2805" s="4" t="s">
        <v>3708</v>
      </c>
      <c r="F2805" s="4" t="s">
        <v>3709</v>
      </c>
      <c r="G2805" s="4" t="s">
        <v>37</v>
      </c>
      <c r="H2805" s="4" t="s">
        <v>4538</v>
      </c>
      <c r="I2805" s="4" t="s">
        <v>5120</v>
      </c>
      <c r="J2805" s="4">
        <v>3</v>
      </c>
      <c r="K2805" s="55">
        <v>45974</v>
      </c>
      <c r="L2805" s="4" t="s">
        <v>4540</v>
      </c>
      <c r="M2805" s="4"/>
      <c r="N2805" s="55" t="s">
        <v>4546</v>
      </c>
      <c r="O2805" s="4"/>
      <c r="P2805" s="55"/>
      <c r="Q2805" s="4"/>
      <c r="R2805" s="4"/>
      <c r="S2805" s="4"/>
      <c r="T2805" s="4" t="s">
        <v>1921</v>
      </c>
      <c r="U2805" s="4" t="s">
        <v>150</v>
      </c>
      <c r="V2805" s="4">
        <v>301027</v>
      </c>
      <c r="W2805" s="4" t="s">
        <v>7351</v>
      </c>
      <c r="X2805" s="4">
        <v>301027</v>
      </c>
      <c r="Y2805" s="4" t="s">
        <v>7351</v>
      </c>
      <c r="Z2805" s="4">
        <v>12</v>
      </c>
      <c r="AA2805" s="4" t="s">
        <v>83</v>
      </c>
      <c r="AB2805" s="4">
        <v>1</v>
      </c>
      <c r="AC2805" s="4" t="s">
        <v>84</v>
      </c>
      <c r="AD2805" s="36">
        <v>33</v>
      </c>
      <c r="AE2805" s="36" t="s">
        <v>7352</v>
      </c>
      <c r="AF2805" s="4"/>
      <c r="AG2805" s="4"/>
      <c r="AH2805" s="4"/>
      <c r="AI2805" s="6"/>
      <c r="AJ2805" s="6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</row>
    <row r="2806" spans="1:46" ht="15" customHeight="1" x14ac:dyDescent="0.35">
      <c r="A2806" s="4">
        <v>2026</v>
      </c>
      <c r="B2806" s="4" t="s">
        <v>147</v>
      </c>
      <c r="C2806" s="4" t="s">
        <v>148</v>
      </c>
      <c r="D2806" s="55">
        <v>45901</v>
      </c>
      <c r="E2806" s="4" t="s">
        <v>3708</v>
      </c>
      <c r="F2806" s="4" t="s">
        <v>3709</v>
      </c>
      <c r="G2806" s="4" t="s">
        <v>37</v>
      </c>
      <c r="H2806" s="4" t="s">
        <v>4538</v>
      </c>
      <c r="I2806" s="4" t="s">
        <v>2712</v>
      </c>
      <c r="J2806" s="4">
        <v>4</v>
      </c>
      <c r="K2806" s="55">
        <v>45959</v>
      </c>
      <c r="L2806" s="4" t="s">
        <v>4540</v>
      </c>
      <c r="M2806" s="4"/>
      <c r="N2806" s="55" t="s">
        <v>3710</v>
      </c>
      <c r="O2806" s="4"/>
      <c r="P2806" s="55"/>
      <c r="Q2806" s="4"/>
      <c r="R2806" s="4"/>
      <c r="S2806" s="4"/>
      <c r="T2806" s="4" t="s">
        <v>1921</v>
      </c>
      <c r="U2806" s="4" t="s">
        <v>150</v>
      </c>
      <c r="V2806" s="4">
        <v>301869</v>
      </c>
      <c r="W2806" s="4" t="s">
        <v>7353</v>
      </c>
      <c r="X2806" s="4">
        <v>301869</v>
      </c>
      <c r="Y2806" s="4" t="s">
        <v>7353</v>
      </c>
      <c r="Z2806" s="4">
        <v>23</v>
      </c>
      <c r="AA2806" s="4" t="s">
        <v>113</v>
      </c>
      <c r="AB2806" s="56">
        <v>1</v>
      </c>
      <c r="AC2806" s="56" t="s">
        <v>113</v>
      </c>
      <c r="AD2806" s="36">
        <v>11</v>
      </c>
      <c r="AE2806" s="36" t="s">
        <v>7354</v>
      </c>
      <c r="AF2806" s="4"/>
      <c r="AG2806" s="4"/>
      <c r="AH2806" s="4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</row>
    <row r="2807" spans="1:46" ht="15" customHeight="1" x14ac:dyDescent="0.35">
      <c r="A2807" s="4">
        <v>2025</v>
      </c>
      <c r="B2807" s="4" t="s">
        <v>147</v>
      </c>
      <c r="C2807" s="4" t="s">
        <v>148</v>
      </c>
      <c r="D2807" s="55">
        <v>45901</v>
      </c>
      <c r="E2807" s="4" t="s">
        <v>3708</v>
      </c>
      <c r="F2807" s="4" t="s">
        <v>3709</v>
      </c>
      <c r="G2807" s="4" t="s">
        <v>37</v>
      </c>
      <c r="H2807" s="4" t="s">
        <v>38</v>
      </c>
      <c r="I2807" s="4" t="s">
        <v>2712</v>
      </c>
      <c r="J2807" s="4">
        <v>5</v>
      </c>
      <c r="K2807" s="55">
        <v>46013</v>
      </c>
      <c r="L2807" s="4" t="s">
        <v>860</v>
      </c>
      <c r="M2807" s="4" t="s">
        <v>4665</v>
      </c>
      <c r="N2807" s="55" t="s">
        <v>3710</v>
      </c>
      <c r="O2807" s="4" t="s">
        <v>7355</v>
      </c>
      <c r="P2807" s="55">
        <v>46013</v>
      </c>
      <c r="Q2807" s="4" t="s">
        <v>7356</v>
      </c>
      <c r="R2807" s="4"/>
      <c r="S2807" s="4"/>
      <c r="T2807" s="4">
        <v>0</v>
      </c>
      <c r="U2807" s="4" t="s">
        <v>150</v>
      </c>
      <c r="V2807" s="4">
        <v>300325</v>
      </c>
      <c r="W2807" s="4" t="s">
        <v>2372</v>
      </c>
      <c r="X2807" s="4">
        <v>300325</v>
      </c>
      <c r="Y2807" s="4" t="s">
        <v>2372</v>
      </c>
      <c r="Z2807" s="4">
        <v>3</v>
      </c>
      <c r="AA2807" s="4" t="s">
        <v>152</v>
      </c>
      <c r="AB2807" s="4">
        <v>7</v>
      </c>
      <c r="AC2807" s="4" t="s">
        <v>3098</v>
      </c>
      <c r="AD2807" s="36">
        <v>9</v>
      </c>
      <c r="AE2807" s="36" t="s">
        <v>7357</v>
      </c>
      <c r="AF2807" s="4"/>
      <c r="AG2807" s="4"/>
      <c r="AH2807" s="4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</row>
    <row r="2808" spans="1:46" ht="15" customHeight="1" x14ac:dyDescent="0.35">
      <c r="A2808" s="4">
        <v>2025</v>
      </c>
      <c r="B2808" s="4" t="s">
        <v>147</v>
      </c>
      <c r="C2808" s="4" t="s">
        <v>148</v>
      </c>
      <c r="D2808" s="55">
        <v>45916</v>
      </c>
      <c r="E2808" s="4" t="s">
        <v>3708</v>
      </c>
      <c r="F2808" s="4" t="s">
        <v>3709</v>
      </c>
      <c r="G2808" s="4" t="s">
        <v>37</v>
      </c>
      <c r="H2808" s="4" t="s">
        <v>38</v>
      </c>
      <c r="I2808" s="4" t="s">
        <v>2728</v>
      </c>
      <c r="J2808" s="4">
        <v>3</v>
      </c>
      <c r="K2808" s="55">
        <v>45945</v>
      </c>
      <c r="L2808" s="4" t="s">
        <v>860</v>
      </c>
      <c r="M2808" s="4" t="s">
        <v>3185</v>
      </c>
      <c r="N2808" s="55" t="s">
        <v>3710</v>
      </c>
      <c r="O2808" s="4" t="s">
        <v>7358</v>
      </c>
      <c r="P2808" s="55">
        <v>45951</v>
      </c>
      <c r="Q2808" s="4" t="s">
        <v>7359</v>
      </c>
      <c r="R2808" s="4"/>
      <c r="S2808" s="4"/>
      <c r="T2808" s="4" t="s">
        <v>1921</v>
      </c>
      <c r="U2808" s="4" t="s">
        <v>150</v>
      </c>
      <c r="V2808" s="4">
        <v>301851</v>
      </c>
      <c r="W2808" s="4" t="s">
        <v>7360</v>
      </c>
      <c r="X2808" s="4">
        <v>301851</v>
      </c>
      <c r="Y2808" s="4" t="s">
        <v>7360</v>
      </c>
      <c r="Z2808" s="4">
        <v>5</v>
      </c>
      <c r="AA2808" s="4" t="s">
        <v>77</v>
      </c>
      <c r="AB2808" s="4">
        <v>5</v>
      </c>
      <c r="AC2808" s="4" t="s">
        <v>773</v>
      </c>
      <c r="AD2808" s="36">
        <v>10</v>
      </c>
      <c r="AE2808" s="36" t="s">
        <v>7361</v>
      </c>
      <c r="AF2808" s="4"/>
      <c r="AG2808" s="4"/>
      <c r="AH2808" s="4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</row>
    <row r="2809" spans="1:46" ht="15" customHeight="1" x14ac:dyDescent="0.35">
      <c r="A2809" s="4">
        <v>2025</v>
      </c>
      <c r="B2809" s="4" t="s">
        <v>147</v>
      </c>
      <c r="C2809" s="4" t="s">
        <v>148</v>
      </c>
      <c r="D2809" s="55">
        <v>45904</v>
      </c>
      <c r="E2809" s="4" t="s">
        <v>3708</v>
      </c>
      <c r="F2809" s="4" t="s">
        <v>3709</v>
      </c>
      <c r="G2809" s="4" t="s">
        <v>37</v>
      </c>
      <c r="H2809" s="4" t="s">
        <v>38</v>
      </c>
      <c r="I2809" s="4" t="s">
        <v>2735</v>
      </c>
      <c r="J2809" s="4">
        <v>4</v>
      </c>
      <c r="K2809" s="55">
        <v>46002</v>
      </c>
      <c r="L2809" s="4" t="s">
        <v>860</v>
      </c>
      <c r="M2809" s="4" t="s">
        <v>3185</v>
      </c>
      <c r="N2809" s="55" t="s">
        <v>4546</v>
      </c>
      <c r="O2809" s="4" t="s">
        <v>7362</v>
      </c>
      <c r="P2809" s="55">
        <v>46002</v>
      </c>
      <c r="Q2809" s="4" t="s">
        <v>7363</v>
      </c>
      <c r="R2809" s="4"/>
      <c r="S2809" s="4"/>
      <c r="T2809" s="4" t="s">
        <v>1921</v>
      </c>
      <c r="U2809" s="4" t="s">
        <v>150</v>
      </c>
      <c r="V2809" s="4">
        <v>301219</v>
      </c>
      <c r="W2809" s="4" t="s">
        <v>7364</v>
      </c>
      <c r="X2809" s="4">
        <v>301219</v>
      </c>
      <c r="Y2809" s="4" t="s">
        <v>7364</v>
      </c>
      <c r="Z2809" s="4">
        <v>14</v>
      </c>
      <c r="AA2809" s="4" t="s">
        <v>731</v>
      </c>
      <c r="AB2809" s="4">
        <v>1</v>
      </c>
      <c r="AC2809" s="4" t="s">
        <v>1387</v>
      </c>
      <c r="AD2809" s="36">
        <v>8</v>
      </c>
      <c r="AE2809" s="36" t="s">
        <v>7365</v>
      </c>
      <c r="AF2809" s="4"/>
      <c r="AG2809" s="4"/>
      <c r="AH2809" s="4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</row>
    <row r="2810" spans="1:46" ht="15" customHeight="1" x14ac:dyDescent="0.35">
      <c r="A2810" s="4">
        <v>2025</v>
      </c>
      <c r="B2810" s="4" t="s">
        <v>147</v>
      </c>
      <c r="C2810" s="4" t="s">
        <v>148</v>
      </c>
      <c r="D2810" s="55">
        <v>45915</v>
      </c>
      <c r="E2810" s="4" t="s">
        <v>3708</v>
      </c>
      <c r="F2810" s="4" t="s">
        <v>3709</v>
      </c>
      <c r="G2810" s="4" t="s">
        <v>37</v>
      </c>
      <c r="H2810" s="4" t="s">
        <v>38</v>
      </c>
      <c r="I2810" s="4" t="s">
        <v>5120</v>
      </c>
      <c r="J2810" s="4">
        <v>4</v>
      </c>
      <c r="K2810" s="55">
        <v>45979</v>
      </c>
      <c r="L2810" s="4" t="s">
        <v>860</v>
      </c>
      <c r="M2810" s="4" t="s">
        <v>4545</v>
      </c>
      <c r="N2810" s="55" t="s">
        <v>3710</v>
      </c>
      <c r="O2810" s="4" t="s">
        <v>7366</v>
      </c>
      <c r="P2810" s="55">
        <v>45979</v>
      </c>
      <c r="Q2810" s="4" t="s">
        <v>7367</v>
      </c>
      <c r="R2810" s="4"/>
      <c r="S2810" s="4"/>
      <c r="T2810" s="4">
        <v>0</v>
      </c>
      <c r="U2810" s="4" t="s">
        <v>150</v>
      </c>
      <c r="V2810" s="4">
        <v>301106</v>
      </c>
      <c r="W2810" s="4" t="s">
        <v>7368</v>
      </c>
      <c r="X2810" s="4">
        <v>301106</v>
      </c>
      <c r="Y2810" s="4" t="s">
        <v>7368</v>
      </c>
      <c r="Z2810" s="4">
        <v>12</v>
      </c>
      <c r="AA2810" s="4" t="s">
        <v>83</v>
      </c>
      <c r="AB2810" s="56">
        <v>7</v>
      </c>
      <c r="AC2810" s="56" t="s">
        <v>491</v>
      </c>
      <c r="AD2810" s="36">
        <v>9</v>
      </c>
      <c r="AE2810" s="36" t="s">
        <v>7352</v>
      </c>
      <c r="AF2810" s="4"/>
      <c r="AG2810" s="4"/>
      <c r="AH2810" s="4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</row>
    <row r="2811" spans="1:46" ht="15" customHeight="1" x14ac:dyDescent="0.35">
      <c r="A2811" s="4">
        <v>2025</v>
      </c>
      <c r="B2811" s="4" t="s">
        <v>147</v>
      </c>
      <c r="C2811" s="4" t="s">
        <v>148</v>
      </c>
      <c r="D2811" s="55">
        <v>45901</v>
      </c>
      <c r="E2811" s="4" t="s">
        <v>3708</v>
      </c>
      <c r="F2811" s="4" t="s">
        <v>3709</v>
      </c>
      <c r="G2811" s="4" t="s">
        <v>37</v>
      </c>
      <c r="H2811" s="4" t="s">
        <v>38</v>
      </c>
      <c r="I2811" s="4" t="s">
        <v>5120</v>
      </c>
      <c r="J2811" s="4">
        <v>3</v>
      </c>
      <c r="K2811" s="55">
        <v>45929</v>
      </c>
      <c r="L2811" s="4" t="s">
        <v>860</v>
      </c>
      <c r="M2811" s="4" t="s">
        <v>2983</v>
      </c>
      <c r="N2811" s="55" t="s">
        <v>4546</v>
      </c>
      <c r="O2811" s="4" t="s">
        <v>7369</v>
      </c>
      <c r="P2811" s="55">
        <v>45929</v>
      </c>
      <c r="Q2811" s="4" t="s">
        <v>7370</v>
      </c>
      <c r="R2811" s="4"/>
      <c r="S2811" s="4"/>
      <c r="T2811" s="4" t="s">
        <v>1921</v>
      </c>
      <c r="U2811" s="4" t="s">
        <v>150</v>
      </c>
      <c r="V2811" s="4">
        <v>301017</v>
      </c>
      <c r="W2811" s="4" t="s">
        <v>7371</v>
      </c>
      <c r="X2811" s="4">
        <v>301017</v>
      </c>
      <c r="Y2811" s="4" t="s">
        <v>7371</v>
      </c>
      <c r="Z2811" s="4">
        <v>12</v>
      </c>
      <c r="AA2811" s="4" t="s">
        <v>83</v>
      </c>
      <c r="AB2811" s="4">
        <v>1</v>
      </c>
      <c r="AC2811" s="4" t="s">
        <v>84</v>
      </c>
      <c r="AD2811" s="36">
        <v>21</v>
      </c>
      <c r="AE2811" s="36" t="s">
        <v>7372</v>
      </c>
      <c r="AF2811" s="4"/>
      <c r="AG2811" s="4"/>
      <c r="AH2811" s="4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</row>
    <row r="2812" spans="1:46" ht="15" customHeight="1" x14ac:dyDescent="0.35">
      <c r="A2812" s="4">
        <v>2025</v>
      </c>
      <c r="B2812" s="4" t="s">
        <v>147</v>
      </c>
      <c r="C2812" s="4" t="s">
        <v>148</v>
      </c>
      <c r="D2812" s="55">
        <v>45924</v>
      </c>
      <c r="E2812" s="4" t="s">
        <v>3708</v>
      </c>
      <c r="F2812" s="4" t="s">
        <v>3709</v>
      </c>
      <c r="G2812" s="4" t="s">
        <v>37</v>
      </c>
      <c r="H2812" s="4" t="s">
        <v>38</v>
      </c>
      <c r="I2812" s="4" t="s">
        <v>2712</v>
      </c>
      <c r="J2812" s="4">
        <v>3</v>
      </c>
      <c r="K2812" s="55">
        <v>45978</v>
      </c>
      <c r="L2812" s="4" t="s">
        <v>860</v>
      </c>
      <c r="M2812" s="4" t="s">
        <v>4665</v>
      </c>
      <c r="N2812" s="55" t="s">
        <v>4546</v>
      </c>
      <c r="O2812" s="4" t="s">
        <v>7373</v>
      </c>
      <c r="P2812" s="55">
        <v>45978</v>
      </c>
      <c r="Q2812" s="4" t="s">
        <v>7374</v>
      </c>
      <c r="R2812" s="4"/>
      <c r="S2812" s="4"/>
      <c r="T2812" s="4" t="s">
        <v>1921</v>
      </c>
      <c r="U2812" s="4" t="s">
        <v>150</v>
      </c>
      <c r="V2812" s="4">
        <v>300271</v>
      </c>
      <c r="W2812" s="4" t="s">
        <v>7375</v>
      </c>
      <c r="X2812" s="4">
        <v>300271</v>
      </c>
      <c r="Y2812" s="4" t="s">
        <v>7375</v>
      </c>
      <c r="Z2812" s="4">
        <v>3</v>
      </c>
      <c r="AA2812" s="4" t="s">
        <v>152</v>
      </c>
      <c r="AB2812" s="4">
        <v>2</v>
      </c>
      <c r="AC2812" s="4" t="s">
        <v>915</v>
      </c>
      <c r="AD2812" s="36">
        <v>12</v>
      </c>
      <c r="AE2812" s="36" t="s">
        <v>7376</v>
      </c>
      <c r="AF2812" s="4"/>
      <c r="AG2812" s="4"/>
      <c r="AH2812" s="4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</row>
    <row r="2813" spans="1:46" ht="15" customHeight="1" x14ac:dyDescent="0.35">
      <c r="A2813" s="4">
        <v>2025</v>
      </c>
      <c r="B2813" s="4" t="s">
        <v>147</v>
      </c>
      <c r="C2813" s="4" t="s">
        <v>148</v>
      </c>
      <c r="D2813" s="55">
        <v>45917</v>
      </c>
      <c r="E2813" s="4" t="s">
        <v>3708</v>
      </c>
      <c r="F2813" s="4" t="s">
        <v>3709</v>
      </c>
      <c r="G2813" s="4" t="s">
        <v>37</v>
      </c>
      <c r="H2813" s="4" t="s">
        <v>38</v>
      </c>
      <c r="I2813" s="4" t="s">
        <v>3923</v>
      </c>
      <c r="J2813" s="4">
        <v>3</v>
      </c>
      <c r="K2813" s="55">
        <v>45961</v>
      </c>
      <c r="L2813" s="4" t="s">
        <v>860</v>
      </c>
      <c r="M2813" s="4" t="s">
        <v>2983</v>
      </c>
      <c r="N2813" s="55" t="s">
        <v>3710</v>
      </c>
      <c r="O2813" s="4" t="s">
        <v>7377</v>
      </c>
      <c r="P2813" s="55">
        <v>45961</v>
      </c>
      <c r="Q2813" s="4" t="s">
        <v>7378</v>
      </c>
      <c r="R2813" s="4"/>
      <c r="S2813" s="4"/>
      <c r="T2813" s="4">
        <v>0</v>
      </c>
      <c r="U2813" s="4" t="s">
        <v>150</v>
      </c>
      <c r="V2813" s="4">
        <v>301594</v>
      </c>
      <c r="W2813" s="4" t="s">
        <v>7379</v>
      </c>
      <c r="X2813" s="4">
        <v>301594</v>
      </c>
      <c r="Y2813" s="4" t="s">
        <v>7379</v>
      </c>
      <c r="Z2813" s="4">
        <v>21</v>
      </c>
      <c r="AA2813" s="4" t="s">
        <v>104</v>
      </c>
      <c r="AB2813" s="4">
        <v>1</v>
      </c>
      <c r="AC2813" s="4" t="s">
        <v>104</v>
      </c>
      <c r="AD2813" s="36">
        <v>2</v>
      </c>
      <c r="AE2813" s="36" t="s">
        <v>7380</v>
      </c>
      <c r="AF2813" s="4"/>
      <c r="AG2813" s="4"/>
      <c r="AH2813" s="4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</row>
    <row r="2814" spans="1:46" ht="15" customHeight="1" x14ac:dyDescent="0.35">
      <c r="A2814" s="4">
        <v>2025</v>
      </c>
      <c r="B2814" s="4" t="s">
        <v>147</v>
      </c>
      <c r="C2814" s="4" t="s">
        <v>148</v>
      </c>
      <c r="D2814" s="55">
        <v>45918</v>
      </c>
      <c r="E2814" s="4" t="s">
        <v>3708</v>
      </c>
      <c r="F2814" s="4" t="s">
        <v>3709</v>
      </c>
      <c r="G2814" s="4" t="s">
        <v>37</v>
      </c>
      <c r="H2814" s="4" t="s">
        <v>38</v>
      </c>
      <c r="I2814" s="4" t="s">
        <v>3923</v>
      </c>
      <c r="J2814" s="4">
        <v>4</v>
      </c>
      <c r="K2814" s="55">
        <v>45967</v>
      </c>
      <c r="L2814" s="4" t="s">
        <v>860</v>
      </c>
      <c r="M2814" s="4" t="s">
        <v>2983</v>
      </c>
      <c r="N2814" s="55" t="s">
        <v>3710</v>
      </c>
      <c r="O2814" s="4" t="s">
        <v>7381</v>
      </c>
      <c r="P2814" s="55">
        <v>45971</v>
      </c>
      <c r="Q2814" s="4" t="s">
        <v>7382</v>
      </c>
      <c r="R2814" s="4"/>
      <c r="S2814" s="4"/>
      <c r="T2814" s="4" t="s">
        <v>1921</v>
      </c>
      <c r="U2814" s="4" t="s">
        <v>150</v>
      </c>
      <c r="V2814" s="4">
        <v>301690</v>
      </c>
      <c r="W2814" s="4" t="s">
        <v>7383</v>
      </c>
      <c r="X2814" s="4">
        <v>301690</v>
      </c>
      <c r="Y2814" s="4" t="s">
        <v>7383</v>
      </c>
      <c r="Z2814" s="4">
        <v>21</v>
      </c>
      <c r="AA2814" s="4" t="s">
        <v>104</v>
      </c>
      <c r="AB2814" s="4">
        <v>12</v>
      </c>
      <c r="AC2814" s="4" t="s">
        <v>812</v>
      </c>
      <c r="AD2814" s="36">
        <v>6</v>
      </c>
      <c r="AE2814" s="36" t="s">
        <v>7384</v>
      </c>
      <c r="AF2814" s="4"/>
      <c r="AG2814" s="4"/>
      <c r="AH2814" s="4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</row>
    <row r="2815" spans="1:46" ht="15" customHeight="1" x14ac:dyDescent="0.35">
      <c r="A2815" s="4">
        <v>2025</v>
      </c>
      <c r="B2815" s="4" t="s">
        <v>147</v>
      </c>
      <c r="C2815" s="4" t="s">
        <v>148</v>
      </c>
      <c r="D2815" s="55">
        <v>45919</v>
      </c>
      <c r="E2815" s="4" t="s">
        <v>3708</v>
      </c>
      <c r="F2815" s="4" t="s">
        <v>3709</v>
      </c>
      <c r="G2815" s="4" t="s">
        <v>37</v>
      </c>
      <c r="H2815" s="4" t="s">
        <v>38</v>
      </c>
      <c r="I2815" s="4" t="s">
        <v>5120</v>
      </c>
      <c r="J2815" s="4">
        <v>2</v>
      </c>
      <c r="K2815" s="55">
        <v>45980</v>
      </c>
      <c r="L2815" s="4" t="s">
        <v>860</v>
      </c>
      <c r="M2815" s="4" t="s">
        <v>6193</v>
      </c>
      <c r="N2815" s="55" t="s">
        <v>4546</v>
      </c>
      <c r="O2815" s="4" t="s">
        <v>7385</v>
      </c>
      <c r="P2815" s="55">
        <v>45980</v>
      </c>
      <c r="Q2815" s="4" t="s">
        <v>7386</v>
      </c>
      <c r="R2815" s="4"/>
      <c r="S2815" s="4"/>
      <c r="T2815" s="4" t="s">
        <v>1921</v>
      </c>
      <c r="U2815" s="4" t="s">
        <v>150</v>
      </c>
      <c r="V2815" s="4">
        <v>300132</v>
      </c>
      <c r="W2815" s="4" t="s">
        <v>2205</v>
      </c>
      <c r="X2815" s="4">
        <v>300132</v>
      </c>
      <c r="Y2815" s="4" t="s">
        <v>2205</v>
      </c>
      <c r="Z2815" s="4">
        <v>2</v>
      </c>
      <c r="AA2815" s="4" t="s">
        <v>72</v>
      </c>
      <c r="AB2815" s="4">
        <v>6</v>
      </c>
      <c r="AC2815" s="4" t="s">
        <v>713</v>
      </c>
      <c r="AD2815" s="36">
        <v>8</v>
      </c>
      <c r="AE2815" s="36" t="s">
        <v>2206</v>
      </c>
      <c r="AF2815" s="4"/>
      <c r="AG2815" s="4"/>
      <c r="AH2815" s="4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</row>
    <row r="2816" spans="1:46" ht="15" customHeight="1" x14ac:dyDescent="0.35">
      <c r="A2816" s="4">
        <v>2025</v>
      </c>
      <c r="B2816" s="4" t="s">
        <v>147</v>
      </c>
      <c r="C2816" s="4" t="s">
        <v>148</v>
      </c>
      <c r="D2816" s="55">
        <v>45924</v>
      </c>
      <c r="E2816" s="4" t="s">
        <v>3708</v>
      </c>
      <c r="F2816" s="4" t="s">
        <v>3709</v>
      </c>
      <c r="G2816" s="4" t="s">
        <v>37</v>
      </c>
      <c r="H2816" s="4" t="s">
        <v>38</v>
      </c>
      <c r="I2816" s="4" t="s">
        <v>2755</v>
      </c>
      <c r="J2816" s="4">
        <v>3</v>
      </c>
      <c r="K2816" s="55">
        <v>45961</v>
      </c>
      <c r="L2816" s="4" t="s">
        <v>860</v>
      </c>
      <c r="M2816" s="4" t="s">
        <v>2983</v>
      </c>
      <c r="N2816" s="55" t="s">
        <v>3710</v>
      </c>
      <c r="O2816" s="4" t="s">
        <v>7387</v>
      </c>
      <c r="P2816" s="55">
        <v>45961</v>
      </c>
      <c r="Q2816" s="4" t="s">
        <v>7388</v>
      </c>
      <c r="R2816" s="4"/>
      <c r="S2816" s="4"/>
      <c r="T2816" s="4">
        <v>0</v>
      </c>
      <c r="U2816" s="4" t="s">
        <v>150</v>
      </c>
      <c r="V2816" s="4">
        <v>301717</v>
      </c>
      <c r="W2816" s="4" t="s">
        <v>7389</v>
      </c>
      <c r="X2816" s="4">
        <v>301717</v>
      </c>
      <c r="Y2816" s="4" t="s">
        <v>7389</v>
      </c>
      <c r="Z2816" s="4">
        <v>22</v>
      </c>
      <c r="AA2816" s="4" t="s">
        <v>108</v>
      </c>
      <c r="AB2816" s="4">
        <v>3</v>
      </c>
      <c r="AC2816" s="4" t="s">
        <v>1456</v>
      </c>
      <c r="AD2816" s="36">
        <v>5</v>
      </c>
      <c r="AE2816" s="36" t="s">
        <v>7390</v>
      </c>
      <c r="AF2816" s="4"/>
      <c r="AG2816" s="4"/>
      <c r="AH2816" s="4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</row>
    <row r="2817" spans="1:46" ht="15" customHeight="1" x14ac:dyDescent="0.35">
      <c r="A2817" s="4">
        <v>2025</v>
      </c>
      <c r="B2817" s="4" t="s">
        <v>147</v>
      </c>
      <c r="C2817" s="4" t="s">
        <v>148</v>
      </c>
      <c r="D2817" s="55">
        <v>45919</v>
      </c>
      <c r="E2817" s="4" t="s">
        <v>3708</v>
      </c>
      <c r="F2817" s="4" t="s">
        <v>3709</v>
      </c>
      <c r="G2817" s="4" t="s">
        <v>37</v>
      </c>
      <c r="H2817" s="4" t="s">
        <v>38</v>
      </c>
      <c r="I2817" s="4" t="s">
        <v>4520</v>
      </c>
      <c r="J2817" s="4">
        <v>3</v>
      </c>
      <c r="K2817" s="55">
        <v>45966</v>
      </c>
      <c r="L2817" s="4" t="s">
        <v>860</v>
      </c>
      <c r="M2817" s="4" t="s">
        <v>3185</v>
      </c>
      <c r="N2817" s="55" t="s">
        <v>3710</v>
      </c>
      <c r="O2817" s="4" t="s">
        <v>7391</v>
      </c>
      <c r="P2817" s="55">
        <v>45966</v>
      </c>
      <c r="Q2817" s="4" t="s">
        <v>7392</v>
      </c>
      <c r="R2817" s="4"/>
      <c r="S2817" s="4"/>
      <c r="T2817" s="4" t="s">
        <v>1921</v>
      </c>
      <c r="U2817" s="4" t="s">
        <v>150</v>
      </c>
      <c r="V2817" s="4">
        <v>301201</v>
      </c>
      <c r="W2817" s="4" t="s">
        <v>7393</v>
      </c>
      <c r="X2817" s="4">
        <v>301201</v>
      </c>
      <c r="Y2817" s="4" t="s">
        <v>7393</v>
      </c>
      <c r="Z2817" s="4">
        <v>13</v>
      </c>
      <c r="AA2817" s="4" t="s">
        <v>314</v>
      </c>
      <c r="AB2817" s="4">
        <v>10</v>
      </c>
      <c r="AC2817" s="4" t="s">
        <v>3125</v>
      </c>
      <c r="AD2817" s="36">
        <v>5</v>
      </c>
      <c r="AE2817" s="36" t="s">
        <v>7394</v>
      </c>
      <c r="AF2817" s="4"/>
      <c r="AG2817" s="4"/>
      <c r="AH2817" s="4"/>
      <c r="AI2817" s="6"/>
      <c r="AJ2817" s="6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</row>
    <row r="2818" spans="1:46" ht="15" customHeight="1" x14ac:dyDescent="0.35">
      <c r="A2818" s="4">
        <v>2026</v>
      </c>
      <c r="B2818" s="4" t="s">
        <v>147</v>
      </c>
      <c r="C2818" s="4" t="s">
        <v>207</v>
      </c>
      <c r="D2818" s="55">
        <v>45802</v>
      </c>
      <c r="E2818" s="4" t="s">
        <v>3708</v>
      </c>
      <c r="F2818" s="4" t="s">
        <v>3709</v>
      </c>
      <c r="G2818" s="4" t="s">
        <v>37</v>
      </c>
      <c r="H2818" s="4" t="s">
        <v>4538</v>
      </c>
      <c r="I2818" s="4" t="s">
        <v>4539</v>
      </c>
      <c r="J2818" s="4">
        <v>4</v>
      </c>
      <c r="K2818" s="55">
        <v>45842</v>
      </c>
      <c r="L2818" s="4" t="s">
        <v>4540</v>
      </c>
      <c r="M2818" s="4"/>
      <c r="N2818" s="55" t="s">
        <v>3710</v>
      </c>
      <c r="O2818" s="4"/>
      <c r="P2818" s="55"/>
      <c r="Q2818" s="4"/>
      <c r="R2818" s="4"/>
      <c r="S2818" s="4"/>
      <c r="T2818" s="4" t="s">
        <v>1921</v>
      </c>
      <c r="U2818" s="4" t="s">
        <v>150</v>
      </c>
      <c r="V2818" s="4">
        <v>301436</v>
      </c>
      <c r="W2818" s="4" t="s">
        <v>1489</v>
      </c>
      <c r="X2818" s="4">
        <v>301436</v>
      </c>
      <c r="Y2818" s="4" t="s">
        <v>1489</v>
      </c>
      <c r="Z2818" s="4">
        <v>16</v>
      </c>
      <c r="AA2818" s="4" t="s">
        <v>88</v>
      </c>
      <c r="AB2818" s="4">
        <v>7</v>
      </c>
      <c r="AC2818" s="4" t="s">
        <v>1490</v>
      </c>
      <c r="AD2818" s="36">
        <v>1</v>
      </c>
      <c r="AE2818" s="36" t="s">
        <v>509</v>
      </c>
      <c r="AF2818" s="4"/>
      <c r="AG2818" s="4"/>
      <c r="AH2818" s="4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</row>
    <row r="2819" spans="1:46" ht="15" customHeight="1" x14ac:dyDescent="0.35">
      <c r="A2819" s="4">
        <v>2026</v>
      </c>
      <c r="B2819" s="4" t="s">
        <v>147</v>
      </c>
      <c r="C2819" s="4" t="s">
        <v>148</v>
      </c>
      <c r="D2819" s="55">
        <v>45929</v>
      </c>
      <c r="E2819" s="4" t="s">
        <v>3708</v>
      </c>
      <c r="F2819" s="4" t="s">
        <v>3709</v>
      </c>
      <c r="G2819" s="4" t="s">
        <v>37</v>
      </c>
      <c r="H2819" s="4" t="s">
        <v>38</v>
      </c>
      <c r="I2819" s="4" t="s">
        <v>2755</v>
      </c>
      <c r="J2819" s="4">
        <v>3</v>
      </c>
      <c r="K2819" s="55">
        <v>46063</v>
      </c>
      <c r="L2819" s="4" t="s">
        <v>860</v>
      </c>
      <c r="M2819" s="4" t="s">
        <v>5415</v>
      </c>
      <c r="N2819" s="55" t="s">
        <v>3710</v>
      </c>
      <c r="O2819" s="4" t="s">
        <v>7395</v>
      </c>
      <c r="P2819" s="55">
        <v>46063</v>
      </c>
      <c r="Q2819" s="4" t="s">
        <v>7396</v>
      </c>
      <c r="R2819" s="55">
        <v>46063</v>
      </c>
      <c r="S2819" s="4" t="s">
        <v>7397</v>
      </c>
      <c r="T2819" s="4">
        <v>0</v>
      </c>
      <c r="U2819" s="4" t="s">
        <v>150</v>
      </c>
      <c r="V2819" s="4">
        <v>301720</v>
      </c>
      <c r="W2819" s="4" t="s">
        <v>7398</v>
      </c>
      <c r="X2819" s="4">
        <v>301720</v>
      </c>
      <c r="Y2819" s="4" t="s">
        <v>7398</v>
      </c>
      <c r="Z2819" s="4">
        <v>22</v>
      </c>
      <c r="AA2819" s="4" t="s">
        <v>108</v>
      </c>
      <c r="AB2819" s="4">
        <v>4</v>
      </c>
      <c r="AC2819" s="4" t="s">
        <v>5748</v>
      </c>
      <c r="AD2819" s="36">
        <v>3</v>
      </c>
      <c r="AE2819" s="36" t="s">
        <v>7399</v>
      </c>
      <c r="AF2819" s="4"/>
      <c r="AG2819" s="4"/>
      <c r="AH2819" s="4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</row>
    <row r="2820" spans="1:46" ht="15" customHeight="1" x14ac:dyDescent="0.35">
      <c r="A2820" s="4">
        <v>2025</v>
      </c>
      <c r="B2820" s="4" t="s">
        <v>147</v>
      </c>
      <c r="C2820" s="4" t="s">
        <v>148</v>
      </c>
      <c r="D2820" s="55">
        <v>45923</v>
      </c>
      <c r="E2820" s="4" t="s">
        <v>3708</v>
      </c>
      <c r="F2820" s="4" t="s">
        <v>3709</v>
      </c>
      <c r="G2820" s="4" t="s">
        <v>37</v>
      </c>
      <c r="H2820" s="4" t="s">
        <v>38</v>
      </c>
      <c r="I2820" s="4" t="s">
        <v>4520</v>
      </c>
      <c r="J2820" s="4">
        <v>3</v>
      </c>
      <c r="K2820" s="55">
        <v>45959</v>
      </c>
      <c r="L2820" s="4" t="s">
        <v>860</v>
      </c>
      <c r="M2820" s="4" t="s">
        <v>2983</v>
      </c>
      <c r="N2820" s="55" t="s">
        <v>3710</v>
      </c>
      <c r="O2820" s="4" t="s">
        <v>7400</v>
      </c>
      <c r="P2820" s="55">
        <v>45959</v>
      </c>
      <c r="Q2820" s="4" t="s">
        <v>7401</v>
      </c>
      <c r="R2820" s="4"/>
      <c r="S2820" s="4"/>
      <c r="T2820" s="4" t="s">
        <v>1921</v>
      </c>
      <c r="U2820" s="4" t="s">
        <v>150</v>
      </c>
      <c r="V2820" s="4">
        <v>300660</v>
      </c>
      <c r="W2820" s="4" t="s">
        <v>7402</v>
      </c>
      <c r="X2820" s="4">
        <v>300660</v>
      </c>
      <c r="Y2820" s="4" t="s">
        <v>7402</v>
      </c>
      <c r="Z2820" s="4">
        <v>6</v>
      </c>
      <c r="AA2820" s="4" t="s">
        <v>413</v>
      </c>
      <c r="AB2820" s="4">
        <v>11</v>
      </c>
      <c r="AC2820" s="4" t="s">
        <v>666</v>
      </c>
      <c r="AD2820" s="36">
        <v>12</v>
      </c>
      <c r="AE2820" s="36" t="s">
        <v>7403</v>
      </c>
      <c r="AF2820" s="4"/>
      <c r="AG2820" s="4"/>
      <c r="AH2820" s="4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</row>
    <row r="2821" spans="1:46" ht="15" customHeight="1" x14ac:dyDescent="0.35">
      <c r="A2821" s="4">
        <v>2025</v>
      </c>
      <c r="B2821" s="4" t="s">
        <v>147</v>
      </c>
      <c r="C2821" s="4" t="s">
        <v>148</v>
      </c>
      <c r="D2821" s="55">
        <v>45929</v>
      </c>
      <c r="E2821" s="4" t="s">
        <v>3708</v>
      </c>
      <c r="F2821" s="4" t="s">
        <v>3709</v>
      </c>
      <c r="G2821" s="4" t="s">
        <v>37</v>
      </c>
      <c r="H2821" s="4" t="s">
        <v>38</v>
      </c>
      <c r="I2821" s="4" t="s">
        <v>4520</v>
      </c>
      <c r="J2821" s="4">
        <v>4</v>
      </c>
      <c r="K2821" s="55">
        <v>45985</v>
      </c>
      <c r="L2821" s="4" t="s">
        <v>860</v>
      </c>
      <c r="M2821" s="4" t="s">
        <v>4545</v>
      </c>
      <c r="N2821" s="55" t="s">
        <v>3710</v>
      </c>
      <c r="O2821" s="4" t="s">
        <v>7404</v>
      </c>
      <c r="P2821" s="55">
        <v>45985</v>
      </c>
      <c r="Q2821" s="4" t="s">
        <v>7405</v>
      </c>
      <c r="R2821" s="4"/>
      <c r="S2821" s="4"/>
      <c r="T2821" s="4" t="s">
        <v>1921</v>
      </c>
      <c r="U2821" s="4" t="s">
        <v>150</v>
      </c>
      <c r="V2821" s="4">
        <v>300645</v>
      </c>
      <c r="W2821" s="4" t="s">
        <v>7406</v>
      </c>
      <c r="X2821" s="4">
        <v>300645</v>
      </c>
      <c r="Y2821" s="4" t="s">
        <v>7406</v>
      </c>
      <c r="Z2821" s="4">
        <v>6</v>
      </c>
      <c r="AA2821" s="4" t="s">
        <v>413</v>
      </c>
      <c r="AB2821" s="4">
        <v>10</v>
      </c>
      <c r="AC2821" s="4" t="s">
        <v>663</v>
      </c>
      <c r="AD2821" s="36">
        <v>4</v>
      </c>
      <c r="AE2821" s="36" t="s">
        <v>7407</v>
      </c>
      <c r="AF2821" s="4"/>
      <c r="AG2821" s="4"/>
      <c r="AH2821" s="4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</row>
    <row r="2822" spans="1:46" ht="15" customHeight="1" x14ac:dyDescent="0.35">
      <c r="A2822" s="4">
        <v>2025</v>
      </c>
      <c r="B2822" s="4" t="s">
        <v>147</v>
      </c>
      <c r="C2822" s="4" t="s">
        <v>148</v>
      </c>
      <c r="D2822" s="55">
        <v>45922</v>
      </c>
      <c r="E2822" s="4" t="s">
        <v>3708</v>
      </c>
      <c r="F2822" s="4" t="s">
        <v>3709</v>
      </c>
      <c r="G2822" s="4" t="s">
        <v>37</v>
      </c>
      <c r="H2822" s="4" t="s">
        <v>38</v>
      </c>
      <c r="I2822" s="4" t="s">
        <v>5120</v>
      </c>
      <c r="J2822" s="4">
        <v>4</v>
      </c>
      <c r="K2822" s="55">
        <v>45993</v>
      </c>
      <c r="L2822" s="4" t="s">
        <v>860</v>
      </c>
      <c r="M2822" s="4" t="s">
        <v>4545</v>
      </c>
      <c r="N2822" s="55" t="s">
        <v>3710</v>
      </c>
      <c r="O2822" s="4" t="s">
        <v>7408</v>
      </c>
      <c r="P2822" s="55">
        <v>45993</v>
      </c>
      <c r="Q2822" s="4" t="s">
        <v>7409</v>
      </c>
      <c r="R2822" s="4"/>
      <c r="S2822" s="4"/>
      <c r="T2822" s="4">
        <v>0</v>
      </c>
      <c r="U2822" s="4" t="s">
        <v>150</v>
      </c>
      <c r="V2822" s="4">
        <v>301050</v>
      </c>
      <c r="W2822" s="4" t="s">
        <v>7410</v>
      </c>
      <c r="X2822" s="4">
        <v>301050</v>
      </c>
      <c r="Y2822" s="4" t="s">
        <v>7410</v>
      </c>
      <c r="Z2822" s="4">
        <v>12</v>
      </c>
      <c r="AA2822" s="4" t="s">
        <v>83</v>
      </c>
      <c r="AB2822" s="4">
        <v>3</v>
      </c>
      <c r="AC2822" s="4" t="s">
        <v>765</v>
      </c>
      <c r="AD2822" s="36">
        <v>5</v>
      </c>
      <c r="AE2822" s="36" t="s">
        <v>7411</v>
      </c>
      <c r="AF2822" s="4"/>
      <c r="AG2822" s="4"/>
      <c r="AH2822" s="4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</row>
    <row r="2823" spans="1:46" ht="15" customHeight="1" x14ac:dyDescent="0.35">
      <c r="A2823" s="4">
        <v>2025</v>
      </c>
      <c r="B2823" s="4" t="s">
        <v>147</v>
      </c>
      <c r="C2823" s="4" t="s">
        <v>148</v>
      </c>
      <c r="D2823" s="55">
        <v>45924</v>
      </c>
      <c r="E2823" s="4" t="s">
        <v>3708</v>
      </c>
      <c r="F2823" s="4" t="s">
        <v>3709</v>
      </c>
      <c r="G2823" s="4" t="s">
        <v>37</v>
      </c>
      <c r="H2823" s="4" t="s">
        <v>38</v>
      </c>
      <c r="I2823" s="4" t="s">
        <v>5120</v>
      </c>
      <c r="J2823" s="4">
        <v>3</v>
      </c>
      <c r="K2823" s="55">
        <v>45982</v>
      </c>
      <c r="L2823" s="4" t="s">
        <v>860</v>
      </c>
      <c r="M2823" s="4" t="s">
        <v>4545</v>
      </c>
      <c r="N2823" s="55" t="s">
        <v>4546</v>
      </c>
      <c r="O2823" s="4" t="s">
        <v>7412</v>
      </c>
      <c r="P2823" s="55">
        <v>45982</v>
      </c>
      <c r="Q2823" s="4" t="s">
        <v>7413</v>
      </c>
      <c r="R2823" s="4"/>
      <c r="S2823" s="4"/>
      <c r="T2823" s="4" t="s">
        <v>1921</v>
      </c>
      <c r="U2823" s="4" t="s">
        <v>150</v>
      </c>
      <c r="V2823" s="4">
        <v>301006</v>
      </c>
      <c r="W2823" s="4" t="s">
        <v>7414</v>
      </c>
      <c r="X2823" s="4">
        <v>301006</v>
      </c>
      <c r="Y2823" s="4" t="s">
        <v>7414</v>
      </c>
      <c r="Z2823" s="4">
        <v>12</v>
      </c>
      <c r="AA2823" s="4" t="s">
        <v>83</v>
      </c>
      <c r="AB2823" s="4">
        <v>1</v>
      </c>
      <c r="AC2823" s="4" t="s">
        <v>84</v>
      </c>
      <c r="AD2823" s="36">
        <v>6</v>
      </c>
      <c r="AE2823" s="36" t="s">
        <v>7415</v>
      </c>
      <c r="AF2823" s="4"/>
      <c r="AG2823" s="4"/>
      <c r="AH2823" s="4"/>
      <c r="AI2823" s="6"/>
      <c r="AJ2823" s="6"/>
      <c r="AK2823" s="6"/>
      <c r="AL2823" s="6"/>
      <c r="AM2823" s="6"/>
      <c r="AN2823" s="6"/>
      <c r="AO2823" s="6"/>
      <c r="AP2823" s="6"/>
      <c r="AQ2823" s="6"/>
      <c r="AR2823" s="6"/>
      <c r="AS2823" s="6"/>
      <c r="AT2823" s="6"/>
    </row>
    <row r="2824" spans="1:46" ht="15" customHeight="1" x14ac:dyDescent="0.35">
      <c r="A2824" s="4">
        <v>2026</v>
      </c>
      <c r="B2824" s="4" t="s">
        <v>147</v>
      </c>
      <c r="C2824" s="4" t="s">
        <v>207</v>
      </c>
      <c r="D2824" s="55">
        <v>45929</v>
      </c>
      <c r="E2824" s="4" t="s">
        <v>6721</v>
      </c>
      <c r="F2824" s="4" t="s">
        <v>3709</v>
      </c>
      <c r="G2824" s="4" t="s">
        <v>37</v>
      </c>
      <c r="H2824" s="4" t="s">
        <v>38</v>
      </c>
      <c r="I2824" s="4" t="s">
        <v>3923</v>
      </c>
      <c r="J2824" s="4">
        <v>2</v>
      </c>
      <c r="K2824" s="55">
        <v>46095</v>
      </c>
      <c r="L2824" s="4" t="s">
        <v>860</v>
      </c>
      <c r="M2824" s="4" t="s">
        <v>2983</v>
      </c>
      <c r="N2824" s="55" t="s">
        <v>4546</v>
      </c>
      <c r="O2824" s="4" t="s">
        <v>7416</v>
      </c>
      <c r="P2824" s="55">
        <v>46095</v>
      </c>
      <c r="Q2824" s="4" t="s">
        <v>7417</v>
      </c>
      <c r="R2824" s="4"/>
      <c r="S2824" s="4"/>
      <c r="T2824" s="4">
        <v>0</v>
      </c>
      <c r="U2824" s="4" t="s">
        <v>150</v>
      </c>
      <c r="V2824" s="4">
        <v>300885</v>
      </c>
      <c r="W2824" s="4" t="s">
        <v>745</v>
      </c>
      <c r="X2824" s="4">
        <v>300885</v>
      </c>
      <c r="Y2824" s="4" t="s">
        <v>745</v>
      </c>
      <c r="Z2824" s="4">
        <v>10</v>
      </c>
      <c r="AA2824" s="4" t="s">
        <v>256</v>
      </c>
      <c r="AB2824" s="4">
        <v>1</v>
      </c>
      <c r="AC2824" s="4" t="s">
        <v>256</v>
      </c>
      <c r="AD2824" s="36">
        <v>1</v>
      </c>
      <c r="AE2824" s="36" t="s">
        <v>256</v>
      </c>
      <c r="AF2824" s="4"/>
      <c r="AG2824" s="4"/>
      <c r="AH2824" s="4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</row>
    <row r="2825" spans="1:46" ht="15" customHeight="1" x14ac:dyDescent="0.35">
      <c r="A2825" s="4">
        <v>2025</v>
      </c>
      <c r="B2825" s="4" t="s">
        <v>147</v>
      </c>
      <c r="C2825" s="4" t="s">
        <v>148</v>
      </c>
      <c r="D2825" s="55">
        <v>45925</v>
      </c>
      <c r="E2825" s="4" t="s">
        <v>3708</v>
      </c>
      <c r="F2825" s="4" t="s">
        <v>3709</v>
      </c>
      <c r="G2825" s="4" t="s">
        <v>37</v>
      </c>
      <c r="H2825" s="4" t="s">
        <v>38</v>
      </c>
      <c r="I2825" s="4" t="s">
        <v>4515</v>
      </c>
      <c r="J2825" s="4">
        <v>4</v>
      </c>
      <c r="K2825" s="55">
        <v>45957</v>
      </c>
      <c r="L2825" s="4" t="s">
        <v>860</v>
      </c>
      <c r="M2825" s="4" t="s">
        <v>3632</v>
      </c>
      <c r="N2825" s="55" t="s">
        <v>4516</v>
      </c>
      <c r="O2825" s="4" t="s">
        <v>7418</v>
      </c>
      <c r="P2825" s="55">
        <v>46007</v>
      </c>
      <c r="Q2825" s="4" t="s">
        <v>7419</v>
      </c>
      <c r="R2825" s="4"/>
      <c r="S2825" s="4"/>
      <c r="T2825" s="4" t="s">
        <v>1921</v>
      </c>
      <c r="U2825" s="4" t="s">
        <v>150</v>
      </c>
      <c r="V2825" s="4">
        <v>301472</v>
      </c>
      <c r="W2825" s="4" t="s">
        <v>7420</v>
      </c>
      <c r="X2825" s="4">
        <v>301472</v>
      </c>
      <c r="Y2825" s="4" t="s">
        <v>7420</v>
      </c>
      <c r="Z2825" s="4">
        <v>17</v>
      </c>
      <c r="AA2825" s="4" t="s">
        <v>319</v>
      </c>
      <c r="AB2825" s="4">
        <v>1</v>
      </c>
      <c r="AC2825" s="4" t="s">
        <v>320</v>
      </c>
      <c r="AD2825" s="36">
        <v>2</v>
      </c>
      <c r="AE2825" s="36" t="s">
        <v>7421</v>
      </c>
      <c r="AF2825" s="4"/>
      <c r="AG2825" s="4"/>
      <c r="AH2825" s="4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</row>
    <row r="2826" spans="1:46" ht="15" customHeight="1" x14ac:dyDescent="0.35">
      <c r="A2826" s="4">
        <v>2025</v>
      </c>
      <c r="B2826" s="4" t="s">
        <v>147</v>
      </c>
      <c r="C2826" s="4" t="s">
        <v>148</v>
      </c>
      <c r="D2826" s="55">
        <v>45929</v>
      </c>
      <c r="E2826" s="4" t="s">
        <v>3708</v>
      </c>
      <c r="F2826" s="4" t="s">
        <v>3709</v>
      </c>
      <c r="G2826" s="4" t="s">
        <v>37</v>
      </c>
      <c r="H2826" s="4" t="s">
        <v>38</v>
      </c>
      <c r="I2826" s="4" t="s">
        <v>2712</v>
      </c>
      <c r="J2826" s="4">
        <v>4</v>
      </c>
      <c r="K2826" s="55">
        <v>45996</v>
      </c>
      <c r="L2826" s="4" t="s">
        <v>860</v>
      </c>
      <c r="M2826" s="4" t="s">
        <v>4665</v>
      </c>
      <c r="N2826" s="55" t="s">
        <v>3710</v>
      </c>
      <c r="O2826" s="4" t="s">
        <v>7422</v>
      </c>
      <c r="P2826" s="55">
        <v>45996</v>
      </c>
      <c r="Q2826" s="4" t="s">
        <v>7423</v>
      </c>
      <c r="R2826" s="4"/>
      <c r="S2826" s="4"/>
      <c r="T2826" s="4">
        <v>0</v>
      </c>
      <c r="U2826" s="4" t="s">
        <v>150</v>
      </c>
      <c r="V2826" s="4">
        <v>300322</v>
      </c>
      <c r="W2826" s="4" t="s">
        <v>7424</v>
      </c>
      <c r="X2826" s="4">
        <v>300322</v>
      </c>
      <c r="Y2826" s="4" t="s">
        <v>7424</v>
      </c>
      <c r="Z2826" s="4">
        <v>3</v>
      </c>
      <c r="AA2826" s="4" t="s">
        <v>152</v>
      </c>
      <c r="AB2826" s="4">
        <v>7</v>
      </c>
      <c r="AC2826" s="4" t="s">
        <v>3098</v>
      </c>
      <c r="AD2826" s="36">
        <v>6</v>
      </c>
      <c r="AE2826" s="36" t="s">
        <v>7425</v>
      </c>
      <c r="AF2826" s="4"/>
      <c r="AG2826" s="4"/>
      <c r="AH2826" s="4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</row>
    <row r="2827" spans="1:46" ht="15" customHeight="1" x14ac:dyDescent="0.35">
      <c r="A2827" s="4">
        <v>2026</v>
      </c>
      <c r="B2827" s="4" t="s">
        <v>147</v>
      </c>
      <c r="C2827" s="4" t="s">
        <v>148</v>
      </c>
      <c r="D2827" s="55">
        <v>45929</v>
      </c>
      <c r="E2827" s="4" t="s">
        <v>3708</v>
      </c>
      <c r="F2827" s="4" t="s">
        <v>3709</v>
      </c>
      <c r="G2827" s="4" t="s">
        <v>37</v>
      </c>
      <c r="H2827" s="4" t="s">
        <v>38</v>
      </c>
      <c r="I2827" s="4" t="s">
        <v>2712</v>
      </c>
      <c r="J2827" s="4">
        <v>5</v>
      </c>
      <c r="K2827" s="55">
        <v>46078</v>
      </c>
      <c r="L2827" s="4" t="s">
        <v>860</v>
      </c>
      <c r="M2827" s="4" t="s">
        <v>4665</v>
      </c>
      <c r="N2827" s="55" t="s">
        <v>3710</v>
      </c>
      <c r="O2827" s="4" t="s">
        <v>7426</v>
      </c>
      <c r="P2827" s="55">
        <v>46078</v>
      </c>
      <c r="Q2827" s="4" t="s">
        <v>7427</v>
      </c>
      <c r="R2827" s="55">
        <v>46078</v>
      </c>
      <c r="S2827" s="4" t="s">
        <v>7428</v>
      </c>
      <c r="T2827" s="4" t="s">
        <v>1921</v>
      </c>
      <c r="U2827" s="4" t="s">
        <v>150</v>
      </c>
      <c r="V2827" s="4">
        <v>300319</v>
      </c>
      <c r="W2827" s="4" t="s">
        <v>7429</v>
      </c>
      <c r="X2827" s="4">
        <v>300319</v>
      </c>
      <c r="Y2827" s="4" t="s">
        <v>7429</v>
      </c>
      <c r="Z2827" s="4">
        <v>3</v>
      </c>
      <c r="AA2827" s="4" t="s">
        <v>152</v>
      </c>
      <c r="AB2827" s="4">
        <v>7</v>
      </c>
      <c r="AC2827" s="4" t="s">
        <v>3098</v>
      </c>
      <c r="AD2827" s="36">
        <v>3</v>
      </c>
      <c r="AE2827" s="36" t="s">
        <v>7430</v>
      </c>
      <c r="AF2827" s="4"/>
      <c r="AG2827" s="4"/>
      <c r="AH2827" s="4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</row>
    <row r="2828" spans="1:46" ht="15" customHeight="1" x14ac:dyDescent="0.35">
      <c r="A2828" s="4">
        <v>2025</v>
      </c>
      <c r="B2828" s="4" t="s">
        <v>147</v>
      </c>
      <c r="C2828" s="4" t="s">
        <v>148</v>
      </c>
      <c r="D2828" s="55">
        <v>45922</v>
      </c>
      <c r="E2828" s="4" t="s">
        <v>3708</v>
      </c>
      <c r="F2828" s="4" t="s">
        <v>3709</v>
      </c>
      <c r="G2828" s="4" t="s">
        <v>37</v>
      </c>
      <c r="H2828" s="4" t="s">
        <v>38</v>
      </c>
      <c r="I2828" s="4" t="s">
        <v>2948</v>
      </c>
      <c r="J2828" s="4">
        <v>3</v>
      </c>
      <c r="K2828" s="55">
        <v>45959</v>
      </c>
      <c r="L2828" s="4" t="s">
        <v>860</v>
      </c>
      <c r="M2828" s="4" t="s">
        <v>2983</v>
      </c>
      <c r="N2828" s="55" t="s">
        <v>4516</v>
      </c>
      <c r="O2828" s="4" t="s">
        <v>7431</v>
      </c>
      <c r="P2828" s="55">
        <v>45959</v>
      </c>
      <c r="Q2828" s="4" t="s">
        <v>7432</v>
      </c>
      <c r="R2828" s="4"/>
      <c r="S2828" s="4"/>
      <c r="T2828" s="4" t="s">
        <v>1921</v>
      </c>
      <c r="U2828" s="4" t="s">
        <v>150</v>
      </c>
      <c r="V2828" s="4">
        <v>300391</v>
      </c>
      <c r="W2828" s="4" t="s">
        <v>7433</v>
      </c>
      <c r="X2828" s="4">
        <v>300391</v>
      </c>
      <c r="Y2828" s="4" t="s">
        <v>7433</v>
      </c>
      <c r="Z2828" s="4">
        <v>4</v>
      </c>
      <c r="AA2828" s="4" t="s">
        <v>301</v>
      </c>
      <c r="AB2828" s="4">
        <v>4</v>
      </c>
      <c r="AC2828" s="4" t="s">
        <v>902</v>
      </c>
      <c r="AD2828" s="36">
        <v>11</v>
      </c>
      <c r="AE2828" s="36" t="s">
        <v>7434</v>
      </c>
      <c r="AF2828" s="4"/>
      <c r="AG2828" s="4"/>
      <c r="AH2828" s="4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</row>
    <row r="2829" spans="1:46" ht="15" customHeight="1" x14ac:dyDescent="0.35">
      <c r="A2829" s="4">
        <v>2025</v>
      </c>
      <c r="B2829" s="4" t="s">
        <v>147</v>
      </c>
      <c r="C2829" s="4" t="s">
        <v>148</v>
      </c>
      <c r="D2829" s="55">
        <v>45923</v>
      </c>
      <c r="E2829" s="4" t="s">
        <v>3708</v>
      </c>
      <c r="F2829" s="4" t="s">
        <v>3709</v>
      </c>
      <c r="G2829" s="4" t="s">
        <v>37</v>
      </c>
      <c r="H2829" s="4" t="s">
        <v>38</v>
      </c>
      <c r="I2829" s="4" t="s">
        <v>2948</v>
      </c>
      <c r="J2829" s="4">
        <v>3</v>
      </c>
      <c r="K2829" s="55">
        <v>45994</v>
      </c>
      <c r="L2829" s="4" t="s">
        <v>860</v>
      </c>
      <c r="M2829" s="4" t="s">
        <v>6193</v>
      </c>
      <c r="N2829" s="55" t="s">
        <v>3710</v>
      </c>
      <c r="O2829" s="4" t="s">
        <v>7435</v>
      </c>
      <c r="P2829" s="55">
        <v>45994</v>
      </c>
      <c r="Q2829" s="4" t="s">
        <v>7436</v>
      </c>
      <c r="R2829" s="4"/>
      <c r="S2829" s="4"/>
      <c r="T2829" s="56">
        <v>0</v>
      </c>
      <c r="U2829" s="56" t="s">
        <v>150</v>
      </c>
      <c r="V2829" s="56">
        <v>301521</v>
      </c>
      <c r="W2829" s="56" t="s">
        <v>681</v>
      </c>
      <c r="X2829" s="56">
        <v>301521</v>
      </c>
      <c r="Y2829" s="56" t="s">
        <v>681</v>
      </c>
      <c r="Z2829" s="56">
        <v>19</v>
      </c>
      <c r="AA2829" s="56" t="s">
        <v>99</v>
      </c>
      <c r="AB2829" s="56">
        <v>2</v>
      </c>
      <c r="AC2829" s="56" t="s">
        <v>2210</v>
      </c>
      <c r="AD2829" s="37">
        <v>8</v>
      </c>
      <c r="AE2829" s="37" t="s">
        <v>682</v>
      </c>
      <c r="AF2829" s="4"/>
      <c r="AG2829" s="4"/>
      <c r="AH2829" s="4"/>
      <c r="AI2829" s="6"/>
      <c r="AJ2829" s="6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</row>
    <row r="2830" spans="1:46" ht="15" customHeight="1" x14ac:dyDescent="0.35">
      <c r="A2830" s="4">
        <v>2025</v>
      </c>
      <c r="B2830" s="4" t="s">
        <v>147</v>
      </c>
      <c r="C2830" s="4" t="s">
        <v>148</v>
      </c>
      <c r="D2830" s="55">
        <v>45923</v>
      </c>
      <c r="E2830" s="4" t="s">
        <v>3708</v>
      </c>
      <c r="F2830" s="4" t="s">
        <v>3709</v>
      </c>
      <c r="G2830" s="4" t="s">
        <v>37</v>
      </c>
      <c r="H2830" s="4" t="s">
        <v>38</v>
      </c>
      <c r="I2830" s="4" t="s">
        <v>2948</v>
      </c>
      <c r="J2830" s="4">
        <v>4</v>
      </c>
      <c r="K2830" s="55">
        <v>45975</v>
      </c>
      <c r="L2830" s="4" t="s">
        <v>860</v>
      </c>
      <c r="M2830" s="4" t="s">
        <v>2983</v>
      </c>
      <c r="N2830" s="55" t="s">
        <v>3710</v>
      </c>
      <c r="O2830" s="4" t="s">
        <v>7437</v>
      </c>
      <c r="P2830" s="55">
        <v>45975</v>
      </c>
      <c r="Q2830" s="4" t="s">
        <v>7438</v>
      </c>
      <c r="R2830" s="4"/>
      <c r="S2830" s="4"/>
      <c r="T2830" s="4" t="s">
        <v>1921</v>
      </c>
      <c r="U2830" s="4" t="s">
        <v>150</v>
      </c>
      <c r="V2830" s="4">
        <v>301528</v>
      </c>
      <c r="W2830" s="4" t="s">
        <v>687</v>
      </c>
      <c r="X2830" s="4">
        <v>301528</v>
      </c>
      <c r="Y2830" s="4" t="s">
        <v>687</v>
      </c>
      <c r="Z2830" s="4">
        <v>19</v>
      </c>
      <c r="AA2830" s="4" t="s">
        <v>99</v>
      </c>
      <c r="AB2830" s="4">
        <v>3</v>
      </c>
      <c r="AC2830" s="4" t="s">
        <v>620</v>
      </c>
      <c r="AD2830" s="36">
        <v>7</v>
      </c>
      <c r="AE2830" s="36" t="s">
        <v>688</v>
      </c>
      <c r="AF2830" s="4"/>
      <c r="AG2830" s="4"/>
      <c r="AH2830" s="4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</row>
    <row r="2831" spans="1:46" ht="15" customHeight="1" x14ac:dyDescent="0.35">
      <c r="A2831" s="4">
        <v>2025</v>
      </c>
      <c r="B2831" s="4" t="s">
        <v>147</v>
      </c>
      <c r="C2831" s="4" t="s">
        <v>148</v>
      </c>
      <c r="D2831" s="55">
        <v>45927</v>
      </c>
      <c r="E2831" s="4" t="s">
        <v>4420</v>
      </c>
      <c r="F2831" s="4" t="s">
        <v>3709</v>
      </c>
      <c r="G2831" s="4" t="s">
        <v>921</v>
      </c>
      <c r="H2831" s="4" t="s">
        <v>38</v>
      </c>
      <c r="I2831" s="4" t="s">
        <v>5120</v>
      </c>
      <c r="J2831" s="4">
        <v>3</v>
      </c>
      <c r="K2831" s="55">
        <v>45959</v>
      </c>
      <c r="L2831" s="4" t="s">
        <v>860</v>
      </c>
      <c r="M2831" s="4" t="s">
        <v>2983</v>
      </c>
      <c r="N2831" s="55" t="s">
        <v>5332</v>
      </c>
      <c r="O2831" s="4" t="s">
        <v>7439</v>
      </c>
      <c r="P2831" s="55">
        <v>45959</v>
      </c>
      <c r="Q2831" s="4" t="s">
        <v>7440</v>
      </c>
      <c r="R2831" s="4"/>
      <c r="S2831" s="4"/>
      <c r="T2831" s="4" t="s">
        <v>1921</v>
      </c>
      <c r="U2831" s="4" t="s">
        <v>150</v>
      </c>
      <c r="V2831" s="4">
        <v>301042</v>
      </c>
      <c r="W2831" s="4" t="s">
        <v>3451</v>
      </c>
      <c r="X2831" s="4">
        <v>301042</v>
      </c>
      <c r="Y2831" s="4" t="s">
        <v>3451</v>
      </c>
      <c r="Z2831" s="4">
        <v>12</v>
      </c>
      <c r="AA2831" s="4" t="s">
        <v>83</v>
      </c>
      <c r="AB2831" s="56">
        <v>2</v>
      </c>
      <c r="AC2831" s="56" t="s">
        <v>1391</v>
      </c>
      <c r="AD2831" s="36">
        <v>12</v>
      </c>
      <c r="AE2831" s="36" t="s">
        <v>3452</v>
      </c>
      <c r="AF2831" s="4"/>
      <c r="AG2831" s="4"/>
      <c r="AH2831" s="4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</row>
    <row r="2832" spans="1:46" s="30" customFormat="1" ht="15" customHeight="1" x14ac:dyDescent="0.3">
      <c r="A2832" s="4">
        <v>2025</v>
      </c>
      <c r="B2832" s="4" t="s">
        <v>147</v>
      </c>
      <c r="C2832" s="4" t="s">
        <v>148</v>
      </c>
      <c r="D2832" s="55">
        <v>45925</v>
      </c>
      <c r="E2832" s="4" t="s">
        <v>3708</v>
      </c>
      <c r="F2832" s="4" t="s">
        <v>3709</v>
      </c>
      <c r="G2832" s="4" t="s">
        <v>37</v>
      </c>
      <c r="H2832" s="4" t="s">
        <v>38</v>
      </c>
      <c r="I2832" s="4" t="s">
        <v>4520</v>
      </c>
      <c r="J2832" s="4">
        <v>2</v>
      </c>
      <c r="K2832" s="55">
        <v>45954</v>
      </c>
      <c r="L2832" s="4" t="s">
        <v>860</v>
      </c>
      <c r="M2832" s="4" t="s">
        <v>2983</v>
      </c>
      <c r="N2832" s="55" t="s">
        <v>4546</v>
      </c>
      <c r="O2832" s="4" t="s">
        <v>7441</v>
      </c>
      <c r="P2832" s="55">
        <v>45954</v>
      </c>
      <c r="Q2832" s="4" t="s">
        <v>7442</v>
      </c>
      <c r="R2832" s="4"/>
      <c r="S2832" s="4"/>
      <c r="T2832" s="4">
        <v>0</v>
      </c>
      <c r="U2832" s="4" t="s">
        <v>150</v>
      </c>
      <c r="V2832" s="4">
        <v>301150</v>
      </c>
      <c r="W2832" s="4" t="s">
        <v>7443</v>
      </c>
      <c r="X2832" s="4">
        <v>301150</v>
      </c>
      <c r="Y2832" s="4" t="s">
        <v>7443</v>
      </c>
      <c r="Z2832" s="4">
        <v>13</v>
      </c>
      <c r="AA2832" s="4" t="s">
        <v>314</v>
      </c>
      <c r="AB2832" s="4">
        <v>3</v>
      </c>
      <c r="AC2832" s="4" t="s">
        <v>3842</v>
      </c>
      <c r="AD2832" s="36">
        <v>3</v>
      </c>
      <c r="AE2832" s="36" t="s">
        <v>7444</v>
      </c>
      <c r="AF2832" s="4"/>
      <c r="AG2832" s="4"/>
      <c r="AH2832" s="4"/>
      <c r="AI2832" s="24"/>
      <c r="AJ2832" s="24"/>
      <c r="AK2832" s="24"/>
      <c r="AL2832" s="24"/>
      <c r="AM2832" s="24"/>
      <c r="AN2832" s="24"/>
      <c r="AO2832" s="24"/>
      <c r="AP2832" s="24"/>
      <c r="AQ2832" s="24"/>
      <c r="AR2832" s="24"/>
      <c r="AS2832" s="24"/>
      <c r="AT2832" s="24"/>
    </row>
    <row r="2833" spans="1:46" ht="15" customHeight="1" x14ac:dyDescent="0.35">
      <c r="A2833" s="4">
        <v>2025</v>
      </c>
      <c r="B2833" s="4" t="s">
        <v>147</v>
      </c>
      <c r="C2833" s="4" t="s">
        <v>148</v>
      </c>
      <c r="D2833" s="55">
        <v>45925</v>
      </c>
      <c r="E2833" s="4" t="s">
        <v>3708</v>
      </c>
      <c r="F2833" s="4" t="s">
        <v>3709</v>
      </c>
      <c r="G2833" s="4" t="s">
        <v>37</v>
      </c>
      <c r="H2833" s="4" t="s">
        <v>38</v>
      </c>
      <c r="I2833" s="4" t="s">
        <v>4520</v>
      </c>
      <c r="J2833" s="4">
        <v>5</v>
      </c>
      <c r="K2833" s="55">
        <v>46021</v>
      </c>
      <c r="L2833" s="4" t="s">
        <v>860</v>
      </c>
      <c r="M2833" s="4" t="s">
        <v>4545</v>
      </c>
      <c r="N2833" s="55" t="s">
        <v>3710</v>
      </c>
      <c r="O2833" s="4" t="s">
        <v>7445</v>
      </c>
      <c r="P2833" s="55">
        <v>46021</v>
      </c>
      <c r="Q2833" s="4" t="s">
        <v>7446</v>
      </c>
      <c r="R2833" s="4"/>
      <c r="S2833" s="4"/>
      <c r="T2833" s="56" t="s">
        <v>1921</v>
      </c>
      <c r="U2833" s="56" t="s">
        <v>150</v>
      </c>
      <c r="V2833" s="56">
        <v>300607</v>
      </c>
      <c r="W2833" s="56" t="s">
        <v>7447</v>
      </c>
      <c r="X2833" s="56">
        <v>300607</v>
      </c>
      <c r="Y2833" s="56" t="s">
        <v>7447</v>
      </c>
      <c r="Z2833" s="56">
        <v>6</v>
      </c>
      <c r="AA2833" s="56" t="s">
        <v>413</v>
      </c>
      <c r="AB2833" s="56">
        <v>6</v>
      </c>
      <c r="AC2833" s="56" t="s">
        <v>2999</v>
      </c>
      <c r="AD2833" s="37">
        <v>3</v>
      </c>
      <c r="AE2833" s="37" t="s">
        <v>7448</v>
      </c>
      <c r="AF2833" s="4"/>
      <c r="AG2833" s="4"/>
      <c r="AH2833" s="4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</row>
    <row r="2834" spans="1:46" ht="15" customHeight="1" x14ac:dyDescent="0.35">
      <c r="A2834" s="4">
        <v>2025</v>
      </c>
      <c r="B2834" s="4" t="s">
        <v>147</v>
      </c>
      <c r="C2834" s="4" t="s">
        <v>148</v>
      </c>
      <c r="D2834" s="55">
        <v>45925</v>
      </c>
      <c r="E2834" s="4" t="s">
        <v>3708</v>
      </c>
      <c r="F2834" s="4" t="s">
        <v>3709</v>
      </c>
      <c r="G2834" s="4" t="s">
        <v>37</v>
      </c>
      <c r="H2834" s="4" t="s">
        <v>38</v>
      </c>
      <c r="I2834" s="4" t="s">
        <v>4520</v>
      </c>
      <c r="J2834" s="4">
        <v>3</v>
      </c>
      <c r="K2834" s="55">
        <v>45961</v>
      </c>
      <c r="L2834" s="4" t="s">
        <v>860</v>
      </c>
      <c r="M2834" s="4" t="s">
        <v>4545</v>
      </c>
      <c r="N2834" s="55" t="s">
        <v>3710</v>
      </c>
      <c r="O2834" s="4" t="s">
        <v>7449</v>
      </c>
      <c r="P2834" s="55">
        <v>45985</v>
      </c>
      <c r="Q2834" s="4" t="s">
        <v>7450</v>
      </c>
      <c r="R2834" s="4"/>
      <c r="S2834" s="4"/>
      <c r="T2834" s="4" t="s">
        <v>1921</v>
      </c>
      <c r="U2834" s="4" t="s">
        <v>150</v>
      </c>
      <c r="V2834" s="4">
        <v>300614</v>
      </c>
      <c r="W2834" s="4" t="s">
        <v>7451</v>
      </c>
      <c r="X2834" s="4">
        <v>300614</v>
      </c>
      <c r="Y2834" s="4" t="s">
        <v>7451</v>
      </c>
      <c r="Z2834" s="4">
        <v>6</v>
      </c>
      <c r="AA2834" s="4" t="s">
        <v>413</v>
      </c>
      <c r="AB2834" s="4">
        <v>6</v>
      </c>
      <c r="AC2834" s="4" t="s">
        <v>2999</v>
      </c>
      <c r="AD2834" s="36">
        <v>10</v>
      </c>
      <c r="AE2834" s="36" t="s">
        <v>7452</v>
      </c>
      <c r="AF2834" s="4"/>
      <c r="AG2834" s="4"/>
      <c r="AH2834" s="4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</row>
    <row r="2835" spans="1:46" ht="15" customHeight="1" x14ac:dyDescent="0.35">
      <c r="A2835" s="4">
        <v>2025</v>
      </c>
      <c r="B2835" s="4" t="s">
        <v>147</v>
      </c>
      <c r="C2835" s="4" t="s">
        <v>148</v>
      </c>
      <c r="D2835" s="55">
        <v>45922</v>
      </c>
      <c r="E2835" s="4" t="s">
        <v>3708</v>
      </c>
      <c r="F2835" s="4" t="s">
        <v>3709</v>
      </c>
      <c r="G2835" s="4" t="s">
        <v>37</v>
      </c>
      <c r="H2835" s="4" t="s">
        <v>38</v>
      </c>
      <c r="I2835" s="4" t="s">
        <v>2728</v>
      </c>
      <c r="J2835" s="4">
        <v>2</v>
      </c>
      <c r="K2835" s="55">
        <v>45940</v>
      </c>
      <c r="L2835" s="4" t="s">
        <v>860</v>
      </c>
      <c r="M2835" s="4" t="s">
        <v>3185</v>
      </c>
      <c r="N2835" s="55" t="s">
        <v>3710</v>
      </c>
      <c r="O2835" s="4" t="s">
        <v>7453</v>
      </c>
      <c r="P2835" s="55">
        <v>45940</v>
      </c>
      <c r="Q2835" s="4" t="s">
        <v>7454</v>
      </c>
      <c r="R2835" s="4"/>
      <c r="S2835" s="4"/>
      <c r="T2835" s="56">
        <v>0</v>
      </c>
      <c r="U2835" s="56" t="s">
        <v>150</v>
      </c>
      <c r="V2835" s="4">
        <v>300482</v>
      </c>
      <c r="W2835" s="56" t="s">
        <v>7455</v>
      </c>
      <c r="X2835" s="4">
        <v>300482</v>
      </c>
      <c r="Y2835" s="56" t="s">
        <v>7455</v>
      </c>
      <c r="Z2835" s="56">
        <v>5</v>
      </c>
      <c r="AA2835" s="56" t="s">
        <v>77</v>
      </c>
      <c r="AB2835" s="56">
        <v>6</v>
      </c>
      <c r="AC2835" s="56" t="s">
        <v>1353</v>
      </c>
      <c r="AD2835" s="37">
        <v>4</v>
      </c>
      <c r="AE2835" s="37" t="s">
        <v>7456</v>
      </c>
      <c r="AF2835" s="4"/>
      <c r="AG2835" s="4"/>
      <c r="AH2835" s="4"/>
      <c r="AI2835" s="6"/>
      <c r="AJ2835" s="6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</row>
    <row r="2836" spans="1:46" ht="15" customHeight="1" x14ac:dyDescent="0.35">
      <c r="A2836" s="4">
        <v>2025</v>
      </c>
      <c r="B2836" s="4" t="s">
        <v>147</v>
      </c>
      <c r="C2836" s="4" t="s">
        <v>148</v>
      </c>
      <c r="D2836" s="55">
        <v>45889</v>
      </c>
      <c r="E2836" s="4" t="s">
        <v>3708</v>
      </c>
      <c r="F2836" s="4" t="s">
        <v>3709</v>
      </c>
      <c r="G2836" s="4" t="s">
        <v>37</v>
      </c>
      <c r="H2836" s="4" t="s">
        <v>38</v>
      </c>
      <c r="I2836" s="4" t="s">
        <v>2728</v>
      </c>
      <c r="J2836" s="4">
        <v>3</v>
      </c>
      <c r="K2836" s="55">
        <v>46017</v>
      </c>
      <c r="L2836" s="4" t="s">
        <v>860</v>
      </c>
      <c r="M2836" s="4" t="s">
        <v>4545</v>
      </c>
      <c r="N2836" s="55" t="s">
        <v>4546</v>
      </c>
      <c r="O2836" s="4" t="s">
        <v>7457</v>
      </c>
      <c r="P2836" s="55">
        <v>46017</v>
      </c>
      <c r="Q2836" s="4" t="s">
        <v>7458</v>
      </c>
      <c r="R2836" s="4"/>
      <c r="S2836" s="4"/>
      <c r="T2836" s="4" t="s">
        <v>1921</v>
      </c>
      <c r="U2836" s="4" t="s">
        <v>150</v>
      </c>
      <c r="V2836" s="4">
        <v>300546</v>
      </c>
      <c r="W2836" s="4" t="s">
        <v>438</v>
      </c>
      <c r="X2836" s="4">
        <v>300546</v>
      </c>
      <c r="Y2836" s="4" t="s">
        <v>438</v>
      </c>
      <c r="Z2836" s="4">
        <v>5</v>
      </c>
      <c r="AA2836" s="4" t="s">
        <v>77</v>
      </c>
      <c r="AB2836" s="4">
        <v>11</v>
      </c>
      <c r="AC2836" s="4" t="s">
        <v>2666</v>
      </c>
      <c r="AD2836" s="36">
        <v>6</v>
      </c>
      <c r="AE2836" s="36" t="s">
        <v>439</v>
      </c>
      <c r="AF2836" s="4"/>
      <c r="AG2836" s="4"/>
      <c r="AH2836" s="4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</row>
    <row r="2837" spans="1:46" ht="15" customHeight="1" x14ac:dyDescent="0.35">
      <c r="A2837" s="4">
        <v>2026</v>
      </c>
      <c r="B2837" s="4" t="s">
        <v>147</v>
      </c>
      <c r="C2837" s="4" t="s">
        <v>148</v>
      </c>
      <c r="D2837" s="55">
        <v>45887</v>
      </c>
      <c r="E2837" s="4" t="s">
        <v>3708</v>
      </c>
      <c r="F2837" s="4" t="s">
        <v>3709</v>
      </c>
      <c r="G2837" s="4" t="s">
        <v>37</v>
      </c>
      <c r="H2837" s="4" t="s">
        <v>4538</v>
      </c>
      <c r="I2837" s="4" t="s">
        <v>4539</v>
      </c>
      <c r="J2837" s="4">
        <v>1</v>
      </c>
      <c r="K2837" s="55">
        <v>45912</v>
      </c>
      <c r="L2837" s="4" t="s">
        <v>4540</v>
      </c>
      <c r="M2837" s="4"/>
      <c r="N2837" s="55" t="s">
        <v>3710</v>
      </c>
      <c r="O2837" s="4"/>
      <c r="P2837" s="55"/>
      <c r="Q2837" s="4"/>
      <c r="R2837" s="4"/>
      <c r="S2837" s="4"/>
      <c r="T2837" s="4" t="s">
        <v>1921</v>
      </c>
      <c r="U2837" s="4" t="s">
        <v>150</v>
      </c>
      <c r="V2837" s="4">
        <v>300537</v>
      </c>
      <c r="W2837" s="4" t="s">
        <v>7459</v>
      </c>
      <c r="X2837" s="4">
        <v>300537</v>
      </c>
      <c r="Y2837" s="4" t="s">
        <v>7459</v>
      </c>
      <c r="Z2837" s="4">
        <v>5</v>
      </c>
      <c r="AA2837" s="4" t="s">
        <v>77</v>
      </c>
      <c r="AB2837" s="4">
        <v>10</v>
      </c>
      <c r="AC2837" s="4" t="s">
        <v>833</v>
      </c>
      <c r="AD2837" s="36">
        <v>9</v>
      </c>
      <c r="AE2837" s="36" t="s">
        <v>7460</v>
      </c>
      <c r="AF2837" s="4"/>
      <c r="AG2837" s="4"/>
      <c r="AH2837" s="4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</row>
    <row r="2838" spans="1:46" ht="15" customHeight="1" x14ac:dyDescent="0.35">
      <c r="A2838" s="4">
        <v>2026</v>
      </c>
      <c r="B2838" s="4" t="s">
        <v>147</v>
      </c>
      <c r="C2838" s="4" t="s">
        <v>148</v>
      </c>
      <c r="D2838" s="55">
        <v>45931</v>
      </c>
      <c r="E2838" s="4" t="s">
        <v>3708</v>
      </c>
      <c r="F2838" s="4" t="s">
        <v>3709</v>
      </c>
      <c r="G2838" s="4" t="s">
        <v>37</v>
      </c>
      <c r="H2838" s="4" t="s">
        <v>4538</v>
      </c>
      <c r="I2838" s="4" t="s">
        <v>4539</v>
      </c>
      <c r="J2838" s="4">
        <v>1</v>
      </c>
      <c r="K2838" s="55">
        <v>45931</v>
      </c>
      <c r="L2838" s="4" t="s">
        <v>4540</v>
      </c>
      <c r="M2838" s="4"/>
      <c r="N2838" s="55" t="s">
        <v>3710</v>
      </c>
      <c r="O2838" s="4"/>
      <c r="P2838" s="55"/>
      <c r="Q2838" s="4"/>
      <c r="R2838" s="4"/>
      <c r="S2838" s="4"/>
      <c r="T2838" s="4">
        <v>0</v>
      </c>
      <c r="U2838" s="4" t="s">
        <v>150</v>
      </c>
      <c r="V2838" s="4">
        <v>301462</v>
      </c>
      <c r="W2838" s="4" t="s">
        <v>7461</v>
      </c>
      <c r="X2838" s="4">
        <v>301462</v>
      </c>
      <c r="Y2838" s="4" t="s">
        <v>7461</v>
      </c>
      <c r="Z2838" s="4">
        <v>16</v>
      </c>
      <c r="AA2838" s="4" t="s">
        <v>88</v>
      </c>
      <c r="AB2838" s="4">
        <v>5</v>
      </c>
      <c r="AC2838" s="4" t="s">
        <v>801</v>
      </c>
      <c r="AD2838" s="36">
        <v>9</v>
      </c>
      <c r="AE2838" s="36" t="s">
        <v>7462</v>
      </c>
      <c r="AF2838" s="4"/>
      <c r="AG2838" s="4"/>
      <c r="AH2838" s="4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</row>
    <row r="2839" spans="1:46" ht="15" customHeight="1" x14ac:dyDescent="0.35">
      <c r="A2839" s="4">
        <v>2025</v>
      </c>
      <c r="B2839" s="4" t="s">
        <v>147</v>
      </c>
      <c r="C2839" s="4" t="s">
        <v>148</v>
      </c>
      <c r="D2839" s="55">
        <v>45924</v>
      </c>
      <c r="E2839" s="4" t="s">
        <v>3708</v>
      </c>
      <c r="F2839" s="4" t="s">
        <v>3709</v>
      </c>
      <c r="G2839" s="4" t="s">
        <v>37</v>
      </c>
      <c r="H2839" s="4" t="s">
        <v>38</v>
      </c>
      <c r="I2839" s="4" t="s">
        <v>5120</v>
      </c>
      <c r="J2839" s="4">
        <v>4</v>
      </c>
      <c r="K2839" s="55">
        <v>45996</v>
      </c>
      <c r="L2839" s="4" t="s">
        <v>860</v>
      </c>
      <c r="M2839" s="4" t="s">
        <v>4545</v>
      </c>
      <c r="N2839" s="55" t="s">
        <v>3710</v>
      </c>
      <c r="O2839" s="4" t="s">
        <v>7463</v>
      </c>
      <c r="P2839" s="55">
        <v>45996</v>
      </c>
      <c r="Q2839" s="4" t="s">
        <v>7464</v>
      </c>
      <c r="R2839" s="4"/>
      <c r="S2839" s="4"/>
      <c r="T2839" s="56" t="s">
        <v>1921</v>
      </c>
      <c r="U2839" s="56" t="s">
        <v>150</v>
      </c>
      <c r="V2839" s="4">
        <v>301035</v>
      </c>
      <c r="W2839" s="56" t="s">
        <v>7465</v>
      </c>
      <c r="X2839" s="4">
        <v>301035</v>
      </c>
      <c r="Y2839" s="56" t="s">
        <v>7465</v>
      </c>
      <c r="Z2839" s="56">
        <v>12</v>
      </c>
      <c r="AA2839" s="56" t="s">
        <v>83</v>
      </c>
      <c r="AB2839" s="56">
        <v>2</v>
      </c>
      <c r="AC2839" s="56" t="s">
        <v>1391</v>
      </c>
      <c r="AD2839" s="37">
        <v>5</v>
      </c>
      <c r="AE2839" s="37" t="s">
        <v>7466</v>
      </c>
      <c r="AF2839" s="4"/>
      <c r="AG2839" s="4"/>
      <c r="AH2839" s="4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</row>
    <row r="2840" spans="1:46" ht="15" customHeight="1" x14ac:dyDescent="0.35">
      <c r="A2840" s="4">
        <v>2025</v>
      </c>
      <c r="B2840" s="4" t="s">
        <v>147</v>
      </c>
      <c r="C2840" s="4" t="s">
        <v>148</v>
      </c>
      <c r="D2840" s="55">
        <v>45926</v>
      </c>
      <c r="E2840" s="4" t="s">
        <v>3708</v>
      </c>
      <c r="F2840" s="4" t="s">
        <v>3709</v>
      </c>
      <c r="G2840" s="4" t="s">
        <v>37</v>
      </c>
      <c r="H2840" s="4" t="s">
        <v>38</v>
      </c>
      <c r="I2840" s="4" t="s">
        <v>5120</v>
      </c>
      <c r="J2840" s="4">
        <v>3</v>
      </c>
      <c r="K2840" s="55">
        <v>45985</v>
      </c>
      <c r="L2840" s="4" t="s">
        <v>860</v>
      </c>
      <c r="M2840" s="4" t="s">
        <v>4917</v>
      </c>
      <c r="N2840" s="55" t="s">
        <v>3710</v>
      </c>
      <c r="O2840" s="4" t="s">
        <v>7467</v>
      </c>
      <c r="P2840" s="55">
        <v>45985</v>
      </c>
      <c r="Q2840" s="4" t="s">
        <v>7468</v>
      </c>
      <c r="R2840" s="4"/>
      <c r="S2840" s="4"/>
      <c r="T2840" s="4" t="s">
        <v>1921</v>
      </c>
      <c r="U2840" s="4" t="s">
        <v>150</v>
      </c>
      <c r="V2840" s="4">
        <v>301034</v>
      </c>
      <c r="W2840" s="4" t="s">
        <v>7469</v>
      </c>
      <c r="X2840" s="4">
        <v>301034</v>
      </c>
      <c r="Y2840" s="4" t="s">
        <v>7469</v>
      </c>
      <c r="Z2840" s="4">
        <v>12</v>
      </c>
      <c r="AA2840" s="4" t="s">
        <v>83</v>
      </c>
      <c r="AB2840" s="4">
        <v>2</v>
      </c>
      <c r="AC2840" s="4" t="s">
        <v>1391</v>
      </c>
      <c r="AD2840" s="36">
        <v>4</v>
      </c>
      <c r="AE2840" s="36" t="s">
        <v>7470</v>
      </c>
      <c r="AF2840" s="4"/>
      <c r="AG2840" s="4"/>
      <c r="AH2840" s="4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</row>
    <row r="2841" spans="1:46" ht="15" customHeight="1" x14ac:dyDescent="0.35">
      <c r="A2841" s="4">
        <v>2025</v>
      </c>
      <c r="B2841" s="4" t="s">
        <v>147</v>
      </c>
      <c r="C2841" s="4" t="s">
        <v>148</v>
      </c>
      <c r="D2841" s="55">
        <v>45926</v>
      </c>
      <c r="E2841" s="4" t="s">
        <v>3708</v>
      </c>
      <c r="F2841" s="4" t="s">
        <v>3709</v>
      </c>
      <c r="G2841" s="4" t="s">
        <v>37</v>
      </c>
      <c r="H2841" s="4" t="s">
        <v>38</v>
      </c>
      <c r="I2841" s="4" t="s">
        <v>3923</v>
      </c>
      <c r="J2841" s="4">
        <v>4</v>
      </c>
      <c r="K2841" s="55">
        <v>45977</v>
      </c>
      <c r="L2841" s="4" t="s">
        <v>860</v>
      </c>
      <c r="M2841" s="4" t="s">
        <v>2983</v>
      </c>
      <c r="N2841" s="55" t="s">
        <v>3710</v>
      </c>
      <c r="O2841" s="4" t="s">
        <v>7471</v>
      </c>
      <c r="P2841" s="55">
        <v>45977</v>
      </c>
      <c r="Q2841" s="4" t="s">
        <v>7472</v>
      </c>
      <c r="R2841" s="4"/>
      <c r="S2841" s="4"/>
      <c r="T2841" s="4">
        <v>0</v>
      </c>
      <c r="U2841" s="4" t="s">
        <v>150</v>
      </c>
      <c r="V2841" s="4">
        <v>300931</v>
      </c>
      <c r="W2841" s="4" t="s">
        <v>7473</v>
      </c>
      <c r="X2841" s="4">
        <v>300931</v>
      </c>
      <c r="Y2841" s="4" t="s">
        <v>7473</v>
      </c>
      <c r="Z2841" s="4">
        <v>10</v>
      </c>
      <c r="AA2841" s="4" t="s">
        <v>256</v>
      </c>
      <c r="AB2841" s="56">
        <v>6</v>
      </c>
      <c r="AC2841" s="56" t="s">
        <v>880</v>
      </c>
      <c r="AD2841" s="36">
        <v>5</v>
      </c>
      <c r="AE2841" s="36" t="s">
        <v>7474</v>
      </c>
      <c r="AF2841" s="4"/>
      <c r="AG2841" s="4"/>
      <c r="AH2841" s="4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</row>
    <row r="2842" spans="1:46" ht="15" customHeight="1" x14ac:dyDescent="0.35">
      <c r="A2842" s="4">
        <v>2025</v>
      </c>
      <c r="B2842" s="4" t="s">
        <v>147</v>
      </c>
      <c r="C2842" s="4" t="s">
        <v>148</v>
      </c>
      <c r="D2842" s="55">
        <v>45922</v>
      </c>
      <c r="E2842" s="4" t="s">
        <v>3708</v>
      </c>
      <c r="F2842" s="4" t="s">
        <v>3709</v>
      </c>
      <c r="G2842" s="4" t="s">
        <v>37</v>
      </c>
      <c r="H2842" s="4" t="s">
        <v>38</v>
      </c>
      <c r="I2842" s="4" t="s">
        <v>3923</v>
      </c>
      <c r="J2842" s="4">
        <v>3</v>
      </c>
      <c r="K2842" s="55">
        <v>45959</v>
      </c>
      <c r="L2842" s="4" t="s">
        <v>860</v>
      </c>
      <c r="M2842" s="4" t="s">
        <v>2983</v>
      </c>
      <c r="N2842" s="55" t="s">
        <v>3710</v>
      </c>
      <c r="O2842" s="4" t="s">
        <v>7475</v>
      </c>
      <c r="P2842" s="55">
        <v>45959</v>
      </c>
      <c r="Q2842" s="4" t="s">
        <v>7476</v>
      </c>
      <c r="R2842" s="4"/>
      <c r="S2842" s="4"/>
      <c r="T2842" s="4" t="s">
        <v>1921</v>
      </c>
      <c r="U2842" s="4" t="s">
        <v>150</v>
      </c>
      <c r="V2842" s="4">
        <v>301625</v>
      </c>
      <c r="W2842" s="4" t="s">
        <v>7477</v>
      </c>
      <c r="X2842" s="4">
        <v>301625</v>
      </c>
      <c r="Y2842" s="4" t="s">
        <v>7477</v>
      </c>
      <c r="Z2842" s="4">
        <v>21</v>
      </c>
      <c r="AA2842" s="4" t="s">
        <v>104</v>
      </c>
      <c r="AB2842" s="4">
        <v>3</v>
      </c>
      <c r="AC2842" s="4" t="s">
        <v>709</v>
      </c>
      <c r="AD2842" s="36">
        <v>3</v>
      </c>
      <c r="AE2842" s="36" t="s">
        <v>7478</v>
      </c>
      <c r="AF2842" s="4"/>
      <c r="AG2842" s="4"/>
      <c r="AH2842" s="4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</row>
    <row r="2843" spans="1:46" ht="15" customHeight="1" x14ac:dyDescent="0.35">
      <c r="A2843" s="4">
        <v>2025</v>
      </c>
      <c r="B2843" s="4" t="s">
        <v>147</v>
      </c>
      <c r="C2843" s="4" t="s">
        <v>148</v>
      </c>
      <c r="D2843" s="55">
        <v>45898</v>
      </c>
      <c r="E2843" s="4" t="s">
        <v>3708</v>
      </c>
      <c r="F2843" s="4" t="s">
        <v>3709</v>
      </c>
      <c r="G2843" s="4" t="s">
        <v>37</v>
      </c>
      <c r="H2843" s="4" t="s">
        <v>38</v>
      </c>
      <c r="I2843" s="4" t="s">
        <v>3923</v>
      </c>
      <c r="J2843" s="4">
        <v>4</v>
      </c>
      <c r="K2843" s="55">
        <v>45932</v>
      </c>
      <c r="L2843" s="4" t="s">
        <v>860</v>
      </c>
      <c r="M2843" s="4" t="s">
        <v>4917</v>
      </c>
      <c r="N2843" s="55" t="s">
        <v>3710</v>
      </c>
      <c r="O2843" s="4" t="s">
        <v>7479</v>
      </c>
      <c r="P2843" s="55">
        <v>45932</v>
      </c>
      <c r="Q2843" s="4" t="s">
        <v>7480</v>
      </c>
      <c r="R2843" s="4"/>
      <c r="S2843" s="4"/>
      <c r="T2843" s="4" t="s">
        <v>1921</v>
      </c>
      <c r="U2843" s="4" t="s">
        <v>150</v>
      </c>
      <c r="V2843" s="4">
        <v>300921</v>
      </c>
      <c r="W2843" s="4" t="s">
        <v>446</v>
      </c>
      <c r="X2843" s="4">
        <v>300921</v>
      </c>
      <c r="Y2843" s="4" t="s">
        <v>446</v>
      </c>
      <c r="Z2843" s="4">
        <v>10</v>
      </c>
      <c r="AA2843" s="4" t="s">
        <v>256</v>
      </c>
      <c r="AB2843" s="4">
        <v>5</v>
      </c>
      <c r="AC2843" s="4" t="s">
        <v>736</v>
      </c>
      <c r="AD2843" s="36">
        <v>6</v>
      </c>
      <c r="AE2843" s="36" t="s">
        <v>171</v>
      </c>
      <c r="AF2843" s="4"/>
      <c r="AG2843" s="4"/>
      <c r="AH2843" s="4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</row>
    <row r="2844" spans="1:46" ht="15" customHeight="1" x14ac:dyDescent="0.35">
      <c r="A2844" s="4">
        <v>2025</v>
      </c>
      <c r="B2844" s="4" t="s">
        <v>147</v>
      </c>
      <c r="C2844" s="4" t="s">
        <v>148</v>
      </c>
      <c r="D2844" s="55">
        <v>45930</v>
      </c>
      <c r="E2844" s="4" t="s">
        <v>3708</v>
      </c>
      <c r="F2844" s="4" t="s">
        <v>3709</v>
      </c>
      <c r="G2844" s="4" t="s">
        <v>37</v>
      </c>
      <c r="H2844" s="4" t="s">
        <v>38</v>
      </c>
      <c r="I2844" s="4" t="s">
        <v>3923</v>
      </c>
      <c r="J2844" s="4">
        <v>2</v>
      </c>
      <c r="K2844" s="55">
        <v>46014</v>
      </c>
      <c r="L2844" s="4" t="s">
        <v>860</v>
      </c>
      <c r="M2844" s="4" t="s">
        <v>2983</v>
      </c>
      <c r="N2844" s="55" t="s">
        <v>3710</v>
      </c>
      <c r="O2844" s="4" t="s">
        <v>7481</v>
      </c>
      <c r="P2844" s="55">
        <v>46014</v>
      </c>
      <c r="Q2844" s="4" t="s">
        <v>7482</v>
      </c>
      <c r="R2844" s="4"/>
      <c r="S2844" s="4"/>
      <c r="T2844" s="4">
        <v>0</v>
      </c>
      <c r="U2844" s="4" t="s">
        <v>150</v>
      </c>
      <c r="V2844" s="4">
        <v>300905</v>
      </c>
      <c r="W2844" s="4" t="s">
        <v>7483</v>
      </c>
      <c r="X2844" s="4">
        <v>300905</v>
      </c>
      <c r="Y2844" s="4" t="s">
        <v>7483</v>
      </c>
      <c r="Z2844" s="4">
        <v>10</v>
      </c>
      <c r="AA2844" s="4" t="s">
        <v>256</v>
      </c>
      <c r="AB2844" s="56">
        <v>3</v>
      </c>
      <c r="AC2844" s="56" t="s">
        <v>2632</v>
      </c>
      <c r="AD2844" s="36">
        <v>11</v>
      </c>
      <c r="AE2844" s="36" t="s">
        <v>7484</v>
      </c>
      <c r="AF2844" s="4"/>
      <c r="AG2844" s="4"/>
      <c r="AH2844" s="4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</row>
    <row r="2845" spans="1:46" ht="15" customHeight="1" x14ac:dyDescent="0.35">
      <c r="A2845" s="4">
        <v>2025</v>
      </c>
      <c r="B2845" s="4" t="s">
        <v>147</v>
      </c>
      <c r="C2845" s="4" t="s">
        <v>148</v>
      </c>
      <c r="D2845" s="55">
        <v>45901</v>
      </c>
      <c r="E2845" s="4" t="s">
        <v>3708</v>
      </c>
      <c r="F2845" s="4" t="s">
        <v>3709</v>
      </c>
      <c r="G2845" s="4" t="s">
        <v>37</v>
      </c>
      <c r="H2845" s="4" t="s">
        <v>38</v>
      </c>
      <c r="I2845" s="4" t="s">
        <v>5120</v>
      </c>
      <c r="J2845" s="4">
        <v>5</v>
      </c>
      <c r="K2845" s="55">
        <v>45932</v>
      </c>
      <c r="L2845" s="4" t="s">
        <v>860</v>
      </c>
      <c r="M2845" s="4" t="s">
        <v>2983</v>
      </c>
      <c r="N2845" s="55" t="s">
        <v>3710</v>
      </c>
      <c r="O2845" s="4" t="s">
        <v>7485</v>
      </c>
      <c r="P2845" s="55">
        <v>45932</v>
      </c>
      <c r="Q2845" s="4" t="s">
        <v>7486</v>
      </c>
      <c r="R2845" s="4"/>
      <c r="S2845" s="4"/>
      <c r="T2845" s="4" t="s">
        <v>1921</v>
      </c>
      <c r="U2845" s="4" t="s">
        <v>150</v>
      </c>
      <c r="V2845" s="4">
        <v>300231</v>
      </c>
      <c r="W2845" s="4" t="s">
        <v>7487</v>
      </c>
      <c r="X2845" s="4">
        <v>300231</v>
      </c>
      <c r="Y2845" s="4" t="s">
        <v>7487</v>
      </c>
      <c r="Z2845" s="4">
        <v>2</v>
      </c>
      <c r="AA2845" s="4" t="s">
        <v>72</v>
      </c>
      <c r="AB2845" s="56">
        <v>18</v>
      </c>
      <c r="AC2845" s="56" t="s">
        <v>907</v>
      </c>
      <c r="AD2845" s="36">
        <v>8</v>
      </c>
      <c r="AE2845" s="36" t="s">
        <v>907</v>
      </c>
      <c r="AF2845" s="4"/>
      <c r="AG2845" s="4"/>
      <c r="AH2845" s="4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</row>
    <row r="2846" spans="1:46" ht="15" customHeight="1" x14ac:dyDescent="0.35">
      <c r="A2846" s="4">
        <v>2025</v>
      </c>
      <c r="B2846" s="4" t="s">
        <v>147</v>
      </c>
      <c r="C2846" s="4" t="s">
        <v>148</v>
      </c>
      <c r="D2846" s="55">
        <v>45930</v>
      </c>
      <c r="E2846" s="4" t="s">
        <v>3708</v>
      </c>
      <c r="F2846" s="4" t="s">
        <v>3709</v>
      </c>
      <c r="G2846" s="4" t="s">
        <v>37</v>
      </c>
      <c r="H2846" s="4" t="s">
        <v>38</v>
      </c>
      <c r="I2846" s="4" t="s">
        <v>2755</v>
      </c>
      <c r="J2846" s="4">
        <v>7</v>
      </c>
      <c r="K2846" s="55">
        <v>45966</v>
      </c>
      <c r="L2846" s="4" t="s">
        <v>860</v>
      </c>
      <c r="M2846" s="4" t="s">
        <v>2983</v>
      </c>
      <c r="N2846" s="55" t="s">
        <v>3710</v>
      </c>
      <c r="O2846" s="4" t="s">
        <v>7488</v>
      </c>
      <c r="P2846" s="55">
        <v>45966</v>
      </c>
      <c r="Q2846" s="4" t="s">
        <v>7489</v>
      </c>
      <c r="R2846" s="4"/>
      <c r="S2846" s="4"/>
      <c r="T2846" s="56" t="s">
        <v>1921</v>
      </c>
      <c r="U2846" s="56" t="s">
        <v>150</v>
      </c>
      <c r="V2846" s="4">
        <v>301755</v>
      </c>
      <c r="W2846" s="56" t="s">
        <v>3154</v>
      </c>
      <c r="X2846" s="4">
        <v>301755</v>
      </c>
      <c r="Y2846" s="4" t="s">
        <v>3154</v>
      </c>
      <c r="Z2846" s="4">
        <v>22</v>
      </c>
      <c r="AA2846" s="4" t="s">
        <v>108</v>
      </c>
      <c r="AB2846" s="4">
        <v>8</v>
      </c>
      <c r="AC2846" s="4" t="s">
        <v>804</v>
      </c>
      <c r="AD2846" s="36">
        <v>6</v>
      </c>
      <c r="AE2846" s="36" t="s">
        <v>3155</v>
      </c>
      <c r="AF2846" s="4"/>
      <c r="AG2846" s="4"/>
      <c r="AH2846" s="4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</row>
    <row r="2847" spans="1:46" ht="15" customHeight="1" x14ac:dyDescent="0.35">
      <c r="A2847" s="4">
        <v>2025</v>
      </c>
      <c r="B2847" s="4" t="s">
        <v>147</v>
      </c>
      <c r="C2847" s="4" t="s">
        <v>148</v>
      </c>
      <c r="D2847" s="55">
        <v>45931</v>
      </c>
      <c r="E2847" s="4" t="s">
        <v>3708</v>
      </c>
      <c r="F2847" s="4" t="s">
        <v>3709</v>
      </c>
      <c r="G2847" s="4" t="s">
        <v>37</v>
      </c>
      <c r="H2847" s="4" t="s">
        <v>38</v>
      </c>
      <c r="I2847" s="4" t="s">
        <v>2755</v>
      </c>
      <c r="J2847" s="4">
        <v>2</v>
      </c>
      <c r="K2847" s="55">
        <v>46008</v>
      </c>
      <c r="L2847" s="4" t="s">
        <v>860</v>
      </c>
      <c r="M2847" s="4" t="s">
        <v>3026</v>
      </c>
      <c r="N2847" s="55" t="s">
        <v>3710</v>
      </c>
      <c r="O2847" s="4" t="s">
        <v>7490</v>
      </c>
      <c r="P2847" s="55">
        <v>46008</v>
      </c>
      <c r="Q2847" s="4" t="s">
        <v>7491</v>
      </c>
      <c r="R2847" s="4"/>
      <c r="S2847" s="4"/>
      <c r="T2847" s="4">
        <v>0</v>
      </c>
      <c r="U2847" s="4" t="s">
        <v>150</v>
      </c>
      <c r="V2847" s="4">
        <v>301733</v>
      </c>
      <c r="W2847" s="4" t="s">
        <v>3029</v>
      </c>
      <c r="X2847" s="4">
        <v>301733</v>
      </c>
      <c r="Y2847" s="4" t="s">
        <v>3029</v>
      </c>
      <c r="Z2847" s="4">
        <v>22</v>
      </c>
      <c r="AA2847" s="4" t="s">
        <v>108</v>
      </c>
      <c r="AB2847" s="4">
        <v>5</v>
      </c>
      <c r="AC2847" s="4" t="s">
        <v>1566</v>
      </c>
      <c r="AD2847" s="36">
        <v>10</v>
      </c>
      <c r="AE2847" s="36" t="s">
        <v>3030</v>
      </c>
      <c r="AF2847" s="4"/>
      <c r="AG2847" s="4"/>
      <c r="AH2847" s="4"/>
      <c r="AI2847" s="6"/>
      <c r="AJ2847" s="6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</row>
    <row r="2848" spans="1:46" ht="15" customHeight="1" x14ac:dyDescent="0.35">
      <c r="A2848" s="4">
        <v>2025</v>
      </c>
      <c r="B2848" s="4" t="s">
        <v>147</v>
      </c>
      <c r="C2848" s="4" t="s">
        <v>148</v>
      </c>
      <c r="D2848" s="55">
        <v>45931</v>
      </c>
      <c r="E2848" s="4" t="s">
        <v>3708</v>
      </c>
      <c r="F2848" s="4" t="s">
        <v>3709</v>
      </c>
      <c r="G2848" s="4" t="s">
        <v>37</v>
      </c>
      <c r="H2848" s="4" t="s">
        <v>38</v>
      </c>
      <c r="I2848" s="4" t="s">
        <v>2755</v>
      </c>
      <c r="J2848" s="4">
        <v>3</v>
      </c>
      <c r="K2848" s="55">
        <v>46001</v>
      </c>
      <c r="L2848" s="4" t="s">
        <v>860</v>
      </c>
      <c r="M2848" s="4" t="s">
        <v>3026</v>
      </c>
      <c r="N2848" s="55" t="s">
        <v>4546</v>
      </c>
      <c r="O2848" s="4" t="s">
        <v>7492</v>
      </c>
      <c r="P2848" s="55">
        <v>46001</v>
      </c>
      <c r="Q2848" s="4" t="s">
        <v>7493</v>
      </c>
      <c r="R2848" s="4"/>
      <c r="S2848" s="4"/>
      <c r="T2848" s="4" t="s">
        <v>1921</v>
      </c>
      <c r="U2848" s="4" t="s">
        <v>150</v>
      </c>
      <c r="V2848" s="4">
        <v>301761</v>
      </c>
      <c r="W2848" s="4" t="s">
        <v>7494</v>
      </c>
      <c r="X2848" s="4">
        <v>301761</v>
      </c>
      <c r="Y2848" s="4" t="s">
        <v>7494</v>
      </c>
      <c r="Z2848" s="4">
        <v>22</v>
      </c>
      <c r="AA2848" s="4" t="s">
        <v>108</v>
      </c>
      <c r="AB2848" s="56">
        <v>9</v>
      </c>
      <c r="AC2848" s="56" t="s">
        <v>108</v>
      </c>
      <c r="AD2848" s="36">
        <v>3</v>
      </c>
      <c r="AE2848" s="36" t="s">
        <v>7495</v>
      </c>
      <c r="AF2848" s="4"/>
      <c r="AG2848" s="4"/>
      <c r="AH2848" s="4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</row>
    <row r="2849" spans="1:46" ht="15" customHeight="1" x14ac:dyDescent="0.35">
      <c r="A2849" s="4">
        <v>2025</v>
      </c>
      <c r="B2849" s="4" t="s">
        <v>147</v>
      </c>
      <c r="C2849" s="4" t="s">
        <v>148</v>
      </c>
      <c r="D2849" s="55">
        <v>45936</v>
      </c>
      <c r="E2849" s="4" t="s">
        <v>3708</v>
      </c>
      <c r="F2849" s="4" t="s">
        <v>3709</v>
      </c>
      <c r="G2849" s="4" t="s">
        <v>37</v>
      </c>
      <c r="H2849" s="4" t="s">
        <v>38</v>
      </c>
      <c r="I2849" s="4" t="s">
        <v>2755</v>
      </c>
      <c r="J2849" s="4">
        <v>2</v>
      </c>
      <c r="K2849" s="55">
        <v>45966</v>
      </c>
      <c r="L2849" s="4" t="s">
        <v>860</v>
      </c>
      <c r="M2849" s="4" t="s">
        <v>2983</v>
      </c>
      <c r="N2849" s="55" t="s">
        <v>3710</v>
      </c>
      <c r="O2849" s="4" t="s">
        <v>7496</v>
      </c>
      <c r="P2849" s="55">
        <v>45966</v>
      </c>
      <c r="Q2849" s="4" t="s">
        <v>7497</v>
      </c>
      <c r="R2849" s="4"/>
      <c r="S2849" s="4"/>
      <c r="T2849" s="56" t="s">
        <v>1921</v>
      </c>
      <c r="U2849" s="56" t="s">
        <v>150</v>
      </c>
      <c r="V2849" s="4">
        <v>301756</v>
      </c>
      <c r="W2849" s="56" t="s">
        <v>1545</v>
      </c>
      <c r="X2849" s="4">
        <v>301756</v>
      </c>
      <c r="Y2849" s="4" t="s">
        <v>1545</v>
      </c>
      <c r="Z2849" s="4">
        <v>22</v>
      </c>
      <c r="AA2849" s="4" t="s">
        <v>108</v>
      </c>
      <c r="AB2849" s="4">
        <v>8</v>
      </c>
      <c r="AC2849" s="4" t="s">
        <v>804</v>
      </c>
      <c r="AD2849" s="36">
        <v>7</v>
      </c>
      <c r="AE2849" s="36" t="s">
        <v>1546</v>
      </c>
      <c r="AF2849" s="4"/>
      <c r="AG2849" s="4"/>
      <c r="AH2849" s="4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</row>
    <row r="2850" spans="1:46" ht="15" customHeight="1" x14ac:dyDescent="0.35">
      <c r="A2850" s="4">
        <v>2025</v>
      </c>
      <c r="B2850" s="4" t="s">
        <v>147</v>
      </c>
      <c r="C2850" s="4" t="s">
        <v>148</v>
      </c>
      <c r="D2850" s="55">
        <v>45932</v>
      </c>
      <c r="E2850" s="4" t="s">
        <v>3708</v>
      </c>
      <c r="F2850" s="4" t="s">
        <v>3709</v>
      </c>
      <c r="G2850" s="4" t="s">
        <v>37</v>
      </c>
      <c r="H2850" s="4" t="s">
        <v>38</v>
      </c>
      <c r="I2850" s="4" t="s">
        <v>4520</v>
      </c>
      <c r="J2850" s="4">
        <v>3</v>
      </c>
      <c r="K2850" s="55">
        <v>45993</v>
      </c>
      <c r="L2850" s="4" t="s">
        <v>860</v>
      </c>
      <c r="M2850" s="4" t="s">
        <v>4545</v>
      </c>
      <c r="N2850" s="55" t="s">
        <v>3710</v>
      </c>
      <c r="O2850" s="4" t="s">
        <v>7498</v>
      </c>
      <c r="P2850" s="55">
        <v>45993</v>
      </c>
      <c r="Q2850" s="4" t="s">
        <v>7499</v>
      </c>
      <c r="R2850" s="4"/>
      <c r="S2850" s="4"/>
      <c r="T2850" s="56">
        <v>0</v>
      </c>
      <c r="U2850" s="56" t="s">
        <v>150</v>
      </c>
      <c r="V2850" s="4">
        <v>300664</v>
      </c>
      <c r="W2850" s="56" t="s">
        <v>1348</v>
      </c>
      <c r="X2850" s="4">
        <v>300664</v>
      </c>
      <c r="Y2850" s="4" t="s">
        <v>1348</v>
      </c>
      <c r="Z2850" s="4">
        <v>6</v>
      </c>
      <c r="AA2850" s="4" t="s">
        <v>413</v>
      </c>
      <c r="AB2850" s="4">
        <v>12</v>
      </c>
      <c r="AC2850" s="4" t="s">
        <v>3542</v>
      </c>
      <c r="AD2850" s="36">
        <v>3</v>
      </c>
      <c r="AE2850" s="36" t="s">
        <v>1349</v>
      </c>
      <c r="AF2850" s="4"/>
      <c r="AG2850" s="4"/>
      <c r="AH2850" s="4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</row>
    <row r="2851" spans="1:46" ht="15" customHeight="1" x14ac:dyDescent="0.35">
      <c r="A2851" s="4">
        <v>2025</v>
      </c>
      <c r="B2851" s="4" t="s">
        <v>147</v>
      </c>
      <c r="C2851" s="4" t="s">
        <v>148</v>
      </c>
      <c r="D2851" s="55">
        <v>45919</v>
      </c>
      <c r="E2851" s="4" t="s">
        <v>3708</v>
      </c>
      <c r="F2851" s="4" t="s">
        <v>3709</v>
      </c>
      <c r="G2851" s="4" t="s">
        <v>37</v>
      </c>
      <c r="H2851" s="4" t="s">
        <v>38</v>
      </c>
      <c r="I2851" s="4" t="s">
        <v>748</v>
      </c>
      <c r="J2851" s="4">
        <v>5</v>
      </c>
      <c r="K2851" s="55">
        <v>45987</v>
      </c>
      <c r="L2851" s="4" t="s">
        <v>860</v>
      </c>
      <c r="M2851" s="4" t="s">
        <v>4545</v>
      </c>
      <c r="N2851" s="55" t="s">
        <v>3710</v>
      </c>
      <c r="O2851" s="4" t="s">
        <v>7500</v>
      </c>
      <c r="P2851" s="55">
        <v>45987</v>
      </c>
      <c r="Q2851" s="4" t="s">
        <v>7501</v>
      </c>
      <c r="R2851" s="4"/>
      <c r="S2851" s="4"/>
      <c r="T2851" s="4" t="s">
        <v>1921</v>
      </c>
      <c r="U2851" s="4" t="s">
        <v>150</v>
      </c>
      <c r="V2851" s="4">
        <v>301392</v>
      </c>
      <c r="W2851" s="4" t="s">
        <v>7502</v>
      </c>
      <c r="X2851" s="4">
        <v>301392</v>
      </c>
      <c r="Y2851" s="4" t="s">
        <v>7502</v>
      </c>
      <c r="Z2851" s="4">
        <v>15</v>
      </c>
      <c r="AA2851" s="4" t="s">
        <v>43</v>
      </c>
      <c r="AB2851" s="4">
        <v>10</v>
      </c>
      <c r="AC2851" s="4" t="s">
        <v>3379</v>
      </c>
      <c r="AD2851" s="36">
        <v>4</v>
      </c>
      <c r="AE2851" s="36" t="s">
        <v>779</v>
      </c>
      <c r="AF2851" s="4"/>
      <c r="AG2851" s="4"/>
      <c r="AH2851" s="4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</row>
    <row r="2852" spans="1:46" ht="15" customHeight="1" x14ac:dyDescent="0.35">
      <c r="A2852" s="4">
        <v>2025</v>
      </c>
      <c r="B2852" s="4" t="s">
        <v>147</v>
      </c>
      <c r="C2852" s="4" t="s">
        <v>148</v>
      </c>
      <c r="D2852" s="55">
        <v>45925</v>
      </c>
      <c r="E2852" s="4" t="s">
        <v>3708</v>
      </c>
      <c r="F2852" s="4" t="s">
        <v>3709</v>
      </c>
      <c r="G2852" s="4" t="s">
        <v>37</v>
      </c>
      <c r="H2852" s="4" t="s">
        <v>38</v>
      </c>
      <c r="I2852" s="4" t="s">
        <v>2742</v>
      </c>
      <c r="J2852" s="4">
        <v>3</v>
      </c>
      <c r="K2852" s="55">
        <v>45947</v>
      </c>
      <c r="L2852" s="4" t="s">
        <v>860</v>
      </c>
      <c r="M2852" s="4" t="s">
        <v>3185</v>
      </c>
      <c r="N2852" s="55" t="s">
        <v>5332</v>
      </c>
      <c r="O2852" s="4" t="s">
        <v>7503</v>
      </c>
      <c r="P2852" s="55">
        <v>45947</v>
      </c>
      <c r="Q2852" s="4" t="s">
        <v>7504</v>
      </c>
      <c r="R2852" s="4"/>
      <c r="S2852" s="4"/>
      <c r="T2852" s="4" t="s">
        <v>1921</v>
      </c>
      <c r="U2852" s="4" t="s">
        <v>150</v>
      </c>
      <c r="V2852" s="4">
        <v>301887</v>
      </c>
      <c r="W2852" s="4" t="s">
        <v>7505</v>
      </c>
      <c r="X2852" s="4">
        <v>301887</v>
      </c>
      <c r="Y2852" s="4" t="s">
        <v>7505</v>
      </c>
      <c r="Z2852" s="4">
        <v>9</v>
      </c>
      <c r="AA2852" s="4" t="s">
        <v>417</v>
      </c>
      <c r="AB2852" s="4">
        <v>7</v>
      </c>
      <c r="AC2852" s="4" t="s">
        <v>495</v>
      </c>
      <c r="AD2852" s="36">
        <v>24</v>
      </c>
      <c r="AE2852" s="36" t="s">
        <v>7506</v>
      </c>
      <c r="AF2852" s="4"/>
      <c r="AG2852" s="4"/>
      <c r="AH2852" s="4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</row>
    <row r="2853" spans="1:46" ht="15" customHeight="1" x14ac:dyDescent="0.35">
      <c r="A2853" s="4">
        <v>2025</v>
      </c>
      <c r="B2853" s="4" t="s">
        <v>147</v>
      </c>
      <c r="C2853" s="4" t="s">
        <v>148</v>
      </c>
      <c r="D2853" s="55">
        <v>45903</v>
      </c>
      <c r="E2853" s="4" t="s">
        <v>3708</v>
      </c>
      <c r="F2853" s="4" t="s">
        <v>3709</v>
      </c>
      <c r="G2853" s="4" t="s">
        <v>37</v>
      </c>
      <c r="H2853" s="4" t="s">
        <v>38</v>
      </c>
      <c r="I2853" s="4" t="s">
        <v>2742</v>
      </c>
      <c r="J2853" s="4">
        <v>5</v>
      </c>
      <c r="K2853" s="55">
        <v>45996</v>
      </c>
      <c r="L2853" s="4" t="s">
        <v>860</v>
      </c>
      <c r="M2853" s="4" t="s">
        <v>5530</v>
      </c>
      <c r="N2853" s="55" t="s">
        <v>3710</v>
      </c>
      <c r="O2853" s="4" t="s">
        <v>7507</v>
      </c>
      <c r="P2853" s="55">
        <v>45996</v>
      </c>
      <c r="Q2853" s="4" t="s">
        <v>7508</v>
      </c>
      <c r="R2853" s="4"/>
      <c r="S2853" s="4"/>
      <c r="T2853" s="56">
        <v>0</v>
      </c>
      <c r="U2853" s="56" t="s">
        <v>150</v>
      </c>
      <c r="V2853" s="4">
        <v>301592</v>
      </c>
      <c r="W2853" s="56" t="s">
        <v>7509</v>
      </c>
      <c r="X2853" s="4">
        <v>301592</v>
      </c>
      <c r="Y2853" s="4" t="s">
        <v>7509</v>
      </c>
      <c r="Z2853" s="4">
        <v>20</v>
      </c>
      <c r="AA2853" s="4" t="s">
        <v>324</v>
      </c>
      <c r="AB2853" s="4">
        <v>8</v>
      </c>
      <c r="AC2853" s="4" t="s">
        <v>1414</v>
      </c>
      <c r="AD2853" s="36">
        <v>6</v>
      </c>
      <c r="AE2853" s="36" t="s">
        <v>7510</v>
      </c>
      <c r="AF2853" s="4"/>
      <c r="AG2853" s="4"/>
      <c r="AH2853" s="4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</row>
    <row r="2854" spans="1:46" ht="15" customHeight="1" x14ac:dyDescent="0.35">
      <c r="A2854" s="4">
        <v>2025</v>
      </c>
      <c r="B2854" s="4" t="s">
        <v>147</v>
      </c>
      <c r="C2854" s="4" t="s">
        <v>207</v>
      </c>
      <c r="D2854" s="55">
        <v>45904</v>
      </c>
      <c r="E2854" s="4" t="s">
        <v>3708</v>
      </c>
      <c r="F2854" s="4" t="s">
        <v>3709</v>
      </c>
      <c r="G2854" s="4" t="s">
        <v>37</v>
      </c>
      <c r="H2854" s="4" t="s">
        <v>38</v>
      </c>
      <c r="I2854" s="4" t="s">
        <v>2742</v>
      </c>
      <c r="J2854" s="4">
        <v>4</v>
      </c>
      <c r="K2854" s="55">
        <v>45959</v>
      </c>
      <c r="L2854" s="4" t="s">
        <v>860</v>
      </c>
      <c r="M2854" s="4" t="s">
        <v>2983</v>
      </c>
      <c r="N2854" s="55" t="s">
        <v>3710</v>
      </c>
      <c r="O2854" s="4" t="s">
        <v>7511</v>
      </c>
      <c r="P2854" s="55">
        <v>45959</v>
      </c>
      <c r="Q2854" s="4" t="s">
        <v>7512</v>
      </c>
      <c r="R2854" s="4"/>
      <c r="S2854" s="4"/>
      <c r="T2854" s="4" t="s">
        <v>1921</v>
      </c>
      <c r="U2854" s="4" t="s">
        <v>150</v>
      </c>
      <c r="V2854" s="4">
        <v>301556</v>
      </c>
      <c r="W2854" s="4" t="s">
        <v>1569</v>
      </c>
      <c r="X2854" s="4">
        <v>301556</v>
      </c>
      <c r="Y2854" s="4" t="s">
        <v>1569</v>
      </c>
      <c r="Z2854" s="4">
        <v>20</v>
      </c>
      <c r="AA2854" s="4" t="s">
        <v>324</v>
      </c>
      <c r="AB2854" s="4">
        <v>4</v>
      </c>
      <c r="AC2854" s="4" t="s">
        <v>1570</v>
      </c>
      <c r="AD2854" s="36">
        <v>1</v>
      </c>
      <c r="AE2854" s="36" t="s">
        <v>1571</v>
      </c>
      <c r="AF2854" s="4"/>
      <c r="AG2854" s="4"/>
      <c r="AH2854" s="4"/>
      <c r="AI2854" s="6"/>
      <c r="AJ2854" s="6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</row>
    <row r="2855" spans="1:46" ht="15" customHeight="1" x14ac:dyDescent="0.35">
      <c r="A2855" s="4">
        <v>2026</v>
      </c>
      <c r="B2855" s="4" t="s">
        <v>147</v>
      </c>
      <c r="C2855" s="4" t="s">
        <v>148</v>
      </c>
      <c r="D2855" s="55">
        <v>46157</v>
      </c>
      <c r="E2855" s="4" t="s">
        <v>3708</v>
      </c>
      <c r="F2855" s="4" t="s">
        <v>3709</v>
      </c>
      <c r="G2855" s="4" t="s">
        <v>37</v>
      </c>
      <c r="H2855" s="4" t="s">
        <v>4538</v>
      </c>
      <c r="I2855" s="4" t="s">
        <v>2742</v>
      </c>
      <c r="J2855" s="4">
        <v>5</v>
      </c>
      <c r="K2855" s="55">
        <v>46217</v>
      </c>
      <c r="L2855" s="4" t="s">
        <v>7513</v>
      </c>
      <c r="M2855" s="4" t="s">
        <v>7514</v>
      </c>
      <c r="N2855" s="55" t="s">
        <v>3710</v>
      </c>
      <c r="O2855" s="4"/>
      <c r="P2855" s="55"/>
      <c r="Q2855" s="4"/>
      <c r="R2855" s="4"/>
      <c r="S2855" s="4"/>
      <c r="T2855" s="4" t="s">
        <v>1921</v>
      </c>
      <c r="U2855" s="4" t="s">
        <v>150</v>
      </c>
      <c r="V2855" s="4">
        <v>300851</v>
      </c>
      <c r="W2855" s="4" t="s">
        <v>7515</v>
      </c>
      <c r="X2855" s="4">
        <v>300851</v>
      </c>
      <c r="Y2855" s="4" t="s">
        <v>7515</v>
      </c>
      <c r="Z2855" s="4">
        <v>9</v>
      </c>
      <c r="AA2855" s="4" t="s">
        <v>417</v>
      </c>
      <c r="AB2855" s="4">
        <v>5</v>
      </c>
      <c r="AC2855" s="4" t="s">
        <v>721</v>
      </c>
      <c r="AD2855" s="36">
        <v>10</v>
      </c>
      <c r="AE2855" s="36" t="s">
        <v>7516</v>
      </c>
      <c r="AF2855" s="4"/>
      <c r="AG2855" s="4"/>
      <c r="AH2855" s="4"/>
      <c r="AI2855" s="6"/>
      <c r="AJ2855" s="6"/>
      <c r="AK2855" s="6"/>
      <c r="AL2855" s="6"/>
      <c r="AM2855" s="6"/>
      <c r="AN2855" s="6"/>
      <c r="AO2855" s="6"/>
      <c r="AP2855" s="6"/>
      <c r="AQ2855" s="6"/>
      <c r="AR2855" s="6"/>
      <c r="AS2855" s="6"/>
      <c r="AT2855" s="6"/>
    </row>
    <row r="2856" spans="1:46" ht="15" customHeight="1" x14ac:dyDescent="0.35">
      <c r="A2856" s="4">
        <v>2025</v>
      </c>
      <c r="B2856" s="4" t="s">
        <v>147</v>
      </c>
      <c r="C2856" s="4" t="s">
        <v>148</v>
      </c>
      <c r="D2856" s="55">
        <v>45917</v>
      </c>
      <c r="E2856" s="4" t="s">
        <v>3708</v>
      </c>
      <c r="F2856" s="4" t="s">
        <v>3709</v>
      </c>
      <c r="G2856" s="4" t="s">
        <v>37</v>
      </c>
      <c r="H2856" s="4" t="s">
        <v>38</v>
      </c>
      <c r="I2856" s="4" t="s">
        <v>2742</v>
      </c>
      <c r="J2856" s="4">
        <v>4</v>
      </c>
      <c r="K2856" s="55">
        <v>45987</v>
      </c>
      <c r="L2856" s="4" t="s">
        <v>860</v>
      </c>
      <c r="M2856" s="4" t="s">
        <v>5530</v>
      </c>
      <c r="N2856" s="55" t="s">
        <v>3710</v>
      </c>
      <c r="O2856" s="4" t="s">
        <v>7517</v>
      </c>
      <c r="P2856" s="55">
        <v>45987</v>
      </c>
      <c r="Q2856" s="4" t="s">
        <v>7518</v>
      </c>
      <c r="R2856" s="4"/>
      <c r="S2856" s="4"/>
      <c r="T2856" s="4">
        <v>0</v>
      </c>
      <c r="U2856" s="4" t="s">
        <v>150</v>
      </c>
      <c r="V2856" s="4">
        <v>301549</v>
      </c>
      <c r="W2856" s="4" t="s">
        <v>4282</v>
      </c>
      <c r="X2856" s="4">
        <v>301549</v>
      </c>
      <c r="Y2856" s="4" t="s">
        <v>4282</v>
      </c>
      <c r="Z2856" s="4">
        <v>20</v>
      </c>
      <c r="AA2856" s="4" t="s">
        <v>324</v>
      </c>
      <c r="AB2856" s="4">
        <v>3</v>
      </c>
      <c r="AC2856" s="4" t="s">
        <v>621</v>
      </c>
      <c r="AD2856" s="36">
        <v>2</v>
      </c>
      <c r="AE2856" s="36" t="s">
        <v>4283</v>
      </c>
      <c r="AF2856" s="4"/>
      <c r="AG2856" s="4"/>
      <c r="AH2856" s="4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</row>
    <row r="2857" spans="1:46" ht="15" customHeight="1" x14ac:dyDescent="0.35">
      <c r="A2857" s="4">
        <v>2025</v>
      </c>
      <c r="B2857" s="4" t="s">
        <v>147</v>
      </c>
      <c r="C2857" s="4" t="s">
        <v>148</v>
      </c>
      <c r="D2857" s="55">
        <v>45917</v>
      </c>
      <c r="E2857" s="4" t="s">
        <v>3708</v>
      </c>
      <c r="F2857" s="4" t="s">
        <v>3709</v>
      </c>
      <c r="G2857" s="4" t="s">
        <v>37</v>
      </c>
      <c r="H2857" s="4" t="s">
        <v>38</v>
      </c>
      <c r="I2857" s="4" t="s">
        <v>2742</v>
      </c>
      <c r="J2857" s="4">
        <v>4</v>
      </c>
      <c r="K2857" s="55">
        <v>46009</v>
      </c>
      <c r="L2857" s="4" t="s">
        <v>860</v>
      </c>
      <c r="M2857" s="4" t="s">
        <v>5530</v>
      </c>
      <c r="N2857" s="55" t="s">
        <v>4516</v>
      </c>
      <c r="O2857" s="4" t="s">
        <v>7519</v>
      </c>
      <c r="P2857" s="55">
        <v>46009</v>
      </c>
      <c r="Q2857" s="4" t="s">
        <v>7520</v>
      </c>
      <c r="R2857" s="4"/>
      <c r="S2857" s="4"/>
      <c r="T2857" s="4" t="s">
        <v>1921</v>
      </c>
      <c r="U2857" s="4" t="s">
        <v>150</v>
      </c>
      <c r="V2857" s="4">
        <v>301561</v>
      </c>
      <c r="W2857" s="4" t="s">
        <v>6444</v>
      </c>
      <c r="X2857" s="4">
        <v>301561</v>
      </c>
      <c r="Y2857" s="4" t="s">
        <v>6444</v>
      </c>
      <c r="Z2857" s="4">
        <v>20</v>
      </c>
      <c r="AA2857" s="4" t="s">
        <v>324</v>
      </c>
      <c r="AB2857" s="4">
        <v>4</v>
      </c>
      <c r="AC2857" s="4" t="s">
        <v>1570</v>
      </c>
      <c r="AD2857" s="36">
        <v>6</v>
      </c>
      <c r="AE2857" s="36" t="s">
        <v>6445</v>
      </c>
      <c r="AF2857" s="4"/>
      <c r="AG2857" s="4"/>
      <c r="AH2857" s="4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</row>
    <row r="2858" spans="1:46" ht="15" customHeight="1" x14ac:dyDescent="0.35">
      <c r="A2858" s="4">
        <v>2025</v>
      </c>
      <c r="B2858" s="4" t="s">
        <v>147</v>
      </c>
      <c r="C2858" s="4" t="s">
        <v>148</v>
      </c>
      <c r="D2858" s="55">
        <v>45917</v>
      </c>
      <c r="E2858" s="4" t="s">
        <v>3708</v>
      </c>
      <c r="F2858" s="4" t="s">
        <v>3709</v>
      </c>
      <c r="G2858" s="4" t="s">
        <v>37</v>
      </c>
      <c r="H2858" s="4" t="s">
        <v>38</v>
      </c>
      <c r="I2858" s="4" t="s">
        <v>2742</v>
      </c>
      <c r="J2858" s="4">
        <v>4</v>
      </c>
      <c r="K2858" s="55">
        <v>45961</v>
      </c>
      <c r="L2858" s="4" t="s">
        <v>860</v>
      </c>
      <c r="M2858" s="4" t="s">
        <v>2983</v>
      </c>
      <c r="N2858" s="55" t="s">
        <v>4516</v>
      </c>
      <c r="O2858" s="4" t="s">
        <v>7521</v>
      </c>
      <c r="P2858" s="55">
        <v>45961</v>
      </c>
      <c r="Q2858" s="4" t="s">
        <v>7522</v>
      </c>
      <c r="R2858" s="4"/>
      <c r="S2858" s="4"/>
      <c r="T2858" s="4" t="s">
        <v>1921</v>
      </c>
      <c r="U2858" s="4" t="s">
        <v>150</v>
      </c>
      <c r="V2858" s="4">
        <v>301871</v>
      </c>
      <c r="W2858" s="4" t="s">
        <v>7523</v>
      </c>
      <c r="X2858" s="4">
        <v>301871</v>
      </c>
      <c r="Y2858" s="4" t="s">
        <v>7523</v>
      </c>
      <c r="Z2858" s="4">
        <v>9</v>
      </c>
      <c r="AA2858" s="4" t="s">
        <v>417</v>
      </c>
      <c r="AB2858" s="4">
        <v>7</v>
      </c>
      <c r="AC2858" s="4" t="s">
        <v>495</v>
      </c>
      <c r="AD2858" s="36">
        <v>22</v>
      </c>
      <c r="AE2858" s="36" t="s">
        <v>7524</v>
      </c>
      <c r="AF2858" s="4"/>
      <c r="AG2858" s="4"/>
      <c r="AH2858" s="4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</row>
    <row r="2859" spans="1:46" ht="15" customHeight="1" x14ac:dyDescent="0.35">
      <c r="A2859" s="4">
        <v>2025</v>
      </c>
      <c r="B2859" s="4" t="s">
        <v>147</v>
      </c>
      <c r="C2859" s="4" t="s">
        <v>148</v>
      </c>
      <c r="D2859" s="55">
        <v>45924</v>
      </c>
      <c r="E2859" s="4" t="s">
        <v>3708</v>
      </c>
      <c r="F2859" s="4" t="s">
        <v>3709</v>
      </c>
      <c r="G2859" s="4" t="s">
        <v>37</v>
      </c>
      <c r="H2859" s="4" t="s">
        <v>38</v>
      </c>
      <c r="I2859" s="4" t="s">
        <v>4515</v>
      </c>
      <c r="J2859" s="4">
        <v>3</v>
      </c>
      <c r="K2859" s="55">
        <v>45985</v>
      </c>
      <c r="L2859" s="4" t="s">
        <v>860</v>
      </c>
      <c r="M2859" s="4" t="s">
        <v>3632</v>
      </c>
      <c r="N2859" s="55" t="s">
        <v>4516</v>
      </c>
      <c r="O2859" s="4" t="s">
        <v>7525</v>
      </c>
      <c r="P2859" s="55">
        <v>45985</v>
      </c>
      <c r="Q2859" s="4" t="s">
        <v>7526</v>
      </c>
      <c r="R2859" s="4"/>
      <c r="S2859" s="4"/>
      <c r="T2859" s="4">
        <v>0</v>
      </c>
      <c r="U2859" s="4" t="s">
        <v>150</v>
      </c>
      <c r="V2859" s="4">
        <v>300008</v>
      </c>
      <c r="W2859" s="4" t="s">
        <v>7527</v>
      </c>
      <c r="X2859" s="4">
        <v>300008</v>
      </c>
      <c r="Y2859" s="4" t="s">
        <v>7527</v>
      </c>
      <c r="Z2859" s="4">
        <v>1</v>
      </c>
      <c r="AA2859" s="4" t="s">
        <v>67</v>
      </c>
      <c r="AB2859" s="4">
        <v>1</v>
      </c>
      <c r="AC2859" s="4" t="s">
        <v>68</v>
      </c>
      <c r="AD2859" s="36">
        <v>8</v>
      </c>
      <c r="AE2859" s="36" t="s">
        <v>7528</v>
      </c>
      <c r="AF2859" s="4"/>
      <c r="AG2859" s="4"/>
      <c r="AH2859" s="4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</row>
    <row r="2860" spans="1:46" ht="15" customHeight="1" x14ac:dyDescent="0.35">
      <c r="A2860" s="4">
        <v>2026</v>
      </c>
      <c r="B2860" s="4" t="s">
        <v>147</v>
      </c>
      <c r="C2860" s="4" t="s">
        <v>148</v>
      </c>
      <c r="D2860" s="55">
        <v>45931</v>
      </c>
      <c r="E2860" s="4" t="s">
        <v>3708</v>
      </c>
      <c r="F2860" s="4" t="s">
        <v>3709</v>
      </c>
      <c r="G2860" s="4" t="s">
        <v>37</v>
      </c>
      <c r="H2860" s="4" t="s">
        <v>38</v>
      </c>
      <c r="I2860" s="4" t="s">
        <v>2735</v>
      </c>
      <c r="J2860" s="4">
        <v>4</v>
      </c>
      <c r="K2860" s="55">
        <v>46052</v>
      </c>
      <c r="L2860" s="4" t="s">
        <v>860</v>
      </c>
      <c r="M2860" s="4" t="s">
        <v>6713</v>
      </c>
      <c r="N2860" s="55" t="s">
        <v>5332</v>
      </c>
      <c r="O2860" s="4" t="s">
        <v>7529</v>
      </c>
      <c r="P2860" s="55">
        <v>46052</v>
      </c>
      <c r="Q2860" s="4" t="s">
        <v>7530</v>
      </c>
      <c r="R2860" s="55">
        <v>46052</v>
      </c>
      <c r="S2860" s="4" t="s">
        <v>7531</v>
      </c>
      <c r="T2860" s="4" t="s">
        <v>1921</v>
      </c>
      <c r="U2860" s="4" t="s">
        <v>150</v>
      </c>
      <c r="V2860" s="4">
        <v>301244</v>
      </c>
      <c r="W2860" s="4" t="s">
        <v>3531</v>
      </c>
      <c r="X2860" s="4">
        <v>301244</v>
      </c>
      <c r="Y2860" s="4" t="s">
        <v>3531</v>
      </c>
      <c r="Z2860" s="4">
        <v>14</v>
      </c>
      <c r="AA2860" s="4" t="s">
        <v>731</v>
      </c>
      <c r="AB2860" s="4">
        <v>3</v>
      </c>
      <c r="AC2860" s="4" t="s">
        <v>731</v>
      </c>
      <c r="AD2860" s="36">
        <v>7</v>
      </c>
      <c r="AE2860" s="36" t="s">
        <v>3532</v>
      </c>
      <c r="AF2860" s="4"/>
      <c r="AG2860" s="4"/>
      <c r="AH2860" s="4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</row>
    <row r="2861" spans="1:46" ht="15" customHeight="1" x14ac:dyDescent="0.35">
      <c r="A2861" s="4">
        <v>2025</v>
      </c>
      <c r="B2861" s="4" t="s">
        <v>147</v>
      </c>
      <c r="C2861" s="4" t="s">
        <v>148</v>
      </c>
      <c r="D2861" s="55">
        <v>45932</v>
      </c>
      <c r="E2861" s="4" t="s">
        <v>3708</v>
      </c>
      <c r="F2861" s="4" t="s">
        <v>3709</v>
      </c>
      <c r="G2861" s="4" t="s">
        <v>37</v>
      </c>
      <c r="H2861" s="4" t="s">
        <v>38</v>
      </c>
      <c r="I2861" s="4" t="s">
        <v>3923</v>
      </c>
      <c r="J2861" s="4">
        <v>3</v>
      </c>
      <c r="K2861" s="55">
        <v>45992</v>
      </c>
      <c r="L2861" s="4" t="s">
        <v>860</v>
      </c>
      <c r="M2861" s="4" t="s">
        <v>2983</v>
      </c>
      <c r="N2861" s="55" t="s">
        <v>3710</v>
      </c>
      <c r="O2861" s="4" t="s">
        <v>7532</v>
      </c>
      <c r="P2861" s="55">
        <v>45992</v>
      </c>
      <c r="Q2861" s="4" t="s">
        <v>7533</v>
      </c>
      <c r="R2861" s="4"/>
      <c r="S2861" s="4"/>
      <c r="T2861" s="56" t="s">
        <v>1921</v>
      </c>
      <c r="U2861" s="56" t="s">
        <v>150</v>
      </c>
      <c r="V2861" s="56">
        <v>301846</v>
      </c>
      <c r="W2861" s="56" t="s">
        <v>7534</v>
      </c>
      <c r="X2861" s="56">
        <v>301846</v>
      </c>
      <c r="Y2861" s="56" t="s">
        <v>7534</v>
      </c>
      <c r="Z2861" s="56">
        <v>10</v>
      </c>
      <c r="AA2861" s="56" t="s">
        <v>256</v>
      </c>
      <c r="AB2861" s="56">
        <v>1</v>
      </c>
      <c r="AC2861" s="56" t="s">
        <v>256</v>
      </c>
      <c r="AD2861" s="37">
        <v>12</v>
      </c>
      <c r="AE2861" s="37" t="s">
        <v>7535</v>
      </c>
      <c r="AF2861" s="4"/>
      <c r="AG2861" s="4"/>
      <c r="AH2861" s="4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</row>
    <row r="2862" spans="1:46" ht="15" customHeight="1" x14ac:dyDescent="0.35">
      <c r="A2862" s="4">
        <v>2025</v>
      </c>
      <c r="B2862" s="4" t="s">
        <v>147</v>
      </c>
      <c r="C2862" s="4" t="s">
        <v>148</v>
      </c>
      <c r="D2862" s="55">
        <v>45901</v>
      </c>
      <c r="E2862" s="4" t="s">
        <v>3708</v>
      </c>
      <c r="F2862" s="4" t="s">
        <v>3709</v>
      </c>
      <c r="G2862" s="4" t="s">
        <v>37</v>
      </c>
      <c r="H2862" s="4" t="s">
        <v>38</v>
      </c>
      <c r="I2862" s="4" t="s">
        <v>5120</v>
      </c>
      <c r="J2862" s="4">
        <v>3</v>
      </c>
      <c r="K2862" s="55">
        <v>45940</v>
      </c>
      <c r="L2862" s="4" t="s">
        <v>860</v>
      </c>
      <c r="M2862" s="4" t="s">
        <v>3632</v>
      </c>
      <c r="N2862" s="55" t="s">
        <v>3710</v>
      </c>
      <c r="O2862" s="4" t="s">
        <v>7536</v>
      </c>
      <c r="P2862" s="55">
        <v>45940</v>
      </c>
      <c r="Q2862" s="4" t="s">
        <v>7537</v>
      </c>
      <c r="R2862" s="4"/>
      <c r="S2862" s="4"/>
      <c r="T2862" s="4">
        <v>0</v>
      </c>
      <c r="U2862" s="4" t="s">
        <v>150</v>
      </c>
      <c r="V2862" s="4">
        <v>300247</v>
      </c>
      <c r="W2862" s="4" t="s">
        <v>7538</v>
      </c>
      <c r="X2862" s="4">
        <v>300247</v>
      </c>
      <c r="Y2862" s="4" t="s">
        <v>7538</v>
      </c>
      <c r="Z2862" s="4">
        <v>2</v>
      </c>
      <c r="AA2862" s="4" t="s">
        <v>72</v>
      </c>
      <c r="AB2862" s="4">
        <v>20</v>
      </c>
      <c r="AC2862" s="4" t="s">
        <v>1464</v>
      </c>
      <c r="AD2862" s="36">
        <v>5</v>
      </c>
      <c r="AE2862" s="36" t="s">
        <v>7539</v>
      </c>
      <c r="AF2862" s="4"/>
      <c r="AG2862" s="4"/>
      <c r="AH2862" s="4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</row>
    <row r="2863" spans="1:46" ht="15" customHeight="1" x14ac:dyDescent="0.35">
      <c r="A2863" s="4">
        <v>2026</v>
      </c>
      <c r="B2863" s="4" t="s">
        <v>147</v>
      </c>
      <c r="C2863" s="4" t="s">
        <v>148</v>
      </c>
      <c r="D2863" s="55">
        <v>45936</v>
      </c>
      <c r="E2863" s="4" t="s">
        <v>3708</v>
      </c>
      <c r="F2863" s="4" t="s">
        <v>3709</v>
      </c>
      <c r="G2863" s="4" t="s">
        <v>37</v>
      </c>
      <c r="H2863" s="4" t="s">
        <v>4538</v>
      </c>
      <c r="I2863" s="4" t="s">
        <v>2735</v>
      </c>
      <c r="J2863" s="4">
        <v>2</v>
      </c>
      <c r="K2863" s="55">
        <v>46009</v>
      </c>
      <c r="L2863" s="4" t="s">
        <v>4540</v>
      </c>
      <c r="M2863" s="4" t="s">
        <v>7540</v>
      </c>
      <c r="N2863" s="55" t="s">
        <v>3710</v>
      </c>
      <c r="O2863" s="4"/>
      <c r="P2863" s="55"/>
      <c r="Q2863" s="4"/>
      <c r="R2863" s="4"/>
      <c r="S2863" s="4"/>
      <c r="T2863" s="4" t="s">
        <v>1921</v>
      </c>
      <c r="U2863" s="4" t="s">
        <v>150</v>
      </c>
      <c r="V2863" s="4">
        <v>301246</v>
      </c>
      <c r="W2863" s="4" t="s">
        <v>2612</v>
      </c>
      <c r="X2863" s="4">
        <v>301246</v>
      </c>
      <c r="Y2863" s="4" t="s">
        <v>2612</v>
      </c>
      <c r="Z2863" s="4">
        <v>14</v>
      </c>
      <c r="AA2863" s="4" t="s">
        <v>731</v>
      </c>
      <c r="AB2863" s="4">
        <v>3</v>
      </c>
      <c r="AC2863" s="4" t="s">
        <v>731</v>
      </c>
      <c r="AD2863" s="36">
        <v>9</v>
      </c>
      <c r="AE2863" s="36" t="s">
        <v>2613</v>
      </c>
      <c r="AF2863" s="4"/>
      <c r="AG2863" s="4"/>
      <c r="AH2863" s="4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</row>
    <row r="2864" spans="1:46" ht="15" customHeight="1" x14ac:dyDescent="0.35">
      <c r="A2864" s="4">
        <v>2026</v>
      </c>
      <c r="B2864" s="4" t="s">
        <v>147</v>
      </c>
      <c r="C2864" s="4" t="s">
        <v>148</v>
      </c>
      <c r="D2864" s="55">
        <v>45933</v>
      </c>
      <c r="E2864" s="4" t="s">
        <v>3708</v>
      </c>
      <c r="F2864" s="4" t="s">
        <v>3709</v>
      </c>
      <c r="G2864" s="4" t="s">
        <v>37</v>
      </c>
      <c r="H2864" s="4" t="s">
        <v>4538</v>
      </c>
      <c r="I2864" s="4" t="s">
        <v>2735</v>
      </c>
      <c r="J2864" s="4">
        <v>2</v>
      </c>
      <c r="K2864" s="55">
        <v>46008</v>
      </c>
      <c r="L2864" s="4" t="s">
        <v>4540</v>
      </c>
      <c r="M2864" s="4" t="s">
        <v>7541</v>
      </c>
      <c r="N2864" s="55"/>
      <c r="O2864" s="4"/>
      <c r="P2864" s="55"/>
      <c r="Q2864" s="4"/>
      <c r="R2864" s="4"/>
      <c r="S2864" s="4"/>
      <c r="T2864" s="4" t="s">
        <v>1921</v>
      </c>
      <c r="U2864" s="4" t="s">
        <v>150</v>
      </c>
      <c r="V2864" s="4">
        <v>301228</v>
      </c>
      <c r="W2864" s="4" t="s">
        <v>2015</v>
      </c>
      <c r="X2864" s="4">
        <v>301228</v>
      </c>
      <c r="Y2864" s="4" t="s">
        <v>2015</v>
      </c>
      <c r="Z2864" s="4">
        <v>14</v>
      </c>
      <c r="AA2864" s="4" t="s">
        <v>731</v>
      </c>
      <c r="AB2864" s="4">
        <v>1</v>
      </c>
      <c r="AC2864" s="4" t="s">
        <v>1387</v>
      </c>
      <c r="AD2864" s="36">
        <v>17</v>
      </c>
      <c r="AE2864" s="36" t="s">
        <v>2016</v>
      </c>
      <c r="AF2864" s="4"/>
      <c r="AG2864" s="4"/>
      <c r="AH2864" s="4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</row>
    <row r="2865" spans="1:46" ht="15" customHeight="1" x14ac:dyDescent="0.35">
      <c r="A2865" s="4">
        <v>2025</v>
      </c>
      <c r="B2865" s="4" t="s">
        <v>147</v>
      </c>
      <c r="C2865" s="4" t="s">
        <v>148</v>
      </c>
      <c r="D2865" s="55">
        <v>45933</v>
      </c>
      <c r="E2865" s="4" t="s">
        <v>3708</v>
      </c>
      <c r="F2865" s="4" t="s">
        <v>3709</v>
      </c>
      <c r="G2865" s="4" t="s">
        <v>37</v>
      </c>
      <c r="H2865" s="4" t="s">
        <v>38</v>
      </c>
      <c r="I2865" s="4" t="s">
        <v>5120</v>
      </c>
      <c r="J2865" s="4">
        <v>3</v>
      </c>
      <c r="K2865" s="55">
        <v>45992</v>
      </c>
      <c r="L2865" s="4" t="s">
        <v>860</v>
      </c>
      <c r="M2865" s="4" t="s">
        <v>4545</v>
      </c>
      <c r="N2865" s="55" t="s">
        <v>4546</v>
      </c>
      <c r="O2865" s="4" t="s">
        <v>7542</v>
      </c>
      <c r="P2865" s="55">
        <v>45992</v>
      </c>
      <c r="Q2865" s="4" t="s">
        <v>7543</v>
      </c>
      <c r="R2865" s="4"/>
      <c r="S2865" s="4"/>
      <c r="T2865" s="56">
        <v>0</v>
      </c>
      <c r="U2865" s="56" t="s">
        <v>150</v>
      </c>
      <c r="V2865" s="56">
        <v>301005</v>
      </c>
      <c r="W2865" s="56" t="s">
        <v>7544</v>
      </c>
      <c r="X2865" s="56">
        <v>301005</v>
      </c>
      <c r="Y2865" s="56" t="s">
        <v>7544</v>
      </c>
      <c r="Z2865" s="56">
        <v>12</v>
      </c>
      <c r="AA2865" s="56" t="s">
        <v>83</v>
      </c>
      <c r="AB2865" s="56">
        <v>1</v>
      </c>
      <c r="AC2865" s="56" t="s">
        <v>84</v>
      </c>
      <c r="AD2865" s="37">
        <v>5</v>
      </c>
      <c r="AE2865" s="37" t="s">
        <v>7545</v>
      </c>
      <c r="AF2865" s="4"/>
      <c r="AG2865" s="4"/>
      <c r="AH2865" s="4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</row>
    <row r="2866" spans="1:46" ht="15" customHeight="1" x14ac:dyDescent="0.35">
      <c r="A2866" s="4">
        <v>2025</v>
      </c>
      <c r="B2866" s="4" t="s">
        <v>147</v>
      </c>
      <c r="C2866" s="4" t="s">
        <v>148</v>
      </c>
      <c r="D2866" s="55">
        <v>45933</v>
      </c>
      <c r="E2866" s="4" t="s">
        <v>3708</v>
      </c>
      <c r="F2866" s="4" t="s">
        <v>3709</v>
      </c>
      <c r="G2866" s="4" t="s">
        <v>37</v>
      </c>
      <c r="H2866" s="4" t="s">
        <v>38</v>
      </c>
      <c r="I2866" s="4" t="s">
        <v>5120</v>
      </c>
      <c r="J2866" s="4">
        <v>4</v>
      </c>
      <c r="K2866" s="55">
        <v>45996</v>
      </c>
      <c r="L2866" s="4" t="s">
        <v>860</v>
      </c>
      <c r="M2866" s="4" t="s">
        <v>4545</v>
      </c>
      <c r="N2866" s="55" t="s">
        <v>3710</v>
      </c>
      <c r="O2866" s="4" t="s">
        <v>7546</v>
      </c>
      <c r="P2866" s="55">
        <v>45996</v>
      </c>
      <c r="Q2866" s="4" t="s">
        <v>7547</v>
      </c>
      <c r="R2866" s="4"/>
      <c r="S2866" s="4"/>
      <c r="T2866" s="4" t="s">
        <v>1921</v>
      </c>
      <c r="U2866" s="4" t="s">
        <v>150</v>
      </c>
      <c r="V2866" s="4">
        <v>301119</v>
      </c>
      <c r="W2866" s="4" t="s">
        <v>7548</v>
      </c>
      <c r="X2866" s="4">
        <v>301119</v>
      </c>
      <c r="Y2866" s="4" t="s">
        <v>7548</v>
      </c>
      <c r="Z2866" s="4">
        <v>12</v>
      </c>
      <c r="AA2866" s="4" t="s">
        <v>83</v>
      </c>
      <c r="AB2866" s="4">
        <v>9</v>
      </c>
      <c r="AC2866" s="4" t="s">
        <v>2336</v>
      </c>
      <c r="AD2866" s="36">
        <v>2</v>
      </c>
      <c r="AE2866" s="36" t="s">
        <v>7549</v>
      </c>
      <c r="AF2866" s="4"/>
      <c r="AG2866" s="4"/>
      <c r="AH2866" s="4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</row>
    <row r="2867" spans="1:46" ht="15" customHeight="1" x14ac:dyDescent="0.35">
      <c r="A2867" s="4">
        <v>2026</v>
      </c>
      <c r="B2867" s="4" t="s">
        <v>147</v>
      </c>
      <c r="C2867" s="4" t="s">
        <v>148</v>
      </c>
      <c r="D2867" s="55">
        <v>45932</v>
      </c>
      <c r="E2867" s="4" t="s">
        <v>3708</v>
      </c>
      <c r="F2867" s="4" t="s">
        <v>3709</v>
      </c>
      <c r="G2867" s="4" t="s">
        <v>37</v>
      </c>
      <c r="H2867" s="4" t="s">
        <v>38</v>
      </c>
      <c r="I2867" s="4" t="s">
        <v>5120</v>
      </c>
      <c r="J2867" s="4">
        <v>3</v>
      </c>
      <c r="K2867" s="55">
        <v>46052</v>
      </c>
      <c r="L2867" s="4" t="s">
        <v>860</v>
      </c>
      <c r="M2867" s="4" t="s">
        <v>4545</v>
      </c>
      <c r="N2867" s="55" t="s">
        <v>3710</v>
      </c>
      <c r="O2867" s="4" t="s">
        <v>7550</v>
      </c>
      <c r="P2867" s="55">
        <v>46052</v>
      </c>
      <c r="Q2867" s="4" t="s">
        <v>7551</v>
      </c>
      <c r="R2867" s="55">
        <v>46052</v>
      </c>
      <c r="S2867" s="4" t="s">
        <v>7552</v>
      </c>
      <c r="T2867" s="4" t="s">
        <v>1921</v>
      </c>
      <c r="U2867" s="4" t="s">
        <v>150</v>
      </c>
      <c r="V2867" s="4">
        <v>301039</v>
      </c>
      <c r="W2867" s="4" t="s">
        <v>7553</v>
      </c>
      <c r="X2867" s="4">
        <v>301039</v>
      </c>
      <c r="Y2867" s="4" t="s">
        <v>7553</v>
      </c>
      <c r="Z2867" s="4">
        <v>12</v>
      </c>
      <c r="AA2867" s="4" t="s">
        <v>83</v>
      </c>
      <c r="AB2867" s="4">
        <v>2</v>
      </c>
      <c r="AC2867" s="4" t="s">
        <v>1391</v>
      </c>
      <c r="AD2867" s="36">
        <v>9</v>
      </c>
      <c r="AE2867" s="36" t="s">
        <v>7554</v>
      </c>
      <c r="AF2867" s="4"/>
      <c r="AG2867" s="4"/>
      <c r="AH2867" s="4"/>
      <c r="AI2867" s="6"/>
      <c r="AJ2867" s="6"/>
      <c r="AK2867" s="6"/>
      <c r="AL2867" s="6"/>
      <c r="AM2867" s="6"/>
      <c r="AN2867" s="6"/>
      <c r="AO2867" s="6"/>
      <c r="AP2867" s="6"/>
      <c r="AQ2867" s="6"/>
      <c r="AR2867" s="6"/>
      <c r="AS2867" s="6"/>
      <c r="AT2867" s="6"/>
    </row>
    <row r="2868" spans="1:46" ht="15" customHeight="1" x14ac:dyDescent="0.35">
      <c r="A2868" s="4">
        <v>2025</v>
      </c>
      <c r="B2868" s="4" t="s">
        <v>147</v>
      </c>
      <c r="C2868" s="4" t="s">
        <v>148</v>
      </c>
      <c r="D2868" s="55">
        <v>45929</v>
      </c>
      <c r="E2868" s="4" t="s">
        <v>3708</v>
      </c>
      <c r="F2868" s="4" t="s">
        <v>3709</v>
      </c>
      <c r="G2868" s="4" t="s">
        <v>37</v>
      </c>
      <c r="H2868" s="4" t="s">
        <v>38</v>
      </c>
      <c r="I2868" s="4" t="s">
        <v>5120</v>
      </c>
      <c r="J2868" s="4">
        <v>3</v>
      </c>
      <c r="K2868" s="55">
        <v>45961</v>
      </c>
      <c r="L2868" s="4" t="s">
        <v>860</v>
      </c>
      <c r="M2868" s="4" t="s">
        <v>2983</v>
      </c>
      <c r="N2868" s="55" t="s">
        <v>4546</v>
      </c>
      <c r="O2868" s="4" t="s">
        <v>7555</v>
      </c>
      <c r="P2868" s="55">
        <v>45961</v>
      </c>
      <c r="Q2868" s="4" t="s">
        <v>7556</v>
      </c>
      <c r="R2868" s="4"/>
      <c r="S2868" s="4"/>
      <c r="T2868" s="4">
        <v>0</v>
      </c>
      <c r="U2868" s="4" t="s">
        <v>150</v>
      </c>
      <c r="V2868" s="4">
        <v>301091</v>
      </c>
      <c r="W2868" s="4" t="s">
        <v>7557</v>
      </c>
      <c r="X2868" s="4">
        <v>301091</v>
      </c>
      <c r="Y2868" s="4" t="s">
        <v>7557</v>
      </c>
      <c r="Z2868" s="4">
        <v>12</v>
      </c>
      <c r="AA2868" s="4" t="s">
        <v>83</v>
      </c>
      <c r="AB2868" s="4">
        <v>6</v>
      </c>
      <c r="AC2868" s="4" t="s">
        <v>815</v>
      </c>
      <c r="AD2868" s="36">
        <v>2</v>
      </c>
      <c r="AE2868" s="36" t="s">
        <v>7558</v>
      </c>
      <c r="AF2868" s="4"/>
      <c r="AG2868" s="4"/>
      <c r="AH2868" s="4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</row>
    <row r="2869" spans="1:46" ht="15" customHeight="1" x14ac:dyDescent="0.35">
      <c r="A2869" s="4">
        <v>2025</v>
      </c>
      <c r="B2869" s="4" t="s">
        <v>147</v>
      </c>
      <c r="C2869" s="4" t="s">
        <v>148</v>
      </c>
      <c r="D2869" s="55">
        <v>45929</v>
      </c>
      <c r="E2869" s="4" t="s">
        <v>3708</v>
      </c>
      <c r="F2869" s="4" t="s">
        <v>3709</v>
      </c>
      <c r="G2869" s="4" t="s">
        <v>37</v>
      </c>
      <c r="H2869" s="4" t="s">
        <v>38</v>
      </c>
      <c r="I2869" s="4" t="s">
        <v>5120</v>
      </c>
      <c r="J2869" s="4">
        <v>4</v>
      </c>
      <c r="K2869" s="55">
        <v>45988</v>
      </c>
      <c r="L2869" s="4" t="s">
        <v>860</v>
      </c>
      <c r="M2869" s="4" t="s">
        <v>4545</v>
      </c>
      <c r="N2869" s="55" t="s">
        <v>4546</v>
      </c>
      <c r="O2869" s="4" t="s">
        <v>7559</v>
      </c>
      <c r="P2869" s="55">
        <v>45988</v>
      </c>
      <c r="Q2869" s="4" t="s">
        <v>7560</v>
      </c>
      <c r="R2869" s="4"/>
      <c r="S2869" s="4"/>
      <c r="T2869" s="4" t="s">
        <v>1921</v>
      </c>
      <c r="U2869" s="4" t="s">
        <v>150</v>
      </c>
      <c r="V2869" s="4">
        <v>301022</v>
      </c>
      <c r="W2869" s="4" t="s">
        <v>7561</v>
      </c>
      <c r="X2869" s="4">
        <v>301022</v>
      </c>
      <c r="Y2869" s="4" t="s">
        <v>7561</v>
      </c>
      <c r="Z2869" s="4">
        <v>12</v>
      </c>
      <c r="AA2869" s="4" t="s">
        <v>83</v>
      </c>
      <c r="AB2869" s="4">
        <v>1</v>
      </c>
      <c r="AC2869" s="4" t="s">
        <v>84</v>
      </c>
      <c r="AD2869" s="36">
        <v>27</v>
      </c>
      <c r="AE2869" s="36" t="s">
        <v>7562</v>
      </c>
      <c r="AF2869" s="4"/>
      <c r="AG2869" s="4"/>
      <c r="AH2869" s="4"/>
      <c r="AI2869" s="6"/>
      <c r="AJ2869" s="6"/>
      <c r="AK2869" s="6"/>
      <c r="AL2869" s="6"/>
      <c r="AM2869" s="6"/>
      <c r="AN2869" s="6"/>
      <c r="AO2869" s="6"/>
      <c r="AP2869" s="6"/>
      <c r="AQ2869" s="6"/>
      <c r="AR2869" s="6"/>
      <c r="AS2869" s="6"/>
      <c r="AT2869" s="6"/>
    </row>
    <row r="2870" spans="1:46" ht="15" customHeight="1" x14ac:dyDescent="0.35">
      <c r="A2870" s="4">
        <v>2025</v>
      </c>
      <c r="B2870" s="4" t="s">
        <v>147</v>
      </c>
      <c r="C2870" s="4" t="s">
        <v>148</v>
      </c>
      <c r="D2870" s="55">
        <v>45932</v>
      </c>
      <c r="E2870" s="4" t="s">
        <v>4420</v>
      </c>
      <c r="F2870" s="4" t="s">
        <v>3709</v>
      </c>
      <c r="G2870" s="4" t="s">
        <v>921</v>
      </c>
      <c r="H2870" s="4" t="s">
        <v>38</v>
      </c>
      <c r="I2870" s="4" t="s">
        <v>2755</v>
      </c>
      <c r="J2870" s="4">
        <v>3</v>
      </c>
      <c r="K2870" s="55">
        <v>45981</v>
      </c>
      <c r="L2870" s="4" t="s">
        <v>860</v>
      </c>
      <c r="M2870" s="4" t="s">
        <v>5415</v>
      </c>
      <c r="N2870" s="55" t="s">
        <v>3710</v>
      </c>
      <c r="O2870" s="4" t="s">
        <v>7563</v>
      </c>
      <c r="P2870" s="55">
        <v>45981</v>
      </c>
      <c r="Q2870" s="4" t="s">
        <v>7564</v>
      </c>
      <c r="R2870" s="4"/>
      <c r="S2870" s="4"/>
      <c r="T2870" s="4" t="s">
        <v>1921</v>
      </c>
      <c r="U2870" s="4" t="s">
        <v>150</v>
      </c>
      <c r="V2870" s="4">
        <v>300689</v>
      </c>
      <c r="W2870" s="4" t="s">
        <v>4815</v>
      </c>
      <c r="X2870" s="4">
        <v>300689</v>
      </c>
      <c r="Y2870" s="4" t="s">
        <v>4815</v>
      </c>
      <c r="Z2870" s="4">
        <v>8</v>
      </c>
      <c r="AA2870" s="4" t="s">
        <v>191</v>
      </c>
      <c r="AB2870" s="4">
        <v>1</v>
      </c>
      <c r="AC2870" s="4" t="s">
        <v>191</v>
      </c>
      <c r="AD2870" s="36">
        <v>6</v>
      </c>
      <c r="AE2870" s="36" t="s">
        <v>4816</v>
      </c>
      <c r="AF2870" s="4"/>
      <c r="AG2870" s="4"/>
      <c r="AH2870" s="4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</row>
    <row r="2871" spans="1:46" ht="15" customHeight="1" x14ac:dyDescent="0.35">
      <c r="A2871" s="4">
        <v>2025</v>
      </c>
      <c r="B2871" s="4" t="s">
        <v>147</v>
      </c>
      <c r="C2871" s="4" t="s">
        <v>148</v>
      </c>
      <c r="D2871" s="55">
        <v>45933</v>
      </c>
      <c r="E2871" s="4" t="s">
        <v>3708</v>
      </c>
      <c r="F2871" s="4" t="s">
        <v>3709</v>
      </c>
      <c r="G2871" s="4" t="s">
        <v>37</v>
      </c>
      <c r="H2871" s="4" t="s">
        <v>38</v>
      </c>
      <c r="I2871" s="4" t="s">
        <v>2755</v>
      </c>
      <c r="J2871" s="4">
        <v>2</v>
      </c>
      <c r="K2871" s="55">
        <v>45968</v>
      </c>
      <c r="L2871" s="4" t="s">
        <v>860</v>
      </c>
      <c r="M2871" s="4" t="s">
        <v>3632</v>
      </c>
      <c r="N2871" s="55" t="s">
        <v>5332</v>
      </c>
      <c r="O2871" s="4" t="s">
        <v>7565</v>
      </c>
      <c r="P2871" s="55">
        <v>45968</v>
      </c>
      <c r="Q2871" s="4" t="s">
        <v>7566</v>
      </c>
      <c r="R2871" s="4"/>
      <c r="S2871" s="4"/>
      <c r="T2871" s="4">
        <v>0</v>
      </c>
      <c r="U2871" s="4" t="s">
        <v>150</v>
      </c>
      <c r="V2871" s="4">
        <v>300778</v>
      </c>
      <c r="W2871" s="4" t="s">
        <v>4843</v>
      </c>
      <c r="X2871" s="4">
        <v>300778</v>
      </c>
      <c r="Y2871" s="4" t="s">
        <v>4843</v>
      </c>
      <c r="Z2871" s="4">
        <v>8</v>
      </c>
      <c r="AA2871" s="4" t="s">
        <v>191</v>
      </c>
      <c r="AB2871" s="56">
        <v>12</v>
      </c>
      <c r="AC2871" s="56" t="s">
        <v>2359</v>
      </c>
      <c r="AD2871" s="36">
        <v>6</v>
      </c>
      <c r="AE2871" s="36" t="s">
        <v>4844</v>
      </c>
      <c r="AF2871" s="4"/>
      <c r="AG2871" s="4"/>
      <c r="AH2871" s="4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  <c r="AT2871" s="9"/>
    </row>
    <row r="2872" spans="1:46" ht="15" customHeight="1" x14ac:dyDescent="0.35">
      <c r="A2872" s="4">
        <v>2025</v>
      </c>
      <c r="B2872" s="4" t="s">
        <v>147</v>
      </c>
      <c r="C2872" s="4" t="s">
        <v>148</v>
      </c>
      <c r="D2872" s="55">
        <v>45933</v>
      </c>
      <c r="E2872" s="4" t="s">
        <v>3708</v>
      </c>
      <c r="F2872" s="4" t="s">
        <v>3709</v>
      </c>
      <c r="G2872" s="4" t="s">
        <v>37</v>
      </c>
      <c r="H2872" s="4" t="s">
        <v>38</v>
      </c>
      <c r="I2872" s="4" t="s">
        <v>2755</v>
      </c>
      <c r="J2872" s="56">
        <v>4</v>
      </c>
      <c r="K2872" s="57">
        <v>46010</v>
      </c>
      <c r="L2872" s="4" t="s">
        <v>860</v>
      </c>
      <c r="M2872" s="4" t="s">
        <v>3026</v>
      </c>
      <c r="N2872" s="55" t="s">
        <v>3710</v>
      </c>
      <c r="O2872" s="4" t="s">
        <v>7567</v>
      </c>
      <c r="P2872" s="55">
        <v>46010</v>
      </c>
      <c r="Q2872" s="4" t="s">
        <v>7568</v>
      </c>
      <c r="R2872" s="4"/>
      <c r="S2872" s="4"/>
      <c r="T2872" s="4" t="s">
        <v>1921</v>
      </c>
      <c r="U2872" s="4" t="s">
        <v>150</v>
      </c>
      <c r="V2872" s="4">
        <v>301741</v>
      </c>
      <c r="W2872" s="4" t="s">
        <v>7569</v>
      </c>
      <c r="X2872" s="4">
        <v>301741</v>
      </c>
      <c r="Y2872" s="4" t="s">
        <v>7569</v>
      </c>
      <c r="Z2872" s="4">
        <v>22</v>
      </c>
      <c r="AA2872" s="4" t="s">
        <v>108</v>
      </c>
      <c r="AB2872" s="4">
        <v>7</v>
      </c>
      <c r="AC2872" s="4" t="s">
        <v>1554</v>
      </c>
      <c r="AD2872" s="36">
        <v>2</v>
      </c>
      <c r="AE2872" s="36" t="s">
        <v>7570</v>
      </c>
      <c r="AF2872" s="4"/>
      <c r="AG2872" s="4"/>
      <c r="AH2872" s="4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  <c r="AT2872" s="9"/>
    </row>
    <row r="2873" spans="1:46" ht="15" customHeight="1" x14ac:dyDescent="0.35">
      <c r="A2873" s="4">
        <v>2025</v>
      </c>
      <c r="B2873" s="4" t="s">
        <v>147</v>
      </c>
      <c r="C2873" s="4" t="s">
        <v>148</v>
      </c>
      <c r="D2873" s="55">
        <v>45937</v>
      </c>
      <c r="E2873" s="4" t="s">
        <v>3708</v>
      </c>
      <c r="F2873" s="4" t="s">
        <v>3709</v>
      </c>
      <c r="G2873" s="4" t="s">
        <v>37</v>
      </c>
      <c r="H2873" s="4" t="s">
        <v>38</v>
      </c>
      <c r="I2873" s="4" t="s">
        <v>2755</v>
      </c>
      <c r="J2873" s="4">
        <v>2</v>
      </c>
      <c r="K2873" s="55">
        <v>45968</v>
      </c>
      <c r="L2873" s="4" t="s">
        <v>860</v>
      </c>
      <c r="M2873" s="4" t="s">
        <v>3632</v>
      </c>
      <c r="N2873" s="55" t="s">
        <v>3710</v>
      </c>
      <c r="O2873" s="4" t="s">
        <v>7571</v>
      </c>
      <c r="P2873" s="55">
        <v>45968</v>
      </c>
      <c r="Q2873" s="4" t="s">
        <v>7572</v>
      </c>
      <c r="R2873" s="4"/>
      <c r="S2873" s="4"/>
      <c r="T2873" s="4" t="s">
        <v>1921</v>
      </c>
      <c r="U2873" s="4" t="s">
        <v>150</v>
      </c>
      <c r="V2873" s="4">
        <v>300690</v>
      </c>
      <c r="W2873" s="4" t="s">
        <v>7573</v>
      </c>
      <c r="X2873" s="4">
        <v>300690</v>
      </c>
      <c r="Y2873" s="4" t="s">
        <v>7573</v>
      </c>
      <c r="Z2873" s="4">
        <v>8</v>
      </c>
      <c r="AA2873" s="4" t="s">
        <v>191</v>
      </c>
      <c r="AB2873" s="4">
        <v>1</v>
      </c>
      <c r="AC2873" s="4" t="s">
        <v>191</v>
      </c>
      <c r="AD2873" s="36">
        <v>7</v>
      </c>
      <c r="AE2873" s="36" t="s">
        <v>7574</v>
      </c>
      <c r="AF2873" s="4"/>
      <c r="AG2873" s="4"/>
      <c r="AH2873" s="4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</row>
    <row r="2874" spans="1:46" ht="15" customHeight="1" x14ac:dyDescent="0.35">
      <c r="A2874" s="4">
        <v>2025</v>
      </c>
      <c r="B2874" s="4" t="s">
        <v>147</v>
      </c>
      <c r="C2874" s="4" t="s">
        <v>148</v>
      </c>
      <c r="D2874" s="55">
        <v>45936</v>
      </c>
      <c r="E2874" s="4" t="s">
        <v>3708</v>
      </c>
      <c r="F2874" s="4" t="s">
        <v>3709</v>
      </c>
      <c r="G2874" s="4" t="s">
        <v>37</v>
      </c>
      <c r="H2874" s="4" t="s">
        <v>38</v>
      </c>
      <c r="I2874" s="4" t="s">
        <v>2735</v>
      </c>
      <c r="J2874" s="4">
        <v>4</v>
      </c>
      <c r="K2874" s="55">
        <v>45975</v>
      </c>
      <c r="L2874" s="4" t="s">
        <v>860</v>
      </c>
      <c r="M2874" s="4" t="s">
        <v>2983</v>
      </c>
      <c r="N2874" s="55" t="s">
        <v>3710</v>
      </c>
      <c r="O2874" s="4" t="s">
        <v>7575</v>
      </c>
      <c r="P2874" s="55">
        <v>45975</v>
      </c>
      <c r="Q2874" s="4" t="s">
        <v>7576</v>
      </c>
      <c r="R2874" s="4"/>
      <c r="S2874" s="4"/>
      <c r="T2874" s="4" t="s">
        <v>1921</v>
      </c>
      <c r="U2874" s="4" t="s">
        <v>150</v>
      </c>
      <c r="V2874" s="4">
        <v>301622</v>
      </c>
      <c r="W2874" s="4" t="s">
        <v>7577</v>
      </c>
      <c r="X2874" s="4">
        <v>301622</v>
      </c>
      <c r="Y2874" s="4" t="s">
        <v>7577</v>
      </c>
      <c r="Z2874" s="4">
        <v>21</v>
      </c>
      <c r="AA2874" s="4" t="s">
        <v>7578</v>
      </c>
      <c r="AB2874" s="4">
        <v>2</v>
      </c>
      <c r="AC2874" s="4" t="s">
        <v>1372</v>
      </c>
      <c r="AD2874" s="36">
        <v>15</v>
      </c>
      <c r="AE2874" s="36" t="s">
        <v>7579</v>
      </c>
      <c r="AF2874" s="4"/>
      <c r="AG2874" s="4"/>
      <c r="AH2874" s="4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</row>
    <row r="2875" spans="1:46" ht="15" customHeight="1" x14ac:dyDescent="0.35">
      <c r="A2875" s="4">
        <v>2026</v>
      </c>
      <c r="B2875" s="4" t="s">
        <v>859</v>
      </c>
      <c r="C2875" s="4" t="s">
        <v>859</v>
      </c>
      <c r="D2875" s="55">
        <v>45933</v>
      </c>
      <c r="E2875" s="4" t="s">
        <v>3708</v>
      </c>
      <c r="F2875" s="4" t="s">
        <v>3709</v>
      </c>
      <c r="G2875" s="4" t="s">
        <v>37</v>
      </c>
      <c r="H2875" s="4" t="s">
        <v>4538</v>
      </c>
      <c r="I2875" s="4" t="s">
        <v>2712</v>
      </c>
      <c r="J2875" s="4">
        <v>1</v>
      </c>
      <c r="K2875" s="55"/>
      <c r="L2875" s="4" t="s">
        <v>4644</v>
      </c>
      <c r="M2875" s="4"/>
      <c r="N2875" s="55"/>
      <c r="O2875" s="4"/>
      <c r="P2875" s="55"/>
      <c r="Q2875" s="4"/>
      <c r="R2875" s="4"/>
      <c r="S2875" s="4"/>
      <c r="T2875" s="4" t="s">
        <v>1921</v>
      </c>
      <c r="U2875" s="4" t="s">
        <v>150</v>
      </c>
      <c r="V2875" s="4">
        <v>500134</v>
      </c>
      <c r="W2875" s="4" t="s">
        <v>862</v>
      </c>
      <c r="X2875" s="4">
        <v>500134</v>
      </c>
      <c r="Y2875" s="4" t="s">
        <v>862</v>
      </c>
      <c r="Z2875" s="4">
        <v>12</v>
      </c>
      <c r="AA2875" s="4" t="s">
        <v>83</v>
      </c>
      <c r="AB2875" s="56">
        <v>1</v>
      </c>
      <c r="AC2875" s="56" t="s">
        <v>84</v>
      </c>
      <c r="AD2875" s="36">
        <v>1</v>
      </c>
      <c r="AE2875" s="36" t="s">
        <v>84</v>
      </c>
      <c r="AF2875" s="4"/>
      <c r="AG2875" s="4"/>
      <c r="AH2875" s="4"/>
      <c r="AI2875" s="6"/>
      <c r="AJ2875" s="6"/>
      <c r="AK2875" s="6"/>
      <c r="AL2875" s="6"/>
      <c r="AM2875" s="6"/>
      <c r="AN2875" s="6"/>
      <c r="AO2875" s="6"/>
      <c r="AP2875" s="6"/>
      <c r="AQ2875" s="6"/>
      <c r="AR2875" s="6"/>
      <c r="AS2875" s="6"/>
      <c r="AT2875" s="6"/>
    </row>
    <row r="2876" spans="1:46" ht="15" customHeight="1" x14ac:dyDescent="0.35">
      <c r="A2876" s="4">
        <v>2025</v>
      </c>
      <c r="B2876" s="4" t="s">
        <v>147</v>
      </c>
      <c r="C2876" s="4" t="s">
        <v>148</v>
      </c>
      <c r="D2876" s="55">
        <v>45951</v>
      </c>
      <c r="E2876" s="4" t="s">
        <v>3708</v>
      </c>
      <c r="F2876" s="4" t="s">
        <v>3709</v>
      </c>
      <c r="G2876" s="4" t="s">
        <v>37</v>
      </c>
      <c r="H2876" s="4" t="s">
        <v>38</v>
      </c>
      <c r="I2876" s="4" t="s">
        <v>2712</v>
      </c>
      <c r="J2876" s="56">
        <v>5</v>
      </c>
      <c r="K2876" s="57">
        <v>46009</v>
      </c>
      <c r="L2876" s="4" t="s">
        <v>860</v>
      </c>
      <c r="M2876" s="4" t="s">
        <v>4665</v>
      </c>
      <c r="N2876" s="55" t="s">
        <v>3710</v>
      </c>
      <c r="O2876" s="4" t="s">
        <v>7580</v>
      </c>
      <c r="P2876" s="55">
        <v>46009</v>
      </c>
      <c r="Q2876" s="4" t="s">
        <v>7581</v>
      </c>
      <c r="R2876" s="4"/>
      <c r="S2876" s="4"/>
      <c r="T2876" s="4">
        <v>0</v>
      </c>
      <c r="U2876" s="4" t="s">
        <v>150</v>
      </c>
      <c r="V2876" s="4">
        <v>300256</v>
      </c>
      <c r="W2876" s="4" t="s">
        <v>7582</v>
      </c>
      <c r="X2876" s="4">
        <v>300256</v>
      </c>
      <c r="Y2876" s="4" t="s">
        <v>7582</v>
      </c>
      <c r="Z2876" s="4">
        <v>3</v>
      </c>
      <c r="AA2876" s="4" t="s">
        <v>152</v>
      </c>
      <c r="AB2876" s="4">
        <v>1</v>
      </c>
      <c r="AC2876" s="4" t="s">
        <v>153</v>
      </c>
      <c r="AD2876" s="36">
        <v>6</v>
      </c>
      <c r="AE2876" s="36" t="s">
        <v>7583</v>
      </c>
      <c r="AF2876" s="4"/>
      <c r="AG2876" s="4"/>
      <c r="AH2876" s="4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</row>
    <row r="2877" spans="1:46" ht="15" customHeight="1" x14ac:dyDescent="0.35">
      <c r="A2877" s="4">
        <v>2025</v>
      </c>
      <c r="B2877" s="4" t="s">
        <v>147</v>
      </c>
      <c r="C2877" s="4" t="s">
        <v>148</v>
      </c>
      <c r="D2877" s="55">
        <v>45933</v>
      </c>
      <c r="E2877" s="4" t="s">
        <v>3708</v>
      </c>
      <c r="F2877" s="4" t="s">
        <v>3709</v>
      </c>
      <c r="G2877" s="4" t="s">
        <v>37</v>
      </c>
      <c r="H2877" s="4" t="s">
        <v>38</v>
      </c>
      <c r="I2877" s="4" t="s">
        <v>3923</v>
      </c>
      <c r="J2877" s="4">
        <v>4</v>
      </c>
      <c r="K2877" s="55">
        <v>45980</v>
      </c>
      <c r="L2877" s="4" t="s">
        <v>860</v>
      </c>
      <c r="M2877" s="4" t="s">
        <v>2983</v>
      </c>
      <c r="N2877" s="55" t="s">
        <v>3710</v>
      </c>
      <c r="O2877" s="4" t="s">
        <v>7584</v>
      </c>
      <c r="P2877" s="55">
        <v>45980</v>
      </c>
      <c r="Q2877" s="4" t="s">
        <v>7585</v>
      </c>
      <c r="R2877" s="4"/>
      <c r="S2877" s="4"/>
      <c r="T2877" s="4" t="s">
        <v>1921</v>
      </c>
      <c r="U2877" s="4" t="s">
        <v>150</v>
      </c>
      <c r="V2877" s="4">
        <v>301639</v>
      </c>
      <c r="W2877" s="4" t="s">
        <v>7586</v>
      </c>
      <c r="X2877" s="4">
        <v>301639</v>
      </c>
      <c r="Y2877" s="4" t="s">
        <v>7586</v>
      </c>
      <c r="Z2877" s="4">
        <v>21</v>
      </c>
      <c r="AA2877" s="4" t="s">
        <v>104</v>
      </c>
      <c r="AB2877" s="4">
        <v>4</v>
      </c>
      <c r="AC2877" s="4" t="s">
        <v>4704</v>
      </c>
      <c r="AD2877" s="36">
        <v>7</v>
      </c>
      <c r="AE2877" s="36" t="s">
        <v>7587</v>
      </c>
      <c r="AF2877" s="4"/>
      <c r="AG2877" s="4"/>
      <c r="AH2877" s="4"/>
      <c r="AI2877" s="6"/>
      <c r="AJ2877" s="6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</row>
    <row r="2878" spans="1:46" ht="15" customHeight="1" x14ac:dyDescent="0.35">
      <c r="A2878" s="4">
        <v>2026</v>
      </c>
      <c r="B2878" s="4" t="s">
        <v>147</v>
      </c>
      <c r="C2878" s="4" t="s">
        <v>148</v>
      </c>
      <c r="D2878" s="55">
        <v>45933</v>
      </c>
      <c r="E2878" s="4" t="s">
        <v>3708</v>
      </c>
      <c r="F2878" s="4" t="s">
        <v>3709</v>
      </c>
      <c r="G2878" s="4" t="s">
        <v>37</v>
      </c>
      <c r="H2878" s="4" t="s">
        <v>4538</v>
      </c>
      <c r="I2878" s="4" t="s">
        <v>2712</v>
      </c>
      <c r="J2878" s="4">
        <v>1</v>
      </c>
      <c r="K2878" s="55"/>
      <c r="L2878" s="4" t="s">
        <v>4644</v>
      </c>
      <c r="M2878" s="4"/>
      <c r="N2878" s="55"/>
      <c r="O2878" s="4"/>
      <c r="P2878" s="55"/>
      <c r="Q2878" s="4"/>
      <c r="R2878" s="4"/>
      <c r="S2878" s="4"/>
      <c r="T2878" s="4" t="s">
        <v>1921</v>
      </c>
      <c r="U2878" s="4" t="s">
        <v>150</v>
      </c>
      <c r="V2878" s="4">
        <v>300330</v>
      </c>
      <c r="W2878" s="4" t="s">
        <v>7588</v>
      </c>
      <c r="X2878" s="4">
        <v>300330</v>
      </c>
      <c r="Y2878" s="4" t="s">
        <v>7588</v>
      </c>
      <c r="Z2878" s="4">
        <v>3</v>
      </c>
      <c r="AA2878" s="4" t="s">
        <v>152</v>
      </c>
      <c r="AB2878" s="4">
        <v>7</v>
      </c>
      <c r="AC2878" s="4" t="s">
        <v>3098</v>
      </c>
      <c r="AD2878" s="36">
        <v>14</v>
      </c>
      <c r="AE2878" s="36" t="s">
        <v>7589</v>
      </c>
      <c r="AF2878" s="4"/>
      <c r="AG2878" s="4"/>
      <c r="AH2878" s="4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</row>
    <row r="2879" spans="1:46" ht="15" customHeight="1" x14ac:dyDescent="0.35">
      <c r="A2879" s="4">
        <v>2026</v>
      </c>
      <c r="B2879" s="4" t="s">
        <v>147</v>
      </c>
      <c r="C2879" s="4" t="s">
        <v>148</v>
      </c>
      <c r="D2879" s="55">
        <v>45939</v>
      </c>
      <c r="E2879" s="4" t="s">
        <v>3708</v>
      </c>
      <c r="F2879" s="4" t="s">
        <v>3709</v>
      </c>
      <c r="G2879" s="4" t="s">
        <v>37</v>
      </c>
      <c r="H2879" s="4" t="s">
        <v>38</v>
      </c>
      <c r="I2879" s="4" t="s">
        <v>748</v>
      </c>
      <c r="J2879" s="4">
        <v>5</v>
      </c>
      <c r="K2879" s="55">
        <v>46036</v>
      </c>
      <c r="L2879" s="4" t="s">
        <v>860</v>
      </c>
      <c r="M2879" s="4" t="s">
        <v>4665</v>
      </c>
      <c r="N2879" s="55" t="s">
        <v>3710</v>
      </c>
      <c r="O2879" s="4" t="s">
        <v>7590</v>
      </c>
      <c r="P2879" s="55">
        <v>46036</v>
      </c>
      <c r="Q2879" s="4" t="s">
        <v>7591</v>
      </c>
      <c r="R2879" s="55">
        <v>46036</v>
      </c>
      <c r="S2879" s="4" t="s">
        <v>7592</v>
      </c>
      <c r="T2879" s="4">
        <v>0</v>
      </c>
      <c r="U2879" s="4" t="s">
        <v>150</v>
      </c>
      <c r="V2879" s="4">
        <v>301366</v>
      </c>
      <c r="W2879" s="4" t="s">
        <v>7593</v>
      </c>
      <c r="X2879" s="4">
        <v>301366</v>
      </c>
      <c r="Y2879" s="4" t="s">
        <v>7593</v>
      </c>
      <c r="Z2879" s="4">
        <v>15</v>
      </c>
      <c r="AA2879" s="4" t="s">
        <v>43</v>
      </c>
      <c r="AB2879" s="4">
        <v>7</v>
      </c>
      <c r="AC2879" s="4" t="s">
        <v>2233</v>
      </c>
      <c r="AD2879" s="36">
        <v>28</v>
      </c>
      <c r="AE2879" s="36" t="s">
        <v>7594</v>
      </c>
      <c r="AF2879" s="4"/>
      <c r="AG2879" s="4"/>
      <c r="AH2879" s="4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</row>
    <row r="2880" spans="1:46" ht="15" customHeight="1" x14ac:dyDescent="0.35">
      <c r="A2880" s="4">
        <v>2025</v>
      </c>
      <c r="B2880" s="4" t="s">
        <v>34</v>
      </c>
      <c r="C2880" s="4" t="s">
        <v>34</v>
      </c>
      <c r="D2880" s="55">
        <v>45700</v>
      </c>
      <c r="E2880" s="4" t="s">
        <v>3708</v>
      </c>
      <c r="F2880" s="4" t="s">
        <v>3709</v>
      </c>
      <c r="G2880" s="4" t="s">
        <v>37</v>
      </c>
      <c r="H2880" s="4" t="s">
        <v>38</v>
      </c>
      <c r="I2880" s="4" t="s">
        <v>2948</v>
      </c>
      <c r="J2880" s="4">
        <v>3</v>
      </c>
      <c r="K2880" s="55">
        <v>46020</v>
      </c>
      <c r="L2880" s="4" t="s">
        <v>860</v>
      </c>
      <c r="M2880" s="4" t="s">
        <v>3632</v>
      </c>
      <c r="N2880" s="55" t="s">
        <v>4973</v>
      </c>
      <c r="O2880" s="4" t="s">
        <v>7595</v>
      </c>
      <c r="P2880" s="55">
        <v>46020</v>
      </c>
      <c r="Q2880" s="4" t="s">
        <v>7596</v>
      </c>
      <c r="R2880" s="4"/>
      <c r="S2880" s="4"/>
      <c r="T2880" s="4" t="s">
        <v>7167</v>
      </c>
      <c r="U2880" s="4" t="s">
        <v>46</v>
      </c>
      <c r="V2880" s="4">
        <v>57</v>
      </c>
      <c r="W2880" s="4" t="s">
        <v>398</v>
      </c>
      <c r="X2880" s="4">
        <v>1273</v>
      </c>
      <c r="Y2880" s="4" t="s">
        <v>398</v>
      </c>
      <c r="Z2880" s="4">
        <v>15</v>
      </c>
      <c r="AA2880" s="4" t="s">
        <v>43</v>
      </c>
      <c r="AB2880" s="4">
        <v>1</v>
      </c>
      <c r="AC2880" s="4" t="s">
        <v>43</v>
      </c>
      <c r="AD2880" s="36">
        <v>1</v>
      </c>
      <c r="AE2880" s="36" t="s">
        <v>43</v>
      </c>
      <c r="AF2880" s="4"/>
      <c r="AG2880" s="4"/>
      <c r="AH2880" s="4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</row>
    <row r="2881" spans="1:46" ht="15" customHeight="1" x14ac:dyDescent="0.35">
      <c r="A2881" s="4">
        <v>2025</v>
      </c>
      <c r="B2881" s="4" t="s">
        <v>34</v>
      </c>
      <c r="C2881" s="4" t="s">
        <v>34</v>
      </c>
      <c r="D2881" s="55">
        <v>45916</v>
      </c>
      <c r="E2881" s="4" t="s">
        <v>3708</v>
      </c>
      <c r="F2881" s="4" t="s">
        <v>3709</v>
      </c>
      <c r="G2881" s="4" t="s">
        <v>37</v>
      </c>
      <c r="H2881" s="4" t="s">
        <v>38</v>
      </c>
      <c r="I2881" s="4" t="s">
        <v>2742</v>
      </c>
      <c r="J2881" s="4">
        <v>1</v>
      </c>
      <c r="K2881" s="55">
        <v>45940</v>
      </c>
      <c r="L2881" s="4" t="s">
        <v>860</v>
      </c>
      <c r="M2881" s="4" t="s">
        <v>3185</v>
      </c>
      <c r="N2881" s="55" t="s">
        <v>4973</v>
      </c>
      <c r="O2881" s="4" t="s">
        <v>7597</v>
      </c>
      <c r="P2881" s="55">
        <v>45940</v>
      </c>
      <c r="Q2881" s="4" t="s">
        <v>7598</v>
      </c>
      <c r="R2881" s="4"/>
      <c r="S2881" s="4"/>
      <c r="T2881" s="4" t="s">
        <v>7191</v>
      </c>
      <c r="U2881" s="4" t="s">
        <v>40</v>
      </c>
      <c r="V2881" s="4">
        <v>10</v>
      </c>
      <c r="W2881" s="4" t="s">
        <v>4452</v>
      </c>
      <c r="X2881" s="4">
        <v>1032</v>
      </c>
      <c r="Y2881" s="4" t="s">
        <v>4453</v>
      </c>
      <c r="Z2881" s="4">
        <v>15</v>
      </c>
      <c r="AA2881" s="4" t="s">
        <v>43</v>
      </c>
      <c r="AB2881" s="4">
        <v>1</v>
      </c>
      <c r="AC2881" s="4" t="s">
        <v>43</v>
      </c>
      <c r="AD2881" s="36">
        <v>4</v>
      </c>
      <c r="AE2881" s="36" t="s">
        <v>425</v>
      </c>
      <c r="AF2881" s="4"/>
      <c r="AG2881" s="4"/>
      <c r="AH2881" s="4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</row>
    <row r="2882" spans="1:46" ht="14.5" x14ac:dyDescent="0.35">
      <c r="A2882" s="4">
        <v>2025</v>
      </c>
      <c r="B2882" s="4" t="s">
        <v>147</v>
      </c>
      <c r="C2882" s="4" t="s">
        <v>148</v>
      </c>
      <c r="D2882" s="55">
        <v>45916</v>
      </c>
      <c r="E2882" s="4" t="s">
        <v>3708</v>
      </c>
      <c r="F2882" s="4" t="s">
        <v>3709</v>
      </c>
      <c r="G2882" s="4" t="s">
        <v>37</v>
      </c>
      <c r="H2882" s="4" t="s">
        <v>38</v>
      </c>
      <c r="I2882" s="4" t="s">
        <v>5120</v>
      </c>
      <c r="J2882" s="4">
        <v>3</v>
      </c>
      <c r="K2882" s="55">
        <v>45944</v>
      </c>
      <c r="L2882" s="4" t="s">
        <v>860</v>
      </c>
      <c r="M2882" s="4" t="s">
        <v>3632</v>
      </c>
      <c r="N2882" s="55" t="s">
        <v>3710</v>
      </c>
      <c r="O2882" s="4" t="s">
        <v>7599</v>
      </c>
      <c r="P2882" s="55">
        <v>45944</v>
      </c>
      <c r="Q2882" s="4" t="s">
        <v>7600</v>
      </c>
      <c r="R2882" s="4"/>
      <c r="S2882" s="4"/>
      <c r="T2882" s="4">
        <v>0</v>
      </c>
      <c r="U2882" s="4" t="s">
        <v>150</v>
      </c>
      <c r="V2882" s="4">
        <v>300152</v>
      </c>
      <c r="W2882" s="4" t="s">
        <v>7601</v>
      </c>
      <c r="X2882" s="4">
        <v>300152</v>
      </c>
      <c r="Y2882" s="4" t="s">
        <v>7602</v>
      </c>
      <c r="Z2882" s="4">
        <v>2</v>
      </c>
      <c r="AA2882" s="4" t="s">
        <v>72</v>
      </c>
      <c r="AB2882" s="4">
        <v>10</v>
      </c>
      <c r="AC2882" s="4" t="s">
        <v>662</v>
      </c>
      <c r="AD2882" s="36">
        <v>3</v>
      </c>
      <c r="AE2882" s="36" t="s">
        <v>7603</v>
      </c>
      <c r="AF2882" s="4"/>
      <c r="AG2882" s="4"/>
      <c r="AH2882" s="4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</row>
    <row r="2883" spans="1:46" ht="15" customHeight="1" x14ac:dyDescent="0.35">
      <c r="A2883" s="4">
        <v>2025</v>
      </c>
      <c r="B2883" s="4" t="s">
        <v>147</v>
      </c>
      <c r="C2883" s="4" t="s">
        <v>148</v>
      </c>
      <c r="D2883" s="55">
        <v>45932</v>
      </c>
      <c r="E2883" s="4" t="s">
        <v>4533</v>
      </c>
      <c r="F2883" s="4" t="s">
        <v>3709</v>
      </c>
      <c r="G2883" s="4" t="s">
        <v>921</v>
      </c>
      <c r="H2883" s="4" t="s">
        <v>38</v>
      </c>
      <c r="I2883" s="4" t="s">
        <v>4520</v>
      </c>
      <c r="J2883" s="4">
        <v>2</v>
      </c>
      <c r="K2883" s="55">
        <v>45954</v>
      </c>
      <c r="L2883" s="4" t="s">
        <v>860</v>
      </c>
      <c r="M2883" s="4" t="s">
        <v>2983</v>
      </c>
      <c r="N2883" s="55" t="s">
        <v>3710</v>
      </c>
      <c r="O2883" s="4" t="s">
        <v>7604</v>
      </c>
      <c r="P2883" s="55">
        <v>45954</v>
      </c>
      <c r="Q2883" s="4" t="s">
        <v>7605</v>
      </c>
      <c r="R2883" s="4"/>
      <c r="S2883" s="4"/>
      <c r="T2883" s="4" t="s">
        <v>1921</v>
      </c>
      <c r="U2883" s="4" t="s">
        <v>150</v>
      </c>
      <c r="V2883" s="4">
        <v>300652</v>
      </c>
      <c r="W2883" s="4" t="s">
        <v>5409</v>
      </c>
      <c r="X2883" s="4">
        <v>300652</v>
      </c>
      <c r="Y2883" s="4" t="s">
        <v>5409</v>
      </c>
      <c r="Z2883" s="4">
        <v>6</v>
      </c>
      <c r="AA2883" s="4" t="s">
        <v>413</v>
      </c>
      <c r="AB2883" s="4">
        <v>11</v>
      </c>
      <c r="AC2883" s="4" t="s">
        <v>666</v>
      </c>
      <c r="AD2883" s="36">
        <v>4</v>
      </c>
      <c r="AE2883" s="36" t="s">
        <v>5410</v>
      </c>
      <c r="AF2883" s="4"/>
      <c r="AG2883" s="4"/>
      <c r="AH2883" s="4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</row>
    <row r="2884" spans="1:46" ht="15" customHeight="1" x14ac:dyDescent="0.35">
      <c r="A2884" s="4">
        <v>2025</v>
      </c>
      <c r="B2884" s="4" t="s">
        <v>147</v>
      </c>
      <c r="C2884" s="4" t="s">
        <v>148</v>
      </c>
      <c r="D2884" s="55">
        <v>45939</v>
      </c>
      <c r="E2884" s="4" t="s">
        <v>3708</v>
      </c>
      <c r="F2884" s="4" t="s">
        <v>3709</v>
      </c>
      <c r="G2884" s="4" t="s">
        <v>37</v>
      </c>
      <c r="H2884" s="4" t="s">
        <v>38</v>
      </c>
      <c r="I2884" s="4" t="s">
        <v>2755</v>
      </c>
      <c r="J2884" s="4">
        <v>3</v>
      </c>
      <c r="K2884" s="55">
        <v>45968</v>
      </c>
      <c r="L2884" s="4" t="s">
        <v>860</v>
      </c>
      <c r="M2884" s="4" t="s">
        <v>4585</v>
      </c>
      <c r="N2884" s="55" t="s">
        <v>3710</v>
      </c>
      <c r="O2884" s="4" t="s">
        <v>7606</v>
      </c>
      <c r="P2884" s="55">
        <v>45968</v>
      </c>
      <c r="Q2884" s="4" t="s">
        <v>7607</v>
      </c>
      <c r="R2884" s="4"/>
      <c r="S2884" s="4"/>
      <c r="T2884" s="4" t="s">
        <v>1921</v>
      </c>
      <c r="U2884" s="4" t="s">
        <v>150</v>
      </c>
      <c r="V2884" s="4">
        <v>301902</v>
      </c>
      <c r="W2884" s="4" t="s">
        <v>4404</v>
      </c>
      <c r="X2884" s="4">
        <v>301902</v>
      </c>
      <c r="Y2884" s="4" t="s">
        <v>4404</v>
      </c>
      <c r="Z2884" s="4">
        <v>8</v>
      </c>
      <c r="AA2884" s="4" t="s">
        <v>191</v>
      </c>
      <c r="AB2884" s="4">
        <v>9</v>
      </c>
      <c r="AC2884" s="4" t="s">
        <v>260</v>
      </c>
      <c r="AD2884" s="36">
        <v>18</v>
      </c>
      <c r="AE2884" s="36" t="s">
        <v>4405</v>
      </c>
      <c r="AF2884" s="4"/>
      <c r="AG2884" s="4"/>
      <c r="AH2884" s="4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</row>
    <row r="2885" spans="1:46" s="31" customFormat="1" ht="15" customHeight="1" x14ac:dyDescent="0.3">
      <c r="A2885" s="4">
        <v>2025</v>
      </c>
      <c r="B2885" s="4" t="s">
        <v>147</v>
      </c>
      <c r="C2885" s="4" t="s">
        <v>148</v>
      </c>
      <c r="D2885" s="55">
        <v>45939</v>
      </c>
      <c r="E2885" s="4" t="s">
        <v>3708</v>
      </c>
      <c r="F2885" s="4" t="s">
        <v>3709</v>
      </c>
      <c r="G2885" s="4" t="s">
        <v>37</v>
      </c>
      <c r="H2885" s="4" t="s">
        <v>38</v>
      </c>
      <c r="I2885" s="4" t="s">
        <v>2755</v>
      </c>
      <c r="J2885" s="4">
        <v>3</v>
      </c>
      <c r="K2885" s="55">
        <v>46020</v>
      </c>
      <c r="L2885" s="4" t="s">
        <v>860</v>
      </c>
      <c r="M2885" s="4" t="s">
        <v>3026</v>
      </c>
      <c r="N2885" s="55" t="s">
        <v>3710</v>
      </c>
      <c r="O2885" s="4" t="s">
        <v>7608</v>
      </c>
      <c r="P2885" s="55">
        <v>46020</v>
      </c>
      <c r="Q2885" s="4" t="s">
        <v>7609</v>
      </c>
      <c r="R2885" s="4"/>
      <c r="S2885" s="4"/>
      <c r="T2885" s="56">
        <v>0</v>
      </c>
      <c r="U2885" s="56" t="s">
        <v>150</v>
      </c>
      <c r="V2885" s="56">
        <v>301734</v>
      </c>
      <c r="W2885" s="56" t="s">
        <v>7610</v>
      </c>
      <c r="X2885" s="56">
        <v>301734</v>
      </c>
      <c r="Y2885" s="56" t="s">
        <v>7610</v>
      </c>
      <c r="Z2885" s="56">
        <v>22</v>
      </c>
      <c r="AA2885" s="56" t="s">
        <v>108</v>
      </c>
      <c r="AB2885" s="56">
        <v>5</v>
      </c>
      <c r="AC2885" s="56" t="s">
        <v>1566</v>
      </c>
      <c r="AD2885" s="37">
        <v>11</v>
      </c>
      <c r="AE2885" s="37" t="s">
        <v>7611</v>
      </c>
      <c r="AF2885" s="4"/>
      <c r="AG2885" s="4"/>
      <c r="AH2885" s="4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</row>
    <row r="2886" spans="1:46" s="31" customFormat="1" ht="15" customHeight="1" x14ac:dyDescent="0.3">
      <c r="A2886" s="4">
        <v>2025</v>
      </c>
      <c r="B2886" s="4" t="s">
        <v>147</v>
      </c>
      <c r="C2886" s="4" t="s">
        <v>148</v>
      </c>
      <c r="D2886" s="55">
        <v>45940</v>
      </c>
      <c r="E2886" s="4" t="s">
        <v>3708</v>
      </c>
      <c r="F2886" s="4" t="s">
        <v>3709</v>
      </c>
      <c r="G2886" s="4" t="s">
        <v>37</v>
      </c>
      <c r="H2886" s="4" t="s">
        <v>38</v>
      </c>
      <c r="I2886" s="4" t="s">
        <v>748</v>
      </c>
      <c r="J2886" s="4">
        <v>6</v>
      </c>
      <c r="K2886" s="55">
        <v>45987</v>
      </c>
      <c r="L2886" s="4" t="s">
        <v>860</v>
      </c>
      <c r="M2886" s="4" t="s">
        <v>4545</v>
      </c>
      <c r="N2886" s="55" t="s">
        <v>5332</v>
      </c>
      <c r="O2886" s="4" t="s">
        <v>7612</v>
      </c>
      <c r="P2886" s="55">
        <v>45987</v>
      </c>
      <c r="Q2886" s="4" t="s">
        <v>7613</v>
      </c>
      <c r="R2886" s="4"/>
      <c r="S2886" s="4"/>
      <c r="T2886" s="4" t="s">
        <v>1921</v>
      </c>
      <c r="U2886" s="4" t="s">
        <v>150</v>
      </c>
      <c r="V2886" s="4">
        <v>301310</v>
      </c>
      <c r="W2886" s="4" t="s">
        <v>7614</v>
      </c>
      <c r="X2886" s="4">
        <v>301310</v>
      </c>
      <c r="Y2886" s="4" t="s">
        <v>7614</v>
      </c>
      <c r="Z2886" s="4">
        <v>15</v>
      </c>
      <c r="AA2886" s="4" t="s">
        <v>43</v>
      </c>
      <c r="AB2886" s="4">
        <v>4</v>
      </c>
      <c r="AC2886" s="4" t="s">
        <v>3569</v>
      </c>
      <c r="AD2886" s="36">
        <v>7</v>
      </c>
      <c r="AE2886" s="36" t="s">
        <v>7615</v>
      </c>
      <c r="AF2886" s="4"/>
      <c r="AG2886" s="4"/>
      <c r="AH2886" s="4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</row>
    <row r="2887" spans="1:46" s="31" customFormat="1" ht="15" customHeight="1" x14ac:dyDescent="0.3">
      <c r="A2887" s="4">
        <v>2025</v>
      </c>
      <c r="B2887" s="4" t="s">
        <v>147</v>
      </c>
      <c r="C2887" s="4" t="s">
        <v>148</v>
      </c>
      <c r="D2887" s="55">
        <v>45937</v>
      </c>
      <c r="E2887" s="4" t="s">
        <v>3708</v>
      </c>
      <c r="F2887" s="4" t="s">
        <v>3709</v>
      </c>
      <c r="G2887" s="4" t="s">
        <v>37</v>
      </c>
      <c r="H2887" s="4" t="s">
        <v>38</v>
      </c>
      <c r="I2887" s="4" t="s">
        <v>4520</v>
      </c>
      <c r="J2887" s="4">
        <v>3</v>
      </c>
      <c r="K2887" s="55">
        <v>45992</v>
      </c>
      <c r="L2887" s="4" t="s">
        <v>860</v>
      </c>
      <c r="M2887" s="4" t="s">
        <v>4545</v>
      </c>
      <c r="N2887" s="55" t="s">
        <v>3710</v>
      </c>
      <c r="O2887" s="4" t="s">
        <v>7616</v>
      </c>
      <c r="P2887" s="55">
        <v>45992</v>
      </c>
      <c r="Q2887" s="4" t="s">
        <v>7617</v>
      </c>
      <c r="R2887" s="4"/>
      <c r="S2887" s="4"/>
      <c r="T2887" s="4" t="s">
        <v>1921</v>
      </c>
      <c r="U2887" s="4" t="s">
        <v>150</v>
      </c>
      <c r="V2887" s="4">
        <v>300596</v>
      </c>
      <c r="W2887" s="4" t="s">
        <v>7618</v>
      </c>
      <c r="X2887" s="4">
        <v>300596</v>
      </c>
      <c r="Y2887" s="4" t="s">
        <v>7618</v>
      </c>
      <c r="Z2887" s="4">
        <v>6</v>
      </c>
      <c r="AA2887" s="4" t="s">
        <v>413</v>
      </c>
      <c r="AB2887" s="4">
        <v>4</v>
      </c>
      <c r="AC2887" s="4" t="s">
        <v>1215</v>
      </c>
      <c r="AD2887" s="36">
        <v>19</v>
      </c>
      <c r="AE2887" s="36" t="s">
        <v>7619</v>
      </c>
      <c r="AF2887" s="4"/>
      <c r="AG2887" s="4"/>
      <c r="AH2887" s="4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</row>
    <row r="2888" spans="1:46" s="31" customFormat="1" ht="15" customHeight="1" x14ac:dyDescent="0.3">
      <c r="A2888" s="4">
        <v>2025</v>
      </c>
      <c r="B2888" s="4" t="s">
        <v>147</v>
      </c>
      <c r="C2888" s="4" t="s">
        <v>148</v>
      </c>
      <c r="D2888" s="55">
        <v>45939</v>
      </c>
      <c r="E2888" s="4" t="s">
        <v>3708</v>
      </c>
      <c r="F2888" s="4" t="s">
        <v>3709</v>
      </c>
      <c r="G2888" s="4" t="s">
        <v>37</v>
      </c>
      <c r="H2888" s="4" t="s">
        <v>38</v>
      </c>
      <c r="I2888" s="4" t="s">
        <v>4520</v>
      </c>
      <c r="J2888" s="4">
        <v>3</v>
      </c>
      <c r="K2888" s="55">
        <v>45987</v>
      </c>
      <c r="L2888" s="4" t="s">
        <v>860</v>
      </c>
      <c r="M2888" s="4" t="s">
        <v>4545</v>
      </c>
      <c r="N2888" s="55" t="s">
        <v>3710</v>
      </c>
      <c r="O2888" s="4" t="s">
        <v>7620</v>
      </c>
      <c r="P2888" s="55">
        <v>45987</v>
      </c>
      <c r="Q2888" s="4" t="s">
        <v>7621</v>
      </c>
      <c r="R2888" s="4"/>
      <c r="S2888" s="4"/>
      <c r="T2888" s="56">
        <v>0</v>
      </c>
      <c r="U2888" s="56" t="s">
        <v>150</v>
      </c>
      <c r="V2888" s="56">
        <v>300550</v>
      </c>
      <c r="W2888" s="56" t="s">
        <v>6516</v>
      </c>
      <c r="X2888" s="56">
        <v>300550</v>
      </c>
      <c r="Y2888" s="56" t="s">
        <v>6516</v>
      </c>
      <c r="Z2888" s="56">
        <v>6</v>
      </c>
      <c r="AA2888" s="56" t="s">
        <v>413</v>
      </c>
      <c r="AB2888" s="56">
        <v>1</v>
      </c>
      <c r="AC2888" s="56" t="s">
        <v>413</v>
      </c>
      <c r="AD2888" s="37">
        <v>2</v>
      </c>
      <c r="AE2888" s="37" t="s">
        <v>6518</v>
      </c>
      <c r="AF2888" s="4"/>
      <c r="AG2888" s="4"/>
      <c r="AH2888" s="4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</row>
    <row r="2889" spans="1:46" s="31" customFormat="1" ht="15" customHeight="1" x14ac:dyDescent="0.3">
      <c r="A2889" s="4">
        <v>2025</v>
      </c>
      <c r="B2889" s="4" t="s">
        <v>147</v>
      </c>
      <c r="C2889" s="4" t="s">
        <v>148</v>
      </c>
      <c r="D2889" s="55">
        <v>45940</v>
      </c>
      <c r="E2889" s="4" t="s">
        <v>3708</v>
      </c>
      <c r="F2889" s="4" t="s">
        <v>3709</v>
      </c>
      <c r="G2889" s="4" t="s">
        <v>37</v>
      </c>
      <c r="H2889" s="4" t="s">
        <v>38</v>
      </c>
      <c r="I2889" s="4" t="s">
        <v>2755</v>
      </c>
      <c r="J2889" s="4">
        <v>3</v>
      </c>
      <c r="K2889" s="55">
        <v>45940</v>
      </c>
      <c r="L2889" s="4" t="s">
        <v>860</v>
      </c>
      <c r="M2889" s="4" t="s">
        <v>5415</v>
      </c>
      <c r="N2889" s="55" t="s">
        <v>3710</v>
      </c>
      <c r="O2889" s="4" t="s">
        <v>7622</v>
      </c>
      <c r="P2889" s="55">
        <v>45987</v>
      </c>
      <c r="Q2889" s="4" t="s">
        <v>7623</v>
      </c>
      <c r="R2889" s="4"/>
      <c r="S2889" s="4"/>
      <c r="T2889" s="56" t="s">
        <v>1921</v>
      </c>
      <c r="U2889" s="56" t="s">
        <v>150</v>
      </c>
      <c r="V2889" s="56">
        <v>300787</v>
      </c>
      <c r="W2889" s="56" t="s">
        <v>7624</v>
      </c>
      <c r="X2889" s="56">
        <v>300787</v>
      </c>
      <c r="Y2889" s="56" t="s">
        <v>7624</v>
      </c>
      <c r="Z2889" s="56">
        <v>8</v>
      </c>
      <c r="AA2889" s="56" t="s">
        <v>191</v>
      </c>
      <c r="AB2889" s="56">
        <v>13</v>
      </c>
      <c r="AC2889" s="56" t="s">
        <v>192</v>
      </c>
      <c r="AD2889" s="37">
        <v>3</v>
      </c>
      <c r="AE2889" s="37" t="s">
        <v>7625</v>
      </c>
      <c r="AF2889" s="4"/>
      <c r="AG2889" s="4"/>
      <c r="AH2889" s="4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</row>
    <row r="2890" spans="1:46" s="31" customFormat="1" ht="15" customHeight="1" x14ac:dyDescent="0.3">
      <c r="A2890" s="4">
        <v>2026</v>
      </c>
      <c r="B2890" s="4" t="s">
        <v>147</v>
      </c>
      <c r="C2890" s="4" t="s">
        <v>148</v>
      </c>
      <c r="D2890" s="55">
        <v>45937</v>
      </c>
      <c r="E2890" s="4" t="s">
        <v>3708</v>
      </c>
      <c r="F2890" s="4" t="s">
        <v>3709</v>
      </c>
      <c r="G2890" s="4" t="s">
        <v>37</v>
      </c>
      <c r="H2890" s="4" t="s">
        <v>38</v>
      </c>
      <c r="I2890" s="4" t="s">
        <v>4520</v>
      </c>
      <c r="J2890" s="4">
        <v>3</v>
      </c>
      <c r="K2890" s="55">
        <v>46122</v>
      </c>
      <c r="L2890" s="4" t="s">
        <v>860</v>
      </c>
      <c r="M2890" s="4" t="s">
        <v>4545</v>
      </c>
      <c r="N2890" s="55" t="s">
        <v>3710</v>
      </c>
      <c r="O2890" s="4" t="s">
        <v>7626</v>
      </c>
      <c r="P2890" s="55">
        <v>46122</v>
      </c>
      <c r="Q2890" s="4" t="s">
        <v>7627</v>
      </c>
      <c r="R2890" s="55">
        <v>46122</v>
      </c>
      <c r="S2890" s="4" t="s">
        <v>7628</v>
      </c>
      <c r="T2890" s="4" t="s">
        <v>1921</v>
      </c>
      <c r="U2890" s="4" t="s">
        <v>150</v>
      </c>
      <c r="V2890" s="4">
        <v>300610</v>
      </c>
      <c r="W2890" s="4" t="s">
        <v>4201</v>
      </c>
      <c r="X2890" s="4">
        <v>300610</v>
      </c>
      <c r="Y2890" s="4" t="s">
        <v>4201</v>
      </c>
      <c r="Z2890" s="4">
        <v>6</v>
      </c>
      <c r="AA2890" s="4" t="s">
        <v>413</v>
      </c>
      <c r="AB2890" s="4">
        <v>6</v>
      </c>
      <c r="AC2890" s="4" t="s">
        <v>2999</v>
      </c>
      <c r="AD2890" s="36">
        <v>6</v>
      </c>
      <c r="AE2890" s="36" t="s">
        <v>4202</v>
      </c>
      <c r="AF2890" s="4"/>
      <c r="AG2890" s="4"/>
      <c r="AH2890" s="4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</row>
    <row r="2891" spans="1:46" s="31" customFormat="1" ht="15" customHeight="1" x14ac:dyDescent="0.3">
      <c r="A2891" s="4">
        <v>2025</v>
      </c>
      <c r="B2891" s="4" t="s">
        <v>147</v>
      </c>
      <c r="C2891" s="4" t="s">
        <v>148</v>
      </c>
      <c r="D2891" s="55">
        <v>45939</v>
      </c>
      <c r="E2891" s="4" t="s">
        <v>4420</v>
      </c>
      <c r="F2891" s="4" t="s">
        <v>3709</v>
      </c>
      <c r="G2891" s="4" t="s">
        <v>921</v>
      </c>
      <c r="H2891" s="4" t="s">
        <v>38</v>
      </c>
      <c r="I2891" s="4" t="s">
        <v>4520</v>
      </c>
      <c r="J2891" s="4">
        <v>1</v>
      </c>
      <c r="K2891" s="55">
        <v>45992</v>
      </c>
      <c r="L2891" s="4" t="s">
        <v>860</v>
      </c>
      <c r="M2891" s="4" t="s">
        <v>4545</v>
      </c>
      <c r="N2891" s="55" t="s">
        <v>3710</v>
      </c>
      <c r="O2891" s="4" t="s">
        <v>7629</v>
      </c>
      <c r="P2891" s="55">
        <v>45992</v>
      </c>
      <c r="Q2891" s="4" t="s">
        <v>7630</v>
      </c>
      <c r="R2891" s="4"/>
      <c r="S2891" s="4"/>
      <c r="T2891" s="4">
        <v>0</v>
      </c>
      <c r="U2891" s="4" t="s">
        <v>150</v>
      </c>
      <c r="V2891" s="4">
        <v>300641</v>
      </c>
      <c r="W2891" s="4" t="s">
        <v>4179</v>
      </c>
      <c r="X2891" s="4">
        <v>300641</v>
      </c>
      <c r="Y2891" s="4" t="s">
        <v>4179</v>
      </c>
      <c r="Z2891" s="4">
        <v>6</v>
      </c>
      <c r="AA2891" s="4" t="s">
        <v>413</v>
      </c>
      <c r="AB2891" s="4">
        <v>9</v>
      </c>
      <c r="AC2891" s="4" t="s">
        <v>1861</v>
      </c>
      <c r="AD2891" s="36">
        <v>7</v>
      </c>
      <c r="AE2891" s="36" t="s">
        <v>4180</v>
      </c>
      <c r="AF2891" s="4"/>
      <c r="AG2891" s="4"/>
      <c r="AH2891" s="4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</row>
    <row r="2892" spans="1:46" s="31" customFormat="1" ht="15.75" customHeight="1" x14ac:dyDescent="0.3">
      <c r="A2892" s="4">
        <v>2025</v>
      </c>
      <c r="B2892" s="4" t="s">
        <v>147</v>
      </c>
      <c r="C2892" s="4" t="s">
        <v>148</v>
      </c>
      <c r="D2892" s="55">
        <v>45936</v>
      </c>
      <c r="E2892" s="4" t="s">
        <v>3708</v>
      </c>
      <c r="F2892" s="4" t="s">
        <v>3709</v>
      </c>
      <c r="G2892" s="4" t="s">
        <v>37</v>
      </c>
      <c r="H2892" s="4" t="s">
        <v>38</v>
      </c>
      <c r="I2892" s="4" t="s">
        <v>4520</v>
      </c>
      <c r="J2892" s="4">
        <v>4</v>
      </c>
      <c r="K2892" s="55">
        <v>45980</v>
      </c>
      <c r="L2892" s="4" t="s">
        <v>860</v>
      </c>
      <c r="M2892" s="4" t="s">
        <v>3185</v>
      </c>
      <c r="N2892" s="55" t="s">
        <v>3710</v>
      </c>
      <c r="O2892" s="4" t="s">
        <v>7631</v>
      </c>
      <c r="P2892" s="55">
        <v>45980</v>
      </c>
      <c r="Q2892" s="4" t="s">
        <v>7632</v>
      </c>
      <c r="R2892" s="4"/>
      <c r="S2892" s="4"/>
      <c r="T2892" s="56" t="s">
        <v>1921</v>
      </c>
      <c r="U2892" s="56" t="s">
        <v>150</v>
      </c>
      <c r="V2892" s="56">
        <v>301203</v>
      </c>
      <c r="W2892" s="56" t="s">
        <v>7633</v>
      </c>
      <c r="X2892" s="56">
        <v>301203</v>
      </c>
      <c r="Y2892" s="56" t="s">
        <v>7633</v>
      </c>
      <c r="Z2892" s="56">
        <v>13</v>
      </c>
      <c r="AA2892" s="56" t="s">
        <v>314</v>
      </c>
      <c r="AB2892" s="56">
        <v>10</v>
      </c>
      <c r="AC2892" s="56" t="s">
        <v>3125</v>
      </c>
      <c r="AD2892" s="37">
        <v>7</v>
      </c>
      <c r="AE2892" s="37" t="s">
        <v>7634</v>
      </c>
      <c r="AF2892" s="4"/>
      <c r="AG2892" s="4"/>
      <c r="AH2892" s="4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</row>
    <row r="2893" spans="1:46" ht="15.75" customHeight="1" x14ac:dyDescent="0.35">
      <c r="A2893" s="4">
        <v>2025</v>
      </c>
      <c r="B2893" s="4" t="s">
        <v>147</v>
      </c>
      <c r="C2893" s="4" t="s">
        <v>148</v>
      </c>
      <c r="D2893" s="55">
        <v>45930</v>
      </c>
      <c r="E2893" s="4" t="s">
        <v>3708</v>
      </c>
      <c r="F2893" s="4" t="s">
        <v>3709</v>
      </c>
      <c r="G2893" s="4" t="s">
        <v>37</v>
      </c>
      <c r="H2893" s="4" t="s">
        <v>38</v>
      </c>
      <c r="I2893" s="4" t="s">
        <v>5120</v>
      </c>
      <c r="J2893" s="4">
        <v>4</v>
      </c>
      <c r="K2893" s="55">
        <v>46009</v>
      </c>
      <c r="L2893" s="4" t="s">
        <v>860</v>
      </c>
      <c r="M2893" s="4" t="s">
        <v>4545</v>
      </c>
      <c r="N2893" s="55" t="s">
        <v>3710</v>
      </c>
      <c r="O2893" s="4" t="s">
        <v>7635</v>
      </c>
      <c r="P2893" s="55">
        <v>46009</v>
      </c>
      <c r="Q2893" s="4" t="s">
        <v>7636</v>
      </c>
      <c r="R2893" s="4"/>
      <c r="S2893" s="4"/>
      <c r="T2893" s="56">
        <v>0</v>
      </c>
      <c r="U2893" s="56" t="s">
        <v>150</v>
      </c>
      <c r="V2893" s="56">
        <v>301044</v>
      </c>
      <c r="W2893" s="56" t="s">
        <v>3270</v>
      </c>
      <c r="X2893" s="56">
        <v>301044</v>
      </c>
      <c r="Y2893" s="56" t="s">
        <v>3270</v>
      </c>
      <c r="Z2893" s="56">
        <v>12</v>
      </c>
      <c r="AA2893" s="56" t="s">
        <v>83</v>
      </c>
      <c r="AB2893" s="56">
        <v>2</v>
      </c>
      <c r="AC2893" s="56" t="s">
        <v>1391</v>
      </c>
      <c r="AD2893" s="37">
        <v>14</v>
      </c>
      <c r="AE2893" s="37" t="s">
        <v>3271</v>
      </c>
      <c r="AF2893" s="4"/>
      <c r="AG2893" s="4"/>
      <c r="AH2893" s="4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</row>
    <row r="2894" spans="1:46" ht="15.75" customHeight="1" x14ac:dyDescent="0.35">
      <c r="A2894" s="4">
        <v>2025</v>
      </c>
      <c r="B2894" s="4" t="s">
        <v>147</v>
      </c>
      <c r="C2894" s="4" t="s">
        <v>207</v>
      </c>
      <c r="D2894" s="55">
        <v>45931</v>
      </c>
      <c r="E2894" s="4" t="s">
        <v>3708</v>
      </c>
      <c r="F2894" s="4" t="s">
        <v>3709</v>
      </c>
      <c r="G2894" s="4" t="s">
        <v>37</v>
      </c>
      <c r="H2894" s="4" t="s">
        <v>38</v>
      </c>
      <c r="I2894" s="4" t="s">
        <v>5120</v>
      </c>
      <c r="J2894" s="4">
        <v>2</v>
      </c>
      <c r="K2894" s="55">
        <v>45989</v>
      </c>
      <c r="L2894" s="4" t="s">
        <v>860</v>
      </c>
      <c r="M2894" s="4" t="s">
        <v>6193</v>
      </c>
      <c r="N2894" s="55" t="s">
        <v>3710</v>
      </c>
      <c r="O2894" s="4" t="s">
        <v>7637</v>
      </c>
      <c r="P2894" s="55">
        <v>45989</v>
      </c>
      <c r="Q2894" s="4" t="s">
        <v>7638</v>
      </c>
      <c r="R2894" s="4"/>
      <c r="S2894" s="4"/>
      <c r="T2894" s="4" t="s">
        <v>1921</v>
      </c>
      <c r="U2894" s="4" t="s">
        <v>150</v>
      </c>
      <c r="V2894" s="4">
        <v>300097</v>
      </c>
      <c r="W2894" s="4" t="s">
        <v>7639</v>
      </c>
      <c r="X2894" s="4">
        <v>300097</v>
      </c>
      <c r="Y2894" s="4" t="s">
        <v>7639</v>
      </c>
      <c r="Z2894" s="4">
        <v>2</v>
      </c>
      <c r="AA2894" s="4" t="s">
        <v>72</v>
      </c>
      <c r="AB2894" s="4">
        <v>1</v>
      </c>
      <c r="AC2894" s="4" t="s">
        <v>7235</v>
      </c>
      <c r="AD2894" s="36">
        <v>1</v>
      </c>
      <c r="AE2894" s="36" t="s">
        <v>7235</v>
      </c>
      <c r="AF2894" s="4"/>
      <c r="AG2894" s="4"/>
      <c r="AH2894" s="4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</row>
    <row r="2895" spans="1:46" ht="15.75" customHeight="1" x14ac:dyDescent="0.35">
      <c r="A2895" s="4">
        <v>2026</v>
      </c>
      <c r="B2895" s="4" t="s">
        <v>147</v>
      </c>
      <c r="C2895" s="4" t="s">
        <v>148</v>
      </c>
      <c r="D2895" s="55">
        <v>45931</v>
      </c>
      <c r="E2895" s="4" t="s">
        <v>3708</v>
      </c>
      <c r="F2895" s="4" t="s">
        <v>3709</v>
      </c>
      <c r="G2895" s="4" t="s">
        <v>37</v>
      </c>
      <c r="H2895" s="4" t="s">
        <v>38</v>
      </c>
      <c r="I2895" s="4" t="s">
        <v>5120</v>
      </c>
      <c r="J2895" s="4">
        <v>3</v>
      </c>
      <c r="K2895" s="55">
        <v>46122</v>
      </c>
      <c r="L2895" s="4" t="s">
        <v>860</v>
      </c>
      <c r="M2895" s="4" t="s">
        <v>4545</v>
      </c>
      <c r="N2895" s="55" t="s">
        <v>4546</v>
      </c>
      <c r="O2895" s="4" t="s">
        <v>7640</v>
      </c>
      <c r="P2895" s="55">
        <v>46122</v>
      </c>
      <c r="Q2895" s="4" t="s">
        <v>7641</v>
      </c>
      <c r="R2895" s="55">
        <v>46122</v>
      </c>
      <c r="S2895" s="4" t="s">
        <v>7642</v>
      </c>
      <c r="T2895" s="4" t="s">
        <v>1921</v>
      </c>
      <c r="U2895" s="4" t="s">
        <v>150</v>
      </c>
      <c r="V2895" s="4">
        <v>301018</v>
      </c>
      <c r="W2895" s="4" t="s">
        <v>7643</v>
      </c>
      <c r="X2895" s="4">
        <v>301018</v>
      </c>
      <c r="Y2895" s="4" t="s">
        <v>7643</v>
      </c>
      <c r="Z2895" s="4">
        <v>12</v>
      </c>
      <c r="AA2895" s="4" t="s">
        <v>83</v>
      </c>
      <c r="AB2895" s="4">
        <v>1</v>
      </c>
      <c r="AC2895" s="4" t="s">
        <v>84</v>
      </c>
      <c r="AD2895" s="36">
        <v>22</v>
      </c>
      <c r="AE2895" s="36" t="s">
        <v>7644</v>
      </c>
      <c r="AF2895" s="4"/>
      <c r="AG2895" s="4"/>
      <c r="AH2895" s="4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</row>
    <row r="2896" spans="1:46" ht="15.75" customHeight="1" x14ac:dyDescent="0.35">
      <c r="A2896" s="4">
        <v>2026</v>
      </c>
      <c r="B2896" s="4" t="s">
        <v>147</v>
      </c>
      <c r="C2896" s="4" t="s">
        <v>148</v>
      </c>
      <c r="D2896" s="55">
        <v>45937</v>
      </c>
      <c r="E2896" s="4" t="s">
        <v>4420</v>
      </c>
      <c r="F2896" s="4" t="s">
        <v>3709</v>
      </c>
      <c r="G2896" s="4" t="s">
        <v>921</v>
      </c>
      <c r="H2896" s="4" t="s">
        <v>38</v>
      </c>
      <c r="I2896" s="4" t="s">
        <v>5120</v>
      </c>
      <c r="J2896" s="4">
        <v>3</v>
      </c>
      <c r="K2896" s="55">
        <v>46129</v>
      </c>
      <c r="L2896" s="4" t="s">
        <v>860</v>
      </c>
      <c r="M2896" s="4" t="s">
        <v>4545</v>
      </c>
      <c r="N2896" s="55" t="s">
        <v>3710</v>
      </c>
      <c r="O2896" s="4" t="s">
        <v>7645</v>
      </c>
      <c r="P2896" s="55">
        <v>46129</v>
      </c>
      <c r="Q2896" s="4" t="s">
        <v>7646</v>
      </c>
      <c r="R2896" s="55">
        <v>46129</v>
      </c>
      <c r="S2896" s="4" t="s">
        <v>7647</v>
      </c>
      <c r="T2896" s="4">
        <v>0</v>
      </c>
      <c r="U2896" s="4" t="s">
        <v>150</v>
      </c>
      <c r="V2896" s="4">
        <v>301099</v>
      </c>
      <c r="W2896" s="4" t="s">
        <v>5740</v>
      </c>
      <c r="X2896" s="4">
        <v>301099</v>
      </c>
      <c r="Y2896" s="4" t="s">
        <v>5740</v>
      </c>
      <c r="Z2896" s="4">
        <v>12</v>
      </c>
      <c r="AA2896" s="4" t="s">
        <v>83</v>
      </c>
      <c r="AB2896" s="4">
        <v>7</v>
      </c>
      <c r="AC2896" s="4" t="s">
        <v>491</v>
      </c>
      <c r="AD2896" s="36">
        <v>2</v>
      </c>
      <c r="AE2896" s="36" t="s">
        <v>691</v>
      </c>
      <c r="AF2896" s="4"/>
      <c r="AG2896" s="4"/>
      <c r="AH2896" s="4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</row>
    <row r="2897" spans="1:46" ht="15.75" customHeight="1" x14ac:dyDescent="0.35">
      <c r="A2897" s="4">
        <v>2025</v>
      </c>
      <c r="B2897" s="4" t="s">
        <v>147</v>
      </c>
      <c r="C2897" s="4" t="s">
        <v>148</v>
      </c>
      <c r="D2897" s="55">
        <v>45933</v>
      </c>
      <c r="E2897" s="4" t="s">
        <v>3708</v>
      </c>
      <c r="F2897" s="4" t="s">
        <v>3709</v>
      </c>
      <c r="G2897" s="4" t="s">
        <v>37</v>
      </c>
      <c r="H2897" s="4" t="s">
        <v>38</v>
      </c>
      <c r="I2897" s="4" t="s">
        <v>5120</v>
      </c>
      <c r="J2897" s="4">
        <v>3</v>
      </c>
      <c r="K2897" s="55">
        <v>45982</v>
      </c>
      <c r="L2897" s="4" t="s">
        <v>860</v>
      </c>
      <c r="M2897" s="4" t="s">
        <v>2983</v>
      </c>
      <c r="N2897" s="55" t="s">
        <v>3710</v>
      </c>
      <c r="O2897" s="4" t="s">
        <v>7648</v>
      </c>
      <c r="P2897" s="55">
        <v>45982</v>
      </c>
      <c r="Q2897" s="4" t="s">
        <v>7649</v>
      </c>
      <c r="R2897" s="4"/>
      <c r="S2897" s="4"/>
      <c r="T2897" s="56" t="s">
        <v>1921</v>
      </c>
      <c r="U2897" s="56" t="s">
        <v>150</v>
      </c>
      <c r="V2897" s="56">
        <v>301104</v>
      </c>
      <c r="W2897" s="56" t="s">
        <v>7650</v>
      </c>
      <c r="X2897" s="56">
        <v>301104</v>
      </c>
      <c r="Y2897" s="56" t="s">
        <v>7650</v>
      </c>
      <c r="Z2897" s="56">
        <v>12</v>
      </c>
      <c r="AA2897" s="56" t="s">
        <v>83</v>
      </c>
      <c r="AB2897" s="56">
        <v>7</v>
      </c>
      <c r="AC2897" s="56" t="s">
        <v>491</v>
      </c>
      <c r="AD2897" s="37">
        <v>7</v>
      </c>
      <c r="AE2897" s="37" t="s">
        <v>7651</v>
      </c>
      <c r="AF2897" s="4"/>
      <c r="AG2897" s="4"/>
      <c r="AH2897" s="4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</row>
    <row r="2898" spans="1:46" ht="15.75" customHeight="1" x14ac:dyDescent="0.35">
      <c r="A2898" s="4">
        <v>2026</v>
      </c>
      <c r="B2898" s="4" t="s">
        <v>147</v>
      </c>
      <c r="C2898" s="4" t="s">
        <v>148</v>
      </c>
      <c r="D2898" s="55">
        <v>45939</v>
      </c>
      <c r="E2898" s="4" t="s">
        <v>3708</v>
      </c>
      <c r="F2898" s="4" t="s">
        <v>3709</v>
      </c>
      <c r="G2898" s="4" t="s">
        <v>37</v>
      </c>
      <c r="H2898" s="4" t="s">
        <v>4538</v>
      </c>
      <c r="I2898" s="4" t="s">
        <v>5120</v>
      </c>
      <c r="J2898" s="4">
        <v>2</v>
      </c>
      <c r="K2898" s="55">
        <v>45995</v>
      </c>
      <c r="L2898" s="4" t="s">
        <v>4540</v>
      </c>
      <c r="M2898" s="4"/>
      <c r="N2898" s="55" t="s">
        <v>3710</v>
      </c>
      <c r="O2898" s="4"/>
      <c r="P2898" s="55"/>
      <c r="Q2898" s="4"/>
      <c r="R2898" s="4"/>
      <c r="S2898" s="4"/>
      <c r="T2898" s="4" t="s">
        <v>1921</v>
      </c>
      <c r="U2898" s="4" t="s">
        <v>150</v>
      </c>
      <c r="V2898" s="4">
        <v>301071</v>
      </c>
      <c r="W2898" s="4" t="s">
        <v>7652</v>
      </c>
      <c r="X2898" s="4">
        <v>301071</v>
      </c>
      <c r="Y2898" s="4" t="s">
        <v>7652</v>
      </c>
      <c r="Z2898" s="4">
        <v>12</v>
      </c>
      <c r="AA2898" s="4" t="s">
        <v>83</v>
      </c>
      <c r="AB2898" s="4">
        <v>4</v>
      </c>
      <c r="AC2898" s="4" t="s">
        <v>2670</v>
      </c>
      <c r="AD2898" s="36">
        <v>20</v>
      </c>
      <c r="AE2898" s="36" t="s">
        <v>7653</v>
      </c>
      <c r="AF2898" s="4"/>
      <c r="AG2898" s="4"/>
      <c r="AH2898" s="4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</row>
    <row r="2899" spans="1:46" ht="15.75" customHeight="1" x14ac:dyDescent="0.35">
      <c r="A2899" s="4">
        <v>2026</v>
      </c>
      <c r="B2899" s="4" t="s">
        <v>147</v>
      </c>
      <c r="C2899" s="4" t="s">
        <v>148</v>
      </c>
      <c r="D2899" s="55">
        <v>45920</v>
      </c>
      <c r="E2899" s="4" t="s">
        <v>3708</v>
      </c>
      <c r="F2899" s="4" t="s">
        <v>3709</v>
      </c>
      <c r="G2899" s="4" t="s">
        <v>37</v>
      </c>
      <c r="H2899" s="4" t="s">
        <v>4538</v>
      </c>
      <c r="I2899" s="4" t="s">
        <v>5120</v>
      </c>
      <c r="J2899" s="4">
        <v>4</v>
      </c>
      <c r="K2899" s="55">
        <v>46003</v>
      </c>
      <c r="L2899" s="4" t="s">
        <v>4540</v>
      </c>
      <c r="M2899" s="4"/>
      <c r="N2899" s="55" t="s">
        <v>4546</v>
      </c>
      <c r="O2899" s="4"/>
      <c r="P2899" s="55"/>
      <c r="Q2899" s="4"/>
      <c r="R2899" s="4"/>
      <c r="S2899" s="4"/>
      <c r="T2899" s="4">
        <v>0</v>
      </c>
      <c r="U2899" s="4" t="s">
        <v>150</v>
      </c>
      <c r="V2899" s="4">
        <v>300114</v>
      </c>
      <c r="W2899" s="4" t="s">
        <v>7654</v>
      </c>
      <c r="X2899" s="4">
        <v>300114</v>
      </c>
      <c r="Y2899" s="4" t="s">
        <v>7654</v>
      </c>
      <c r="Z2899" s="4">
        <v>2</v>
      </c>
      <c r="AA2899" s="4" t="s">
        <v>72</v>
      </c>
      <c r="AB2899" s="4">
        <v>5</v>
      </c>
      <c r="AC2899" s="4" t="s">
        <v>1440</v>
      </c>
      <c r="AD2899" s="36">
        <v>5</v>
      </c>
      <c r="AE2899" s="36" t="s">
        <v>7655</v>
      </c>
      <c r="AF2899" s="4"/>
      <c r="AG2899" s="4"/>
      <c r="AH2899" s="4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</row>
    <row r="2900" spans="1:46" ht="15.75" customHeight="1" x14ac:dyDescent="0.35">
      <c r="A2900" s="4">
        <v>2026</v>
      </c>
      <c r="B2900" s="4" t="s">
        <v>147</v>
      </c>
      <c r="C2900" s="4" t="s">
        <v>148</v>
      </c>
      <c r="D2900" s="55">
        <v>45943</v>
      </c>
      <c r="E2900" s="4" t="s">
        <v>4420</v>
      </c>
      <c r="F2900" s="4" t="s">
        <v>3709</v>
      </c>
      <c r="G2900" s="4" t="s">
        <v>921</v>
      </c>
      <c r="H2900" s="4" t="s">
        <v>4538</v>
      </c>
      <c r="I2900" s="4" t="s">
        <v>3923</v>
      </c>
      <c r="J2900" s="4">
        <v>2</v>
      </c>
      <c r="K2900" s="55">
        <v>45982</v>
      </c>
      <c r="L2900" s="4" t="s">
        <v>4540</v>
      </c>
      <c r="M2900" s="4" t="s">
        <v>7656</v>
      </c>
      <c r="N2900" s="55"/>
      <c r="O2900" s="4"/>
      <c r="P2900" s="55"/>
      <c r="Q2900" s="4"/>
      <c r="R2900" s="4"/>
      <c r="S2900" s="4"/>
      <c r="T2900" s="4" t="s">
        <v>1921</v>
      </c>
      <c r="U2900" s="4" t="s">
        <v>150</v>
      </c>
      <c r="V2900" s="4">
        <v>300943</v>
      </c>
      <c r="W2900" s="4" t="s">
        <v>4414</v>
      </c>
      <c r="X2900" s="4">
        <v>300943</v>
      </c>
      <c r="Y2900" s="4" t="s">
        <v>4414</v>
      </c>
      <c r="Z2900" s="4">
        <v>10</v>
      </c>
      <c r="AA2900" s="4" t="s">
        <v>256</v>
      </c>
      <c r="AB2900" s="4">
        <v>9</v>
      </c>
      <c r="AC2900" s="4" t="s">
        <v>1410</v>
      </c>
      <c r="AD2900" s="36">
        <v>3</v>
      </c>
      <c r="AE2900" s="36" t="s">
        <v>4415</v>
      </c>
      <c r="AF2900" s="4"/>
      <c r="AG2900" s="4"/>
      <c r="AH2900" s="4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</row>
    <row r="2901" spans="1:46" ht="15.75" customHeight="1" x14ac:dyDescent="0.35">
      <c r="A2901" s="4">
        <v>2025</v>
      </c>
      <c r="B2901" s="4" t="s">
        <v>147</v>
      </c>
      <c r="C2901" s="4" t="s">
        <v>148</v>
      </c>
      <c r="D2901" s="55">
        <v>45848</v>
      </c>
      <c r="E2901" s="4" t="s">
        <v>3708</v>
      </c>
      <c r="F2901" s="4" t="s">
        <v>3709</v>
      </c>
      <c r="G2901" s="4" t="s">
        <v>37</v>
      </c>
      <c r="H2901" s="4" t="s">
        <v>38</v>
      </c>
      <c r="I2901" s="4" t="s">
        <v>3923</v>
      </c>
      <c r="J2901" s="4">
        <v>3</v>
      </c>
      <c r="K2901" s="57">
        <v>45989</v>
      </c>
      <c r="L2901" s="4" t="s">
        <v>860</v>
      </c>
      <c r="M2901" s="4" t="s">
        <v>2983</v>
      </c>
      <c r="N2901" s="55" t="s">
        <v>3710</v>
      </c>
      <c r="O2901" s="4" t="s">
        <v>7657</v>
      </c>
      <c r="P2901" s="57">
        <v>45989</v>
      </c>
      <c r="Q2901" s="4" t="s">
        <v>7658</v>
      </c>
      <c r="R2901" s="56"/>
      <c r="S2901" s="4"/>
      <c r="T2901" s="56" t="s">
        <v>1921</v>
      </c>
      <c r="U2901" s="56" t="s">
        <v>150</v>
      </c>
      <c r="V2901" s="56">
        <v>301669</v>
      </c>
      <c r="W2901" s="56" t="s">
        <v>7659</v>
      </c>
      <c r="X2901" s="56">
        <v>301669</v>
      </c>
      <c r="Y2901" s="56" t="s">
        <v>7659</v>
      </c>
      <c r="Z2901" s="56">
        <v>21</v>
      </c>
      <c r="AA2901" s="56" t="s">
        <v>104</v>
      </c>
      <c r="AB2901" s="56">
        <v>8</v>
      </c>
      <c r="AC2901" s="56" t="s">
        <v>778</v>
      </c>
      <c r="AD2901" s="37">
        <v>7</v>
      </c>
      <c r="AE2901" s="37" t="s">
        <v>7660</v>
      </c>
      <c r="AF2901" s="4"/>
      <c r="AG2901" s="4"/>
      <c r="AH2901" s="4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</row>
    <row r="2902" spans="1:46" ht="15.75" customHeight="1" x14ac:dyDescent="0.35">
      <c r="A2902" s="4">
        <v>2026</v>
      </c>
      <c r="B2902" s="4" t="s">
        <v>147</v>
      </c>
      <c r="C2902" s="4" t="s">
        <v>148</v>
      </c>
      <c r="D2902" s="55">
        <v>46192</v>
      </c>
      <c r="E2902" s="4" t="s">
        <v>6721</v>
      </c>
      <c r="F2902" s="4" t="s">
        <v>3709</v>
      </c>
      <c r="G2902" s="4" t="s">
        <v>37</v>
      </c>
      <c r="H2902" s="4" t="s">
        <v>4538</v>
      </c>
      <c r="I2902" s="4" t="s">
        <v>4539</v>
      </c>
      <c r="J2902" s="4">
        <v>1</v>
      </c>
      <c r="K2902" s="55">
        <v>45960</v>
      </c>
      <c r="L2902" s="4" t="s">
        <v>4540</v>
      </c>
      <c r="M2902" s="4"/>
      <c r="N2902" s="55" t="s">
        <v>3710</v>
      </c>
      <c r="O2902" s="4"/>
      <c r="P2902" s="55"/>
      <c r="Q2902" s="4"/>
      <c r="R2902" s="4"/>
      <c r="S2902" s="4"/>
      <c r="T2902" s="4">
        <v>0</v>
      </c>
      <c r="U2902" s="4" t="s">
        <v>150</v>
      </c>
      <c r="V2902" s="4">
        <v>301435</v>
      </c>
      <c r="W2902" s="4" t="s">
        <v>1495</v>
      </c>
      <c r="X2902" s="4">
        <v>301435</v>
      </c>
      <c r="Y2902" s="4" t="s">
        <v>1495</v>
      </c>
      <c r="Z2902" s="4">
        <v>16</v>
      </c>
      <c r="AA2902" s="4" t="s">
        <v>88</v>
      </c>
      <c r="AB2902" s="4">
        <v>2</v>
      </c>
      <c r="AC2902" s="4" t="s">
        <v>885</v>
      </c>
      <c r="AD2902" s="36">
        <v>2</v>
      </c>
      <c r="AE2902" s="36" t="s">
        <v>1496</v>
      </c>
      <c r="AF2902" s="4"/>
      <c r="AG2902" s="4"/>
      <c r="AH2902" s="4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</row>
    <row r="2903" spans="1:46" ht="15.75" customHeight="1" x14ac:dyDescent="0.35">
      <c r="A2903" s="4">
        <v>2026</v>
      </c>
      <c r="B2903" s="4" t="s">
        <v>147</v>
      </c>
      <c r="C2903" s="4" t="s">
        <v>148</v>
      </c>
      <c r="D2903" s="55">
        <v>45927</v>
      </c>
      <c r="E2903" s="4" t="s">
        <v>3708</v>
      </c>
      <c r="F2903" s="4" t="s">
        <v>3709</v>
      </c>
      <c r="G2903" s="4" t="s">
        <v>37</v>
      </c>
      <c r="H2903" s="4" t="s">
        <v>4538</v>
      </c>
      <c r="I2903" s="4" t="s">
        <v>3923</v>
      </c>
      <c r="J2903" s="4">
        <v>3</v>
      </c>
      <c r="K2903" s="55">
        <v>45991</v>
      </c>
      <c r="L2903" s="4" t="s">
        <v>4540</v>
      </c>
      <c r="M2903" s="4" t="s">
        <v>7661</v>
      </c>
      <c r="N2903" s="55"/>
      <c r="O2903" s="4"/>
      <c r="P2903" s="55"/>
      <c r="Q2903" s="4"/>
      <c r="R2903" s="4"/>
      <c r="S2903" s="4"/>
      <c r="T2903" s="4" t="s">
        <v>1921</v>
      </c>
      <c r="U2903" s="4" t="s">
        <v>150</v>
      </c>
      <c r="V2903" s="4">
        <v>301654</v>
      </c>
      <c r="W2903" s="4" t="s">
        <v>7662</v>
      </c>
      <c r="X2903" s="4">
        <v>301654</v>
      </c>
      <c r="Y2903" s="4" t="s">
        <v>7662</v>
      </c>
      <c r="Z2903" s="4">
        <v>21</v>
      </c>
      <c r="AA2903" s="4" t="s">
        <v>104</v>
      </c>
      <c r="AB2903" s="4">
        <v>7</v>
      </c>
      <c r="AC2903" s="4" t="s">
        <v>2390</v>
      </c>
      <c r="AD2903" s="36">
        <v>2</v>
      </c>
      <c r="AE2903" s="36" t="s">
        <v>7663</v>
      </c>
      <c r="AF2903" s="4"/>
      <c r="AG2903" s="4"/>
      <c r="AH2903" s="4"/>
      <c r="AI2903" s="6"/>
      <c r="AJ2903" s="6"/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</row>
    <row r="2904" spans="1:46" ht="15.75" customHeight="1" x14ac:dyDescent="0.35">
      <c r="A2904" s="4">
        <v>2025</v>
      </c>
      <c r="B2904" s="4" t="s">
        <v>147</v>
      </c>
      <c r="C2904" s="4" t="s">
        <v>148</v>
      </c>
      <c r="D2904" s="55">
        <v>45939</v>
      </c>
      <c r="E2904" s="4" t="s">
        <v>3708</v>
      </c>
      <c r="F2904" s="4" t="s">
        <v>3709</v>
      </c>
      <c r="G2904" s="4" t="s">
        <v>37</v>
      </c>
      <c r="H2904" s="4" t="s">
        <v>38</v>
      </c>
      <c r="I2904" s="4" t="s">
        <v>4520</v>
      </c>
      <c r="J2904" s="4">
        <v>3</v>
      </c>
      <c r="K2904" s="55">
        <v>45980</v>
      </c>
      <c r="L2904" s="4" t="s">
        <v>860</v>
      </c>
      <c r="M2904" s="4" t="s">
        <v>3185</v>
      </c>
      <c r="N2904" s="55" t="s">
        <v>3710</v>
      </c>
      <c r="O2904" s="4" t="s">
        <v>7664</v>
      </c>
      <c r="P2904" s="55">
        <v>45980</v>
      </c>
      <c r="Q2904" s="4" t="s">
        <v>7665</v>
      </c>
      <c r="R2904" s="4"/>
      <c r="S2904" s="4"/>
      <c r="T2904" s="4" t="s">
        <v>1921</v>
      </c>
      <c r="U2904" s="4" t="s">
        <v>150</v>
      </c>
      <c r="V2904" s="4">
        <v>301182</v>
      </c>
      <c r="W2904" s="4" t="s">
        <v>2680</v>
      </c>
      <c r="X2904" s="4">
        <v>301182</v>
      </c>
      <c r="Y2904" s="4" t="s">
        <v>2680</v>
      </c>
      <c r="Z2904" s="4">
        <v>13</v>
      </c>
      <c r="AA2904" s="4" t="s">
        <v>314</v>
      </c>
      <c r="AB2904" s="4">
        <v>8</v>
      </c>
      <c r="AC2904" s="4" t="s">
        <v>2132</v>
      </c>
      <c r="AD2904" s="36">
        <v>7</v>
      </c>
      <c r="AE2904" s="36" t="s">
        <v>2681</v>
      </c>
      <c r="AF2904" s="4"/>
      <c r="AG2904" s="4"/>
      <c r="AH2904" s="4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</row>
    <row r="2905" spans="1:46" ht="15.75" customHeight="1" x14ac:dyDescent="0.35">
      <c r="A2905" s="4">
        <v>2025</v>
      </c>
      <c r="B2905" s="4" t="s">
        <v>147</v>
      </c>
      <c r="C2905" s="4" t="s">
        <v>207</v>
      </c>
      <c r="D2905" s="55">
        <v>45943</v>
      </c>
      <c r="E2905" s="4" t="s">
        <v>3708</v>
      </c>
      <c r="F2905" s="4" t="s">
        <v>3709</v>
      </c>
      <c r="G2905" s="4" t="s">
        <v>37</v>
      </c>
      <c r="H2905" s="4" t="s">
        <v>38</v>
      </c>
      <c r="I2905" s="4" t="s">
        <v>748</v>
      </c>
      <c r="J2905" s="4">
        <v>4</v>
      </c>
      <c r="K2905" s="57">
        <v>45968</v>
      </c>
      <c r="L2905" s="4" t="s">
        <v>860</v>
      </c>
      <c r="M2905" s="4" t="s">
        <v>3632</v>
      </c>
      <c r="N2905" s="55" t="s">
        <v>4516</v>
      </c>
      <c r="O2905" s="4" t="s">
        <v>7666</v>
      </c>
      <c r="P2905" s="57">
        <v>45968</v>
      </c>
      <c r="Q2905" s="4" t="s">
        <v>7667</v>
      </c>
      <c r="R2905" s="56"/>
      <c r="S2905" s="4"/>
      <c r="T2905" s="56" t="s">
        <v>1921</v>
      </c>
      <c r="U2905" s="56" t="s">
        <v>150</v>
      </c>
      <c r="V2905" s="56">
        <v>300960</v>
      </c>
      <c r="W2905" s="56" t="s">
        <v>754</v>
      </c>
      <c r="X2905" s="56">
        <v>300960</v>
      </c>
      <c r="Y2905" s="56" t="s">
        <v>754</v>
      </c>
      <c r="Z2905" s="56">
        <v>11</v>
      </c>
      <c r="AA2905" s="56" t="s">
        <v>310</v>
      </c>
      <c r="AB2905" s="56">
        <v>1</v>
      </c>
      <c r="AC2905" s="56" t="s">
        <v>310</v>
      </c>
      <c r="AD2905" s="37">
        <v>1</v>
      </c>
      <c r="AE2905" s="37" t="s">
        <v>310</v>
      </c>
      <c r="AF2905" s="4"/>
      <c r="AG2905" s="4"/>
      <c r="AH2905" s="4"/>
      <c r="AI2905" s="6"/>
      <c r="AJ2905" s="6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</row>
    <row r="2906" spans="1:46" ht="15.75" customHeight="1" x14ac:dyDescent="0.35">
      <c r="A2906" s="4">
        <v>2026</v>
      </c>
      <c r="B2906" s="4" t="s">
        <v>147</v>
      </c>
      <c r="C2906" s="4" t="s">
        <v>148</v>
      </c>
      <c r="D2906" s="55">
        <v>45944</v>
      </c>
      <c r="E2906" s="4" t="s">
        <v>3708</v>
      </c>
      <c r="F2906" s="4" t="s">
        <v>3709</v>
      </c>
      <c r="G2906" s="4" t="s">
        <v>37</v>
      </c>
      <c r="H2906" s="4" t="s">
        <v>38</v>
      </c>
      <c r="I2906" s="4" t="s">
        <v>2712</v>
      </c>
      <c r="J2906" s="4">
        <v>1</v>
      </c>
      <c r="K2906" s="55">
        <v>46141</v>
      </c>
      <c r="L2906" s="4" t="s">
        <v>860</v>
      </c>
      <c r="M2906" s="4" t="s">
        <v>4665</v>
      </c>
      <c r="N2906" s="55" t="s">
        <v>3710</v>
      </c>
      <c r="O2906" s="4" t="s">
        <v>7668</v>
      </c>
      <c r="P2906" s="55">
        <v>46141</v>
      </c>
      <c r="Q2906" s="4" t="s">
        <v>7669</v>
      </c>
      <c r="R2906" s="58">
        <v>46142</v>
      </c>
      <c r="S2906" s="4" t="s">
        <v>7670</v>
      </c>
      <c r="T2906" s="4" t="s">
        <v>1921</v>
      </c>
      <c r="U2906" s="4" t="s">
        <v>150</v>
      </c>
      <c r="V2906" s="4">
        <v>300297</v>
      </c>
      <c r="W2906" s="4" t="s">
        <v>7671</v>
      </c>
      <c r="X2906" s="4">
        <v>300297</v>
      </c>
      <c r="Y2906" s="4" t="s">
        <v>7671</v>
      </c>
      <c r="Z2906" s="4">
        <v>3</v>
      </c>
      <c r="AA2906" s="4" t="s">
        <v>152</v>
      </c>
      <c r="AB2906" s="4">
        <v>4</v>
      </c>
      <c r="AC2906" s="4" t="s">
        <v>4446</v>
      </c>
      <c r="AD2906" s="36">
        <v>12</v>
      </c>
      <c r="AE2906" s="36" t="s">
        <v>7672</v>
      </c>
      <c r="AF2906" s="4"/>
      <c r="AG2906" s="4"/>
      <c r="AH2906" s="4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</row>
    <row r="2907" spans="1:46" ht="15.75" customHeight="1" x14ac:dyDescent="0.35">
      <c r="A2907" s="4">
        <v>2026</v>
      </c>
      <c r="B2907" s="4" t="s">
        <v>147</v>
      </c>
      <c r="C2907" s="4" t="s">
        <v>148</v>
      </c>
      <c r="D2907" s="55">
        <v>45940</v>
      </c>
      <c r="E2907" s="4" t="s">
        <v>3708</v>
      </c>
      <c r="F2907" s="4" t="s">
        <v>3709</v>
      </c>
      <c r="G2907" s="4" t="s">
        <v>37</v>
      </c>
      <c r="H2907" s="4" t="s">
        <v>38</v>
      </c>
      <c r="I2907" s="4" t="s">
        <v>4520</v>
      </c>
      <c r="J2907" s="4">
        <v>6</v>
      </c>
      <c r="K2907" s="55">
        <v>46049</v>
      </c>
      <c r="L2907" s="4" t="s">
        <v>860</v>
      </c>
      <c r="M2907" s="4" t="s">
        <v>4545</v>
      </c>
      <c r="N2907" s="55" t="s">
        <v>3710</v>
      </c>
      <c r="O2907" s="4" t="s">
        <v>7673</v>
      </c>
      <c r="P2907" s="55">
        <v>46049</v>
      </c>
      <c r="Q2907" s="4" t="s">
        <v>7674</v>
      </c>
      <c r="R2907" s="55">
        <v>46050</v>
      </c>
      <c r="S2907" s="4" t="s">
        <v>7675</v>
      </c>
      <c r="T2907" s="4" t="s">
        <v>1921</v>
      </c>
      <c r="U2907" s="4" t="s">
        <v>150</v>
      </c>
      <c r="V2907" s="4">
        <v>300668</v>
      </c>
      <c r="W2907" s="4" t="s">
        <v>7676</v>
      </c>
      <c r="X2907" s="4">
        <v>300668</v>
      </c>
      <c r="Y2907" s="4" t="s">
        <v>7676</v>
      </c>
      <c r="Z2907" s="4">
        <v>6</v>
      </c>
      <c r="AA2907" s="4" t="s">
        <v>413</v>
      </c>
      <c r="AB2907" s="4">
        <v>13</v>
      </c>
      <c r="AC2907" s="4" t="s">
        <v>3311</v>
      </c>
      <c r="AD2907" s="36">
        <v>3</v>
      </c>
      <c r="AE2907" s="36" t="s">
        <v>7677</v>
      </c>
      <c r="AF2907" s="4"/>
      <c r="AG2907" s="4"/>
      <c r="AH2907" s="4"/>
      <c r="AI2907" s="6"/>
      <c r="AJ2907" s="6"/>
      <c r="AK2907" s="6"/>
      <c r="AL2907" s="6"/>
      <c r="AM2907" s="6"/>
      <c r="AN2907" s="6"/>
      <c r="AO2907" s="6"/>
      <c r="AP2907" s="6"/>
      <c r="AQ2907" s="6"/>
      <c r="AR2907" s="6"/>
      <c r="AS2907" s="6"/>
      <c r="AT2907" s="6"/>
    </row>
    <row r="2908" spans="1:46" ht="15.75" customHeight="1" x14ac:dyDescent="0.35">
      <c r="A2908" s="4">
        <v>2025</v>
      </c>
      <c r="B2908" s="4" t="s">
        <v>147</v>
      </c>
      <c r="C2908" s="4" t="s">
        <v>148</v>
      </c>
      <c r="D2908" s="55">
        <v>45943</v>
      </c>
      <c r="E2908" s="4" t="s">
        <v>3708</v>
      </c>
      <c r="F2908" s="4" t="s">
        <v>3709</v>
      </c>
      <c r="G2908" s="4" t="s">
        <v>37</v>
      </c>
      <c r="H2908" s="4" t="s">
        <v>38</v>
      </c>
      <c r="I2908" s="4" t="s">
        <v>4520</v>
      </c>
      <c r="J2908" s="4">
        <v>2</v>
      </c>
      <c r="K2908" s="57">
        <v>45973</v>
      </c>
      <c r="L2908" s="4" t="s">
        <v>860</v>
      </c>
      <c r="M2908" s="4" t="s">
        <v>3185</v>
      </c>
      <c r="N2908" s="55" t="s">
        <v>3710</v>
      </c>
      <c r="O2908" s="4" t="s">
        <v>7678</v>
      </c>
      <c r="P2908" s="57">
        <v>45973</v>
      </c>
      <c r="Q2908" s="4" t="s">
        <v>7679</v>
      </c>
      <c r="R2908" s="56"/>
      <c r="S2908" s="4"/>
      <c r="T2908" s="4" t="s">
        <v>1921</v>
      </c>
      <c r="U2908" s="4" t="s">
        <v>150</v>
      </c>
      <c r="V2908" s="4">
        <v>301164</v>
      </c>
      <c r="W2908" s="4" t="s">
        <v>7680</v>
      </c>
      <c r="X2908" s="4">
        <v>301164</v>
      </c>
      <c r="Y2908" s="4" t="s">
        <v>7680</v>
      </c>
      <c r="Z2908" s="4">
        <v>13</v>
      </c>
      <c r="AA2908" s="4" t="s">
        <v>314</v>
      </c>
      <c r="AB2908" s="4">
        <v>6</v>
      </c>
      <c r="AC2908" s="4" t="s">
        <v>4469</v>
      </c>
      <c r="AD2908" s="36">
        <v>5</v>
      </c>
      <c r="AE2908" s="36" t="s">
        <v>7681</v>
      </c>
      <c r="AF2908" s="4"/>
      <c r="AG2908" s="4"/>
      <c r="AH2908" s="4"/>
      <c r="AI2908" s="6"/>
      <c r="AJ2908" s="6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</row>
    <row r="2909" spans="1:46" ht="15.75" customHeight="1" x14ac:dyDescent="0.35">
      <c r="A2909" s="4">
        <v>2025</v>
      </c>
      <c r="B2909" s="4" t="s">
        <v>147</v>
      </c>
      <c r="C2909" s="4" t="s">
        <v>148</v>
      </c>
      <c r="D2909" s="55">
        <v>45944</v>
      </c>
      <c r="E2909" s="4" t="s">
        <v>3708</v>
      </c>
      <c r="F2909" s="4" t="s">
        <v>3709</v>
      </c>
      <c r="G2909" s="4" t="s">
        <v>37</v>
      </c>
      <c r="H2909" s="4" t="s">
        <v>38</v>
      </c>
      <c r="I2909" s="4" t="s">
        <v>4520</v>
      </c>
      <c r="J2909" s="4">
        <v>3</v>
      </c>
      <c r="K2909" s="55">
        <v>46017</v>
      </c>
      <c r="L2909" s="4" t="s">
        <v>860</v>
      </c>
      <c r="M2909" s="4" t="s">
        <v>4545</v>
      </c>
      <c r="N2909" s="55" t="s">
        <v>3710</v>
      </c>
      <c r="O2909" s="4" t="s">
        <v>7682</v>
      </c>
      <c r="P2909" s="55">
        <v>46017</v>
      </c>
      <c r="Q2909" s="4" t="s">
        <v>7683</v>
      </c>
      <c r="R2909" s="4"/>
      <c r="S2909" s="4"/>
      <c r="T2909" s="4" t="s">
        <v>1921</v>
      </c>
      <c r="U2909" s="4" t="s">
        <v>150</v>
      </c>
      <c r="V2909" s="4">
        <v>300560</v>
      </c>
      <c r="W2909" s="4" t="s">
        <v>3261</v>
      </c>
      <c r="X2909" s="4">
        <v>300560</v>
      </c>
      <c r="Y2909" s="4" t="s">
        <v>3261</v>
      </c>
      <c r="Z2909" s="4">
        <v>6</v>
      </c>
      <c r="AA2909" s="4" t="s">
        <v>413</v>
      </c>
      <c r="AB2909" s="4">
        <v>1</v>
      </c>
      <c r="AC2909" s="4" t="s">
        <v>413</v>
      </c>
      <c r="AD2909" s="36">
        <v>12</v>
      </c>
      <c r="AE2909" s="36" t="s">
        <v>3262</v>
      </c>
      <c r="AF2909" s="4"/>
      <c r="AG2909" s="4"/>
      <c r="AH2909" s="4"/>
      <c r="AI2909" s="6"/>
      <c r="AJ2909" s="6"/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</row>
    <row r="2910" spans="1:46" ht="15.75" customHeight="1" x14ac:dyDescent="0.35">
      <c r="A2910" s="4">
        <v>2025</v>
      </c>
      <c r="B2910" s="4" t="s">
        <v>147</v>
      </c>
      <c r="C2910" s="4" t="s">
        <v>148</v>
      </c>
      <c r="D2910" s="55">
        <v>45944</v>
      </c>
      <c r="E2910" s="4" t="s">
        <v>3708</v>
      </c>
      <c r="F2910" s="4" t="s">
        <v>3709</v>
      </c>
      <c r="G2910" s="4" t="s">
        <v>37</v>
      </c>
      <c r="H2910" s="4" t="s">
        <v>38</v>
      </c>
      <c r="I2910" s="4" t="s">
        <v>4520</v>
      </c>
      <c r="J2910" s="4">
        <v>3</v>
      </c>
      <c r="K2910" s="55">
        <v>46017</v>
      </c>
      <c r="L2910" s="4" t="s">
        <v>860</v>
      </c>
      <c r="M2910" s="4" t="s">
        <v>4545</v>
      </c>
      <c r="N2910" s="55" t="s">
        <v>3710</v>
      </c>
      <c r="O2910" s="4" t="s">
        <v>7684</v>
      </c>
      <c r="P2910" s="55">
        <v>46017</v>
      </c>
      <c r="Q2910" s="4" t="s">
        <v>7685</v>
      </c>
      <c r="R2910" s="4"/>
      <c r="S2910" s="4"/>
      <c r="T2910" s="4" t="s">
        <v>1921</v>
      </c>
      <c r="U2910" s="4" t="s">
        <v>150</v>
      </c>
      <c r="V2910" s="4">
        <v>300585</v>
      </c>
      <c r="W2910" s="4" t="s">
        <v>7686</v>
      </c>
      <c r="X2910" s="4">
        <v>300585</v>
      </c>
      <c r="Y2910" s="4" t="s">
        <v>7686</v>
      </c>
      <c r="Z2910" s="4">
        <v>6</v>
      </c>
      <c r="AA2910" s="4" t="s">
        <v>413</v>
      </c>
      <c r="AB2910" s="4">
        <v>4</v>
      </c>
      <c r="AC2910" s="4" t="s">
        <v>1215</v>
      </c>
      <c r="AD2910" s="36">
        <v>8</v>
      </c>
      <c r="AE2910" s="36" t="s">
        <v>7687</v>
      </c>
      <c r="AF2910" s="4"/>
      <c r="AG2910" s="4"/>
      <c r="AH2910" s="4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</row>
    <row r="2911" spans="1:46" ht="15.75" customHeight="1" x14ac:dyDescent="0.35">
      <c r="A2911" s="4">
        <v>2025</v>
      </c>
      <c r="B2911" s="4" t="s">
        <v>147</v>
      </c>
      <c r="C2911" s="4" t="s">
        <v>148</v>
      </c>
      <c r="D2911" s="55">
        <v>45944</v>
      </c>
      <c r="E2911" s="4" t="s">
        <v>4420</v>
      </c>
      <c r="F2911" s="4" t="s">
        <v>3709</v>
      </c>
      <c r="G2911" s="4" t="s">
        <v>921</v>
      </c>
      <c r="H2911" s="4" t="s">
        <v>38</v>
      </c>
      <c r="I2911" s="4" t="s">
        <v>4520</v>
      </c>
      <c r="J2911" s="4">
        <v>3</v>
      </c>
      <c r="K2911" s="55">
        <v>45965</v>
      </c>
      <c r="L2911" s="4" t="s">
        <v>860</v>
      </c>
      <c r="M2911" s="4" t="s">
        <v>4545</v>
      </c>
      <c r="N2911" s="55" t="s">
        <v>3710</v>
      </c>
      <c r="O2911" s="4" t="s">
        <v>7688</v>
      </c>
      <c r="P2911" s="55">
        <v>45985</v>
      </c>
      <c r="Q2911" s="4" t="s">
        <v>7689</v>
      </c>
      <c r="R2911" s="4"/>
      <c r="S2911" s="4"/>
      <c r="T2911" s="4">
        <v>0</v>
      </c>
      <c r="U2911" s="4" t="s">
        <v>150</v>
      </c>
      <c r="V2911" s="4">
        <v>300554</v>
      </c>
      <c r="W2911" s="4" t="s">
        <v>5367</v>
      </c>
      <c r="X2911" s="4">
        <v>300554</v>
      </c>
      <c r="Y2911" s="4" t="s">
        <v>5367</v>
      </c>
      <c r="Z2911" s="4">
        <v>6</v>
      </c>
      <c r="AA2911" s="4" t="s">
        <v>413</v>
      </c>
      <c r="AB2911" s="4">
        <v>1</v>
      </c>
      <c r="AC2911" s="4" t="s">
        <v>413</v>
      </c>
      <c r="AD2911" s="36">
        <v>6</v>
      </c>
      <c r="AE2911" s="36" t="s">
        <v>5369</v>
      </c>
      <c r="AF2911" s="4"/>
      <c r="AG2911" s="4"/>
      <c r="AH2911" s="4"/>
      <c r="AI2911" s="6"/>
      <c r="AJ2911" s="6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</row>
    <row r="2912" spans="1:46" ht="15.75" customHeight="1" x14ac:dyDescent="0.35">
      <c r="A2912" s="4">
        <v>2025</v>
      </c>
      <c r="B2912" s="4" t="s">
        <v>147</v>
      </c>
      <c r="C2912" s="4" t="s">
        <v>148</v>
      </c>
      <c r="D2912" s="55">
        <v>45925</v>
      </c>
      <c r="E2912" s="4" t="s">
        <v>3708</v>
      </c>
      <c r="F2912" s="4" t="s">
        <v>3709</v>
      </c>
      <c r="G2912" s="4" t="s">
        <v>37</v>
      </c>
      <c r="H2912" s="4" t="s">
        <v>38</v>
      </c>
      <c r="I2912" s="4" t="s">
        <v>5120</v>
      </c>
      <c r="J2912" s="4">
        <v>3</v>
      </c>
      <c r="K2912" s="57">
        <v>45946</v>
      </c>
      <c r="L2912" s="4" t="s">
        <v>860</v>
      </c>
      <c r="M2912" s="4" t="s">
        <v>3632</v>
      </c>
      <c r="N2912" s="55" t="s">
        <v>3710</v>
      </c>
      <c r="O2912" s="4" t="s">
        <v>7690</v>
      </c>
      <c r="P2912" s="57">
        <v>45946</v>
      </c>
      <c r="Q2912" s="4" t="s">
        <v>7691</v>
      </c>
      <c r="R2912" s="56"/>
      <c r="S2912" s="4"/>
      <c r="T2912" s="4">
        <v>0</v>
      </c>
      <c r="U2912" s="4" t="s">
        <v>150</v>
      </c>
      <c r="V2912" s="4">
        <v>300249</v>
      </c>
      <c r="W2912" s="4" t="s">
        <v>2068</v>
      </c>
      <c r="X2912" s="4">
        <v>300249</v>
      </c>
      <c r="Y2912" s="4" t="s">
        <v>2068</v>
      </c>
      <c r="Z2912" s="4">
        <v>2</v>
      </c>
      <c r="AA2912" s="4" t="s">
        <v>72</v>
      </c>
      <c r="AB2912" s="4">
        <v>20</v>
      </c>
      <c r="AC2912" s="4" t="s">
        <v>1464</v>
      </c>
      <c r="AD2912" s="36">
        <v>7</v>
      </c>
      <c r="AE2912" s="36" t="s">
        <v>2069</v>
      </c>
      <c r="AF2912" s="4"/>
      <c r="AG2912" s="4"/>
      <c r="AH2912" s="4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</row>
    <row r="2913" spans="1:46" ht="15.75" customHeight="1" x14ac:dyDescent="0.35">
      <c r="A2913" s="4">
        <v>2025</v>
      </c>
      <c r="B2913" s="4" t="s">
        <v>147</v>
      </c>
      <c r="C2913" s="4" t="s">
        <v>148</v>
      </c>
      <c r="D2913" s="55">
        <v>45777</v>
      </c>
      <c r="E2913" s="4" t="s">
        <v>3708</v>
      </c>
      <c r="F2913" s="4" t="s">
        <v>3709</v>
      </c>
      <c r="G2913" s="4" t="s">
        <v>37</v>
      </c>
      <c r="H2913" s="4" t="s">
        <v>38</v>
      </c>
      <c r="I2913" s="4" t="s">
        <v>2742</v>
      </c>
      <c r="J2913" s="4">
        <v>5</v>
      </c>
      <c r="K2913" s="55">
        <v>45932</v>
      </c>
      <c r="L2913" s="4" t="s">
        <v>860</v>
      </c>
      <c r="M2913" s="4" t="s">
        <v>7692</v>
      </c>
      <c r="N2913" s="55" t="s">
        <v>4516</v>
      </c>
      <c r="O2913" s="4" t="s">
        <v>7693</v>
      </c>
      <c r="P2913" s="55">
        <v>45932</v>
      </c>
      <c r="Q2913" s="4" t="s">
        <v>7694</v>
      </c>
      <c r="R2913" s="4"/>
      <c r="S2913" s="4"/>
      <c r="T2913" s="4">
        <v>0</v>
      </c>
      <c r="U2913" s="4" t="s">
        <v>150</v>
      </c>
      <c r="V2913" s="4">
        <v>301849</v>
      </c>
      <c r="W2913" s="4" t="s">
        <v>3192</v>
      </c>
      <c r="X2913" s="4">
        <v>301849</v>
      </c>
      <c r="Y2913" s="4" t="s">
        <v>3192</v>
      </c>
      <c r="Z2913" s="4">
        <v>20</v>
      </c>
      <c r="AA2913" s="4" t="s">
        <v>324</v>
      </c>
      <c r="AB2913" s="4">
        <v>1</v>
      </c>
      <c r="AC2913" s="4" t="s">
        <v>324</v>
      </c>
      <c r="AD2913" s="36">
        <v>15</v>
      </c>
      <c r="AE2913" s="36" t="s">
        <v>3193</v>
      </c>
      <c r="AF2913" s="4"/>
      <c r="AG2913" s="4"/>
      <c r="AH2913" s="4"/>
      <c r="AI2913" s="6"/>
      <c r="AJ2913" s="6"/>
      <c r="AK2913" s="6"/>
      <c r="AL2913" s="6"/>
      <c r="AM2913" s="6"/>
      <c r="AN2913" s="6"/>
      <c r="AO2913" s="6"/>
      <c r="AP2913" s="6"/>
      <c r="AQ2913" s="6"/>
      <c r="AR2913" s="6"/>
      <c r="AS2913" s="6"/>
      <c r="AT2913" s="6"/>
    </row>
    <row r="2914" spans="1:46" ht="15.75" customHeight="1" x14ac:dyDescent="0.35">
      <c r="A2914" s="4">
        <v>2026</v>
      </c>
      <c r="B2914" s="4" t="s">
        <v>147</v>
      </c>
      <c r="C2914" s="4" t="s">
        <v>148</v>
      </c>
      <c r="D2914" s="55">
        <v>45944</v>
      </c>
      <c r="E2914" s="4" t="s">
        <v>3708</v>
      </c>
      <c r="F2914" s="4" t="s">
        <v>3709</v>
      </c>
      <c r="G2914" s="4" t="s">
        <v>37</v>
      </c>
      <c r="H2914" s="4" t="s">
        <v>38</v>
      </c>
      <c r="I2914" s="4" t="s">
        <v>2755</v>
      </c>
      <c r="J2914" s="4">
        <v>4</v>
      </c>
      <c r="K2914" s="55">
        <v>46055</v>
      </c>
      <c r="L2914" s="4" t="s">
        <v>860</v>
      </c>
      <c r="M2914" s="4" t="s">
        <v>5415</v>
      </c>
      <c r="N2914" s="55" t="s">
        <v>3710</v>
      </c>
      <c r="O2914" s="4" t="s">
        <v>7695</v>
      </c>
      <c r="P2914" s="55">
        <v>46055</v>
      </c>
      <c r="Q2914" s="4" t="s">
        <v>7696</v>
      </c>
      <c r="R2914" s="58">
        <v>46055</v>
      </c>
      <c r="S2914" s="4" t="s">
        <v>7697</v>
      </c>
      <c r="T2914" s="4">
        <v>0</v>
      </c>
      <c r="U2914" s="4" t="s">
        <v>150</v>
      </c>
      <c r="V2914" s="4">
        <v>301723</v>
      </c>
      <c r="W2914" s="4" t="s">
        <v>7698</v>
      </c>
      <c r="X2914" s="4">
        <v>301723</v>
      </c>
      <c r="Y2914" s="4" t="s">
        <v>7698</v>
      </c>
      <c r="Z2914" s="4">
        <v>22</v>
      </c>
      <c r="AA2914" s="4" t="s">
        <v>108</v>
      </c>
      <c r="AB2914" s="4">
        <v>4</v>
      </c>
      <c r="AC2914" s="4" t="s">
        <v>5748</v>
      </c>
      <c r="AD2914" s="36">
        <v>6</v>
      </c>
      <c r="AE2914" s="36" t="s">
        <v>7699</v>
      </c>
      <c r="AF2914" s="4"/>
      <c r="AG2914" s="4"/>
      <c r="AH2914" s="4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</row>
    <row r="2915" spans="1:46" ht="15.75" customHeight="1" x14ac:dyDescent="0.35">
      <c r="A2915" s="4">
        <v>2026</v>
      </c>
      <c r="B2915" s="4" t="s">
        <v>147</v>
      </c>
      <c r="C2915" s="4" t="s">
        <v>207</v>
      </c>
      <c r="D2915" s="55">
        <v>45945</v>
      </c>
      <c r="E2915" s="4" t="s">
        <v>3708</v>
      </c>
      <c r="F2915" s="4" t="s">
        <v>3709</v>
      </c>
      <c r="G2915" s="4" t="s">
        <v>37</v>
      </c>
      <c r="H2915" s="4" t="s">
        <v>38</v>
      </c>
      <c r="I2915" s="4" t="s">
        <v>2755</v>
      </c>
      <c r="J2915" s="4">
        <v>2</v>
      </c>
      <c r="K2915" s="55">
        <v>46052</v>
      </c>
      <c r="L2915" s="4" t="s">
        <v>860</v>
      </c>
      <c r="M2915" s="4" t="s">
        <v>5415</v>
      </c>
      <c r="N2915" s="55" t="s">
        <v>4546</v>
      </c>
      <c r="O2915" s="4" t="s">
        <v>7700</v>
      </c>
      <c r="P2915" s="55">
        <v>46052</v>
      </c>
      <c r="Q2915" s="4" t="s">
        <v>7701</v>
      </c>
      <c r="R2915" s="55">
        <v>46052</v>
      </c>
      <c r="S2915" s="4" t="s">
        <v>7702</v>
      </c>
      <c r="T2915" s="56">
        <v>0</v>
      </c>
      <c r="U2915" s="56" t="s">
        <v>150</v>
      </c>
      <c r="V2915" s="56">
        <v>301759</v>
      </c>
      <c r="W2915" s="56" t="s">
        <v>473</v>
      </c>
      <c r="X2915" s="56">
        <v>301759</v>
      </c>
      <c r="Y2915" s="56" t="s">
        <v>473</v>
      </c>
      <c r="Z2915" s="56">
        <v>22</v>
      </c>
      <c r="AA2915" s="56" t="s">
        <v>108</v>
      </c>
      <c r="AB2915" s="56">
        <v>9</v>
      </c>
      <c r="AC2915" s="56" t="s">
        <v>108</v>
      </c>
      <c r="AD2915" s="37">
        <v>1</v>
      </c>
      <c r="AE2915" s="37" t="s">
        <v>474</v>
      </c>
      <c r="AF2915" s="4"/>
      <c r="AG2915" s="4"/>
      <c r="AH2915" s="4"/>
      <c r="AI2915" s="6"/>
      <c r="AJ2915" s="6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</row>
    <row r="2916" spans="1:46" ht="15.75" customHeight="1" x14ac:dyDescent="0.35">
      <c r="A2916" s="4">
        <v>2025</v>
      </c>
      <c r="B2916" s="4" t="s">
        <v>147</v>
      </c>
      <c r="C2916" s="4" t="s">
        <v>148</v>
      </c>
      <c r="D2916" s="55">
        <v>45932</v>
      </c>
      <c r="E2916" s="4" t="s">
        <v>3708</v>
      </c>
      <c r="F2916" s="4" t="s">
        <v>3709</v>
      </c>
      <c r="G2916" s="4" t="s">
        <v>37</v>
      </c>
      <c r="H2916" s="4" t="s">
        <v>38</v>
      </c>
      <c r="I2916" s="4" t="s">
        <v>3923</v>
      </c>
      <c r="J2916" s="4">
        <v>4</v>
      </c>
      <c r="K2916" s="55">
        <v>45981</v>
      </c>
      <c r="L2916" s="4" t="s">
        <v>860</v>
      </c>
      <c r="M2916" s="4" t="s">
        <v>2983</v>
      </c>
      <c r="N2916" s="55" t="s">
        <v>4546</v>
      </c>
      <c r="O2916" s="4" t="s">
        <v>7703</v>
      </c>
      <c r="P2916" s="55">
        <v>45981</v>
      </c>
      <c r="Q2916" s="4" t="s">
        <v>7704</v>
      </c>
      <c r="R2916" s="4"/>
      <c r="S2916" s="4"/>
      <c r="T2916" s="56">
        <v>0</v>
      </c>
      <c r="U2916" s="56" t="s">
        <v>150</v>
      </c>
      <c r="V2916" s="56">
        <v>300929</v>
      </c>
      <c r="W2916" s="56" t="s">
        <v>4119</v>
      </c>
      <c r="X2916" s="56">
        <v>300929</v>
      </c>
      <c r="Y2916" s="56" t="s">
        <v>4119</v>
      </c>
      <c r="Z2916" s="56">
        <v>10</v>
      </c>
      <c r="AA2916" s="56" t="s">
        <v>256</v>
      </c>
      <c r="AB2916" s="56">
        <v>6</v>
      </c>
      <c r="AC2916" s="56" t="s">
        <v>880</v>
      </c>
      <c r="AD2916" s="37">
        <v>3</v>
      </c>
      <c r="AE2916" s="37" t="s">
        <v>4120</v>
      </c>
      <c r="AF2916" s="4"/>
      <c r="AG2916" s="4"/>
      <c r="AH2916" s="4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</row>
    <row r="2917" spans="1:46" ht="15.75" customHeight="1" x14ac:dyDescent="0.35">
      <c r="A2917" s="4">
        <v>2025</v>
      </c>
      <c r="B2917" s="4" t="s">
        <v>147</v>
      </c>
      <c r="C2917" s="4" t="s">
        <v>148</v>
      </c>
      <c r="D2917" s="55">
        <v>45940</v>
      </c>
      <c r="E2917" s="4" t="s">
        <v>3708</v>
      </c>
      <c r="F2917" s="4" t="s">
        <v>3709</v>
      </c>
      <c r="G2917" s="4" t="s">
        <v>37</v>
      </c>
      <c r="H2917" s="4" t="s">
        <v>38</v>
      </c>
      <c r="I2917" s="4" t="s">
        <v>2948</v>
      </c>
      <c r="J2917" s="4">
        <v>3</v>
      </c>
      <c r="K2917" s="55">
        <v>45989</v>
      </c>
      <c r="L2917" s="4" t="s">
        <v>860</v>
      </c>
      <c r="M2917" s="4" t="s">
        <v>4665</v>
      </c>
      <c r="N2917" s="55" t="s">
        <v>4516</v>
      </c>
      <c r="O2917" s="4" t="s">
        <v>7705</v>
      </c>
      <c r="P2917" s="55">
        <v>45989</v>
      </c>
      <c r="Q2917" s="4" t="s">
        <v>7706</v>
      </c>
      <c r="R2917" s="4"/>
      <c r="S2917" s="4"/>
      <c r="T2917" s="4">
        <v>0</v>
      </c>
      <c r="U2917" s="4" t="s">
        <v>150</v>
      </c>
      <c r="V2917" s="4">
        <v>300414</v>
      </c>
      <c r="W2917" s="4" t="s">
        <v>2627</v>
      </c>
      <c r="X2917" s="4">
        <v>300414</v>
      </c>
      <c r="Y2917" s="4" t="s">
        <v>2627</v>
      </c>
      <c r="Z2917" s="4">
        <v>4</v>
      </c>
      <c r="AA2917" s="4" t="s">
        <v>301</v>
      </c>
      <c r="AB2917" s="4">
        <v>5</v>
      </c>
      <c r="AC2917" s="4" t="s">
        <v>2628</v>
      </c>
      <c r="AD2917" s="36">
        <v>20</v>
      </c>
      <c r="AE2917" s="36" t="s">
        <v>2629</v>
      </c>
      <c r="AF2917" s="4"/>
      <c r="AG2917" s="4"/>
      <c r="AH2917" s="4"/>
      <c r="AI2917" s="6"/>
      <c r="AJ2917" s="6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</row>
    <row r="2918" spans="1:46" ht="15.75" customHeight="1" x14ac:dyDescent="0.35">
      <c r="A2918" s="4">
        <v>2025</v>
      </c>
      <c r="B2918" s="4" t="s">
        <v>147</v>
      </c>
      <c r="C2918" s="4" t="s">
        <v>148</v>
      </c>
      <c r="D2918" s="55">
        <v>45920</v>
      </c>
      <c r="E2918" s="4" t="s">
        <v>3708</v>
      </c>
      <c r="F2918" s="4" t="s">
        <v>3709</v>
      </c>
      <c r="G2918" s="4" t="s">
        <v>37</v>
      </c>
      <c r="H2918" s="4" t="s">
        <v>38</v>
      </c>
      <c r="I2918" s="4" t="s">
        <v>2712</v>
      </c>
      <c r="J2918" s="4">
        <v>8</v>
      </c>
      <c r="K2918" s="55">
        <v>46022</v>
      </c>
      <c r="L2918" s="4" t="s">
        <v>860</v>
      </c>
      <c r="M2918" s="4" t="s">
        <v>7707</v>
      </c>
      <c r="N2918" s="55" t="s">
        <v>4546</v>
      </c>
      <c r="O2918" s="4" t="s">
        <v>7708</v>
      </c>
      <c r="P2918" s="55">
        <v>46022</v>
      </c>
      <c r="Q2918" s="4" t="s">
        <v>7709</v>
      </c>
      <c r="R2918" s="4"/>
      <c r="S2918" s="4"/>
      <c r="T2918" s="4">
        <v>0</v>
      </c>
      <c r="U2918" s="4" t="s">
        <v>150</v>
      </c>
      <c r="V2918" s="4">
        <v>301799</v>
      </c>
      <c r="W2918" s="4" t="s">
        <v>7710</v>
      </c>
      <c r="X2918" s="4">
        <v>301799</v>
      </c>
      <c r="Y2918" s="4" t="s">
        <v>7710</v>
      </c>
      <c r="Z2918" s="4">
        <v>23</v>
      </c>
      <c r="AA2918" s="4" t="s">
        <v>113</v>
      </c>
      <c r="AB2918" s="4">
        <v>4</v>
      </c>
      <c r="AC2918" s="4" t="s">
        <v>1512</v>
      </c>
      <c r="AD2918" s="36">
        <v>4</v>
      </c>
      <c r="AE2918" s="36" t="s">
        <v>7711</v>
      </c>
      <c r="AF2918" s="4"/>
      <c r="AG2918" s="4"/>
      <c r="AH2918" s="4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</row>
    <row r="2919" spans="1:46" ht="15.75" customHeight="1" x14ac:dyDescent="0.35">
      <c r="A2919" s="4">
        <v>2025</v>
      </c>
      <c r="B2919" s="4" t="s">
        <v>147</v>
      </c>
      <c r="C2919" s="4" t="s">
        <v>148</v>
      </c>
      <c r="D2919" s="55">
        <v>45929</v>
      </c>
      <c r="E2919" s="4" t="s">
        <v>3708</v>
      </c>
      <c r="F2919" s="4" t="s">
        <v>3709</v>
      </c>
      <c r="G2919" s="4" t="s">
        <v>37</v>
      </c>
      <c r="H2919" s="4" t="s">
        <v>38</v>
      </c>
      <c r="I2919" s="4" t="s">
        <v>2712</v>
      </c>
      <c r="J2919" s="4">
        <v>5</v>
      </c>
      <c r="K2919" s="55">
        <v>46009</v>
      </c>
      <c r="L2919" s="4" t="s">
        <v>860</v>
      </c>
      <c r="M2919" s="4" t="s">
        <v>4665</v>
      </c>
      <c r="N2919" s="55" t="s">
        <v>3710</v>
      </c>
      <c r="O2919" s="4" t="s">
        <v>7712</v>
      </c>
      <c r="P2919" s="55">
        <v>46009</v>
      </c>
      <c r="Q2919" s="4" t="s">
        <v>7713</v>
      </c>
      <c r="R2919" s="4"/>
      <c r="S2919" s="4"/>
      <c r="T2919" s="56">
        <v>0</v>
      </c>
      <c r="U2919" s="56" t="s">
        <v>150</v>
      </c>
      <c r="V2919" s="56">
        <v>300324</v>
      </c>
      <c r="W2919" s="56" t="s">
        <v>7714</v>
      </c>
      <c r="X2919" s="56">
        <v>300324</v>
      </c>
      <c r="Y2919" s="56" t="s">
        <v>7714</v>
      </c>
      <c r="Z2919" s="56">
        <v>3</v>
      </c>
      <c r="AA2919" s="56" t="s">
        <v>152</v>
      </c>
      <c r="AB2919" s="56">
        <v>7</v>
      </c>
      <c r="AC2919" s="56" t="s">
        <v>3098</v>
      </c>
      <c r="AD2919" s="37">
        <v>8</v>
      </c>
      <c r="AE2919" s="37" t="s">
        <v>7715</v>
      </c>
      <c r="AF2919" s="4"/>
      <c r="AG2919" s="4"/>
      <c r="AH2919" s="4"/>
      <c r="AI2919" s="6"/>
      <c r="AJ2919" s="6"/>
      <c r="AK2919" s="6"/>
      <c r="AL2919" s="6"/>
      <c r="AM2919" s="6"/>
      <c r="AN2919" s="6"/>
      <c r="AO2919" s="6"/>
      <c r="AP2919" s="6"/>
      <c r="AQ2919" s="6"/>
      <c r="AR2919" s="6"/>
      <c r="AS2919" s="6"/>
      <c r="AT2919" s="6"/>
    </row>
    <row r="2920" spans="1:46" ht="15.75" customHeight="1" x14ac:dyDescent="0.35">
      <c r="A2920" s="4">
        <v>2025</v>
      </c>
      <c r="B2920" s="4" t="s">
        <v>147</v>
      </c>
      <c r="C2920" s="4" t="s">
        <v>207</v>
      </c>
      <c r="D2920" s="55">
        <v>45945</v>
      </c>
      <c r="E2920" s="4" t="s">
        <v>3708</v>
      </c>
      <c r="F2920" s="4" t="s">
        <v>3709</v>
      </c>
      <c r="G2920" s="4" t="s">
        <v>37</v>
      </c>
      <c r="H2920" s="4" t="s">
        <v>38</v>
      </c>
      <c r="I2920" s="4" t="s">
        <v>4520</v>
      </c>
      <c r="J2920" s="4">
        <v>4</v>
      </c>
      <c r="K2920" s="55">
        <v>45985</v>
      </c>
      <c r="L2920" s="4" t="s">
        <v>860</v>
      </c>
      <c r="M2920" s="4" t="s">
        <v>4545</v>
      </c>
      <c r="N2920" s="55" t="s">
        <v>3710</v>
      </c>
      <c r="O2920" s="4" t="s">
        <v>7716</v>
      </c>
      <c r="P2920" s="55">
        <v>45985</v>
      </c>
      <c r="Q2920" s="4" t="s">
        <v>7717</v>
      </c>
      <c r="R2920" s="4"/>
      <c r="S2920" s="4"/>
      <c r="T2920" s="56">
        <v>0</v>
      </c>
      <c r="U2920" s="56" t="s">
        <v>150</v>
      </c>
      <c r="V2920" s="56">
        <v>300549</v>
      </c>
      <c r="W2920" s="56" t="s">
        <v>2381</v>
      </c>
      <c r="X2920" s="56">
        <v>300549</v>
      </c>
      <c r="Y2920" s="56" t="s">
        <v>2381</v>
      </c>
      <c r="Z2920" s="56">
        <v>6</v>
      </c>
      <c r="AA2920" s="56" t="s">
        <v>413</v>
      </c>
      <c r="AB2920" s="56">
        <v>1</v>
      </c>
      <c r="AC2920" s="56" t="s">
        <v>413</v>
      </c>
      <c r="AD2920" s="37">
        <v>1</v>
      </c>
      <c r="AE2920" s="37" t="s">
        <v>413</v>
      </c>
      <c r="AF2920" s="4"/>
      <c r="AG2920" s="4"/>
      <c r="AH2920" s="4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</row>
    <row r="2921" spans="1:46" ht="15.75" customHeight="1" x14ac:dyDescent="0.35">
      <c r="A2921" s="4">
        <v>2025</v>
      </c>
      <c r="B2921" s="4" t="s">
        <v>147</v>
      </c>
      <c r="C2921" s="4" t="s">
        <v>148</v>
      </c>
      <c r="D2921" s="55">
        <v>45946</v>
      </c>
      <c r="E2921" s="4" t="s">
        <v>4533</v>
      </c>
      <c r="F2921" s="4" t="s">
        <v>3709</v>
      </c>
      <c r="G2921" s="4" t="s">
        <v>921</v>
      </c>
      <c r="H2921" s="4" t="s">
        <v>38</v>
      </c>
      <c r="I2921" s="4" t="s">
        <v>4520</v>
      </c>
      <c r="J2921" s="4">
        <v>2</v>
      </c>
      <c r="K2921" s="57">
        <v>45961</v>
      </c>
      <c r="L2921" s="4" t="s">
        <v>860</v>
      </c>
      <c r="M2921" s="4" t="s">
        <v>2983</v>
      </c>
      <c r="N2921" s="55" t="s">
        <v>3710</v>
      </c>
      <c r="O2921" s="4" t="s">
        <v>7718</v>
      </c>
      <c r="P2921" s="55">
        <v>45961</v>
      </c>
      <c r="Q2921" s="4" t="s">
        <v>7719</v>
      </c>
      <c r="R2921" s="4"/>
      <c r="S2921" s="4"/>
      <c r="T2921" s="4">
        <v>0</v>
      </c>
      <c r="U2921" s="4" t="s">
        <v>150</v>
      </c>
      <c r="V2921" s="4">
        <v>301195</v>
      </c>
      <c r="W2921" s="4" t="s">
        <v>5299</v>
      </c>
      <c r="X2921" s="4">
        <v>301195</v>
      </c>
      <c r="Y2921" s="4" t="s">
        <v>5299</v>
      </c>
      <c r="Z2921" s="4">
        <v>13</v>
      </c>
      <c r="AA2921" s="4" t="s">
        <v>314</v>
      </c>
      <c r="AB2921" s="4">
        <v>9</v>
      </c>
      <c r="AC2921" s="4" t="s">
        <v>808</v>
      </c>
      <c r="AD2921" s="36">
        <v>7</v>
      </c>
      <c r="AE2921" s="36" t="s">
        <v>5300</v>
      </c>
      <c r="AF2921" s="4"/>
      <c r="AG2921" s="4"/>
      <c r="AH2921" s="4"/>
      <c r="AI2921" s="6"/>
      <c r="AJ2921" s="6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</row>
    <row r="2922" spans="1:46" ht="15.75" customHeight="1" x14ac:dyDescent="0.35">
      <c r="A2922" s="4">
        <v>2025</v>
      </c>
      <c r="B2922" s="4" t="s">
        <v>147</v>
      </c>
      <c r="C2922" s="4" t="s">
        <v>148</v>
      </c>
      <c r="D2922" s="55">
        <v>45917</v>
      </c>
      <c r="E2922" s="4" t="s">
        <v>3708</v>
      </c>
      <c r="F2922" s="4" t="s">
        <v>3709</v>
      </c>
      <c r="G2922" s="4" t="s">
        <v>37</v>
      </c>
      <c r="H2922" s="4" t="s">
        <v>38</v>
      </c>
      <c r="I2922" s="4" t="s">
        <v>2742</v>
      </c>
      <c r="J2922" s="4">
        <v>4</v>
      </c>
      <c r="K2922" s="55">
        <v>45959</v>
      </c>
      <c r="L2922" s="4" t="s">
        <v>860</v>
      </c>
      <c r="M2922" s="4" t="s">
        <v>2983</v>
      </c>
      <c r="N2922" s="55" t="s">
        <v>4516</v>
      </c>
      <c r="O2922" s="4" t="s">
        <v>7720</v>
      </c>
      <c r="P2922" s="55">
        <v>45959</v>
      </c>
      <c r="Q2922" s="4" t="s">
        <v>7721</v>
      </c>
      <c r="R2922" s="4"/>
      <c r="S2922" s="4"/>
      <c r="T2922" s="4">
        <v>0</v>
      </c>
      <c r="U2922" s="4" t="s">
        <v>150</v>
      </c>
      <c r="V2922" s="4">
        <v>300866</v>
      </c>
      <c r="W2922" s="4" t="s">
        <v>7722</v>
      </c>
      <c r="X2922" s="4">
        <v>300866</v>
      </c>
      <c r="Y2922" s="4" t="s">
        <v>7722</v>
      </c>
      <c r="Z2922" s="4">
        <v>9</v>
      </c>
      <c r="AA2922" s="4" t="s">
        <v>417</v>
      </c>
      <c r="AB2922" s="4">
        <v>6</v>
      </c>
      <c r="AC2922" s="4" t="s">
        <v>4659</v>
      </c>
      <c r="AD2922" s="36">
        <v>15</v>
      </c>
      <c r="AE2922" s="36" t="s">
        <v>7723</v>
      </c>
      <c r="AF2922" s="4"/>
      <c r="AG2922" s="4"/>
      <c r="AH2922" s="4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</row>
    <row r="2923" spans="1:46" ht="15.75" customHeight="1" x14ac:dyDescent="0.35">
      <c r="A2923" s="4">
        <v>2026</v>
      </c>
      <c r="B2923" s="4" t="s">
        <v>147</v>
      </c>
      <c r="C2923" s="4" t="s">
        <v>148</v>
      </c>
      <c r="D2923" s="55">
        <v>45915</v>
      </c>
      <c r="E2923" s="4" t="s">
        <v>3708</v>
      </c>
      <c r="F2923" s="4" t="s">
        <v>3709</v>
      </c>
      <c r="G2923" s="4" t="s">
        <v>37</v>
      </c>
      <c r="H2923" s="4" t="s">
        <v>38</v>
      </c>
      <c r="I2923" s="4" t="s">
        <v>2742</v>
      </c>
      <c r="J2923" s="4">
        <v>6</v>
      </c>
      <c r="K2923" s="55">
        <v>46139</v>
      </c>
      <c r="L2923" s="4" t="s">
        <v>860</v>
      </c>
      <c r="M2923" s="4" t="s">
        <v>3185</v>
      </c>
      <c r="N2923" s="55" t="s">
        <v>3710</v>
      </c>
      <c r="O2923" s="4" t="s">
        <v>7724</v>
      </c>
      <c r="P2923" s="55">
        <v>46139</v>
      </c>
      <c r="Q2923" s="4" t="s">
        <v>7725</v>
      </c>
      <c r="R2923" s="55">
        <v>46139</v>
      </c>
      <c r="S2923" s="4" t="s">
        <v>7726</v>
      </c>
      <c r="T2923" s="4">
        <v>0</v>
      </c>
      <c r="U2923" s="4" t="s">
        <v>150</v>
      </c>
      <c r="V2923" s="4">
        <v>301861</v>
      </c>
      <c r="W2923" s="4" t="s">
        <v>7727</v>
      </c>
      <c r="X2923" s="4">
        <v>301861</v>
      </c>
      <c r="Y2923" s="4" t="s">
        <v>7727</v>
      </c>
      <c r="Z2923" s="4">
        <v>9</v>
      </c>
      <c r="AA2923" s="4" t="s">
        <v>417</v>
      </c>
      <c r="AB2923" s="4">
        <v>7</v>
      </c>
      <c r="AC2923" s="4" t="s">
        <v>495</v>
      </c>
      <c r="AD2923" s="36">
        <v>20</v>
      </c>
      <c r="AE2923" s="36" t="s">
        <v>7728</v>
      </c>
      <c r="AF2923" s="4"/>
      <c r="AG2923" s="4"/>
      <c r="AH2923" s="4"/>
      <c r="AI2923" s="6"/>
      <c r="AJ2923" s="6"/>
      <c r="AK2923" s="6"/>
      <c r="AL2923" s="6"/>
      <c r="AM2923" s="6"/>
      <c r="AN2923" s="6"/>
      <c r="AO2923" s="6"/>
      <c r="AP2923" s="6"/>
      <c r="AQ2923" s="6"/>
      <c r="AR2923" s="6"/>
      <c r="AS2923" s="6"/>
      <c r="AT2923" s="6"/>
    </row>
    <row r="2924" spans="1:46" ht="15.75" customHeight="1" x14ac:dyDescent="0.35">
      <c r="A2924" s="4">
        <v>2026</v>
      </c>
      <c r="B2924" s="4" t="s">
        <v>147</v>
      </c>
      <c r="C2924" s="4" t="s">
        <v>148</v>
      </c>
      <c r="D2924" s="55">
        <v>45924</v>
      </c>
      <c r="E2924" s="4" t="s">
        <v>3708</v>
      </c>
      <c r="F2924" s="4" t="s">
        <v>3709</v>
      </c>
      <c r="G2924" s="4" t="s">
        <v>37</v>
      </c>
      <c r="H2924" s="4" t="s">
        <v>38</v>
      </c>
      <c r="I2924" s="4" t="s">
        <v>2742</v>
      </c>
      <c r="J2924" s="4">
        <v>4</v>
      </c>
      <c r="K2924" s="57">
        <v>46059</v>
      </c>
      <c r="L2924" s="4" t="s">
        <v>860</v>
      </c>
      <c r="M2924" s="4" t="s">
        <v>6713</v>
      </c>
      <c r="N2924" s="55" t="s">
        <v>5332</v>
      </c>
      <c r="O2924" s="4" t="s">
        <v>7729</v>
      </c>
      <c r="P2924" s="55">
        <v>46059</v>
      </c>
      <c r="Q2924" s="4" t="s">
        <v>7730</v>
      </c>
      <c r="R2924" s="55">
        <v>46059</v>
      </c>
      <c r="S2924" s="4" t="s">
        <v>7731</v>
      </c>
      <c r="T2924" s="4">
        <v>0</v>
      </c>
      <c r="U2924" s="4" t="s">
        <v>150</v>
      </c>
      <c r="V2924" s="4">
        <v>300858</v>
      </c>
      <c r="W2924" s="4" t="s">
        <v>7732</v>
      </c>
      <c r="X2924" s="4">
        <v>300858</v>
      </c>
      <c r="Y2924" s="4" t="s">
        <v>7732</v>
      </c>
      <c r="Z2924" s="4">
        <v>9</v>
      </c>
      <c r="AA2924" s="4" t="s">
        <v>417</v>
      </c>
      <c r="AB2924" s="4">
        <v>6</v>
      </c>
      <c r="AC2924" s="4" t="s">
        <v>4659</v>
      </c>
      <c r="AD2924" s="36">
        <v>7</v>
      </c>
      <c r="AE2924" s="36" t="s">
        <v>7733</v>
      </c>
      <c r="AF2924" s="4"/>
      <c r="AG2924" s="4"/>
      <c r="AH2924" s="4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</row>
    <row r="2925" spans="1:46" ht="15.75" customHeight="1" x14ac:dyDescent="0.35">
      <c r="A2925" s="4">
        <v>2026</v>
      </c>
      <c r="B2925" s="4" t="s">
        <v>147</v>
      </c>
      <c r="C2925" s="4" t="s">
        <v>148</v>
      </c>
      <c r="D2925" s="55">
        <v>45956</v>
      </c>
      <c r="E2925" s="4" t="s">
        <v>3708</v>
      </c>
      <c r="F2925" s="4" t="s">
        <v>3709</v>
      </c>
      <c r="G2925" s="4" t="s">
        <v>37</v>
      </c>
      <c r="H2925" s="4" t="s">
        <v>4538</v>
      </c>
      <c r="I2925" s="4" t="s">
        <v>2742</v>
      </c>
      <c r="J2925" s="4">
        <v>3</v>
      </c>
      <c r="K2925" s="57">
        <v>46092</v>
      </c>
      <c r="L2925" s="4" t="s">
        <v>4540</v>
      </c>
      <c r="M2925" s="4"/>
      <c r="N2925" s="55" t="s">
        <v>3710</v>
      </c>
      <c r="O2925" s="4"/>
      <c r="P2925" s="57"/>
      <c r="Q2925" s="4"/>
      <c r="R2925" s="56"/>
      <c r="S2925" s="4"/>
      <c r="T2925" s="56">
        <v>0</v>
      </c>
      <c r="U2925" s="56" t="s">
        <v>150</v>
      </c>
      <c r="V2925" s="56">
        <v>301557</v>
      </c>
      <c r="W2925" s="56" t="s">
        <v>7569</v>
      </c>
      <c r="X2925" s="56">
        <v>301557</v>
      </c>
      <c r="Y2925" s="56" t="s">
        <v>7569</v>
      </c>
      <c r="Z2925" s="56">
        <v>20</v>
      </c>
      <c r="AA2925" s="56" t="s">
        <v>324</v>
      </c>
      <c r="AB2925" s="56">
        <v>4</v>
      </c>
      <c r="AC2925" s="56" t="s">
        <v>1570</v>
      </c>
      <c r="AD2925" s="37">
        <v>2</v>
      </c>
      <c r="AE2925" s="37" t="s">
        <v>7570</v>
      </c>
      <c r="AF2925" s="4"/>
      <c r="AG2925" s="4"/>
      <c r="AH2925" s="4"/>
      <c r="AI2925" s="6"/>
      <c r="AJ2925" s="6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</row>
    <row r="2926" spans="1:46" ht="15.75" customHeight="1" x14ac:dyDescent="0.35">
      <c r="A2926" s="4">
        <v>2025</v>
      </c>
      <c r="B2926" s="4" t="s">
        <v>147</v>
      </c>
      <c r="C2926" s="4" t="s">
        <v>148</v>
      </c>
      <c r="D2926" s="55">
        <v>45943</v>
      </c>
      <c r="E2926" s="4" t="s">
        <v>3708</v>
      </c>
      <c r="F2926" s="4" t="s">
        <v>3709</v>
      </c>
      <c r="G2926" s="4" t="s">
        <v>37</v>
      </c>
      <c r="H2926" s="4" t="s">
        <v>38</v>
      </c>
      <c r="I2926" s="4" t="s">
        <v>4520</v>
      </c>
      <c r="J2926" s="4">
        <v>3</v>
      </c>
      <c r="K2926" s="55">
        <v>46017</v>
      </c>
      <c r="L2926" s="4" t="s">
        <v>860</v>
      </c>
      <c r="M2926" s="4" t="s">
        <v>4545</v>
      </c>
      <c r="N2926" s="55" t="s">
        <v>3710</v>
      </c>
      <c r="O2926" s="4" t="s">
        <v>7734</v>
      </c>
      <c r="P2926" s="55">
        <v>46017</v>
      </c>
      <c r="Q2926" s="4" t="s">
        <v>7735</v>
      </c>
      <c r="R2926" s="4"/>
      <c r="S2926" s="4"/>
      <c r="T2926" s="4">
        <v>0</v>
      </c>
      <c r="U2926" s="4" t="s">
        <v>150</v>
      </c>
      <c r="V2926" s="4">
        <v>300633</v>
      </c>
      <c r="W2926" s="4" t="s">
        <v>7736</v>
      </c>
      <c r="X2926" s="4">
        <v>300633</v>
      </c>
      <c r="Y2926" s="4" t="s">
        <v>7736</v>
      </c>
      <c r="Z2926" s="4">
        <v>6</v>
      </c>
      <c r="AA2926" s="4" t="s">
        <v>413</v>
      </c>
      <c r="AB2926" s="4">
        <v>8</v>
      </c>
      <c r="AC2926" s="4" t="s">
        <v>760</v>
      </c>
      <c r="AD2926" s="36">
        <v>11</v>
      </c>
      <c r="AE2926" s="36" t="s">
        <v>7737</v>
      </c>
      <c r="AF2926" s="4"/>
      <c r="AG2926" s="4"/>
      <c r="AH2926" s="4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</row>
    <row r="2927" spans="1:46" ht="15.75" customHeight="1" x14ac:dyDescent="0.35">
      <c r="A2927" s="4">
        <v>2026</v>
      </c>
      <c r="B2927" s="4" t="s">
        <v>147</v>
      </c>
      <c r="C2927" s="4" t="s">
        <v>148</v>
      </c>
      <c r="D2927" s="55">
        <v>45929</v>
      </c>
      <c r="E2927" s="4" t="s">
        <v>3708</v>
      </c>
      <c r="F2927" s="4" t="s">
        <v>3709</v>
      </c>
      <c r="G2927" s="4" t="s">
        <v>37</v>
      </c>
      <c r="H2927" s="4" t="s">
        <v>4538</v>
      </c>
      <c r="I2927" s="4" t="s">
        <v>2742</v>
      </c>
      <c r="J2927" s="4">
        <v>1</v>
      </c>
      <c r="K2927" s="55">
        <v>45929</v>
      </c>
      <c r="L2927" s="4" t="s">
        <v>4540</v>
      </c>
      <c r="M2927" s="4"/>
      <c r="N2927" s="55" t="s">
        <v>3710</v>
      </c>
      <c r="O2927" s="4"/>
      <c r="P2927" s="55"/>
      <c r="Q2927" s="4"/>
      <c r="R2927" s="4"/>
      <c r="S2927" s="4"/>
      <c r="T2927" s="4">
        <v>0</v>
      </c>
      <c r="U2927" s="4" t="s">
        <v>150</v>
      </c>
      <c r="V2927" s="4">
        <v>300844</v>
      </c>
      <c r="W2927" s="4" t="s">
        <v>7738</v>
      </c>
      <c r="X2927" s="4">
        <v>300844</v>
      </c>
      <c r="Y2927" s="4" t="s">
        <v>7738</v>
      </c>
      <c r="Z2927" s="4">
        <v>9</v>
      </c>
      <c r="AA2927" s="4" t="s">
        <v>417</v>
      </c>
      <c r="AB2927" s="4">
        <v>5</v>
      </c>
      <c r="AC2927" s="4" t="s">
        <v>721</v>
      </c>
      <c r="AD2927" s="36">
        <v>3</v>
      </c>
      <c r="AE2927" s="36" t="s">
        <v>7739</v>
      </c>
      <c r="AF2927" s="4"/>
      <c r="AG2927" s="4"/>
      <c r="AH2927" s="4"/>
      <c r="AI2927" s="6"/>
      <c r="AJ2927" s="6"/>
      <c r="AK2927" s="6"/>
      <c r="AL2927" s="6"/>
      <c r="AM2927" s="6"/>
      <c r="AN2927" s="6"/>
      <c r="AO2927" s="6"/>
      <c r="AP2927" s="6"/>
      <c r="AQ2927" s="6"/>
      <c r="AR2927" s="6"/>
      <c r="AS2927" s="6"/>
      <c r="AT2927" s="6"/>
    </row>
    <row r="2928" spans="1:46" ht="15.75" customHeight="1" x14ac:dyDescent="0.35">
      <c r="A2928" s="4">
        <v>2025</v>
      </c>
      <c r="B2928" s="4" t="s">
        <v>147</v>
      </c>
      <c r="C2928" s="4" t="s">
        <v>148</v>
      </c>
      <c r="D2928" s="55">
        <v>45933</v>
      </c>
      <c r="E2928" s="4" t="s">
        <v>3708</v>
      </c>
      <c r="F2928" s="4" t="s">
        <v>3709</v>
      </c>
      <c r="G2928" s="4" t="s">
        <v>37</v>
      </c>
      <c r="H2928" s="4" t="s">
        <v>38</v>
      </c>
      <c r="I2928" s="4" t="s">
        <v>2742</v>
      </c>
      <c r="J2928" s="4">
        <v>4</v>
      </c>
      <c r="K2928" s="57">
        <v>45953</v>
      </c>
      <c r="L2928" s="4" t="s">
        <v>860</v>
      </c>
      <c r="M2928" s="4" t="s">
        <v>2983</v>
      </c>
      <c r="N2928" s="55" t="s">
        <v>4516</v>
      </c>
      <c r="O2928" s="4" t="s">
        <v>7740</v>
      </c>
      <c r="P2928" s="55">
        <v>45953</v>
      </c>
      <c r="Q2928" s="4" t="s">
        <v>7741</v>
      </c>
      <c r="R2928" s="4"/>
      <c r="S2928" s="4"/>
      <c r="T2928" s="4">
        <v>0</v>
      </c>
      <c r="U2928" s="4" t="s">
        <v>150</v>
      </c>
      <c r="V2928" s="4">
        <v>300853</v>
      </c>
      <c r="W2928" s="4" t="s">
        <v>7742</v>
      </c>
      <c r="X2928" s="4">
        <v>300853</v>
      </c>
      <c r="Y2928" s="4" t="s">
        <v>7742</v>
      </c>
      <c r="Z2928" s="4">
        <v>9</v>
      </c>
      <c r="AA2928" s="4" t="s">
        <v>417</v>
      </c>
      <c r="AB2928" s="4">
        <v>6</v>
      </c>
      <c r="AC2928" s="4" t="s">
        <v>4659</v>
      </c>
      <c r="AD2928" s="36">
        <v>2</v>
      </c>
      <c r="AE2928" s="36" t="s">
        <v>7743</v>
      </c>
      <c r="AF2928" s="4"/>
      <c r="AG2928" s="4"/>
      <c r="AH2928" s="4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</row>
    <row r="2929" spans="1:46" ht="15.75" customHeight="1" x14ac:dyDescent="0.35">
      <c r="A2929" s="4">
        <v>2026</v>
      </c>
      <c r="B2929" s="4" t="s">
        <v>147</v>
      </c>
      <c r="C2929" s="4" t="s">
        <v>207</v>
      </c>
      <c r="D2929" s="55">
        <v>45926</v>
      </c>
      <c r="E2929" s="4" t="s">
        <v>3708</v>
      </c>
      <c r="F2929" s="4" t="s">
        <v>3709</v>
      </c>
      <c r="G2929" s="4" t="s">
        <v>37</v>
      </c>
      <c r="H2929" s="4" t="s">
        <v>38</v>
      </c>
      <c r="I2929" s="4" t="s">
        <v>2742</v>
      </c>
      <c r="J2929" s="4">
        <v>4</v>
      </c>
      <c r="K2929" s="57">
        <v>46132</v>
      </c>
      <c r="L2929" s="4" t="s">
        <v>860</v>
      </c>
      <c r="M2929" s="4" t="s">
        <v>5530</v>
      </c>
      <c r="N2929" s="55" t="s">
        <v>3710</v>
      </c>
      <c r="O2929" s="4" t="s">
        <v>7744</v>
      </c>
      <c r="P2929" s="57">
        <v>46132</v>
      </c>
      <c r="Q2929" s="4" t="s">
        <v>7745</v>
      </c>
      <c r="R2929" s="57">
        <v>46132</v>
      </c>
      <c r="S2929" s="4" t="s">
        <v>7746</v>
      </c>
      <c r="T2929" s="56">
        <v>0</v>
      </c>
      <c r="U2929" s="56" t="s">
        <v>150</v>
      </c>
      <c r="V2929" s="56">
        <v>301548</v>
      </c>
      <c r="W2929" s="56" t="s">
        <v>743</v>
      </c>
      <c r="X2929" s="56">
        <v>301548</v>
      </c>
      <c r="Y2929" s="56" t="s">
        <v>743</v>
      </c>
      <c r="Z2929" s="56">
        <v>20</v>
      </c>
      <c r="AA2929" s="56" t="s">
        <v>324</v>
      </c>
      <c r="AB2929" s="56">
        <v>3</v>
      </c>
      <c r="AC2929" s="56" t="s">
        <v>621</v>
      </c>
      <c r="AD2929" s="37">
        <v>1</v>
      </c>
      <c r="AE2929" s="37" t="s">
        <v>621</v>
      </c>
      <c r="AF2929" s="4"/>
      <c r="AG2929" s="4"/>
      <c r="AH2929" s="4"/>
      <c r="AI2929" s="6"/>
      <c r="AJ2929" s="6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</row>
    <row r="2930" spans="1:46" ht="15.75" customHeight="1" x14ac:dyDescent="0.35">
      <c r="A2930" s="4">
        <v>2025</v>
      </c>
      <c r="B2930" s="4" t="s">
        <v>147</v>
      </c>
      <c r="C2930" s="4" t="s">
        <v>148</v>
      </c>
      <c r="D2930" s="55">
        <v>45939</v>
      </c>
      <c r="E2930" s="4" t="s">
        <v>3708</v>
      </c>
      <c r="F2930" s="4" t="s">
        <v>3709</v>
      </c>
      <c r="G2930" s="4" t="s">
        <v>37</v>
      </c>
      <c r="H2930" s="4" t="s">
        <v>38</v>
      </c>
      <c r="I2930" s="4" t="s">
        <v>2742</v>
      </c>
      <c r="J2930" s="4">
        <v>3</v>
      </c>
      <c r="K2930" s="55">
        <v>45988</v>
      </c>
      <c r="L2930" s="4" t="s">
        <v>860</v>
      </c>
      <c r="M2930" s="4" t="s">
        <v>5530</v>
      </c>
      <c r="N2930" s="55" t="s">
        <v>3710</v>
      </c>
      <c r="O2930" s="4" t="s">
        <v>7747</v>
      </c>
      <c r="P2930" s="55">
        <v>45988</v>
      </c>
      <c r="Q2930" s="4" t="s">
        <v>7748</v>
      </c>
      <c r="R2930" s="4"/>
      <c r="S2930" s="4"/>
      <c r="T2930" s="56">
        <v>0</v>
      </c>
      <c r="U2930" s="56" t="s">
        <v>150</v>
      </c>
      <c r="V2930" s="4">
        <v>301585</v>
      </c>
      <c r="W2930" s="56" t="s">
        <v>7749</v>
      </c>
      <c r="X2930" s="4">
        <v>301585</v>
      </c>
      <c r="Y2930" s="4" t="s">
        <v>7749</v>
      </c>
      <c r="Z2930" s="4">
        <v>20</v>
      </c>
      <c r="AA2930" s="4" t="s">
        <v>324</v>
      </c>
      <c r="AB2930" s="4">
        <v>7</v>
      </c>
      <c r="AC2930" s="4" t="s">
        <v>3228</v>
      </c>
      <c r="AD2930" s="36">
        <v>5</v>
      </c>
      <c r="AE2930" s="36" t="s">
        <v>7750</v>
      </c>
      <c r="AF2930" s="4"/>
      <c r="AG2930" s="4"/>
      <c r="AH2930" s="4"/>
      <c r="AI2930" s="6"/>
      <c r="AJ2930" s="6"/>
      <c r="AK2930" s="6"/>
      <c r="AL2930" s="6"/>
      <c r="AM2930" s="6"/>
      <c r="AN2930" s="6"/>
      <c r="AO2930" s="6"/>
      <c r="AP2930" s="6"/>
      <c r="AQ2930" s="6"/>
      <c r="AR2930" s="6"/>
      <c r="AS2930" s="6"/>
      <c r="AT2930" s="6"/>
    </row>
    <row r="2931" spans="1:46" ht="15.75" customHeight="1" x14ac:dyDescent="0.35">
      <c r="A2931" s="4">
        <v>2025</v>
      </c>
      <c r="B2931" s="4" t="s">
        <v>147</v>
      </c>
      <c r="C2931" s="4" t="s">
        <v>148</v>
      </c>
      <c r="D2931" s="55">
        <v>45940</v>
      </c>
      <c r="E2931" s="4" t="s">
        <v>3708</v>
      </c>
      <c r="F2931" s="4" t="s">
        <v>3709</v>
      </c>
      <c r="G2931" s="4" t="s">
        <v>37</v>
      </c>
      <c r="H2931" s="4" t="s">
        <v>38</v>
      </c>
      <c r="I2931" s="4" t="s">
        <v>2742</v>
      </c>
      <c r="J2931" s="4">
        <v>3</v>
      </c>
      <c r="K2931" s="55">
        <v>45959</v>
      </c>
      <c r="L2931" s="4" t="s">
        <v>860</v>
      </c>
      <c r="M2931" s="4" t="s">
        <v>2983</v>
      </c>
      <c r="N2931" s="55" t="s">
        <v>4516</v>
      </c>
      <c r="O2931" s="4" t="s">
        <v>7751</v>
      </c>
      <c r="P2931" s="55">
        <v>45959</v>
      </c>
      <c r="Q2931" s="4" t="s">
        <v>7752</v>
      </c>
      <c r="R2931" s="4"/>
      <c r="S2931" s="4"/>
      <c r="T2931" s="4">
        <v>0</v>
      </c>
      <c r="U2931" s="4" t="s">
        <v>150</v>
      </c>
      <c r="V2931" s="4">
        <v>300877</v>
      </c>
      <c r="W2931" s="4" t="s">
        <v>7753</v>
      </c>
      <c r="X2931" s="4">
        <v>300877</v>
      </c>
      <c r="Y2931" s="4" t="s">
        <v>7753</v>
      </c>
      <c r="Z2931" s="4">
        <v>9</v>
      </c>
      <c r="AA2931" s="4" t="s">
        <v>417</v>
      </c>
      <c r="AB2931" s="4">
        <v>7</v>
      </c>
      <c r="AC2931" s="4" t="s">
        <v>495</v>
      </c>
      <c r="AD2931" s="36">
        <v>10</v>
      </c>
      <c r="AE2931" s="36" t="s">
        <v>7754</v>
      </c>
      <c r="AF2931" s="4"/>
      <c r="AG2931" s="4"/>
      <c r="AH2931" s="4"/>
      <c r="AI2931" s="6"/>
      <c r="AJ2931" s="6"/>
      <c r="AK2931" s="6"/>
      <c r="AL2931" s="6"/>
      <c r="AM2931" s="6"/>
      <c r="AN2931" s="6"/>
      <c r="AO2931" s="6"/>
      <c r="AP2931" s="6"/>
      <c r="AQ2931" s="6"/>
      <c r="AR2931" s="6"/>
      <c r="AS2931" s="6"/>
      <c r="AT2931" s="6"/>
    </row>
    <row r="2932" spans="1:46" ht="15.75" customHeight="1" x14ac:dyDescent="0.35">
      <c r="A2932" s="4">
        <v>2025</v>
      </c>
      <c r="B2932" s="4" t="s">
        <v>147</v>
      </c>
      <c r="C2932" s="4" t="s">
        <v>148</v>
      </c>
      <c r="D2932" s="55">
        <v>45943</v>
      </c>
      <c r="E2932" s="4" t="s">
        <v>3708</v>
      </c>
      <c r="F2932" s="4" t="s">
        <v>3709</v>
      </c>
      <c r="G2932" s="4" t="s">
        <v>37</v>
      </c>
      <c r="H2932" s="4" t="s">
        <v>38</v>
      </c>
      <c r="I2932" s="4" t="s">
        <v>2742</v>
      </c>
      <c r="J2932" s="4">
        <v>2</v>
      </c>
      <c r="K2932" s="55">
        <v>45988</v>
      </c>
      <c r="L2932" s="4" t="s">
        <v>860</v>
      </c>
      <c r="M2932" s="4" t="s">
        <v>3185</v>
      </c>
      <c r="N2932" s="55" t="s">
        <v>4516</v>
      </c>
      <c r="O2932" s="4" t="s">
        <v>7755</v>
      </c>
      <c r="P2932" s="55">
        <v>45988</v>
      </c>
      <c r="Q2932" s="4" t="s">
        <v>7756</v>
      </c>
      <c r="R2932" s="4"/>
      <c r="S2932" s="4"/>
      <c r="T2932" s="4">
        <v>0</v>
      </c>
      <c r="U2932" s="4" t="s">
        <v>150</v>
      </c>
      <c r="V2932" s="4">
        <v>300811</v>
      </c>
      <c r="W2932" s="4" t="s">
        <v>2351</v>
      </c>
      <c r="X2932" s="4">
        <v>300811</v>
      </c>
      <c r="Y2932" s="4" t="s">
        <v>2351</v>
      </c>
      <c r="Z2932" s="4">
        <v>9</v>
      </c>
      <c r="AA2932" s="4" t="s">
        <v>417</v>
      </c>
      <c r="AB2932" s="4">
        <v>2</v>
      </c>
      <c r="AC2932" s="4" t="s">
        <v>691</v>
      </c>
      <c r="AD2932" s="36">
        <v>3</v>
      </c>
      <c r="AE2932" s="36" t="s">
        <v>202</v>
      </c>
      <c r="AF2932" s="4"/>
      <c r="AG2932" s="4"/>
      <c r="AH2932" s="4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</row>
    <row r="2933" spans="1:46" ht="15.75" customHeight="1" x14ac:dyDescent="0.35">
      <c r="A2933" s="4">
        <v>2025</v>
      </c>
      <c r="B2933" s="4" t="s">
        <v>147</v>
      </c>
      <c r="C2933" s="4" t="s">
        <v>148</v>
      </c>
      <c r="D2933" s="55">
        <v>45943</v>
      </c>
      <c r="E2933" s="4" t="s">
        <v>3708</v>
      </c>
      <c r="F2933" s="4" t="s">
        <v>3709</v>
      </c>
      <c r="G2933" s="4" t="s">
        <v>37</v>
      </c>
      <c r="H2933" s="4" t="s">
        <v>38</v>
      </c>
      <c r="I2933" s="4" t="s">
        <v>2742</v>
      </c>
      <c r="J2933" s="4">
        <v>4</v>
      </c>
      <c r="K2933" s="55">
        <v>45995</v>
      </c>
      <c r="L2933" s="4" t="s">
        <v>860</v>
      </c>
      <c r="M2933" s="4" t="s">
        <v>3185</v>
      </c>
      <c r="N2933" s="55" t="s">
        <v>4516</v>
      </c>
      <c r="O2933" s="4" t="s">
        <v>7757</v>
      </c>
      <c r="P2933" s="55">
        <v>45995</v>
      </c>
      <c r="Q2933" s="4" t="s">
        <v>7758</v>
      </c>
      <c r="R2933" s="4"/>
      <c r="S2933" s="4"/>
      <c r="T2933" s="4">
        <v>0</v>
      </c>
      <c r="U2933" s="4" t="s">
        <v>150</v>
      </c>
      <c r="V2933" s="4">
        <v>300840</v>
      </c>
      <c r="W2933" s="4" t="s">
        <v>7759</v>
      </c>
      <c r="X2933" s="4">
        <v>300840</v>
      </c>
      <c r="Y2933" s="4" t="s">
        <v>7759</v>
      </c>
      <c r="Z2933" s="4">
        <v>9</v>
      </c>
      <c r="AA2933" s="4" t="s">
        <v>417</v>
      </c>
      <c r="AB2933" s="4">
        <v>4</v>
      </c>
      <c r="AC2933" s="4" t="s">
        <v>716</v>
      </c>
      <c r="AD2933" s="36">
        <v>12</v>
      </c>
      <c r="AE2933" s="36" t="s">
        <v>7760</v>
      </c>
      <c r="AF2933" s="4"/>
      <c r="AG2933" s="4"/>
      <c r="AH2933" s="4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</row>
    <row r="2934" spans="1:46" ht="15.75" customHeight="1" x14ac:dyDescent="0.35">
      <c r="A2934" s="4">
        <v>2026</v>
      </c>
      <c r="B2934" s="4" t="s">
        <v>147</v>
      </c>
      <c r="C2934" s="4" t="s">
        <v>148</v>
      </c>
      <c r="D2934" s="55">
        <v>45946</v>
      </c>
      <c r="E2934" s="4" t="s">
        <v>3708</v>
      </c>
      <c r="F2934" s="4" t="s">
        <v>3709</v>
      </c>
      <c r="G2934" s="4" t="s">
        <v>37</v>
      </c>
      <c r="H2934" s="4" t="s">
        <v>4538</v>
      </c>
      <c r="I2934" s="4" t="s">
        <v>2742</v>
      </c>
      <c r="J2934" s="56">
        <v>2</v>
      </c>
      <c r="K2934" s="57">
        <v>46041</v>
      </c>
      <c r="L2934" s="4" t="s">
        <v>4540</v>
      </c>
      <c r="M2934" s="4"/>
      <c r="N2934" s="55" t="s">
        <v>3710</v>
      </c>
      <c r="O2934" s="4"/>
      <c r="P2934" s="55"/>
      <c r="Q2934" s="4"/>
      <c r="R2934" s="4"/>
      <c r="S2934" s="4"/>
      <c r="T2934" s="56">
        <v>0</v>
      </c>
      <c r="U2934" s="56" t="s">
        <v>150</v>
      </c>
      <c r="V2934" s="56">
        <v>301546</v>
      </c>
      <c r="W2934" s="56" t="s">
        <v>7761</v>
      </c>
      <c r="X2934" s="56">
        <v>301546</v>
      </c>
      <c r="Y2934" s="56" t="s">
        <v>7761</v>
      </c>
      <c r="Z2934" s="56">
        <v>20</v>
      </c>
      <c r="AA2934" s="56" t="s">
        <v>324</v>
      </c>
      <c r="AB2934" s="56">
        <v>2</v>
      </c>
      <c r="AC2934" s="56" t="s">
        <v>4299</v>
      </c>
      <c r="AD2934" s="37">
        <v>9</v>
      </c>
      <c r="AE2934" s="37" t="s">
        <v>7762</v>
      </c>
      <c r="AF2934" s="4"/>
      <c r="AG2934" s="4"/>
      <c r="AH2934" s="4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</row>
    <row r="2935" spans="1:46" ht="15.75" customHeight="1" x14ac:dyDescent="0.35">
      <c r="A2935" s="4">
        <v>2026</v>
      </c>
      <c r="B2935" s="4" t="s">
        <v>147</v>
      </c>
      <c r="C2935" s="4" t="s">
        <v>148</v>
      </c>
      <c r="D2935" s="55">
        <v>45946</v>
      </c>
      <c r="E2935" s="4" t="s">
        <v>3708</v>
      </c>
      <c r="F2935" s="4" t="s">
        <v>3709</v>
      </c>
      <c r="G2935" s="4" t="s">
        <v>37</v>
      </c>
      <c r="H2935" s="4" t="s">
        <v>4538</v>
      </c>
      <c r="I2935" s="4" t="s">
        <v>2742</v>
      </c>
      <c r="J2935" s="4">
        <v>4</v>
      </c>
      <c r="K2935" s="55">
        <v>46013</v>
      </c>
      <c r="L2935" s="4" t="s">
        <v>4540</v>
      </c>
      <c r="M2935" s="4"/>
      <c r="N2935" s="55" t="s">
        <v>3710</v>
      </c>
      <c r="O2935" s="4"/>
      <c r="P2935" s="55"/>
      <c r="Q2935" s="4"/>
      <c r="R2935" s="4"/>
      <c r="S2935" s="4"/>
      <c r="T2935" s="4">
        <v>0</v>
      </c>
      <c r="U2935" s="4" t="s">
        <v>150</v>
      </c>
      <c r="V2935" s="4">
        <v>300818</v>
      </c>
      <c r="W2935" s="4" t="s">
        <v>7763</v>
      </c>
      <c r="X2935" s="4">
        <v>300818</v>
      </c>
      <c r="Y2935" s="4" t="s">
        <v>7763</v>
      </c>
      <c r="Z2935" s="4">
        <v>9</v>
      </c>
      <c r="AA2935" s="4" t="s">
        <v>417</v>
      </c>
      <c r="AB2935" s="4">
        <v>3</v>
      </c>
      <c r="AC2935" s="4" t="s">
        <v>694</v>
      </c>
      <c r="AD2935" s="36">
        <v>2</v>
      </c>
      <c r="AE2935" s="36" t="s">
        <v>7764</v>
      </c>
      <c r="AF2935" s="4"/>
      <c r="AG2935" s="4"/>
      <c r="AH2935" s="4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</row>
    <row r="2936" spans="1:46" ht="15.75" customHeight="1" x14ac:dyDescent="0.35">
      <c r="A2936" s="4">
        <v>2025</v>
      </c>
      <c r="B2936" s="4" t="s">
        <v>147</v>
      </c>
      <c r="C2936" s="4" t="s">
        <v>148</v>
      </c>
      <c r="D2936" s="55">
        <v>45947</v>
      </c>
      <c r="E2936" s="4" t="s">
        <v>4420</v>
      </c>
      <c r="F2936" s="4" t="s">
        <v>3709</v>
      </c>
      <c r="G2936" s="4" t="s">
        <v>921</v>
      </c>
      <c r="H2936" s="4" t="s">
        <v>38</v>
      </c>
      <c r="I2936" s="4" t="s">
        <v>2742</v>
      </c>
      <c r="J2936" s="4">
        <v>3</v>
      </c>
      <c r="K2936" s="55">
        <v>45996</v>
      </c>
      <c r="L2936" s="4" t="s">
        <v>860</v>
      </c>
      <c r="M2936" s="4" t="s">
        <v>5530</v>
      </c>
      <c r="N2936" s="55" t="s">
        <v>3710</v>
      </c>
      <c r="O2936" s="4" t="s">
        <v>7765</v>
      </c>
      <c r="P2936" s="55">
        <v>45996</v>
      </c>
      <c r="Q2936" s="4" t="s">
        <v>7766</v>
      </c>
      <c r="R2936" s="4"/>
      <c r="S2936" s="4"/>
      <c r="T2936" s="4">
        <v>0</v>
      </c>
      <c r="U2936" s="4" t="s">
        <v>150</v>
      </c>
      <c r="V2936" s="4">
        <v>301531</v>
      </c>
      <c r="W2936" s="4" t="s">
        <v>1528</v>
      </c>
      <c r="X2936" s="4">
        <v>301531</v>
      </c>
      <c r="Y2936" s="4" t="s">
        <v>1528</v>
      </c>
      <c r="Z2936" s="4">
        <v>20</v>
      </c>
      <c r="AA2936" s="4" t="s">
        <v>324</v>
      </c>
      <c r="AB2936" s="4">
        <v>1</v>
      </c>
      <c r="AC2936" s="4" t="s">
        <v>324</v>
      </c>
      <c r="AD2936" s="36">
        <v>5</v>
      </c>
      <c r="AE2936" s="36" t="s">
        <v>1529</v>
      </c>
      <c r="AF2936" s="4"/>
      <c r="AG2936" s="4"/>
      <c r="AH2936" s="4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</row>
    <row r="2937" spans="1:46" ht="15.75" customHeight="1" x14ac:dyDescent="0.35">
      <c r="A2937" s="4">
        <v>2026</v>
      </c>
      <c r="B2937" s="4" t="s">
        <v>147</v>
      </c>
      <c r="C2937" s="4" t="s">
        <v>148</v>
      </c>
      <c r="D2937" s="55">
        <v>45940</v>
      </c>
      <c r="E2937" s="4" t="s">
        <v>3708</v>
      </c>
      <c r="F2937" s="4" t="s">
        <v>3709</v>
      </c>
      <c r="G2937" s="4" t="s">
        <v>37</v>
      </c>
      <c r="H2937" s="4" t="s">
        <v>4538</v>
      </c>
      <c r="I2937" s="4" t="s">
        <v>5120</v>
      </c>
      <c r="J2937" s="4">
        <v>2</v>
      </c>
      <c r="K2937" s="55">
        <v>45950</v>
      </c>
      <c r="L2937" s="4" t="s">
        <v>4540</v>
      </c>
      <c r="M2937" s="4"/>
      <c r="N2937" s="55" t="s">
        <v>3710</v>
      </c>
      <c r="O2937" s="4"/>
      <c r="P2937" s="55"/>
      <c r="Q2937" s="4"/>
      <c r="R2937" s="4"/>
      <c r="S2937" s="4"/>
      <c r="T2937" s="4">
        <v>0</v>
      </c>
      <c r="U2937" s="4" t="s">
        <v>150</v>
      </c>
      <c r="V2937" s="4">
        <v>300116</v>
      </c>
      <c r="W2937" s="4" t="s">
        <v>2375</v>
      </c>
      <c r="X2937" s="4">
        <v>300116</v>
      </c>
      <c r="Y2937" s="4" t="s">
        <v>2375</v>
      </c>
      <c r="Z2937" s="4">
        <v>2</v>
      </c>
      <c r="AA2937" s="4" t="s">
        <v>72</v>
      </c>
      <c r="AB2937" s="4">
        <v>5</v>
      </c>
      <c r="AC2937" s="4" t="s">
        <v>1440</v>
      </c>
      <c r="AD2937" s="36">
        <v>7</v>
      </c>
      <c r="AE2937" s="36" t="s">
        <v>2376</v>
      </c>
      <c r="AF2937" s="4"/>
      <c r="AG2937" s="4"/>
      <c r="AH2937" s="4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</row>
    <row r="2938" spans="1:46" ht="15.75" customHeight="1" x14ac:dyDescent="0.35">
      <c r="A2938" s="4">
        <v>2025</v>
      </c>
      <c r="B2938" s="4" t="s">
        <v>147</v>
      </c>
      <c r="C2938" s="4" t="s">
        <v>148</v>
      </c>
      <c r="D2938" s="55">
        <v>45940</v>
      </c>
      <c r="E2938" s="4" t="s">
        <v>3708</v>
      </c>
      <c r="F2938" s="4" t="s">
        <v>3709</v>
      </c>
      <c r="G2938" s="4" t="s">
        <v>37</v>
      </c>
      <c r="H2938" s="4" t="s">
        <v>38</v>
      </c>
      <c r="I2938" s="4" t="s">
        <v>5120</v>
      </c>
      <c r="J2938" s="56">
        <v>4</v>
      </c>
      <c r="K2938" s="57">
        <v>45973</v>
      </c>
      <c r="L2938" s="4" t="s">
        <v>860</v>
      </c>
      <c r="M2938" s="4" t="s">
        <v>6193</v>
      </c>
      <c r="N2938" s="55" t="s">
        <v>3710</v>
      </c>
      <c r="O2938" s="4" t="s">
        <v>7767</v>
      </c>
      <c r="P2938" s="55">
        <v>45973</v>
      </c>
      <c r="Q2938" s="4" t="s">
        <v>7768</v>
      </c>
      <c r="R2938" s="4"/>
      <c r="S2938" s="4"/>
      <c r="T2938" s="56">
        <v>0</v>
      </c>
      <c r="U2938" s="56" t="s">
        <v>150</v>
      </c>
      <c r="V2938" s="56">
        <v>300086</v>
      </c>
      <c r="W2938" s="56" t="s">
        <v>5154</v>
      </c>
      <c r="X2938" s="56">
        <v>300086</v>
      </c>
      <c r="Y2938" s="56" t="s">
        <v>5154</v>
      </c>
      <c r="Z2938" s="56">
        <v>2</v>
      </c>
      <c r="AA2938" s="56" t="s">
        <v>72</v>
      </c>
      <c r="AB2938" s="56">
        <v>1</v>
      </c>
      <c r="AC2938" s="56" t="s">
        <v>73</v>
      </c>
      <c r="AD2938" s="37">
        <v>2</v>
      </c>
      <c r="AE2938" s="37" t="s">
        <v>5155</v>
      </c>
      <c r="AF2938" s="4"/>
      <c r="AG2938" s="4"/>
      <c r="AH2938" s="4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</row>
    <row r="2939" spans="1:46" ht="15.75" customHeight="1" x14ac:dyDescent="0.35">
      <c r="A2939" s="4">
        <v>2026</v>
      </c>
      <c r="B2939" s="4" t="s">
        <v>147</v>
      </c>
      <c r="C2939" s="4" t="s">
        <v>148</v>
      </c>
      <c r="D2939" s="55">
        <v>45940</v>
      </c>
      <c r="E2939" s="4" t="s">
        <v>3708</v>
      </c>
      <c r="F2939" s="4" t="s">
        <v>3709</v>
      </c>
      <c r="G2939" s="4" t="s">
        <v>37</v>
      </c>
      <c r="H2939" s="4" t="s">
        <v>38</v>
      </c>
      <c r="I2939" s="4" t="s">
        <v>5120</v>
      </c>
      <c r="J2939" s="4">
        <v>5</v>
      </c>
      <c r="K2939" s="55">
        <v>46100</v>
      </c>
      <c r="L2939" s="4" t="s">
        <v>860</v>
      </c>
      <c r="M2939" s="4" t="s">
        <v>4545</v>
      </c>
      <c r="N2939" s="55" t="s">
        <v>3710</v>
      </c>
      <c r="O2939" s="4" t="s">
        <v>7769</v>
      </c>
      <c r="P2939" s="55">
        <v>46100</v>
      </c>
      <c r="Q2939" s="4" t="s">
        <v>7770</v>
      </c>
      <c r="R2939" s="55">
        <v>46100</v>
      </c>
      <c r="S2939" s="4" t="s">
        <v>7771</v>
      </c>
      <c r="T2939" s="4">
        <v>0</v>
      </c>
      <c r="U2939" s="4" t="s">
        <v>150</v>
      </c>
      <c r="V2939" s="4">
        <v>301868</v>
      </c>
      <c r="W2939" s="4" t="s">
        <v>7772</v>
      </c>
      <c r="X2939" s="4">
        <v>301868</v>
      </c>
      <c r="Y2939" s="4" t="s">
        <v>7772</v>
      </c>
      <c r="Z2939" s="4">
        <v>12</v>
      </c>
      <c r="AA2939" s="4" t="s">
        <v>83</v>
      </c>
      <c r="AB2939" s="4">
        <v>6</v>
      </c>
      <c r="AC2939" s="4" t="s">
        <v>815</v>
      </c>
      <c r="AD2939" s="36">
        <v>9</v>
      </c>
      <c r="AE2939" s="36" t="s">
        <v>7773</v>
      </c>
      <c r="AF2939" s="4"/>
      <c r="AG2939" s="4"/>
      <c r="AH2939" s="4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</row>
    <row r="2940" spans="1:46" ht="15.75" customHeight="1" x14ac:dyDescent="0.35">
      <c r="A2940" s="4">
        <v>2025</v>
      </c>
      <c r="B2940" s="4" t="s">
        <v>147</v>
      </c>
      <c r="C2940" s="4" t="s">
        <v>148</v>
      </c>
      <c r="D2940" s="55">
        <v>45940</v>
      </c>
      <c r="E2940" s="4" t="s">
        <v>3708</v>
      </c>
      <c r="F2940" s="4" t="s">
        <v>3709</v>
      </c>
      <c r="G2940" s="4" t="s">
        <v>37</v>
      </c>
      <c r="H2940" s="4" t="s">
        <v>38</v>
      </c>
      <c r="I2940" s="4" t="s">
        <v>5120</v>
      </c>
      <c r="J2940" s="4">
        <v>3</v>
      </c>
      <c r="K2940" s="55">
        <v>45981</v>
      </c>
      <c r="L2940" s="4" t="s">
        <v>860</v>
      </c>
      <c r="M2940" s="4" t="s">
        <v>6193</v>
      </c>
      <c r="N2940" s="55" t="s">
        <v>4546</v>
      </c>
      <c r="O2940" s="4" t="s">
        <v>7774</v>
      </c>
      <c r="P2940" s="55">
        <v>45981</v>
      </c>
      <c r="Q2940" s="4" t="s">
        <v>7775</v>
      </c>
      <c r="R2940" s="4"/>
      <c r="S2940" s="4"/>
      <c r="T2940" s="4">
        <v>0</v>
      </c>
      <c r="U2940" s="4" t="s">
        <v>150</v>
      </c>
      <c r="V2940" s="4">
        <v>300227</v>
      </c>
      <c r="W2940" s="4" t="s">
        <v>7776</v>
      </c>
      <c r="X2940" s="4">
        <v>300227</v>
      </c>
      <c r="Y2940" s="4" t="s">
        <v>7776</v>
      </c>
      <c r="Z2940" s="4">
        <v>2</v>
      </c>
      <c r="AA2940" s="4" t="s">
        <v>72</v>
      </c>
      <c r="AB2940" s="56">
        <v>18</v>
      </c>
      <c r="AC2940" s="56" t="s">
        <v>907</v>
      </c>
      <c r="AD2940" s="36">
        <v>4</v>
      </c>
      <c r="AE2940" s="36" t="s">
        <v>7777</v>
      </c>
      <c r="AF2940" s="4"/>
      <c r="AG2940" s="4"/>
      <c r="AH2940" s="4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</row>
    <row r="2941" spans="1:46" ht="15.75" customHeight="1" x14ac:dyDescent="0.35">
      <c r="A2941" s="4">
        <v>2025</v>
      </c>
      <c r="B2941" s="4" t="s">
        <v>147</v>
      </c>
      <c r="C2941" s="4" t="s">
        <v>148</v>
      </c>
      <c r="D2941" s="55">
        <v>45943</v>
      </c>
      <c r="E2941" s="4" t="s">
        <v>3708</v>
      </c>
      <c r="F2941" s="4" t="s">
        <v>3709</v>
      </c>
      <c r="G2941" s="4" t="s">
        <v>37</v>
      </c>
      <c r="H2941" s="4" t="s">
        <v>38</v>
      </c>
      <c r="I2941" s="4" t="s">
        <v>5120</v>
      </c>
      <c r="J2941" s="4">
        <v>3</v>
      </c>
      <c r="K2941" s="55">
        <v>45961</v>
      </c>
      <c r="L2941" s="4" t="s">
        <v>860</v>
      </c>
      <c r="M2941" s="4" t="s">
        <v>2983</v>
      </c>
      <c r="N2941" s="55" t="s">
        <v>3710</v>
      </c>
      <c r="O2941" s="4" t="s">
        <v>7778</v>
      </c>
      <c r="P2941" s="55">
        <v>45961</v>
      </c>
      <c r="Q2941" s="4" t="s">
        <v>7779</v>
      </c>
      <c r="R2941" s="4"/>
      <c r="S2941" s="4"/>
      <c r="T2941" s="4">
        <v>0</v>
      </c>
      <c r="U2941" s="4" t="s">
        <v>150</v>
      </c>
      <c r="V2941" s="4">
        <v>301033</v>
      </c>
      <c r="W2941" s="4" t="s">
        <v>7780</v>
      </c>
      <c r="X2941" s="4">
        <v>301033</v>
      </c>
      <c r="Y2941" s="4" t="s">
        <v>7780</v>
      </c>
      <c r="Z2941" s="4">
        <v>12</v>
      </c>
      <c r="AA2941" s="4" t="s">
        <v>83</v>
      </c>
      <c r="AB2941" s="4">
        <v>2</v>
      </c>
      <c r="AC2941" s="4" t="s">
        <v>1391</v>
      </c>
      <c r="AD2941" s="36">
        <v>3</v>
      </c>
      <c r="AE2941" s="36" t="s">
        <v>7781</v>
      </c>
      <c r="AF2941" s="4"/>
      <c r="AG2941" s="4"/>
      <c r="AH2941" s="4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</row>
    <row r="2942" spans="1:46" ht="15.75" customHeight="1" x14ac:dyDescent="0.35">
      <c r="A2942" s="4">
        <v>2025</v>
      </c>
      <c r="B2942" s="4" t="s">
        <v>147</v>
      </c>
      <c r="C2942" s="4" t="s">
        <v>148</v>
      </c>
      <c r="D2942" s="55">
        <v>45943</v>
      </c>
      <c r="E2942" s="4" t="s">
        <v>3708</v>
      </c>
      <c r="F2942" s="4" t="s">
        <v>3709</v>
      </c>
      <c r="G2942" s="4" t="s">
        <v>37</v>
      </c>
      <c r="H2942" s="4" t="s">
        <v>38</v>
      </c>
      <c r="I2942" s="4" t="s">
        <v>5120</v>
      </c>
      <c r="J2942" s="4">
        <v>4</v>
      </c>
      <c r="K2942" s="55">
        <v>45992</v>
      </c>
      <c r="L2942" s="4" t="s">
        <v>860</v>
      </c>
      <c r="M2942" s="4" t="s">
        <v>4545</v>
      </c>
      <c r="N2942" s="55" t="s">
        <v>3710</v>
      </c>
      <c r="O2942" s="4" t="s">
        <v>7782</v>
      </c>
      <c r="P2942" s="55">
        <v>45992</v>
      </c>
      <c r="Q2942" s="4" t="s">
        <v>7783</v>
      </c>
      <c r="R2942" s="4"/>
      <c r="S2942" s="4"/>
      <c r="T2942" s="4">
        <v>0</v>
      </c>
      <c r="U2942" s="4" t="s">
        <v>150</v>
      </c>
      <c r="V2942" s="4">
        <v>301040</v>
      </c>
      <c r="W2942" s="4" t="s">
        <v>7784</v>
      </c>
      <c r="X2942" s="4">
        <v>301040</v>
      </c>
      <c r="Y2942" s="4" t="s">
        <v>7784</v>
      </c>
      <c r="Z2942" s="4">
        <v>12</v>
      </c>
      <c r="AA2942" s="4" t="s">
        <v>83</v>
      </c>
      <c r="AB2942" s="4">
        <v>2</v>
      </c>
      <c r="AC2942" s="4" t="s">
        <v>1391</v>
      </c>
      <c r="AD2942" s="36">
        <v>10</v>
      </c>
      <c r="AE2942" s="36" t="s">
        <v>7785</v>
      </c>
      <c r="AF2942" s="4"/>
      <c r="AG2942" s="4"/>
      <c r="AH2942" s="4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</row>
    <row r="2943" spans="1:46" ht="15.75" customHeight="1" x14ac:dyDescent="0.35">
      <c r="A2943" s="4">
        <v>2025</v>
      </c>
      <c r="B2943" s="4" t="s">
        <v>147</v>
      </c>
      <c r="C2943" s="4" t="s">
        <v>148</v>
      </c>
      <c r="D2943" s="55">
        <v>45946</v>
      </c>
      <c r="E2943" s="4" t="s">
        <v>3708</v>
      </c>
      <c r="F2943" s="4" t="s">
        <v>3709</v>
      </c>
      <c r="G2943" s="4" t="s">
        <v>37</v>
      </c>
      <c r="H2943" s="4" t="s">
        <v>38</v>
      </c>
      <c r="I2943" s="4" t="s">
        <v>5120</v>
      </c>
      <c r="J2943" s="4">
        <v>3</v>
      </c>
      <c r="K2943" s="55">
        <v>45979</v>
      </c>
      <c r="L2943" s="4" t="s">
        <v>860</v>
      </c>
      <c r="M2943" s="4" t="s">
        <v>4545</v>
      </c>
      <c r="N2943" s="55" t="s">
        <v>3710</v>
      </c>
      <c r="O2943" s="4" t="s">
        <v>7786</v>
      </c>
      <c r="P2943" s="55">
        <v>45979</v>
      </c>
      <c r="Q2943" s="4" t="s">
        <v>7787</v>
      </c>
      <c r="R2943" s="4"/>
      <c r="S2943" s="4"/>
      <c r="T2943" s="56">
        <v>0</v>
      </c>
      <c r="U2943" s="56" t="s">
        <v>150</v>
      </c>
      <c r="V2943" s="56">
        <v>301075</v>
      </c>
      <c r="W2943" s="56" t="s">
        <v>7788</v>
      </c>
      <c r="X2943" s="56">
        <v>301075</v>
      </c>
      <c r="Y2943" s="56" t="s">
        <v>7788</v>
      </c>
      <c r="Z2943" s="56">
        <v>12</v>
      </c>
      <c r="AA2943" s="56" t="s">
        <v>83</v>
      </c>
      <c r="AB2943" s="56">
        <v>4</v>
      </c>
      <c r="AC2943" s="56" t="s">
        <v>2670</v>
      </c>
      <c r="AD2943" s="37">
        <v>24</v>
      </c>
      <c r="AE2943" s="37" t="s">
        <v>7789</v>
      </c>
      <c r="AF2943" s="4"/>
      <c r="AG2943" s="4"/>
      <c r="AH2943" s="4"/>
      <c r="AI2943" s="6"/>
      <c r="AJ2943" s="6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</row>
    <row r="2944" spans="1:46" ht="15.75" customHeight="1" x14ac:dyDescent="0.35">
      <c r="A2944" s="4">
        <v>2026</v>
      </c>
      <c r="B2944" s="4" t="s">
        <v>147</v>
      </c>
      <c r="C2944" s="4" t="s">
        <v>148</v>
      </c>
      <c r="D2944" s="55">
        <v>45946</v>
      </c>
      <c r="E2944" s="4" t="s">
        <v>3708</v>
      </c>
      <c r="F2944" s="4" t="s">
        <v>3709</v>
      </c>
      <c r="G2944" s="4" t="s">
        <v>37</v>
      </c>
      <c r="H2944" s="4" t="s">
        <v>38</v>
      </c>
      <c r="I2944" s="4" t="s">
        <v>5120</v>
      </c>
      <c r="J2944" s="4">
        <v>5</v>
      </c>
      <c r="K2944" s="55">
        <v>46049</v>
      </c>
      <c r="L2944" s="4" t="s">
        <v>860</v>
      </c>
      <c r="M2944" s="4" t="s">
        <v>6193</v>
      </c>
      <c r="N2944" s="55" t="s">
        <v>3710</v>
      </c>
      <c r="O2944" s="4" t="s">
        <v>7790</v>
      </c>
      <c r="P2944" s="55">
        <v>46049</v>
      </c>
      <c r="Q2944" s="4" t="s">
        <v>7791</v>
      </c>
      <c r="R2944" s="55">
        <v>46049</v>
      </c>
      <c r="S2944" s="4" t="s">
        <v>7792</v>
      </c>
      <c r="T2944" s="4">
        <v>0</v>
      </c>
      <c r="U2944" s="4" t="s">
        <v>150</v>
      </c>
      <c r="V2944" s="4">
        <v>300196</v>
      </c>
      <c r="W2944" s="4" t="s">
        <v>2363</v>
      </c>
      <c r="X2944" s="4">
        <v>300196</v>
      </c>
      <c r="Y2944" s="4" t="s">
        <v>2363</v>
      </c>
      <c r="Z2944" s="4">
        <v>2</v>
      </c>
      <c r="AA2944" s="4" t="s">
        <v>72</v>
      </c>
      <c r="AB2944" s="56">
        <v>14</v>
      </c>
      <c r="AC2944" s="56" t="s">
        <v>2364</v>
      </c>
      <c r="AD2944" s="36">
        <v>8</v>
      </c>
      <c r="AE2944" s="36" t="s">
        <v>2365</v>
      </c>
      <c r="AF2944" s="4"/>
      <c r="AG2944" s="4"/>
      <c r="AH2944" s="4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</row>
    <row r="2945" spans="1:46" ht="15.75" customHeight="1" x14ac:dyDescent="0.35">
      <c r="A2945" s="4">
        <v>2025</v>
      </c>
      <c r="B2945" s="4" t="s">
        <v>147</v>
      </c>
      <c r="C2945" s="4" t="s">
        <v>148</v>
      </c>
      <c r="D2945" s="55">
        <v>45946</v>
      </c>
      <c r="E2945" s="4" t="s">
        <v>3708</v>
      </c>
      <c r="F2945" s="4" t="s">
        <v>3709</v>
      </c>
      <c r="G2945" s="4" t="s">
        <v>37</v>
      </c>
      <c r="H2945" s="4" t="s">
        <v>38</v>
      </c>
      <c r="I2945" s="4" t="s">
        <v>5120</v>
      </c>
      <c r="J2945" s="4">
        <v>3</v>
      </c>
      <c r="K2945" s="55">
        <v>45959</v>
      </c>
      <c r="L2945" s="4" t="s">
        <v>860</v>
      </c>
      <c r="M2945" s="4" t="s">
        <v>2983</v>
      </c>
      <c r="N2945" s="55" t="s">
        <v>3710</v>
      </c>
      <c r="O2945" s="4" t="s">
        <v>7793</v>
      </c>
      <c r="P2945" s="55">
        <v>45959</v>
      </c>
      <c r="Q2945" s="4" t="s">
        <v>7794</v>
      </c>
      <c r="R2945" s="4"/>
      <c r="S2945" s="4"/>
      <c r="T2945" s="4">
        <v>0</v>
      </c>
      <c r="U2945" s="4" t="s">
        <v>150</v>
      </c>
      <c r="V2945" s="4">
        <v>301053</v>
      </c>
      <c r="W2945" s="4" t="s">
        <v>7795</v>
      </c>
      <c r="X2945" s="4">
        <v>301053</v>
      </c>
      <c r="Y2945" s="4" t="s">
        <v>7795</v>
      </c>
      <c r="Z2945" s="4">
        <v>12</v>
      </c>
      <c r="AA2945" s="4" t="s">
        <v>83</v>
      </c>
      <c r="AB2945" s="4">
        <v>4</v>
      </c>
      <c r="AC2945" s="4" t="s">
        <v>2670</v>
      </c>
      <c r="AD2945" s="36">
        <v>2</v>
      </c>
      <c r="AE2945" s="36" t="s">
        <v>7796</v>
      </c>
      <c r="AF2945" s="4"/>
      <c r="AG2945" s="4"/>
      <c r="AH2945" s="4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</row>
    <row r="2946" spans="1:46" ht="15.75" customHeight="1" x14ac:dyDescent="0.35">
      <c r="A2946" s="4">
        <v>2025</v>
      </c>
      <c r="B2946" s="4" t="s">
        <v>147</v>
      </c>
      <c r="C2946" s="4" t="s">
        <v>207</v>
      </c>
      <c r="D2946" s="55">
        <v>45946</v>
      </c>
      <c r="E2946" s="4" t="s">
        <v>3708</v>
      </c>
      <c r="F2946" s="4" t="s">
        <v>3709</v>
      </c>
      <c r="G2946" s="4" t="s">
        <v>37</v>
      </c>
      <c r="H2946" s="4" t="s">
        <v>38</v>
      </c>
      <c r="I2946" s="4" t="s">
        <v>4520</v>
      </c>
      <c r="J2946" s="4">
        <v>3</v>
      </c>
      <c r="K2946" s="55">
        <v>45992</v>
      </c>
      <c r="L2946" s="4" t="s">
        <v>860</v>
      </c>
      <c r="M2946" s="4" t="s">
        <v>4545</v>
      </c>
      <c r="N2946" s="55" t="s">
        <v>3710</v>
      </c>
      <c r="O2946" s="4" t="s">
        <v>7797</v>
      </c>
      <c r="P2946" s="55">
        <v>45992</v>
      </c>
      <c r="Q2946" s="4" t="s">
        <v>7798</v>
      </c>
      <c r="R2946" s="4"/>
      <c r="S2946" s="4"/>
      <c r="T2946" s="4">
        <v>0</v>
      </c>
      <c r="U2946" s="4" t="s">
        <v>150</v>
      </c>
      <c r="V2946" s="4">
        <v>300623</v>
      </c>
      <c r="W2946" s="4" t="s">
        <v>759</v>
      </c>
      <c r="X2946" s="4">
        <v>300623</v>
      </c>
      <c r="Y2946" s="4" t="s">
        <v>759</v>
      </c>
      <c r="Z2946" s="4">
        <v>6</v>
      </c>
      <c r="AA2946" s="4" t="s">
        <v>413</v>
      </c>
      <c r="AB2946" s="4">
        <v>8</v>
      </c>
      <c r="AC2946" s="4" t="s">
        <v>760</v>
      </c>
      <c r="AD2946" s="36">
        <v>1</v>
      </c>
      <c r="AE2946" s="36" t="s">
        <v>760</v>
      </c>
      <c r="AF2946" s="4"/>
      <c r="AG2946" s="4"/>
      <c r="AH2946" s="4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</row>
    <row r="2947" spans="1:46" ht="15.75" customHeight="1" x14ac:dyDescent="0.35">
      <c r="A2947" s="4">
        <v>2025</v>
      </c>
      <c r="B2947" s="4" t="s">
        <v>147</v>
      </c>
      <c r="C2947" s="4" t="s">
        <v>148</v>
      </c>
      <c r="D2947" s="55">
        <v>45948</v>
      </c>
      <c r="E2947" s="4" t="s">
        <v>3708</v>
      </c>
      <c r="F2947" s="4" t="s">
        <v>3709</v>
      </c>
      <c r="G2947" s="4" t="s">
        <v>37</v>
      </c>
      <c r="H2947" s="4" t="s">
        <v>38</v>
      </c>
      <c r="I2947" s="4" t="s">
        <v>4520</v>
      </c>
      <c r="J2947" s="4">
        <v>3</v>
      </c>
      <c r="K2947" s="55">
        <v>46008</v>
      </c>
      <c r="L2947" s="4" t="s">
        <v>860</v>
      </c>
      <c r="M2947" s="4" t="s">
        <v>3185</v>
      </c>
      <c r="N2947" s="55" t="s">
        <v>3710</v>
      </c>
      <c r="O2947" s="4" t="s">
        <v>7799</v>
      </c>
      <c r="P2947" s="55">
        <v>46008</v>
      </c>
      <c r="Q2947" s="4" t="s">
        <v>7800</v>
      </c>
      <c r="R2947" s="4"/>
      <c r="S2947" s="4"/>
      <c r="T2947" s="56">
        <v>0</v>
      </c>
      <c r="U2947" s="56" t="s">
        <v>150</v>
      </c>
      <c r="V2947" s="56">
        <v>301156</v>
      </c>
      <c r="W2947" s="56" t="s">
        <v>3078</v>
      </c>
      <c r="X2947" s="56">
        <v>301156</v>
      </c>
      <c r="Y2947" s="56" t="s">
        <v>3078</v>
      </c>
      <c r="Z2947" s="56">
        <v>13</v>
      </c>
      <c r="AA2947" s="56" t="s">
        <v>314</v>
      </c>
      <c r="AB2947" s="56">
        <v>4</v>
      </c>
      <c r="AC2947" s="56" t="s">
        <v>1989</v>
      </c>
      <c r="AD2947" s="37">
        <v>3</v>
      </c>
      <c r="AE2947" s="37" t="s">
        <v>3079</v>
      </c>
      <c r="AF2947" s="4"/>
      <c r="AG2947" s="4"/>
      <c r="AH2947" s="4"/>
      <c r="AI2947" s="6"/>
      <c r="AJ2947" s="6"/>
      <c r="AK2947" s="6"/>
      <c r="AL2947" s="6"/>
      <c r="AM2947" s="6"/>
      <c r="AN2947" s="6"/>
      <c r="AO2947" s="6"/>
      <c r="AP2947" s="6"/>
      <c r="AQ2947" s="6"/>
      <c r="AR2947" s="6"/>
      <c r="AS2947" s="6"/>
      <c r="AT2947" s="6"/>
    </row>
    <row r="2948" spans="1:46" ht="15.75" customHeight="1" x14ac:dyDescent="0.35">
      <c r="A2948" s="4">
        <v>2025</v>
      </c>
      <c r="B2948" s="4" t="s">
        <v>147</v>
      </c>
      <c r="C2948" s="4" t="s">
        <v>148</v>
      </c>
      <c r="D2948" s="55">
        <v>45950</v>
      </c>
      <c r="E2948" s="4" t="s">
        <v>3708</v>
      </c>
      <c r="F2948" s="4" t="s">
        <v>3709</v>
      </c>
      <c r="G2948" s="4" t="s">
        <v>37</v>
      </c>
      <c r="H2948" s="4" t="s">
        <v>38</v>
      </c>
      <c r="I2948" s="4" t="s">
        <v>4520</v>
      </c>
      <c r="J2948" s="4">
        <v>3</v>
      </c>
      <c r="K2948" s="55">
        <v>46007</v>
      </c>
      <c r="L2948" s="4" t="s">
        <v>860</v>
      </c>
      <c r="M2948" s="4" t="s">
        <v>4545</v>
      </c>
      <c r="N2948" s="55" t="s">
        <v>3710</v>
      </c>
      <c r="O2948" s="4" t="s">
        <v>7801</v>
      </c>
      <c r="P2948" s="55">
        <v>46007</v>
      </c>
      <c r="Q2948" s="4" t="s">
        <v>7802</v>
      </c>
      <c r="R2948" s="4"/>
      <c r="S2948" s="4"/>
      <c r="T2948" s="4">
        <v>0</v>
      </c>
      <c r="U2948" s="4" t="s">
        <v>150</v>
      </c>
      <c r="V2948" s="4">
        <v>300613</v>
      </c>
      <c r="W2948" s="4" t="s">
        <v>7803</v>
      </c>
      <c r="X2948" s="4">
        <v>300613</v>
      </c>
      <c r="Y2948" s="4" t="s">
        <v>7803</v>
      </c>
      <c r="Z2948" s="4">
        <v>6</v>
      </c>
      <c r="AA2948" s="4" t="s">
        <v>413</v>
      </c>
      <c r="AB2948" s="4">
        <v>6</v>
      </c>
      <c r="AC2948" s="4" t="s">
        <v>2999</v>
      </c>
      <c r="AD2948" s="36">
        <v>9</v>
      </c>
      <c r="AE2948" s="36" t="s">
        <v>7804</v>
      </c>
      <c r="AF2948" s="4"/>
      <c r="AG2948" s="4"/>
      <c r="AH2948" s="4"/>
      <c r="AI2948" s="6"/>
      <c r="AJ2948" s="6"/>
      <c r="AK2948" s="6"/>
      <c r="AL2948" s="6"/>
      <c r="AM2948" s="6"/>
      <c r="AN2948" s="6"/>
      <c r="AO2948" s="6"/>
      <c r="AP2948" s="6"/>
      <c r="AQ2948" s="6"/>
      <c r="AR2948" s="6"/>
      <c r="AS2948" s="6"/>
      <c r="AT2948" s="6"/>
    </row>
    <row r="2949" spans="1:46" ht="15.75" customHeight="1" x14ac:dyDescent="0.35">
      <c r="A2949" s="4">
        <v>2025</v>
      </c>
      <c r="B2949" s="4" t="s">
        <v>147</v>
      </c>
      <c r="C2949" s="4" t="s">
        <v>148</v>
      </c>
      <c r="D2949" s="55">
        <v>45950</v>
      </c>
      <c r="E2949" s="4" t="s">
        <v>3708</v>
      </c>
      <c r="F2949" s="4" t="s">
        <v>3709</v>
      </c>
      <c r="G2949" s="4" t="s">
        <v>37</v>
      </c>
      <c r="H2949" s="4" t="s">
        <v>38</v>
      </c>
      <c r="I2949" s="4" t="s">
        <v>2755</v>
      </c>
      <c r="J2949" s="4">
        <v>3</v>
      </c>
      <c r="K2949" s="55">
        <v>45950</v>
      </c>
      <c r="L2949" s="4" t="s">
        <v>860</v>
      </c>
      <c r="M2949" s="4" t="s">
        <v>7805</v>
      </c>
      <c r="N2949" s="55" t="s">
        <v>3710</v>
      </c>
      <c r="O2949" s="4" t="s">
        <v>7806</v>
      </c>
      <c r="P2949" s="55">
        <v>45988</v>
      </c>
      <c r="Q2949" s="4" t="s">
        <v>7807</v>
      </c>
      <c r="R2949" s="4"/>
      <c r="S2949" s="4"/>
      <c r="T2949" s="4">
        <v>0</v>
      </c>
      <c r="U2949" s="4" t="s">
        <v>150</v>
      </c>
      <c r="V2949" s="4">
        <v>300710</v>
      </c>
      <c r="W2949" s="4" t="s">
        <v>7808</v>
      </c>
      <c r="X2949" s="4">
        <v>300710</v>
      </c>
      <c r="Y2949" s="4" t="s">
        <v>7808</v>
      </c>
      <c r="Z2949" s="4">
        <v>8</v>
      </c>
      <c r="AA2949" s="4" t="s">
        <v>191</v>
      </c>
      <c r="AB2949" s="4">
        <v>4</v>
      </c>
      <c r="AC2949" s="4" t="s">
        <v>2284</v>
      </c>
      <c r="AD2949" s="36">
        <v>3</v>
      </c>
      <c r="AE2949" s="36" t="s">
        <v>7809</v>
      </c>
      <c r="AF2949" s="4"/>
      <c r="AG2949" s="4"/>
      <c r="AH2949" s="4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</row>
    <row r="2950" spans="1:46" ht="15.75" customHeight="1" x14ac:dyDescent="0.35">
      <c r="A2950" s="4">
        <v>2025</v>
      </c>
      <c r="B2950" s="4" t="s">
        <v>147</v>
      </c>
      <c r="C2950" s="4" t="s">
        <v>148</v>
      </c>
      <c r="D2950" s="55">
        <v>45951</v>
      </c>
      <c r="E2950" s="4" t="s">
        <v>3708</v>
      </c>
      <c r="F2950" s="4" t="s">
        <v>3709</v>
      </c>
      <c r="G2950" s="4" t="s">
        <v>37</v>
      </c>
      <c r="H2950" s="4" t="s">
        <v>38</v>
      </c>
      <c r="I2950" s="4" t="s">
        <v>5120</v>
      </c>
      <c r="J2950" s="4">
        <v>4</v>
      </c>
      <c r="K2950" s="55">
        <v>45979</v>
      </c>
      <c r="L2950" s="4" t="s">
        <v>860</v>
      </c>
      <c r="M2950" s="4" t="s">
        <v>4545</v>
      </c>
      <c r="N2950" s="55" t="s">
        <v>4546</v>
      </c>
      <c r="O2950" s="4" t="s">
        <v>7810</v>
      </c>
      <c r="P2950" s="55">
        <v>45979</v>
      </c>
      <c r="Q2950" s="4" t="s">
        <v>7811</v>
      </c>
      <c r="R2950" s="4"/>
      <c r="S2950" s="4"/>
      <c r="T2950" s="4">
        <v>0</v>
      </c>
      <c r="U2950" s="4" t="s">
        <v>150</v>
      </c>
      <c r="V2950" s="4">
        <v>301030</v>
      </c>
      <c r="W2950" s="4" t="s">
        <v>7812</v>
      </c>
      <c r="X2950" s="4">
        <v>301030</v>
      </c>
      <c r="Y2950" s="4" t="s">
        <v>7812</v>
      </c>
      <c r="Z2950" s="4">
        <v>12</v>
      </c>
      <c r="AA2950" s="4" t="s">
        <v>83</v>
      </c>
      <c r="AB2950" s="4">
        <v>1</v>
      </c>
      <c r="AC2950" s="4" t="s">
        <v>84</v>
      </c>
      <c r="AD2950" s="36"/>
      <c r="AE2950" s="36" t="s">
        <v>7813</v>
      </c>
      <c r="AF2950" s="4"/>
      <c r="AG2950" s="4"/>
      <c r="AH2950" s="4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</row>
    <row r="2951" spans="1:46" ht="15.75" customHeight="1" x14ac:dyDescent="0.35">
      <c r="A2951" s="4">
        <v>2025</v>
      </c>
      <c r="B2951" s="4" t="s">
        <v>147</v>
      </c>
      <c r="C2951" s="4" t="s">
        <v>207</v>
      </c>
      <c r="D2951" s="55">
        <v>45952</v>
      </c>
      <c r="E2951" s="4" t="s">
        <v>4420</v>
      </c>
      <c r="F2951" s="4" t="s">
        <v>3709</v>
      </c>
      <c r="G2951" s="4" t="s">
        <v>921</v>
      </c>
      <c r="H2951" s="4" t="s">
        <v>38</v>
      </c>
      <c r="I2951" s="4" t="s">
        <v>4520</v>
      </c>
      <c r="J2951" s="4">
        <v>3</v>
      </c>
      <c r="K2951" s="57">
        <v>45987</v>
      </c>
      <c r="L2951" s="4" t="s">
        <v>860</v>
      </c>
      <c r="M2951" s="4" t="s">
        <v>4545</v>
      </c>
      <c r="N2951" s="55" t="s">
        <v>3710</v>
      </c>
      <c r="O2951" s="4" t="s">
        <v>7814</v>
      </c>
      <c r="P2951" s="57">
        <v>45987</v>
      </c>
      <c r="Q2951" s="4" t="s">
        <v>7815</v>
      </c>
      <c r="R2951" s="4"/>
      <c r="S2951" s="4"/>
      <c r="T2951" s="4">
        <v>0</v>
      </c>
      <c r="U2951" s="4" t="s">
        <v>150</v>
      </c>
      <c r="V2951" s="4">
        <v>300642</v>
      </c>
      <c r="W2951" s="4" t="s">
        <v>4604</v>
      </c>
      <c r="X2951" s="4">
        <v>300642</v>
      </c>
      <c r="Y2951" s="4" t="s">
        <v>4604</v>
      </c>
      <c r="Z2951" s="4">
        <v>6</v>
      </c>
      <c r="AA2951" s="4" t="s">
        <v>413</v>
      </c>
      <c r="AB2951" s="4">
        <v>10</v>
      </c>
      <c r="AC2951" s="4" t="s">
        <v>663</v>
      </c>
      <c r="AD2951" s="36">
        <v>1</v>
      </c>
      <c r="AE2951" s="36" t="s">
        <v>4605</v>
      </c>
      <c r="AF2951" s="4"/>
      <c r="AG2951" s="4"/>
      <c r="AH2951" s="4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</row>
    <row r="2952" spans="1:46" ht="15.75" customHeight="1" x14ac:dyDescent="0.35">
      <c r="A2952" s="4">
        <v>2025</v>
      </c>
      <c r="B2952" s="4" t="s">
        <v>147</v>
      </c>
      <c r="C2952" s="4" t="s">
        <v>148</v>
      </c>
      <c r="D2952" s="55">
        <v>45950</v>
      </c>
      <c r="E2952" s="4" t="s">
        <v>3708</v>
      </c>
      <c r="F2952" s="4" t="s">
        <v>3709</v>
      </c>
      <c r="G2952" s="4" t="s">
        <v>37</v>
      </c>
      <c r="H2952" s="4" t="s">
        <v>38</v>
      </c>
      <c r="I2952" s="4" t="s">
        <v>3923</v>
      </c>
      <c r="J2952" s="4">
        <v>2</v>
      </c>
      <c r="K2952" s="55">
        <v>45975</v>
      </c>
      <c r="L2952" s="4" t="s">
        <v>860</v>
      </c>
      <c r="M2952" s="4" t="s">
        <v>2983</v>
      </c>
      <c r="N2952" s="55" t="s">
        <v>3710</v>
      </c>
      <c r="O2952" s="4" t="s">
        <v>7816</v>
      </c>
      <c r="P2952" s="55">
        <v>45975</v>
      </c>
      <c r="Q2952" s="4" t="s">
        <v>7817</v>
      </c>
      <c r="R2952" s="4"/>
      <c r="S2952" s="4"/>
      <c r="T2952" s="4">
        <v>0</v>
      </c>
      <c r="U2952" s="4" t="s">
        <v>150</v>
      </c>
      <c r="V2952" s="4">
        <v>301631</v>
      </c>
      <c r="W2952" s="4" t="s">
        <v>7818</v>
      </c>
      <c r="X2952" s="4">
        <v>301631</v>
      </c>
      <c r="Y2952" s="4" t="s">
        <v>7818</v>
      </c>
      <c r="Z2952" s="4">
        <v>21</v>
      </c>
      <c r="AA2952" s="4" t="s">
        <v>104</v>
      </c>
      <c r="AB2952" s="4">
        <v>3</v>
      </c>
      <c r="AC2952" s="4" t="s">
        <v>709</v>
      </c>
      <c r="AD2952" s="36">
        <v>9</v>
      </c>
      <c r="AE2952" s="36" t="s">
        <v>7819</v>
      </c>
      <c r="AF2952" s="4"/>
      <c r="AG2952" s="4"/>
      <c r="AH2952" s="4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</row>
    <row r="2953" spans="1:46" ht="15.75" customHeight="1" x14ac:dyDescent="0.35">
      <c r="A2953" s="4">
        <v>2026</v>
      </c>
      <c r="B2953" s="4" t="s">
        <v>147</v>
      </c>
      <c r="C2953" s="4" t="s">
        <v>148</v>
      </c>
      <c r="D2953" s="55">
        <v>45952</v>
      </c>
      <c r="E2953" s="4" t="s">
        <v>3708</v>
      </c>
      <c r="F2953" s="4" t="s">
        <v>3709</v>
      </c>
      <c r="G2953" s="4" t="s">
        <v>37</v>
      </c>
      <c r="H2953" s="4" t="s">
        <v>38</v>
      </c>
      <c r="I2953" s="4" t="s">
        <v>3491</v>
      </c>
      <c r="J2953" s="4">
        <v>5</v>
      </c>
      <c r="K2953" s="55">
        <v>46126</v>
      </c>
      <c r="L2953" s="4" t="s">
        <v>860</v>
      </c>
      <c r="M2953" s="4" t="s">
        <v>4665</v>
      </c>
      <c r="N2953" s="55" t="s">
        <v>4546</v>
      </c>
      <c r="O2953" s="4" t="s">
        <v>7820</v>
      </c>
      <c r="P2953" s="55">
        <v>46126</v>
      </c>
      <c r="Q2953" s="4" t="s">
        <v>7821</v>
      </c>
      <c r="R2953" s="55">
        <v>46126</v>
      </c>
      <c r="S2953" s="4" t="s">
        <v>7822</v>
      </c>
      <c r="T2953" s="4">
        <v>0</v>
      </c>
      <c r="U2953" s="4" t="s">
        <v>150</v>
      </c>
      <c r="V2953" s="4">
        <v>300269</v>
      </c>
      <c r="W2953" s="4" t="s">
        <v>7823</v>
      </c>
      <c r="X2953" s="4">
        <v>300269</v>
      </c>
      <c r="Y2953" s="4" t="s">
        <v>7823</v>
      </c>
      <c r="Z2953" s="4">
        <v>3</v>
      </c>
      <c r="AA2953" s="4" t="s">
        <v>152</v>
      </c>
      <c r="AB2953" s="4">
        <v>2</v>
      </c>
      <c r="AC2953" s="4" t="s">
        <v>915</v>
      </c>
      <c r="AD2953" s="36">
        <v>10</v>
      </c>
      <c r="AE2953" s="36" t="s">
        <v>7824</v>
      </c>
      <c r="AF2953" s="4"/>
      <c r="AG2953" s="4"/>
      <c r="AH2953" s="4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</row>
    <row r="2954" spans="1:46" ht="15.75" customHeight="1" x14ac:dyDescent="0.35">
      <c r="A2954" s="4">
        <v>2025</v>
      </c>
      <c r="B2954" s="4" t="s">
        <v>147</v>
      </c>
      <c r="C2954" s="4" t="s">
        <v>148</v>
      </c>
      <c r="D2954" s="55">
        <v>45952</v>
      </c>
      <c r="E2954" s="4" t="s">
        <v>3708</v>
      </c>
      <c r="F2954" s="4" t="s">
        <v>3709</v>
      </c>
      <c r="G2954" s="4" t="s">
        <v>37</v>
      </c>
      <c r="H2954" s="4" t="s">
        <v>38</v>
      </c>
      <c r="I2954" s="4" t="s">
        <v>2712</v>
      </c>
      <c r="J2954" s="4">
        <v>5</v>
      </c>
      <c r="K2954" s="55">
        <v>46009</v>
      </c>
      <c r="L2954" s="4" t="s">
        <v>860</v>
      </c>
      <c r="M2954" s="4" t="s">
        <v>4665</v>
      </c>
      <c r="N2954" s="55" t="s">
        <v>3710</v>
      </c>
      <c r="O2954" s="4" t="s">
        <v>7825</v>
      </c>
      <c r="P2954" s="55">
        <v>46009</v>
      </c>
      <c r="Q2954" s="4" t="s">
        <v>7826</v>
      </c>
      <c r="R2954" s="4"/>
      <c r="S2954" s="4"/>
      <c r="T2954" s="4">
        <v>0</v>
      </c>
      <c r="U2954" s="4" t="s">
        <v>150</v>
      </c>
      <c r="V2954" s="4">
        <v>300299</v>
      </c>
      <c r="W2954" s="4" t="s">
        <v>7827</v>
      </c>
      <c r="X2954" s="4">
        <v>300299</v>
      </c>
      <c r="Y2954" s="4" t="s">
        <v>7827</v>
      </c>
      <c r="Z2954" s="4">
        <v>3</v>
      </c>
      <c r="AA2954" s="4" t="s">
        <v>152</v>
      </c>
      <c r="AB2954" s="4">
        <v>4</v>
      </c>
      <c r="AC2954" s="4" t="s">
        <v>4446</v>
      </c>
      <c r="AD2954" s="36">
        <v>14</v>
      </c>
      <c r="AE2954" s="36" t="s">
        <v>7828</v>
      </c>
      <c r="AF2954" s="4"/>
      <c r="AG2954" s="4"/>
      <c r="AH2954" s="4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</row>
    <row r="2955" spans="1:46" ht="15.75" customHeight="1" x14ac:dyDescent="0.35">
      <c r="A2955" s="4">
        <v>2025</v>
      </c>
      <c r="B2955" s="4" t="s">
        <v>147</v>
      </c>
      <c r="C2955" s="4" t="s">
        <v>148</v>
      </c>
      <c r="D2955" s="55">
        <v>45946</v>
      </c>
      <c r="E2955" s="4" t="s">
        <v>3708</v>
      </c>
      <c r="F2955" s="4" t="s">
        <v>3709</v>
      </c>
      <c r="G2955" s="4" t="s">
        <v>37</v>
      </c>
      <c r="H2955" s="4" t="s">
        <v>38</v>
      </c>
      <c r="I2955" s="4" t="s">
        <v>3923</v>
      </c>
      <c r="J2955" s="4">
        <v>2</v>
      </c>
      <c r="K2955" s="57">
        <v>45971</v>
      </c>
      <c r="L2955" s="4" t="s">
        <v>860</v>
      </c>
      <c r="M2955" s="4" t="s">
        <v>2983</v>
      </c>
      <c r="N2955" s="55" t="s">
        <v>3710</v>
      </c>
      <c r="O2955" s="4" t="s">
        <v>7829</v>
      </c>
      <c r="P2955" s="57">
        <v>45971</v>
      </c>
      <c r="Q2955" s="4" t="s">
        <v>7830</v>
      </c>
      <c r="R2955" s="4"/>
      <c r="S2955" s="4"/>
      <c r="T2955" s="4">
        <v>0</v>
      </c>
      <c r="U2955" s="4" t="s">
        <v>150</v>
      </c>
      <c r="V2955" s="4">
        <v>300915</v>
      </c>
      <c r="W2955" s="4" t="s">
        <v>4397</v>
      </c>
      <c r="X2955" s="4">
        <v>300915</v>
      </c>
      <c r="Y2955" s="4" t="s">
        <v>4397</v>
      </c>
      <c r="Z2955" s="4">
        <v>10</v>
      </c>
      <c r="AA2955" s="4" t="s">
        <v>256</v>
      </c>
      <c r="AB2955" s="4">
        <v>4</v>
      </c>
      <c r="AC2955" s="4" t="s">
        <v>4398</v>
      </c>
      <c r="AD2955" s="36">
        <v>4</v>
      </c>
      <c r="AE2955" s="36" t="s">
        <v>4399</v>
      </c>
      <c r="AF2955" s="4"/>
      <c r="AG2955" s="4"/>
      <c r="AH2955" s="4"/>
      <c r="AI2955" s="6"/>
      <c r="AJ2955" s="6"/>
      <c r="AK2955" s="6"/>
      <c r="AL2955" s="6"/>
      <c r="AM2955" s="6"/>
      <c r="AN2955" s="6"/>
      <c r="AO2955" s="6"/>
      <c r="AP2955" s="6"/>
      <c r="AQ2955" s="6"/>
      <c r="AR2955" s="6"/>
      <c r="AS2955" s="6"/>
      <c r="AT2955" s="6"/>
    </row>
    <row r="2956" spans="1:46" ht="15.75" customHeight="1" x14ac:dyDescent="0.35">
      <c r="A2956" s="4">
        <v>2026</v>
      </c>
      <c r="B2956" s="4" t="s">
        <v>147</v>
      </c>
      <c r="C2956" s="4" t="s">
        <v>148</v>
      </c>
      <c r="D2956" s="55">
        <v>45950</v>
      </c>
      <c r="E2956" s="4" t="s">
        <v>3708</v>
      </c>
      <c r="F2956" s="4" t="s">
        <v>3709</v>
      </c>
      <c r="G2956" s="4" t="s">
        <v>37</v>
      </c>
      <c r="H2956" s="4" t="s">
        <v>38</v>
      </c>
      <c r="I2956" s="4" t="s">
        <v>2735</v>
      </c>
      <c r="J2956" s="4">
        <v>3</v>
      </c>
      <c r="K2956" s="55">
        <v>46118</v>
      </c>
      <c r="L2956" s="4" t="s">
        <v>860</v>
      </c>
      <c r="M2956" s="4" t="s">
        <v>3185</v>
      </c>
      <c r="N2956" s="55" t="s">
        <v>4546</v>
      </c>
      <c r="O2956" s="4" t="s">
        <v>7831</v>
      </c>
      <c r="P2956" s="55">
        <v>46118</v>
      </c>
      <c r="Q2956" s="4" t="s">
        <v>7832</v>
      </c>
      <c r="R2956" s="55">
        <v>46118</v>
      </c>
      <c r="S2956" s="4" t="s">
        <v>7833</v>
      </c>
      <c r="T2956" s="4">
        <v>0</v>
      </c>
      <c r="U2956" s="4" t="s">
        <v>150</v>
      </c>
      <c r="V2956" s="4">
        <v>301227</v>
      </c>
      <c r="W2956" s="4" t="s">
        <v>7834</v>
      </c>
      <c r="X2956" s="4">
        <v>301227</v>
      </c>
      <c r="Y2956" s="4" t="s">
        <v>7834</v>
      </c>
      <c r="Z2956" s="4">
        <v>14</v>
      </c>
      <c r="AA2956" s="4" t="s">
        <v>731</v>
      </c>
      <c r="AB2956" s="4">
        <v>1</v>
      </c>
      <c r="AC2956" s="4" t="s">
        <v>1387</v>
      </c>
      <c r="AD2956" s="36">
        <v>16</v>
      </c>
      <c r="AE2956" s="36" t="s">
        <v>7835</v>
      </c>
      <c r="AF2956" s="4"/>
      <c r="AG2956" s="4"/>
      <c r="AH2956" s="4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</row>
    <row r="2957" spans="1:46" ht="15.75" customHeight="1" x14ac:dyDescent="0.35">
      <c r="A2957" s="4">
        <v>2025</v>
      </c>
      <c r="B2957" s="4" t="s">
        <v>147</v>
      </c>
      <c r="C2957" s="4" t="s">
        <v>148</v>
      </c>
      <c r="D2957" s="55">
        <v>45946</v>
      </c>
      <c r="E2957" s="4" t="s">
        <v>3708</v>
      </c>
      <c r="F2957" s="4" t="s">
        <v>3709</v>
      </c>
      <c r="G2957" s="4" t="s">
        <v>37</v>
      </c>
      <c r="H2957" s="4" t="s">
        <v>38</v>
      </c>
      <c r="I2957" s="4" t="s">
        <v>2755</v>
      </c>
      <c r="J2957" s="4">
        <v>3</v>
      </c>
      <c r="K2957" s="55">
        <v>46022</v>
      </c>
      <c r="L2957" s="4" t="s">
        <v>860</v>
      </c>
      <c r="M2957" s="59" t="s">
        <v>7836</v>
      </c>
      <c r="N2957" s="55" t="s">
        <v>3710</v>
      </c>
      <c r="O2957" s="4" t="s">
        <v>7837</v>
      </c>
      <c r="P2957" s="55">
        <v>46022</v>
      </c>
      <c r="Q2957" s="4" t="s">
        <v>7838</v>
      </c>
      <c r="R2957" s="4"/>
      <c r="S2957" s="4"/>
      <c r="T2957" s="4">
        <v>0</v>
      </c>
      <c r="U2957" s="4" t="s">
        <v>150</v>
      </c>
      <c r="V2957" s="4">
        <v>301742</v>
      </c>
      <c r="W2957" s="4" t="s">
        <v>7839</v>
      </c>
      <c r="X2957" s="4">
        <v>301742</v>
      </c>
      <c r="Y2957" s="4" t="s">
        <v>7839</v>
      </c>
      <c r="Z2957" s="4">
        <v>22</v>
      </c>
      <c r="AA2957" s="4" t="s">
        <v>108</v>
      </c>
      <c r="AB2957" s="4">
        <v>7</v>
      </c>
      <c r="AC2957" s="4" t="s">
        <v>1554</v>
      </c>
      <c r="AD2957" s="36">
        <v>3</v>
      </c>
      <c r="AE2957" s="36" t="s">
        <v>7840</v>
      </c>
      <c r="AF2957" s="4"/>
      <c r="AG2957" s="4"/>
      <c r="AH2957" s="4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</row>
    <row r="2958" spans="1:46" ht="15.75" customHeight="1" x14ac:dyDescent="0.35">
      <c r="A2958" s="4">
        <v>2025</v>
      </c>
      <c r="B2958" s="4" t="s">
        <v>147</v>
      </c>
      <c r="C2958" s="4" t="s">
        <v>207</v>
      </c>
      <c r="D2958" s="55">
        <v>45946</v>
      </c>
      <c r="E2958" s="4" t="s">
        <v>3708</v>
      </c>
      <c r="F2958" s="4" t="s">
        <v>3709</v>
      </c>
      <c r="G2958" s="4" t="s">
        <v>37</v>
      </c>
      <c r="H2958" s="4" t="s">
        <v>38</v>
      </c>
      <c r="I2958" s="4" t="s">
        <v>2755</v>
      </c>
      <c r="J2958" s="4">
        <v>3</v>
      </c>
      <c r="K2958" s="55">
        <v>45986</v>
      </c>
      <c r="L2958" s="4" t="s">
        <v>860</v>
      </c>
      <c r="M2958" s="4" t="s">
        <v>5415</v>
      </c>
      <c r="N2958" s="55" t="s">
        <v>3710</v>
      </c>
      <c r="O2958" s="4" t="s">
        <v>7841</v>
      </c>
      <c r="P2958" s="55">
        <v>45986</v>
      </c>
      <c r="Q2958" s="4" t="s">
        <v>7842</v>
      </c>
      <c r="R2958" s="4"/>
      <c r="S2958" s="4"/>
      <c r="T2958" s="4">
        <v>0</v>
      </c>
      <c r="U2958" s="4" t="s">
        <v>150</v>
      </c>
      <c r="V2958" s="4">
        <v>301724</v>
      </c>
      <c r="W2958" s="4" t="s">
        <v>1565</v>
      </c>
      <c r="X2958" s="4">
        <v>301724</v>
      </c>
      <c r="Y2958" s="4" t="s">
        <v>1565</v>
      </c>
      <c r="Z2958" s="4">
        <v>22</v>
      </c>
      <c r="AA2958" s="4" t="s">
        <v>108</v>
      </c>
      <c r="AB2958" s="4">
        <v>5</v>
      </c>
      <c r="AC2958" s="4" t="s">
        <v>1566</v>
      </c>
      <c r="AD2958" s="36">
        <v>1</v>
      </c>
      <c r="AE2958" s="36" t="s">
        <v>1566</v>
      </c>
      <c r="AF2958" s="4"/>
      <c r="AG2958" s="4"/>
      <c r="AH2958" s="4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</row>
    <row r="2959" spans="1:46" ht="15.75" customHeight="1" x14ac:dyDescent="0.35">
      <c r="A2959" s="4">
        <v>2025</v>
      </c>
      <c r="B2959" s="4" t="s">
        <v>147</v>
      </c>
      <c r="C2959" s="4" t="s">
        <v>148</v>
      </c>
      <c r="D2959" s="55">
        <v>45946</v>
      </c>
      <c r="E2959" s="4" t="s">
        <v>3708</v>
      </c>
      <c r="F2959" s="4" t="s">
        <v>3709</v>
      </c>
      <c r="G2959" s="4" t="s">
        <v>37</v>
      </c>
      <c r="H2959" s="4" t="s">
        <v>38</v>
      </c>
      <c r="I2959" s="4" t="s">
        <v>2755</v>
      </c>
      <c r="J2959" s="4">
        <v>2</v>
      </c>
      <c r="K2959" s="55">
        <v>46009</v>
      </c>
      <c r="L2959" s="4" t="s">
        <v>860</v>
      </c>
      <c r="M2959" s="4" t="s">
        <v>3026</v>
      </c>
      <c r="N2959" s="55" t="s">
        <v>3710</v>
      </c>
      <c r="O2959" s="4" t="s">
        <v>7843</v>
      </c>
      <c r="P2959" s="55">
        <v>46009</v>
      </c>
      <c r="Q2959" s="4" t="s">
        <v>7844</v>
      </c>
      <c r="R2959" s="4"/>
      <c r="S2959" s="4"/>
      <c r="T2959" s="4">
        <v>0</v>
      </c>
      <c r="U2959" s="4" t="s">
        <v>150</v>
      </c>
      <c r="V2959" s="4">
        <v>300696</v>
      </c>
      <c r="W2959" s="4" t="s">
        <v>3150</v>
      </c>
      <c r="X2959" s="4">
        <v>300696</v>
      </c>
      <c r="Y2959" s="4" t="s">
        <v>3150</v>
      </c>
      <c r="Z2959" s="4">
        <v>8</v>
      </c>
      <c r="AA2959" s="4" t="s">
        <v>191</v>
      </c>
      <c r="AB2959" s="4">
        <v>2</v>
      </c>
      <c r="AC2959" s="4" t="s">
        <v>941</v>
      </c>
      <c r="AD2959" s="36">
        <v>5</v>
      </c>
      <c r="AE2959" s="36" t="s">
        <v>3151</v>
      </c>
      <c r="AF2959" s="4"/>
      <c r="AG2959" s="4"/>
      <c r="AH2959" s="4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</row>
    <row r="2960" spans="1:46" ht="15.75" customHeight="1" x14ac:dyDescent="0.35">
      <c r="A2960" s="4">
        <v>2025</v>
      </c>
      <c r="B2960" s="4" t="s">
        <v>147</v>
      </c>
      <c r="C2960" s="4" t="s">
        <v>148</v>
      </c>
      <c r="D2960" s="55">
        <v>45947</v>
      </c>
      <c r="E2960" s="4" t="s">
        <v>3708</v>
      </c>
      <c r="F2960" s="4" t="s">
        <v>3709</v>
      </c>
      <c r="G2960" s="4" t="s">
        <v>37</v>
      </c>
      <c r="H2960" s="4" t="s">
        <v>38</v>
      </c>
      <c r="I2960" s="4" t="s">
        <v>2755</v>
      </c>
      <c r="J2960" s="4">
        <v>2</v>
      </c>
      <c r="K2960" s="55">
        <v>45996</v>
      </c>
      <c r="L2960" s="4" t="s">
        <v>860</v>
      </c>
      <c r="M2960" s="4" t="s">
        <v>3026</v>
      </c>
      <c r="N2960" s="55" t="s">
        <v>5332</v>
      </c>
      <c r="O2960" s="4" t="s">
        <v>7845</v>
      </c>
      <c r="P2960" s="55">
        <v>45996</v>
      </c>
      <c r="Q2960" s="4" t="s">
        <v>7846</v>
      </c>
      <c r="R2960" s="4"/>
      <c r="S2960" s="4"/>
      <c r="T2960" s="4">
        <v>0</v>
      </c>
      <c r="U2960" s="4" t="s">
        <v>150</v>
      </c>
      <c r="V2960" s="4">
        <v>301884</v>
      </c>
      <c r="W2960" s="4" t="s">
        <v>639</v>
      </c>
      <c r="X2960" s="4">
        <v>301884</v>
      </c>
      <c r="Y2960" s="4" t="s">
        <v>639</v>
      </c>
      <c r="Z2960" s="4">
        <v>8</v>
      </c>
      <c r="AA2960" s="4" t="s">
        <v>191</v>
      </c>
      <c r="AB2960" s="4">
        <v>9</v>
      </c>
      <c r="AC2960" s="4" t="s">
        <v>260</v>
      </c>
      <c r="AD2960" s="36">
        <v>14</v>
      </c>
      <c r="AE2960" s="36" t="s">
        <v>640</v>
      </c>
      <c r="AF2960" s="4"/>
      <c r="AG2960" s="4"/>
      <c r="AH2960" s="4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</row>
    <row r="2961" spans="1:46" ht="15.75" customHeight="1" x14ac:dyDescent="0.35">
      <c r="A2961" s="4">
        <v>2025</v>
      </c>
      <c r="B2961" s="4" t="s">
        <v>147</v>
      </c>
      <c r="C2961" s="4" t="s">
        <v>148</v>
      </c>
      <c r="D2961" s="55">
        <v>45950</v>
      </c>
      <c r="E2961" s="4" t="s">
        <v>4420</v>
      </c>
      <c r="F2961" s="4" t="s">
        <v>3709</v>
      </c>
      <c r="G2961" s="4" t="s">
        <v>921</v>
      </c>
      <c r="H2961" s="4" t="s">
        <v>38</v>
      </c>
      <c r="I2961" s="4" t="s">
        <v>2755</v>
      </c>
      <c r="J2961" s="4">
        <v>2</v>
      </c>
      <c r="K2961" s="55">
        <v>45994</v>
      </c>
      <c r="L2961" s="4" t="s">
        <v>860</v>
      </c>
      <c r="M2961" s="4" t="s">
        <v>5415</v>
      </c>
      <c r="N2961" s="55" t="s">
        <v>3710</v>
      </c>
      <c r="O2961" s="4" t="s">
        <v>7847</v>
      </c>
      <c r="P2961" s="55">
        <v>45994</v>
      </c>
      <c r="Q2961" s="4" t="s">
        <v>7848</v>
      </c>
      <c r="R2961" s="4"/>
      <c r="S2961" s="4"/>
      <c r="T2961" s="4">
        <v>0</v>
      </c>
      <c r="U2961" s="4" t="s">
        <v>150</v>
      </c>
      <c r="V2961" s="4">
        <v>300691</v>
      </c>
      <c r="W2961" s="4" t="s">
        <v>4802</v>
      </c>
      <c r="X2961" s="4">
        <v>300691</v>
      </c>
      <c r="Y2961" s="4" t="s">
        <v>4802</v>
      </c>
      <c r="Z2961" s="4">
        <v>8</v>
      </c>
      <c r="AA2961" s="4" t="s">
        <v>191</v>
      </c>
      <c r="AB2961" s="4">
        <v>1</v>
      </c>
      <c r="AC2961" s="4" t="s">
        <v>191</v>
      </c>
      <c r="AD2961" s="36">
        <v>8</v>
      </c>
      <c r="AE2961" s="36" t="s">
        <v>561</v>
      </c>
      <c r="AF2961" s="4"/>
      <c r="AG2961" s="4"/>
      <c r="AH2961" s="4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</row>
    <row r="2962" spans="1:46" ht="15.75" customHeight="1" x14ac:dyDescent="0.35">
      <c r="A2962" s="4">
        <v>2025</v>
      </c>
      <c r="B2962" s="4" t="s">
        <v>147</v>
      </c>
      <c r="C2962" s="4" t="s">
        <v>148</v>
      </c>
      <c r="D2962" s="55">
        <v>45953</v>
      </c>
      <c r="E2962" s="4" t="s">
        <v>3708</v>
      </c>
      <c r="F2962" s="4" t="s">
        <v>3709</v>
      </c>
      <c r="G2962" s="4" t="s">
        <v>37</v>
      </c>
      <c r="H2962" s="4" t="s">
        <v>38</v>
      </c>
      <c r="I2962" s="4" t="s">
        <v>2742</v>
      </c>
      <c r="J2962" s="4">
        <v>2</v>
      </c>
      <c r="K2962" s="55">
        <v>45988</v>
      </c>
      <c r="L2962" s="4" t="s">
        <v>860</v>
      </c>
      <c r="M2962" s="4" t="s">
        <v>3185</v>
      </c>
      <c r="N2962" s="55" t="s">
        <v>4516</v>
      </c>
      <c r="O2962" s="58" t="s">
        <v>7849</v>
      </c>
      <c r="P2962" s="55">
        <v>45988</v>
      </c>
      <c r="Q2962" s="4" t="s">
        <v>7850</v>
      </c>
      <c r="R2962" s="4"/>
      <c r="S2962" s="4"/>
      <c r="T2962" s="4">
        <v>0</v>
      </c>
      <c r="U2962" s="4" t="s">
        <v>150</v>
      </c>
      <c r="V2962" s="4">
        <v>300826</v>
      </c>
      <c r="W2962" s="4" t="s">
        <v>7851</v>
      </c>
      <c r="X2962" s="4">
        <v>300826</v>
      </c>
      <c r="Y2962" s="4" t="s">
        <v>7851</v>
      </c>
      <c r="Z2962" s="4">
        <v>9</v>
      </c>
      <c r="AA2962" s="4" t="s">
        <v>417</v>
      </c>
      <c r="AB2962" s="4">
        <v>3</v>
      </c>
      <c r="AC2962" s="4" t="s">
        <v>694</v>
      </c>
      <c r="AD2962" s="36">
        <v>10</v>
      </c>
      <c r="AE2962" s="36" t="s">
        <v>7852</v>
      </c>
      <c r="AF2962" s="4"/>
      <c r="AG2962" s="4"/>
      <c r="AH2962" s="4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</row>
    <row r="2963" spans="1:46" ht="15.75" customHeight="1" x14ac:dyDescent="0.35">
      <c r="A2963" s="4">
        <v>2025</v>
      </c>
      <c r="B2963" s="4" t="s">
        <v>147</v>
      </c>
      <c r="C2963" s="4" t="s">
        <v>148</v>
      </c>
      <c r="D2963" s="55">
        <v>45953</v>
      </c>
      <c r="E2963" s="4" t="s">
        <v>3708</v>
      </c>
      <c r="F2963" s="4" t="s">
        <v>3709</v>
      </c>
      <c r="G2963" s="4" t="s">
        <v>37</v>
      </c>
      <c r="H2963" s="4" t="s">
        <v>38</v>
      </c>
      <c r="I2963" s="4" t="s">
        <v>2742</v>
      </c>
      <c r="J2963" s="4">
        <v>3</v>
      </c>
      <c r="K2963" s="55">
        <v>46009</v>
      </c>
      <c r="L2963" s="4" t="s">
        <v>860</v>
      </c>
      <c r="M2963" s="4" t="s">
        <v>3185</v>
      </c>
      <c r="N2963" s="55" t="s">
        <v>4516</v>
      </c>
      <c r="O2963" s="4" t="s">
        <v>7853</v>
      </c>
      <c r="P2963" s="55">
        <v>46009</v>
      </c>
      <c r="Q2963" s="4" t="s">
        <v>7854</v>
      </c>
      <c r="R2963" s="4"/>
      <c r="S2963" s="4"/>
      <c r="T2963" s="4">
        <v>0</v>
      </c>
      <c r="U2963" s="4" t="s">
        <v>150</v>
      </c>
      <c r="V2963" s="4">
        <v>301896</v>
      </c>
      <c r="W2963" s="4" t="s">
        <v>5154</v>
      </c>
      <c r="X2963" s="4">
        <v>301896</v>
      </c>
      <c r="Y2963" s="4" t="s">
        <v>5154</v>
      </c>
      <c r="Z2963" s="4">
        <v>9</v>
      </c>
      <c r="AA2963" s="4" t="s">
        <v>417</v>
      </c>
      <c r="AB2963" s="56">
        <v>7</v>
      </c>
      <c r="AC2963" s="56" t="s">
        <v>495</v>
      </c>
      <c r="AD2963" s="36">
        <v>25</v>
      </c>
      <c r="AE2963" s="36" t="s">
        <v>7855</v>
      </c>
      <c r="AF2963" s="4"/>
      <c r="AG2963" s="4"/>
      <c r="AH2963" s="4"/>
      <c r="AI2963" s="6"/>
      <c r="AJ2963" s="6"/>
      <c r="AK2963" s="6"/>
      <c r="AL2963" s="6"/>
      <c r="AM2963" s="6"/>
      <c r="AN2963" s="6"/>
      <c r="AO2963" s="6"/>
      <c r="AP2963" s="6"/>
      <c r="AQ2963" s="6"/>
      <c r="AR2963" s="6"/>
      <c r="AS2963" s="6"/>
      <c r="AT2963" s="6"/>
    </row>
    <row r="2964" spans="1:46" ht="15.75" customHeight="1" x14ac:dyDescent="0.35">
      <c r="A2964" s="4">
        <v>2026</v>
      </c>
      <c r="B2964" s="4" t="s">
        <v>147</v>
      </c>
      <c r="C2964" s="4" t="s">
        <v>148</v>
      </c>
      <c r="D2964" s="55">
        <v>45953</v>
      </c>
      <c r="E2964" s="4" t="s">
        <v>3708</v>
      </c>
      <c r="F2964" s="4" t="s">
        <v>3709</v>
      </c>
      <c r="G2964" s="4" t="s">
        <v>37</v>
      </c>
      <c r="H2964" s="4" t="s">
        <v>38</v>
      </c>
      <c r="I2964" s="4" t="s">
        <v>2742</v>
      </c>
      <c r="J2964" s="4">
        <v>6</v>
      </c>
      <c r="K2964" s="60">
        <v>46083</v>
      </c>
      <c r="L2964" s="4" t="s">
        <v>860</v>
      </c>
      <c r="M2964" s="4" t="s">
        <v>3632</v>
      </c>
      <c r="N2964" s="55" t="s">
        <v>4516</v>
      </c>
      <c r="O2964" s="4" t="s">
        <v>7856</v>
      </c>
      <c r="P2964" s="60">
        <v>46083</v>
      </c>
      <c r="Q2964" s="4" t="s">
        <v>7857</v>
      </c>
      <c r="R2964" s="60">
        <v>46083</v>
      </c>
      <c r="S2964" s="4" t="s">
        <v>7858</v>
      </c>
      <c r="T2964" s="56">
        <v>0</v>
      </c>
      <c r="U2964" s="56" t="s">
        <v>150</v>
      </c>
      <c r="V2964" s="56">
        <v>300859</v>
      </c>
      <c r="W2964" s="56" t="s">
        <v>7859</v>
      </c>
      <c r="X2964" s="56">
        <v>300859</v>
      </c>
      <c r="Y2964" s="56" t="s">
        <v>7859</v>
      </c>
      <c r="Z2964" s="56">
        <v>9</v>
      </c>
      <c r="AA2964" s="56" t="s">
        <v>417</v>
      </c>
      <c r="AB2964" s="56">
        <v>6</v>
      </c>
      <c r="AC2964" s="56" t="s">
        <v>4659</v>
      </c>
      <c r="AD2964" s="37">
        <v>8</v>
      </c>
      <c r="AE2964" s="37" t="s">
        <v>7860</v>
      </c>
      <c r="AF2964" s="4"/>
      <c r="AG2964" s="4"/>
      <c r="AH2964" s="4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</row>
    <row r="2965" spans="1:46" ht="15.75" customHeight="1" x14ac:dyDescent="0.35">
      <c r="A2965" s="4">
        <v>2025</v>
      </c>
      <c r="B2965" s="4" t="s">
        <v>147</v>
      </c>
      <c r="C2965" s="4" t="s">
        <v>148</v>
      </c>
      <c r="D2965" s="55">
        <v>45953</v>
      </c>
      <c r="E2965" s="4" t="s">
        <v>3708</v>
      </c>
      <c r="F2965" s="4" t="s">
        <v>3709</v>
      </c>
      <c r="G2965" s="4" t="s">
        <v>37</v>
      </c>
      <c r="H2965" s="4" t="s">
        <v>38</v>
      </c>
      <c r="I2965" s="4" t="s">
        <v>4520</v>
      </c>
      <c r="J2965" s="4">
        <v>3</v>
      </c>
      <c r="K2965" s="55">
        <v>45996</v>
      </c>
      <c r="L2965" s="4" t="s">
        <v>860</v>
      </c>
      <c r="M2965" s="4" t="s">
        <v>4545</v>
      </c>
      <c r="N2965" s="55" t="s">
        <v>3710</v>
      </c>
      <c r="O2965" s="4" t="s">
        <v>7861</v>
      </c>
      <c r="P2965" s="55">
        <v>45996</v>
      </c>
      <c r="Q2965" s="4" t="s">
        <v>7862</v>
      </c>
      <c r="R2965" s="4"/>
      <c r="S2965" s="4"/>
      <c r="T2965" s="56">
        <v>0</v>
      </c>
      <c r="U2965" s="56" t="s">
        <v>150</v>
      </c>
      <c r="V2965" s="56">
        <v>300587</v>
      </c>
      <c r="W2965" s="56" t="s">
        <v>7863</v>
      </c>
      <c r="X2965" s="56">
        <v>300587</v>
      </c>
      <c r="Y2965" s="56" t="s">
        <v>7863</v>
      </c>
      <c r="Z2965" s="56">
        <v>6</v>
      </c>
      <c r="AA2965" s="56" t="s">
        <v>413</v>
      </c>
      <c r="AB2965" s="56">
        <v>4</v>
      </c>
      <c r="AC2965" s="56" t="s">
        <v>1215</v>
      </c>
      <c r="AD2965" s="37">
        <v>10</v>
      </c>
      <c r="AE2965" s="37" t="s">
        <v>7864</v>
      </c>
      <c r="AF2965" s="4"/>
      <c r="AG2965" s="4"/>
      <c r="AH2965" s="4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</row>
    <row r="2966" spans="1:46" ht="15.75" customHeight="1" x14ac:dyDescent="0.35">
      <c r="A2966" s="4">
        <v>2026</v>
      </c>
      <c r="B2966" s="4" t="s">
        <v>147</v>
      </c>
      <c r="C2966" s="4" t="s">
        <v>148</v>
      </c>
      <c r="D2966" s="55">
        <v>45954</v>
      </c>
      <c r="E2966" s="4" t="s">
        <v>3708</v>
      </c>
      <c r="F2966" s="4" t="s">
        <v>3709</v>
      </c>
      <c r="G2966" s="4" t="s">
        <v>37</v>
      </c>
      <c r="H2966" s="4" t="s">
        <v>38</v>
      </c>
      <c r="I2966" s="4" t="s">
        <v>4520</v>
      </c>
      <c r="J2966" s="4">
        <v>5</v>
      </c>
      <c r="K2966" s="57">
        <v>46073</v>
      </c>
      <c r="L2966" s="4" t="s">
        <v>860</v>
      </c>
      <c r="M2966" s="4" t="s">
        <v>4545</v>
      </c>
      <c r="N2966" s="55" t="s">
        <v>3710</v>
      </c>
      <c r="O2966" s="4" t="s">
        <v>7865</v>
      </c>
      <c r="P2966" s="57">
        <v>46073</v>
      </c>
      <c r="Q2966" s="4" t="s">
        <v>7866</v>
      </c>
      <c r="R2966" s="55">
        <v>46076</v>
      </c>
      <c r="S2966" s="4" t="s">
        <v>7867</v>
      </c>
      <c r="T2966" s="4">
        <v>0</v>
      </c>
      <c r="U2966" s="4" t="s">
        <v>150</v>
      </c>
      <c r="V2966" s="4">
        <v>300650</v>
      </c>
      <c r="W2966" s="4" t="s">
        <v>7868</v>
      </c>
      <c r="X2966" s="4">
        <v>300650</v>
      </c>
      <c r="Y2966" s="4" t="s">
        <v>7868</v>
      </c>
      <c r="Z2966" s="4">
        <v>6</v>
      </c>
      <c r="AA2966" s="4" t="s">
        <v>413</v>
      </c>
      <c r="AB2966" s="4">
        <v>11</v>
      </c>
      <c r="AC2966" s="4" t="s">
        <v>666</v>
      </c>
      <c r="AD2966" s="36">
        <v>2</v>
      </c>
      <c r="AE2966" s="36" t="s">
        <v>3842</v>
      </c>
      <c r="AF2966" s="4"/>
      <c r="AG2966" s="4"/>
      <c r="AH2966" s="4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</row>
    <row r="2967" spans="1:46" ht="15.75" customHeight="1" x14ac:dyDescent="0.35">
      <c r="A2967" s="4">
        <v>2026</v>
      </c>
      <c r="B2967" s="4" t="s">
        <v>147</v>
      </c>
      <c r="C2967" s="4" t="s">
        <v>148</v>
      </c>
      <c r="D2967" s="55">
        <v>45950</v>
      </c>
      <c r="E2967" s="4" t="s">
        <v>3708</v>
      </c>
      <c r="F2967" s="4" t="s">
        <v>3709</v>
      </c>
      <c r="G2967" s="4" t="s">
        <v>37</v>
      </c>
      <c r="H2967" s="4" t="s">
        <v>4538</v>
      </c>
      <c r="I2967" s="4" t="s">
        <v>4515</v>
      </c>
      <c r="J2967" s="4">
        <v>2</v>
      </c>
      <c r="K2967" s="55">
        <v>46043</v>
      </c>
      <c r="L2967" s="4" t="s">
        <v>4540</v>
      </c>
      <c r="M2967" s="4"/>
      <c r="N2967" s="55" t="s">
        <v>4516</v>
      </c>
      <c r="O2967" s="4"/>
      <c r="P2967" s="55"/>
      <c r="Q2967" s="4"/>
      <c r="R2967" s="4"/>
      <c r="S2967" s="4"/>
      <c r="T2967" s="4">
        <v>0</v>
      </c>
      <c r="U2967" s="4" t="s">
        <v>150</v>
      </c>
      <c r="V2967" s="4">
        <v>300005</v>
      </c>
      <c r="W2967" s="4" t="s">
        <v>7869</v>
      </c>
      <c r="X2967" s="4">
        <v>300005</v>
      </c>
      <c r="Y2967" s="4" t="s">
        <v>7869</v>
      </c>
      <c r="Z2967" s="4">
        <v>1</v>
      </c>
      <c r="AA2967" s="4" t="s">
        <v>67</v>
      </c>
      <c r="AB2967" s="56">
        <v>1</v>
      </c>
      <c r="AC2967" s="56" t="s">
        <v>68</v>
      </c>
      <c r="AD2967" s="36">
        <v>5</v>
      </c>
      <c r="AE2967" s="36" t="s">
        <v>7870</v>
      </c>
      <c r="AF2967" s="4"/>
      <c r="AG2967" s="4"/>
      <c r="AH2967" s="4"/>
      <c r="AI2967" s="6"/>
      <c r="AJ2967" s="6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</row>
    <row r="2968" spans="1:46" ht="15.75" customHeight="1" x14ac:dyDescent="0.35">
      <c r="A2968" s="4">
        <v>2025</v>
      </c>
      <c r="B2968" s="4" t="s">
        <v>147</v>
      </c>
      <c r="C2968" s="4" t="s">
        <v>148</v>
      </c>
      <c r="D2968" s="55">
        <v>45951</v>
      </c>
      <c r="E2968" s="4" t="s">
        <v>3708</v>
      </c>
      <c r="F2968" s="4" t="s">
        <v>3709</v>
      </c>
      <c r="G2968" s="4" t="s">
        <v>37</v>
      </c>
      <c r="H2968" s="4" t="s">
        <v>38</v>
      </c>
      <c r="I2968" s="4" t="s">
        <v>2755</v>
      </c>
      <c r="J2968" s="4">
        <v>2</v>
      </c>
      <c r="K2968" s="55">
        <v>45995</v>
      </c>
      <c r="L2968" s="4" t="s">
        <v>860</v>
      </c>
      <c r="M2968" s="4" t="s">
        <v>3026</v>
      </c>
      <c r="N2968" s="55" t="s">
        <v>4546</v>
      </c>
      <c r="O2968" s="4" t="s">
        <v>7871</v>
      </c>
      <c r="P2968" s="55">
        <v>45995</v>
      </c>
      <c r="Q2968" s="4" t="s">
        <v>7872</v>
      </c>
      <c r="R2968" s="4"/>
      <c r="S2968" s="4"/>
      <c r="T2968" s="4">
        <v>0</v>
      </c>
      <c r="U2968" s="4" t="s">
        <v>150</v>
      </c>
      <c r="V2968" s="4">
        <v>300725</v>
      </c>
      <c r="W2968" s="4" t="s">
        <v>7873</v>
      </c>
      <c r="X2968" s="4">
        <v>300725</v>
      </c>
      <c r="Y2968" s="4" t="s">
        <v>7873</v>
      </c>
      <c r="Z2968" s="4">
        <v>8</v>
      </c>
      <c r="AA2968" s="4" t="s">
        <v>191</v>
      </c>
      <c r="AB2968" s="4">
        <v>6</v>
      </c>
      <c r="AC2968" s="4" t="s">
        <v>705</v>
      </c>
      <c r="AD2968" s="36">
        <v>2</v>
      </c>
      <c r="AE2968" s="36" t="s">
        <v>7874</v>
      </c>
      <c r="AF2968" s="4"/>
      <c r="AG2968" s="4"/>
      <c r="AH2968" s="4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</row>
    <row r="2969" spans="1:46" ht="15.75" customHeight="1" x14ac:dyDescent="0.35">
      <c r="A2969" s="4">
        <v>2025</v>
      </c>
      <c r="B2969" s="4" t="s">
        <v>147</v>
      </c>
      <c r="C2969" s="4" t="s">
        <v>148</v>
      </c>
      <c r="D2969" s="55">
        <v>45953</v>
      </c>
      <c r="E2969" s="4" t="s">
        <v>3708</v>
      </c>
      <c r="F2969" s="4" t="s">
        <v>3709</v>
      </c>
      <c r="G2969" s="4" t="s">
        <v>37</v>
      </c>
      <c r="H2969" s="4" t="s">
        <v>38</v>
      </c>
      <c r="I2969" s="4" t="s">
        <v>2755</v>
      </c>
      <c r="J2969" s="4">
        <v>2</v>
      </c>
      <c r="K2969" s="55">
        <v>45995</v>
      </c>
      <c r="L2969" s="4" t="s">
        <v>860</v>
      </c>
      <c r="M2969" s="4" t="s">
        <v>3026</v>
      </c>
      <c r="N2969" s="55" t="s">
        <v>3710</v>
      </c>
      <c r="O2969" s="4" t="s">
        <v>7875</v>
      </c>
      <c r="P2969" s="55">
        <v>45995</v>
      </c>
      <c r="Q2969" s="4" t="s">
        <v>7876</v>
      </c>
      <c r="R2969" s="4"/>
      <c r="S2969" s="4"/>
      <c r="T2969" s="56">
        <v>0</v>
      </c>
      <c r="U2969" s="56" t="s">
        <v>150</v>
      </c>
      <c r="V2969" s="56">
        <v>300772</v>
      </c>
      <c r="W2969" s="56" t="s">
        <v>7877</v>
      </c>
      <c r="X2969" s="56">
        <v>300772</v>
      </c>
      <c r="Y2969" s="56" t="s">
        <v>7877</v>
      </c>
      <c r="Z2969" s="56">
        <v>8</v>
      </c>
      <c r="AA2969" s="56" t="s">
        <v>191</v>
      </c>
      <c r="AB2969" s="56">
        <v>11</v>
      </c>
      <c r="AC2969" s="56" t="s">
        <v>2108</v>
      </c>
      <c r="AD2969" s="37">
        <v>6</v>
      </c>
      <c r="AE2969" s="37" t="s">
        <v>7878</v>
      </c>
      <c r="AF2969" s="4"/>
      <c r="AG2969" s="4"/>
      <c r="AH2969" s="4"/>
      <c r="AI2969" s="6"/>
      <c r="AJ2969" s="6"/>
      <c r="AK2969" s="6"/>
      <c r="AL2969" s="6"/>
      <c r="AM2969" s="6"/>
      <c r="AN2969" s="6"/>
      <c r="AO2969" s="6"/>
      <c r="AP2969" s="6"/>
      <c r="AQ2969" s="6"/>
      <c r="AR2969" s="6"/>
      <c r="AS2969" s="6"/>
      <c r="AT2969" s="6"/>
    </row>
    <row r="2970" spans="1:46" ht="15.75" customHeight="1" x14ac:dyDescent="0.35">
      <c r="A2970" s="4">
        <v>2025</v>
      </c>
      <c r="B2970" s="4" t="s">
        <v>147</v>
      </c>
      <c r="C2970" s="4" t="s">
        <v>148</v>
      </c>
      <c r="D2970" s="55">
        <v>45954</v>
      </c>
      <c r="E2970" s="4" t="s">
        <v>3708</v>
      </c>
      <c r="F2970" s="4" t="s">
        <v>3709</v>
      </c>
      <c r="G2970" s="4" t="s">
        <v>37</v>
      </c>
      <c r="H2970" s="4" t="s">
        <v>38</v>
      </c>
      <c r="I2970" s="4" t="s">
        <v>2755</v>
      </c>
      <c r="J2970" s="4">
        <v>4</v>
      </c>
      <c r="K2970" s="57">
        <v>45960</v>
      </c>
      <c r="L2970" s="4" t="s">
        <v>860</v>
      </c>
      <c r="M2970" s="4" t="s">
        <v>3026</v>
      </c>
      <c r="N2970" s="55" t="s">
        <v>3710</v>
      </c>
      <c r="O2970" s="4" t="s">
        <v>7879</v>
      </c>
      <c r="P2970" s="57">
        <v>46021</v>
      </c>
      <c r="Q2970" s="4" t="s">
        <v>7880</v>
      </c>
      <c r="R2970" s="4"/>
      <c r="S2970" s="4"/>
      <c r="T2970" s="4">
        <v>0</v>
      </c>
      <c r="U2970" s="4" t="s">
        <v>150</v>
      </c>
      <c r="V2970" s="4">
        <v>301706</v>
      </c>
      <c r="W2970" s="4" t="s">
        <v>1941</v>
      </c>
      <c r="X2970" s="4">
        <v>301706</v>
      </c>
      <c r="Y2970" s="4" t="s">
        <v>1941</v>
      </c>
      <c r="Z2970" s="4">
        <v>22</v>
      </c>
      <c r="AA2970" s="4" t="s">
        <v>108</v>
      </c>
      <c r="AB2970" s="4">
        <v>1</v>
      </c>
      <c r="AC2970" s="4" t="s">
        <v>109</v>
      </c>
      <c r="AD2970" s="36">
        <v>6</v>
      </c>
      <c r="AE2970" s="36" t="s">
        <v>1942</v>
      </c>
      <c r="AF2970" s="4"/>
      <c r="AG2970" s="4"/>
      <c r="AH2970" s="4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</row>
    <row r="2971" spans="1:46" ht="15.75" customHeight="1" x14ac:dyDescent="0.35">
      <c r="A2971" s="4">
        <v>2025</v>
      </c>
      <c r="B2971" s="4" t="s">
        <v>147</v>
      </c>
      <c r="C2971" s="4" t="s">
        <v>148</v>
      </c>
      <c r="D2971" s="55">
        <v>45954</v>
      </c>
      <c r="E2971" s="4" t="s">
        <v>3708</v>
      </c>
      <c r="F2971" s="4" t="s">
        <v>3709</v>
      </c>
      <c r="G2971" s="4" t="s">
        <v>37</v>
      </c>
      <c r="H2971" s="4" t="s">
        <v>38</v>
      </c>
      <c r="I2971" s="4" t="s">
        <v>2755</v>
      </c>
      <c r="J2971" s="4">
        <v>3</v>
      </c>
      <c r="K2971" s="55">
        <v>46001</v>
      </c>
      <c r="L2971" s="4" t="s">
        <v>860</v>
      </c>
      <c r="M2971" s="4" t="s">
        <v>3026</v>
      </c>
      <c r="N2971" s="55" t="s">
        <v>3710</v>
      </c>
      <c r="O2971" s="4" t="s">
        <v>7881</v>
      </c>
      <c r="P2971" s="55">
        <v>46001</v>
      </c>
      <c r="Q2971" s="4" t="s">
        <v>7882</v>
      </c>
      <c r="R2971" s="4"/>
      <c r="S2971" s="4"/>
      <c r="T2971" s="4">
        <v>0</v>
      </c>
      <c r="U2971" s="4" t="s">
        <v>150</v>
      </c>
      <c r="V2971" s="4">
        <v>300715</v>
      </c>
      <c r="W2971" s="4" t="s">
        <v>4592</v>
      </c>
      <c r="X2971" s="4">
        <v>300715</v>
      </c>
      <c r="Y2971" s="4" t="s">
        <v>4592</v>
      </c>
      <c r="Z2971" s="4">
        <v>8</v>
      </c>
      <c r="AA2971" s="4" t="s">
        <v>191</v>
      </c>
      <c r="AB2971" s="4">
        <v>4</v>
      </c>
      <c r="AC2971" s="4" t="s">
        <v>2284</v>
      </c>
      <c r="AD2971" s="36">
        <v>8</v>
      </c>
      <c r="AE2971" s="36" t="s">
        <v>4593</v>
      </c>
      <c r="AF2971" s="4"/>
      <c r="AG2971" s="4"/>
      <c r="AH2971" s="4"/>
      <c r="AI2971" s="6"/>
      <c r="AJ2971" s="6"/>
      <c r="AK2971" s="6"/>
      <c r="AL2971" s="6"/>
      <c r="AM2971" s="6"/>
      <c r="AN2971" s="6"/>
      <c r="AO2971" s="6"/>
      <c r="AP2971" s="6"/>
      <c r="AQ2971" s="6"/>
      <c r="AR2971" s="6"/>
      <c r="AS2971" s="6"/>
      <c r="AT2971" s="6"/>
    </row>
    <row r="2972" spans="1:46" ht="15.75" customHeight="1" x14ac:dyDescent="0.35">
      <c r="A2972" s="4">
        <v>2026</v>
      </c>
      <c r="B2972" s="4" t="s">
        <v>147</v>
      </c>
      <c r="C2972" s="4" t="s">
        <v>207</v>
      </c>
      <c r="D2972" s="55">
        <v>45957</v>
      </c>
      <c r="E2972" s="4" t="s">
        <v>3708</v>
      </c>
      <c r="F2972" s="4" t="s">
        <v>3709</v>
      </c>
      <c r="G2972" s="4" t="s">
        <v>37</v>
      </c>
      <c r="H2972" s="4" t="s">
        <v>38</v>
      </c>
      <c r="I2972" s="4" t="s">
        <v>2755</v>
      </c>
      <c r="J2972" s="4">
        <v>7</v>
      </c>
      <c r="K2972" s="55">
        <v>46156</v>
      </c>
      <c r="L2972" s="4" t="s">
        <v>860</v>
      </c>
      <c r="M2972" s="4" t="s">
        <v>5415</v>
      </c>
      <c r="N2972" s="55" t="s">
        <v>3710</v>
      </c>
      <c r="O2972" s="4" t="s">
        <v>7883</v>
      </c>
      <c r="P2972" s="55">
        <v>46156</v>
      </c>
      <c r="Q2972" s="4" t="s">
        <v>7884</v>
      </c>
      <c r="R2972" s="55">
        <v>46156</v>
      </c>
      <c r="S2972" s="4" t="s">
        <v>7885</v>
      </c>
      <c r="T2972" s="4">
        <v>0</v>
      </c>
      <c r="U2972" s="4" t="s">
        <v>150</v>
      </c>
      <c r="V2972" s="4">
        <v>301735</v>
      </c>
      <c r="W2972" s="4" t="s">
        <v>7886</v>
      </c>
      <c r="X2972" s="4">
        <v>301735</v>
      </c>
      <c r="Y2972" s="4" t="s">
        <v>7886</v>
      </c>
      <c r="Z2972" s="4">
        <v>22</v>
      </c>
      <c r="AA2972" s="4" t="s">
        <v>108</v>
      </c>
      <c r="AB2972" s="4">
        <v>6</v>
      </c>
      <c r="AC2972" s="4" t="s">
        <v>3012</v>
      </c>
      <c r="AD2972" s="36">
        <v>1</v>
      </c>
      <c r="AE2972" s="36" t="s">
        <v>7887</v>
      </c>
      <c r="AF2972" s="4"/>
      <c r="AG2972" s="4"/>
      <c r="AH2972" s="4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</row>
    <row r="2973" spans="1:46" ht="15.75" customHeight="1" x14ac:dyDescent="0.35">
      <c r="A2973" s="4">
        <v>2025</v>
      </c>
      <c r="B2973" s="4" t="s">
        <v>147</v>
      </c>
      <c r="C2973" s="4" t="s">
        <v>148</v>
      </c>
      <c r="D2973" s="55">
        <v>45951</v>
      </c>
      <c r="E2973" s="4" t="s">
        <v>3708</v>
      </c>
      <c r="F2973" s="4" t="s">
        <v>3709</v>
      </c>
      <c r="G2973" s="4" t="s">
        <v>37</v>
      </c>
      <c r="H2973" s="4" t="s">
        <v>38</v>
      </c>
      <c r="I2973" s="4" t="s">
        <v>5120</v>
      </c>
      <c r="J2973" s="4">
        <v>5</v>
      </c>
      <c r="K2973" s="55">
        <v>45973</v>
      </c>
      <c r="L2973" s="4" t="s">
        <v>860</v>
      </c>
      <c r="M2973" s="4" t="s">
        <v>6193</v>
      </c>
      <c r="N2973" s="55" t="s">
        <v>3710</v>
      </c>
      <c r="O2973" s="4" t="s">
        <v>7888</v>
      </c>
      <c r="P2973" s="55">
        <v>45973</v>
      </c>
      <c r="Q2973" s="4" t="s">
        <v>7889</v>
      </c>
      <c r="R2973" s="4"/>
      <c r="S2973" s="4"/>
      <c r="T2973" s="4">
        <v>0</v>
      </c>
      <c r="U2973" s="4" t="s">
        <v>150</v>
      </c>
      <c r="V2973" s="4">
        <v>300105</v>
      </c>
      <c r="W2973" s="4" t="s">
        <v>7890</v>
      </c>
      <c r="X2973" s="4">
        <v>300105</v>
      </c>
      <c r="Y2973" s="4" t="s">
        <v>7890</v>
      </c>
      <c r="Z2973" s="4">
        <v>2</v>
      </c>
      <c r="AA2973" s="4" t="s">
        <v>72</v>
      </c>
      <c r="AB2973" s="4">
        <v>3</v>
      </c>
      <c r="AC2973" s="4" t="s">
        <v>6345</v>
      </c>
      <c r="AD2973" s="36">
        <v>4</v>
      </c>
      <c r="AE2973" s="36" t="s">
        <v>7891</v>
      </c>
      <c r="AF2973" s="4"/>
      <c r="AG2973" s="4"/>
      <c r="AH2973" s="4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</row>
    <row r="2974" spans="1:46" ht="15.75" customHeight="1" x14ac:dyDescent="0.35">
      <c r="A2974" s="4">
        <v>2025</v>
      </c>
      <c r="B2974" s="4" t="s">
        <v>147</v>
      </c>
      <c r="C2974" s="4" t="s">
        <v>148</v>
      </c>
      <c r="D2974" s="55">
        <v>45931</v>
      </c>
      <c r="E2974" s="4" t="s">
        <v>3708</v>
      </c>
      <c r="F2974" s="4" t="s">
        <v>3709</v>
      </c>
      <c r="G2974" s="4" t="s">
        <v>37</v>
      </c>
      <c r="H2974" s="4" t="s">
        <v>38</v>
      </c>
      <c r="I2974" s="4" t="s">
        <v>5120</v>
      </c>
      <c r="J2974" s="4">
        <v>2</v>
      </c>
      <c r="K2974" s="55">
        <v>46007</v>
      </c>
      <c r="L2974" s="4" t="s">
        <v>860</v>
      </c>
      <c r="M2974" s="4" t="s">
        <v>6193</v>
      </c>
      <c r="N2974" s="55" t="s">
        <v>3710</v>
      </c>
      <c r="O2974" s="4" t="s">
        <v>7892</v>
      </c>
      <c r="P2974" s="55">
        <v>46007</v>
      </c>
      <c r="Q2974" s="4" t="s">
        <v>7893</v>
      </c>
      <c r="R2974" s="4"/>
      <c r="S2974" s="4"/>
      <c r="T2974" s="4">
        <v>0</v>
      </c>
      <c r="U2974" s="4" t="s">
        <v>150</v>
      </c>
      <c r="V2974" s="4">
        <v>300092</v>
      </c>
      <c r="W2974" s="4" t="s">
        <v>7894</v>
      </c>
      <c r="X2974" s="4">
        <v>300092</v>
      </c>
      <c r="Y2974" s="4" t="s">
        <v>7894</v>
      </c>
      <c r="Z2974" s="4">
        <v>2</v>
      </c>
      <c r="AA2974" s="4" t="s">
        <v>72</v>
      </c>
      <c r="AB2974" s="4">
        <v>1</v>
      </c>
      <c r="AC2974" s="4" t="s">
        <v>73</v>
      </c>
      <c r="AD2974" s="36">
        <v>8</v>
      </c>
      <c r="AE2974" s="36" t="s">
        <v>7895</v>
      </c>
      <c r="AF2974" s="4"/>
      <c r="AG2974" s="4"/>
      <c r="AH2974" s="4"/>
      <c r="AI2974" s="6"/>
      <c r="AJ2974" s="6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</row>
    <row r="2975" spans="1:46" ht="15.75" customHeight="1" x14ac:dyDescent="0.35">
      <c r="A2975" s="4">
        <v>2026</v>
      </c>
      <c r="B2975" s="4" t="s">
        <v>147</v>
      </c>
      <c r="C2975" s="4" t="s">
        <v>148</v>
      </c>
      <c r="D2975" s="55">
        <v>45924</v>
      </c>
      <c r="E2975" s="4" t="s">
        <v>3708</v>
      </c>
      <c r="F2975" s="4" t="s">
        <v>3709</v>
      </c>
      <c r="G2975" s="4" t="s">
        <v>37</v>
      </c>
      <c r="H2975" s="4" t="s">
        <v>4538</v>
      </c>
      <c r="I2975" s="4" t="s">
        <v>2948</v>
      </c>
      <c r="J2975" s="4">
        <v>2</v>
      </c>
      <c r="K2975" s="55">
        <v>46059</v>
      </c>
      <c r="L2975" s="4" t="s">
        <v>4540</v>
      </c>
      <c r="M2975" s="4" t="s">
        <v>7896</v>
      </c>
      <c r="N2975" s="55" t="s">
        <v>4516</v>
      </c>
      <c r="O2975" s="4"/>
      <c r="P2975" s="55"/>
      <c r="Q2975" s="4"/>
      <c r="R2975" s="4"/>
      <c r="S2975" s="4"/>
      <c r="T2975" s="4">
        <v>0</v>
      </c>
      <c r="U2975" s="4" t="s">
        <v>150</v>
      </c>
      <c r="V2975" s="4">
        <v>300406</v>
      </c>
      <c r="W2975" s="4" t="s">
        <v>7897</v>
      </c>
      <c r="X2975" s="4">
        <v>300406</v>
      </c>
      <c r="Y2975" s="4" t="s">
        <v>7897</v>
      </c>
      <c r="Z2975" s="4">
        <v>4</v>
      </c>
      <c r="AA2975" s="4" t="s">
        <v>301</v>
      </c>
      <c r="AB2975" s="4">
        <v>5</v>
      </c>
      <c r="AC2975" s="4" t="s">
        <v>2628</v>
      </c>
      <c r="AD2975" s="36">
        <v>12</v>
      </c>
      <c r="AE2975" s="36" t="s">
        <v>7898</v>
      </c>
      <c r="AF2975" s="4"/>
      <c r="AG2975" s="4"/>
      <c r="AH2975" s="4"/>
      <c r="AI2975" s="6"/>
      <c r="AJ2975" s="6"/>
      <c r="AK2975" s="6"/>
      <c r="AL2975" s="6"/>
      <c r="AM2975" s="6"/>
      <c r="AN2975" s="6"/>
      <c r="AO2975" s="6"/>
      <c r="AP2975" s="6"/>
      <c r="AQ2975" s="6"/>
      <c r="AR2975" s="6"/>
      <c r="AS2975" s="6"/>
      <c r="AT2975" s="6"/>
    </row>
    <row r="2976" spans="1:46" ht="15.75" customHeight="1" x14ac:dyDescent="0.35">
      <c r="A2976" s="4">
        <v>2025</v>
      </c>
      <c r="B2976" s="4" t="s">
        <v>147</v>
      </c>
      <c r="C2976" s="4" t="s">
        <v>148</v>
      </c>
      <c r="D2976" s="55">
        <v>45950</v>
      </c>
      <c r="E2976" s="4" t="s">
        <v>3708</v>
      </c>
      <c r="F2976" s="4" t="s">
        <v>3709</v>
      </c>
      <c r="G2976" s="4" t="s">
        <v>37</v>
      </c>
      <c r="H2976" s="4" t="s">
        <v>38</v>
      </c>
      <c r="I2976" s="4" t="s">
        <v>2948</v>
      </c>
      <c r="J2976" s="4">
        <v>4</v>
      </c>
      <c r="K2976" s="55">
        <v>46022</v>
      </c>
      <c r="L2976" s="4" t="s">
        <v>860</v>
      </c>
      <c r="M2976" s="4" t="s">
        <v>4665</v>
      </c>
      <c r="N2976" s="55" t="s">
        <v>4516</v>
      </c>
      <c r="O2976" s="4" t="s">
        <v>7899</v>
      </c>
      <c r="P2976" s="55">
        <v>46022</v>
      </c>
      <c r="Q2976" s="4" t="s">
        <v>7900</v>
      </c>
      <c r="R2976" s="4"/>
      <c r="S2976" s="4"/>
      <c r="T2976" s="4">
        <v>0</v>
      </c>
      <c r="U2976" s="4" t="s">
        <v>150</v>
      </c>
      <c r="V2976" s="4">
        <v>300422</v>
      </c>
      <c r="W2976" s="4" t="s">
        <v>7901</v>
      </c>
      <c r="X2976" s="4">
        <v>300422</v>
      </c>
      <c r="Y2976" s="4" t="s">
        <v>7901</v>
      </c>
      <c r="Z2976" s="4">
        <v>4</v>
      </c>
      <c r="AA2976" s="4" t="s">
        <v>301</v>
      </c>
      <c r="AB2976" s="4">
        <v>6</v>
      </c>
      <c r="AC2976" s="4" t="s">
        <v>4694</v>
      </c>
      <c r="AD2976" s="36">
        <v>8</v>
      </c>
      <c r="AE2976" s="36" t="s">
        <v>7902</v>
      </c>
      <c r="AF2976" s="4"/>
      <c r="AG2976" s="4"/>
      <c r="AH2976" s="4"/>
      <c r="AI2976" s="6"/>
      <c r="AJ2976" s="6"/>
      <c r="AK2976" s="6"/>
      <c r="AL2976" s="6"/>
      <c r="AM2976" s="6"/>
      <c r="AN2976" s="6"/>
      <c r="AO2976" s="6"/>
      <c r="AP2976" s="6"/>
      <c r="AQ2976" s="6"/>
      <c r="AR2976" s="6"/>
      <c r="AS2976" s="6"/>
      <c r="AT2976" s="6"/>
    </row>
    <row r="2977" spans="1:46" ht="15.75" customHeight="1" x14ac:dyDescent="0.35">
      <c r="A2977" s="4">
        <v>2025</v>
      </c>
      <c r="B2977" s="4" t="s">
        <v>147</v>
      </c>
      <c r="C2977" s="4" t="s">
        <v>148</v>
      </c>
      <c r="D2977" s="55">
        <v>45950</v>
      </c>
      <c r="E2977" s="4" t="s">
        <v>3708</v>
      </c>
      <c r="F2977" s="4" t="s">
        <v>3709</v>
      </c>
      <c r="G2977" s="4" t="s">
        <v>37</v>
      </c>
      <c r="H2977" s="4" t="s">
        <v>38</v>
      </c>
      <c r="I2977" s="4" t="s">
        <v>2948</v>
      </c>
      <c r="J2977" s="4">
        <v>3</v>
      </c>
      <c r="K2977" s="55">
        <v>46009</v>
      </c>
      <c r="L2977" s="4" t="s">
        <v>860</v>
      </c>
      <c r="M2977" s="4" t="s">
        <v>4665</v>
      </c>
      <c r="N2977" s="55" t="s">
        <v>4516</v>
      </c>
      <c r="O2977" s="4" t="s">
        <v>7903</v>
      </c>
      <c r="P2977" s="55">
        <v>46009</v>
      </c>
      <c r="Q2977" s="4" t="s">
        <v>7904</v>
      </c>
      <c r="R2977" s="4"/>
      <c r="S2977" s="4"/>
      <c r="T2977" s="4">
        <v>0</v>
      </c>
      <c r="U2977" s="4" t="s">
        <v>150</v>
      </c>
      <c r="V2977" s="4">
        <v>300396</v>
      </c>
      <c r="W2977" s="4" t="s">
        <v>7905</v>
      </c>
      <c r="X2977" s="4">
        <v>300396</v>
      </c>
      <c r="Y2977" s="4" t="s">
        <v>7905</v>
      </c>
      <c r="Z2977" s="4">
        <v>4</v>
      </c>
      <c r="AA2977" s="4" t="s">
        <v>301</v>
      </c>
      <c r="AB2977" s="4">
        <v>5</v>
      </c>
      <c r="AC2977" s="4" t="s">
        <v>2628</v>
      </c>
      <c r="AD2977" s="36">
        <v>2</v>
      </c>
      <c r="AE2977" s="36" t="s">
        <v>7906</v>
      </c>
      <c r="AF2977" s="4"/>
      <c r="AG2977" s="4"/>
      <c r="AH2977" s="4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</row>
    <row r="2978" spans="1:46" ht="15.75" customHeight="1" x14ac:dyDescent="0.35">
      <c r="A2978" s="4">
        <v>2025</v>
      </c>
      <c r="B2978" s="4" t="s">
        <v>147</v>
      </c>
      <c r="C2978" s="4" t="s">
        <v>148</v>
      </c>
      <c r="D2978" s="55">
        <v>45957</v>
      </c>
      <c r="E2978" s="4" t="s">
        <v>3708</v>
      </c>
      <c r="F2978" s="4" t="s">
        <v>3709</v>
      </c>
      <c r="G2978" s="4" t="s">
        <v>37</v>
      </c>
      <c r="H2978" s="4" t="s">
        <v>38</v>
      </c>
      <c r="I2978" s="4" t="s">
        <v>2948</v>
      </c>
      <c r="J2978" s="4">
        <v>3</v>
      </c>
      <c r="K2978" s="55">
        <v>46006</v>
      </c>
      <c r="L2978" s="4" t="s">
        <v>860</v>
      </c>
      <c r="M2978" s="4" t="s">
        <v>4665</v>
      </c>
      <c r="N2978" s="55" t="s">
        <v>4516</v>
      </c>
      <c r="O2978" s="4" t="s">
        <v>7907</v>
      </c>
      <c r="P2978" s="55">
        <v>46006</v>
      </c>
      <c r="Q2978" s="4" t="s">
        <v>7908</v>
      </c>
      <c r="R2978" s="4"/>
      <c r="S2978" s="4"/>
      <c r="T2978" s="4">
        <v>0</v>
      </c>
      <c r="U2978" s="4" t="s">
        <v>150</v>
      </c>
      <c r="V2978" s="4">
        <v>300436</v>
      </c>
      <c r="W2978" s="4" t="s">
        <v>7909</v>
      </c>
      <c r="X2978" s="4">
        <v>300436</v>
      </c>
      <c r="Y2978" s="4" t="s">
        <v>7909</v>
      </c>
      <c r="Z2978" s="4">
        <v>4</v>
      </c>
      <c r="AA2978" s="4" t="s">
        <v>301</v>
      </c>
      <c r="AB2978" s="4">
        <v>8</v>
      </c>
      <c r="AC2978" s="4" t="s">
        <v>1445</v>
      </c>
      <c r="AD2978" s="36">
        <v>8</v>
      </c>
      <c r="AE2978" s="36" t="s">
        <v>7910</v>
      </c>
      <c r="AF2978" s="4"/>
      <c r="AG2978" s="4"/>
      <c r="AH2978" s="4"/>
      <c r="AI2978" s="6"/>
      <c r="AJ2978" s="6"/>
      <c r="AK2978" s="6"/>
      <c r="AL2978" s="6"/>
      <c r="AM2978" s="6"/>
      <c r="AN2978" s="6"/>
      <c r="AO2978" s="6"/>
      <c r="AP2978" s="6"/>
      <c r="AQ2978" s="6"/>
      <c r="AR2978" s="6"/>
      <c r="AS2978" s="6"/>
      <c r="AT2978" s="6"/>
    </row>
    <row r="2979" spans="1:46" ht="15.75" customHeight="1" x14ac:dyDescent="0.35">
      <c r="A2979" s="4">
        <v>2026</v>
      </c>
      <c r="B2979" s="4" t="s">
        <v>147</v>
      </c>
      <c r="C2979" s="4" t="s">
        <v>207</v>
      </c>
      <c r="D2979" s="55">
        <v>45952</v>
      </c>
      <c r="E2979" s="4" t="s">
        <v>3708</v>
      </c>
      <c r="F2979" s="4" t="s">
        <v>3709</v>
      </c>
      <c r="G2979" s="4" t="s">
        <v>37</v>
      </c>
      <c r="H2979" s="4" t="s">
        <v>38</v>
      </c>
      <c r="I2979" s="4" t="s">
        <v>748</v>
      </c>
      <c r="J2979" s="4">
        <v>7</v>
      </c>
      <c r="K2979" s="55">
        <v>46038</v>
      </c>
      <c r="L2979" s="4" t="s">
        <v>860</v>
      </c>
      <c r="M2979" s="4" t="s">
        <v>5415</v>
      </c>
      <c r="N2979" s="55" t="s">
        <v>4516</v>
      </c>
      <c r="O2979" s="4" t="s">
        <v>7911</v>
      </c>
      <c r="P2979" s="55">
        <v>46038</v>
      </c>
      <c r="Q2979" s="4" t="s">
        <v>7912</v>
      </c>
      <c r="R2979" s="55">
        <v>46038</v>
      </c>
      <c r="S2979" s="4" t="s">
        <v>7913</v>
      </c>
      <c r="T2979" s="4">
        <v>0</v>
      </c>
      <c r="U2979" s="4" t="s">
        <v>150</v>
      </c>
      <c r="V2979" s="4">
        <v>300985</v>
      </c>
      <c r="W2979" s="4" t="s">
        <v>3547</v>
      </c>
      <c r="X2979" s="4">
        <v>300985</v>
      </c>
      <c r="Y2979" s="4" t="s">
        <v>3547</v>
      </c>
      <c r="Z2979" s="4">
        <v>11</v>
      </c>
      <c r="AA2979" s="4" t="s">
        <v>310</v>
      </c>
      <c r="AB2979" s="4">
        <v>3</v>
      </c>
      <c r="AC2979" s="4" t="s">
        <v>3548</v>
      </c>
      <c r="AD2979" s="36">
        <v>3</v>
      </c>
      <c r="AE2979" s="36" t="s">
        <v>3548</v>
      </c>
      <c r="AF2979" s="4"/>
      <c r="AG2979" s="4"/>
      <c r="AH2979" s="4"/>
      <c r="AI2979" s="6"/>
      <c r="AJ2979" s="6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</row>
    <row r="2980" spans="1:46" ht="15.75" customHeight="1" x14ac:dyDescent="0.35">
      <c r="A2980" s="4">
        <v>2026</v>
      </c>
      <c r="B2980" s="4" t="s">
        <v>147</v>
      </c>
      <c r="C2980" s="4" t="s">
        <v>148</v>
      </c>
      <c r="D2980" s="55">
        <v>45957</v>
      </c>
      <c r="E2980" s="4" t="s">
        <v>3708</v>
      </c>
      <c r="F2980" s="4" t="s">
        <v>3709</v>
      </c>
      <c r="G2980" s="4" t="s">
        <v>37</v>
      </c>
      <c r="H2980" s="4" t="s">
        <v>4538</v>
      </c>
      <c r="I2980" s="4" t="s">
        <v>2742</v>
      </c>
      <c r="J2980" s="4">
        <v>3</v>
      </c>
      <c r="K2980" s="55">
        <v>46183</v>
      </c>
      <c r="L2980" s="4" t="s">
        <v>7513</v>
      </c>
      <c r="M2980" s="4"/>
      <c r="N2980" s="55" t="s">
        <v>3710</v>
      </c>
      <c r="O2980" s="4"/>
      <c r="P2980" s="55"/>
      <c r="Q2980" s="4"/>
      <c r="R2980" s="4"/>
      <c r="S2980" s="4"/>
      <c r="T2980" s="4">
        <v>0</v>
      </c>
      <c r="U2980" s="4" t="s">
        <v>150</v>
      </c>
      <c r="V2980" s="4">
        <v>300867</v>
      </c>
      <c r="W2980" s="4" t="s">
        <v>1507</v>
      </c>
      <c r="X2980" s="4">
        <v>300867</v>
      </c>
      <c r="Y2980" s="4" t="s">
        <v>1507</v>
      </c>
      <c r="Z2980" s="4">
        <v>9</v>
      </c>
      <c r="AA2980" s="4" t="s">
        <v>417</v>
      </c>
      <c r="AB2980" s="4">
        <v>6</v>
      </c>
      <c r="AC2980" s="4" t="s">
        <v>4659</v>
      </c>
      <c r="AD2980" s="36">
        <v>16</v>
      </c>
      <c r="AE2980" s="36" t="s">
        <v>1508</v>
      </c>
      <c r="AF2980" s="4"/>
      <c r="AG2980" s="4"/>
      <c r="AH2980" s="4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</row>
    <row r="2981" spans="1:46" ht="15.75" customHeight="1" x14ac:dyDescent="0.35">
      <c r="A2981" s="4">
        <v>2026</v>
      </c>
      <c r="B2981" s="4" t="s">
        <v>147</v>
      </c>
      <c r="C2981" s="4" t="s">
        <v>148</v>
      </c>
      <c r="D2981" s="55">
        <v>45957</v>
      </c>
      <c r="E2981" s="4" t="s">
        <v>3708</v>
      </c>
      <c r="F2981" s="4" t="s">
        <v>3709</v>
      </c>
      <c r="G2981" s="4" t="s">
        <v>37</v>
      </c>
      <c r="H2981" s="4" t="s">
        <v>38</v>
      </c>
      <c r="I2981" s="4" t="s">
        <v>2742</v>
      </c>
      <c r="J2981" s="4">
        <v>6</v>
      </c>
      <c r="K2981" s="55">
        <v>46169</v>
      </c>
      <c r="L2981" s="4" t="s">
        <v>860</v>
      </c>
      <c r="M2981" s="4" t="s">
        <v>5530</v>
      </c>
      <c r="N2981" s="55" t="s">
        <v>3710</v>
      </c>
      <c r="O2981" s="4" t="s">
        <v>7914</v>
      </c>
      <c r="P2981" s="55">
        <v>46169</v>
      </c>
      <c r="Q2981" s="4" t="s">
        <v>7915</v>
      </c>
      <c r="R2981" s="4"/>
      <c r="S2981" s="4"/>
      <c r="T2981" s="4">
        <v>0</v>
      </c>
      <c r="U2981" s="4" t="s">
        <v>150</v>
      </c>
      <c r="V2981" s="4">
        <v>301565</v>
      </c>
      <c r="W2981" s="4" t="s">
        <v>7916</v>
      </c>
      <c r="X2981" s="4">
        <v>301565</v>
      </c>
      <c r="Y2981" s="4" t="s">
        <v>7916</v>
      </c>
      <c r="Z2981" s="4">
        <v>20</v>
      </c>
      <c r="AA2981" s="4" t="s">
        <v>324</v>
      </c>
      <c r="AB2981" s="4">
        <v>4</v>
      </c>
      <c r="AC2981" s="4" t="s">
        <v>1570</v>
      </c>
      <c r="AD2981" s="36">
        <v>10</v>
      </c>
      <c r="AE2981" s="36" t="s">
        <v>7917</v>
      </c>
      <c r="AF2981" s="4"/>
      <c r="AG2981" s="4"/>
      <c r="AH2981" s="4"/>
      <c r="AI2981" s="6"/>
      <c r="AJ2981" s="6"/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</row>
    <row r="2982" spans="1:46" ht="15.75" customHeight="1" x14ac:dyDescent="0.35">
      <c r="A2982" s="4">
        <v>2025</v>
      </c>
      <c r="B2982" s="4" t="s">
        <v>147</v>
      </c>
      <c r="C2982" s="4" t="s">
        <v>148</v>
      </c>
      <c r="D2982" s="55">
        <v>45958</v>
      </c>
      <c r="E2982" s="4" t="s">
        <v>3708</v>
      </c>
      <c r="F2982" s="4" t="s">
        <v>3709</v>
      </c>
      <c r="G2982" s="4" t="s">
        <v>37</v>
      </c>
      <c r="H2982" s="4" t="s">
        <v>38</v>
      </c>
      <c r="I2982" s="4" t="s">
        <v>2742</v>
      </c>
      <c r="J2982" s="4">
        <v>4</v>
      </c>
      <c r="K2982" s="55">
        <v>46002</v>
      </c>
      <c r="L2982" s="4" t="s">
        <v>860</v>
      </c>
      <c r="M2982" s="4" t="s">
        <v>3185</v>
      </c>
      <c r="N2982" s="55" t="s">
        <v>4516</v>
      </c>
      <c r="O2982" s="4" t="s">
        <v>7918</v>
      </c>
      <c r="P2982" s="55">
        <v>46002</v>
      </c>
      <c r="Q2982" s="4" t="s">
        <v>7919</v>
      </c>
      <c r="R2982" s="4"/>
      <c r="S2982" s="4"/>
      <c r="T2982" s="4">
        <v>0</v>
      </c>
      <c r="U2982" s="4" t="s">
        <v>150</v>
      </c>
      <c r="V2982" s="4">
        <v>301883</v>
      </c>
      <c r="W2982" s="4" t="s">
        <v>7920</v>
      </c>
      <c r="X2982" s="4">
        <v>301883</v>
      </c>
      <c r="Y2982" s="4" t="s">
        <v>7920</v>
      </c>
      <c r="Z2982" s="4">
        <v>9</v>
      </c>
      <c r="AA2982" s="4" t="s">
        <v>417</v>
      </c>
      <c r="AB2982" s="4">
        <v>7</v>
      </c>
      <c r="AC2982" s="4" t="s">
        <v>495</v>
      </c>
      <c r="AD2982" s="36">
        <v>23</v>
      </c>
      <c r="AE2982" s="36" t="s">
        <v>7921</v>
      </c>
      <c r="AF2982" s="4"/>
      <c r="AG2982" s="4"/>
      <c r="AH2982" s="4"/>
      <c r="AI2982" s="6"/>
      <c r="AJ2982" s="6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</row>
    <row r="2983" spans="1:46" ht="15.75" customHeight="1" x14ac:dyDescent="0.35">
      <c r="A2983" s="4">
        <v>2026</v>
      </c>
      <c r="B2983" s="4" t="s">
        <v>147</v>
      </c>
      <c r="C2983" s="4" t="s">
        <v>148</v>
      </c>
      <c r="D2983" s="55">
        <v>45957</v>
      </c>
      <c r="E2983" s="4" t="s">
        <v>3708</v>
      </c>
      <c r="F2983" s="4" t="s">
        <v>3709</v>
      </c>
      <c r="G2983" s="4" t="s">
        <v>37</v>
      </c>
      <c r="H2983" s="4" t="s">
        <v>38</v>
      </c>
      <c r="I2983" s="4" t="s">
        <v>2742</v>
      </c>
      <c r="J2983" s="4">
        <v>5</v>
      </c>
      <c r="K2983" s="55">
        <v>46129</v>
      </c>
      <c r="L2983" s="4" t="s">
        <v>860</v>
      </c>
      <c r="M2983" s="4" t="s">
        <v>5530</v>
      </c>
      <c r="N2983" s="55" t="s">
        <v>3710</v>
      </c>
      <c r="O2983" s="4" t="s">
        <v>7922</v>
      </c>
      <c r="P2983" s="55">
        <v>46129</v>
      </c>
      <c r="Q2983" s="4" t="s">
        <v>7923</v>
      </c>
      <c r="R2983" s="58">
        <v>46132</v>
      </c>
      <c r="S2983" s="4" t="s">
        <v>7924</v>
      </c>
      <c r="T2983" s="4">
        <v>0</v>
      </c>
      <c r="U2983" s="4" t="s">
        <v>150</v>
      </c>
      <c r="V2983" s="4">
        <v>301555</v>
      </c>
      <c r="W2983" s="4" t="s">
        <v>3173</v>
      </c>
      <c r="X2983" s="4">
        <v>301555</v>
      </c>
      <c r="Y2983" s="4" t="s">
        <v>3173</v>
      </c>
      <c r="Z2983" s="4">
        <v>20</v>
      </c>
      <c r="AA2983" s="4" t="s">
        <v>324</v>
      </c>
      <c r="AB2983" s="4">
        <v>3</v>
      </c>
      <c r="AC2983" s="4" t="s">
        <v>621</v>
      </c>
      <c r="AD2983" s="36">
        <v>8</v>
      </c>
      <c r="AE2983" s="36" t="s">
        <v>3174</v>
      </c>
      <c r="AF2983" s="4"/>
      <c r="AG2983" s="4"/>
      <c r="AH2983" s="4"/>
      <c r="AI2983" s="6"/>
      <c r="AJ2983" s="6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</row>
    <row r="2984" spans="1:46" ht="15.75" customHeight="1" x14ac:dyDescent="0.35">
      <c r="A2984" s="4">
        <v>2025</v>
      </c>
      <c r="B2984" s="4" t="s">
        <v>147</v>
      </c>
      <c r="C2984" s="4" t="s">
        <v>148</v>
      </c>
      <c r="D2984" s="55">
        <v>45958</v>
      </c>
      <c r="E2984" s="4" t="s">
        <v>3708</v>
      </c>
      <c r="F2984" s="4" t="s">
        <v>3709</v>
      </c>
      <c r="G2984" s="4" t="s">
        <v>37</v>
      </c>
      <c r="H2984" s="4" t="s">
        <v>38</v>
      </c>
      <c r="I2984" s="4" t="s">
        <v>2742</v>
      </c>
      <c r="J2984" s="4">
        <v>3</v>
      </c>
      <c r="K2984" s="55">
        <v>46002</v>
      </c>
      <c r="L2984" s="4" t="s">
        <v>860</v>
      </c>
      <c r="M2984" s="4" t="s">
        <v>3185</v>
      </c>
      <c r="N2984" s="55" t="s">
        <v>4516</v>
      </c>
      <c r="O2984" s="4" t="s">
        <v>7925</v>
      </c>
      <c r="P2984" s="55">
        <v>46002</v>
      </c>
      <c r="Q2984" s="4" t="s">
        <v>7926</v>
      </c>
      <c r="R2984" s="4"/>
      <c r="S2984" s="4"/>
      <c r="T2984" s="4">
        <v>0</v>
      </c>
      <c r="U2984" s="4" t="s">
        <v>150</v>
      </c>
      <c r="V2984" s="4">
        <v>300804</v>
      </c>
      <c r="W2984" s="4" t="s">
        <v>7927</v>
      </c>
      <c r="X2984" s="4">
        <v>300804</v>
      </c>
      <c r="Y2984" s="4" t="s">
        <v>7927</v>
      </c>
      <c r="Z2984" s="4">
        <v>9</v>
      </c>
      <c r="AA2984" s="4" t="s">
        <v>417</v>
      </c>
      <c r="AB2984" s="4">
        <v>1</v>
      </c>
      <c r="AC2984" s="4" t="s">
        <v>417</v>
      </c>
      <c r="AD2984" s="36">
        <v>13</v>
      </c>
      <c r="AE2984" s="36" t="s">
        <v>7928</v>
      </c>
      <c r="AF2984" s="4"/>
      <c r="AG2984" s="4"/>
      <c r="AH2984" s="4"/>
      <c r="AI2984" s="6"/>
      <c r="AJ2984" s="6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</row>
    <row r="2985" spans="1:46" ht="15.75" customHeight="1" x14ac:dyDescent="0.35">
      <c r="A2985" s="4">
        <v>2026</v>
      </c>
      <c r="B2985" s="4" t="s">
        <v>147</v>
      </c>
      <c r="C2985" s="4" t="s">
        <v>207</v>
      </c>
      <c r="D2985" s="55">
        <v>45952</v>
      </c>
      <c r="E2985" s="4" t="s">
        <v>3708</v>
      </c>
      <c r="F2985" s="4" t="s">
        <v>3709</v>
      </c>
      <c r="G2985" s="4" t="s">
        <v>37</v>
      </c>
      <c r="H2985" s="4" t="s">
        <v>38</v>
      </c>
      <c r="I2985" s="4" t="s">
        <v>5120</v>
      </c>
      <c r="J2985" s="4">
        <v>6</v>
      </c>
      <c r="K2985" s="55">
        <v>46105</v>
      </c>
      <c r="L2985" s="4" t="s">
        <v>860</v>
      </c>
      <c r="M2985" s="4" t="s">
        <v>6193</v>
      </c>
      <c r="N2985" s="55" t="s">
        <v>4546</v>
      </c>
      <c r="O2985" s="4" t="s">
        <v>7929</v>
      </c>
      <c r="P2985" s="55">
        <v>46105</v>
      </c>
      <c r="Q2985" s="4" t="s">
        <v>7930</v>
      </c>
      <c r="R2985" s="55">
        <v>46105</v>
      </c>
      <c r="S2985" s="4" t="s">
        <v>7931</v>
      </c>
      <c r="T2985" s="4">
        <v>0</v>
      </c>
      <c r="U2985" s="4" t="s">
        <v>150</v>
      </c>
      <c r="V2985" s="4">
        <v>300166</v>
      </c>
      <c r="W2985" s="4" t="s">
        <v>1596</v>
      </c>
      <c r="X2985" s="4">
        <v>300166</v>
      </c>
      <c r="Y2985" s="4" t="s">
        <v>1596</v>
      </c>
      <c r="Z2985" s="4">
        <v>2</v>
      </c>
      <c r="AA2985" s="4" t="s">
        <v>72</v>
      </c>
      <c r="AB2985" s="4">
        <v>11</v>
      </c>
      <c r="AC2985" s="4" t="s">
        <v>1597</v>
      </c>
      <c r="AD2985" s="36">
        <v>1</v>
      </c>
      <c r="AE2985" s="36" t="s">
        <v>1597</v>
      </c>
      <c r="AF2985" s="4"/>
      <c r="AG2985" s="4"/>
      <c r="AH2985" s="4"/>
      <c r="AI2985" s="6"/>
      <c r="AJ2985" s="6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</row>
    <row r="2986" spans="1:46" ht="15.75" customHeight="1" x14ac:dyDescent="0.35">
      <c r="A2986" s="4">
        <v>2026</v>
      </c>
      <c r="B2986" s="4" t="s">
        <v>147</v>
      </c>
      <c r="C2986" s="4" t="s">
        <v>148</v>
      </c>
      <c r="D2986" s="55">
        <v>45959</v>
      </c>
      <c r="E2986" s="4" t="s">
        <v>3708</v>
      </c>
      <c r="F2986" s="4" t="s">
        <v>3709</v>
      </c>
      <c r="G2986" s="4" t="s">
        <v>37</v>
      </c>
      <c r="H2986" s="4" t="s">
        <v>4538</v>
      </c>
      <c r="I2986" s="4" t="s">
        <v>2742</v>
      </c>
      <c r="J2986" s="4">
        <v>2</v>
      </c>
      <c r="K2986" s="55">
        <v>46003</v>
      </c>
      <c r="L2986" s="4" t="s">
        <v>4540</v>
      </c>
      <c r="M2986" s="4"/>
      <c r="N2986" s="55" t="s">
        <v>3710</v>
      </c>
      <c r="O2986" s="4"/>
      <c r="P2986" s="55"/>
      <c r="Q2986" s="4"/>
      <c r="R2986" s="4"/>
      <c r="S2986" s="4"/>
      <c r="T2986" s="4">
        <v>0</v>
      </c>
      <c r="U2986" s="4" t="s">
        <v>150</v>
      </c>
      <c r="V2986" s="4">
        <v>300884</v>
      </c>
      <c r="W2986" s="4" t="s">
        <v>7932</v>
      </c>
      <c r="X2986" s="4">
        <v>300884</v>
      </c>
      <c r="Y2986" s="4" t="s">
        <v>7932</v>
      </c>
      <c r="Z2986" s="4">
        <v>9</v>
      </c>
      <c r="AA2986" s="4" t="s">
        <v>417</v>
      </c>
      <c r="AB2986" s="56">
        <v>7</v>
      </c>
      <c r="AC2986" s="56" t="s">
        <v>495</v>
      </c>
      <c r="AD2986" s="36">
        <v>18</v>
      </c>
      <c r="AE2986" s="36" t="s">
        <v>7933</v>
      </c>
      <c r="AF2986" s="4"/>
      <c r="AG2986" s="4"/>
      <c r="AH2986" s="4"/>
      <c r="AI2986" s="6"/>
      <c r="AJ2986" s="6"/>
      <c r="AK2986" s="6"/>
      <c r="AL2986" s="6"/>
      <c r="AM2986" s="6"/>
      <c r="AN2986" s="6"/>
      <c r="AO2986" s="6"/>
      <c r="AP2986" s="6"/>
      <c r="AQ2986" s="6"/>
      <c r="AR2986" s="6"/>
      <c r="AS2986" s="6"/>
      <c r="AT2986" s="6"/>
    </row>
    <row r="2987" spans="1:46" ht="15.75" customHeight="1" x14ac:dyDescent="0.35">
      <c r="A2987" s="4">
        <v>2025</v>
      </c>
      <c r="B2987" s="4" t="s">
        <v>147</v>
      </c>
      <c r="C2987" s="4" t="s">
        <v>148</v>
      </c>
      <c r="D2987" s="55">
        <v>45952</v>
      </c>
      <c r="E2987" s="4" t="s">
        <v>3708</v>
      </c>
      <c r="F2987" s="4" t="s">
        <v>3709</v>
      </c>
      <c r="G2987" s="4" t="s">
        <v>37</v>
      </c>
      <c r="H2987" s="4" t="s">
        <v>38</v>
      </c>
      <c r="I2987" s="4" t="s">
        <v>5120</v>
      </c>
      <c r="J2987" s="4">
        <v>2</v>
      </c>
      <c r="K2987" s="55">
        <v>45984</v>
      </c>
      <c r="L2987" s="4" t="s">
        <v>860</v>
      </c>
      <c r="M2987" s="4" t="s">
        <v>6193</v>
      </c>
      <c r="N2987" s="55" t="s">
        <v>3710</v>
      </c>
      <c r="O2987" s="4" t="s">
        <v>7934</v>
      </c>
      <c r="P2987" s="55">
        <v>45984</v>
      </c>
      <c r="Q2987" s="4" t="s">
        <v>7935</v>
      </c>
      <c r="R2987" s="4"/>
      <c r="S2987" s="4"/>
      <c r="T2987" s="4">
        <v>0</v>
      </c>
      <c r="U2987" s="4" t="s">
        <v>150</v>
      </c>
      <c r="V2987" s="4">
        <v>300217</v>
      </c>
      <c r="W2987" s="4" t="s">
        <v>7936</v>
      </c>
      <c r="X2987" s="4">
        <v>300217</v>
      </c>
      <c r="Y2987" s="4" t="s">
        <v>7936</v>
      </c>
      <c r="Z2987" s="4">
        <v>2</v>
      </c>
      <c r="AA2987" s="4" t="s">
        <v>72</v>
      </c>
      <c r="AB2987" s="4">
        <v>17</v>
      </c>
      <c r="AC2987" s="4" t="s">
        <v>1874</v>
      </c>
      <c r="AD2987" s="36">
        <v>4</v>
      </c>
      <c r="AE2987" s="36" t="s">
        <v>7937</v>
      </c>
      <c r="AF2987" s="4"/>
      <c r="AG2987" s="4"/>
      <c r="AH2987" s="4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</row>
    <row r="2988" spans="1:46" ht="15.75" customHeight="1" x14ac:dyDescent="0.35">
      <c r="A2988" s="4">
        <v>2025</v>
      </c>
      <c r="B2988" s="4" t="s">
        <v>147</v>
      </c>
      <c r="C2988" s="4" t="s">
        <v>207</v>
      </c>
      <c r="D2988" s="55">
        <v>45957</v>
      </c>
      <c r="E2988" s="4" t="s">
        <v>4420</v>
      </c>
      <c r="F2988" s="4" t="s">
        <v>36</v>
      </c>
      <c r="G2988" s="4" t="s">
        <v>921</v>
      </c>
      <c r="H2988" s="4" t="s">
        <v>38</v>
      </c>
      <c r="I2988" s="4" t="s">
        <v>5120</v>
      </c>
      <c r="J2988" s="4">
        <v>3</v>
      </c>
      <c r="K2988" s="55">
        <v>45966</v>
      </c>
      <c r="L2988" s="4" t="s">
        <v>860</v>
      </c>
      <c r="M2988" s="4" t="s">
        <v>3632</v>
      </c>
      <c r="N2988" s="55" t="s">
        <v>3710</v>
      </c>
      <c r="O2988" s="4" t="s">
        <v>7938</v>
      </c>
      <c r="P2988" s="55">
        <v>45973</v>
      </c>
      <c r="Q2988" s="4" t="s">
        <v>7939</v>
      </c>
      <c r="R2988" s="4"/>
      <c r="S2988" s="4"/>
      <c r="T2988" s="4">
        <v>0</v>
      </c>
      <c r="U2988" s="4" t="s">
        <v>150</v>
      </c>
      <c r="V2988" s="4">
        <v>300243</v>
      </c>
      <c r="W2988" s="4" t="s">
        <v>1463</v>
      </c>
      <c r="X2988" s="4">
        <v>300243</v>
      </c>
      <c r="Y2988" s="4" t="s">
        <v>1463</v>
      </c>
      <c r="Z2988" s="4">
        <v>2</v>
      </c>
      <c r="AA2988" s="4" t="s">
        <v>72</v>
      </c>
      <c r="AB2988" s="4">
        <v>20</v>
      </c>
      <c r="AC2988" s="4" t="s">
        <v>1464</v>
      </c>
      <c r="AD2988" s="36">
        <v>1</v>
      </c>
      <c r="AE2988" s="36" t="s">
        <v>1464</v>
      </c>
      <c r="AF2988" s="4"/>
      <c r="AG2988" s="4"/>
      <c r="AH2988" s="4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</row>
    <row r="2989" spans="1:46" ht="15.75" customHeight="1" x14ac:dyDescent="0.35">
      <c r="A2989" s="4">
        <v>2026</v>
      </c>
      <c r="B2989" s="4" t="s">
        <v>147</v>
      </c>
      <c r="C2989" s="4" t="s">
        <v>148</v>
      </c>
      <c r="D2989" s="55">
        <v>45958</v>
      </c>
      <c r="E2989" s="4" t="s">
        <v>3708</v>
      </c>
      <c r="F2989" s="4" t="s">
        <v>3709</v>
      </c>
      <c r="G2989" s="4" t="s">
        <v>37</v>
      </c>
      <c r="H2989" s="4" t="s">
        <v>38</v>
      </c>
      <c r="I2989" s="4" t="s">
        <v>5120</v>
      </c>
      <c r="J2989" s="4">
        <v>6</v>
      </c>
      <c r="K2989" s="55">
        <v>46071</v>
      </c>
      <c r="L2989" s="4" t="s">
        <v>860</v>
      </c>
      <c r="M2989" s="4" t="s">
        <v>4545</v>
      </c>
      <c r="N2989" s="55" t="s">
        <v>5332</v>
      </c>
      <c r="O2989" s="4" t="s">
        <v>7940</v>
      </c>
      <c r="P2989" s="55">
        <v>46071</v>
      </c>
      <c r="Q2989" s="4" t="s">
        <v>7941</v>
      </c>
      <c r="R2989" s="55">
        <v>46071</v>
      </c>
      <c r="S2989" s="4" t="s">
        <v>7942</v>
      </c>
      <c r="T2989" s="56">
        <v>0</v>
      </c>
      <c r="U2989" s="56" t="s">
        <v>150</v>
      </c>
      <c r="V2989" s="56">
        <v>301015</v>
      </c>
      <c r="W2989" s="56" t="s">
        <v>4373</v>
      </c>
      <c r="X2989" s="56">
        <v>301015</v>
      </c>
      <c r="Y2989" s="56" t="s">
        <v>4373</v>
      </c>
      <c r="Z2989" s="56">
        <v>12</v>
      </c>
      <c r="AA2989" s="56" t="s">
        <v>83</v>
      </c>
      <c r="AB2989" s="56">
        <v>1</v>
      </c>
      <c r="AC2989" s="56" t="s">
        <v>84</v>
      </c>
      <c r="AD2989" s="37">
        <v>19</v>
      </c>
      <c r="AE2989" s="37" t="s">
        <v>4374</v>
      </c>
      <c r="AF2989" s="4"/>
      <c r="AG2989" s="4"/>
      <c r="AH2989" s="4"/>
      <c r="AI2989" s="6"/>
      <c r="AJ2989" s="6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</row>
    <row r="2990" spans="1:46" ht="15.75" customHeight="1" x14ac:dyDescent="0.35">
      <c r="A2990" s="4">
        <v>2025</v>
      </c>
      <c r="B2990" s="4" t="s">
        <v>147</v>
      </c>
      <c r="C2990" s="4" t="s">
        <v>207</v>
      </c>
      <c r="D2990" s="55">
        <v>45958</v>
      </c>
      <c r="E2990" s="4" t="s">
        <v>3708</v>
      </c>
      <c r="F2990" s="4" t="s">
        <v>3709</v>
      </c>
      <c r="G2990" s="4" t="s">
        <v>37</v>
      </c>
      <c r="H2990" s="4" t="s">
        <v>38</v>
      </c>
      <c r="I2990" s="4" t="s">
        <v>5120</v>
      </c>
      <c r="J2990" s="4">
        <v>4</v>
      </c>
      <c r="K2990" s="55">
        <v>45992</v>
      </c>
      <c r="L2990" s="4" t="s">
        <v>860</v>
      </c>
      <c r="M2990" s="4" t="s">
        <v>4545</v>
      </c>
      <c r="N2990" s="55" t="s">
        <v>3710</v>
      </c>
      <c r="O2990" s="4" t="s">
        <v>7943</v>
      </c>
      <c r="P2990" s="55">
        <v>45992</v>
      </c>
      <c r="Q2990" s="4" t="s">
        <v>7944</v>
      </c>
      <c r="R2990" s="4"/>
      <c r="S2990" s="4"/>
      <c r="T2990" s="4">
        <v>0</v>
      </c>
      <c r="U2990" s="4" t="s">
        <v>150</v>
      </c>
      <c r="V2990" s="4">
        <v>301031</v>
      </c>
      <c r="W2990" s="4" t="s">
        <v>1390</v>
      </c>
      <c r="X2990" s="4">
        <v>301031</v>
      </c>
      <c r="Y2990" s="4" t="s">
        <v>1390</v>
      </c>
      <c r="Z2990" s="4">
        <v>12</v>
      </c>
      <c r="AA2990" s="4" t="s">
        <v>83</v>
      </c>
      <c r="AB2990" s="56">
        <v>2</v>
      </c>
      <c r="AC2990" s="56" t="s">
        <v>1391</v>
      </c>
      <c r="AD2990" s="36">
        <v>1</v>
      </c>
      <c r="AE2990" s="36" t="s">
        <v>1391</v>
      </c>
      <c r="AF2990" s="4"/>
      <c r="AG2990" s="4"/>
      <c r="AH2990" s="4"/>
      <c r="AI2990" s="6"/>
      <c r="AJ2990" s="6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</row>
    <row r="2991" spans="1:46" ht="15.75" customHeight="1" x14ac:dyDescent="0.35">
      <c r="A2991" s="4">
        <v>2025</v>
      </c>
      <c r="B2991" s="4" t="s">
        <v>147</v>
      </c>
      <c r="C2991" s="4" t="s">
        <v>148</v>
      </c>
      <c r="D2991" s="55">
        <v>45959</v>
      </c>
      <c r="E2991" s="4" t="s">
        <v>3708</v>
      </c>
      <c r="F2991" s="4" t="s">
        <v>3709</v>
      </c>
      <c r="G2991" s="4" t="s">
        <v>37</v>
      </c>
      <c r="H2991" s="4" t="s">
        <v>38</v>
      </c>
      <c r="I2991" s="4" t="s">
        <v>5120</v>
      </c>
      <c r="J2991" s="4">
        <v>3</v>
      </c>
      <c r="K2991" s="55">
        <v>45989</v>
      </c>
      <c r="L2991" s="4" t="s">
        <v>860</v>
      </c>
      <c r="M2991" s="4" t="s">
        <v>6193</v>
      </c>
      <c r="N2991" s="55" t="s">
        <v>4546</v>
      </c>
      <c r="O2991" s="4" t="s">
        <v>7945</v>
      </c>
      <c r="P2991" s="55">
        <v>45989</v>
      </c>
      <c r="Q2991" s="4" t="s">
        <v>7946</v>
      </c>
      <c r="R2991" s="4"/>
      <c r="S2991" s="4"/>
      <c r="T2991" s="4">
        <v>0</v>
      </c>
      <c r="U2991" s="4" t="s">
        <v>150</v>
      </c>
      <c r="V2991" s="4">
        <v>300122</v>
      </c>
      <c r="W2991" s="4" t="s">
        <v>7947</v>
      </c>
      <c r="X2991" s="4">
        <v>300122</v>
      </c>
      <c r="Y2991" s="4" t="s">
        <v>7947</v>
      </c>
      <c r="Z2991" s="4">
        <v>2</v>
      </c>
      <c r="AA2991" s="4" t="s">
        <v>72</v>
      </c>
      <c r="AB2991" s="4">
        <v>5</v>
      </c>
      <c r="AC2991" s="4" t="s">
        <v>1440</v>
      </c>
      <c r="AD2991" s="36">
        <v>13</v>
      </c>
      <c r="AE2991" s="36" t="s">
        <v>7948</v>
      </c>
      <c r="AF2991" s="4"/>
      <c r="AG2991" s="4"/>
      <c r="AH2991" s="4"/>
      <c r="AI2991" s="6"/>
      <c r="AJ2991" s="6"/>
      <c r="AK2991" s="6"/>
      <c r="AL2991" s="6"/>
      <c r="AM2991" s="6"/>
      <c r="AN2991" s="6"/>
      <c r="AO2991" s="6"/>
      <c r="AP2991" s="6"/>
      <c r="AQ2991" s="6"/>
      <c r="AR2991" s="6"/>
      <c r="AS2991" s="6"/>
      <c r="AT2991" s="6"/>
    </row>
    <row r="2992" spans="1:46" ht="15.75" customHeight="1" x14ac:dyDescent="0.35">
      <c r="A2992" s="4">
        <v>2025</v>
      </c>
      <c r="B2992" s="4" t="s">
        <v>147</v>
      </c>
      <c r="C2992" s="4" t="s">
        <v>148</v>
      </c>
      <c r="D2992" s="55">
        <v>45948</v>
      </c>
      <c r="E2992" s="4" t="s">
        <v>3708</v>
      </c>
      <c r="F2992" s="4" t="s">
        <v>3709</v>
      </c>
      <c r="G2992" s="4" t="s">
        <v>37</v>
      </c>
      <c r="H2992" s="4" t="s">
        <v>38</v>
      </c>
      <c r="I2992" s="4" t="s">
        <v>3923</v>
      </c>
      <c r="J2992" s="4">
        <v>3</v>
      </c>
      <c r="K2992" s="55">
        <v>46006</v>
      </c>
      <c r="L2992" s="4" t="s">
        <v>860</v>
      </c>
      <c r="M2992" s="4" t="s">
        <v>2983</v>
      </c>
      <c r="N2992" s="55" t="s">
        <v>3710</v>
      </c>
      <c r="O2992" s="4" t="s">
        <v>7949</v>
      </c>
      <c r="P2992" s="55">
        <v>46006</v>
      </c>
      <c r="Q2992" s="4" t="s">
        <v>7950</v>
      </c>
      <c r="R2992" s="4"/>
      <c r="S2992" s="4"/>
      <c r="T2992" s="4">
        <v>0</v>
      </c>
      <c r="U2992" s="4" t="s">
        <v>150</v>
      </c>
      <c r="V2992" s="4">
        <v>301652</v>
      </c>
      <c r="W2992" s="4" t="s">
        <v>7951</v>
      </c>
      <c r="X2992" s="4">
        <v>301652</v>
      </c>
      <c r="Y2992" s="4" t="s">
        <v>7951</v>
      </c>
      <c r="Z2992" s="4">
        <v>21</v>
      </c>
      <c r="AA2992" s="4" t="s">
        <v>104</v>
      </c>
      <c r="AB2992" s="4">
        <v>6</v>
      </c>
      <c r="AC2992" s="4" t="s">
        <v>2589</v>
      </c>
      <c r="AD2992" s="36">
        <v>8</v>
      </c>
      <c r="AE2992" s="36" t="s">
        <v>7952</v>
      </c>
      <c r="AF2992" s="4"/>
      <c r="AG2992" s="4"/>
      <c r="AH2992" s="4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</row>
    <row r="2993" spans="1:46" ht="15.75" customHeight="1" x14ac:dyDescent="0.35">
      <c r="A2993" s="4">
        <v>2025</v>
      </c>
      <c r="B2993" s="4" t="s">
        <v>147</v>
      </c>
      <c r="C2993" s="4" t="s">
        <v>148</v>
      </c>
      <c r="D2993" s="55">
        <v>45952</v>
      </c>
      <c r="E2993" s="4" t="s">
        <v>3708</v>
      </c>
      <c r="F2993" s="4" t="s">
        <v>3709</v>
      </c>
      <c r="G2993" s="4" t="s">
        <v>37</v>
      </c>
      <c r="H2993" s="4" t="s">
        <v>38</v>
      </c>
      <c r="I2993" s="4" t="s">
        <v>3923</v>
      </c>
      <c r="J2993" s="4">
        <v>3</v>
      </c>
      <c r="K2993" s="55">
        <v>45987</v>
      </c>
      <c r="L2993" s="4" t="s">
        <v>860</v>
      </c>
      <c r="M2993" s="4" t="s">
        <v>2983</v>
      </c>
      <c r="N2993" s="55" t="s">
        <v>4546</v>
      </c>
      <c r="O2993" s="4" t="s">
        <v>7953</v>
      </c>
      <c r="P2993" s="55">
        <v>45987</v>
      </c>
      <c r="Q2993" s="4" t="s">
        <v>7954</v>
      </c>
      <c r="R2993" s="4"/>
      <c r="S2993" s="4"/>
      <c r="T2993" s="56">
        <v>0</v>
      </c>
      <c r="U2993" s="56" t="s">
        <v>150</v>
      </c>
      <c r="V2993" s="56">
        <v>301691</v>
      </c>
      <c r="W2993" s="56" t="s">
        <v>7955</v>
      </c>
      <c r="X2993" s="56">
        <v>301691</v>
      </c>
      <c r="Y2993" s="56" t="s">
        <v>7955</v>
      </c>
      <c r="Z2993" s="56">
        <v>21</v>
      </c>
      <c r="AA2993" s="56" t="s">
        <v>104</v>
      </c>
      <c r="AB2993" s="56">
        <v>12</v>
      </c>
      <c r="AC2993" s="56" t="s">
        <v>812</v>
      </c>
      <c r="AD2993" s="37">
        <v>7</v>
      </c>
      <c r="AE2993" s="37" t="s">
        <v>7956</v>
      </c>
      <c r="AF2993" s="4"/>
      <c r="AG2993" s="4"/>
      <c r="AH2993" s="4"/>
      <c r="AI2993" s="6"/>
      <c r="AJ2993" s="6"/>
      <c r="AK2993" s="6"/>
      <c r="AL2993" s="6"/>
      <c r="AM2993" s="6"/>
      <c r="AN2993" s="6"/>
      <c r="AO2993" s="6"/>
      <c r="AP2993" s="6"/>
      <c r="AQ2993" s="6"/>
      <c r="AR2993" s="6"/>
      <c r="AS2993" s="6"/>
      <c r="AT2993" s="6"/>
    </row>
    <row r="2994" spans="1:46" ht="15.75" customHeight="1" x14ac:dyDescent="0.35">
      <c r="A2994" s="4">
        <v>2026</v>
      </c>
      <c r="B2994" s="4" t="s">
        <v>147</v>
      </c>
      <c r="C2994" s="4" t="s">
        <v>148</v>
      </c>
      <c r="D2994" s="55">
        <v>45995</v>
      </c>
      <c r="E2994" s="4" t="s">
        <v>3708</v>
      </c>
      <c r="F2994" s="4" t="s">
        <v>3709</v>
      </c>
      <c r="G2994" s="4" t="s">
        <v>37</v>
      </c>
      <c r="H2994" s="4" t="s">
        <v>38</v>
      </c>
      <c r="I2994" s="4" t="s">
        <v>3923</v>
      </c>
      <c r="J2994" s="4">
        <v>3</v>
      </c>
      <c r="K2994" s="55">
        <v>46048</v>
      </c>
      <c r="L2994" s="4" t="s">
        <v>860</v>
      </c>
      <c r="M2994" s="4" t="s">
        <v>2983</v>
      </c>
      <c r="N2994" s="55" t="s">
        <v>3710</v>
      </c>
      <c r="O2994" s="4" t="s">
        <v>7957</v>
      </c>
      <c r="P2994" s="55">
        <v>46048</v>
      </c>
      <c r="Q2994" s="4" t="s">
        <v>7958</v>
      </c>
      <c r="R2994" s="55">
        <v>46048</v>
      </c>
      <c r="S2994" s="4" t="s">
        <v>7959</v>
      </c>
      <c r="T2994" s="4">
        <v>0</v>
      </c>
      <c r="U2994" s="4" t="s">
        <v>150</v>
      </c>
      <c r="V2994" s="4">
        <v>301661</v>
      </c>
      <c r="W2994" s="4" t="s">
        <v>6564</v>
      </c>
      <c r="X2994" s="4">
        <v>301661</v>
      </c>
      <c r="Y2994" s="4" t="s">
        <v>6564</v>
      </c>
      <c r="Z2994" s="4">
        <v>21</v>
      </c>
      <c r="AA2994" s="4" t="s">
        <v>104</v>
      </c>
      <c r="AB2994" s="4">
        <v>7</v>
      </c>
      <c r="AC2994" s="4" t="s">
        <v>2390</v>
      </c>
      <c r="AD2994" s="36">
        <v>9</v>
      </c>
      <c r="AE2994" s="36" t="s">
        <v>7960</v>
      </c>
      <c r="AF2994" s="4"/>
      <c r="AG2994" s="4"/>
      <c r="AH2994" s="4"/>
      <c r="AI2994" s="6"/>
      <c r="AJ2994" s="6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</row>
    <row r="2995" spans="1:46" ht="15.75" customHeight="1" x14ac:dyDescent="0.35">
      <c r="A2995" s="4">
        <v>2025</v>
      </c>
      <c r="B2995" s="4" t="s">
        <v>147</v>
      </c>
      <c r="C2995" s="4" t="s">
        <v>148</v>
      </c>
      <c r="D2995" s="55">
        <v>45947</v>
      </c>
      <c r="E2995" s="4" t="s">
        <v>3708</v>
      </c>
      <c r="F2995" s="4" t="s">
        <v>3709</v>
      </c>
      <c r="G2995" s="4" t="s">
        <v>37</v>
      </c>
      <c r="H2995" s="4" t="s">
        <v>38</v>
      </c>
      <c r="I2995" s="4" t="s">
        <v>3923</v>
      </c>
      <c r="J2995" s="4">
        <v>2</v>
      </c>
      <c r="K2995" s="55">
        <v>45967</v>
      </c>
      <c r="L2995" s="4" t="s">
        <v>860</v>
      </c>
      <c r="M2995" s="4" t="s">
        <v>2983</v>
      </c>
      <c r="N2995" s="55" t="s">
        <v>5332</v>
      </c>
      <c r="O2995" s="4" t="s">
        <v>7961</v>
      </c>
      <c r="P2995" s="55">
        <v>45967</v>
      </c>
      <c r="Q2995" s="4" t="s">
        <v>7962</v>
      </c>
      <c r="R2995" s="4"/>
      <c r="S2995" s="4"/>
      <c r="T2995" s="4">
        <v>0</v>
      </c>
      <c r="U2995" s="4" t="s">
        <v>150</v>
      </c>
      <c r="V2995" s="4">
        <v>300899</v>
      </c>
      <c r="W2995" s="4" t="s">
        <v>7963</v>
      </c>
      <c r="X2995" s="4">
        <v>300899</v>
      </c>
      <c r="Y2995" s="4" t="s">
        <v>7963</v>
      </c>
      <c r="Z2995" s="4">
        <v>10</v>
      </c>
      <c r="AA2995" s="4" t="s">
        <v>256</v>
      </c>
      <c r="AB2995" s="4">
        <v>2</v>
      </c>
      <c r="AC2995" s="4" t="s">
        <v>1358</v>
      </c>
      <c r="AD2995" s="36">
        <v>5</v>
      </c>
      <c r="AE2995" s="36" t="s">
        <v>7964</v>
      </c>
      <c r="AF2995" s="4"/>
      <c r="AG2995" s="4"/>
      <c r="AH2995" s="4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</row>
    <row r="2996" spans="1:46" ht="15.75" customHeight="1" x14ac:dyDescent="0.35">
      <c r="A2996" s="4">
        <v>2025</v>
      </c>
      <c r="B2996" s="4" t="s">
        <v>147</v>
      </c>
      <c r="C2996" s="4" t="s">
        <v>148</v>
      </c>
      <c r="D2996" s="55">
        <v>45953</v>
      </c>
      <c r="E2996" s="4" t="s">
        <v>3708</v>
      </c>
      <c r="F2996" s="4" t="s">
        <v>3709</v>
      </c>
      <c r="G2996" s="4" t="s">
        <v>37</v>
      </c>
      <c r="H2996" s="4" t="s">
        <v>38</v>
      </c>
      <c r="I2996" s="4" t="s">
        <v>3923</v>
      </c>
      <c r="J2996" s="4">
        <v>2</v>
      </c>
      <c r="K2996" s="55">
        <v>45995</v>
      </c>
      <c r="L2996" s="4" t="s">
        <v>860</v>
      </c>
      <c r="M2996" s="4" t="s">
        <v>2983</v>
      </c>
      <c r="N2996" s="55" t="s">
        <v>3710</v>
      </c>
      <c r="O2996" s="4" t="s">
        <v>7965</v>
      </c>
      <c r="P2996" s="55">
        <v>45995</v>
      </c>
      <c r="Q2996" s="4" t="s">
        <v>7966</v>
      </c>
      <c r="R2996" s="4"/>
      <c r="S2996" s="4"/>
      <c r="T2996" s="4">
        <v>0</v>
      </c>
      <c r="U2996" s="4" t="s">
        <v>150</v>
      </c>
      <c r="V2996" s="4">
        <v>301666</v>
      </c>
      <c r="W2996" s="4" t="s">
        <v>7967</v>
      </c>
      <c r="X2996" s="4">
        <v>301666</v>
      </c>
      <c r="Y2996" s="4" t="s">
        <v>7967</v>
      </c>
      <c r="Z2996" s="4">
        <v>21</v>
      </c>
      <c r="AA2996" s="4" t="s">
        <v>104</v>
      </c>
      <c r="AB2996" s="4">
        <v>8</v>
      </c>
      <c r="AC2996" s="4" t="s">
        <v>778</v>
      </c>
      <c r="AD2996" s="36">
        <v>4</v>
      </c>
      <c r="AE2996" s="36" t="s">
        <v>7968</v>
      </c>
      <c r="AF2996" s="4"/>
      <c r="AG2996" s="4"/>
      <c r="AH2996" s="4"/>
      <c r="AI2996" s="6"/>
      <c r="AJ2996" s="6"/>
      <c r="AK2996" s="6"/>
      <c r="AL2996" s="6"/>
      <c r="AM2996" s="6"/>
      <c r="AN2996" s="6"/>
      <c r="AO2996" s="6"/>
      <c r="AP2996" s="6"/>
      <c r="AQ2996" s="6"/>
      <c r="AR2996" s="6"/>
      <c r="AS2996" s="6"/>
      <c r="AT2996" s="6"/>
    </row>
    <row r="2997" spans="1:46" ht="15.75" customHeight="1" x14ac:dyDescent="0.35">
      <c r="A2997" s="4">
        <v>2025</v>
      </c>
      <c r="B2997" s="4" t="s">
        <v>147</v>
      </c>
      <c r="C2997" s="4" t="s">
        <v>207</v>
      </c>
      <c r="D2997" s="55">
        <v>45947</v>
      </c>
      <c r="E2997" s="4" t="s">
        <v>3708</v>
      </c>
      <c r="F2997" s="4" t="s">
        <v>3709</v>
      </c>
      <c r="G2997" s="4" t="s">
        <v>37</v>
      </c>
      <c r="H2997" s="4" t="s">
        <v>38</v>
      </c>
      <c r="I2997" s="4" t="s">
        <v>2712</v>
      </c>
      <c r="J2997" s="4">
        <v>1</v>
      </c>
      <c r="K2997" s="55">
        <v>46002</v>
      </c>
      <c r="L2997" s="4" t="s">
        <v>860</v>
      </c>
      <c r="M2997" s="4" t="s">
        <v>2983</v>
      </c>
      <c r="N2997" s="55" t="s">
        <v>3710</v>
      </c>
      <c r="O2997" s="4" t="s">
        <v>7969</v>
      </c>
      <c r="P2997" s="55">
        <v>46002</v>
      </c>
      <c r="Q2997" s="4" t="s">
        <v>7970</v>
      </c>
      <c r="R2997" s="4"/>
      <c r="S2997" s="4"/>
      <c r="T2997" s="4">
        <v>0</v>
      </c>
      <c r="U2997" s="4" t="s">
        <v>150</v>
      </c>
      <c r="V2997" s="4">
        <v>301685</v>
      </c>
      <c r="W2997" s="4" t="s">
        <v>811</v>
      </c>
      <c r="X2997" s="4">
        <v>301685</v>
      </c>
      <c r="Y2997" s="4" t="s">
        <v>811</v>
      </c>
      <c r="Z2997" s="4">
        <v>21</v>
      </c>
      <c r="AA2997" s="4" t="s">
        <v>104</v>
      </c>
      <c r="AB2997" s="4">
        <v>12</v>
      </c>
      <c r="AC2997" s="4" t="s">
        <v>812</v>
      </c>
      <c r="AD2997" s="36">
        <v>1</v>
      </c>
      <c r="AE2997" s="36" t="s">
        <v>812</v>
      </c>
      <c r="AF2997" s="4"/>
      <c r="AG2997" s="4"/>
      <c r="AH2997" s="4"/>
      <c r="AI2997" s="6"/>
      <c r="AJ2997" s="6"/>
      <c r="AK2997" s="6"/>
      <c r="AL2997" s="6"/>
      <c r="AM2997" s="6"/>
      <c r="AN2997" s="6"/>
      <c r="AO2997" s="6"/>
      <c r="AP2997" s="6"/>
      <c r="AQ2997" s="6"/>
      <c r="AR2997" s="6"/>
      <c r="AS2997" s="6"/>
      <c r="AT2997" s="6"/>
    </row>
    <row r="2998" spans="1:46" ht="15.75" customHeight="1" x14ac:dyDescent="0.35">
      <c r="A2998" s="4">
        <v>2025</v>
      </c>
      <c r="B2998" s="4" t="s">
        <v>147</v>
      </c>
      <c r="C2998" s="4" t="s">
        <v>207</v>
      </c>
      <c r="D2998" s="55">
        <v>45936</v>
      </c>
      <c r="E2998" s="4" t="s">
        <v>3708</v>
      </c>
      <c r="F2998" s="4" t="s">
        <v>3709</v>
      </c>
      <c r="G2998" s="4" t="s">
        <v>37</v>
      </c>
      <c r="H2998" s="4" t="s">
        <v>38</v>
      </c>
      <c r="I2998" s="4" t="s">
        <v>3923</v>
      </c>
      <c r="J2998" s="4">
        <v>5</v>
      </c>
      <c r="K2998" s="55">
        <v>45961</v>
      </c>
      <c r="L2998" s="4" t="s">
        <v>860</v>
      </c>
      <c r="M2998" s="4" t="s">
        <v>2983</v>
      </c>
      <c r="N2998" s="55" t="s">
        <v>3710</v>
      </c>
      <c r="O2998" s="4" t="s">
        <v>7971</v>
      </c>
      <c r="P2998" s="55">
        <v>45961</v>
      </c>
      <c r="Q2998" s="4" t="s">
        <v>7972</v>
      </c>
      <c r="R2998" s="4"/>
      <c r="S2998" s="4"/>
      <c r="T2998" s="4">
        <v>0</v>
      </c>
      <c r="U2998" s="4" t="s">
        <v>150</v>
      </c>
      <c r="V2998" s="4">
        <v>301829</v>
      </c>
      <c r="W2998" s="4" t="s">
        <v>797</v>
      </c>
      <c r="X2998" s="4">
        <v>301829</v>
      </c>
      <c r="Y2998" s="4" t="s">
        <v>797</v>
      </c>
      <c r="Z2998" s="4">
        <v>25</v>
      </c>
      <c r="AA2998" s="4" t="s">
        <v>117</v>
      </c>
      <c r="AB2998" s="4">
        <v>4</v>
      </c>
      <c r="AC2998" s="4" t="s">
        <v>798</v>
      </c>
      <c r="AD2998" s="36">
        <v>1</v>
      </c>
      <c r="AE2998" s="36" t="s">
        <v>798</v>
      </c>
      <c r="AF2998" s="4"/>
      <c r="AG2998" s="4"/>
      <c r="AH2998" s="4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</row>
    <row r="2999" spans="1:46" ht="15.75" customHeight="1" x14ac:dyDescent="0.35">
      <c r="A2999" s="4">
        <v>2025</v>
      </c>
      <c r="B2999" s="4" t="s">
        <v>147</v>
      </c>
      <c r="C2999" s="4" t="s">
        <v>148</v>
      </c>
      <c r="D2999" s="55">
        <v>45952</v>
      </c>
      <c r="E2999" s="4" t="s">
        <v>3708</v>
      </c>
      <c r="F2999" s="4" t="s">
        <v>3709</v>
      </c>
      <c r="G2999" s="4" t="s">
        <v>37</v>
      </c>
      <c r="H2999" s="4" t="s">
        <v>38</v>
      </c>
      <c r="I2999" s="4" t="s">
        <v>3923</v>
      </c>
      <c r="J2999" s="4">
        <v>3</v>
      </c>
      <c r="K2999" s="55">
        <v>45986</v>
      </c>
      <c r="L2999" s="4" t="s">
        <v>860</v>
      </c>
      <c r="M2999" s="4" t="s">
        <v>2983</v>
      </c>
      <c r="N2999" s="55" t="s">
        <v>5332</v>
      </c>
      <c r="O2999" s="4" t="s">
        <v>7973</v>
      </c>
      <c r="P2999" s="55">
        <v>45986</v>
      </c>
      <c r="Q2999" s="4" t="s">
        <v>7974</v>
      </c>
      <c r="R2999" s="4"/>
      <c r="S2999" s="4"/>
      <c r="T2999" s="4">
        <v>0</v>
      </c>
      <c r="U2999" s="4" t="s">
        <v>150</v>
      </c>
      <c r="V2999" s="4">
        <v>301823</v>
      </c>
      <c r="W2999" s="4" t="s">
        <v>2064</v>
      </c>
      <c r="X2999" s="4">
        <v>301823</v>
      </c>
      <c r="Y2999" s="4" t="s">
        <v>2064</v>
      </c>
      <c r="Z2999" s="4">
        <v>25</v>
      </c>
      <c r="AA2999" s="4" t="s">
        <v>117</v>
      </c>
      <c r="AB2999" s="4">
        <v>2</v>
      </c>
      <c r="AC2999" s="4" t="s">
        <v>1367</v>
      </c>
      <c r="AD2999" s="36">
        <v>2</v>
      </c>
      <c r="AE2999" s="36" t="s">
        <v>2065</v>
      </c>
      <c r="AF2999" s="4"/>
      <c r="AG2999" s="4"/>
      <c r="AH2999" s="4"/>
      <c r="AI2999" s="6"/>
      <c r="AJ2999" s="6"/>
      <c r="AK2999" s="6"/>
      <c r="AL2999" s="6"/>
      <c r="AM2999" s="6"/>
      <c r="AN2999" s="6"/>
      <c r="AO2999" s="6"/>
      <c r="AP2999" s="6"/>
      <c r="AQ2999" s="6"/>
      <c r="AR2999" s="6"/>
      <c r="AS2999" s="6"/>
      <c r="AT2999" s="6"/>
    </row>
    <row r="3000" spans="1:46" ht="15.75" customHeight="1" x14ac:dyDescent="0.35">
      <c r="A3000" s="4">
        <v>2025</v>
      </c>
      <c r="B3000" s="4" t="s">
        <v>147</v>
      </c>
      <c r="C3000" s="4" t="s">
        <v>148</v>
      </c>
      <c r="D3000" s="55">
        <v>45952</v>
      </c>
      <c r="E3000" s="4" t="s">
        <v>3708</v>
      </c>
      <c r="F3000" s="4" t="s">
        <v>3709</v>
      </c>
      <c r="G3000" s="4" t="s">
        <v>37</v>
      </c>
      <c r="H3000" s="4" t="s">
        <v>38</v>
      </c>
      <c r="I3000" s="4" t="s">
        <v>3923</v>
      </c>
      <c r="J3000" s="4">
        <v>2</v>
      </c>
      <c r="K3000" s="55">
        <v>46008</v>
      </c>
      <c r="L3000" s="4" t="s">
        <v>860</v>
      </c>
      <c r="M3000" s="4" t="s">
        <v>2983</v>
      </c>
      <c r="N3000" s="55" t="s">
        <v>3710</v>
      </c>
      <c r="O3000" s="4" t="s">
        <v>7975</v>
      </c>
      <c r="P3000" s="55">
        <v>46008</v>
      </c>
      <c r="Q3000" s="4" t="s">
        <v>7976</v>
      </c>
      <c r="R3000" s="4"/>
      <c r="S3000" s="4"/>
      <c r="T3000" s="4">
        <v>0</v>
      </c>
      <c r="U3000" s="4" t="s">
        <v>150</v>
      </c>
      <c r="V3000" s="4">
        <v>301636</v>
      </c>
      <c r="W3000" s="4" t="s">
        <v>7977</v>
      </c>
      <c r="X3000" s="4">
        <v>301636</v>
      </c>
      <c r="Y3000" s="4" t="s">
        <v>7977</v>
      </c>
      <c r="Z3000" s="4">
        <v>21</v>
      </c>
      <c r="AA3000" s="4" t="s">
        <v>104</v>
      </c>
      <c r="AB3000" s="4">
        <v>4</v>
      </c>
      <c r="AC3000" s="4" t="s">
        <v>4704</v>
      </c>
      <c r="AD3000" s="36">
        <v>4</v>
      </c>
      <c r="AE3000" s="36" t="s">
        <v>7978</v>
      </c>
      <c r="AF3000" s="4"/>
      <c r="AG3000" s="4"/>
      <c r="AH3000" s="4"/>
      <c r="AI3000" s="6"/>
      <c r="AJ3000" s="6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</row>
    <row r="3001" spans="1:46" ht="15.75" customHeight="1" x14ac:dyDescent="0.35">
      <c r="A3001" s="4">
        <v>2025</v>
      </c>
      <c r="B3001" s="4" t="s">
        <v>147</v>
      </c>
      <c r="C3001" s="4" t="s">
        <v>148</v>
      </c>
      <c r="D3001" s="55">
        <v>45873</v>
      </c>
      <c r="E3001" s="4" t="s">
        <v>3708</v>
      </c>
      <c r="F3001" s="4" t="s">
        <v>3709</v>
      </c>
      <c r="G3001" s="4" t="s">
        <v>37</v>
      </c>
      <c r="H3001" s="4" t="s">
        <v>38</v>
      </c>
      <c r="I3001" s="4" t="s">
        <v>3491</v>
      </c>
      <c r="J3001" s="4">
        <v>6</v>
      </c>
      <c r="K3001" s="55">
        <v>45965</v>
      </c>
      <c r="L3001" s="4" t="s">
        <v>860</v>
      </c>
      <c r="M3001" s="4" t="s">
        <v>4585</v>
      </c>
      <c r="N3001" s="55" t="s">
        <v>4546</v>
      </c>
      <c r="O3001" s="4" t="s">
        <v>7979</v>
      </c>
      <c r="P3001" s="55">
        <v>45965</v>
      </c>
      <c r="Q3001" s="4" t="s">
        <v>7980</v>
      </c>
      <c r="R3001" s="4"/>
      <c r="S3001" s="4"/>
      <c r="T3001" s="4">
        <v>0</v>
      </c>
      <c r="U3001" s="4" t="s">
        <v>150</v>
      </c>
      <c r="V3001" s="4">
        <v>301277</v>
      </c>
      <c r="W3001" s="4" t="s">
        <v>652</v>
      </c>
      <c r="X3001" s="4">
        <v>301277</v>
      </c>
      <c r="Y3001" s="4" t="s">
        <v>652</v>
      </c>
      <c r="Z3001" s="4">
        <v>15</v>
      </c>
      <c r="AA3001" s="4" t="s">
        <v>43</v>
      </c>
      <c r="AB3001" s="4">
        <v>1</v>
      </c>
      <c r="AC3001" s="4" t="s">
        <v>43</v>
      </c>
      <c r="AD3001" s="36">
        <v>28</v>
      </c>
      <c r="AE3001" s="36" t="s">
        <v>653</v>
      </c>
      <c r="AF3001" s="4"/>
      <c r="AG3001" s="4"/>
      <c r="AH3001" s="4"/>
      <c r="AI3001" s="6"/>
      <c r="AJ3001" s="6"/>
      <c r="AK3001" s="6"/>
      <c r="AL3001" s="6"/>
      <c r="AM3001" s="6"/>
      <c r="AN3001" s="6"/>
      <c r="AO3001" s="6"/>
      <c r="AP3001" s="6"/>
      <c r="AQ3001" s="6"/>
      <c r="AR3001" s="6"/>
      <c r="AS3001" s="6"/>
      <c r="AT3001" s="6"/>
    </row>
    <row r="3002" spans="1:46" ht="15.75" customHeight="1" x14ac:dyDescent="0.35">
      <c r="A3002" s="4">
        <v>2025</v>
      </c>
      <c r="B3002" s="4" t="s">
        <v>147</v>
      </c>
      <c r="C3002" s="4" t="s">
        <v>148</v>
      </c>
      <c r="D3002" s="55">
        <v>45946</v>
      </c>
      <c r="E3002" s="4" t="s">
        <v>3708</v>
      </c>
      <c r="F3002" s="4" t="s">
        <v>3709</v>
      </c>
      <c r="G3002" s="4" t="s">
        <v>37</v>
      </c>
      <c r="H3002" s="4" t="s">
        <v>38</v>
      </c>
      <c r="I3002" s="4" t="s">
        <v>2735</v>
      </c>
      <c r="J3002" s="4">
        <v>2</v>
      </c>
      <c r="K3002" s="55">
        <v>45974</v>
      </c>
      <c r="L3002" s="4" t="s">
        <v>860</v>
      </c>
      <c r="M3002" s="4" t="s">
        <v>3185</v>
      </c>
      <c r="N3002" s="55" t="s">
        <v>3710</v>
      </c>
      <c r="O3002" s="4" t="s">
        <v>7981</v>
      </c>
      <c r="P3002" s="55">
        <v>45974</v>
      </c>
      <c r="Q3002" s="4" t="s">
        <v>7982</v>
      </c>
      <c r="R3002" s="4"/>
      <c r="S3002" s="4"/>
      <c r="T3002" s="4">
        <v>0</v>
      </c>
      <c r="U3002" s="4" t="s">
        <v>150</v>
      </c>
      <c r="V3002" s="4">
        <v>301245</v>
      </c>
      <c r="W3002" s="4" t="s">
        <v>4263</v>
      </c>
      <c r="X3002" s="4">
        <v>301245</v>
      </c>
      <c r="Y3002" s="4" t="s">
        <v>4263</v>
      </c>
      <c r="Z3002" s="4">
        <v>14</v>
      </c>
      <c r="AA3002" s="4" t="s">
        <v>731</v>
      </c>
      <c r="AB3002" s="4">
        <v>3</v>
      </c>
      <c r="AC3002" s="4" t="s">
        <v>731</v>
      </c>
      <c r="AD3002" s="36">
        <v>8</v>
      </c>
      <c r="AE3002" s="36" t="s">
        <v>4264</v>
      </c>
      <c r="AF3002" s="4"/>
      <c r="AG3002" s="4"/>
      <c r="AH3002" s="4"/>
      <c r="AI3002" s="6"/>
      <c r="AJ3002" s="6"/>
      <c r="AK3002" s="6"/>
      <c r="AL3002" s="6"/>
      <c r="AM3002" s="6"/>
      <c r="AN3002" s="6"/>
      <c r="AO3002" s="6"/>
      <c r="AP3002" s="6"/>
      <c r="AQ3002" s="6"/>
      <c r="AR3002" s="6"/>
      <c r="AS3002" s="6"/>
      <c r="AT3002" s="6"/>
    </row>
    <row r="3003" spans="1:46" ht="15.75" customHeight="1" x14ac:dyDescent="0.35">
      <c r="A3003" s="4">
        <v>2026</v>
      </c>
      <c r="B3003" s="4" t="s">
        <v>147</v>
      </c>
      <c r="C3003" s="4" t="s">
        <v>148</v>
      </c>
      <c r="D3003" s="55">
        <v>45929</v>
      </c>
      <c r="E3003" s="4" t="s">
        <v>3708</v>
      </c>
      <c r="F3003" s="4" t="s">
        <v>3709</v>
      </c>
      <c r="G3003" s="4" t="s">
        <v>37</v>
      </c>
      <c r="H3003" s="4" t="s">
        <v>4538</v>
      </c>
      <c r="I3003" s="4" t="s">
        <v>2712</v>
      </c>
      <c r="J3003" s="4">
        <v>1</v>
      </c>
      <c r="K3003" s="55"/>
      <c r="L3003" s="4" t="s">
        <v>4644</v>
      </c>
      <c r="M3003" s="4" t="s">
        <v>7246</v>
      </c>
      <c r="N3003" s="4" t="s">
        <v>3710</v>
      </c>
      <c r="O3003" s="4" t="s">
        <v>7983</v>
      </c>
      <c r="P3003" s="55"/>
      <c r="Q3003" s="4"/>
      <c r="R3003" s="4"/>
      <c r="S3003" s="4"/>
      <c r="T3003" s="4">
        <v>0</v>
      </c>
      <c r="U3003" s="4" t="s">
        <v>150</v>
      </c>
      <c r="V3003" s="4">
        <v>300284</v>
      </c>
      <c r="W3003" s="4" t="s">
        <v>7984</v>
      </c>
      <c r="X3003" s="4">
        <v>300284</v>
      </c>
      <c r="Y3003" s="4" t="s">
        <v>7984</v>
      </c>
      <c r="Z3003" s="4">
        <v>3</v>
      </c>
      <c r="AA3003" s="4" t="s">
        <v>152</v>
      </c>
      <c r="AB3003" s="4">
        <v>3</v>
      </c>
      <c r="AC3003" s="4" t="s">
        <v>5591</v>
      </c>
      <c r="AD3003" s="36">
        <v>6</v>
      </c>
      <c r="AE3003" s="36" t="s">
        <v>7985</v>
      </c>
      <c r="AF3003" s="4"/>
      <c r="AG3003" s="4"/>
      <c r="AH3003" s="4"/>
      <c r="AI3003" s="6"/>
      <c r="AJ3003" s="6"/>
      <c r="AK3003" s="6"/>
      <c r="AL3003" s="6"/>
      <c r="AM3003" s="6"/>
      <c r="AN3003" s="6"/>
      <c r="AO3003" s="6"/>
      <c r="AP3003" s="6"/>
      <c r="AQ3003" s="6"/>
      <c r="AR3003" s="6"/>
      <c r="AS3003" s="6"/>
      <c r="AT3003" s="6"/>
    </row>
    <row r="3004" spans="1:46" ht="15.75" customHeight="1" x14ac:dyDescent="0.35">
      <c r="A3004" s="4">
        <v>2025</v>
      </c>
      <c r="B3004" s="4" t="s">
        <v>147</v>
      </c>
      <c r="C3004" s="4" t="s">
        <v>148</v>
      </c>
      <c r="D3004" s="55">
        <v>45958</v>
      </c>
      <c r="E3004" s="4" t="s">
        <v>3708</v>
      </c>
      <c r="F3004" s="4" t="s">
        <v>3709</v>
      </c>
      <c r="G3004" s="4" t="s">
        <v>37</v>
      </c>
      <c r="H3004" s="4" t="s">
        <v>38</v>
      </c>
      <c r="I3004" s="4" t="s">
        <v>2712</v>
      </c>
      <c r="J3004" s="4">
        <v>5</v>
      </c>
      <c r="K3004" s="55">
        <v>46009</v>
      </c>
      <c r="L3004" s="4" t="s">
        <v>860</v>
      </c>
      <c r="M3004" s="4" t="s">
        <v>4665</v>
      </c>
      <c r="N3004" s="55" t="s">
        <v>3710</v>
      </c>
      <c r="O3004" s="4" t="s">
        <v>7986</v>
      </c>
      <c r="P3004" s="55">
        <v>46009</v>
      </c>
      <c r="Q3004" s="4" t="s">
        <v>7987</v>
      </c>
      <c r="R3004" s="4"/>
      <c r="S3004" s="4"/>
      <c r="T3004" s="4">
        <v>0</v>
      </c>
      <c r="U3004" s="4" t="s">
        <v>150</v>
      </c>
      <c r="V3004" s="4">
        <v>300296</v>
      </c>
      <c r="W3004" s="4" t="s">
        <v>7988</v>
      </c>
      <c r="X3004" s="4">
        <v>300296</v>
      </c>
      <c r="Y3004" s="4" t="s">
        <v>7988</v>
      </c>
      <c r="Z3004" s="4">
        <v>3</v>
      </c>
      <c r="AA3004" s="4" t="s">
        <v>152</v>
      </c>
      <c r="AB3004" s="4">
        <v>4</v>
      </c>
      <c r="AC3004" s="4" t="s">
        <v>4446</v>
      </c>
      <c r="AD3004" s="36">
        <v>11</v>
      </c>
      <c r="AE3004" s="36" t="s">
        <v>7989</v>
      </c>
      <c r="AF3004" s="4"/>
      <c r="AG3004" s="4"/>
      <c r="AH3004" s="4"/>
      <c r="AI3004" s="6"/>
      <c r="AJ3004" s="6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</row>
    <row r="3005" spans="1:46" ht="15.75" customHeight="1" x14ac:dyDescent="0.35">
      <c r="A3005" s="4">
        <v>2026</v>
      </c>
      <c r="B3005" s="4" t="s">
        <v>147</v>
      </c>
      <c r="C3005" s="4" t="s">
        <v>148</v>
      </c>
      <c r="D3005" s="55">
        <v>45958</v>
      </c>
      <c r="E3005" s="4" t="s">
        <v>3708</v>
      </c>
      <c r="F3005" s="4" t="s">
        <v>3709</v>
      </c>
      <c r="G3005" s="4" t="s">
        <v>37</v>
      </c>
      <c r="H3005" s="4" t="s">
        <v>38</v>
      </c>
      <c r="I3005" s="4" t="s">
        <v>2712</v>
      </c>
      <c r="J3005" s="4">
        <v>5</v>
      </c>
      <c r="K3005" s="55">
        <v>46070</v>
      </c>
      <c r="L3005" s="4" t="s">
        <v>860</v>
      </c>
      <c r="M3005" s="4" t="s">
        <v>4665</v>
      </c>
      <c r="N3005" s="55" t="s">
        <v>3710</v>
      </c>
      <c r="O3005" s="4" t="s">
        <v>7990</v>
      </c>
      <c r="P3005" s="55">
        <v>46070</v>
      </c>
      <c r="Q3005" s="4" t="s">
        <v>7991</v>
      </c>
      <c r="R3005" s="55">
        <v>46070</v>
      </c>
      <c r="S3005" s="4" t="s">
        <v>7992</v>
      </c>
      <c r="T3005" s="4">
        <v>0</v>
      </c>
      <c r="U3005" s="4" t="s">
        <v>150</v>
      </c>
      <c r="V3005" s="4">
        <v>300261</v>
      </c>
      <c r="W3005" s="4" t="s">
        <v>7993</v>
      </c>
      <c r="X3005" s="4">
        <v>300261</v>
      </c>
      <c r="Y3005" s="4" t="s">
        <v>7993</v>
      </c>
      <c r="Z3005" s="4">
        <v>3</v>
      </c>
      <c r="AA3005" s="4" t="s">
        <v>152</v>
      </c>
      <c r="AB3005" s="4">
        <v>2</v>
      </c>
      <c r="AC3005" s="4" t="s">
        <v>915</v>
      </c>
      <c r="AD3005" s="36">
        <v>2</v>
      </c>
      <c r="AE3005" s="36" t="s">
        <v>7994</v>
      </c>
      <c r="AF3005" s="4"/>
      <c r="AG3005" s="4"/>
      <c r="AH3005" s="4"/>
      <c r="AI3005" s="6"/>
      <c r="AJ3005" s="6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</row>
    <row r="3006" spans="1:46" ht="15.75" customHeight="1" x14ac:dyDescent="0.35">
      <c r="A3006" s="4">
        <v>2025</v>
      </c>
      <c r="B3006" s="4" t="s">
        <v>147</v>
      </c>
      <c r="C3006" s="4" t="s">
        <v>148</v>
      </c>
      <c r="D3006" s="55">
        <v>45944</v>
      </c>
      <c r="E3006" s="4" t="s">
        <v>3708</v>
      </c>
      <c r="F3006" s="4" t="s">
        <v>3709</v>
      </c>
      <c r="G3006" s="4" t="s">
        <v>37</v>
      </c>
      <c r="H3006" s="4" t="s">
        <v>38</v>
      </c>
      <c r="I3006" s="4" t="s">
        <v>3923</v>
      </c>
      <c r="J3006" s="4">
        <v>2</v>
      </c>
      <c r="K3006" s="55">
        <v>45992</v>
      </c>
      <c r="L3006" s="4" t="s">
        <v>860</v>
      </c>
      <c r="M3006" s="4" t="s">
        <v>2983</v>
      </c>
      <c r="N3006" s="55" t="s">
        <v>3710</v>
      </c>
      <c r="O3006" s="4" t="s">
        <v>7995</v>
      </c>
      <c r="P3006" s="55">
        <v>45992</v>
      </c>
      <c r="Q3006" s="4" t="s">
        <v>7996</v>
      </c>
      <c r="R3006" s="4"/>
      <c r="S3006" s="4"/>
      <c r="T3006" s="4">
        <v>0</v>
      </c>
      <c r="U3006" s="4" t="s">
        <v>150</v>
      </c>
      <c r="V3006" s="4">
        <v>300907</v>
      </c>
      <c r="W3006" s="4" t="s">
        <v>7997</v>
      </c>
      <c r="X3006" s="4">
        <v>300907</v>
      </c>
      <c r="Y3006" s="4" t="s">
        <v>7997</v>
      </c>
      <c r="Z3006" s="4">
        <v>10</v>
      </c>
      <c r="AA3006" s="4" t="s">
        <v>256</v>
      </c>
      <c r="AB3006" s="4">
        <v>3</v>
      </c>
      <c r="AC3006" s="4" t="s">
        <v>2632</v>
      </c>
      <c r="AD3006" s="36">
        <v>16</v>
      </c>
      <c r="AE3006" s="36" t="s">
        <v>7998</v>
      </c>
      <c r="AF3006" s="4"/>
      <c r="AG3006" s="4"/>
      <c r="AH3006" s="4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</row>
    <row r="3007" spans="1:46" ht="15.75" customHeight="1" x14ac:dyDescent="0.35">
      <c r="A3007" s="4">
        <v>2025</v>
      </c>
      <c r="B3007" s="4" t="s">
        <v>147</v>
      </c>
      <c r="C3007" s="4" t="s">
        <v>148</v>
      </c>
      <c r="D3007" s="55">
        <v>45940</v>
      </c>
      <c r="E3007" s="4" t="s">
        <v>3708</v>
      </c>
      <c r="F3007" s="4" t="s">
        <v>3709</v>
      </c>
      <c r="G3007" s="4" t="s">
        <v>37</v>
      </c>
      <c r="H3007" s="4" t="s">
        <v>38</v>
      </c>
      <c r="I3007" s="4" t="s">
        <v>3923</v>
      </c>
      <c r="J3007" s="4">
        <v>4</v>
      </c>
      <c r="K3007" s="55">
        <v>45977</v>
      </c>
      <c r="L3007" s="4" t="s">
        <v>860</v>
      </c>
      <c r="M3007" s="4" t="s">
        <v>2983</v>
      </c>
      <c r="N3007" s="55" t="s">
        <v>3710</v>
      </c>
      <c r="O3007" s="4" t="s">
        <v>7999</v>
      </c>
      <c r="P3007" s="55">
        <v>45977</v>
      </c>
      <c r="Q3007" s="4" t="s">
        <v>8000</v>
      </c>
      <c r="R3007" s="4"/>
      <c r="S3007" s="4"/>
      <c r="T3007" s="4">
        <v>0</v>
      </c>
      <c r="U3007" s="4" t="s">
        <v>150</v>
      </c>
      <c r="V3007" s="4">
        <v>301634</v>
      </c>
      <c r="W3007" s="4" t="s">
        <v>8001</v>
      </c>
      <c r="X3007" s="4">
        <v>301634</v>
      </c>
      <c r="Y3007" s="4" t="s">
        <v>8001</v>
      </c>
      <c r="Z3007" s="4">
        <v>21</v>
      </c>
      <c r="AA3007" s="4" t="s">
        <v>104</v>
      </c>
      <c r="AB3007" s="4">
        <v>4</v>
      </c>
      <c r="AC3007" s="4" t="s">
        <v>4704</v>
      </c>
      <c r="AD3007" s="36">
        <v>2</v>
      </c>
      <c r="AE3007" s="36" t="s">
        <v>8002</v>
      </c>
      <c r="AF3007" s="4"/>
      <c r="AG3007" s="4"/>
      <c r="AH3007" s="4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</row>
    <row r="3008" spans="1:46" ht="15.75" customHeight="1" x14ac:dyDescent="0.35">
      <c r="A3008" s="4">
        <v>2025</v>
      </c>
      <c r="B3008" s="4" t="s">
        <v>147</v>
      </c>
      <c r="C3008" s="4" t="s">
        <v>148</v>
      </c>
      <c r="D3008" s="55">
        <v>45946</v>
      </c>
      <c r="E3008" s="4" t="s">
        <v>3708</v>
      </c>
      <c r="F3008" s="4" t="s">
        <v>3709</v>
      </c>
      <c r="G3008" s="4" t="s">
        <v>37</v>
      </c>
      <c r="H3008" s="4" t="s">
        <v>38</v>
      </c>
      <c r="I3008" s="4" t="s">
        <v>3923</v>
      </c>
      <c r="J3008" s="4">
        <v>2</v>
      </c>
      <c r="K3008" s="55">
        <v>45971</v>
      </c>
      <c r="L3008" s="4" t="s">
        <v>860</v>
      </c>
      <c r="M3008" s="4" t="s">
        <v>2983</v>
      </c>
      <c r="N3008" s="55" t="s">
        <v>3710</v>
      </c>
      <c r="O3008" s="4" t="s">
        <v>8003</v>
      </c>
      <c r="P3008" s="55">
        <v>45971</v>
      </c>
      <c r="Q3008" s="4" t="s">
        <v>8004</v>
      </c>
      <c r="R3008" s="4"/>
      <c r="S3008" s="4"/>
      <c r="T3008" s="4">
        <v>0</v>
      </c>
      <c r="U3008" s="4" t="s">
        <v>150</v>
      </c>
      <c r="V3008" s="4">
        <v>301660</v>
      </c>
      <c r="W3008" s="4" t="s">
        <v>7214</v>
      </c>
      <c r="X3008" s="4">
        <v>301660</v>
      </c>
      <c r="Y3008" s="4" t="s">
        <v>7214</v>
      </c>
      <c r="Z3008" s="4">
        <v>21</v>
      </c>
      <c r="AA3008" s="4" t="s">
        <v>104</v>
      </c>
      <c r="AB3008" s="4">
        <v>7</v>
      </c>
      <c r="AC3008" s="4" t="s">
        <v>2390</v>
      </c>
      <c r="AD3008" s="36">
        <v>8</v>
      </c>
      <c r="AE3008" s="36" t="s">
        <v>7215</v>
      </c>
      <c r="AF3008" s="4"/>
      <c r="AG3008" s="4"/>
      <c r="AH3008" s="4"/>
      <c r="AI3008" s="6"/>
      <c r="AJ3008" s="6"/>
      <c r="AK3008" s="6"/>
      <c r="AL3008" s="6"/>
      <c r="AM3008" s="6"/>
      <c r="AN3008" s="6"/>
      <c r="AO3008" s="6"/>
      <c r="AP3008" s="6"/>
      <c r="AQ3008" s="6"/>
      <c r="AR3008" s="6"/>
      <c r="AS3008" s="6"/>
      <c r="AT3008" s="6"/>
    </row>
    <row r="3009" spans="1:46" ht="15.75" customHeight="1" x14ac:dyDescent="0.35">
      <c r="A3009" s="4">
        <v>2025</v>
      </c>
      <c r="B3009" s="4" t="s">
        <v>147</v>
      </c>
      <c r="C3009" s="4" t="s">
        <v>148</v>
      </c>
      <c r="D3009" s="55">
        <v>45945</v>
      </c>
      <c r="E3009" s="4" t="s">
        <v>3708</v>
      </c>
      <c r="F3009" s="4" t="s">
        <v>3709</v>
      </c>
      <c r="G3009" s="4" t="s">
        <v>37</v>
      </c>
      <c r="H3009" s="4" t="s">
        <v>38</v>
      </c>
      <c r="I3009" s="4" t="s">
        <v>3923</v>
      </c>
      <c r="J3009" s="4">
        <v>3</v>
      </c>
      <c r="K3009" s="55">
        <v>46002</v>
      </c>
      <c r="L3009" s="4" t="s">
        <v>860</v>
      </c>
      <c r="M3009" s="4" t="s">
        <v>2983</v>
      </c>
      <c r="N3009" s="55" t="s">
        <v>3710</v>
      </c>
      <c r="O3009" s="4" t="s">
        <v>8005</v>
      </c>
      <c r="P3009" s="55">
        <v>46002</v>
      </c>
      <c r="Q3009" s="4" t="s">
        <v>8006</v>
      </c>
      <c r="R3009" s="4"/>
      <c r="S3009" s="4"/>
      <c r="T3009" s="4">
        <v>0</v>
      </c>
      <c r="U3009" s="4" t="s">
        <v>150</v>
      </c>
      <c r="V3009" s="4">
        <v>301675</v>
      </c>
      <c r="W3009" s="4" t="s">
        <v>8007</v>
      </c>
      <c r="X3009" s="4">
        <v>301675</v>
      </c>
      <c r="Y3009" s="4" t="s">
        <v>8007</v>
      </c>
      <c r="Z3009" s="4">
        <v>21</v>
      </c>
      <c r="AA3009" s="4" t="s">
        <v>104</v>
      </c>
      <c r="AB3009" s="56">
        <v>9</v>
      </c>
      <c r="AC3009" s="56" t="s">
        <v>8008</v>
      </c>
      <c r="AD3009" s="36">
        <v>4</v>
      </c>
      <c r="AE3009" s="36" t="s">
        <v>8009</v>
      </c>
      <c r="AF3009" s="4"/>
      <c r="AG3009" s="4"/>
      <c r="AH3009" s="4"/>
      <c r="AI3009" s="6"/>
      <c r="AJ3009" s="6"/>
      <c r="AK3009" s="6"/>
      <c r="AL3009" s="6"/>
      <c r="AM3009" s="6"/>
      <c r="AN3009" s="6"/>
      <c r="AO3009" s="6"/>
      <c r="AP3009" s="6"/>
      <c r="AQ3009" s="6"/>
      <c r="AR3009" s="6"/>
      <c r="AS3009" s="6"/>
      <c r="AT3009" s="6"/>
    </row>
    <row r="3010" spans="1:46" ht="15.75" customHeight="1" x14ac:dyDescent="0.35">
      <c r="A3010" s="4">
        <v>2025</v>
      </c>
      <c r="B3010" s="4" t="s">
        <v>147</v>
      </c>
      <c r="C3010" s="4" t="s">
        <v>148</v>
      </c>
      <c r="D3010" s="55">
        <v>45957</v>
      </c>
      <c r="E3010" s="4" t="s">
        <v>3708</v>
      </c>
      <c r="F3010" s="4" t="s">
        <v>3709</v>
      </c>
      <c r="G3010" s="4" t="s">
        <v>37</v>
      </c>
      <c r="H3010" s="4" t="s">
        <v>38</v>
      </c>
      <c r="I3010" s="4" t="s">
        <v>3923</v>
      </c>
      <c r="J3010" s="4">
        <v>3</v>
      </c>
      <c r="K3010" s="55">
        <v>45981</v>
      </c>
      <c r="L3010" s="4" t="s">
        <v>860</v>
      </c>
      <c r="M3010" s="4" t="s">
        <v>2983</v>
      </c>
      <c r="N3010" s="55" t="s">
        <v>3710</v>
      </c>
      <c r="O3010" s="4" t="s">
        <v>8010</v>
      </c>
      <c r="P3010" s="55">
        <v>45981</v>
      </c>
      <c r="Q3010" s="4" t="s">
        <v>8011</v>
      </c>
      <c r="R3010" s="4"/>
      <c r="S3010" s="4"/>
      <c r="T3010" s="4">
        <v>0</v>
      </c>
      <c r="U3010" s="4" t="s">
        <v>150</v>
      </c>
      <c r="V3010" s="4">
        <v>301615</v>
      </c>
      <c r="W3010" s="4" t="s">
        <v>8012</v>
      </c>
      <c r="X3010" s="4">
        <v>301615</v>
      </c>
      <c r="Y3010" s="4" t="s">
        <v>8012</v>
      </c>
      <c r="Z3010" s="4">
        <v>21</v>
      </c>
      <c r="AA3010" s="4" t="s">
        <v>104</v>
      </c>
      <c r="AB3010" s="4">
        <v>2</v>
      </c>
      <c r="AC3010" s="4" t="s">
        <v>1372</v>
      </c>
      <c r="AD3010" s="36">
        <v>8</v>
      </c>
      <c r="AE3010" s="36" t="s">
        <v>8013</v>
      </c>
      <c r="AF3010" s="4"/>
      <c r="AG3010" s="4"/>
      <c r="AH3010" s="4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</row>
    <row r="3011" spans="1:46" ht="15.75" customHeight="1" x14ac:dyDescent="0.35">
      <c r="A3011" s="4">
        <v>2026</v>
      </c>
      <c r="B3011" s="4" t="s">
        <v>147</v>
      </c>
      <c r="C3011" s="4" t="s">
        <v>148</v>
      </c>
      <c r="D3011" s="55">
        <v>45979</v>
      </c>
      <c r="E3011" s="4" t="s">
        <v>3708</v>
      </c>
      <c r="F3011" s="4" t="s">
        <v>3709</v>
      </c>
      <c r="G3011" s="4" t="s">
        <v>37</v>
      </c>
      <c r="H3011" s="4" t="s">
        <v>38</v>
      </c>
      <c r="I3011" s="4" t="s">
        <v>4539</v>
      </c>
      <c r="J3011" s="4">
        <v>3</v>
      </c>
      <c r="K3011" s="55">
        <v>46129</v>
      </c>
      <c r="L3011" s="4" t="s">
        <v>860</v>
      </c>
      <c r="M3011" s="4" t="s">
        <v>3632</v>
      </c>
      <c r="N3011" s="55" t="s">
        <v>3710</v>
      </c>
      <c r="O3011" s="4" t="s">
        <v>8014</v>
      </c>
      <c r="P3011" s="55">
        <v>46129</v>
      </c>
      <c r="Q3011" s="4" t="s">
        <v>8015</v>
      </c>
      <c r="R3011" s="55">
        <v>46129</v>
      </c>
      <c r="S3011" s="4" t="s">
        <v>8016</v>
      </c>
      <c r="T3011" s="4">
        <v>0</v>
      </c>
      <c r="U3011" s="4" t="s">
        <v>150</v>
      </c>
      <c r="V3011" s="4">
        <v>301467</v>
      </c>
      <c r="W3011" s="4" t="s">
        <v>8017</v>
      </c>
      <c r="X3011" s="4">
        <v>301467</v>
      </c>
      <c r="Y3011" s="4" t="s">
        <v>8017</v>
      </c>
      <c r="Z3011" s="4">
        <v>16</v>
      </c>
      <c r="AA3011" s="4" t="s">
        <v>88</v>
      </c>
      <c r="AB3011" s="4">
        <v>6</v>
      </c>
      <c r="AC3011" s="4" t="s">
        <v>117</v>
      </c>
      <c r="AD3011" s="36">
        <v>3</v>
      </c>
      <c r="AE3011" s="36" t="s">
        <v>8018</v>
      </c>
      <c r="AF3011" s="4"/>
      <c r="AG3011" s="4"/>
      <c r="AH3011" s="4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</row>
    <row r="3012" spans="1:46" ht="15.75" customHeight="1" x14ac:dyDescent="0.35">
      <c r="A3012" s="4">
        <v>2026</v>
      </c>
      <c r="B3012" s="4" t="s">
        <v>147</v>
      </c>
      <c r="C3012" s="4" t="s">
        <v>148</v>
      </c>
      <c r="D3012" s="55">
        <v>45951</v>
      </c>
      <c r="E3012" s="4" t="s">
        <v>3708</v>
      </c>
      <c r="F3012" s="4" t="s">
        <v>3709</v>
      </c>
      <c r="G3012" s="4" t="s">
        <v>37</v>
      </c>
      <c r="H3012" s="4" t="s">
        <v>4538</v>
      </c>
      <c r="I3012" s="4" t="s">
        <v>2712</v>
      </c>
      <c r="J3012" s="4">
        <v>1</v>
      </c>
      <c r="K3012" s="55">
        <v>45954</v>
      </c>
      <c r="L3012" s="4" t="s">
        <v>4644</v>
      </c>
      <c r="M3012" s="4" t="s">
        <v>7246</v>
      </c>
      <c r="N3012" s="55" t="s">
        <v>3710</v>
      </c>
      <c r="O3012" s="4"/>
      <c r="P3012" s="55"/>
      <c r="Q3012" s="4"/>
      <c r="R3012" s="4"/>
      <c r="S3012" s="4"/>
      <c r="T3012" s="4">
        <v>0</v>
      </c>
      <c r="U3012" s="4" t="s">
        <v>150</v>
      </c>
      <c r="V3012" s="4">
        <v>301802</v>
      </c>
      <c r="W3012" s="4" t="s">
        <v>2311</v>
      </c>
      <c r="X3012" s="4">
        <v>301802</v>
      </c>
      <c r="Y3012" s="4" t="s">
        <v>2311</v>
      </c>
      <c r="Z3012" s="4">
        <v>23</v>
      </c>
      <c r="AA3012" s="4" t="s">
        <v>113</v>
      </c>
      <c r="AB3012" s="4">
        <v>4</v>
      </c>
      <c r="AC3012" s="4" t="s">
        <v>1512</v>
      </c>
      <c r="AD3012" s="36">
        <v>7</v>
      </c>
      <c r="AE3012" s="36" t="s">
        <v>2312</v>
      </c>
      <c r="AF3012" s="4"/>
      <c r="AG3012" s="4"/>
      <c r="AH3012" s="4"/>
      <c r="AI3012" s="6"/>
      <c r="AJ3012" s="6"/>
      <c r="AK3012" s="6"/>
      <c r="AL3012" s="6"/>
      <c r="AM3012" s="6"/>
      <c r="AN3012" s="6"/>
      <c r="AO3012" s="6"/>
      <c r="AP3012" s="6"/>
      <c r="AQ3012" s="6"/>
      <c r="AR3012" s="6"/>
      <c r="AS3012" s="6"/>
      <c r="AT3012" s="6"/>
    </row>
    <row r="3013" spans="1:46" ht="15.75" customHeight="1" x14ac:dyDescent="0.35">
      <c r="A3013" s="4">
        <v>2025</v>
      </c>
      <c r="B3013" s="4" t="s">
        <v>147</v>
      </c>
      <c r="C3013" s="4" t="s">
        <v>148</v>
      </c>
      <c r="D3013" s="55">
        <v>45953</v>
      </c>
      <c r="E3013" s="4" t="s">
        <v>3708</v>
      </c>
      <c r="F3013" s="4" t="s">
        <v>3709</v>
      </c>
      <c r="G3013" s="4" t="s">
        <v>37</v>
      </c>
      <c r="H3013" s="4" t="s">
        <v>38</v>
      </c>
      <c r="I3013" s="4" t="s">
        <v>3923</v>
      </c>
      <c r="J3013" s="4">
        <v>2</v>
      </c>
      <c r="K3013" s="55">
        <v>46014</v>
      </c>
      <c r="L3013" s="4" t="s">
        <v>860</v>
      </c>
      <c r="M3013" s="4" t="s">
        <v>2983</v>
      </c>
      <c r="N3013" s="55" t="s">
        <v>5332</v>
      </c>
      <c r="O3013" s="4" t="s">
        <v>8019</v>
      </c>
      <c r="P3013" s="55">
        <v>46014</v>
      </c>
      <c r="Q3013" s="4" t="s">
        <v>8020</v>
      </c>
      <c r="R3013" s="4"/>
      <c r="S3013" s="4"/>
      <c r="T3013" s="4">
        <v>0</v>
      </c>
      <c r="U3013" s="4" t="s">
        <v>150</v>
      </c>
      <c r="V3013" s="4">
        <v>301881</v>
      </c>
      <c r="W3013" s="4" t="s">
        <v>3078</v>
      </c>
      <c r="X3013" s="4">
        <v>301881</v>
      </c>
      <c r="Y3013" s="4" t="s">
        <v>3078</v>
      </c>
      <c r="Z3013" s="4">
        <v>10</v>
      </c>
      <c r="AA3013" s="4" t="s">
        <v>256</v>
      </c>
      <c r="AB3013" s="56">
        <v>6</v>
      </c>
      <c r="AC3013" s="56" t="s">
        <v>880</v>
      </c>
      <c r="AD3013" s="36">
        <v>9</v>
      </c>
      <c r="AE3013" s="36" t="s">
        <v>3079</v>
      </c>
      <c r="AF3013" s="4"/>
      <c r="AG3013" s="4"/>
      <c r="AH3013" s="4"/>
      <c r="AI3013" s="6"/>
      <c r="AJ3013" s="6"/>
      <c r="AK3013" s="6"/>
      <c r="AL3013" s="6"/>
      <c r="AM3013" s="6"/>
      <c r="AN3013" s="6"/>
      <c r="AO3013" s="6"/>
      <c r="AP3013" s="6"/>
      <c r="AQ3013" s="6"/>
      <c r="AR3013" s="6"/>
      <c r="AS3013" s="6"/>
      <c r="AT3013" s="6"/>
    </row>
    <row r="3014" spans="1:46" ht="15.75" customHeight="1" x14ac:dyDescent="0.35">
      <c r="A3014" s="4">
        <v>2025</v>
      </c>
      <c r="B3014" s="4" t="s">
        <v>147</v>
      </c>
      <c r="C3014" s="4" t="s">
        <v>148</v>
      </c>
      <c r="D3014" s="55">
        <v>45951</v>
      </c>
      <c r="E3014" s="4" t="s">
        <v>3708</v>
      </c>
      <c r="F3014" s="4" t="s">
        <v>3709</v>
      </c>
      <c r="G3014" s="4" t="s">
        <v>37</v>
      </c>
      <c r="H3014" s="4" t="s">
        <v>38</v>
      </c>
      <c r="I3014" s="4" t="s">
        <v>2712</v>
      </c>
      <c r="J3014" s="4">
        <v>5</v>
      </c>
      <c r="K3014" s="55">
        <v>45996</v>
      </c>
      <c r="L3014" s="4" t="s">
        <v>860</v>
      </c>
      <c r="M3014" s="4" t="s">
        <v>4665</v>
      </c>
      <c r="N3014" s="55" t="s">
        <v>3710</v>
      </c>
      <c r="O3014" s="4" t="s">
        <v>8021</v>
      </c>
      <c r="P3014" s="55">
        <v>45996</v>
      </c>
      <c r="Q3014" s="4" t="s">
        <v>8022</v>
      </c>
      <c r="R3014" s="4"/>
      <c r="S3014" s="4"/>
      <c r="T3014" s="4">
        <v>0</v>
      </c>
      <c r="U3014" s="4" t="s">
        <v>150</v>
      </c>
      <c r="V3014" s="4">
        <v>300315</v>
      </c>
      <c r="W3014" s="4" t="s">
        <v>8023</v>
      </c>
      <c r="X3014" s="4">
        <v>300315</v>
      </c>
      <c r="Y3014" s="4" t="s">
        <v>8023</v>
      </c>
      <c r="Z3014" s="4">
        <v>3</v>
      </c>
      <c r="AA3014" s="4" t="s">
        <v>152</v>
      </c>
      <c r="AB3014" s="4">
        <v>6</v>
      </c>
      <c r="AC3014" s="4" t="s">
        <v>1559</v>
      </c>
      <c r="AD3014" s="36">
        <v>7</v>
      </c>
      <c r="AE3014" s="36" t="s">
        <v>8024</v>
      </c>
      <c r="AF3014" s="4"/>
      <c r="AG3014" s="4"/>
      <c r="AH3014" s="4"/>
      <c r="AI3014" s="6"/>
      <c r="AJ3014" s="6"/>
      <c r="AK3014" s="6"/>
      <c r="AL3014" s="6"/>
      <c r="AM3014" s="6"/>
      <c r="AN3014" s="6"/>
      <c r="AO3014" s="6"/>
      <c r="AP3014" s="6"/>
      <c r="AQ3014" s="6"/>
      <c r="AR3014" s="6"/>
      <c r="AS3014" s="6"/>
      <c r="AT3014" s="6"/>
    </row>
    <row r="3015" spans="1:46" ht="15.75" customHeight="1" x14ac:dyDescent="0.35">
      <c r="A3015" s="4">
        <v>2025</v>
      </c>
      <c r="B3015" s="4" t="s">
        <v>147</v>
      </c>
      <c r="C3015" s="4" t="s">
        <v>148</v>
      </c>
      <c r="D3015" s="55">
        <v>45951</v>
      </c>
      <c r="E3015" s="4" t="s">
        <v>3708</v>
      </c>
      <c r="F3015" s="4" t="s">
        <v>3709</v>
      </c>
      <c r="G3015" s="4" t="s">
        <v>37</v>
      </c>
      <c r="H3015" s="4" t="s">
        <v>38</v>
      </c>
      <c r="I3015" s="4" t="s">
        <v>2712</v>
      </c>
      <c r="J3015" s="4">
        <v>5</v>
      </c>
      <c r="K3015" s="55">
        <v>46022</v>
      </c>
      <c r="L3015" s="4" t="s">
        <v>860</v>
      </c>
      <c r="M3015" s="4" t="s">
        <v>4665</v>
      </c>
      <c r="N3015" s="55" t="s">
        <v>3710</v>
      </c>
      <c r="O3015" s="4" t="s">
        <v>8025</v>
      </c>
      <c r="P3015" s="55">
        <v>46022</v>
      </c>
      <c r="Q3015" s="4" t="s">
        <v>8026</v>
      </c>
      <c r="R3015" s="4"/>
      <c r="S3015" s="4"/>
      <c r="T3015" s="4">
        <v>0</v>
      </c>
      <c r="U3015" s="4" t="s">
        <v>150</v>
      </c>
      <c r="V3015" s="4">
        <v>300294</v>
      </c>
      <c r="W3015" s="4" t="s">
        <v>8027</v>
      </c>
      <c r="X3015" s="4">
        <v>300294</v>
      </c>
      <c r="Y3015" s="4" t="s">
        <v>8027</v>
      </c>
      <c r="Z3015" s="4">
        <v>3</v>
      </c>
      <c r="AA3015" s="4" t="s">
        <v>152</v>
      </c>
      <c r="AB3015" s="4">
        <v>4</v>
      </c>
      <c r="AC3015" s="4" t="s">
        <v>4446</v>
      </c>
      <c r="AD3015" s="36">
        <v>9</v>
      </c>
      <c r="AE3015" s="36" t="s">
        <v>8028</v>
      </c>
      <c r="AF3015" s="4"/>
      <c r="AG3015" s="4"/>
      <c r="AH3015" s="4"/>
      <c r="AI3015" s="6"/>
      <c r="AJ3015" s="6"/>
      <c r="AK3015" s="6"/>
      <c r="AL3015" s="6"/>
      <c r="AM3015" s="6"/>
      <c r="AN3015" s="6"/>
      <c r="AO3015" s="6"/>
      <c r="AP3015" s="6"/>
      <c r="AQ3015" s="6"/>
      <c r="AR3015" s="6"/>
      <c r="AS3015" s="6"/>
      <c r="AT3015" s="6"/>
    </row>
    <row r="3016" spans="1:46" ht="15.75" customHeight="1" x14ac:dyDescent="0.35">
      <c r="A3016" s="4">
        <v>2026</v>
      </c>
      <c r="B3016" s="4" t="s">
        <v>147</v>
      </c>
      <c r="C3016" s="4" t="s">
        <v>148</v>
      </c>
      <c r="D3016" s="55">
        <v>45950</v>
      </c>
      <c r="E3016" s="4" t="s">
        <v>3708</v>
      </c>
      <c r="F3016" s="4" t="s">
        <v>3709</v>
      </c>
      <c r="G3016" s="4" t="s">
        <v>37</v>
      </c>
      <c r="H3016" s="4" t="s">
        <v>38</v>
      </c>
      <c r="I3016" s="4" t="s">
        <v>3923</v>
      </c>
      <c r="J3016" s="4">
        <v>3</v>
      </c>
      <c r="K3016" s="55">
        <v>46066</v>
      </c>
      <c r="L3016" s="4" t="s">
        <v>860</v>
      </c>
      <c r="M3016" s="4" t="s">
        <v>2983</v>
      </c>
      <c r="N3016" s="55" t="s">
        <v>3710</v>
      </c>
      <c r="O3016" s="4" t="s">
        <v>8029</v>
      </c>
      <c r="P3016" s="55">
        <v>46066</v>
      </c>
      <c r="Q3016" s="4" t="s">
        <v>8030</v>
      </c>
      <c r="R3016" s="55">
        <v>46066</v>
      </c>
      <c r="S3016" s="4" t="s">
        <v>8031</v>
      </c>
      <c r="T3016" s="4">
        <v>0</v>
      </c>
      <c r="U3016" s="4" t="s">
        <v>150</v>
      </c>
      <c r="V3016" s="4">
        <v>301600</v>
      </c>
      <c r="W3016" s="4" t="s">
        <v>8032</v>
      </c>
      <c r="X3016" s="4">
        <v>301600</v>
      </c>
      <c r="Y3016" s="4" t="s">
        <v>8032</v>
      </c>
      <c r="Z3016" s="4">
        <v>21</v>
      </c>
      <c r="AA3016" s="4" t="s">
        <v>104</v>
      </c>
      <c r="AB3016" s="4">
        <v>1</v>
      </c>
      <c r="AC3016" s="4" t="s">
        <v>104</v>
      </c>
      <c r="AD3016" s="36">
        <v>8</v>
      </c>
      <c r="AE3016" s="36" t="s">
        <v>5717</v>
      </c>
      <c r="AF3016" s="4"/>
      <c r="AG3016" s="4"/>
      <c r="AH3016" s="4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</row>
    <row r="3017" spans="1:46" ht="15.75" customHeight="1" x14ac:dyDescent="0.35">
      <c r="A3017" s="4">
        <v>2026</v>
      </c>
      <c r="B3017" s="4" t="s">
        <v>62</v>
      </c>
      <c r="C3017" s="4" t="s">
        <v>62</v>
      </c>
      <c r="D3017" s="55">
        <v>45951</v>
      </c>
      <c r="E3017" s="4" t="s">
        <v>3708</v>
      </c>
      <c r="F3017" s="4" t="s">
        <v>3709</v>
      </c>
      <c r="G3017" s="4" t="s">
        <v>37</v>
      </c>
      <c r="H3017" s="4" t="s">
        <v>4538</v>
      </c>
      <c r="I3017" s="4" t="s">
        <v>2712</v>
      </c>
      <c r="J3017" s="4"/>
      <c r="K3017" s="55">
        <v>45954</v>
      </c>
      <c r="L3017" s="4" t="s">
        <v>4540</v>
      </c>
      <c r="M3017" s="4" t="s">
        <v>8033</v>
      </c>
      <c r="N3017" s="55" t="s">
        <v>3710</v>
      </c>
      <c r="O3017" s="4"/>
      <c r="P3017" s="55"/>
      <c r="Q3017" s="4"/>
      <c r="R3017" s="4"/>
      <c r="S3017" s="4"/>
      <c r="T3017" s="4">
        <v>99</v>
      </c>
      <c r="U3017" s="4" t="s">
        <v>64</v>
      </c>
      <c r="V3017" s="4">
        <v>458</v>
      </c>
      <c r="W3017" s="4" t="s">
        <v>102</v>
      </c>
      <c r="X3017" s="4">
        <v>902</v>
      </c>
      <c r="Y3017" s="4" t="s">
        <v>103</v>
      </c>
      <c r="Z3017" s="4">
        <v>21</v>
      </c>
      <c r="AA3017" s="4" t="s">
        <v>104</v>
      </c>
      <c r="AB3017" s="4">
        <v>1</v>
      </c>
      <c r="AC3017" s="4" t="s">
        <v>104</v>
      </c>
      <c r="AD3017" s="36">
        <v>1</v>
      </c>
      <c r="AE3017" s="36" t="s">
        <v>104</v>
      </c>
      <c r="AF3017" s="4"/>
      <c r="AG3017" s="4"/>
      <c r="AH3017" s="4"/>
      <c r="AI3017" s="6"/>
      <c r="AJ3017" s="6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</row>
    <row r="3018" spans="1:46" ht="15.75" customHeight="1" x14ac:dyDescent="0.35">
      <c r="A3018" s="4">
        <v>2026</v>
      </c>
      <c r="B3018" s="4" t="s">
        <v>62</v>
      </c>
      <c r="C3018" s="4" t="s">
        <v>62</v>
      </c>
      <c r="D3018" s="55">
        <v>45849</v>
      </c>
      <c r="E3018" s="4" t="s">
        <v>3708</v>
      </c>
      <c r="F3018" s="4" t="s">
        <v>3709</v>
      </c>
      <c r="G3018" s="4" t="s">
        <v>37</v>
      </c>
      <c r="H3018" s="4" t="s">
        <v>4538</v>
      </c>
      <c r="I3018" s="4" t="s">
        <v>3491</v>
      </c>
      <c r="J3018" s="4">
        <v>5</v>
      </c>
      <c r="K3018" s="55">
        <v>45947</v>
      </c>
      <c r="L3018" s="4" t="s">
        <v>4540</v>
      </c>
      <c r="M3018" s="4" t="s">
        <v>8034</v>
      </c>
      <c r="N3018" s="55" t="s">
        <v>3710</v>
      </c>
      <c r="O3018" s="4"/>
      <c r="P3018" s="55"/>
      <c r="Q3018" s="4"/>
      <c r="R3018" s="4"/>
      <c r="S3018" s="4"/>
      <c r="T3018" s="4">
        <v>99</v>
      </c>
      <c r="U3018" s="4" t="s">
        <v>64</v>
      </c>
      <c r="V3018" s="4">
        <v>465</v>
      </c>
      <c r="W3018" s="4" t="s">
        <v>1431</v>
      </c>
      <c r="X3018" s="4">
        <v>1128</v>
      </c>
      <c r="Y3018" s="4" t="s">
        <v>1432</v>
      </c>
      <c r="Z3018" s="4">
        <v>15</v>
      </c>
      <c r="AA3018" s="4" t="s">
        <v>43</v>
      </c>
      <c r="AB3018" s="4">
        <v>1</v>
      </c>
      <c r="AC3018" s="4" t="s">
        <v>43</v>
      </c>
      <c r="AD3018" s="36">
        <v>1</v>
      </c>
      <c r="AE3018" s="36" t="s">
        <v>43</v>
      </c>
      <c r="AF3018" s="4"/>
      <c r="AG3018" s="4"/>
      <c r="AH3018" s="4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</row>
    <row r="3019" spans="1:46" ht="15.75" customHeight="1" x14ac:dyDescent="0.35">
      <c r="A3019" s="4">
        <v>2025</v>
      </c>
      <c r="B3019" s="4" t="s">
        <v>147</v>
      </c>
      <c r="C3019" s="4" t="s">
        <v>207</v>
      </c>
      <c r="D3019" s="55">
        <v>45959</v>
      </c>
      <c r="E3019" s="4" t="s">
        <v>3708</v>
      </c>
      <c r="F3019" s="4" t="s">
        <v>3709</v>
      </c>
      <c r="G3019" s="4" t="s">
        <v>37</v>
      </c>
      <c r="H3019" s="4" t="s">
        <v>38</v>
      </c>
      <c r="I3019" s="4" t="s">
        <v>4520</v>
      </c>
      <c r="J3019" s="4">
        <v>4</v>
      </c>
      <c r="K3019" s="55">
        <v>46002</v>
      </c>
      <c r="L3019" s="4" t="s">
        <v>860</v>
      </c>
      <c r="M3019" s="4" t="s">
        <v>3185</v>
      </c>
      <c r="N3019" s="55" t="s">
        <v>3710</v>
      </c>
      <c r="O3019" s="4" t="s">
        <v>8035</v>
      </c>
      <c r="P3019" s="55">
        <v>46002</v>
      </c>
      <c r="Q3019" s="4" t="s">
        <v>8036</v>
      </c>
      <c r="R3019" s="4"/>
      <c r="S3019" s="4"/>
      <c r="T3019" s="4" t="s">
        <v>1921</v>
      </c>
      <c r="U3019" s="4" t="s">
        <v>150</v>
      </c>
      <c r="V3019" s="4">
        <v>301197</v>
      </c>
      <c r="W3019" s="4" t="s">
        <v>3314</v>
      </c>
      <c r="X3019" s="4">
        <v>301197</v>
      </c>
      <c r="Y3019" s="4" t="s">
        <v>3314</v>
      </c>
      <c r="Z3019" s="4">
        <v>13</v>
      </c>
      <c r="AA3019" s="4" t="s">
        <v>314</v>
      </c>
      <c r="AB3019" s="4">
        <v>10</v>
      </c>
      <c r="AC3019" s="4" t="s">
        <v>3125</v>
      </c>
      <c r="AD3019" s="36">
        <v>1</v>
      </c>
      <c r="AE3019" s="36" t="s">
        <v>3125</v>
      </c>
      <c r="AF3019" s="4"/>
      <c r="AG3019" s="4"/>
      <c r="AH3019" s="4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</row>
    <row r="3020" spans="1:46" ht="15.75" customHeight="1" x14ac:dyDescent="0.35">
      <c r="A3020" s="4">
        <v>2026</v>
      </c>
      <c r="B3020" s="4" t="s">
        <v>147</v>
      </c>
      <c r="C3020" s="4" t="s">
        <v>148</v>
      </c>
      <c r="D3020" s="55">
        <v>45961</v>
      </c>
      <c r="E3020" s="4" t="s">
        <v>3708</v>
      </c>
      <c r="F3020" s="4" t="s">
        <v>3709</v>
      </c>
      <c r="G3020" s="4" t="s">
        <v>37</v>
      </c>
      <c r="H3020" s="4" t="s">
        <v>38</v>
      </c>
      <c r="I3020" s="4" t="s">
        <v>4520</v>
      </c>
      <c r="J3020" s="4">
        <v>5</v>
      </c>
      <c r="K3020" s="55">
        <v>46157</v>
      </c>
      <c r="L3020" s="4" t="s">
        <v>860</v>
      </c>
      <c r="M3020" s="4" t="s">
        <v>3185</v>
      </c>
      <c r="N3020" s="55" t="s">
        <v>3710</v>
      </c>
      <c r="O3020" s="4" t="s">
        <v>8037</v>
      </c>
      <c r="P3020" s="55">
        <v>46157</v>
      </c>
      <c r="Q3020" s="4" t="s">
        <v>8038</v>
      </c>
      <c r="R3020" s="55">
        <v>46157</v>
      </c>
      <c r="S3020" s="4" t="s">
        <v>8039</v>
      </c>
      <c r="T3020" s="4" t="s">
        <v>1921</v>
      </c>
      <c r="U3020" s="4" t="s">
        <v>150</v>
      </c>
      <c r="V3020" s="4">
        <v>301196</v>
      </c>
      <c r="W3020" s="4" t="s">
        <v>3555</v>
      </c>
      <c r="X3020" s="4">
        <v>301196</v>
      </c>
      <c r="Y3020" s="4" t="s">
        <v>3555</v>
      </c>
      <c r="Z3020" s="4">
        <v>13</v>
      </c>
      <c r="AA3020" s="4" t="s">
        <v>314</v>
      </c>
      <c r="AB3020" s="4">
        <v>9</v>
      </c>
      <c r="AC3020" s="4" t="s">
        <v>808</v>
      </c>
      <c r="AD3020" s="36">
        <v>8</v>
      </c>
      <c r="AE3020" s="36" t="s">
        <v>3557</v>
      </c>
      <c r="AF3020" s="4"/>
      <c r="AG3020" s="4"/>
      <c r="AH3020" s="4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</row>
    <row r="3021" spans="1:46" ht="15.75" customHeight="1" x14ac:dyDescent="0.35">
      <c r="A3021" s="4">
        <v>2025</v>
      </c>
      <c r="B3021" s="4" t="s">
        <v>147</v>
      </c>
      <c r="C3021" s="4" t="s">
        <v>207</v>
      </c>
      <c r="D3021" s="55">
        <v>45961</v>
      </c>
      <c r="E3021" s="4" t="s">
        <v>3708</v>
      </c>
      <c r="F3021" s="4" t="s">
        <v>3709</v>
      </c>
      <c r="G3021" s="4" t="s">
        <v>37</v>
      </c>
      <c r="H3021" s="4" t="s">
        <v>38</v>
      </c>
      <c r="I3021" s="4" t="s">
        <v>4520</v>
      </c>
      <c r="J3021" s="4">
        <v>2</v>
      </c>
      <c r="K3021" s="55">
        <v>45982</v>
      </c>
      <c r="L3021" s="4" t="s">
        <v>860</v>
      </c>
      <c r="M3021" s="4" t="s">
        <v>3185</v>
      </c>
      <c r="N3021" s="55" t="s">
        <v>3710</v>
      </c>
      <c r="O3021" s="4" t="s">
        <v>8040</v>
      </c>
      <c r="P3021" s="55">
        <v>45982</v>
      </c>
      <c r="Q3021" s="4" t="s">
        <v>8041</v>
      </c>
      <c r="R3021" s="4"/>
      <c r="S3021" s="4"/>
      <c r="T3021" s="4" t="s">
        <v>1921</v>
      </c>
      <c r="U3021" s="4" t="s">
        <v>150</v>
      </c>
      <c r="V3021" s="4">
        <v>301127</v>
      </c>
      <c r="W3021" s="4" t="s">
        <v>476</v>
      </c>
      <c r="X3021" s="4">
        <v>301127</v>
      </c>
      <c r="Y3021" s="4" t="s">
        <v>476</v>
      </c>
      <c r="Z3021" s="4">
        <v>13</v>
      </c>
      <c r="AA3021" s="4" t="s">
        <v>314</v>
      </c>
      <c r="AB3021" s="4">
        <v>1</v>
      </c>
      <c r="AC3021" s="4" t="s">
        <v>315</v>
      </c>
      <c r="AD3021" s="36">
        <v>1</v>
      </c>
      <c r="AE3021" s="36" t="s">
        <v>315</v>
      </c>
      <c r="AF3021" s="4"/>
      <c r="AG3021" s="4"/>
      <c r="AH3021" s="4"/>
      <c r="AI3021" s="6"/>
      <c r="AJ3021" s="6"/>
      <c r="AK3021" s="6"/>
      <c r="AL3021" s="6"/>
      <c r="AM3021" s="6"/>
      <c r="AN3021" s="6"/>
      <c r="AO3021" s="6"/>
      <c r="AP3021" s="6"/>
      <c r="AQ3021" s="6"/>
      <c r="AR3021" s="6"/>
      <c r="AS3021" s="6"/>
      <c r="AT3021" s="6"/>
    </row>
    <row r="3022" spans="1:46" ht="15.75" customHeight="1" x14ac:dyDescent="0.35">
      <c r="A3022" s="4">
        <v>2025</v>
      </c>
      <c r="B3022" s="4" t="s">
        <v>147</v>
      </c>
      <c r="C3022" s="4" t="s">
        <v>148</v>
      </c>
      <c r="D3022" s="55">
        <v>45962</v>
      </c>
      <c r="E3022" s="4" t="s">
        <v>3708</v>
      </c>
      <c r="F3022" s="4" t="s">
        <v>3709</v>
      </c>
      <c r="G3022" s="4" t="s">
        <v>37</v>
      </c>
      <c r="H3022" s="4" t="s">
        <v>38</v>
      </c>
      <c r="I3022" s="4" t="s">
        <v>4520</v>
      </c>
      <c r="J3022" s="4">
        <v>2</v>
      </c>
      <c r="K3022" s="55">
        <v>45993</v>
      </c>
      <c r="L3022" s="4" t="s">
        <v>860</v>
      </c>
      <c r="M3022" s="4" t="s">
        <v>3185</v>
      </c>
      <c r="N3022" s="55" t="s">
        <v>3710</v>
      </c>
      <c r="O3022" s="4" t="s">
        <v>8042</v>
      </c>
      <c r="P3022" s="55">
        <v>45993</v>
      </c>
      <c r="Q3022" s="4" t="s">
        <v>8043</v>
      </c>
      <c r="R3022" s="4"/>
      <c r="S3022" s="4"/>
      <c r="T3022" s="4" t="s">
        <v>1921</v>
      </c>
      <c r="U3022" s="4" t="s">
        <v>150</v>
      </c>
      <c r="V3022" s="4">
        <v>301181</v>
      </c>
      <c r="W3022" s="4" t="s">
        <v>8044</v>
      </c>
      <c r="X3022" s="4">
        <v>301181</v>
      </c>
      <c r="Y3022" s="4" t="s">
        <v>8044</v>
      </c>
      <c r="Z3022" s="4">
        <v>13</v>
      </c>
      <c r="AA3022" s="4" t="s">
        <v>314</v>
      </c>
      <c r="AB3022" s="4">
        <v>8</v>
      </c>
      <c r="AC3022" s="4" t="s">
        <v>2132</v>
      </c>
      <c r="AD3022" s="36">
        <v>6</v>
      </c>
      <c r="AE3022" s="36" t="s">
        <v>8045</v>
      </c>
      <c r="AF3022" s="4"/>
      <c r="AG3022" s="4"/>
      <c r="AH3022" s="4"/>
      <c r="AI3022" s="6"/>
      <c r="AJ3022" s="6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</row>
    <row r="3023" spans="1:46" ht="15.75" customHeight="1" x14ac:dyDescent="0.35">
      <c r="A3023" s="4">
        <v>2025</v>
      </c>
      <c r="B3023" s="4" t="s">
        <v>147</v>
      </c>
      <c r="C3023" s="4" t="s">
        <v>148</v>
      </c>
      <c r="D3023" s="55">
        <v>45961</v>
      </c>
      <c r="E3023" s="4" t="s">
        <v>3708</v>
      </c>
      <c r="F3023" s="4" t="s">
        <v>3709</v>
      </c>
      <c r="G3023" s="4" t="s">
        <v>37</v>
      </c>
      <c r="H3023" s="4" t="s">
        <v>38</v>
      </c>
      <c r="I3023" s="4" t="s">
        <v>2755</v>
      </c>
      <c r="J3023" s="4">
        <v>2</v>
      </c>
      <c r="K3023" s="55">
        <v>45961</v>
      </c>
      <c r="L3023" s="4" t="s">
        <v>860</v>
      </c>
      <c r="M3023" s="4" t="s">
        <v>3026</v>
      </c>
      <c r="N3023" s="55" t="s">
        <v>3710</v>
      </c>
      <c r="O3023" s="4" t="s">
        <v>8046</v>
      </c>
      <c r="P3023" s="55">
        <v>45995</v>
      </c>
      <c r="Q3023" s="4" t="s">
        <v>8047</v>
      </c>
      <c r="R3023" s="4"/>
      <c r="S3023" s="4"/>
      <c r="T3023" s="4" t="s">
        <v>1921</v>
      </c>
      <c r="U3023" s="4" t="s">
        <v>150</v>
      </c>
      <c r="V3023" s="4">
        <v>301774</v>
      </c>
      <c r="W3023" s="4" t="s">
        <v>8048</v>
      </c>
      <c r="X3023" s="4">
        <v>301774</v>
      </c>
      <c r="Y3023" s="4" t="s">
        <v>8048</v>
      </c>
      <c r="Z3023" s="4">
        <v>22</v>
      </c>
      <c r="AA3023" s="4" t="s">
        <v>108</v>
      </c>
      <c r="AB3023" s="4">
        <v>10</v>
      </c>
      <c r="AC3023" s="4" t="s">
        <v>1313</v>
      </c>
      <c r="AD3023" s="36">
        <v>2</v>
      </c>
      <c r="AE3023" s="36" t="s">
        <v>8049</v>
      </c>
      <c r="AF3023" s="4"/>
      <c r="AG3023" s="4"/>
      <c r="AH3023" s="4"/>
      <c r="AI3023" s="6"/>
      <c r="AJ3023" s="6"/>
      <c r="AK3023" s="6"/>
      <c r="AL3023" s="6"/>
      <c r="AM3023" s="6"/>
      <c r="AN3023" s="6"/>
      <c r="AO3023" s="6"/>
      <c r="AP3023" s="6"/>
      <c r="AQ3023" s="6"/>
      <c r="AR3023" s="6"/>
      <c r="AS3023" s="6"/>
      <c r="AT3023" s="6"/>
    </row>
    <row r="3024" spans="1:46" s="32" customFormat="1" ht="15.75" customHeight="1" x14ac:dyDescent="0.3">
      <c r="A3024" s="4">
        <v>2025</v>
      </c>
      <c r="B3024" s="4" t="s">
        <v>147</v>
      </c>
      <c r="C3024" s="4" t="s">
        <v>148</v>
      </c>
      <c r="D3024" s="55">
        <v>45943</v>
      </c>
      <c r="E3024" s="4" t="s">
        <v>3708</v>
      </c>
      <c r="F3024" s="4" t="s">
        <v>3709</v>
      </c>
      <c r="G3024" s="4" t="s">
        <v>37</v>
      </c>
      <c r="H3024" s="4" t="s">
        <v>38</v>
      </c>
      <c r="I3024" s="4" t="s">
        <v>3491</v>
      </c>
      <c r="J3024" s="4">
        <v>4</v>
      </c>
      <c r="K3024" s="55">
        <v>45996</v>
      </c>
      <c r="L3024" s="4" t="s">
        <v>860</v>
      </c>
      <c r="M3024" s="4" t="s">
        <v>4665</v>
      </c>
      <c r="N3024" s="55" t="s">
        <v>5332</v>
      </c>
      <c r="O3024" s="4" t="s">
        <v>8050</v>
      </c>
      <c r="P3024" s="55">
        <v>45996</v>
      </c>
      <c r="Q3024" s="4" t="s">
        <v>8051</v>
      </c>
      <c r="R3024" s="4"/>
      <c r="S3024" s="4"/>
      <c r="T3024" s="4">
        <v>0</v>
      </c>
      <c r="U3024" s="4" t="s">
        <v>150</v>
      </c>
      <c r="V3024" s="4">
        <v>301263</v>
      </c>
      <c r="W3024" s="4" t="s">
        <v>626</v>
      </c>
      <c r="X3024" s="4">
        <v>301263</v>
      </c>
      <c r="Y3024" s="4" t="s">
        <v>626</v>
      </c>
      <c r="Z3024" s="4">
        <v>15</v>
      </c>
      <c r="AA3024" s="4" t="s">
        <v>43</v>
      </c>
      <c r="AB3024" s="4">
        <v>1</v>
      </c>
      <c r="AC3024" s="4" t="s">
        <v>43</v>
      </c>
      <c r="AD3024" s="36">
        <v>14</v>
      </c>
      <c r="AE3024" s="36" t="s">
        <v>126</v>
      </c>
      <c r="AF3024" s="4"/>
      <c r="AG3024" s="4"/>
      <c r="AH3024" s="4"/>
      <c r="AI3024" s="6"/>
      <c r="AJ3024" s="6"/>
      <c r="AK3024" s="6"/>
      <c r="AL3024" s="6"/>
      <c r="AM3024" s="6"/>
      <c r="AN3024" s="6"/>
      <c r="AO3024" s="6"/>
      <c r="AP3024" s="6"/>
      <c r="AQ3024" s="6"/>
      <c r="AR3024" s="6"/>
      <c r="AS3024" s="6"/>
      <c r="AT3024" s="6"/>
    </row>
    <row r="3025" spans="1:46" s="32" customFormat="1" ht="15.75" customHeight="1" x14ac:dyDescent="0.3">
      <c r="A3025" s="4">
        <v>2025</v>
      </c>
      <c r="B3025" s="4" t="s">
        <v>147</v>
      </c>
      <c r="C3025" s="4" t="s">
        <v>148</v>
      </c>
      <c r="D3025" s="55">
        <v>45946</v>
      </c>
      <c r="E3025" s="4" t="s">
        <v>3708</v>
      </c>
      <c r="F3025" s="4" t="s">
        <v>3709</v>
      </c>
      <c r="G3025" s="4" t="s">
        <v>37</v>
      </c>
      <c r="H3025" s="4" t="s">
        <v>38</v>
      </c>
      <c r="I3025" s="4" t="s">
        <v>3923</v>
      </c>
      <c r="J3025" s="4">
        <v>2</v>
      </c>
      <c r="K3025" s="55">
        <v>45985</v>
      </c>
      <c r="L3025" s="4" t="s">
        <v>860</v>
      </c>
      <c r="M3025" s="4" t="s">
        <v>2983</v>
      </c>
      <c r="N3025" s="55" t="s">
        <v>3710</v>
      </c>
      <c r="O3025" s="4" t="s">
        <v>8052</v>
      </c>
      <c r="P3025" s="55">
        <v>45985</v>
      </c>
      <c r="Q3025" s="4" t="s">
        <v>8053</v>
      </c>
      <c r="R3025" s="4"/>
      <c r="S3025" s="4"/>
      <c r="T3025" s="4" t="s">
        <v>1921</v>
      </c>
      <c r="U3025" s="4" t="s">
        <v>150</v>
      </c>
      <c r="V3025" s="4">
        <v>301619</v>
      </c>
      <c r="W3025" s="4" t="s">
        <v>4628</v>
      </c>
      <c r="X3025" s="4">
        <v>301619</v>
      </c>
      <c r="Y3025" s="4" t="s">
        <v>4628</v>
      </c>
      <c r="Z3025" s="4">
        <v>21</v>
      </c>
      <c r="AA3025" s="4" t="s">
        <v>104</v>
      </c>
      <c r="AB3025" s="4">
        <v>2</v>
      </c>
      <c r="AC3025" s="4" t="s">
        <v>1372</v>
      </c>
      <c r="AD3025" s="36">
        <v>12</v>
      </c>
      <c r="AE3025" s="36" t="s">
        <v>4629</v>
      </c>
      <c r="AF3025" s="4"/>
      <c r="AG3025" s="4"/>
      <c r="AH3025" s="4"/>
      <c r="AI3025" s="6"/>
      <c r="AJ3025" s="6"/>
      <c r="AK3025" s="6"/>
      <c r="AL3025" s="6"/>
      <c r="AM3025" s="6"/>
      <c r="AN3025" s="6"/>
      <c r="AO3025" s="6"/>
      <c r="AP3025" s="6"/>
      <c r="AQ3025" s="6"/>
      <c r="AR3025" s="6"/>
      <c r="AS3025" s="6"/>
      <c r="AT3025" s="6"/>
    </row>
    <row r="3026" spans="1:46" ht="15.75" customHeight="1" x14ac:dyDescent="0.35">
      <c r="A3026" s="4">
        <v>2025</v>
      </c>
      <c r="B3026" s="4" t="s">
        <v>147</v>
      </c>
      <c r="C3026" s="4" t="s">
        <v>148</v>
      </c>
      <c r="D3026" s="55">
        <v>45946</v>
      </c>
      <c r="E3026" s="4" t="s">
        <v>3708</v>
      </c>
      <c r="F3026" s="4" t="s">
        <v>3709</v>
      </c>
      <c r="G3026" s="4" t="s">
        <v>37</v>
      </c>
      <c r="H3026" s="4" t="s">
        <v>38</v>
      </c>
      <c r="I3026" s="4" t="s">
        <v>3923</v>
      </c>
      <c r="J3026" s="4">
        <v>3</v>
      </c>
      <c r="K3026" s="55">
        <v>46008</v>
      </c>
      <c r="L3026" s="4" t="s">
        <v>860</v>
      </c>
      <c r="M3026" s="4" t="s">
        <v>2983</v>
      </c>
      <c r="N3026" s="55" t="s">
        <v>3710</v>
      </c>
      <c r="O3026" s="4" t="s">
        <v>8054</v>
      </c>
      <c r="P3026" s="55">
        <v>46008</v>
      </c>
      <c r="Q3026" s="4" t="s">
        <v>8055</v>
      </c>
      <c r="R3026" s="4"/>
      <c r="S3026" s="4"/>
      <c r="T3026" s="4" t="s">
        <v>1921</v>
      </c>
      <c r="U3026" s="4" t="s">
        <v>150</v>
      </c>
      <c r="V3026" s="4">
        <v>301658</v>
      </c>
      <c r="W3026" s="4" t="s">
        <v>3146</v>
      </c>
      <c r="X3026" s="4">
        <v>301658</v>
      </c>
      <c r="Y3026" s="4" t="s">
        <v>3146</v>
      </c>
      <c r="Z3026" s="4">
        <v>21</v>
      </c>
      <c r="AA3026" s="4" t="s">
        <v>104</v>
      </c>
      <c r="AB3026" s="4">
        <v>7</v>
      </c>
      <c r="AC3026" s="4" t="s">
        <v>2390</v>
      </c>
      <c r="AD3026" s="36">
        <v>6</v>
      </c>
      <c r="AE3026" s="36" t="s">
        <v>3147</v>
      </c>
      <c r="AF3026" s="4"/>
      <c r="AG3026" s="4"/>
      <c r="AH3026" s="4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</row>
    <row r="3027" spans="1:46" ht="15.75" customHeight="1" x14ac:dyDescent="0.35">
      <c r="A3027" s="4">
        <v>2025</v>
      </c>
      <c r="B3027" s="4" t="s">
        <v>147</v>
      </c>
      <c r="C3027" s="4" t="s">
        <v>148</v>
      </c>
      <c r="D3027" s="55">
        <v>45950</v>
      </c>
      <c r="E3027" s="4" t="s">
        <v>3708</v>
      </c>
      <c r="F3027" s="4" t="s">
        <v>3709</v>
      </c>
      <c r="G3027" s="4" t="s">
        <v>37</v>
      </c>
      <c r="H3027" s="4" t="s">
        <v>38</v>
      </c>
      <c r="I3027" s="4" t="s">
        <v>2712</v>
      </c>
      <c r="J3027" s="4">
        <v>5</v>
      </c>
      <c r="K3027" s="55">
        <v>46022</v>
      </c>
      <c r="L3027" s="4" t="s">
        <v>860</v>
      </c>
      <c r="M3027" s="4" t="s">
        <v>4665</v>
      </c>
      <c r="N3027" s="55" t="s">
        <v>4546</v>
      </c>
      <c r="O3027" s="4" t="s">
        <v>8056</v>
      </c>
      <c r="P3027" s="55">
        <v>46022</v>
      </c>
      <c r="Q3027" s="4" t="s">
        <v>8057</v>
      </c>
      <c r="R3027" s="4"/>
      <c r="S3027" s="4"/>
      <c r="T3027" s="4" t="s">
        <v>1921</v>
      </c>
      <c r="U3027" s="4" t="s">
        <v>150</v>
      </c>
      <c r="V3027" s="4">
        <v>300282</v>
      </c>
      <c r="W3027" s="4" t="s">
        <v>8058</v>
      </c>
      <c r="X3027" s="4">
        <v>300282</v>
      </c>
      <c r="Y3027" s="4" t="s">
        <v>8058</v>
      </c>
      <c r="Z3027" s="4">
        <v>3</v>
      </c>
      <c r="AA3027" s="4" t="s">
        <v>152</v>
      </c>
      <c r="AB3027" s="4">
        <v>3</v>
      </c>
      <c r="AC3027" s="4" t="s">
        <v>5591</v>
      </c>
      <c r="AD3027" s="36">
        <v>4</v>
      </c>
      <c r="AE3027" s="36" t="s">
        <v>8059</v>
      </c>
      <c r="AF3027" s="4"/>
      <c r="AG3027" s="4"/>
      <c r="AH3027" s="4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</row>
    <row r="3028" spans="1:46" ht="15.75" customHeight="1" x14ac:dyDescent="0.35">
      <c r="A3028" s="4">
        <v>2025</v>
      </c>
      <c r="B3028" s="4" t="s">
        <v>147</v>
      </c>
      <c r="C3028" s="4" t="s">
        <v>148</v>
      </c>
      <c r="D3028" s="55">
        <v>45944</v>
      </c>
      <c r="E3028" s="4" t="s">
        <v>3708</v>
      </c>
      <c r="F3028" s="4" t="s">
        <v>3709</v>
      </c>
      <c r="G3028" s="4" t="s">
        <v>37</v>
      </c>
      <c r="H3028" s="4" t="s">
        <v>38</v>
      </c>
      <c r="I3028" s="4" t="s">
        <v>3923</v>
      </c>
      <c r="J3028" s="4">
        <v>3</v>
      </c>
      <c r="K3028" s="55">
        <v>45992</v>
      </c>
      <c r="L3028" s="4" t="s">
        <v>860</v>
      </c>
      <c r="M3028" s="4" t="s">
        <v>2983</v>
      </c>
      <c r="N3028" s="55" t="s">
        <v>3710</v>
      </c>
      <c r="O3028" s="4" t="s">
        <v>8060</v>
      </c>
      <c r="P3028" s="55">
        <v>45992</v>
      </c>
      <c r="Q3028" s="4" t="s">
        <v>8061</v>
      </c>
      <c r="R3028" s="4"/>
      <c r="S3028" s="4"/>
      <c r="T3028" s="4" t="s">
        <v>1921</v>
      </c>
      <c r="U3028" s="4" t="s">
        <v>150</v>
      </c>
      <c r="V3028" s="4">
        <v>300947</v>
      </c>
      <c r="W3028" s="4" t="s">
        <v>8062</v>
      </c>
      <c r="X3028" s="4">
        <v>300947</v>
      </c>
      <c r="Y3028" s="4" t="s">
        <v>8062</v>
      </c>
      <c r="Z3028" s="4">
        <v>10</v>
      </c>
      <c r="AA3028" s="4" t="s">
        <v>256</v>
      </c>
      <c r="AB3028" s="4">
        <v>10</v>
      </c>
      <c r="AC3028" s="4" t="s">
        <v>6052</v>
      </c>
      <c r="AD3028" s="36">
        <v>2</v>
      </c>
      <c r="AE3028" s="36" t="s">
        <v>8063</v>
      </c>
      <c r="AF3028" s="4"/>
      <c r="AG3028" s="4"/>
      <c r="AH3028" s="4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</row>
    <row r="3029" spans="1:46" ht="15.75" customHeight="1" x14ac:dyDescent="0.35">
      <c r="A3029" s="4">
        <v>2026</v>
      </c>
      <c r="B3029" s="4" t="s">
        <v>147</v>
      </c>
      <c r="C3029" s="4" t="s">
        <v>148</v>
      </c>
      <c r="D3029" s="55">
        <v>45959</v>
      </c>
      <c r="E3029" s="4" t="s">
        <v>3708</v>
      </c>
      <c r="F3029" s="4" t="s">
        <v>3709</v>
      </c>
      <c r="G3029" s="4" t="s">
        <v>37</v>
      </c>
      <c r="H3029" s="4" t="s">
        <v>38</v>
      </c>
      <c r="I3029" s="4" t="s">
        <v>5120</v>
      </c>
      <c r="J3029" s="4">
        <v>5</v>
      </c>
      <c r="K3029" s="55">
        <v>46049</v>
      </c>
      <c r="L3029" s="4" t="s">
        <v>860</v>
      </c>
      <c r="M3029" s="4" t="s">
        <v>6193</v>
      </c>
      <c r="N3029" s="55" t="s">
        <v>3710</v>
      </c>
      <c r="O3029" s="4" t="s">
        <v>8064</v>
      </c>
      <c r="P3029" s="55">
        <v>46049</v>
      </c>
      <c r="Q3029" s="4" t="s">
        <v>8065</v>
      </c>
      <c r="R3029" s="55">
        <v>46049</v>
      </c>
      <c r="S3029" s="4" t="s">
        <v>8066</v>
      </c>
      <c r="T3029" s="4" t="s">
        <v>1921</v>
      </c>
      <c r="U3029" s="4" t="s">
        <v>150</v>
      </c>
      <c r="V3029" s="4">
        <v>300151</v>
      </c>
      <c r="W3029" s="4" t="s">
        <v>8067</v>
      </c>
      <c r="X3029" s="4">
        <v>300151</v>
      </c>
      <c r="Y3029" s="4" t="s">
        <v>8067</v>
      </c>
      <c r="Z3029" s="4">
        <v>2</v>
      </c>
      <c r="AA3029" s="4" t="s">
        <v>72</v>
      </c>
      <c r="AB3029" s="4">
        <v>10</v>
      </c>
      <c r="AC3029" s="4" t="s">
        <v>8068</v>
      </c>
      <c r="AD3029" s="36">
        <v>2</v>
      </c>
      <c r="AE3029" s="36" t="s">
        <v>8069</v>
      </c>
      <c r="AF3029" s="4"/>
      <c r="AG3029" s="4"/>
      <c r="AH3029" s="4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</row>
    <row r="3030" spans="1:46" ht="15.75" customHeight="1" x14ac:dyDescent="0.35">
      <c r="A3030" s="4">
        <v>2025</v>
      </c>
      <c r="B3030" s="4" t="s">
        <v>147</v>
      </c>
      <c r="C3030" s="4" t="s">
        <v>148</v>
      </c>
      <c r="D3030" s="55">
        <v>45959</v>
      </c>
      <c r="E3030" s="4" t="s">
        <v>3708</v>
      </c>
      <c r="F3030" s="4" t="s">
        <v>3709</v>
      </c>
      <c r="G3030" s="4" t="s">
        <v>37</v>
      </c>
      <c r="H3030" s="4" t="s">
        <v>38</v>
      </c>
      <c r="I3030" s="4" t="s">
        <v>5120</v>
      </c>
      <c r="J3030" s="4">
        <v>3</v>
      </c>
      <c r="K3030" s="55">
        <v>45992</v>
      </c>
      <c r="L3030" s="4" t="s">
        <v>860</v>
      </c>
      <c r="M3030" s="4" t="s">
        <v>4545</v>
      </c>
      <c r="N3030" s="55" t="s">
        <v>4546</v>
      </c>
      <c r="O3030" s="4" t="s">
        <v>8070</v>
      </c>
      <c r="P3030" s="55">
        <v>45992</v>
      </c>
      <c r="Q3030" s="4" t="s">
        <v>8071</v>
      </c>
      <c r="R3030" s="4"/>
      <c r="S3030" s="4"/>
      <c r="T3030" s="4" t="s">
        <v>1921</v>
      </c>
      <c r="U3030" s="4" t="s">
        <v>150</v>
      </c>
      <c r="V3030" s="4">
        <v>301026</v>
      </c>
      <c r="W3030" s="4" t="s">
        <v>8072</v>
      </c>
      <c r="X3030" s="4">
        <v>301026</v>
      </c>
      <c r="Y3030" s="4" t="s">
        <v>8072</v>
      </c>
      <c r="Z3030" s="4">
        <v>12</v>
      </c>
      <c r="AA3030" s="4" t="s">
        <v>83</v>
      </c>
      <c r="AB3030" s="4">
        <v>1</v>
      </c>
      <c r="AC3030" s="4" t="s">
        <v>84</v>
      </c>
      <c r="AD3030" s="36">
        <v>24</v>
      </c>
      <c r="AE3030" s="36" t="s">
        <v>8073</v>
      </c>
      <c r="AF3030" s="4"/>
      <c r="AG3030" s="4"/>
      <c r="AH3030" s="4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</row>
    <row r="3031" spans="1:46" ht="15.75" customHeight="1" x14ac:dyDescent="0.35">
      <c r="A3031" s="4">
        <v>2026</v>
      </c>
      <c r="B3031" s="4" t="s">
        <v>147</v>
      </c>
      <c r="C3031" s="4" t="s">
        <v>148</v>
      </c>
      <c r="D3031" s="55">
        <v>45991</v>
      </c>
      <c r="E3031" s="4" t="s">
        <v>3708</v>
      </c>
      <c r="F3031" s="4" t="s">
        <v>36</v>
      </c>
      <c r="G3031" s="4" t="s">
        <v>37</v>
      </c>
      <c r="H3031" s="4" t="s">
        <v>38</v>
      </c>
      <c r="I3031" s="4" t="s">
        <v>5120</v>
      </c>
      <c r="J3031" s="4">
        <v>3</v>
      </c>
      <c r="K3031" s="55">
        <v>46056</v>
      </c>
      <c r="L3031" s="4" t="s">
        <v>860</v>
      </c>
      <c r="M3031" s="4" t="s">
        <v>6193</v>
      </c>
      <c r="N3031" s="55" t="s">
        <v>3710</v>
      </c>
      <c r="O3031" s="4" t="s">
        <v>8074</v>
      </c>
      <c r="P3031" s="55">
        <v>46056</v>
      </c>
      <c r="Q3031" s="4" t="s">
        <v>8075</v>
      </c>
      <c r="R3031" s="58">
        <v>46057</v>
      </c>
      <c r="S3031" s="4" t="s">
        <v>8076</v>
      </c>
      <c r="T3031" s="4" t="s">
        <v>1921</v>
      </c>
      <c r="U3031" s="4" t="s">
        <v>150</v>
      </c>
      <c r="V3031" s="4">
        <v>300154</v>
      </c>
      <c r="W3031" s="4" t="s">
        <v>8077</v>
      </c>
      <c r="X3031" s="4">
        <v>300154</v>
      </c>
      <c r="Y3031" s="4" t="s">
        <v>8077</v>
      </c>
      <c r="Z3031" s="4">
        <v>2</v>
      </c>
      <c r="AA3031" s="4" t="s">
        <v>72</v>
      </c>
      <c r="AB3031" s="4">
        <v>10</v>
      </c>
      <c r="AC3031" s="4" t="s">
        <v>8068</v>
      </c>
      <c r="AD3031" s="36">
        <v>5</v>
      </c>
      <c r="AE3031" s="36" t="s">
        <v>8078</v>
      </c>
      <c r="AF3031" s="4"/>
      <c r="AG3031" s="4"/>
      <c r="AH3031" s="4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</row>
    <row r="3032" spans="1:46" ht="15.75" customHeight="1" x14ac:dyDescent="0.35">
      <c r="A3032" s="4">
        <v>2026</v>
      </c>
      <c r="B3032" s="4" t="s">
        <v>147</v>
      </c>
      <c r="C3032" s="4" t="s">
        <v>148</v>
      </c>
      <c r="D3032" s="55">
        <v>45959</v>
      </c>
      <c r="E3032" s="4" t="s">
        <v>3708</v>
      </c>
      <c r="F3032" s="4" t="s">
        <v>3709</v>
      </c>
      <c r="G3032" s="4" t="s">
        <v>37</v>
      </c>
      <c r="H3032" s="4" t="s">
        <v>38</v>
      </c>
      <c r="I3032" s="4" t="s">
        <v>2755</v>
      </c>
      <c r="J3032" s="4">
        <v>5</v>
      </c>
      <c r="K3032" s="55">
        <v>46177</v>
      </c>
      <c r="L3032" s="4" t="s">
        <v>860</v>
      </c>
      <c r="M3032" s="4" t="s">
        <v>5415</v>
      </c>
      <c r="N3032" s="55" t="s">
        <v>3710</v>
      </c>
      <c r="O3032" s="4" t="s">
        <v>8079</v>
      </c>
      <c r="P3032" s="55">
        <v>46177</v>
      </c>
      <c r="Q3032" s="4" t="s">
        <v>8080</v>
      </c>
      <c r="R3032" s="55">
        <v>46177</v>
      </c>
      <c r="S3032" s="4" t="s">
        <v>8081</v>
      </c>
      <c r="T3032" s="4" t="s">
        <v>1921</v>
      </c>
      <c r="U3032" s="4" t="s">
        <v>150</v>
      </c>
      <c r="V3032" s="4">
        <v>301744</v>
      </c>
      <c r="W3032" s="4" t="s">
        <v>2271</v>
      </c>
      <c r="X3032" s="4">
        <v>301744</v>
      </c>
      <c r="Y3032" s="4" t="s">
        <v>2271</v>
      </c>
      <c r="Z3032" s="4">
        <v>22</v>
      </c>
      <c r="AA3032" s="4" t="s">
        <v>108</v>
      </c>
      <c r="AB3032" s="4">
        <v>7</v>
      </c>
      <c r="AC3032" s="4" t="s">
        <v>1554</v>
      </c>
      <c r="AD3032" s="36">
        <v>5</v>
      </c>
      <c r="AE3032" s="36" t="s">
        <v>2272</v>
      </c>
      <c r="AF3032" s="4"/>
      <c r="AG3032" s="4"/>
      <c r="AH3032" s="4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</row>
    <row r="3033" spans="1:46" ht="15.75" customHeight="1" x14ac:dyDescent="0.35">
      <c r="A3033" s="4">
        <v>2026</v>
      </c>
      <c r="B3033" s="4" t="s">
        <v>147</v>
      </c>
      <c r="C3033" s="4" t="s">
        <v>148</v>
      </c>
      <c r="D3033" s="55">
        <v>45960</v>
      </c>
      <c r="E3033" s="4" t="s">
        <v>3708</v>
      </c>
      <c r="F3033" s="4" t="s">
        <v>3709</v>
      </c>
      <c r="G3033" s="4" t="s">
        <v>37</v>
      </c>
      <c r="H3033" s="4" t="s">
        <v>4538</v>
      </c>
      <c r="I3033" s="4" t="s">
        <v>2755</v>
      </c>
      <c r="J3033" s="4">
        <v>2</v>
      </c>
      <c r="K3033" s="55">
        <v>45960</v>
      </c>
      <c r="L3033" s="4" t="s">
        <v>4540</v>
      </c>
      <c r="M3033" s="4" t="s">
        <v>8082</v>
      </c>
      <c r="N3033" s="55" t="s">
        <v>3710</v>
      </c>
      <c r="O3033" s="4"/>
      <c r="P3033" s="55"/>
      <c r="Q3033" s="4"/>
      <c r="R3033" s="4"/>
      <c r="S3033" s="4"/>
      <c r="T3033" s="4" t="s">
        <v>1921</v>
      </c>
      <c r="U3033" s="4" t="s">
        <v>150</v>
      </c>
      <c r="V3033" s="4">
        <v>301763</v>
      </c>
      <c r="W3033" s="4" t="s">
        <v>8083</v>
      </c>
      <c r="X3033" s="4">
        <v>301763</v>
      </c>
      <c r="Y3033" s="4" t="s">
        <v>8083</v>
      </c>
      <c r="Z3033" s="4">
        <v>22</v>
      </c>
      <c r="AA3033" s="4" t="s">
        <v>108</v>
      </c>
      <c r="AB3033" s="4">
        <v>9</v>
      </c>
      <c r="AC3033" s="4" t="s">
        <v>108</v>
      </c>
      <c r="AD3033" s="36">
        <v>5</v>
      </c>
      <c r="AE3033" s="36" t="s">
        <v>8084</v>
      </c>
      <c r="AF3033" s="4"/>
      <c r="AG3033" s="4"/>
      <c r="AH3033" s="4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</row>
    <row r="3034" spans="1:46" ht="15.75" customHeight="1" x14ac:dyDescent="0.35">
      <c r="A3034" s="4">
        <v>2025</v>
      </c>
      <c r="B3034" s="4" t="s">
        <v>147</v>
      </c>
      <c r="C3034" s="4" t="s">
        <v>148</v>
      </c>
      <c r="D3034" s="55">
        <v>45959</v>
      </c>
      <c r="E3034" s="4" t="s">
        <v>3708</v>
      </c>
      <c r="F3034" s="4" t="s">
        <v>3709</v>
      </c>
      <c r="G3034" s="4" t="s">
        <v>37</v>
      </c>
      <c r="H3034" s="4" t="s">
        <v>38</v>
      </c>
      <c r="I3034" s="4" t="s">
        <v>2948</v>
      </c>
      <c r="J3034" s="4">
        <v>3</v>
      </c>
      <c r="K3034" s="55">
        <v>46021</v>
      </c>
      <c r="L3034" s="4" t="s">
        <v>860</v>
      </c>
      <c r="M3034" s="4" t="s">
        <v>4665</v>
      </c>
      <c r="N3034" s="55" t="s">
        <v>4516</v>
      </c>
      <c r="O3034" s="4" t="s">
        <v>8085</v>
      </c>
      <c r="P3034" s="55">
        <v>46021</v>
      </c>
      <c r="Q3034" s="4" t="s">
        <v>8086</v>
      </c>
      <c r="R3034" s="4"/>
      <c r="S3034" s="4"/>
      <c r="T3034" s="4" t="s">
        <v>1921</v>
      </c>
      <c r="U3034" s="4" t="s">
        <v>150</v>
      </c>
      <c r="V3034" s="4">
        <v>300418</v>
      </c>
      <c r="W3034" s="4" t="s">
        <v>8087</v>
      </c>
      <c r="X3034" s="4">
        <v>300418</v>
      </c>
      <c r="Y3034" s="4" t="s">
        <v>8087</v>
      </c>
      <c r="Z3034" s="4">
        <v>4</v>
      </c>
      <c r="AA3034" s="4" t="s">
        <v>301</v>
      </c>
      <c r="AB3034" s="4">
        <v>6</v>
      </c>
      <c r="AC3034" s="4" t="s">
        <v>4694</v>
      </c>
      <c r="AD3034" s="36">
        <v>4</v>
      </c>
      <c r="AE3034" s="36" t="s">
        <v>8088</v>
      </c>
      <c r="AF3034" s="4"/>
      <c r="AG3034" s="4"/>
      <c r="AH3034" s="4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</row>
    <row r="3035" spans="1:46" ht="15.75" customHeight="1" x14ac:dyDescent="0.35">
      <c r="A3035" s="4">
        <v>2025</v>
      </c>
      <c r="B3035" s="4" t="s">
        <v>147</v>
      </c>
      <c r="C3035" s="4" t="s">
        <v>148</v>
      </c>
      <c r="D3035" s="55">
        <v>45964</v>
      </c>
      <c r="E3035" s="4" t="s">
        <v>3708</v>
      </c>
      <c r="F3035" s="4" t="s">
        <v>3709</v>
      </c>
      <c r="G3035" s="4" t="s">
        <v>37</v>
      </c>
      <c r="H3035" s="4" t="s">
        <v>38</v>
      </c>
      <c r="I3035" s="4" t="s">
        <v>4515</v>
      </c>
      <c r="J3035" s="4">
        <v>3</v>
      </c>
      <c r="K3035" s="55">
        <v>46015</v>
      </c>
      <c r="L3035" s="4" t="s">
        <v>860</v>
      </c>
      <c r="M3035" s="4" t="s">
        <v>3632</v>
      </c>
      <c r="N3035" s="55" t="s">
        <v>3710</v>
      </c>
      <c r="O3035" s="4" t="s">
        <v>8089</v>
      </c>
      <c r="P3035" s="55">
        <v>46015</v>
      </c>
      <c r="Q3035" s="4" t="s">
        <v>8090</v>
      </c>
      <c r="R3035" s="4"/>
      <c r="S3035" s="4"/>
      <c r="T3035" s="4" t="s">
        <v>1921</v>
      </c>
      <c r="U3035" s="4" t="s">
        <v>150</v>
      </c>
      <c r="V3035" s="4">
        <v>301649</v>
      </c>
      <c r="W3035" s="4" t="s">
        <v>8091</v>
      </c>
      <c r="X3035" s="4">
        <v>301649</v>
      </c>
      <c r="Y3035" s="4" t="s">
        <v>8091</v>
      </c>
      <c r="Z3035" s="4">
        <v>21</v>
      </c>
      <c r="AA3035" s="4" t="s">
        <v>104</v>
      </c>
      <c r="AB3035" s="4">
        <v>6</v>
      </c>
      <c r="AC3035" s="4" t="s">
        <v>2589</v>
      </c>
      <c r="AD3035" s="36">
        <v>5</v>
      </c>
      <c r="AE3035" s="36" t="s">
        <v>8092</v>
      </c>
      <c r="AF3035" s="4"/>
      <c r="AG3035" s="4"/>
      <c r="AH3035" s="4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</row>
    <row r="3036" spans="1:46" ht="15.75" customHeight="1" x14ac:dyDescent="0.35">
      <c r="A3036" s="4">
        <v>2026</v>
      </c>
      <c r="B3036" s="4" t="s">
        <v>147</v>
      </c>
      <c r="C3036" s="4" t="s">
        <v>148</v>
      </c>
      <c r="D3036" s="55">
        <v>45964</v>
      </c>
      <c r="E3036" s="4" t="s">
        <v>3708</v>
      </c>
      <c r="F3036" s="4" t="s">
        <v>3709</v>
      </c>
      <c r="G3036" s="4" t="s">
        <v>37</v>
      </c>
      <c r="H3036" s="4" t="s">
        <v>38</v>
      </c>
      <c r="I3036" s="4" t="s">
        <v>4515</v>
      </c>
      <c r="J3036" s="4">
        <v>4</v>
      </c>
      <c r="K3036" s="55">
        <v>46176</v>
      </c>
      <c r="L3036" s="4" t="s">
        <v>860</v>
      </c>
      <c r="M3036" s="4" t="s">
        <v>3632</v>
      </c>
      <c r="N3036" s="55" t="s">
        <v>4516</v>
      </c>
      <c r="O3036" s="4" t="s">
        <v>8093</v>
      </c>
      <c r="P3036" s="55">
        <v>46176</v>
      </c>
      <c r="Q3036" s="4" t="s">
        <v>8094</v>
      </c>
      <c r="R3036" s="55">
        <v>46176</v>
      </c>
      <c r="S3036" s="4" t="s">
        <v>8095</v>
      </c>
      <c r="T3036" s="4" t="s">
        <v>1921</v>
      </c>
      <c r="U3036" s="4" t="s">
        <v>150</v>
      </c>
      <c r="V3036" s="4">
        <v>300067</v>
      </c>
      <c r="W3036" s="4" t="s">
        <v>8096</v>
      </c>
      <c r="X3036" s="4">
        <v>300067</v>
      </c>
      <c r="Y3036" s="4" t="s">
        <v>8096</v>
      </c>
      <c r="Z3036" s="4">
        <v>1</v>
      </c>
      <c r="AA3036" s="4" t="s">
        <v>67</v>
      </c>
      <c r="AB3036" s="56">
        <v>6</v>
      </c>
      <c r="AC3036" s="56" t="s">
        <v>8097</v>
      </c>
      <c r="AD3036" s="36">
        <v>2</v>
      </c>
      <c r="AE3036" s="36" t="s">
        <v>8098</v>
      </c>
      <c r="AF3036" s="4"/>
      <c r="AG3036" s="4"/>
      <c r="AH3036" s="4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</row>
    <row r="3037" spans="1:46" ht="15.75" customHeight="1" x14ac:dyDescent="0.35">
      <c r="A3037" s="4">
        <v>2025</v>
      </c>
      <c r="B3037" s="4" t="s">
        <v>147</v>
      </c>
      <c r="C3037" s="4" t="s">
        <v>148</v>
      </c>
      <c r="D3037" s="55">
        <v>45964</v>
      </c>
      <c r="E3037" s="4" t="s">
        <v>3708</v>
      </c>
      <c r="F3037" s="4" t="s">
        <v>3709</v>
      </c>
      <c r="G3037" s="4" t="s">
        <v>37</v>
      </c>
      <c r="H3037" s="4" t="s">
        <v>38</v>
      </c>
      <c r="I3037" s="4" t="s">
        <v>2948</v>
      </c>
      <c r="J3037" s="4">
        <v>3</v>
      </c>
      <c r="K3037" s="55">
        <v>45996</v>
      </c>
      <c r="L3037" s="4" t="s">
        <v>860</v>
      </c>
      <c r="M3037" s="4" t="s">
        <v>2983</v>
      </c>
      <c r="N3037" s="55" t="s">
        <v>3710</v>
      </c>
      <c r="O3037" s="4" t="s">
        <v>8099</v>
      </c>
      <c r="P3037" s="55">
        <v>45996</v>
      </c>
      <c r="Q3037" s="4" t="s">
        <v>8100</v>
      </c>
      <c r="R3037" s="4"/>
      <c r="S3037" s="4"/>
      <c r="T3037" s="4" t="s">
        <v>1921</v>
      </c>
      <c r="U3037" s="4" t="s">
        <v>150</v>
      </c>
      <c r="V3037" s="4">
        <v>301502</v>
      </c>
      <c r="W3037" s="4" t="s">
        <v>8101</v>
      </c>
      <c r="X3037" s="4">
        <v>301502</v>
      </c>
      <c r="Y3037" s="4" t="s">
        <v>8101</v>
      </c>
      <c r="Z3037" s="4">
        <v>19</v>
      </c>
      <c r="AA3037" s="4" t="s">
        <v>99</v>
      </c>
      <c r="AB3037" s="4">
        <v>1</v>
      </c>
      <c r="AC3037" s="4" t="s">
        <v>99</v>
      </c>
      <c r="AD3037" s="36">
        <v>2</v>
      </c>
      <c r="AE3037" s="36" t="s">
        <v>8102</v>
      </c>
      <c r="AF3037" s="4"/>
      <c r="AG3037" s="4"/>
      <c r="AH3037" s="4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</row>
    <row r="3038" spans="1:46" ht="15.75" customHeight="1" x14ac:dyDescent="0.35">
      <c r="A3038" s="4">
        <v>2025</v>
      </c>
      <c r="B3038" s="4" t="s">
        <v>147</v>
      </c>
      <c r="C3038" s="4" t="s">
        <v>148</v>
      </c>
      <c r="D3038" s="55">
        <v>45904</v>
      </c>
      <c r="E3038" s="4" t="s">
        <v>3708</v>
      </c>
      <c r="F3038" s="4" t="s">
        <v>3709</v>
      </c>
      <c r="G3038" s="4" t="s">
        <v>37</v>
      </c>
      <c r="H3038" s="4" t="s">
        <v>38</v>
      </c>
      <c r="I3038" s="4" t="s">
        <v>5120</v>
      </c>
      <c r="J3038" s="4">
        <v>4</v>
      </c>
      <c r="K3038" s="55">
        <v>45965</v>
      </c>
      <c r="L3038" s="4" t="s">
        <v>860</v>
      </c>
      <c r="M3038" s="4" t="s">
        <v>4585</v>
      </c>
      <c r="N3038" s="55" t="s">
        <v>3710</v>
      </c>
      <c r="O3038" s="4" t="s">
        <v>8103</v>
      </c>
      <c r="P3038" s="55">
        <v>45965</v>
      </c>
      <c r="Q3038" s="4" t="s">
        <v>8104</v>
      </c>
      <c r="R3038" s="4"/>
      <c r="S3038" s="4"/>
      <c r="T3038" s="4">
        <v>0</v>
      </c>
      <c r="U3038" s="4" t="s">
        <v>150</v>
      </c>
      <c r="V3038" s="4">
        <v>301094</v>
      </c>
      <c r="W3038" s="4" t="s">
        <v>8105</v>
      </c>
      <c r="X3038" s="4">
        <v>301094</v>
      </c>
      <c r="Y3038" s="4" t="s">
        <v>8105</v>
      </c>
      <c r="Z3038" s="4">
        <v>12</v>
      </c>
      <c r="AA3038" s="4" t="s">
        <v>83</v>
      </c>
      <c r="AB3038" s="4">
        <v>6</v>
      </c>
      <c r="AC3038" s="4" t="s">
        <v>815</v>
      </c>
      <c r="AD3038" s="36">
        <v>5</v>
      </c>
      <c r="AE3038" s="36" t="s">
        <v>6295</v>
      </c>
      <c r="AF3038" s="4"/>
      <c r="AG3038" s="4"/>
      <c r="AH3038" s="4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</row>
    <row r="3039" spans="1:46" ht="15.75" customHeight="1" x14ac:dyDescent="0.35">
      <c r="A3039" s="4">
        <v>2026</v>
      </c>
      <c r="B3039" s="4" t="s">
        <v>147</v>
      </c>
      <c r="C3039" s="4" t="s">
        <v>148</v>
      </c>
      <c r="D3039" s="55">
        <v>45965</v>
      </c>
      <c r="E3039" s="4" t="s">
        <v>3708</v>
      </c>
      <c r="F3039" s="4" t="s">
        <v>3709</v>
      </c>
      <c r="G3039" s="4" t="s">
        <v>37</v>
      </c>
      <c r="H3039" s="4" t="s">
        <v>38</v>
      </c>
      <c r="I3039" s="4" t="s">
        <v>748</v>
      </c>
      <c r="J3039" s="4">
        <v>6</v>
      </c>
      <c r="K3039" s="55">
        <v>46029</v>
      </c>
      <c r="L3039" s="4" t="s">
        <v>860</v>
      </c>
      <c r="M3039" s="4" t="s">
        <v>5530</v>
      </c>
      <c r="N3039" s="55" t="s">
        <v>4516</v>
      </c>
      <c r="O3039" s="4" t="s">
        <v>8106</v>
      </c>
      <c r="P3039" s="55">
        <v>46029</v>
      </c>
      <c r="Q3039" s="4" t="s">
        <v>8107</v>
      </c>
      <c r="R3039" s="58">
        <v>46030</v>
      </c>
      <c r="S3039" s="4" t="s">
        <v>8108</v>
      </c>
      <c r="T3039" s="4" t="s">
        <v>1921</v>
      </c>
      <c r="U3039" s="4" t="s">
        <v>150</v>
      </c>
      <c r="V3039" s="4">
        <v>300983</v>
      </c>
      <c r="W3039" s="4" t="s">
        <v>8109</v>
      </c>
      <c r="X3039" s="4">
        <v>300983</v>
      </c>
      <c r="Y3039" s="4" t="s">
        <v>8109</v>
      </c>
      <c r="Z3039" s="4">
        <v>11</v>
      </c>
      <c r="AA3039" s="4" t="s">
        <v>310</v>
      </c>
      <c r="AB3039" s="4">
        <v>2</v>
      </c>
      <c r="AC3039" s="4" t="s">
        <v>2222</v>
      </c>
      <c r="AD3039" s="36">
        <v>10</v>
      </c>
      <c r="AE3039" s="36" t="s">
        <v>8110</v>
      </c>
      <c r="AF3039" s="4"/>
      <c r="AG3039" s="4"/>
      <c r="AH3039" s="4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</row>
    <row r="3040" spans="1:46" ht="15.75" customHeight="1" x14ac:dyDescent="0.35">
      <c r="A3040" s="4">
        <v>2026</v>
      </c>
      <c r="B3040" s="4" t="s">
        <v>147</v>
      </c>
      <c r="C3040" s="4" t="s">
        <v>148</v>
      </c>
      <c r="D3040" s="55">
        <v>45964</v>
      </c>
      <c r="E3040" s="4" t="s">
        <v>3708</v>
      </c>
      <c r="F3040" s="4" t="s">
        <v>3709</v>
      </c>
      <c r="G3040" s="4" t="s">
        <v>37</v>
      </c>
      <c r="H3040" s="4" t="s">
        <v>38</v>
      </c>
      <c r="I3040" s="4" t="s">
        <v>4520</v>
      </c>
      <c r="J3040" s="4">
        <v>3</v>
      </c>
      <c r="K3040" s="55">
        <v>46106</v>
      </c>
      <c r="L3040" s="4" t="s">
        <v>860</v>
      </c>
      <c r="M3040" s="4" t="s">
        <v>4545</v>
      </c>
      <c r="N3040" s="55" t="s">
        <v>3710</v>
      </c>
      <c r="O3040" s="4" t="s">
        <v>8111</v>
      </c>
      <c r="P3040" s="55">
        <v>46106</v>
      </c>
      <c r="Q3040" s="4" t="s">
        <v>8112</v>
      </c>
      <c r="R3040" s="55">
        <v>46106</v>
      </c>
      <c r="S3040" s="4" t="s">
        <v>8113</v>
      </c>
      <c r="T3040" s="4" t="s">
        <v>1921</v>
      </c>
      <c r="U3040" s="4" t="s">
        <v>150</v>
      </c>
      <c r="V3040" s="4">
        <v>300611</v>
      </c>
      <c r="W3040" s="4" t="s">
        <v>8114</v>
      </c>
      <c r="X3040" s="4">
        <v>300611</v>
      </c>
      <c r="Y3040" s="4" t="s">
        <v>8114</v>
      </c>
      <c r="Z3040" s="4">
        <v>6</v>
      </c>
      <c r="AA3040" s="4" t="s">
        <v>413</v>
      </c>
      <c r="AB3040" s="56">
        <v>6</v>
      </c>
      <c r="AC3040" s="56" t="s">
        <v>2999</v>
      </c>
      <c r="AD3040" s="36">
        <v>7</v>
      </c>
      <c r="AE3040" s="36" t="s">
        <v>8115</v>
      </c>
      <c r="AF3040" s="4"/>
      <c r="AG3040" s="4"/>
      <c r="AH3040" s="4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</row>
    <row r="3041" spans="1:46" ht="15.75" customHeight="1" x14ac:dyDescent="0.35">
      <c r="A3041" s="4">
        <v>2025</v>
      </c>
      <c r="B3041" s="4" t="s">
        <v>147</v>
      </c>
      <c r="C3041" s="4" t="s">
        <v>148</v>
      </c>
      <c r="D3041" s="55">
        <v>45965</v>
      </c>
      <c r="E3041" s="4" t="s">
        <v>4420</v>
      </c>
      <c r="F3041" s="4" t="s">
        <v>3709</v>
      </c>
      <c r="G3041" s="4" t="s">
        <v>921</v>
      </c>
      <c r="H3041" s="4" t="s">
        <v>38</v>
      </c>
      <c r="I3041" s="4" t="s">
        <v>4520</v>
      </c>
      <c r="J3041" s="4">
        <v>2</v>
      </c>
      <c r="K3041" s="55">
        <v>45974</v>
      </c>
      <c r="L3041" s="4" t="s">
        <v>860</v>
      </c>
      <c r="M3041" s="4" t="s">
        <v>8116</v>
      </c>
      <c r="N3041" s="55" t="s">
        <v>3710</v>
      </c>
      <c r="O3041" s="4" t="s">
        <v>8117</v>
      </c>
      <c r="P3041" s="55">
        <v>45985</v>
      </c>
      <c r="Q3041" s="4" t="s">
        <v>8118</v>
      </c>
      <c r="R3041" s="4"/>
      <c r="S3041" s="4"/>
      <c r="T3041" s="4" t="s">
        <v>1921</v>
      </c>
      <c r="U3041" s="4" t="s">
        <v>150</v>
      </c>
      <c r="V3041" s="4">
        <v>300639</v>
      </c>
      <c r="W3041" s="4" t="s">
        <v>4355</v>
      </c>
      <c r="X3041" s="4">
        <v>300639</v>
      </c>
      <c r="Y3041" s="4" t="s">
        <v>4355</v>
      </c>
      <c r="Z3041" s="4">
        <v>6</v>
      </c>
      <c r="AA3041" s="4" t="s">
        <v>413</v>
      </c>
      <c r="AB3041" s="4">
        <v>9</v>
      </c>
      <c r="AC3041" s="4" t="s">
        <v>1861</v>
      </c>
      <c r="AD3041" s="36">
        <v>5</v>
      </c>
      <c r="AE3041" s="36" t="s">
        <v>4356</v>
      </c>
      <c r="AF3041" s="4"/>
      <c r="AG3041" s="4"/>
      <c r="AH3041" s="4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</row>
    <row r="3042" spans="1:46" ht="15.75" customHeight="1" x14ac:dyDescent="0.35">
      <c r="A3042" s="4">
        <v>2025</v>
      </c>
      <c r="B3042" s="4" t="s">
        <v>147</v>
      </c>
      <c r="C3042" s="4" t="s">
        <v>148</v>
      </c>
      <c r="D3042" s="55">
        <v>45964</v>
      </c>
      <c r="E3042" s="4" t="s">
        <v>3708</v>
      </c>
      <c r="F3042" s="4" t="s">
        <v>3709</v>
      </c>
      <c r="G3042" s="4" t="s">
        <v>37</v>
      </c>
      <c r="H3042" s="4" t="s">
        <v>38</v>
      </c>
      <c r="I3042" s="4" t="s">
        <v>4520</v>
      </c>
      <c r="J3042" s="4">
        <v>2</v>
      </c>
      <c r="K3042" s="55">
        <v>45988</v>
      </c>
      <c r="L3042" s="4" t="s">
        <v>860</v>
      </c>
      <c r="M3042" s="4" t="s">
        <v>3185</v>
      </c>
      <c r="N3042" s="55" t="s">
        <v>3710</v>
      </c>
      <c r="O3042" s="4" t="s">
        <v>8119</v>
      </c>
      <c r="P3042" s="55">
        <v>45988</v>
      </c>
      <c r="Q3042" s="4" t="s">
        <v>8120</v>
      </c>
      <c r="R3042" s="4"/>
      <c r="S3042" s="4"/>
      <c r="T3042" s="4" t="s">
        <v>1921</v>
      </c>
      <c r="U3042" s="4" t="s">
        <v>150</v>
      </c>
      <c r="V3042" s="4">
        <v>301173</v>
      </c>
      <c r="W3042" s="4" t="s">
        <v>8121</v>
      </c>
      <c r="X3042" s="4">
        <v>301173</v>
      </c>
      <c r="Y3042" s="4" t="s">
        <v>8121</v>
      </c>
      <c r="Z3042" s="4">
        <v>13</v>
      </c>
      <c r="AA3042" s="4" t="s">
        <v>314</v>
      </c>
      <c r="AB3042" s="4">
        <v>7</v>
      </c>
      <c r="AC3042" s="4" t="s">
        <v>449</v>
      </c>
      <c r="AD3042" s="36">
        <v>3</v>
      </c>
      <c r="AE3042" s="36" t="s">
        <v>8122</v>
      </c>
      <c r="AF3042" s="4"/>
      <c r="AG3042" s="4"/>
      <c r="AH3042" s="4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</row>
    <row r="3043" spans="1:46" ht="15.75" customHeight="1" x14ac:dyDescent="0.35">
      <c r="A3043" s="4">
        <v>2026</v>
      </c>
      <c r="B3043" s="4" t="s">
        <v>147</v>
      </c>
      <c r="C3043" s="4" t="s">
        <v>148</v>
      </c>
      <c r="D3043" s="55">
        <v>45965</v>
      </c>
      <c r="E3043" s="4" t="s">
        <v>6721</v>
      </c>
      <c r="F3043" s="4" t="s">
        <v>3709</v>
      </c>
      <c r="G3043" s="4" t="s">
        <v>37</v>
      </c>
      <c r="H3043" s="4" t="s">
        <v>38</v>
      </c>
      <c r="I3043" s="4" t="s">
        <v>4520</v>
      </c>
      <c r="J3043" s="4">
        <v>4</v>
      </c>
      <c r="K3043" s="55">
        <v>46098</v>
      </c>
      <c r="L3043" s="4" t="s">
        <v>860</v>
      </c>
      <c r="M3043" s="4" t="s">
        <v>6713</v>
      </c>
      <c r="N3043" s="55" t="s">
        <v>3710</v>
      </c>
      <c r="O3043" s="4" t="s">
        <v>8123</v>
      </c>
      <c r="P3043" s="55">
        <v>46098</v>
      </c>
      <c r="Q3043" s="4" t="s">
        <v>8124</v>
      </c>
      <c r="R3043" s="4"/>
      <c r="S3043" s="4"/>
      <c r="T3043" s="4" t="s">
        <v>1921</v>
      </c>
      <c r="U3043" s="4" t="s">
        <v>150</v>
      </c>
      <c r="V3043" s="4">
        <v>301131</v>
      </c>
      <c r="W3043" s="4" t="s">
        <v>4477</v>
      </c>
      <c r="X3043" s="4">
        <v>301131</v>
      </c>
      <c r="Y3043" s="4" t="s">
        <v>4477</v>
      </c>
      <c r="Z3043" s="4">
        <v>13</v>
      </c>
      <c r="AA3043" s="4" t="s">
        <v>314</v>
      </c>
      <c r="AB3043" s="4">
        <v>1</v>
      </c>
      <c r="AC3043" s="4" t="s">
        <v>315</v>
      </c>
      <c r="AD3043" s="36">
        <v>5</v>
      </c>
      <c r="AE3043" s="36" t="s">
        <v>4478</v>
      </c>
      <c r="AF3043" s="4"/>
      <c r="AG3043" s="4"/>
      <c r="AH3043" s="4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</row>
    <row r="3044" spans="1:46" ht="15.75" customHeight="1" x14ac:dyDescent="0.35">
      <c r="A3044" s="4">
        <v>2025</v>
      </c>
      <c r="B3044" s="4" t="s">
        <v>147</v>
      </c>
      <c r="C3044" s="4" t="s">
        <v>148</v>
      </c>
      <c r="D3044" s="55">
        <v>45947</v>
      </c>
      <c r="E3044" s="4" t="s">
        <v>3708</v>
      </c>
      <c r="F3044" s="4" t="s">
        <v>3709</v>
      </c>
      <c r="G3044" s="4" t="s">
        <v>37</v>
      </c>
      <c r="H3044" s="4" t="s">
        <v>38</v>
      </c>
      <c r="I3044" s="4" t="s">
        <v>2755</v>
      </c>
      <c r="J3044" s="4">
        <v>3</v>
      </c>
      <c r="K3044" s="55">
        <v>45968</v>
      </c>
      <c r="L3044" s="4" t="s">
        <v>860</v>
      </c>
      <c r="M3044" s="4" t="s">
        <v>2983</v>
      </c>
      <c r="N3044" s="55" t="s">
        <v>4546</v>
      </c>
      <c r="O3044" s="4" t="s">
        <v>8125</v>
      </c>
      <c r="P3044" s="55">
        <v>45968</v>
      </c>
      <c r="Q3044" s="4" t="s">
        <v>8126</v>
      </c>
      <c r="R3044" s="4"/>
      <c r="S3044" s="4"/>
      <c r="T3044" s="56" t="s">
        <v>1921</v>
      </c>
      <c r="U3044" s="56" t="s">
        <v>150</v>
      </c>
      <c r="V3044" s="56">
        <v>301767</v>
      </c>
      <c r="W3044" s="56" t="s">
        <v>8127</v>
      </c>
      <c r="X3044" s="56">
        <v>301767</v>
      </c>
      <c r="Y3044" s="56" t="s">
        <v>8127</v>
      </c>
      <c r="Z3044" s="56">
        <v>22</v>
      </c>
      <c r="AA3044" s="56" t="s">
        <v>108</v>
      </c>
      <c r="AB3044" s="56">
        <v>9</v>
      </c>
      <c r="AC3044" s="56" t="s">
        <v>108</v>
      </c>
      <c r="AD3044" s="37">
        <v>9</v>
      </c>
      <c r="AE3044" s="37" t="s">
        <v>8128</v>
      </c>
      <c r="AF3044" s="4"/>
      <c r="AG3044" s="4"/>
      <c r="AH3044" s="4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</row>
    <row r="3045" spans="1:46" ht="15" customHeight="1" x14ac:dyDescent="0.35">
      <c r="A3045" s="4">
        <v>2025</v>
      </c>
      <c r="B3045" s="4" t="s">
        <v>147</v>
      </c>
      <c r="C3045" s="4" t="s">
        <v>148</v>
      </c>
      <c r="D3045" s="55">
        <v>45953</v>
      </c>
      <c r="E3045" s="4" t="s">
        <v>4533</v>
      </c>
      <c r="F3045" s="4" t="s">
        <v>3709</v>
      </c>
      <c r="G3045" s="4" t="s">
        <v>5808</v>
      </c>
      <c r="H3045" s="4" t="s">
        <v>38</v>
      </c>
      <c r="I3045" s="4" t="s">
        <v>2948</v>
      </c>
      <c r="J3045" s="4">
        <v>1</v>
      </c>
      <c r="K3045" s="55">
        <v>45975</v>
      </c>
      <c r="L3045" s="4" t="s">
        <v>860</v>
      </c>
      <c r="M3045" s="4" t="s">
        <v>2983</v>
      </c>
      <c r="N3045" s="55" t="s">
        <v>5332</v>
      </c>
      <c r="O3045" s="4" t="s">
        <v>8129</v>
      </c>
      <c r="P3045" s="55">
        <v>45975</v>
      </c>
      <c r="Q3045" s="4" t="s">
        <v>8130</v>
      </c>
      <c r="R3045" s="4"/>
      <c r="S3045" s="4"/>
      <c r="T3045" s="4">
        <v>0</v>
      </c>
      <c r="U3045" s="4" t="s">
        <v>150</v>
      </c>
      <c r="V3045" s="4">
        <v>301523</v>
      </c>
      <c r="W3045" s="4" t="s">
        <v>6542</v>
      </c>
      <c r="X3045" s="4">
        <v>301523</v>
      </c>
      <c r="Y3045" s="4" t="s">
        <v>6542</v>
      </c>
      <c r="Z3045" s="4">
        <v>19</v>
      </c>
      <c r="AA3045" s="4" t="s">
        <v>99</v>
      </c>
      <c r="AB3045" s="4">
        <v>3</v>
      </c>
      <c r="AC3045" s="4" t="s">
        <v>620</v>
      </c>
      <c r="AD3045" s="36">
        <v>2</v>
      </c>
      <c r="AE3045" s="36" t="s">
        <v>6543</v>
      </c>
      <c r="AF3045" s="4"/>
      <c r="AG3045" s="4"/>
      <c r="AH3045" s="4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</row>
    <row r="3046" spans="1:46" ht="15.75" customHeight="1" x14ac:dyDescent="0.35">
      <c r="A3046" s="4">
        <v>2026</v>
      </c>
      <c r="B3046" s="4" t="s">
        <v>147</v>
      </c>
      <c r="C3046" s="4" t="s">
        <v>148</v>
      </c>
      <c r="D3046" s="55">
        <v>45965</v>
      </c>
      <c r="E3046" s="4" t="s">
        <v>3708</v>
      </c>
      <c r="F3046" s="4" t="s">
        <v>3709</v>
      </c>
      <c r="G3046" s="4" t="s">
        <v>37</v>
      </c>
      <c r="H3046" s="4" t="s">
        <v>38</v>
      </c>
      <c r="I3046" s="4" t="s">
        <v>748</v>
      </c>
      <c r="J3046" s="4">
        <v>7</v>
      </c>
      <c r="K3046" s="55">
        <v>46028</v>
      </c>
      <c r="L3046" s="4" t="s">
        <v>860</v>
      </c>
      <c r="M3046" s="4" t="s">
        <v>5530</v>
      </c>
      <c r="N3046" s="55" t="s">
        <v>4516</v>
      </c>
      <c r="O3046" s="4" t="s">
        <v>8131</v>
      </c>
      <c r="P3046" s="55">
        <v>46028</v>
      </c>
      <c r="Q3046" s="4" t="s">
        <v>8132</v>
      </c>
      <c r="R3046" s="55">
        <v>46029</v>
      </c>
      <c r="S3046" s="4" t="s">
        <v>8133</v>
      </c>
      <c r="T3046" s="4">
        <v>0</v>
      </c>
      <c r="U3046" s="4" t="s">
        <v>150</v>
      </c>
      <c r="V3046" s="4">
        <v>300961</v>
      </c>
      <c r="W3046" s="4" t="s">
        <v>2153</v>
      </c>
      <c r="X3046" s="4">
        <v>300961</v>
      </c>
      <c r="Y3046" s="4" t="s">
        <v>2153</v>
      </c>
      <c r="Z3046" s="4">
        <v>11</v>
      </c>
      <c r="AA3046" s="4" t="s">
        <v>310</v>
      </c>
      <c r="AB3046" s="4">
        <v>1</v>
      </c>
      <c r="AC3046" s="4" t="s">
        <v>310</v>
      </c>
      <c r="AD3046" s="36">
        <v>2</v>
      </c>
      <c r="AE3046" s="36" t="s">
        <v>2154</v>
      </c>
      <c r="AF3046" s="4"/>
      <c r="AG3046" s="4"/>
      <c r="AH3046" s="4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</row>
    <row r="3047" spans="1:46" ht="15.75" customHeight="1" x14ac:dyDescent="0.35">
      <c r="A3047" s="4">
        <v>2025</v>
      </c>
      <c r="B3047" s="4" t="s">
        <v>147</v>
      </c>
      <c r="C3047" s="4" t="s">
        <v>148</v>
      </c>
      <c r="D3047" s="55">
        <v>45934</v>
      </c>
      <c r="E3047" s="4" t="s">
        <v>3708</v>
      </c>
      <c r="F3047" s="4" t="s">
        <v>3709</v>
      </c>
      <c r="G3047" s="4" t="s">
        <v>37</v>
      </c>
      <c r="H3047" s="4" t="s">
        <v>38</v>
      </c>
      <c r="I3047" s="4" t="s">
        <v>5120</v>
      </c>
      <c r="J3047" s="4">
        <v>3</v>
      </c>
      <c r="K3047" s="55">
        <v>45979</v>
      </c>
      <c r="L3047" s="4" t="s">
        <v>860</v>
      </c>
      <c r="M3047" s="4" t="s">
        <v>3632</v>
      </c>
      <c r="N3047" s="55" t="s">
        <v>3710</v>
      </c>
      <c r="O3047" s="4" t="s">
        <v>8134</v>
      </c>
      <c r="P3047" s="55">
        <v>45979</v>
      </c>
      <c r="Q3047" s="4" t="s">
        <v>8135</v>
      </c>
      <c r="R3047" s="4"/>
      <c r="S3047" s="4"/>
      <c r="T3047" s="4">
        <v>0</v>
      </c>
      <c r="U3047" s="4" t="s">
        <v>150</v>
      </c>
      <c r="V3047" s="4">
        <v>301070</v>
      </c>
      <c r="W3047" s="4" t="s">
        <v>8136</v>
      </c>
      <c r="X3047" s="4">
        <v>301070</v>
      </c>
      <c r="Y3047" s="4" t="s">
        <v>8136</v>
      </c>
      <c r="Z3047" s="4">
        <v>12</v>
      </c>
      <c r="AA3047" s="4" t="s">
        <v>83</v>
      </c>
      <c r="AB3047" s="4">
        <v>4</v>
      </c>
      <c r="AC3047" s="4" t="s">
        <v>2670</v>
      </c>
      <c r="AD3047" s="36">
        <v>19</v>
      </c>
      <c r="AE3047" s="36" t="s">
        <v>8137</v>
      </c>
      <c r="AF3047" s="4"/>
      <c r="AG3047" s="4"/>
      <c r="AH3047" s="4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</row>
    <row r="3048" spans="1:46" ht="15.75" customHeight="1" x14ac:dyDescent="0.35">
      <c r="A3048" s="4">
        <v>2025</v>
      </c>
      <c r="B3048" s="4" t="s">
        <v>147</v>
      </c>
      <c r="C3048" s="4" t="s">
        <v>148</v>
      </c>
      <c r="D3048" s="55">
        <v>45932</v>
      </c>
      <c r="E3048" s="4" t="s">
        <v>4533</v>
      </c>
      <c r="F3048" s="4" t="s">
        <v>3709</v>
      </c>
      <c r="G3048" s="4" t="s">
        <v>921</v>
      </c>
      <c r="H3048" s="4" t="s">
        <v>38</v>
      </c>
      <c r="I3048" s="4" t="s">
        <v>5120</v>
      </c>
      <c r="J3048" s="4">
        <v>3</v>
      </c>
      <c r="K3048" s="55">
        <v>45974</v>
      </c>
      <c r="L3048" s="4" t="s">
        <v>860</v>
      </c>
      <c r="M3048" s="4" t="s">
        <v>3632</v>
      </c>
      <c r="N3048" s="55" t="s">
        <v>3710</v>
      </c>
      <c r="O3048" s="4" t="s">
        <v>7439</v>
      </c>
      <c r="P3048" s="55">
        <v>45974</v>
      </c>
      <c r="Q3048" s="4" t="s">
        <v>8138</v>
      </c>
      <c r="R3048" s="4"/>
      <c r="S3048" s="4"/>
      <c r="T3048" s="4">
        <v>0</v>
      </c>
      <c r="U3048" s="4" t="s">
        <v>150</v>
      </c>
      <c r="V3048" s="4">
        <v>301123</v>
      </c>
      <c r="W3048" s="4" t="s">
        <v>5339</v>
      </c>
      <c r="X3048" s="4">
        <v>301123</v>
      </c>
      <c r="Y3048" s="4" t="s">
        <v>5339</v>
      </c>
      <c r="Z3048" s="4">
        <v>12</v>
      </c>
      <c r="AA3048" s="4" t="s">
        <v>83</v>
      </c>
      <c r="AB3048" s="4">
        <v>9</v>
      </c>
      <c r="AC3048" s="4" t="s">
        <v>2336</v>
      </c>
      <c r="AD3048" s="36">
        <v>6</v>
      </c>
      <c r="AE3048" s="36" t="s">
        <v>5340</v>
      </c>
      <c r="AF3048" s="4"/>
      <c r="AG3048" s="4"/>
      <c r="AH3048" s="4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</row>
    <row r="3049" spans="1:46" ht="15.75" customHeight="1" x14ac:dyDescent="0.35">
      <c r="A3049" s="4">
        <v>2025</v>
      </c>
      <c r="B3049" s="4" t="s">
        <v>62</v>
      </c>
      <c r="C3049" s="4" t="s">
        <v>62</v>
      </c>
      <c r="D3049" s="55">
        <v>45967</v>
      </c>
      <c r="E3049" s="4" t="s">
        <v>3708</v>
      </c>
      <c r="F3049" s="4" t="s">
        <v>3709</v>
      </c>
      <c r="G3049" s="4" t="s">
        <v>37</v>
      </c>
      <c r="H3049" s="4" t="s">
        <v>38</v>
      </c>
      <c r="I3049" s="4" t="s">
        <v>748</v>
      </c>
      <c r="J3049" s="4">
        <v>6</v>
      </c>
      <c r="K3049" s="55">
        <v>46014</v>
      </c>
      <c r="L3049" s="4" t="s">
        <v>860</v>
      </c>
      <c r="M3049" s="4" t="s">
        <v>3026</v>
      </c>
      <c r="N3049" s="55" t="s">
        <v>3710</v>
      </c>
      <c r="O3049" s="4" t="s">
        <v>8139</v>
      </c>
      <c r="P3049" s="55">
        <v>46014</v>
      </c>
      <c r="Q3049" s="4" t="s">
        <v>8140</v>
      </c>
      <c r="R3049" s="4"/>
      <c r="S3049" s="4"/>
      <c r="T3049" s="4">
        <v>99</v>
      </c>
      <c r="U3049" s="4" t="s">
        <v>64</v>
      </c>
      <c r="V3049" s="4">
        <v>455</v>
      </c>
      <c r="W3049" s="4" t="s">
        <v>92</v>
      </c>
      <c r="X3049" s="4">
        <v>880</v>
      </c>
      <c r="Y3049" s="4" t="s">
        <v>93</v>
      </c>
      <c r="Z3049" s="4">
        <v>18</v>
      </c>
      <c r="AA3049" s="4" t="s">
        <v>94</v>
      </c>
      <c r="AB3049" s="4">
        <v>1</v>
      </c>
      <c r="AC3049" s="4" t="s">
        <v>95</v>
      </c>
      <c r="AD3049" s="36">
        <v>1</v>
      </c>
      <c r="AE3049" s="36" t="s">
        <v>94</v>
      </c>
      <c r="AF3049" s="4"/>
      <c r="AG3049" s="4"/>
      <c r="AH3049" s="4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</row>
    <row r="3050" spans="1:46" ht="15.75" customHeight="1" x14ac:dyDescent="0.35">
      <c r="A3050" s="4">
        <v>2025</v>
      </c>
      <c r="B3050" s="4" t="s">
        <v>147</v>
      </c>
      <c r="C3050" s="4" t="s">
        <v>207</v>
      </c>
      <c r="D3050" s="55">
        <v>45945</v>
      </c>
      <c r="E3050" s="4" t="s">
        <v>3708</v>
      </c>
      <c r="F3050" s="4" t="s">
        <v>3709</v>
      </c>
      <c r="G3050" s="4" t="s">
        <v>37</v>
      </c>
      <c r="H3050" s="4" t="s">
        <v>38</v>
      </c>
      <c r="I3050" s="4" t="s">
        <v>5120</v>
      </c>
      <c r="J3050" s="4">
        <v>3</v>
      </c>
      <c r="K3050" s="55">
        <v>45973</v>
      </c>
      <c r="L3050" s="4" t="s">
        <v>860</v>
      </c>
      <c r="M3050" s="4" t="s">
        <v>6193</v>
      </c>
      <c r="N3050" s="55" t="s">
        <v>3710</v>
      </c>
      <c r="O3050" s="4" t="s">
        <v>8141</v>
      </c>
      <c r="P3050" s="55">
        <v>45973</v>
      </c>
      <c r="Q3050" s="4" t="s">
        <v>8142</v>
      </c>
      <c r="R3050" s="4"/>
      <c r="S3050" s="4"/>
      <c r="T3050" s="7" t="s">
        <v>1921</v>
      </c>
      <c r="U3050" s="4" t="s">
        <v>150</v>
      </c>
      <c r="V3050" s="4">
        <v>300102</v>
      </c>
      <c r="W3050" s="4" t="s">
        <v>1922</v>
      </c>
      <c r="X3050" s="4">
        <v>300102</v>
      </c>
      <c r="Y3050" s="4" t="s">
        <v>1923</v>
      </c>
      <c r="Z3050" s="4">
        <v>2</v>
      </c>
      <c r="AA3050" s="4" t="s">
        <v>72</v>
      </c>
      <c r="AB3050" s="4">
        <v>3</v>
      </c>
      <c r="AC3050" s="4" t="s">
        <v>1924</v>
      </c>
      <c r="AD3050" s="36">
        <v>1</v>
      </c>
      <c r="AE3050" s="36" t="s">
        <v>1925</v>
      </c>
      <c r="AF3050" s="4"/>
      <c r="AG3050" s="4"/>
      <c r="AH3050" s="4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</row>
    <row r="3051" spans="1:46" ht="15.75" customHeight="1" x14ac:dyDescent="0.35">
      <c r="A3051" s="4">
        <v>2026</v>
      </c>
      <c r="B3051" s="4" t="s">
        <v>147</v>
      </c>
      <c r="C3051" s="4" t="s">
        <v>148</v>
      </c>
      <c r="D3051" s="55">
        <v>45950</v>
      </c>
      <c r="E3051" s="4" t="s">
        <v>3708</v>
      </c>
      <c r="F3051" s="4" t="s">
        <v>3709</v>
      </c>
      <c r="G3051" s="4" t="s">
        <v>37</v>
      </c>
      <c r="H3051" s="4" t="s">
        <v>38</v>
      </c>
      <c r="I3051" s="4" t="s">
        <v>5120</v>
      </c>
      <c r="J3051" s="4">
        <v>3</v>
      </c>
      <c r="K3051" s="55">
        <v>46096</v>
      </c>
      <c r="L3051" s="4" t="s">
        <v>860</v>
      </c>
      <c r="M3051" s="4" t="s">
        <v>2983</v>
      </c>
      <c r="N3051" s="55" t="s">
        <v>3710</v>
      </c>
      <c r="O3051" s="4" t="s">
        <v>8143</v>
      </c>
      <c r="P3051" s="55">
        <v>46096</v>
      </c>
      <c r="Q3051" s="4" t="s">
        <v>8144</v>
      </c>
      <c r="R3051" s="4"/>
      <c r="S3051" s="4"/>
      <c r="T3051" s="4">
        <v>0</v>
      </c>
      <c r="U3051" s="4" t="s">
        <v>150</v>
      </c>
      <c r="V3051" s="4">
        <v>301105</v>
      </c>
      <c r="W3051" s="4" t="s">
        <v>8145</v>
      </c>
      <c r="X3051" s="4">
        <v>301105</v>
      </c>
      <c r="Y3051" s="4" t="s">
        <v>8145</v>
      </c>
      <c r="Z3051" s="4">
        <v>12</v>
      </c>
      <c r="AA3051" s="4" t="s">
        <v>83</v>
      </c>
      <c r="AB3051" s="4">
        <v>7</v>
      </c>
      <c r="AC3051" s="4" t="s">
        <v>491</v>
      </c>
      <c r="AD3051" s="36">
        <v>8</v>
      </c>
      <c r="AE3051" s="36" t="s">
        <v>8146</v>
      </c>
      <c r="AF3051" s="4"/>
      <c r="AG3051" s="4"/>
      <c r="AH3051" s="4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</row>
    <row r="3052" spans="1:46" ht="15.75" customHeight="1" x14ac:dyDescent="0.35">
      <c r="A3052" s="4">
        <v>2026</v>
      </c>
      <c r="B3052" s="4" t="s">
        <v>147</v>
      </c>
      <c r="C3052" s="4" t="s">
        <v>148</v>
      </c>
      <c r="D3052" s="55">
        <v>45972</v>
      </c>
      <c r="E3052" s="4" t="s">
        <v>3708</v>
      </c>
      <c r="F3052" s="4" t="s">
        <v>3709</v>
      </c>
      <c r="G3052" s="4" t="s">
        <v>37</v>
      </c>
      <c r="H3052" s="4" t="s">
        <v>38</v>
      </c>
      <c r="I3052" s="4" t="s">
        <v>748</v>
      </c>
      <c r="J3052" s="4">
        <v>2</v>
      </c>
      <c r="K3052" s="55">
        <v>46048</v>
      </c>
      <c r="L3052" s="4" t="s">
        <v>860</v>
      </c>
      <c r="M3052" s="4" t="s">
        <v>4545</v>
      </c>
      <c r="N3052" s="55" t="s">
        <v>3710</v>
      </c>
      <c r="O3052" s="4" t="s">
        <v>8147</v>
      </c>
      <c r="P3052" s="55">
        <v>46048</v>
      </c>
      <c r="Q3052" s="4" t="s">
        <v>8148</v>
      </c>
      <c r="R3052" s="55">
        <v>46048</v>
      </c>
      <c r="S3052" s="4" t="s">
        <v>8149</v>
      </c>
      <c r="T3052" s="4" t="s">
        <v>1921</v>
      </c>
      <c r="U3052" s="4" t="s">
        <v>150</v>
      </c>
      <c r="V3052" s="4">
        <v>301405</v>
      </c>
      <c r="W3052" s="4" t="s">
        <v>8150</v>
      </c>
      <c r="X3052" s="4">
        <v>301405</v>
      </c>
      <c r="Y3052" s="4" t="s">
        <v>8150</v>
      </c>
      <c r="Z3052" s="4">
        <v>15</v>
      </c>
      <c r="AA3052" s="4" t="s">
        <v>43</v>
      </c>
      <c r="AB3052" s="4">
        <v>10</v>
      </c>
      <c r="AC3052" s="4" t="s">
        <v>3379</v>
      </c>
      <c r="AD3052" s="36">
        <v>17</v>
      </c>
      <c r="AE3052" s="36" t="s">
        <v>8151</v>
      </c>
      <c r="AF3052" s="4"/>
      <c r="AG3052" s="4"/>
      <c r="AH3052" s="4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</row>
    <row r="3053" spans="1:46" ht="15.75" customHeight="1" x14ac:dyDescent="0.35">
      <c r="A3053" s="4">
        <v>2026</v>
      </c>
      <c r="B3053" s="4" t="s">
        <v>147</v>
      </c>
      <c r="C3053" s="4" t="s">
        <v>148</v>
      </c>
      <c r="D3053" s="55">
        <v>45961</v>
      </c>
      <c r="E3053" s="4" t="s">
        <v>3708</v>
      </c>
      <c r="F3053" s="4" t="s">
        <v>3709</v>
      </c>
      <c r="G3053" s="4" t="s">
        <v>37</v>
      </c>
      <c r="H3053" s="4" t="s">
        <v>38</v>
      </c>
      <c r="I3053" s="4" t="s">
        <v>748</v>
      </c>
      <c r="J3053" s="4">
        <v>5</v>
      </c>
      <c r="K3053" s="55">
        <v>46087</v>
      </c>
      <c r="L3053" s="4" t="s">
        <v>860</v>
      </c>
      <c r="M3053" s="4" t="s">
        <v>4545</v>
      </c>
      <c r="N3053" s="55" t="s">
        <v>4546</v>
      </c>
      <c r="O3053" s="4" t="s">
        <v>8152</v>
      </c>
      <c r="P3053" s="55">
        <v>46087</v>
      </c>
      <c r="Q3053" s="4" t="s">
        <v>8153</v>
      </c>
      <c r="R3053" s="4"/>
      <c r="S3053" s="4"/>
      <c r="T3053" s="4" t="s">
        <v>1921</v>
      </c>
      <c r="U3053" s="4" t="s">
        <v>150</v>
      </c>
      <c r="V3053" s="4">
        <v>301368</v>
      </c>
      <c r="W3053" s="4" t="s">
        <v>8154</v>
      </c>
      <c r="X3053" s="4">
        <v>301368</v>
      </c>
      <c r="Y3053" s="4" t="s">
        <v>8154</v>
      </c>
      <c r="Z3053" s="4">
        <v>15</v>
      </c>
      <c r="AA3053" s="4" t="s">
        <v>43</v>
      </c>
      <c r="AB3053" s="4">
        <v>7</v>
      </c>
      <c r="AC3053" s="4" t="s">
        <v>2233</v>
      </c>
      <c r="AD3053" s="36">
        <v>30</v>
      </c>
      <c r="AE3053" s="36" t="s">
        <v>8155</v>
      </c>
      <c r="AF3053" s="4"/>
      <c r="AG3053" s="4"/>
      <c r="AH3053" s="4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</row>
    <row r="3054" spans="1:46" ht="15.75" customHeight="1" x14ac:dyDescent="0.35">
      <c r="A3054" s="4">
        <v>2025</v>
      </c>
      <c r="B3054" s="4" t="s">
        <v>147</v>
      </c>
      <c r="C3054" s="4" t="s">
        <v>148</v>
      </c>
      <c r="D3054" s="55">
        <v>45950</v>
      </c>
      <c r="E3054" s="4" t="s">
        <v>3708</v>
      </c>
      <c r="F3054" s="4" t="s">
        <v>3709</v>
      </c>
      <c r="G3054" s="4" t="s">
        <v>37</v>
      </c>
      <c r="H3054" s="4" t="s">
        <v>38</v>
      </c>
      <c r="I3054" s="4" t="s">
        <v>748</v>
      </c>
      <c r="J3054" s="4">
        <v>3</v>
      </c>
      <c r="K3054" s="55">
        <v>45996</v>
      </c>
      <c r="L3054" s="4" t="s">
        <v>860</v>
      </c>
      <c r="M3054" s="4" t="s">
        <v>5530</v>
      </c>
      <c r="N3054" s="55" t="s">
        <v>4516</v>
      </c>
      <c r="O3054" s="4" t="s">
        <v>8156</v>
      </c>
      <c r="P3054" s="55">
        <v>45996</v>
      </c>
      <c r="Q3054" s="4" t="s">
        <v>8157</v>
      </c>
      <c r="R3054" s="4"/>
      <c r="S3054" s="4"/>
      <c r="T3054" s="4">
        <v>0</v>
      </c>
      <c r="U3054" s="4" t="s">
        <v>150</v>
      </c>
      <c r="V3054" s="4">
        <v>300971</v>
      </c>
      <c r="W3054" s="4" t="s">
        <v>2978</v>
      </c>
      <c r="X3054" s="4">
        <v>300971</v>
      </c>
      <c r="Y3054" s="4" t="s">
        <v>2978</v>
      </c>
      <c r="Z3054" s="4">
        <v>11</v>
      </c>
      <c r="AA3054" s="4" t="s">
        <v>310</v>
      </c>
      <c r="AB3054" s="4">
        <v>1</v>
      </c>
      <c r="AC3054" s="4" t="s">
        <v>310</v>
      </c>
      <c r="AD3054" s="36">
        <v>12</v>
      </c>
      <c r="AE3054" s="36" t="s">
        <v>2979</v>
      </c>
      <c r="AF3054" s="4"/>
      <c r="AG3054" s="4"/>
      <c r="AH3054" s="4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</row>
    <row r="3055" spans="1:46" ht="15.75" customHeight="1" x14ac:dyDescent="0.35">
      <c r="A3055" s="4">
        <v>2025</v>
      </c>
      <c r="B3055" s="4" t="s">
        <v>147</v>
      </c>
      <c r="C3055" s="4" t="s">
        <v>148</v>
      </c>
      <c r="D3055" s="55">
        <v>45975</v>
      </c>
      <c r="E3055" s="4" t="s">
        <v>3708</v>
      </c>
      <c r="F3055" s="4" t="s">
        <v>3709</v>
      </c>
      <c r="G3055" s="4" t="s">
        <v>37</v>
      </c>
      <c r="H3055" s="4" t="s">
        <v>38</v>
      </c>
      <c r="I3055" s="4" t="s">
        <v>748</v>
      </c>
      <c r="J3055" s="4">
        <v>2</v>
      </c>
      <c r="K3055" s="55">
        <v>45995</v>
      </c>
      <c r="L3055" s="4" t="s">
        <v>860</v>
      </c>
      <c r="M3055" s="4" t="s">
        <v>4545</v>
      </c>
      <c r="N3055" s="55" t="s">
        <v>3710</v>
      </c>
      <c r="O3055" s="4" t="s">
        <v>8158</v>
      </c>
      <c r="P3055" s="55">
        <v>45995</v>
      </c>
      <c r="Q3055" s="4" t="s">
        <v>8159</v>
      </c>
      <c r="R3055" s="4"/>
      <c r="S3055" s="4"/>
      <c r="T3055" s="4" t="s">
        <v>1921</v>
      </c>
      <c r="U3055" s="4" t="s">
        <v>150</v>
      </c>
      <c r="V3055" s="4">
        <v>301396</v>
      </c>
      <c r="W3055" s="4" t="s">
        <v>8160</v>
      </c>
      <c r="X3055" s="4">
        <v>301396</v>
      </c>
      <c r="Y3055" s="4" t="s">
        <v>8160</v>
      </c>
      <c r="Z3055" s="4">
        <v>15</v>
      </c>
      <c r="AA3055" s="4" t="s">
        <v>43</v>
      </c>
      <c r="AB3055" s="4">
        <v>10</v>
      </c>
      <c r="AC3055" s="4" t="s">
        <v>3379</v>
      </c>
      <c r="AD3055" s="36">
        <v>8</v>
      </c>
      <c r="AE3055" s="36" t="s">
        <v>8161</v>
      </c>
      <c r="AF3055" s="4"/>
      <c r="AG3055" s="4"/>
      <c r="AH3055" s="4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</row>
    <row r="3056" spans="1:46" ht="15.75" customHeight="1" x14ac:dyDescent="0.35">
      <c r="A3056" s="4">
        <v>2025</v>
      </c>
      <c r="B3056" s="4" t="s">
        <v>147</v>
      </c>
      <c r="C3056" s="4" t="s">
        <v>148</v>
      </c>
      <c r="D3056" s="55">
        <v>45961</v>
      </c>
      <c r="E3056" s="4" t="s">
        <v>3708</v>
      </c>
      <c r="F3056" s="4" t="s">
        <v>3709</v>
      </c>
      <c r="G3056" s="4" t="s">
        <v>37</v>
      </c>
      <c r="H3056" s="4" t="s">
        <v>38</v>
      </c>
      <c r="I3056" s="4" t="s">
        <v>748</v>
      </c>
      <c r="J3056" s="4">
        <v>2</v>
      </c>
      <c r="K3056" s="55">
        <v>45993</v>
      </c>
      <c r="L3056" s="4" t="s">
        <v>860</v>
      </c>
      <c r="M3056" s="4" t="s">
        <v>4545</v>
      </c>
      <c r="N3056" s="55" t="s">
        <v>3710</v>
      </c>
      <c r="O3056" s="4" t="s">
        <v>8162</v>
      </c>
      <c r="P3056" s="55">
        <v>45993</v>
      </c>
      <c r="Q3056" s="4" t="s">
        <v>8163</v>
      </c>
      <c r="R3056" s="4"/>
      <c r="S3056" s="4"/>
      <c r="T3056" s="4" t="s">
        <v>1921</v>
      </c>
      <c r="U3056" s="4" t="s">
        <v>150</v>
      </c>
      <c r="V3056" s="4">
        <v>301393</v>
      </c>
      <c r="W3056" s="4" t="s">
        <v>8164</v>
      </c>
      <c r="X3056" s="4">
        <v>301393</v>
      </c>
      <c r="Y3056" s="4" t="s">
        <v>8164</v>
      </c>
      <c r="Z3056" s="4">
        <v>15</v>
      </c>
      <c r="AA3056" s="4" t="s">
        <v>43</v>
      </c>
      <c r="AB3056" s="4">
        <v>10</v>
      </c>
      <c r="AC3056" s="4" t="s">
        <v>3379</v>
      </c>
      <c r="AD3056" s="36">
        <v>5</v>
      </c>
      <c r="AE3056" s="36" t="s">
        <v>1372</v>
      </c>
      <c r="AF3056" s="4"/>
      <c r="AG3056" s="4"/>
      <c r="AH3056" s="4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</row>
    <row r="3057" spans="1:46" ht="15.75" customHeight="1" x14ac:dyDescent="0.35">
      <c r="A3057" s="4">
        <v>2025</v>
      </c>
      <c r="B3057" s="4" t="s">
        <v>147</v>
      </c>
      <c r="C3057" s="4" t="s">
        <v>148</v>
      </c>
      <c r="D3057" s="55">
        <v>45961</v>
      </c>
      <c r="E3057" s="4" t="s">
        <v>3708</v>
      </c>
      <c r="F3057" s="4" t="s">
        <v>3709</v>
      </c>
      <c r="G3057" s="4" t="s">
        <v>37</v>
      </c>
      <c r="H3057" s="4" t="s">
        <v>38</v>
      </c>
      <c r="I3057" s="4" t="s">
        <v>748</v>
      </c>
      <c r="J3057" s="4">
        <v>2</v>
      </c>
      <c r="K3057" s="55">
        <v>45993</v>
      </c>
      <c r="L3057" s="4" t="s">
        <v>860</v>
      </c>
      <c r="M3057" s="4" t="s">
        <v>5530</v>
      </c>
      <c r="N3057" s="55" t="s">
        <v>4516</v>
      </c>
      <c r="O3057" s="4" t="s">
        <v>8165</v>
      </c>
      <c r="P3057" s="55">
        <v>45993</v>
      </c>
      <c r="Q3057" s="4" t="s">
        <v>8166</v>
      </c>
      <c r="R3057" s="4"/>
      <c r="S3057" s="4"/>
      <c r="T3057" s="4">
        <v>0</v>
      </c>
      <c r="U3057" s="4" t="s">
        <v>150</v>
      </c>
      <c r="V3057" s="4">
        <v>300967</v>
      </c>
      <c r="W3057" s="4" t="s">
        <v>655</v>
      </c>
      <c r="X3057" s="4">
        <v>300967</v>
      </c>
      <c r="Y3057" s="4" t="s">
        <v>655</v>
      </c>
      <c r="Z3057" s="4">
        <v>11</v>
      </c>
      <c r="AA3057" s="4" t="s">
        <v>310</v>
      </c>
      <c r="AB3057" s="4">
        <v>1</v>
      </c>
      <c r="AC3057" s="4" t="s">
        <v>310</v>
      </c>
      <c r="AD3057" s="36">
        <v>8</v>
      </c>
      <c r="AE3057" s="36" t="s">
        <v>656</v>
      </c>
      <c r="AF3057" s="4"/>
      <c r="AG3057" s="4"/>
      <c r="AH3057" s="4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</row>
    <row r="3058" spans="1:46" ht="15.75" customHeight="1" x14ac:dyDescent="0.35">
      <c r="A3058" s="4">
        <v>2026</v>
      </c>
      <c r="B3058" s="4" t="s">
        <v>147</v>
      </c>
      <c r="C3058" s="4" t="s">
        <v>148</v>
      </c>
      <c r="D3058" s="55">
        <v>45951</v>
      </c>
      <c r="E3058" s="4" t="s">
        <v>3708</v>
      </c>
      <c r="F3058" s="4" t="s">
        <v>3709</v>
      </c>
      <c r="G3058" s="4" t="s">
        <v>37</v>
      </c>
      <c r="H3058" s="4" t="s">
        <v>38</v>
      </c>
      <c r="I3058" s="4" t="s">
        <v>748</v>
      </c>
      <c r="J3058" s="4">
        <v>7</v>
      </c>
      <c r="K3058" s="55">
        <v>46203</v>
      </c>
      <c r="L3058" s="4" t="s">
        <v>860</v>
      </c>
      <c r="M3058" s="4" t="s">
        <v>4545</v>
      </c>
      <c r="N3058" s="55" t="s">
        <v>4546</v>
      </c>
      <c r="O3058" s="4" t="s">
        <v>8167</v>
      </c>
      <c r="P3058" s="55">
        <v>46203</v>
      </c>
      <c r="Q3058" s="4" t="s">
        <v>8168</v>
      </c>
      <c r="R3058" s="58">
        <v>46204</v>
      </c>
      <c r="S3058" s="4" t="s">
        <v>8169</v>
      </c>
      <c r="T3058" s="4" t="s">
        <v>1921</v>
      </c>
      <c r="U3058" s="4" t="s">
        <v>150</v>
      </c>
      <c r="V3058" s="4">
        <v>301347</v>
      </c>
      <c r="W3058" s="4" t="s">
        <v>8170</v>
      </c>
      <c r="X3058" s="4">
        <v>301347</v>
      </c>
      <c r="Y3058" s="4" t="s">
        <v>8170</v>
      </c>
      <c r="Z3058" s="4">
        <v>15</v>
      </c>
      <c r="AA3058" s="4" t="s">
        <v>43</v>
      </c>
      <c r="AB3058" s="4">
        <v>7</v>
      </c>
      <c r="AC3058" s="4" t="s">
        <v>2233</v>
      </c>
      <c r="AD3058" s="36">
        <v>9</v>
      </c>
      <c r="AE3058" s="36" t="s">
        <v>2233</v>
      </c>
      <c r="AF3058" s="4"/>
      <c r="AG3058" s="4"/>
      <c r="AH3058" s="4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</row>
    <row r="3059" spans="1:46" ht="15.75" customHeight="1" x14ac:dyDescent="0.35">
      <c r="A3059" s="4">
        <v>2025</v>
      </c>
      <c r="B3059" s="4" t="s">
        <v>147</v>
      </c>
      <c r="C3059" s="4" t="s">
        <v>148</v>
      </c>
      <c r="D3059" s="55">
        <v>45961</v>
      </c>
      <c r="E3059" s="4" t="s">
        <v>3708</v>
      </c>
      <c r="F3059" s="4" t="s">
        <v>3709</v>
      </c>
      <c r="G3059" s="4" t="s">
        <v>37</v>
      </c>
      <c r="H3059" s="4" t="s">
        <v>38</v>
      </c>
      <c r="I3059" s="4" t="s">
        <v>748</v>
      </c>
      <c r="J3059" s="4">
        <v>5</v>
      </c>
      <c r="K3059" s="55">
        <v>46017</v>
      </c>
      <c r="L3059" s="4" t="s">
        <v>860</v>
      </c>
      <c r="M3059" s="4" t="s">
        <v>4545</v>
      </c>
      <c r="N3059" s="55" t="s">
        <v>3710</v>
      </c>
      <c r="O3059" s="4" t="s">
        <v>8171</v>
      </c>
      <c r="P3059" s="55">
        <v>46017</v>
      </c>
      <c r="Q3059" s="4" t="s">
        <v>8172</v>
      </c>
      <c r="R3059" s="4"/>
      <c r="S3059" s="4"/>
      <c r="T3059" s="4" t="s">
        <v>1921</v>
      </c>
      <c r="U3059" s="4" t="s">
        <v>150</v>
      </c>
      <c r="V3059" s="4">
        <v>301302</v>
      </c>
      <c r="W3059" s="4" t="s">
        <v>8173</v>
      </c>
      <c r="X3059" s="4">
        <v>301302</v>
      </c>
      <c r="Y3059" s="4" t="s">
        <v>8173</v>
      </c>
      <c r="Z3059" s="4">
        <v>15</v>
      </c>
      <c r="AA3059" s="4" t="s">
        <v>43</v>
      </c>
      <c r="AB3059" s="4">
        <v>3</v>
      </c>
      <c r="AC3059" s="4" t="s">
        <v>1376</v>
      </c>
      <c r="AD3059" s="36">
        <v>4</v>
      </c>
      <c r="AE3059" s="36" t="s">
        <v>8174</v>
      </c>
      <c r="AF3059" s="4"/>
      <c r="AG3059" s="4"/>
      <c r="AH3059" s="4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</row>
    <row r="3060" spans="1:46" ht="15.75" customHeight="1" x14ac:dyDescent="0.35">
      <c r="A3060" s="4">
        <v>2025</v>
      </c>
      <c r="B3060" s="4" t="s">
        <v>147</v>
      </c>
      <c r="C3060" s="4" t="s">
        <v>148</v>
      </c>
      <c r="D3060" s="55">
        <v>45961</v>
      </c>
      <c r="E3060" s="4" t="s">
        <v>3708</v>
      </c>
      <c r="F3060" s="4" t="s">
        <v>3709</v>
      </c>
      <c r="G3060" s="4" t="s">
        <v>37</v>
      </c>
      <c r="H3060" s="4" t="s">
        <v>38</v>
      </c>
      <c r="I3060" s="4" t="s">
        <v>748</v>
      </c>
      <c r="J3060" s="4">
        <v>4</v>
      </c>
      <c r="K3060" s="55">
        <v>45996</v>
      </c>
      <c r="L3060" s="4" t="s">
        <v>860</v>
      </c>
      <c r="M3060" s="4" t="s">
        <v>4545</v>
      </c>
      <c r="N3060" s="55" t="s">
        <v>3710</v>
      </c>
      <c r="O3060" s="4" t="s">
        <v>8175</v>
      </c>
      <c r="P3060" s="55">
        <v>45996</v>
      </c>
      <c r="Q3060" s="4" t="s">
        <v>8176</v>
      </c>
      <c r="R3060" s="4"/>
      <c r="S3060" s="4"/>
      <c r="T3060" s="56">
        <v>0</v>
      </c>
      <c r="U3060" s="56" t="s">
        <v>150</v>
      </c>
      <c r="V3060" s="56">
        <v>301295</v>
      </c>
      <c r="W3060" s="56" t="s">
        <v>3965</v>
      </c>
      <c r="X3060" s="56">
        <v>301295</v>
      </c>
      <c r="Y3060" s="56" t="s">
        <v>3965</v>
      </c>
      <c r="Z3060" s="56">
        <v>15</v>
      </c>
      <c r="AA3060" s="56" t="s">
        <v>43</v>
      </c>
      <c r="AB3060" s="56">
        <v>2</v>
      </c>
      <c r="AC3060" s="56" t="s">
        <v>509</v>
      </c>
      <c r="AD3060" s="37">
        <v>2</v>
      </c>
      <c r="AE3060" s="37" t="s">
        <v>3966</v>
      </c>
      <c r="AF3060" s="4"/>
      <c r="AG3060" s="4"/>
      <c r="AH3060" s="4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</row>
    <row r="3061" spans="1:46" ht="15.75" customHeight="1" x14ac:dyDescent="0.35">
      <c r="A3061" s="4">
        <v>2026</v>
      </c>
      <c r="B3061" s="4" t="s">
        <v>147</v>
      </c>
      <c r="C3061" s="4" t="s">
        <v>148</v>
      </c>
      <c r="D3061" s="55">
        <v>45961</v>
      </c>
      <c r="E3061" s="4" t="s">
        <v>3708</v>
      </c>
      <c r="F3061" s="4" t="s">
        <v>3709</v>
      </c>
      <c r="G3061" s="4" t="s">
        <v>37</v>
      </c>
      <c r="H3061" s="4" t="s">
        <v>4538</v>
      </c>
      <c r="I3061" s="4" t="s">
        <v>748</v>
      </c>
      <c r="J3061" s="4">
        <v>2</v>
      </c>
      <c r="K3061" s="55">
        <v>46055</v>
      </c>
      <c r="L3061" s="4" t="s">
        <v>4540</v>
      </c>
      <c r="M3061" s="4"/>
      <c r="N3061" s="55" t="s">
        <v>3710</v>
      </c>
      <c r="O3061" s="4"/>
      <c r="P3061" s="55"/>
      <c r="Q3061" s="4"/>
      <c r="R3061" s="4"/>
      <c r="S3061" s="4"/>
      <c r="T3061" s="56" t="s">
        <v>1921</v>
      </c>
      <c r="U3061" s="56" t="s">
        <v>150</v>
      </c>
      <c r="V3061" s="56">
        <v>301489</v>
      </c>
      <c r="W3061" s="56" t="s">
        <v>8177</v>
      </c>
      <c r="X3061" s="56">
        <v>301489</v>
      </c>
      <c r="Y3061" s="56" t="s">
        <v>8177</v>
      </c>
      <c r="Z3061" s="56">
        <v>18</v>
      </c>
      <c r="AA3061" s="56" t="s">
        <v>94</v>
      </c>
      <c r="AB3061" s="56">
        <v>2</v>
      </c>
      <c r="AC3061" s="56" t="s">
        <v>3234</v>
      </c>
      <c r="AD3061" s="37">
        <v>3</v>
      </c>
      <c r="AE3061" s="37" t="s">
        <v>8178</v>
      </c>
      <c r="AF3061" s="4"/>
      <c r="AG3061" s="4"/>
      <c r="AH3061" s="4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</row>
    <row r="3062" spans="1:46" ht="15.75" customHeight="1" x14ac:dyDescent="0.35">
      <c r="A3062" s="4">
        <v>2026</v>
      </c>
      <c r="B3062" s="4" t="s">
        <v>147</v>
      </c>
      <c r="C3062" s="4" t="s">
        <v>148</v>
      </c>
      <c r="D3062" s="55">
        <v>45972</v>
      </c>
      <c r="E3062" s="4" t="s">
        <v>3708</v>
      </c>
      <c r="F3062" s="4" t="s">
        <v>3709</v>
      </c>
      <c r="G3062" s="4" t="s">
        <v>37</v>
      </c>
      <c r="H3062" s="4" t="s">
        <v>38</v>
      </c>
      <c r="I3062" s="4" t="s">
        <v>748</v>
      </c>
      <c r="J3062" s="4">
        <v>3</v>
      </c>
      <c r="K3062" s="55">
        <v>46042</v>
      </c>
      <c r="L3062" s="4" t="s">
        <v>860</v>
      </c>
      <c r="M3062" s="4" t="s">
        <v>4545</v>
      </c>
      <c r="N3062" s="55" t="s">
        <v>3710</v>
      </c>
      <c r="O3062" s="4" t="s">
        <v>8179</v>
      </c>
      <c r="P3062" s="55">
        <v>46042</v>
      </c>
      <c r="Q3062" s="4" t="s">
        <v>8180</v>
      </c>
      <c r="R3062" s="55">
        <v>46042</v>
      </c>
      <c r="S3062" s="4" t="s">
        <v>8181</v>
      </c>
      <c r="T3062" s="4" t="s">
        <v>1921</v>
      </c>
      <c r="U3062" s="4" t="s">
        <v>150</v>
      </c>
      <c r="V3062" s="4">
        <v>301399</v>
      </c>
      <c r="W3062" s="4" t="s">
        <v>8182</v>
      </c>
      <c r="X3062" s="4">
        <v>301399</v>
      </c>
      <c r="Y3062" s="4" t="s">
        <v>8182</v>
      </c>
      <c r="Z3062" s="4">
        <v>15</v>
      </c>
      <c r="AA3062" s="4" t="s">
        <v>43</v>
      </c>
      <c r="AB3062" s="4">
        <v>10</v>
      </c>
      <c r="AC3062" s="4" t="s">
        <v>3379</v>
      </c>
      <c r="AD3062" s="36">
        <v>11</v>
      </c>
      <c r="AE3062" s="36" t="s">
        <v>8183</v>
      </c>
      <c r="AF3062" s="4"/>
      <c r="AG3062" s="4"/>
      <c r="AH3062" s="4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</row>
    <row r="3063" spans="1:46" ht="15.75" customHeight="1" x14ac:dyDescent="0.35">
      <c r="A3063" s="4">
        <v>2026</v>
      </c>
      <c r="B3063" s="4" t="s">
        <v>147</v>
      </c>
      <c r="C3063" s="4" t="s">
        <v>148</v>
      </c>
      <c r="D3063" s="55">
        <v>45958</v>
      </c>
      <c r="E3063" s="4" t="s">
        <v>3708</v>
      </c>
      <c r="F3063" s="4" t="s">
        <v>3709</v>
      </c>
      <c r="G3063" s="4" t="s">
        <v>37</v>
      </c>
      <c r="H3063" s="4" t="s">
        <v>38</v>
      </c>
      <c r="I3063" s="4" t="s">
        <v>748</v>
      </c>
      <c r="J3063" s="4">
        <v>3</v>
      </c>
      <c r="K3063" s="55">
        <v>46147</v>
      </c>
      <c r="L3063" s="4" t="s">
        <v>860</v>
      </c>
      <c r="M3063" s="4" t="s">
        <v>5530</v>
      </c>
      <c r="N3063" s="55" t="s">
        <v>3710</v>
      </c>
      <c r="O3063" s="4" t="s">
        <v>8184</v>
      </c>
      <c r="P3063" s="55">
        <v>46147</v>
      </c>
      <c r="Q3063" s="4" t="s">
        <v>8185</v>
      </c>
      <c r="R3063" s="58">
        <v>46147</v>
      </c>
      <c r="S3063" s="4" t="s">
        <v>8186</v>
      </c>
      <c r="T3063" s="4" t="s">
        <v>1921</v>
      </c>
      <c r="U3063" s="4" t="s">
        <v>150</v>
      </c>
      <c r="V3063" s="4">
        <v>300963</v>
      </c>
      <c r="W3063" s="4" t="s">
        <v>8187</v>
      </c>
      <c r="X3063" s="4">
        <v>300963</v>
      </c>
      <c r="Y3063" s="4" t="s">
        <v>8187</v>
      </c>
      <c r="Z3063" s="4">
        <v>11</v>
      </c>
      <c r="AA3063" s="4" t="s">
        <v>310</v>
      </c>
      <c r="AB3063" s="4">
        <v>1</v>
      </c>
      <c r="AC3063" s="4" t="s">
        <v>310</v>
      </c>
      <c r="AD3063" s="36">
        <v>4</v>
      </c>
      <c r="AE3063" s="36" t="s">
        <v>8188</v>
      </c>
      <c r="AF3063" s="4"/>
      <c r="AG3063" s="4"/>
      <c r="AH3063" s="4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</row>
    <row r="3064" spans="1:46" ht="15.75" customHeight="1" x14ac:dyDescent="0.35">
      <c r="A3064" s="4">
        <v>2026</v>
      </c>
      <c r="B3064" s="4" t="s">
        <v>147</v>
      </c>
      <c r="C3064" s="4" t="s">
        <v>148</v>
      </c>
      <c r="D3064" s="55">
        <v>45958</v>
      </c>
      <c r="E3064" s="4" t="s">
        <v>3708</v>
      </c>
      <c r="F3064" s="4" t="s">
        <v>3709</v>
      </c>
      <c r="G3064" s="4" t="s">
        <v>37</v>
      </c>
      <c r="H3064" s="4" t="s">
        <v>38</v>
      </c>
      <c r="I3064" s="4" t="s">
        <v>748</v>
      </c>
      <c r="J3064" s="4">
        <v>3</v>
      </c>
      <c r="K3064" s="55">
        <v>46113</v>
      </c>
      <c r="L3064" s="4" t="s">
        <v>860</v>
      </c>
      <c r="M3064" s="4" t="s">
        <v>5530</v>
      </c>
      <c r="N3064" s="55" t="s">
        <v>4516</v>
      </c>
      <c r="O3064" s="4" t="s">
        <v>8189</v>
      </c>
      <c r="P3064" s="55">
        <v>46113</v>
      </c>
      <c r="Q3064" s="4" t="s">
        <v>8190</v>
      </c>
      <c r="R3064" s="55">
        <v>46113</v>
      </c>
      <c r="S3064" s="4" t="s">
        <v>8191</v>
      </c>
      <c r="T3064" s="56" t="s">
        <v>1921</v>
      </c>
      <c r="U3064" s="56" t="s">
        <v>150</v>
      </c>
      <c r="V3064" s="56">
        <v>300970</v>
      </c>
      <c r="W3064" s="56" t="s">
        <v>4815</v>
      </c>
      <c r="X3064" s="56">
        <v>300970</v>
      </c>
      <c r="Y3064" s="56" t="s">
        <v>4815</v>
      </c>
      <c r="Z3064" s="56">
        <v>11</v>
      </c>
      <c r="AA3064" s="56" t="s">
        <v>310</v>
      </c>
      <c r="AB3064" s="56">
        <v>1</v>
      </c>
      <c r="AC3064" s="56" t="s">
        <v>310</v>
      </c>
      <c r="AD3064" s="37">
        <v>11</v>
      </c>
      <c r="AE3064" s="37" t="s">
        <v>4816</v>
      </c>
      <c r="AF3064" s="4"/>
      <c r="AG3064" s="4"/>
      <c r="AH3064" s="4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</row>
    <row r="3065" spans="1:46" ht="15.75" customHeight="1" x14ac:dyDescent="0.35">
      <c r="A3065" s="4">
        <v>2025</v>
      </c>
      <c r="B3065" s="4" t="s">
        <v>147</v>
      </c>
      <c r="C3065" s="4" t="s">
        <v>148</v>
      </c>
      <c r="D3065" s="55">
        <v>45966</v>
      </c>
      <c r="E3065" s="4" t="s">
        <v>3708</v>
      </c>
      <c r="F3065" s="4" t="s">
        <v>3709</v>
      </c>
      <c r="G3065" s="4" t="s">
        <v>37</v>
      </c>
      <c r="H3065" s="4" t="s">
        <v>38</v>
      </c>
      <c r="I3065" s="4" t="s">
        <v>3923</v>
      </c>
      <c r="J3065" s="4">
        <v>2</v>
      </c>
      <c r="K3065" s="55">
        <v>45987</v>
      </c>
      <c r="L3065" s="4" t="s">
        <v>860</v>
      </c>
      <c r="M3065" s="4" t="s">
        <v>2983</v>
      </c>
      <c r="N3065" s="55" t="s">
        <v>3710</v>
      </c>
      <c r="O3065" s="4" t="s">
        <v>8192</v>
      </c>
      <c r="P3065" s="55">
        <v>45987</v>
      </c>
      <c r="Q3065" s="4" t="s">
        <v>8193</v>
      </c>
      <c r="R3065" s="4"/>
      <c r="S3065" s="4"/>
      <c r="T3065" s="56" t="s">
        <v>1921</v>
      </c>
      <c r="U3065" s="56" t="s">
        <v>150</v>
      </c>
      <c r="V3065" s="56">
        <v>301662</v>
      </c>
      <c r="W3065" s="56" t="s">
        <v>8194</v>
      </c>
      <c r="X3065" s="56">
        <v>301662</v>
      </c>
      <c r="Y3065" s="56" t="s">
        <v>8194</v>
      </c>
      <c r="Z3065" s="56">
        <v>21</v>
      </c>
      <c r="AA3065" s="56" t="s">
        <v>104</v>
      </c>
      <c r="AB3065" s="56">
        <v>7</v>
      </c>
      <c r="AC3065" s="56" t="s">
        <v>2390</v>
      </c>
      <c r="AD3065" s="37">
        <v>10</v>
      </c>
      <c r="AE3065" s="37" t="s">
        <v>8195</v>
      </c>
      <c r="AF3065" s="4"/>
      <c r="AG3065" s="4"/>
      <c r="AH3065" s="4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</row>
    <row r="3066" spans="1:46" ht="15.75" customHeight="1" x14ac:dyDescent="0.35">
      <c r="A3066" s="4">
        <v>2025</v>
      </c>
      <c r="B3066" s="4" t="s">
        <v>147</v>
      </c>
      <c r="C3066" s="4" t="s">
        <v>148</v>
      </c>
      <c r="D3066" s="55">
        <v>45961</v>
      </c>
      <c r="E3066" s="4" t="s">
        <v>3708</v>
      </c>
      <c r="F3066" s="4" t="s">
        <v>3709</v>
      </c>
      <c r="G3066" s="4" t="s">
        <v>37</v>
      </c>
      <c r="H3066" s="4" t="s">
        <v>38</v>
      </c>
      <c r="I3066" s="4" t="s">
        <v>3923</v>
      </c>
      <c r="J3066" s="4">
        <v>3</v>
      </c>
      <c r="K3066" s="55">
        <v>46008</v>
      </c>
      <c r="L3066" s="4" t="s">
        <v>860</v>
      </c>
      <c r="M3066" s="4" t="s">
        <v>2983</v>
      </c>
      <c r="N3066" s="55" t="s">
        <v>3710</v>
      </c>
      <c r="O3066" s="4" t="s">
        <v>8196</v>
      </c>
      <c r="P3066" s="55">
        <v>46008</v>
      </c>
      <c r="Q3066" s="4" t="s">
        <v>8197</v>
      </c>
      <c r="R3066" s="4"/>
      <c r="S3066" s="4"/>
      <c r="T3066" s="4" t="s">
        <v>1921</v>
      </c>
      <c r="U3066" s="4" t="s">
        <v>150</v>
      </c>
      <c r="V3066" s="4">
        <v>301610</v>
      </c>
      <c r="W3066" s="4" t="s">
        <v>8198</v>
      </c>
      <c r="X3066" s="4">
        <v>301610</v>
      </c>
      <c r="Y3066" s="4" t="s">
        <v>8198</v>
      </c>
      <c r="Z3066" s="4">
        <v>21</v>
      </c>
      <c r="AA3066" s="4" t="s">
        <v>104</v>
      </c>
      <c r="AB3066" s="4">
        <v>2</v>
      </c>
      <c r="AC3066" s="4" t="s">
        <v>1372</v>
      </c>
      <c r="AD3066" s="36">
        <v>3</v>
      </c>
      <c r="AE3066" s="36" t="s">
        <v>8199</v>
      </c>
      <c r="AF3066" s="4"/>
      <c r="AG3066" s="4"/>
      <c r="AH3066" s="4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</row>
    <row r="3067" spans="1:46" ht="15.75" customHeight="1" x14ac:dyDescent="0.35">
      <c r="A3067" s="4">
        <v>2025</v>
      </c>
      <c r="B3067" s="4" t="s">
        <v>147</v>
      </c>
      <c r="C3067" s="4" t="s">
        <v>148</v>
      </c>
      <c r="D3067" s="55">
        <v>45958</v>
      </c>
      <c r="E3067" s="4" t="s">
        <v>3708</v>
      </c>
      <c r="F3067" s="4" t="s">
        <v>3709</v>
      </c>
      <c r="G3067" s="4" t="s">
        <v>37</v>
      </c>
      <c r="H3067" s="4" t="s">
        <v>38</v>
      </c>
      <c r="I3067" s="4" t="s">
        <v>3923</v>
      </c>
      <c r="J3067" s="4">
        <v>2</v>
      </c>
      <c r="K3067" s="55">
        <v>45982</v>
      </c>
      <c r="L3067" s="4" t="s">
        <v>860</v>
      </c>
      <c r="M3067" s="4" t="s">
        <v>2983</v>
      </c>
      <c r="N3067" s="55" t="s">
        <v>3710</v>
      </c>
      <c r="O3067" s="4" t="s">
        <v>8200</v>
      </c>
      <c r="P3067" s="55">
        <v>45982</v>
      </c>
      <c r="Q3067" s="4" t="s">
        <v>8201</v>
      </c>
      <c r="R3067" s="4"/>
      <c r="S3067" s="4"/>
      <c r="T3067" s="4" t="s">
        <v>1921</v>
      </c>
      <c r="U3067" s="4" t="s">
        <v>150</v>
      </c>
      <c r="V3067" s="4">
        <v>301671</v>
      </c>
      <c r="W3067" s="4" t="s">
        <v>8202</v>
      </c>
      <c r="X3067" s="4">
        <v>301671</v>
      </c>
      <c r="Y3067" s="4" t="s">
        <v>8202</v>
      </c>
      <c r="Z3067" s="4">
        <v>21</v>
      </c>
      <c r="AA3067" s="4" t="s">
        <v>104</v>
      </c>
      <c r="AB3067" s="4">
        <v>8</v>
      </c>
      <c r="AC3067" s="4" t="s">
        <v>778</v>
      </c>
      <c r="AD3067" s="36">
        <v>9</v>
      </c>
      <c r="AE3067" s="36" t="s">
        <v>8203</v>
      </c>
      <c r="AF3067" s="4"/>
      <c r="AG3067" s="4"/>
      <c r="AH3067" s="4"/>
      <c r="AI3067" s="6"/>
      <c r="AJ3067" s="6"/>
      <c r="AK3067" s="6"/>
      <c r="AL3067" s="6"/>
      <c r="AM3067" s="6"/>
      <c r="AN3067" s="6"/>
      <c r="AO3067" s="6"/>
      <c r="AP3067" s="6"/>
      <c r="AQ3067" s="6"/>
      <c r="AR3067" s="6"/>
      <c r="AS3067" s="6"/>
      <c r="AT3067" s="6"/>
    </row>
    <row r="3068" spans="1:46" ht="15.75" customHeight="1" x14ac:dyDescent="0.35">
      <c r="A3068" s="4">
        <v>2026</v>
      </c>
      <c r="B3068" s="4" t="s">
        <v>147</v>
      </c>
      <c r="C3068" s="4" t="s">
        <v>148</v>
      </c>
      <c r="D3068" s="55">
        <v>45955</v>
      </c>
      <c r="E3068" s="4" t="s">
        <v>3708</v>
      </c>
      <c r="F3068" s="4" t="s">
        <v>3709</v>
      </c>
      <c r="G3068" s="4" t="s">
        <v>37</v>
      </c>
      <c r="H3068" s="4" t="s">
        <v>4538</v>
      </c>
      <c r="I3068" s="4" t="s">
        <v>5120</v>
      </c>
      <c r="J3068" s="4">
        <v>3</v>
      </c>
      <c r="K3068" s="55">
        <v>45994</v>
      </c>
      <c r="L3068" s="4" t="s">
        <v>4540</v>
      </c>
      <c r="M3068" s="4"/>
      <c r="N3068" s="55" t="s">
        <v>4546</v>
      </c>
      <c r="O3068" s="4"/>
      <c r="P3068" s="55"/>
      <c r="Q3068" s="4"/>
      <c r="R3068" s="4"/>
      <c r="S3068" s="4"/>
      <c r="T3068" s="4" t="s">
        <v>1921</v>
      </c>
      <c r="U3068" s="4" t="s">
        <v>150</v>
      </c>
      <c r="V3068" s="4">
        <v>300167</v>
      </c>
      <c r="W3068" s="4" t="s">
        <v>3618</v>
      </c>
      <c r="X3068" s="4">
        <v>300167</v>
      </c>
      <c r="Y3068" s="4" t="s">
        <v>3618</v>
      </c>
      <c r="Z3068" s="4">
        <v>2</v>
      </c>
      <c r="AA3068" s="4" t="s">
        <v>72</v>
      </c>
      <c r="AB3068" s="4">
        <v>11</v>
      </c>
      <c r="AC3068" s="4" t="s">
        <v>1597</v>
      </c>
      <c r="AD3068" s="36">
        <v>2</v>
      </c>
      <c r="AE3068" s="36" t="s">
        <v>3619</v>
      </c>
      <c r="AF3068" s="4"/>
      <c r="AG3068" s="4"/>
      <c r="AH3068" s="4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</row>
    <row r="3069" spans="1:46" ht="15.75" customHeight="1" x14ac:dyDescent="0.35">
      <c r="A3069" s="4">
        <v>2025</v>
      </c>
      <c r="B3069" s="4" t="s">
        <v>147</v>
      </c>
      <c r="C3069" s="4" t="s">
        <v>148</v>
      </c>
      <c r="D3069" s="55">
        <v>45955</v>
      </c>
      <c r="E3069" s="4" t="s">
        <v>3708</v>
      </c>
      <c r="F3069" s="4" t="s">
        <v>3709</v>
      </c>
      <c r="G3069" s="4" t="s">
        <v>37</v>
      </c>
      <c r="H3069" s="4" t="s">
        <v>38</v>
      </c>
      <c r="I3069" s="4" t="s">
        <v>5120</v>
      </c>
      <c r="J3069" s="4">
        <v>3</v>
      </c>
      <c r="K3069" s="55">
        <v>45980</v>
      </c>
      <c r="L3069" s="4" t="s">
        <v>860</v>
      </c>
      <c r="M3069" s="4" t="s">
        <v>6193</v>
      </c>
      <c r="N3069" s="55" t="s">
        <v>3710</v>
      </c>
      <c r="O3069" s="4" t="s">
        <v>8204</v>
      </c>
      <c r="P3069" s="55">
        <v>45980</v>
      </c>
      <c r="Q3069" s="4" t="s">
        <v>8205</v>
      </c>
      <c r="R3069" s="4"/>
      <c r="S3069" s="4"/>
      <c r="T3069" s="4">
        <v>0</v>
      </c>
      <c r="U3069" s="4" t="s">
        <v>150</v>
      </c>
      <c r="V3069" s="4">
        <v>300226</v>
      </c>
      <c r="W3069" s="4" t="s">
        <v>8206</v>
      </c>
      <c r="X3069" s="4">
        <v>300226</v>
      </c>
      <c r="Y3069" s="4" t="s">
        <v>8206</v>
      </c>
      <c r="Z3069" s="4">
        <v>2</v>
      </c>
      <c r="AA3069" s="4" t="s">
        <v>72</v>
      </c>
      <c r="AB3069" s="4">
        <v>18</v>
      </c>
      <c r="AC3069" s="4" t="s">
        <v>907</v>
      </c>
      <c r="AD3069" s="36">
        <v>3</v>
      </c>
      <c r="AE3069" s="36" t="s">
        <v>8207</v>
      </c>
      <c r="AF3069" s="4"/>
      <c r="AG3069" s="4"/>
      <c r="AH3069" s="4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</row>
    <row r="3070" spans="1:46" ht="15.75" customHeight="1" x14ac:dyDescent="0.35">
      <c r="A3070" s="4">
        <v>2025</v>
      </c>
      <c r="B3070" s="4" t="s">
        <v>147</v>
      </c>
      <c r="C3070" s="4" t="s">
        <v>148</v>
      </c>
      <c r="D3070" s="55">
        <v>45971</v>
      </c>
      <c r="E3070" s="4" t="s">
        <v>3708</v>
      </c>
      <c r="F3070" s="4" t="s">
        <v>3709</v>
      </c>
      <c r="G3070" s="4" t="s">
        <v>37</v>
      </c>
      <c r="H3070" s="4" t="s">
        <v>38</v>
      </c>
      <c r="I3070" s="4" t="s">
        <v>748</v>
      </c>
      <c r="J3070" s="4">
        <v>4</v>
      </c>
      <c r="K3070" s="55">
        <v>45995</v>
      </c>
      <c r="L3070" s="4" t="s">
        <v>860</v>
      </c>
      <c r="M3070" s="4" t="s">
        <v>4545</v>
      </c>
      <c r="N3070" s="55" t="s">
        <v>3710</v>
      </c>
      <c r="O3070" s="4" t="s">
        <v>8208</v>
      </c>
      <c r="P3070" s="55">
        <v>45995</v>
      </c>
      <c r="Q3070" s="4" t="s">
        <v>8209</v>
      </c>
      <c r="R3070" s="4"/>
      <c r="S3070" s="4"/>
      <c r="T3070" s="4" t="s">
        <v>1921</v>
      </c>
      <c r="U3070" s="4" t="s">
        <v>150</v>
      </c>
      <c r="V3070" s="4">
        <v>301411</v>
      </c>
      <c r="W3070" s="4" t="s">
        <v>8210</v>
      </c>
      <c r="X3070" s="4">
        <v>301411</v>
      </c>
      <c r="Y3070" s="4" t="s">
        <v>8210</v>
      </c>
      <c r="Z3070" s="4">
        <v>15</v>
      </c>
      <c r="AA3070" s="4" t="s">
        <v>43</v>
      </c>
      <c r="AB3070" s="4">
        <v>10</v>
      </c>
      <c r="AC3070" s="4" t="s">
        <v>3379</v>
      </c>
      <c r="AD3070" s="36">
        <v>23</v>
      </c>
      <c r="AE3070" s="36" t="s">
        <v>8211</v>
      </c>
      <c r="AF3070" s="4"/>
      <c r="AG3070" s="4"/>
      <c r="AH3070" s="4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</row>
    <row r="3071" spans="1:46" ht="15.75" customHeight="1" x14ac:dyDescent="0.35">
      <c r="A3071" s="4">
        <v>2026</v>
      </c>
      <c r="B3071" s="4" t="s">
        <v>147</v>
      </c>
      <c r="C3071" s="4" t="s">
        <v>148</v>
      </c>
      <c r="D3071" s="55">
        <v>45967</v>
      </c>
      <c r="E3071" s="4" t="s">
        <v>3708</v>
      </c>
      <c r="F3071" s="4" t="s">
        <v>3709</v>
      </c>
      <c r="G3071" s="4" t="s">
        <v>37</v>
      </c>
      <c r="H3071" s="4" t="s">
        <v>38</v>
      </c>
      <c r="I3071" s="4" t="s">
        <v>2742</v>
      </c>
      <c r="J3071" s="4">
        <v>4</v>
      </c>
      <c r="K3071" s="55">
        <v>46076</v>
      </c>
      <c r="L3071" s="4" t="s">
        <v>860</v>
      </c>
      <c r="M3071" s="4" t="s">
        <v>2983</v>
      </c>
      <c r="N3071" s="55" t="s">
        <v>4546</v>
      </c>
      <c r="O3071" s="4" t="s">
        <v>8212</v>
      </c>
      <c r="P3071" s="55">
        <v>46076</v>
      </c>
      <c r="Q3071" s="4" t="s">
        <v>8213</v>
      </c>
      <c r="R3071" s="55">
        <v>46077</v>
      </c>
      <c r="S3071" s="4" t="s">
        <v>8214</v>
      </c>
      <c r="T3071" s="4">
        <v>0</v>
      </c>
      <c r="U3071" s="4" t="s">
        <v>150</v>
      </c>
      <c r="V3071" s="4">
        <v>300805</v>
      </c>
      <c r="W3071" s="4" t="s">
        <v>3146</v>
      </c>
      <c r="X3071" s="4">
        <v>300805</v>
      </c>
      <c r="Y3071" s="4" t="s">
        <v>3146</v>
      </c>
      <c r="Z3071" s="4">
        <v>9</v>
      </c>
      <c r="AA3071" s="4" t="s">
        <v>417</v>
      </c>
      <c r="AB3071" s="4">
        <v>1</v>
      </c>
      <c r="AC3071" s="4" t="s">
        <v>417</v>
      </c>
      <c r="AD3071" s="36">
        <v>14</v>
      </c>
      <c r="AE3071" s="36" t="s">
        <v>3147</v>
      </c>
      <c r="AF3071" s="4"/>
      <c r="AG3071" s="4"/>
      <c r="AH3071" s="4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</row>
    <row r="3072" spans="1:46" ht="15.75" customHeight="1" x14ac:dyDescent="0.35">
      <c r="A3072" s="4">
        <v>2026</v>
      </c>
      <c r="B3072" s="4" t="s">
        <v>147</v>
      </c>
      <c r="C3072" s="4" t="s">
        <v>148</v>
      </c>
      <c r="D3072" s="55">
        <v>45967</v>
      </c>
      <c r="E3072" s="4" t="s">
        <v>3708</v>
      </c>
      <c r="F3072" s="4" t="s">
        <v>3709</v>
      </c>
      <c r="G3072" s="4" t="s">
        <v>37</v>
      </c>
      <c r="H3072" s="4" t="s">
        <v>38</v>
      </c>
      <c r="I3072" s="4" t="s">
        <v>2742</v>
      </c>
      <c r="J3072" s="4">
        <v>4</v>
      </c>
      <c r="K3072" s="55">
        <v>46073</v>
      </c>
      <c r="L3072" s="4" t="s">
        <v>860</v>
      </c>
      <c r="M3072" s="4" t="s">
        <v>2983</v>
      </c>
      <c r="N3072" s="55" t="s">
        <v>4546</v>
      </c>
      <c r="O3072" s="4" t="s">
        <v>8215</v>
      </c>
      <c r="P3072" s="55">
        <v>46073</v>
      </c>
      <c r="Q3072" s="4" t="s">
        <v>8216</v>
      </c>
      <c r="R3072" s="55">
        <v>46076</v>
      </c>
      <c r="S3072" s="4" t="s">
        <v>8217</v>
      </c>
      <c r="T3072" s="56">
        <v>0</v>
      </c>
      <c r="U3072" s="56" t="s">
        <v>150</v>
      </c>
      <c r="V3072" s="56">
        <v>300796</v>
      </c>
      <c r="W3072" s="56" t="s">
        <v>8218</v>
      </c>
      <c r="X3072" s="56">
        <v>300796</v>
      </c>
      <c r="Y3072" s="56" t="s">
        <v>8218</v>
      </c>
      <c r="Z3072" s="56">
        <v>9</v>
      </c>
      <c r="AA3072" s="56" t="s">
        <v>417</v>
      </c>
      <c r="AB3072" s="56">
        <v>1</v>
      </c>
      <c r="AC3072" s="56" t="s">
        <v>417</v>
      </c>
      <c r="AD3072" s="37">
        <v>5</v>
      </c>
      <c r="AE3072" s="37" t="s">
        <v>8219</v>
      </c>
      <c r="AF3072" s="4"/>
      <c r="AG3072" s="4"/>
      <c r="AH3072" s="4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</row>
    <row r="3073" spans="1:46" ht="15.75" customHeight="1" x14ac:dyDescent="0.35">
      <c r="A3073" s="4">
        <v>2026</v>
      </c>
      <c r="B3073" s="4" t="s">
        <v>147</v>
      </c>
      <c r="C3073" s="4" t="s">
        <v>207</v>
      </c>
      <c r="D3073" s="55">
        <v>45964</v>
      </c>
      <c r="E3073" s="4" t="s">
        <v>3708</v>
      </c>
      <c r="F3073" s="4" t="s">
        <v>3709</v>
      </c>
      <c r="G3073" s="4" t="s">
        <v>37</v>
      </c>
      <c r="H3073" s="4" t="s">
        <v>4538</v>
      </c>
      <c r="I3073" s="4" t="s">
        <v>2742</v>
      </c>
      <c r="J3073" s="4">
        <v>2</v>
      </c>
      <c r="K3073" s="55">
        <v>46022</v>
      </c>
      <c r="L3073" s="4" t="s">
        <v>4540</v>
      </c>
      <c r="M3073" s="4"/>
      <c r="N3073" s="55" t="s">
        <v>3710</v>
      </c>
      <c r="O3073" s="4"/>
      <c r="P3073" s="55"/>
      <c r="Q3073" s="4"/>
      <c r="R3073" s="4"/>
      <c r="S3073" s="4"/>
      <c r="T3073" s="4">
        <v>0</v>
      </c>
      <c r="U3073" s="4" t="s">
        <v>150</v>
      </c>
      <c r="V3073" s="4">
        <v>301810</v>
      </c>
      <c r="W3073" s="4" t="s">
        <v>8220</v>
      </c>
      <c r="X3073" s="4">
        <v>301810</v>
      </c>
      <c r="Y3073" s="4" t="s">
        <v>8220</v>
      </c>
      <c r="Z3073" s="4">
        <v>24</v>
      </c>
      <c r="AA3073" s="4" t="s">
        <v>569</v>
      </c>
      <c r="AB3073" s="4">
        <v>2</v>
      </c>
      <c r="AC3073" s="4" t="s">
        <v>8221</v>
      </c>
      <c r="AD3073" s="36">
        <v>1</v>
      </c>
      <c r="AE3073" s="36" t="s">
        <v>8222</v>
      </c>
      <c r="AF3073" s="4"/>
      <c r="AG3073" s="4"/>
      <c r="AH3073" s="4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</row>
    <row r="3074" spans="1:46" ht="15.75" customHeight="1" x14ac:dyDescent="0.35">
      <c r="A3074" s="4">
        <v>2026</v>
      </c>
      <c r="B3074" s="4" t="s">
        <v>147</v>
      </c>
      <c r="C3074" s="4" t="s">
        <v>148</v>
      </c>
      <c r="D3074" s="55">
        <v>45964</v>
      </c>
      <c r="E3074" s="4" t="s">
        <v>3708</v>
      </c>
      <c r="F3074" s="4" t="s">
        <v>3709</v>
      </c>
      <c r="G3074" s="4" t="s">
        <v>37</v>
      </c>
      <c r="H3074" s="4" t="s">
        <v>38</v>
      </c>
      <c r="I3074" s="4" t="s">
        <v>2742</v>
      </c>
      <c r="J3074" s="4">
        <v>4</v>
      </c>
      <c r="K3074" s="60">
        <v>46078</v>
      </c>
      <c r="L3074" s="4" t="s">
        <v>860</v>
      </c>
      <c r="M3074" s="4" t="s">
        <v>5530</v>
      </c>
      <c r="N3074" s="55" t="s">
        <v>3710</v>
      </c>
      <c r="O3074" s="4" t="s">
        <v>8223</v>
      </c>
      <c r="P3074" s="55">
        <v>46078</v>
      </c>
      <c r="Q3074" s="4" t="s">
        <v>8224</v>
      </c>
      <c r="R3074" s="55">
        <v>46078</v>
      </c>
      <c r="S3074" s="4" t="s">
        <v>8225</v>
      </c>
      <c r="T3074" s="4">
        <v>0</v>
      </c>
      <c r="U3074" s="4" t="s">
        <v>150</v>
      </c>
      <c r="V3074" s="4">
        <v>301815</v>
      </c>
      <c r="W3074" s="4" t="s">
        <v>8226</v>
      </c>
      <c r="X3074" s="4">
        <v>301815</v>
      </c>
      <c r="Y3074" s="4" t="s">
        <v>8226</v>
      </c>
      <c r="Z3074" s="4">
        <v>24</v>
      </c>
      <c r="AA3074" s="4" t="s">
        <v>569</v>
      </c>
      <c r="AB3074" s="4">
        <v>3</v>
      </c>
      <c r="AC3074" s="4" t="s">
        <v>8227</v>
      </c>
      <c r="AD3074" s="36">
        <v>4</v>
      </c>
      <c r="AE3074" s="36" t="s">
        <v>8228</v>
      </c>
      <c r="AF3074" s="4"/>
      <c r="AG3074" s="4"/>
      <c r="AH3074" s="4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</row>
    <row r="3075" spans="1:46" ht="15.75" customHeight="1" x14ac:dyDescent="0.35">
      <c r="A3075" s="4">
        <v>2026</v>
      </c>
      <c r="B3075" s="4" t="s">
        <v>147</v>
      </c>
      <c r="C3075" s="4" t="s">
        <v>148</v>
      </c>
      <c r="D3075" s="55">
        <v>45967</v>
      </c>
      <c r="E3075" s="4" t="s">
        <v>3708</v>
      </c>
      <c r="F3075" s="4" t="s">
        <v>3709</v>
      </c>
      <c r="G3075" s="4" t="s">
        <v>37</v>
      </c>
      <c r="H3075" s="4" t="s">
        <v>38</v>
      </c>
      <c r="I3075" s="4" t="s">
        <v>2742</v>
      </c>
      <c r="J3075" s="4">
        <v>4</v>
      </c>
      <c r="K3075" s="55">
        <v>46098</v>
      </c>
      <c r="L3075" s="4" t="s">
        <v>860</v>
      </c>
      <c r="M3075" s="4" t="s">
        <v>3632</v>
      </c>
      <c r="N3075" s="55" t="s">
        <v>4546</v>
      </c>
      <c r="O3075" s="4" t="s">
        <v>8229</v>
      </c>
      <c r="P3075" s="55">
        <v>46098</v>
      </c>
      <c r="Q3075" s="4" t="s">
        <v>8230</v>
      </c>
      <c r="R3075" s="4"/>
      <c r="S3075" s="4"/>
      <c r="T3075" s="4">
        <v>0</v>
      </c>
      <c r="U3075" s="4" t="s">
        <v>150</v>
      </c>
      <c r="V3075" s="4">
        <v>300833</v>
      </c>
      <c r="W3075" s="4" t="s">
        <v>8231</v>
      </c>
      <c r="X3075" s="4">
        <v>300833</v>
      </c>
      <c r="Y3075" s="4" t="s">
        <v>8231</v>
      </c>
      <c r="Z3075" s="4">
        <v>9</v>
      </c>
      <c r="AA3075" s="4" t="s">
        <v>417</v>
      </c>
      <c r="AB3075" s="4">
        <v>4</v>
      </c>
      <c r="AC3075" s="4" t="s">
        <v>716</v>
      </c>
      <c r="AD3075" s="36">
        <v>5</v>
      </c>
      <c r="AE3075" s="36" t="s">
        <v>8232</v>
      </c>
      <c r="AF3075" s="4"/>
      <c r="AG3075" s="4"/>
      <c r="AH3075" s="4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</row>
    <row r="3076" spans="1:46" s="32" customFormat="1" ht="15.75" customHeight="1" x14ac:dyDescent="0.3">
      <c r="A3076" s="4">
        <v>2025</v>
      </c>
      <c r="B3076" s="4" t="s">
        <v>147</v>
      </c>
      <c r="C3076" s="4" t="s">
        <v>148</v>
      </c>
      <c r="D3076" s="55">
        <v>45964</v>
      </c>
      <c r="E3076" s="4" t="s">
        <v>3708</v>
      </c>
      <c r="F3076" s="4" t="s">
        <v>3709</v>
      </c>
      <c r="G3076" s="4" t="s">
        <v>37</v>
      </c>
      <c r="H3076" s="4" t="s">
        <v>38</v>
      </c>
      <c r="I3076" s="4" t="s">
        <v>4515</v>
      </c>
      <c r="J3076" s="4">
        <v>3</v>
      </c>
      <c r="K3076" s="55">
        <v>45989</v>
      </c>
      <c r="L3076" s="4" t="s">
        <v>860</v>
      </c>
      <c r="M3076" s="4" t="s">
        <v>4585</v>
      </c>
      <c r="N3076" s="55" t="s">
        <v>4516</v>
      </c>
      <c r="O3076" s="4" t="s">
        <v>8233</v>
      </c>
      <c r="P3076" s="55">
        <v>45989</v>
      </c>
      <c r="Q3076" s="4" t="s">
        <v>8234</v>
      </c>
      <c r="R3076" s="4"/>
      <c r="S3076" s="4"/>
      <c r="T3076" s="56" t="s">
        <v>1921</v>
      </c>
      <c r="U3076" s="56" t="s">
        <v>150</v>
      </c>
      <c r="V3076" s="56">
        <v>300039</v>
      </c>
      <c r="W3076" s="56" t="s">
        <v>8235</v>
      </c>
      <c r="X3076" s="56">
        <v>300039</v>
      </c>
      <c r="Y3076" s="56" t="s">
        <v>8235</v>
      </c>
      <c r="Z3076" s="56">
        <v>1</v>
      </c>
      <c r="AA3076" s="56" t="s">
        <v>67</v>
      </c>
      <c r="AB3076" s="56">
        <v>3</v>
      </c>
      <c r="AC3076" s="56" t="s">
        <v>6151</v>
      </c>
      <c r="AD3076" s="37">
        <v>12</v>
      </c>
      <c r="AE3076" s="37" t="s">
        <v>8236</v>
      </c>
      <c r="AF3076" s="4"/>
      <c r="AG3076" s="4"/>
      <c r="AH3076" s="4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</row>
    <row r="3077" spans="1:46" ht="15.75" customHeight="1" x14ac:dyDescent="0.35">
      <c r="A3077" s="4">
        <v>2026</v>
      </c>
      <c r="B3077" s="4" t="s">
        <v>147</v>
      </c>
      <c r="C3077" s="4" t="s">
        <v>148</v>
      </c>
      <c r="D3077" s="55">
        <v>45966</v>
      </c>
      <c r="E3077" s="4" t="s">
        <v>3708</v>
      </c>
      <c r="F3077" s="4" t="s">
        <v>3709</v>
      </c>
      <c r="G3077" s="4" t="s">
        <v>37</v>
      </c>
      <c r="H3077" s="4" t="s">
        <v>38</v>
      </c>
      <c r="I3077" s="4" t="s">
        <v>2742</v>
      </c>
      <c r="J3077" s="4">
        <v>4</v>
      </c>
      <c r="K3077" s="57">
        <v>46076</v>
      </c>
      <c r="L3077" s="4" t="s">
        <v>860</v>
      </c>
      <c r="M3077" s="4" t="s">
        <v>2983</v>
      </c>
      <c r="N3077" s="55" t="s">
        <v>4546</v>
      </c>
      <c r="O3077" s="4" t="s">
        <v>8237</v>
      </c>
      <c r="P3077" s="57">
        <v>46076</v>
      </c>
      <c r="Q3077" s="4" t="s">
        <v>8238</v>
      </c>
      <c r="R3077" s="57">
        <v>46077</v>
      </c>
      <c r="S3077" s="4" t="s">
        <v>8239</v>
      </c>
      <c r="T3077" s="56">
        <v>0</v>
      </c>
      <c r="U3077" s="56" t="s">
        <v>150</v>
      </c>
      <c r="V3077" s="56">
        <v>300835</v>
      </c>
      <c r="W3077" s="56" t="s">
        <v>8240</v>
      </c>
      <c r="X3077" s="56">
        <v>300835</v>
      </c>
      <c r="Y3077" s="56" t="s">
        <v>8240</v>
      </c>
      <c r="Z3077" s="56">
        <v>9</v>
      </c>
      <c r="AA3077" s="56" t="s">
        <v>417</v>
      </c>
      <c r="AB3077" s="56">
        <v>4</v>
      </c>
      <c r="AC3077" s="56" t="s">
        <v>716</v>
      </c>
      <c r="AD3077" s="37">
        <v>7</v>
      </c>
      <c r="AE3077" s="37" t="s">
        <v>8241</v>
      </c>
      <c r="AF3077" s="4"/>
      <c r="AG3077" s="4"/>
      <c r="AH3077" s="4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</row>
    <row r="3078" spans="1:46" ht="15.75" customHeight="1" x14ac:dyDescent="0.35">
      <c r="A3078" s="4">
        <v>2026</v>
      </c>
      <c r="B3078" s="4" t="s">
        <v>147</v>
      </c>
      <c r="C3078" s="4" t="s">
        <v>148</v>
      </c>
      <c r="D3078" s="55">
        <v>45961</v>
      </c>
      <c r="E3078" s="4" t="s">
        <v>3708</v>
      </c>
      <c r="F3078" s="4" t="s">
        <v>3709</v>
      </c>
      <c r="G3078" s="4" t="s">
        <v>37</v>
      </c>
      <c r="H3078" s="4" t="s">
        <v>38</v>
      </c>
      <c r="I3078" s="4" t="s">
        <v>2742</v>
      </c>
      <c r="J3078" s="4">
        <v>4</v>
      </c>
      <c r="K3078" s="55">
        <v>46057</v>
      </c>
      <c r="L3078" s="4" t="s">
        <v>860</v>
      </c>
      <c r="M3078" s="4" t="s">
        <v>5415</v>
      </c>
      <c r="N3078" s="55" t="s">
        <v>3710</v>
      </c>
      <c r="O3078" s="4" t="s">
        <v>8242</v>
      </c>
      <c r="P3078" s="55">
        <v>46057</v>
      </c>
      <c r="Q3078" s="4" t="s">
        <v>8243</v>
      </c>
      <c r="R3078" s="55">
        <v>46057</v>
      </c>
      <c r="S3078" s="4" t="s">
        <v>8244</v>
      </c>
      <c r="T3078" s="4">
        <v>0</v>
      </c>
      <c r="U3078" s="4" t="s">
        <v>150</v>
      </c>
      <c r="V3078" s="4">
        <v>301564</v>
      </c>
      <c r="W3078" s="4" t="s">
        <v>8245</v>
      </c>
      <c r="X3078" s="4">
        <v>301564</v>
      </c>
      <c r="Y3078" s="4" t="s">
        <v>8245</v>
      </c>
      <c r="Z3078" s="4">
        <v>20</v>
      </c>
      <c r="AA3078" s="4" t="s">
        <v>324</v>
      </c>
      <c r="AB3078" s="4">
        <v>4</v>
      </c>
      <c r="AC3078" s="4" t="s">
        <v>1570</v>
      </c>
      <c r="AD3078" s="36">
        <v>9</v>
      </c>
      <c r="AE3078" s="36" t="s">
        <v>8246</v>
      </c>
      <c r="AF3078" s="4"/>
      <c r="AG3078" s="4"/>
      <c r="AH3078" s="4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</row>
    <row r="3079" spans="1:46" ht="15.75" customHeight="1" x14ac:dyDescent="0.35">
      <c r="A3079" s="4">
        <v>2026</v>
      </c>
      <c r="B3079" s="4" t="s">
        <v>147</v>
      </c>
      <c r="C3079" s="4" t="s">
        <v>148</v>
      </c>
      <c r="D3079" s="55">
        <v>45961</v>
      </c>
      <c r="E3079" s="4" t="s">
        <v>3708</v>
      </c>
      <c r="F3079" s="4" t="s">
        <v>3709</v>
      </c>
      <c r="G3079" s="4" t="s">
        <v>37</v>
      </c>
      <c r="H3079" s="4" t="s">
        <v>38</v>
      </c>
      <c r="I3079" s="4" t="s">
        <v>2742</v>
      </c>
      <c r="J3079" s="4">
        <v>4</v>
      </c>
      <c r="K3079" s="57">
        <v>46078</v>
      </c>
      <c r="L3079" s="4" t="s">
        <v>860</v>
      </c>
      <c r="M3079" s="4" t="s">
        <v>5530</v>
      </c>
      <c r="N3079" s="55" t="s">
        <v>3710</v>
      </c>
      <c r="O3079" s="4" t="s">
        <v>8247</v>
      </c>
      <c r="P3079" s="57">
        <v>46078</v>
      </c>
      <c r="Q3079" s="4" t="s">
        <v>8248</v>
      </c>
      <c r="R3079" s="56"/>
      <c r="S3079" s="4"/>
      <c r="T3079" s="56">
        <v>0</v>
      </c>
      <c r="U3079" s="56" t="s">
        <v>150</v>
      </c>
      <c r="V3079" s="56">
        <v>301560</v>
      </c>
      <c r="W3079" s="56" t="s">
        <v>8249</v>
      </c>
      <c r="X3079" s="56">
        <v>301560</v>
      </c>
      <c r="Y3079" s="56" t="s">
        <v>8249</v>
      </c>
      <c r="Z3079" s="56">
        <v>20</v>
      </c>
      <c r="AA3079" s="56" t="s">
        <v>324</v>
      </c>
      <c r="AB3079" s="56">
        <v>4</v>
      </c>
      <c r="AC3079" s="56" t="s">
        <v>1570</v>
      </c>
      <c r="AD3079" s="37">
        <v>5</v>
      </c>
      <c r="AE3079" s="37" t="s">
        <v>1570</v>
      </c>
      <c r="AF3079" s="4"/>
      <c r="AG3079" s="4"/>
      <c r="AH3079" s="4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</row>
    <row r="3080" spans="1:46" ht="15" customHeight="1" x14ac:dyDescent="0.35">
      <c r="A3080" s="4">
        <v>2026</v>
      </c>
      <c r="B3080" s="4" t="s">
        <v>147</v>
      </c>
      <c r="C3080" s="4" t="s">
        <v>148</v>
      </c>
      <c r="D3080" s="55">
        <v>45964</v>
      </c>
      <c r="E3080" s="4" t="s">
        <v>3708</v>
      </c>
      <c r="F3080" s="4" t="s">
        <v>3709</v>
      </c>
      <c r="G3080" s="4" t="s">
        <v>37</v>
      </c>
      <c r="H3080" s="4" t="s">
        <v>4538</v>
      </c>
      <c r="I3080" s="4" t="s">
        <v>2742</v>
      </c>
      <c r="J3080" s="4">
        <v>2</v>
      </c>
      <c r="K3080" s="55">
        <v>46052</v>
      </c>
      <c r="L3080" s="4" t="s">
        <v>4540</v>
      </c>
      <c r="M3080" s="4" t="s">
        <v>8250</v>
      </c>
      <c r="N3080" s="55" t="s">
        <v>3710</v>
      </c>
      <c r="O3080" s="4"/>
      <c r="P3080" s="55"/>
      <c r="Q3080" s="4"/>
      <c r="R3080" s="4"/>
      <c r="S3080" s="4"/>
      <c r="T3080" s="4">
        <v>0</v>
      </c>
      <c r="U3080" s="4" t="s">
        <v>150</v>
      </c>
      <c r="V3080" s="4">
        <v>300802</v>
      </c>
      <c r="W3080" s="4" t="s">
        <v>8251</v>
      </c>
      <c r="X3080" s="4">
        <v>300802</v>
      </c>
      <c r="Y3080" s="4" t="s">
        <v>8251</v>
      </c>
      <c r="Z3080" s="4">
        <v>9</v>
      </c>
      <c r="AA3080" s="4" t="s">
        <v>417</v>
      </c>
      <c r="AB3080" s="4">
        <v>1</v>
      </c>
      <c r="AC3080" s="4" t="s">
        <v>417</v>
      </c>
      <c r="AD3080" s="36">
        <v>11</v>
      </c>
      <c r="AE3080" s="36" t="s">
        <v>3012</v>
      </c>
      <c r="AF3080" s="4"/>
      <c r="AG3080" s="4"/>
      <c r="AH3080" s="4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</row>
    <row r="3081" spans="1:46" ht="15.75" customHeight="1" x14ac:dyDescent="0.35">
      <c r="A3081" s="4">
        <v>2026</v>
      </c>
      <c r="B3081" s="4" t="s">
        <v>147</v>
      </c>
      <c r="C3081" s="4" t="s">
        <v>148</v>
      </c>
      <c r="D3081" s="55">
        <v>45987</v>
      </c>
      <c r="E3081" s="4" t="s">
        <v>3708</v>
      </c>
      <c r="F3081" s="4" t="s">
        <v>3709</v>
      </c>
      <c r="G3081" s="4" t="s">
        <v>37</v>
      </c>
      <c r="H3081" s="4" t="s">
        <v>38</v>
      </c>
      <c r="I3081" s="4" t="s">
        <v>2742</v>
      </c>
      <c r="J3081" s="4">
        <v>4</v>
      </c>
      <c r="K3081" s="57">
        <v>46073</v>
      </c>
      <c r="L3081" s="4" t="s">
        <v>860</v>
      </c>
      <c r="M3081" s="4" t="s">
        <v>2983</v>
      </c>
      <c r="N3081" s="55" t="s">
        <v>4546</v>
      </c>
      <c r="O3081" s="4" t="s">
        <v>8252</v>
      </c>
      <c r="P3081" s="57">
        <v>46073</v>
      </c>
      <c r="Q3081" s="4" t="s">
        <v>8253</v>
      </c>
      <c r="R3081" s="57">
        <v>46076</v>
      </c>
      <c r="S3081" s="4" t="s">
        <v>8254</v>
      </c>
      <c r="T3081" s="56">
        <v>0</v>
      </c>
      <c r="U3081" s="56" t="s">
        <v>150</v>
      </c>
      <c r="V3081" s="56">
        <v>300875</v>
      </c>
      <c r="W3081" s="56" t="s">
        <v>3551</v>
      </c>
      <c r="X3081" s="56">
        <v>300875</v>
      </c>
      <c r="Y3081" s="56" t="s">
        <v>3551</v>
      </c>
      <c r="Z3081" s="56">
        <v>9</v>
      </c>
      <c r="AA3081" s="56" t="s">
        <v>417</v>
      </c>
      <c r="AB3081" s="56">
        <v>1</v>
      </c>
      <c r="AC3081" s="56" t="s">
        <v>417</v>
      </c>
      <c r="AD3081" s="37">
        <v>19</v>
      </c>
      <c r="AE3081" s="37" t="s">
        <v>3552</v>
      </c>
      <c r="AF3081" s="4"/>
      <c r="AG3081" s="4"/>
      <c r="AH3081" s="4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</row>
    <row r="3082" spans="1:46" ht="15.75" customHeight="1" x14ac:dyDescent="0.35">
      <c r="A3082" s="4">
        <v>2025</v>
      </c>
      <c r="B3082" s="4" t="s">
        <v>147</v>
      </c>
      <c r="C3082" s="4" t="s">
        <v>148</v>
      </c>
      <c r="D3082" s="55">
        <v>45965</v>
      </c>
      <c r="E3082" s="4" t="s">
        <v>3708</v>
      </c>
      <c r="F3082" s="4" t="s">
        <v>3709</v>
      </c>
      <c r="G3082" s="4" t="s">
        <v>37</v>
      </c>
      <c r="H3082" s="4" t="s">
        <v>38</v>
      </c>
      <c r="I3082" s="4" t="s">
        <v>2742</v>
      </c>
      <c r="J3082" s="4">
        <v>3</v>
      </c>
      <c r="K3082" s="55">
        <v>45988</v>
      </c>
      <c r="L3082" s="4" t="s">
        <v>860</v>
      </c>
      <c r="M3082" s="4" t="s">
        <v>5530</v>
      </c>
      <c r="N3082" s="55" t="s">
        <v>3710</v>
      </c>
      <c r="O3082" s="4" t="s">
        <v>8255</v>
      </c>
      <c r="P3082" s="55">
        <v>45988</v>
      </c>
      <c r="Q3082" s="4" t="s">
        <v>8256</v>
      </c>
      <c r="R3082" s="4"/>
      <c r="S3082" s="4"/>
      <c r="T3082" s="56">
        <v>0</v>
      </c>
      <c r="U3082" s="56" t="s">
        <v>150</v>
      </c>
      <c r="V3082" s="4">
        <v>301559</v>
      </c>
      <c r="W3082" s="56" t="s">
        <v>8257</v>
      </c>
      <c r="X3082" s="4">
        <v>301559</v>
      </c>
      <c r="Y3082" s="56" t="s">
        <v>8257</v>
      </c>
      <c r="Z3082" s="56">
        <v>20</v>
      </c>
      <c r="AA3082" s="56" t="s">
        <v>324</v>
      </c>
      <c r="AB3082" s="56">
        <v>4</v>
      </c>
      <c r="AC3082" s="56" t="s">
        <v>1570</v>
      </c>
      <c r="AD3082" s="37">
        <v>4</v>
      </c>
      <c r="AE3082" s="37" t="s">
        <v>8258</v>
      </c>
      <c r="AF3082" s="4"/>
      <c r="AG3082" s="4"/>
      <c r="AH3082" s="4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</row>
    <row r="3083" spans="1:46" ht="15.75" customHeight="1" x14ac:dyDescent="0.35">
      <c r="A3083" s="4">
        <v>2026</v>
      </c>
      <c r="B3083" s="4" t="s">
        <v>62</v>
      </c>
      <c r="C3083" s="4" t="s">
        <v>62</v>
      </c>
      <c r="D3083" s="55">
        <v>45968</v>
      </c>
      <c r="E3083" s="4" t="s">
        <v>3708</v>
      </c>
      <c r="F3083" s="4" t="s">
        <v>3709</v>
      </c>
      <c r="G3083" s="4" t="s">
        <v>37</v>
      </c>
      <c r="H3083" s="4" t="s">
        <v>38</v>
      </c>
      <c r="I3083" s="4" t="s">
        <v>2755</v>
      </c>
      <c r="J3083" s="4">
        <v>5</v>
      </c>
      <c r="K3083" s="57">
        <v>46069</v>
      </c>
      <c r="L3083" s="4" t="s">
        <v>860</v>
      </c>
      <c r="M3083" s="4" t="s">
        <v>5415</v>
      </c>
      <c r="N3083" s="55" t="s">
        <v>3710</v>
      </c>
      <c r="O3083" s="4" t="s">
        <v>8259</v>
      </c>
      <c r="P3083" s="57">
        <v>46069</v>
      </c>
      <c r="Q3083" s="4" t="s">
        <v>8260</v>
      </c>
      <c r="R3083" s="60">
        <v>46069</v>
      </c>
      <c r="S3083" s="4" t="s">
        <v>8261</v>
      </c>
      <c r="T3083" s="56">
        <v>99</v>
      </c>
      <c r="U3083" s="56" t="s">
        <v>64</v>
      </c>
      <c r="V3083" s="56">
        <v>446</v>
      </c>
      <c r="W3083" s="56" t="s">
        <v>559</v>
      </c>
      <c r="X3083" s="56">
        <v>789</v>
      </c>
      <c r="Y3083" s="56" t="s">
        <v>560</v>
      </c>
      <c r="Z3083" s="56">
        <v>8</v>
      </c>
      <c r="AA3083" s="56" t="s">
        <v>191</v>
      </c>
      <c r="AB3083" s="56">
        <v>1</v>
      </c>
      <c r="AC3083" s="56" t="s">
        <v>191</v>
      </c>
      <c r="AD3083" s="37">
        <v>8</v>
      </c>
      <c r="AE3083" s="37" t="s">
        <v>561</v>
      </c>
      <c r="AF3083" s="4"/>
      <c r="AG3083" s="4"/>
      <c r="AH3083" s="4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</row>
    <row r="3084" spans="1:46" ht="15.75" customHeight="1" x14ac:dyDescent="0.35">
      <c r="A3084" s="4">
        <v>2025</v>
      </c>
      <c r="B3084" s="4" t="s">
        <v>147</v>
      </c>
      <c r="C3084" s="4" t="s">
        <v>148</v>
      </c>
      <c r="D3084" s="55">
        <v>45971</v>
      </c>
      <c r="E3084" s="4" t="s">
        <v>3708</v>
      </c>
      <c r="F3084" s="4" t="s">
        <v>3709</v>
      </c>
      <c r="G3084" s="4" t="s">
        <v>37</v>
      </c>
      <c r="H3084" s="4" t="s">
        <v>38</v>
      </c>
      <c r="I3084" s="4" t="s">
        <v>2742</v>
      </c>
      <c r="J3084" s="4">
        <v>3</v>
      </c>
      <c r="K3084" s="55">
        <v>46014</v>
      </c>
      <c r="L3084" s="4" t="s">
        <v>860</v>
      </c>
      <c r="M3084" s="4" t="s">
        <v>5530</v>
      </c>
      <c r="N3084" s="55" t="s">
        <v>3710</v>
      </c>
      <c r="O3084" s="4" t="s">
        <v>8262</v>
      </c>
      <c r="P3084" s="55">
        <v>46014</v>
      </c>
      <c r="Q3084" s="4" t="s">
        <v>8263</v>
      </c>
      <c r="R3084" s="4"/>
      <c r="S3084" s="4"/>
      <c r="T3084" s="4">
        <v>0</v>
      </c>
      <c r="U3084" s="4" t="s">
        <v>150</v>
      </c>
      <c r="V3084" s="4">
        <v>301575</v>
      </c>
      <c r="W3084" s="4" t="s">
        <v>8264</v>
      </c>
      <c r="X3084" s="4">
        <v>301575</v>
      </c>
      <c r="Y3084" s="4" t="s">
        <v>8264</v>
      </c>
      <c r="Z3084" s="4">
        <v>20</v>
      </c>
      <c r="AA3084" s="4" t="s">
        <v>324</v>
      </c>
      <c r="AB3084" s="4">
        <v>6</v>
      </c>
      <c r="AC3084" s="4" t="s">
        <v>825</v>
      </c>
      <c r="AD3084" s="36">
        <v>3</v>
      </c>
      <c r="AE3084" s="36" t="s">
        <v>8265</v>
      </c>
      <c r="AF3084" s="4"/>
      <c r="AG3084" s="4"/>
      <c r="AH3084" s="4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</row>
    <row r="3085" spans="1:46" ht="15.75" customHeight="1" x14ac:dyDescent="0.35">
      <c r="A3085" s="4">
        <v>2026</v>
      </c>
      <c r="B3085" s="4" t="s">
        <v>147</v>
      </c>
      <c r="C3085" s="4" t="s">
        <v>148</v>
      </c>
      <c r="D3085" s="55">
        <v>45972</v>
      </c>
      <c r="E3085" s="4" t="s">
        <v>3708</v>
      </c>
      <c r="F3085" s="4" t="s">
        <v>3709</v>
      </c>
      <c r="G3085" s="4" t="s">
        <v>37</v>
      </c>
      <c r="H3085" s="4" t="s">
        <v>38</v>
      </c>
      <c r="I3085" s="4" t="s">
        <v>2742</v>
      </c>
      <c r="J3085" s="4">
        <v>4</v>
      </c>
      <c r="K3085" s="55">
        <v>46069</v>
      </c>
      <c r="L3085" s="4" t="s">
        <v>860</v>
      </c>
      <c r="M3085" s="4" t="s">
        <v>5415</v>
      </c>
      <c r="N3085" s="55" t="s">
        <v>3710</v>
      </c>
      <c r="O3085" s="4" t="s">
        <v>8266</v>
      </c>
      <c r="P3085" s="55">
        <v>46069</v>
      </c>
      <c r="Q3085" s="4" t="s">
        <v>8267</v>
      </c>
      <c r="R3085" s="55">
        <v>46069</v>
      </c>
      <c r="S3085" s="4" t="s">
        <v>8268</v>
      </c>
      <c r="T3085" s="4">
        <v>0</v>
      </c>
      <c r="U3085" s="4" t="s">
        <v>150</v>
      </c>
      <c r="V3085" s="4">
        <v>301563</v>
      </c>
      <c r="W3085" s="4" t="s">
        <v>3082</v>
      </c>
      <c r="X3085" s="4">
        <v>301563</v>
      </c>
      <c r="Y3085" s="4" t="s">
        <v>3082</v>
      </c>
      <c r="Z3085" s="4">
        <v>20</v>
      </c>
      <c r="AA3085" s="4" t="s">
        <v>324</v>
      </c>
      <c r="AB3085" s="4">
        <v>4</v>
      </c>
      <c r="AC3085" s="4" t="s">
        <v>1570</v>
      </c>
      <c r="AD3085" s="36">
        <v>8</v>
      </c>
      <c r="AE3085" s="36" t="s">
        <v>3083</v>
      </c>
      <c r="AF3085" s="4"/>
      <c r="AG3085" s="4"/>
      <c r="AH3085" s="4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</row>
    <row r="3086" spans="1:46" ht="15.75" customHeight="1" x14ac:dyDescent="0.35">
      <c r="A3086" s="4">
        <v>2025</v>
      </c>
      <c r="B3086" s="4" t="s">
        <v>147</v>
      </c>
      <c r="C3086" s="4" t="s">
        <v>148</v>
      </c>
      <c r="D3086" s="55">
        <v>45972</v>
      </c>
      <c r="E3086" s="4" t="s">
        <v>3708</v>
      </c>
      <c r="F3086" s="4" t="s">
        <v>3709</v>
      </c>
      <c r="G3086" s="4" t="s">
        <v>37</v>
      </c>
      <c r="H3086" s="4" t="s">
        <v>38</v>
      </c>
      <c r="I3086" s="4" t="s">
        <v>2742</v>
      </c>
      <c r="J3086" s="4">
        <v>3</v>
      </c>
      <c r="K3086" s="55">
        <v>45996</v>
      </c>
      <c r="L3086" s="4" t="s">
        <v>860</v>
      </c>
      <c r="M3086" s="4" t="s">
        <v>5530</v>
      </c>
      <c r="N3086" s="55" t="s">
        <v>3710</v>
      </c>
      <c r="O3086" s="4" t="s">
        <v>8269</v>
      </c>
      <c r="P3086" s="55">
        <v>45996</v>
      </c>
      <c r="Q3086" s="4" t="s">
        <v>8270</v>
      </c>
      <c r="R3086" s="4"/>
      <c r="S3086" s="4"/>
      <c r="T3086" s="56">
        <v>0</v>
      </c>
      <c r="U3086" s="56" t="s">
        <v>150</v>
      </c>
      <c r="V3086" s="4">
        <v>301558</v>
      </c>
      <c r="W3086" s="56" t="s">
        <v>8271</v>
      </c>
      <c r="X3086" s="4">
        <v>301558</v>
      </c>
      <c r="Y3086" s="56" t="s">
        <v>8271</v>
      </c>
      <c r="Z3086" s="56">
        <v>20</v>
      </c>
      <c r="AA3086" s="56" t="s">
        <v>324</v>
      </c>
      <c r="AB3086" s="56">
        <v>4</v>
      </c>
      <c r="AC3086" s="56" t="s">
        <v>1570</v>
      </c>
      <c r="AD3086" s="37">
        <v>3</v>
      </c>
      <c r="AE3086" s="37" t="s">
        <v>8272</v>
      </c>
      <c r="AF3086" s="4"/>
      <c r="AG3086" s="4"/>
      <c r="AH3086" s="4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</row>
    <row r="3087" spans="1:46" ht="15.75" customHeight="1" x14ac:dyDescent="0.35">
      <c r="A3087" s="4">
        <v>2026</v>
      </c>
      <c r="B3087" s="4" t="s">
        <v>147</v>
      </c>
      <c r="C3087" s="4" t="s">
        <v>148</v>
      </c>
      <c r="D3087" s="55">
        <v>45972</v>
      </c>
      <c r="E3087" s="4" t="s">
        <v>3708</v>
      </c>
      <c r="F3087" s="4" t="s">
        <v>3709</v>
      </c>
      <c r="G3087" s="4" t="s">
        <v>37</v>
      </c>
      <c r="H3087" s="4" t="s">
        <v>38</v>
      </c>
      <c r="I3087" s="4" t="s">
        <v>2742</v>
      </c>
      <c r="J3087" s="4">
        <v>5</v>
      </c>
      <c r="K3087" s="55">
        <v>46098</v>
      </c>
      <c r="L3087" s="4" t="s">
        <v>860</v>
      </c>
      <c r="M3087" s="4" t="s">
        <v>3632</v>
      </c>
      <c r="N3087" s="55" t="s">
        <v>5332</v>
      </c>
      <c r="O3087" s="4" t="s">
        <v>8273</v>
      </c>
      <c r="P3087" s="55">
        <v>46098</v>
      </c>
      <c r="Q3087" s="4" t="s">
        <v>8274</v>
      </c>
      <c r="R3087" s="4"/>
      <c r="S3087" s="4"/>
      <c r="T3087" s="4">
        <v>0</v>
      </c>
      <c r="U3087" s="4" t="s">
        <v>150</v>
      </c>
      <c r="V3087" s="4">
        <v>300873</v>
      </c>
      <c r="W3087" s="4" t="s">
        <v>8275</v>
      </c>
      <c r="X3087" s="4">
        <v>300873</v>
      </c>
      <c r="Y3087" s="4" t="s">
        <v>8275</v>
      </c>
      <c r="Z3087" s="4">
        <v>9</v>
      </c>
      <c r="AA3087" s="4" t="s">
        <v>417</v>
      </c>
      <c r="AB3087" s="4">
        <v>7</v>
      </c>
      <c r="AC3087" s="4" t="s">
        <v>495</v>
      </c>
      <c r="AD3087" s="36">
        <v>6</v>
      </c>
      <c r="AE3087" s="36" t="s">
        <v>496</v>
      </c>
      <c r="AF3087" s="4"/>
      <c r="AG3087" s="4"/>
      <c r="AH3087" s="4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</row>
    <row r="3088" spans="1:46" ht="18.75" customHeight="1" x14ac:dyDescent="0.35">
      <c r="A3088" s="4">
        <v>2026</v>
      </c>
      <c r="B3088" s="4" t="s">
        <v>147</v>
      </c>
      <c r="C3088" s="4" t="s">
        <v>148</v>
      </c>
      <c r="D3088" s="55">
        <v>45972</v>
      </c>
      <c r="E3088" s="4" t="s">
        <v>3708</v>
      </c>
      <c r="F3088" s="4" t="s">
        <v>3709</v>
      </c>
      <c r="G3088" s="4" t="s">
        <v>37</v>
      </c>
      <c r="H3088" s="4" t="s">
        <v>38</v>
      </c>
      <c r="I3088" s="4" t="s">
        <v>2742</v>
      </c>
      <c r="J3088" s="4">
        <v>5</v>
      </c>
      <c r="K3088" s="60">
        <v>46139</v>
      </c>
      <c r="L3088" s="4" t="s">
        <v>860</v>
      </c>
      <c r="M3088" s="4" t="s">
        <v>3185</v>
      </c>
      <c r="N3088" s="55" t="s">
        <v>3710</v>
      </c>
      <c r="O3088" s="4" t="s">
        <v>8276</v>
      </c>
      <c r="P3088" s="58">
        <v>46139</v>
      </c>
      <c r="Q3088" s="4" t="s">
        <v>8277</v>
      </c>
      <c r="R3088" s="4"/>
      <c r="S3088" s="4"/>
      <c r="T3088" s="4">
        <v>0</v>
      </c>
      <c r="U3088" s="4" t="s">
        <v>150</v>
      </c>
      <c r="V3088" s="4">
        <v>301860</v>
      </c>
      <c r="W3088" s="4" t="s">
        <v>8278</v>
      </c>
      <c r="X3088" s="4">
        <v>301860</v>
      </c>
      <c r="Y3088" s="4" t="s">
        <v>8278</v>
      </c>
      <c r="Z3088" s="4">
        <v>9</v>
      </c>
      <c r="AA3088" s="4" t="s">
        <v>417</v>
      </c>
      <c r="AB3088" s="4">
        <v>7</v>
      </c>
      <c r="AC3088" s="4" t="s">
        <v>495</v>
      </c>
      <c r="AD3088" s="36">
        <v>19</v>
      </c>
      <c r="AE3088" s="36" t="s">
        <v>8279</v>
      </c>
      <c r="AF3088" s="4"/>
      <c r="AG3088" s="4"/>
      <c r="AH3088" s="4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</row>
    <row r="3089" spans="1:46" ht="15.75" customHeight="1" x14ac:dyDescent="0.35">
      <c r="A3089" s="4">
        <v>2025</v>
      </c>
      <c r="B3089" s="4" t="s">
        <v>34</v>
      </c>
      <c r="C3089" s="4" t="s">
        <v>34</v>
      </c>
      <c r="D3089" s="55">
        <v>45964</v>
      </c>
      <c r="E3089" s="4" t="s">
        <v>3708</v>
      </c>
      <c r="F3089" s="4" t="s">
        <v>3709</v>
      </c>
      <c r="G3089" s="4" t="s">
        <v>37</v>
      </c>
      <c r="H3089" s="4" t="s">
        <v>38</v>
      </c>
      <c r="I3089" s="4" t="s">
        <v>2742</v>
      </c>
      <c r="J3089" s="4">
        <v>4</v>
      </c>
      <c r="K3089" s="55">
        <v>46002</v>
      </c>
      <c r="L3089" s="4" t="s">
        <v>860</v>
      </c>
      <c r="M3089" s="4" t="s">
        <v>3185</v>
      </c>
      <c r="N3089" s="55" t="s">
        <v>4973</v>
      </c>
      <c r="O3089" s="4" t="s">
        <v>8280</v>
      </c>
      <c r="P3089" s="55">
        <v>46002</v>
      </c>
      <c r="Q3089" s="4" t="s">
        <v>8281</v>
      </c>
      <c r="R3089" s="4"/>
      <c r="S3089" s="4"/>
      <c r="T3089" s="4">
        <v>1</v>
      </c>
      <c r="U3089" s="4" t="s">
        <v>40</v>
      </c>
      <c r="V3089" s="4">
        <v>22</v>
      </c>
      <c r="W3089" s="4" t="s">
        <v>852</v>
      </c>
      <c r="X3089" s="4">
        <v>1268</v>
      </c>
      <c r="Y3089" s="4" t="s">
        <v>852</v>
      </c>
      <c r="Z3089" s="4">
        <v>15</v>
      </c>
      <c r="AA3089" s="4" t="s">
        <v>43</v>
      </c>
      <c r="AB3089" s="4">
        <v>1</v>
      </c>
      <c r="AC3089" s="4" t="s">
        <v>43</v>
      </c>
      <c r="AD3089" s="36">
        <v>41</v>
      </c>
      <c r="AE3089" s="36" t="s">
        <v>579</v>
      </c>
      <c r="AF3089" s="4"/>
      <c r="AG3089" s="4"/>
      <c r="AH3089" s="4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</row>
    <row r="3090" spans="1:46" ht="15.75" customHeight="1" x14ac:dyDescent="0.35">
      <c r="A3090" s="4">
        <v>2026</v>
      </c>
      <c r="B3090" s="4" t="s">
        <v>147</v>
      </c>
      <c r="C3090" s="4" t="s">
        <v>148</v>
      </c>
      <c r="D3090" s="55">
        <v>45961</v>
      </c>
      <c r="E3090" s="4" t="s">
        <v>3708</v>
      </c>
      <c r="F3090" s="4" t="s">
        <v>3709</v>
      </c>
      <c r="G3090" s="4" t="s">
        <v>37</v>
      </c>
      <c r="H3090" s="4" t="s">
        <v>38</v>
      </c>
      <c r="I3090" s="4" t="s">
        <v>5120</v>
      </c>
      <c r="J3090" s="4">
        <v>3</v>
      </c>
      <c r="K3090" s="55">
        <v>46049</v>
      </c>
      <c r="L3090" s="4" t="s">
        <v>860</v>
      </c>
      <c r="M3090" s="4" t="s">
        <v>4545</v>
      </c>
      <c r="N3090" s="55" t="s">
        <v>4546</v>
      </c>
      <c r="O3090" s="4" t="s">
        <v>8282</v>
      </c>
      <c r="P3090" s="55">
        <v>46049</v>
      </c>
      <c r="Q3090" s="4" t="s">
        <v>8283</v>
      </c>
      <c r="R3090" s="55">
        <v>46049</v>
      </c>
      <c r="S3090" s="4" t="s">
        <v>8284</v>
      </c>
      <c r="T3090" s="4">
        <v>0</v>
      </c>
      <c r="U3090" s="4" t="s">
        <v>150</v>
      </c>
      <c r="V3090" s="4">
        <v>301067</v>
      </c>
      <c r="W3090" s="4" t="s">
        <v>8285</v>
      </c>
      <c r="X3090" s="4">
        <v>301067</v>
      </c>
      <c r="Y3090" s="4" t="s">
        <v>8285</v>
      </c>
      <c r="Z3090" s="4">
        <v>12</v>
      </c>
      <c r="AA3090" s="4" t="s">
        <v>83</v>
      </c>
      <c r="AB3090" s="4">
        <v>4</v>
      </c>
      <c r="AC3090" s="4" t="s">
        <v>2670</v>
      </c>
      <c r="AD3090" s="36">
        <v>16</v>
      </c>
      <c r="AE3090" s="36" t="s">
        <v>8286</v>
      </c>
      <c r="AF3090" s="4"/>
      <c r="AG3090" s="4"/>
      <c r="AH3090" s="4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</row>
    <row r="3091" spans="1:46" ht="15.75" customHeight="1" x14ac:dyDescent="0.35">
      <c r="A3091" s="4">
        <v>2025</v>
      </c>
      <c r="B3091" s="4" t="s">
        <v>147</v>
      </c>
      <c r="C3091" s="4" t="s">
        <v>148</v>
      </c>
      <c r="D3091" s="55">
        <v>45961</v>
      </c>
      <c r="E3091" s="4" t="s">
        <v>3708</v>
      </c>
      <c r="F3091" s="4" t="s">
        <v>3709</v>
      </c>
      <c r="G3091" s="4" t="s">
        <v>37</v>
      </c>
      <c r="H3091" s="4" t="s">
        <v>38</v>
      </c>
      <c r="I3091" s="4" t="s">
        <v>5120</v>
      </c>
      <c r="J3091" s="4">
        <v>3</v>
      </c>
      <c r="K3091" s="55">
        <v>46009</v>
      </c>
      <c r="L3091" s="4" t="s">
        <v>860</v>
      </c>
      <c r="M3091" s="4" t="s">
        <v>4545</v>
      </c>
      <c r="N3091" s="55" t="s">
        <v>3710</v>
      </c>
      <c r="O3091" s="4" t="s">
        <v>8287</v>
      </c>
      <c r="P3091" s="55">
        <v>46009</v>
      </c>
      <c r="Q3091" s="4" t="s">
        <v>8288</v>
      </c>
      <c r="R3091" s="4"/>
      <c r="S3091" s="4"/>
      <c r="T3091" s="56">
        <v>0</v>
      </c>
      <c r="U3091" s="56" t="s">
        <v>150</v>
      </c>
      <c r="V3091" s="56">
        <v>301055</v>
      </c>
      <c r="W3091" s="56" t="s">
        <v>8289</v>
      </c>
      <c r="X3091" s="56">
        <v>301055</v>
      </c>
      <c r="Y3091" s="56" t="s">
        <v>8289</v>
      </c>
      <c r="Z3091" s="56">
        <v>12</v>
      </c>
      <c r="AA3091" s="56" t="s">
        <v>83</v>
      </c>
      <c r="AB3091" s="56">
        <v>4</v>
      </c>
      <c r="AC3091" s="56" t="s">
        <v>2670</v>
      </c>
      <c r="AD3091" s="37">
        <v>4</v>
      </c>
      <c r="AE3091" s="37" t="s">
        <v>8290</v>
      </c>
      <c r="AF3091" s="4"/>
      <c r="AG3091" s="4"/>
      <c r="AH3091" s="4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</row>
    <row r="3092" spans="1:46" ht="15.75" customHeight="1" x14ac:dyDescent="0.35">
      <c r="A3092" s="4">
        <v>2026</v>
      </c>
      <c r="B3092" s="4" t="s">
        <v>147</v>
      </c>
      <c r="C3092" s="4" t="s">
        <v>148</v>
      </c>
      <c r="D3092" s="55">
        <v>45971</v>
      </c>
      <c r="E3092" s="4" t="s">
        <v>3708</v>
      </c>
      <c r="F3092" s="4" t="s">
        <v>3709</v>
      </c>
      <c r="G3092" s="4" t="s">
        <v>37</v>
      </c>
      <c r="H3092" s="4" t="s">
        <v>38</v>
      </c>
      <c r="I3092" s="4" t="s">
        <v>4520</v>
      </c>
      <c r="J3092" s="4">
        <v>3</v>
      </c>
      <c r="K3092" s="55">
        <v>46078</v>
      </c>
      <c r="L3092" s="4" t="s">
        <v>860</v>
      </c>
      <c r="M3092" s="4" t="s">
        <v>3632</v>
      </c>
      <c r="N3092" s="55" t="s">
        <v>3710</v>
      </c>
      <c r="O3092" s="4" t="s">
        <v>8291</v>
      </c>
      <c r="P3092" s="55">
        <v>46078</v>
      </c>
      <c r="Q3092" s="4" t="s">
        <v>8292</v>
      </c>
      <c r="R3092" s="55">
        <v>46078</v>
      </c>
      <c r="S3092" s="4" t="s">
        <v>8293</v>
      </c>
      <c r="T3092" s="4" t="s">
        <v>1921</v>
      </c>
      <c r="U3092" s="4" t="s">
        <v>150</v>
      </c>
      <c r="V3092" s="4">
        <v>301142</v>
      </c>
      <c r="W3092" s="4" t="s">
        <v>8294</v>
      </c>
      <c r="X3092" s="4">
        <v>301142</v>
      </c>
      <c r="Y3092" s="4" t="s">
        <v>8294</v>
      </c>
      <c r="Z3092" s="4">
        <v>13</v>
      </c>
      <c r="AA3092" s="4" t="s">
        <v>314</v>
      </c>
      <c r="AB3092" s="4">
        <v>2</v>
      </c>
      <c r="AC3092" s="4" t="s">
        <v>4655</v>
      </c>
      <c r="AD3092" s="36">
        <v>3</v>
      </c>
      <c r="AE3092" s="36" t="s">
        <v>8295</v>
      </c>
      <c r="AF3092" s="4"/>
      <c r="AG3092" s="4"/>
      <c r="AH3092" s="4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</row>
    <row r="3093" spans="1:46" ht="15.75" customHeight="1" x14ac:dyDescent="0.35">
      <c r="A3093" s="4">
        <v>2025</v>
      </c>
      <c r="B3093" s="4" t="s">
        <v>147</v>
      </c>
      <c r="C3093" s="4" t="s">
        <v>148</v>
      </c>
      <c r="D3093" s="55">
        <v>45966</v>
      </c>
      <c r="E3093" s="4" t="s">
        <v>3708</v>
      </c>
      <c r="F3093" s="4" t="s">
        <v>3709</v>
      </c>
      <c r="G3093" s="4" t="s">
        <v>37</v>
      </c>
      <c r="H3093" s="4" t="s">
        <v>38</v>
      </c>
      <c r="I3093" s="4" t="s">
        <v>2755</v>
      </c>
      <c r="J3093" s="4">
        <v>1</v>
      </c>
      <c r="K3093" s="55">
        <v>45966</v>
      </c>
      <c r="L3093" s="4" t="s">
        <v>860</v>
      </c>
      <c r="M3093" s="4" t="s">
        <v>5415</v>
      </c>
      <c r="N3093" s="55" t="s">
        <v>3710</v>
      </c>
      <c r="O3093" s="4" t="s">
        <v>8296</v>
      </c>
      <c r="P3093" s="55">
        <v>45985</v>
      </c>
      <c r="Q3093" s="4" t="s">
        <v>8297</v>
      </c>
      <c r="R3093" s="4"/>
      <c r="S3093" s="4"/>
      <c r="T3093" s="4">
        <v>0</v>
      </c>
      <c r="U3093" s="4" t="s">
        <v>150</v>
      </c>
      <c r="V3093" s="4">
        <v>301770</v>
      </c>
      <c r="W3093" s="4" t="s">
        <v>2372</v>
      </c>
      <c r="X3093" s="4">
        <v>301770</v>
      </c>
      <c r="Y3093" s="4" t="s">
        <v>2372</v>
      </c>
      <c r="Z3093" s="4">
        <v>22</v>
      </c>
      <c r="AA3093" s="4" t="s">
        <v>108</v>
      </c>
      <c r="AB3093" s="56">
        <v>9</v>
      </c>
      <c r="AC3093" s="56" t="s">
        <v>108</v>
      </c>
      <c r="AD3093" s="36">
        <v>12</v>
      </c>
      <c r="AE3093" s="36" t="s">
        <v>2373</v>
      </c>
      <c r="AF3093" s="4"/>
      <c r="AG3093" s="4"/>
      <c r="AH3093" s="4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</row>
    <row r="3094" spans="1:46" ht="15.75" customHeight="1" x14ac:dyDescent="0.35">
      <c r="A3094" s="4">
        <v>2025</v>
      </c>
      <c r="B3094" s="4" t="s">
        <v>147</v>
      </c>
      <c r="C3094" s="4" t="s">
        <v>207</v>
      </c>
      <c r="D3094" s="55">
        <v>45972</v>
      </c>
      <c r="E3094" s="4" t="s">
        <v>3708</v>
      </c>
      <c r="F3094" s="4" t="s">
        <v>3709</v>
      </c>
      <c r="G3094" s="4" t="s">
        <v>37</v>
      </c>
      <c r="H3094" s="4" t="s">
        <v>38</v>
      </c>
      <c r="I3094" s="4" t="s">
        <v>2755</v>
      </c>
      <c r="J3094" s="4">
        <v>3</v>
      </c>
      <c r="K3094" s="55">
        <v>46008</v>
      </c>
      <c r="L3094" s="4" t="s">
        <v>860</v>
      </c>
      <c r="M3094" s="4" t="s">
        <v>8298</v>
      </c>
      <c r="N3094" s="55" t="s">
        <v>3710</v>
      </c>
      <c r="O3094" s="4" t="s">
        <v>8299</v>
      </c>
      <c r="P3094" s="55">
        <v>46008</v>
      </c>
      <c r="Q3094" s="4" t="s">
        <v>8300</v>
      </c>
      <c r="R3094" s="4"/>
      <c r="S3094" s="4"/>
      <c r="T3094" s="56">
        <v>0</v>
      </c>
      <c r="U3094" s="56" t="s">
        <v>150</v>
      </c>
      <c r="V3094" s="56">
        <v>300740</v>
      </c>
      <c r="W3094" s="56" t="s">
        <v>727</v>
      </c>
      <c r="X3094" s="56">
        <v>300740</v>
      </c>
      <c r="Y3094" s="56" t="s">
        <v>727</v>
      </c>
      <c r="Z3094" s="56">
        <v>8</v>
      </c>
      <c r="AA3094" s="56" t="s">
        <v>191</v>
      </c>
      <c r="AB3094" s="56">
        <v>8</v>
      </c>
      <c r="AC3094" s="56" t="s">
        <v>728</v>
      </c>
      <c r="AD3094" s="37">
        <v>1</v>
      </c>
      <c r="AE3094" s="37" t="s">
        <v>728</v>
      </c>
      <c r="AF3094" s="4"/>
      <c r="AG3094" s="4"/>
      <c r="AH3094" s="4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</row>
    <row r="3095" spans="1:46" ht="15.75" customHeight="1" x14ac:dyDescent="0.35">
      <c r="A3095" s="4">
        <v>2026</v>
      </c>
      <c r="B3095" s="4" t="s">
        <v>147</v>
      </c>
      <c r="C3095" s="4" t="s">
        <v>148</v>
      </c>
      <c r="D3095" s="55">
        <v>45973</v>
      </c>
      <c r="E3095" s="4" t="s">
        <v>3708</v>
      </c>
      <c r="F3095" s="4" t="s">
        <v>3709</v>
      </c>
      <c r="G3095" s="4" t="s">
        <v>37</v>
      </c>
      <c r="H3095" s="4" t="s">
        <v>38</v>
      </c>
      <c r="I3095" s="4" t="s">
        <v>2755</v>
      </c>
      <c r="J3095" s="4">
        <v>3</v>
      </c>
      <c r="K3095" s="55">
        <v>46049</v>
      </c>
      <c r="L3095" s="4" t="s">
        <v>860</v>
      </c>
      <c r="M3095" s="4" t="s">
        <v>5415</v>
      </c>
      <c r="N3095" s="55" t="s">
        <v>3710</v>
      </c>
      <c r="O3095" s="4" t="s">
        <v>8301</v>
      </c>
      <c r="P3095" s="55">
        <v>46049</v>
      </c>
      <c r="Q3095" s="4" t="s">
        <v>8302</v>
      </c>
      <c r="R3095" s="55">
        <v>46049</v>
      </c>
      <c r="S3095" s="4" t="s">
        <v>8303</v>
      </c>
      <c r="T3095" s="56">
        <v>0</v>
      </c>
      <c r="U3095" s="56" t="s">
        <v>150</v>
      </c>
      <c r="V3095" s="56">
        <v>300784</v>
      </c>
      <c r="W3095" s="56" t="s">
        <v>4867</v>
      </c>
      <c r="X3095" s="56">
        <v>300784</v>
      </c>
      <c r="Y3095" s="56" t="s">
        <v>4867</v>
      </c>
      <c r="Z3095" s="56">
        <v>8</v>
      </c>
      <c r="AA3095" s="56" t="s">
        <v>191</v>
      </c>
      <c r="AB3095" s="56">
        <v>12</v>
      </c>
      <c r="AC3095" s="56" t="s">
        <v>2359</v>
      </c>
      <c r="AD3095" s="37">
        <v>12</v>
      </c>
      <c r="AE3095" s="37" t="s">
        <v>4868</v>
      </c>
      <c r="AF3095" s="4"/>
      <c r="AG3095" s="4"/>
      <c r="AH3095" s="4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</row>
    <row r="3096" spans="1:46" ht="15.75" customHeight="1" x14ac:dyDescent="0.35">
      <c r="A3096" s="4">
        <v>2026</v>
      </c>
      <c r="B3096" s="4" t="s">
        <v>147</v>
      </c>
      <c r="C3096" s="4" t="s">
        <v>148</v>
      </c>
      <c r="D3096" s="55">
        <v>45973</v>
      </c>
      <c r="E3096" s="4" t="s">
        <v>3708</v>
      </c>
      <c r="F3096" s="4" t="s">
        <v>3709</v>
      </c>
      <c r="G3096" s="4" t="s">
        <v>37</v>
      </c>
      <c r="H3096" s="4" t="s">
        <v>38</v>
      </c>
      <c r="I3096" s="4" t="s">
        <v>2755</v>
      </c>
      <c r="J3096" s="4">
        <v>6</v>
      </c>
      <c r="K3096" s="55">
        <v>46076</v>
      </c>
      <c r="L3096" s="4" t="s">
        <v>860</v>
      </c>
      <c r="M3096" s="4" t="s">
        <v>5415</v>
      </c>
      <c r="N3096" s="55" t="s">
        <v>3710</v>
      </c>
      <c r="O3096" s="4" t="s">
        <v>8304</v>
      </c>
      <c r="P3096" s="55">
        <v>46076</v>
      </c>
      <c r="Q3096" s="4" t="s">
        <v>8305</v>
      </c>
      <c r="R3096" s="55">
        <v>46076</v>
      </c>
      <c r="S3096" s="4" t="s">
        <v>8306</v>
      </c>
      <c r="T3096" s="4">
        <v>0</v>
      </c>
      <c r="U3096" s="4" t="s">
        <v>150</v>
      </c>
      <c r="V3096" s="4">
        <v>301736</v>
      </c>
      <c r="W3096" s="4" t="s">
        <v>3011</v>
      </c>
      <c r="X3096" s="4">
        <v>301736</v>
      </c>
      <c r="Y3096" s="4" t="s">
        <v>3011</v>
      </c>
      <c r="Z3096" s="4">
        <v>22</v>
      </c>
      <c r="AA3096" s="4" t="s">
        <v>108</v>
      </c>
      <c r="AB3096" s="4">
        <v>6</v>
      </c>
      <c r="AC3096" s="4" t="s">
        <v>3012</v>
      </c>
      <c r="AD3096" s="36">
        <v>2</v>
      </c>
      <c r="AE3096" s="36" t="s">
        <v>3013</v>
      </c>
      <c r="AF3096" s="4"/>
      <c r="AG3096" s="4"/>
      <c r="AH3096" s="4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</row>
    <row r="3097" spans="1:46" ht="15.75" customHeight="1" x14ac:dyDescent="0.35">
      <c r="A3097" s="4">
        <v>2026</v>
      </c>
      <c r="B3097" s="4" t="s">
        <v>147</v>
      </c>
      <c r="C3097" s="4" t="s">
        <v>148</v>
      </c>
      <c r="D3097" s="55">
        <v>45966</v>
      </c>
      <c r="E3097" s="4" t="s">
        <v>4420</v>
      </c>
      <c r="F3097" s="4" t="s">
        <v>3709</v>
      </c>
      <c r="G3097" s="4" t="s">
        <v>921</v>
      </c>
      <c r="H3097" s="4" t="s">
        <v>38</v>
      </c>
      <c r="I3097" s="4" t="s">
        <v>5120</v>
      </c>
      <c r="J3097" s="4">
        <v>3</v>
      </c>
      <c r="K3097" s="55">
        <v>46100</v>
      </c>
      <c r="L3097" s="4" t="s">
        <v>860</v>
      </c>
      <c r="M3097" s="4" t="s">
        <v>4545</v>
      </c>
      <c r="N3097" s="55" t="s">
        <v>3710</v>
      </c>
      <c r="O3097" s="4" t="s">
        <v>8307</v>
      </c>
      <c r="P3097" s="55">
        <v>46100</v>
      </c>
      <c r="Q3097" s="4" t="s">
        <v>8308</v>
      </c>
      <c r="R3097" s="55">
        <v>46100</v>
      </c>
      <c r="S3097" s="4" t="s">
        <v>8309</v>
      </c>
      <c r="T3097" s="56">
        <v>0</v>
      </c>
      <c r="U3097" s="56" t="s">
        <v>150</v>
      </c>
      <c r="V3097" s="56">
        <v>301032</v>
      </c>
      <c r="W3097" s="56" t="s">
        <v>4460</v>
      </c>
      <c r="X3097" s="56">
        <v>301032</v>
      </c>
      <c r="Y3097" s="56" t="s">
        <v>4460</v>
      </c>
      <c r="Z3097" s="56">
        <v>12</v>
      </c>
      <c r="AA3097" s="56" t="s">
        <v>83</v>
      </c>
      <c r="AB3097" s="56">
        <v>2</v>
      </c>
      <c r="AC3097" s="56" t="s">
        <v>1391</v>
      </c>
      <c r="AD3097" s="37">
        <v>2</v>
      </c>
      <c r="AE3097" s="37" t="s">
        <v>4461</v>
      </c>
      <c r="AF3097" s="4"/>
      <c r="AG3097" s="4"/>
      <c r="AH3097" s="4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</row>
    <row r="3098" spans="1:46" ht="15.75" customHeight="1" x14ac:dyDescent="0.35">
      <c r="A3098" s="4">
        <v>2026</v>
      </c>
      <c r="B3098" s="4" t="s">
        <v>147</v>
      </c>
      <c r="C3098" s="4" t="s">
        <v>148</v>
      </c>
      <c r="D3098" s="55">
        <v>45968</v>
      </c>
      <c r="E3098" s="4" t="s">
        <v>3708</v>
      </c>
      <c r="F3098" s="4" t="s">
        <v>3709</v>
      </c>
      <c r="G3098" s="4" t="s">
        <v>37</v>
      </c>
      <c r="H3098" s="4" t="s">
        <v>4538</v>
      </c>
      <c r="I3098" s="4" t="s">
        <v>5120</v>
      </c>
      <c r="J3098" s="4">
        <v>1</v>
      </c>
      <c r="K3098" s="55">
        <v>45973</v>
      </c>
      <c r="L3098" s="4" t="s">
        <v>4540</v>
      </c>
      <c r="M3098" s="4"/>
      <c r="N3098" s="55" t="s">
        <v>3710</v>
      </c>
      <c r="O3098" s="4"/>
      <c r="P3098" s="55"/>
      <c r="Q3098" s="4"/>
      <c r="R3098" s="4"/>
      <c r="S3098" s="4"/>
      <c r="T3098" s="56">
        <v>0</v>
      </c>
      <c r="U3098" s="56" t="s">
        <v>150</v>
      </c>
      <c r="V3098" s="56">
        <v>300187</v>
      </c>
      <c r="W3098" s="56" t="s">
        <v>6086</v>
      </c>
      <c r="X3098" s="56">
        <v>300187</v>
      </c>
      <c r="Y3098" s="56" t="s">
        <v>6086</v>
      </c>
      <c r="Z3098" s="56">
        <v>2</v>
      </c>
      <c r="AA3098" s="56" t="s">
        <v>72</v>
      </c>
      <c r="AB3098" s="56">
        <v>13</v>
      </c>
      <c r="AC3098" s="56" t="s">
        <v>3435</v>
      </c>
      <c r="AD3098" s="37">
        <v>7</v>
      </c>
      <c r="AE3098" s="37" t="s">
        <v>6087</v>
      </c>
      <c r="AF3098" s="4"/>
      <c r="AG3098" s="4"/>
      <c r="AH3098" s="4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</row>
    <row r="3099" spans="1:46" s="32" customFormat="1" ht="15.75" customHeight="1" x14ac:dyDescent="0.3">
      <c r="A3099" s="4">
        <v>2025</v>
      </c>
      <c r="B3099" s="4" t="s">
        <v>34</v>
      </c>
      <c r="C3099" s="4" t="s">
        <v>34</v>
      </c>
      <c r="D3099" s="55">
        <v>45901</v>
      </c>
      <c r="E3099" s="4" t="s">
        <v>4533</v>
      </c>
      <c r="F3099" s="4" t="s">
        <v>3709</v>
      </c>
      <c r="G3099" s="4" t="s">
        <v>5808</v>
      </c>
      <c r="H3099" s="4" t="s">
        <v>38</v>
      </c>
      <c r="I3099" s="4" t="s">
        <v>2712</v>
      </c>
      <c r="J3099" s="4">
        <v>10</v>
      </c>
      <c r="K3099" s="55">
        <v>45974</v>
      </c>
      <c r="L3099" s="4" t="s">
        <v>860</v>
      </c>
      <c r="M3099" s="4" t="s">
        <v>3632</v>
      </c>
      <c r="N3099" s="55" t="s">
        <v>4973</v>
      </c>
      <c r="O3099" s="4" t="s">
        <v>8310</v>
      </c>
      <c r="P3099" s="55">
        <v>45974</v>
      </c>
      <c r="Q3099" s="4" t="s">
        <v>8311</v>
      </c>
      <c r="R3099" s="4"/>
      <c r="S3099" s="4"/>
      <c r="T3099" s="4">
        <v>26</v>
      </c>
      <c r="U3099" s="4" t="s">
        <v>51</v>
      </c>
      <c r="V3099" s="4">
        <v>26</v>
      </c>
      <c r="W3099" s="4" t="s">
        <v>356</v>
      </c>
      <c r="X3099" s="4">
        <v>468</v>
      </c>
      <c r="Y3099" s="4" t="s">
        <v>357</v>
      </c>
      <c r="Z3099" s="4">
        <v>15</v>
      </c>
      <c r="AA3099" s="4" t="s">
        <v>43</v>
      </c>
      <c r="AB3099" s="4">
        <v>1</v>
      </c>
      <c r="AC3099" s="4" t="s">
        <v>43</v>
      </c>
      <c r="AD3099" s="36">
        <v>30</v>
      </c>
      <c r="AE3099" s="36" t="s">
        <v>130</v>
      </c>
      <c r="AF3099" s="4"/>
      <c r="AG3099" s="4"/>
      <c r="AH3099" s="4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</row>
    <row r="3100" spans="1:46" ht="15.75" customHeight="1" x14ac:dyDescent="0.35">
      <c r="A3100" s="4">
        <v>2025</v>
      </c>
      <c r="B3100" s="4" t="s">
        <v>147</v>
      </c>
      <c r="C3100" s="4" t="s">
        <v>148</v>
      </c>
      <c r="D3100" s="55">
        <v>45973</v>
      </c>
      <c r="E3100" s="4" t="s">
        <v>3708</v>
      </c>
      <c r="F3100" s="4" t="s">
        <v>3709</v>
      </c>
      <c r="G3100" s="4" t="s">
        <v>37</v>
      </c>
      <c r="H3100" s="4" t="s">
        <v>38</v>
      </c>
      <c r="I3100" s="4" t="s">
        <v>4520</v>
      </c>
      <c r="J3100" s="4">
        <v>2</v>
      </c>
      <c r="K3100" s="55">
        <v>46002</v>
      </c>
      <c r="L3100" s="4" t="s">
        <v>860</v>
      </c>
      <c r="M3100" s="4" t="s">
        <v>3185</v>
      </c>
      <c r="N3100" s="55" t="s">
        <v>3710</v>
      </c>
      <c r="O3100" s="4" t="s">
        <v>8312</v>
      </c>
      <c r="P3100" s="55">
        <v>46002</v>
      </c>
      <c r="Q3100" s="4" t="s">
        <v>8313</v>
      </c>
      <c r="R3100" s="4"/>
      <c r="S3100" s="4"/>
      <c r="T3100" s="4" t="s">
        <v>1921</v>
      </c>
      <c r="U3100" s="4" t="s">
        <v>150</v>
      </c>
      <c r="V3100" s="4">
        <v>301184</v>
      </c>
      <c r="W3100" s="4" t="s">
        <v>8314</v>
      </c>
      <c r="X3100" s="4">
        <v>301184</v>
      </c>
      <c r="Y3100" s="4" t="s">
        <v>8314</v>
      </c>
      <c r="Z3100" s="4">
        <v>13</v>
      </c>
      <c r="AA3100" s="4" t="s">
        <v>314</v>
      </c>
      <c r="AB3100" s="4">
        <v>8</v>
      </c>
      <c r="AC3100" s="4" t="s">
        <v>2132</v>
      </c>
      <c r="AD3100" s="36">
        <v>9</v>
      </c>
      <c r="AE3100" s="36" t="s">
        <v>2132</v>
      </c>
      <c r="AF3100" s="4"/>
      <c r="AG3100" s="4"/>
      <c r="AH3100" s="4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</row>
    <row r="3101" spans="1:46" ht="15.75" customHeight="1" x14ac:dyDescent="0.35">
      <c r="A3101" s="4">
        <v>2026</v>
      </c>
      <c r="B3101" s="4" t="s">
        <v>147</v>
      </c>
      <c r="C3101" s="4" t="s">
        <v>148</v>
      </c>
      <c r="D3101" s="55">
        <v>45973</v>
      </c>
      <c r="E3101" s="4" t="s">
        <v>6721</v>
      </c>
      <c r="F3101" s="4" t="s">
        <v>3709</v>
      </c>
      <c r="G3101" s="4" t="s">
        <v>37</v>
      </c>
      <c r="H3101" s="4" t="s">
        <v>38</v>
      </c>
      <c r="I3101" s="4" t="s">
        <v>4520</v>
      </c>
      <c r="J3101" s="4">
        <v>4</v>
      </c>
      <c r="K3101" s="55">
        <v>46087</v>
      </c>
      <c r="L3101" s="4" t="s">
        <v>860</v>
      </c>
      <c r="M3101" s="4" t="s">
        <v>3632</v>
      </c>
      <c r="N3101" s="55" t="s">
        <v>3710</v>
      </c>
      <c r="O3101" s="4" t="s">
        <v>8315</v>
      </c>
      <c r="P3101" s="55">
        <v>46087</v>
      </c>
      <c r="Q3101" s="4" t="s">
        <v>8316</v>
      </c>
      <c r="R3101" s="55">
        <v>46087</v>
      </c>
      <c r="S3101" s="4" t="s">
        <v>8317</v>
      </c>
      <c r="T3101" s="56" t="s">
        <v>1921</v>
      </c>
      <c r="U3101" s="56" t="s">
        <v>150</v>
      </c>
      <c r="V3101" s="56">
        <v>301146</v>
      </c>
      <c r="W3101" s="56" t="s">
        <v>4780</v>
      </c>
      <c r="X3101" s="56">
        <v>301146</v>
      </c>
      <c r="Y3101" s="56" t="s">
        <v>4780</v>
      </c>
      <c r="Z3101" s="56">
        <v>13</v>
      </c>
      <c r="AA3101" s="56" t="s">
        <v>314</v>
      </c>
      <c r="AB3101" s="56">
        <v>2</v>
      </c>
      <c r="AC3101" s="56" t="s">
        <v>4655</v>
      </c>
      <c r="AD3101" s="37">
        <v>7</v>
      </c>
      <c r="AE3101" s="37" t="s">
        <v>4781</v>
      </c>
      <c r="AF3101" s="4"/>
      <c r="AG3101" s="4"/>
      <c r="AH3101" s="4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</row>
    <row r="3102" spans="1:46" ht="15.75" customHeight="1" x14ac:dyDescent="0.35">
      <c r="A3102" s="4">
        <v>2026</v>
      </c>
      <c r="B3102" s="4" t="s">
        <v>147</v>
      </c>
      <c r="C3102" s="4" t="s">
        <v>148</v>
      </c>
      <c r="D3102" s="55">
        <v>45974</v>
      </c>
      <c r="E3102" s="4" t="s">
        <v>3708</v>
      </c>
      <c r="F3102" s="4" t="s">
        <v>3709</v>
      </c>
      <c r="G3102" s="4" t="s">
        <v>37</v>
      </c>
      <c r="H3102" s="4" t="s">
        <v>38</v>
      </c>
      <c r="I3102" s="4" t="s">
        <v>4520</v>
      </c>
      <c r="J3102" s="4">
        <v>5</v>
      </c>
      <c r="K3102" s="55">
        <v>46087</v>
      </c>
      <c r="L3102" s="4" t="s">
        <v>860</v>
      </c>
      <c r="M3102" s="4" t="s">
        <v>3632</v>
      </c>
      <c r="N3102" s="55" t="s">
        <v>3710</v>
      </c>
      <c r="O3102" s="4" t="s">
        <v>8318</v>
      </c>
      <c r="P3102" s="55">
        <v>46087</v>
      </c>
      <c r="Q3102" s="4" t="s">
        <v>8319</v>
      </c>
      <c r="R3102" s="55">
        <v>46087</v>
      </c>
      <c r="S3102" s="4" t="s">
        <v>8320</v>
      </c>
      <c r="T3102" s="4" t="s">
        <v>1921</v>
      </c>
      <c r="U3102" s="4" t="s">
        <v>150</v>
      </c>
      <c r="V3102" s="4">
        <v>301185</v>
      </c>
      <c r="W3102" s="4" t="s">
        <v>8321</v>
      </c>
      <c r="X3102" s="4">
        <v>301185</v>
      </c>
      <c r="Y3102" s="4" t="s">
        <v>8321</v>
      </c>
      <c r="Z3102" s="4">
        <v>13</v>
      </c>
      <c r="AA3102" s="4" t="s">
        <v>314</v>
      </c>
      <c r="AB3102" s="4">
        <v>8</v>
      </c>
      <c r="AC3102" s="4" t="s">
        <v>2132</v>
      </c>
      <c r="AD3102" s="36">
        <v>10</v>
      </c>
      <c r="AE3102" s="36" t="s">
        <v>8322</v>
      </c>
      <c r="AF3102" s="4"/>
      <c r="AG3102" s="4"/>
      <c r="AH3102" s="4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</row>
    <row r="3103" spans="1:46" ht="15.75" customHeight="1" x14ac:dyDescent="0.35">
      <c r="A3103" s="4">
        <v>2025</v>
      </c>
      <c r="B3103" s="4" t="s">
        <v>147</v>
      </c>
      <c r="C3103" s="4" t="s">
        <v>148</v>
      </c>
      <c r="D3103" s="55">
        <v>45974</v>
      </c>
      <c r="E3103" s="4" t="s">
        <v>3708</v>
      </c>
      <c r="F3103" s="4" t="s">
        <v>3709</v>
      </c>
      <c r="G3103" s="4" t="s">
        <v>37</v>
      </c>
      <c r="H3103" s="4" t="s">
        <v>38</v>
      </c>
      <c r="I3103" s="4" t="s">
        <v>4520</v>
      </c>
      <c r="J3103" s="4">
        <v>2</v>
      </c>
      <c r="K3103" s="55">
        <v>46014</v>
      </c>
      <c r="L3103" s="4" t="s">
        <v>860</v>
      </c>
      <c r="M3103" s="4" t="s">
        <v>4545</v>
      </c>
      <c r="N3103" s="55" t="s">
        <v>3710</v>
      </c>
      <c r="O3103" s="4" t="s">
        <v>8323</v>
      </c>
      <c r="P3103" s="55">
        <v>46014</v>
      </c>
      <c r="Q3103" s="4" t="s">
        <v>8324</v>
      </c>
      <c r="R3103" s="4"/>
      <c r="S3103" s="4"/>
      <c r="T3103" s="4" t="s">
        <v>1921</v>
      </c>
      <c r="U3103" s="4" t="s">
        <v>150</v>
      </c>
      <c r="V3103" s="4">
        <v>300651</v>
      </c>
      <c r="W3103" s="4" t="s">
        <v>8325</v>
      </c>
      <c r="X3103" s="4">
        <v>300651</v>
      </c>
      <c r="Y3103" s="4" t="s">
        <v>8325</v>
      </c>
      <c r="Z3103" s="4">
        <v>6</v>
      </c>
      <c r="AA3103" s="4" t="s">
        <v>413</v>
      </c>
      <c r="AB3103" s="4">
        <v>11</v>
      </c>
      <c r="AC3103" s="4" t="s">
        <v>666</v>
      </c>
      <c r="AD3103" s="36">
        <v>3</v>
      </c>
      <c r="AE3103" s="36" t="s">
        <v>8326</v>
      </c>
      <c r="AF3103" s="4"/>
      <c r="AG3103" s="4"/>
      <c r="AH3103" s="4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</row>
    <row r="3104" spans="1:46" ht="15.75" customHeight="1" x14ac:dyDescent="0.35">
      <c r="A3104" s="4">
        <v>2026</v>
      </c>
      <c r="B3104" s="4" t="s">
        <v>147</v>
      </c>
      <c r="C3104" s="4" t="s">
        <v>148</v>
      </c>
      <c r="D3104" s="55">
        <v>45961</v>
      </c>
      <c r="E3104" s="4" t="s">
        <v>3708</v>
      </c>
      <c r="F3104" s="4" t="s">
        <v>3709</v>
      </c>
      <c r="G3104" s="4" t="s">
        <v>37</v>
      </c>
      <c r="H3104" s="4" t="s">
        <v>4538</v>
      </c>
      <c r="I3104" s="4" t="s">
        <v>5120</v>
      </c>
      <c r="J3104" s="4">
        <v>4</v>
      </c>
      <c r="K3104" s="55">
        <v>46029</v>
      </c>
      <c r="L3104" s="4" t="s">
        <v>4644</v>
      </c>
      <c r="M3104" s="4"/>
      <c r="N3104" s="55" t="s">
        <v>3710</v>
      </c>
      <c r="O3104" s="4"/>
      <c r="P3104" s="55"/>
      <c r="Q3104" s="4"/>
      <c r="R3104" s="4"/>
      <c r="S3104" s="4"/>
      <c r="T3104" s="4" t="s">
        <v>1921</v>
      </c>
      <c r="U3104" s="4" t="s">
        <v>150</v>
      </c>
      <c r="V3104" s="4">
        <v>300238</v>
      </c>
      <c r="W3104" s="4" t="s">
        <v>7624</v>
      </c>
      <c r="X3104" s="4">
        <v>300238</v>
      </c>
      <c r="Y3104" s="4" t="s">
        <v>7624</v>
      </c>
      <c r="Z3104" s="4">
        <v>2</v>
      </c>
      <c r="AA3104" s="4" t="s">
        <v>72</v>
      </c>
      <c r="AB3104" s="4">
        <v>19</v>
      </c>
      <c r="AC3104" s="4" t="s">
        <v>818</v>
      </c>
      <c r="AD3104" s="36">
        <v>6</v>
      </c>
      <c r="AE3104" s="36" t="s">
        <v>7625</v>
      </c>
      <c r="AF3104" s="4"/>
      <c r="AG3104" s="4"/>
      <c r="AH3104" s="4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</row>
    <row r="3105" spans="1:46" ht="15.75" customHeight="1" x14ac:dyDescent="0.35">
      <c r="A3105" s="4">
        <v>2025</v>
      </c>
      <c r="B3105" s="4" t="s">
        <v>147</v>
      </c>
      <c r="C3105" s="4" t="s">
        <v>148</v>
      </c>
      <c r="D3105" s="55">
        <v>45959</v>
      </c>
      <c r="E3105" s="4" t="s">
        <v>3708</v>
      </c>
      <c r="F3105" s="4" t="s">
        <v>3709</v>
      </c>
      <c r="G3105" s="4" t="s">
        <v>37</v>
      </c>
      <c r="H3105" s="4" t="s">
        <v>38</v>
      </c>
      <c r="I3105" s="4" t="s">
        <v>5120</v>
      </c>
      <c r="J3105" s="4">
        <v>4</v>
      </c>
      <c r="K3105" s="55">
        <v>46014</v>
      </c>
      <c r="L3105" s="4" t="s">
        <v>860</v>
      </c>
      <c r="M3105" s="4" t="s">
        <v>4545</v>
      </c>
      <c r="N3105" s="55" t="s">
        <v>3710</v>
      </c>
      <c r="O3105" s="4" t="s">
        <v>8327</v>
      </c>
      <c r="P3105" s="55">
        <v>46014</v>
      </c>
      <c r="Q3105" s="4" t="s">
        <v>8328</v>
      </c>
      <c r="R3105" s="4"/>
      <c r="S3105" s="4"/>
      <c r="T3105" s="56">
        <v>0</v>
      </c>
      <c r="U3105" s="56" t="s">
        <v>150</v>
      </c>
      <c r="V3105" s="56">
        <v>301101</v>
      </c>
      <c r="W3105" s="56" t="s">
        <v>8329</v>
      </c>
      <c r="X3105" s="56">
        <v>301101</v>
      </c>
      <c r="Y3105" s="56" t="s">
        <v>8329</v>
      </c>
      <c r="Z3105" s="56">
        <v>12</v>
      </c>
      <c r="AA3105" s="56" t="s">
        <v>83</v>
      </c>
      <c r="AB3105" s="56">
        <v>7</v>
      </c>
      <c r="AC3105" s="56" t="s">
        <v>491</v>
      </c>
      <c r="AD3105" s="37">
        <v>4</v>
      </c>
      <c r="AE3105" s="37" t="s">
        <v>8330</v>
      </c>
      <c r="AF3105" s="4"/>
      <c r="AG3105" s="4"/>
      <c r="AH3105" s="4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</row>
    <row r="3106" spans="1:46" ht="15.75" customHeight="1" x14ac:dyDescent="0.35">
      <c r="A3106" s="4">
        <v>2026</v>
      </c>
      <c r="B3106" s="4" t="s">
        <v>147</v>
      </c>
      <c r="C3106" s="4" t="s">
        <v>207</v>
      </c>
      <c r="D3106" s="55">
        <v>45975</v>
      </c>
      <c r="E3106" s="4" t="s">
        <v>3708</v>
      </c>
      <c r="F3106" s="4" t="s">
        <v>3709</v>
      </c>
      <c r="G3106" s="4" t="s">
        <v>37</v>
      </c>
      <c r="H3106" s="4" t="s">
        <v>38</v>
      </c>
      <c r="I3106" s="4" t="s">
        <v>748</v>
      </c>
      <c r="J3106" s="4">
        <v>7</v>
      </c>
      <c r="K3106" s="55">
        <v>46057</v>
      </c>
      <c r="L3106" s="4" t="s">
        <v>860</v>
      </c>
      <c r="M3106" s="4" t="s">
        <v>5415</v>
      </c>
      <c r="N3106" s="55" t="s">
        <v>4516</v>
      </c>
      <c r="O3106" s="4" t="s">
        <v>8331</v>
      </c>
      <c r="P3106" s="55">
        <v>46057</v>
      </c>
      <c r="Q3106" s="4" t="s">
        <v>8332</v>
      </c>
      <c r="R3106" s="55">
        <v>46057</v>
      </c>
      <c r="S3106" s="4" t="s">
        <v>8333</v>
      </c>
      <c r="T3106" s="56" t="s">
        <v>1921</v>
      </c>
      <c r="U3106" s="56" t="s">
        <v>150</v>
      </c>
      <c r="V3106" s="56">
        <v>300995</v>
      </c>
      <c r="W3106" s="56" t="s">
        <v>790</v>
      </c>
      <c r="X3106" s="56">
        <v>300995</v>
      </c>
      <c r="Y3106" s="56" t="s">
        <v>790</v>
      </c>
      <c r="Z3106" s="56">
        <v>11</v>
      </c>
      <c r="AA3106" s="56" t="s">
        <v>310</v>
      </c>
      <c r="AB3106" s="56">
        <v>5</v>
      </c>
      <c r="AC3106" s="56" t="s">
        <v>791</v>
      </c>
      <c r="AD3106" s="37">
        <v>1</v>
      </c>
      <c r="AE3106" s="37" t="s">
        <v>791</v>
      </c>
      <c r="AF3106" s="4"/>
      <c r="AG3106" s="4"/>
      <c r="AH3106" s="4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</row>
    <row r="3107" spans="1:46" ht="15.75" customHeight="1" x14ac:dyDescent="0.35">
      <c r="A3107" s="4">
        <v>2025</v>
      </c>
      <c r="B3107" s="4" t="s">
        <v>147</v>
      </c>
      <c r="C3107" s="4" t="s">
        <v>148</v>
      </c>
      <c r="D3107" s="55">
        <v>45972</v>
      </c>
      <c r="E3107" s="4" t="s">
        <v>3708</v>
      </c>
      <c r="F3107" s="4" t="s">
        <v>3709</v>
      </c>
      <c r="G3107" s="4" t="s">
        <v>37</v>
      </c>
      <c r="H3107" s="4" t="s">
        <v>38</v>
      </c>
      <c r="I3107" s="4" t="s">
        <v>748</v>
      </c>
      <c r="J3107" s="4">
        <v>1</v>
      </c>
      <c r="K3107" s="55">
        <v>46003</v>
      </c>
      <c r="L3107" s="4" t="s">
        <v>860</v>
      </c>
      <c r="M3107" s="4" t="s">
        <v>4545</v>
      </c>
      <c r="N3107" s="55" t="s">
        <v>3710</v>
      </c>
      <c r="O3107" s="4" t="s">
        <v>8334</v>
      </c>
      <c r="P3107" s="55">
        <v>46003</v>
      </c>
      <c r="Q3107" s="4" t="s">
        <v>8335</v>
      </c>
      <c r="R3107" s="4"/>
      <c r="S3107" s="4"/>
      <c r="T3107" s="4" t="s">
        <v>1921</v>
      </c>
      <c r="U3107" s="4" t="s">
        <v>150</v>
      </c>
      <c r="V3107" s="4">
        <v>301409</v>
      </c>
      <c r="W3107" s="4" t="s">
        <v>446</v>
      </c>
      <c r="X3107" s="4">
        <v>301409</v>
      </c>
      <c r="Y3107" s="4" t="s">
        <v>446</v>
      </c>
      <c r="Z3107" s="4">
        <v>15</v>
      </c>
      <c r="AA3107" s="4" t="s">
        <v>43</v>
      </c>
      <c r="AB3107" s="4">
        <v>10</v>
      </c>
      <c r="AC3107" s="4" t="s">
        <v>3379</v>
      </c>
      <c r="AD3107" s="36">
        <v>21</v>
      </c>
      <c r="AE3107" s="36" t="s">
        <v>171</v>
      </c>
      <c r="AF3107" s="4"/>
      <c r="AG3107" s="4"/>
      <c r="AH3107" s="4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</row>
    <row r="3108" spans="1:46" ht="15.75" customHeight="1" x14ac:dyDescent="0.35">
      <c r="A3108" s="4">
        <v>2025</v>
      </c>
      <c r="B3108" s="4" t="s">
        <v>147</v>
      </c>
      <c r="C3108" s="4" t="s">
        <v>148</v>
      </c>
      <c r="D3108" s="55">
        <v>45967</v>
      </c>
      <c r="E3108" s="4" t="s">
        <v>3708</v>
      </c>
      <c r="F3108" s="4" t="s">
        <v>3709</v>
      </c>
      <c r="G3108" s="4" t="s">
        <v>37</v>
      </c>
      <c r="H3108" s="4" t="s">
        <v>38</v>
      </c>
      <c r="I3108" s="4" t="s">
        <v>4515</v>
      </c>
      <c r="J3108" s="4">
        <v>3</v>
      </c>
      <c r="K3108" s="57">
        <v>46009</v>
      </c>
      <c r="L3108" s="4" t="s">
        <v>860</v>
      </c>
      <c r="M3108" s="4" t="s">
        <v>4585</v>
      </c>
      <c r="N3108" s="55" t="s">
        <v>4516</v>
      </c>
      <c r="O3108" s="4" t="s">
        <v>8336</v>
      </c>
      <c r="P3108" s="57">
        <v>46009</v>
      </c>
      <c r="Q3108" s="4" t="s">
        <v>8337</v>
      </c>
      <c r="R3108" s="4"/>
      <c r="S3108" s="4"/>
      <c r="T3108" s="4" t="s">
        <v>1921</v>
      </c>
      <c r="U3108" s="4" t="s">
        <v>150</v>
      </c>
      <c r="V3108" s="4">
        <v>300052</v>
      </c>
      <c r="W3108" s="4" t="s">
        <v>8338</v>
      </c>
      <c r="X3108" s="4">
        <v>300052</v>
      </c>
      <c r="Y3108" s="4" t="s">
        <v>8338</v>
      </c>
      <c r="Z3108" s="4">
        <v>1</v>
      </c>
      <c r="AA3108" s="4" t="s">
        <v>67</v>
      </c>
      <c r="AB3108" s="4">
        <v>5</v>
      </c>
      <c r="AC3108" s="4" t="s">
        <v>2660</v>
      </c>
      <c r="AD3108" s="36">
        <v>10</v>
      </c>
      <c r="AE3108" s="36" t="s">
        <v>8339</v>
      </c>
      <c r="AF3108" s="4"/>
      <c r="AG3108" s="4"/>
      <c r="AH3108" s="4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</row>
    <row r="3109" spans="1:46" ht="15.75" customHeight="1" x14ac:dyDescent="0.35">
      <c r="A3109" s="4">
        <v>2026</v>
      </c>
      <c r="B3109" s="4" t="s">
        <v>147</v>
      </c>
      <c r="C3109" s="4" t="s">
        <v>148</v>
      </c>
      <c r="D3109" s="55">
        <v>45975</v>
      </c>
      <c r="E3109" s="4" t="s">
        <v>3708</v>
      </c>
      <c r="F3109" s="4" t="s">
        <v>3709</v>
      </c>
      <c r="G3109" s="4" t="s">
        <v>37</v>
      </c>
      <c r="H3109" s="4" t="s">
        <v>38</v>
      </c>
      <c r="I3109" s="4" t="s">
        <v>748</v>
      </c>
      <c r="J3109" s="4">
        <v>3</v>
      </c>
      <c r="K3109" s="55">
        <v>46052</v>
      </c>
      <c r="L3109" s="4" t="s">
        <v>860</v>
      </c>
      <c r="M3109" s="4" t="s">
        <v>4545</v>
      </c>
      <c r="N3109" s="55" t="s">
        <v>3710</v>
      </c>
      <c r="O3109" s="4" t="s">
        <v>8340</v>
      </c>
      <c r="P3109" s="55">
        <v>46052</v>
      </c>
      <c r="Q3109" s="4" t="s">
        <v>8341</v>
      </c>
      <c r="R3109" s="58">
        <v>46052</v>
      </c>
      <c r="S3109" s="4" t="s">
        <v>8342</v>
      </c>
      <c r="T3109" s="4" t="s">
        <v>1921</v>
      </c>
      <c r="U3109" s="4" t="s">
        <v>150</v>
      </c>
      <c r="V3109" s="4">
        <v>301403</v>
      </c>
      <c r="W3109" s="4" t="s">
        <v>8343</v>
      </c>
      <c r="X3109" s="4">
        <v>301403</v>
      </c>
      <c r="Y3109" s="4" t="s">
        <v>8343</v>
      </c>
      <c r="Z3109" s="4">
        <v>15</v>
      </c>
      <c r="AA3109" s="4" t="s">
        <v>43</v>
      </c>
      <c r="AB3109" s="4">
        <v>10</v>
      </c>
      <c r="AC3109" s="4" t="s">
        <v>3379</v>
      </c>
      <c r="AD3109" s="36">
        <v>15</v>
      </c>
      <c r="AE3109" s="36" t="s">
        <v>8344</v>
      </c>
      <c r="AF3109" s="4"/>
      <c r="AG3109" s="4"/>
      <c r="AH3109" s="4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</row>
    <row r="3110" spans="1:46" ht="15.75" customHeight="1" x14ac:dyDescent="0.35">
      <c r="A3110" s="4">
        <v>2025</v>
      </c>
      <c r="B3110" s="4" t="s">
        <v>147</v>
      </c>
      <c r="C3110" s="4" t="s">
        <v>148</v>
      </c>
      <c r="D3110" s="55">
        <v>45975</v>
      </c>
      <c r="E3110" s="4" t="s">
        <v>3708</v>
      </c>
      <c r="F3110" s="4" t="s">
        <v>3709</v>
      </c>
      <c r="G3110" s="4" t="s">
        <v>37</v>
      </c>
      <c r="H3110" s="4" t="s">
        <v>38</v>
      </c>
      <c r="I3110" s="4" t="s">
        <v>748</v>
      </c>
      <c r="J3110" s="4">
        <v>3</v>
      </c>
      <c r="K3110" s="55">
        <v>45987</v>
      </c>
      <c r="L3110" s="4" t="s">
        <v>860</v>
      </c>
      <c r="M3110" s="4" t="s">
        <v>4545</v>
      </c>
      <c r="N3110" s="55" t="s">
        <v>3710</v>
      </c>
      <c r="O3110" s="4" t="s">
        <v>8345</v>
      </c>
      <c r="P3110" s="55">
        <v>45987</v>
      </c>
      <c r="Q3110" s="4" t="s">
        <v>8346</v>
      </c>
      <c r="R3110" s="4"/>
      <c r="S3110" s="4"/>
      <c r="T3110" s="4" t="s">
        <v>1921</v>
      </c>
      <c r="U3110" s="4" t="s">
        <v>150</v>
      </c>
      <c r="V3110" s="4">
        <v>301300</v>
      </c>
      <c r="W3110" s="4" t="s">
        <v>8347</v>
      </c>
      <c r="X3110" s="4">
        <v>301300</v>
      </c>
      <c r="Y3110" s="4" t="s">
        <v>8347</v>
      </c>
      <c r="Z3110" s="4">
        <v>15</v>
      </c>
      <c r="AA3110" s="4" t="s">
        <v>43</v>
      </c>
      <c r="AB3110" s="4">
        <v>3</v>
      </c>
      <c r="AC3110" s="4" t="s">
        <v>1376</v>
      </c>
      <c r="AD3110" s="36">
        <v>2</v>
      </c>
      <c r="AE3110" s="36" t="s">
        <v>8348</v>
      </c>
      <c r="AF3110" s="4"/>
      <c r="AG3110" s="4"/>
      <c r="AH3110" s="4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</row>
    <row r="3111" spans="1:46" s="32" customFormat="1" ht="15.75" customHeight="1" x14ac:dyDescent="0.3">
      <c r="A3111" s="4">
        <v>2025</v>
      </c>
      <c r="B3111" s="4" t="s">
        <v>147</v>
      </c>
      <c r="C3111" s="4" t="s">
        <v>148</v>
      </c>
      <c r="D3111" s="55">
        <v>45810</v>
      </c>
      <c r="E3111" s="4" t="s">
        <v>3708</v>
      </c>
      <c r="F3111" s="4" t="s">
        <v>3709</v>
      </c>
      <c r="G3111" s="4" t="s">
        <v>37</v>
      </c>
      <c r="H3111" s="4" t="s">
        <v>38</v>
      </c>
      <c r="I3111" s="4"/>
      <c r="J3111" s="4">
        <v>5</v>
      </c>
      <c r="K3111" s="55">
        <v>45974</v>
      </c>
      <c r="L3111" s="4" t="s">
        <v>860</v>
      </c>
      <c r="M3111" s="4" t="s">
        <v>4665</v>
      </c>
      <c r="N3111" s="55" t="s">
        <v>4546</v>
      </c>
      <c r="O3111" s="4" t="s">
        <v>8349</v>
      </c>
      <c r="P3111" s="55">
        <v>45974</v>
      </c>
      <c r="Q3111" s="4" t="s">
        <v>8350</v>
      </c>
      <c r="R3111" s="4"/>
      <c r="S3111" s="4"/>
      <c r="T3111" s="4">
        <v>0</v>
      </c>
      <c r="U3111" s="4" t="s">
        <v>150</v>
      </c>
      <c r="V3111" s="4">
        <v>301254</v>
      </c>
      <c r="W3111" s="4" t="s">
        <v>430</v>
      </c>
      <c r="X3111" s="4">
        <v>301254</v>
      </c>
      <c r="Y3111" s="4" t="s">
        <v>430</v>
      </c>
      <c r="Z3111" s="4">
        <v>15</v>
      </c>
      <c r="AA3111" s="4" t="s">
        <v>43</v>
      </c>
      <c r="AB3111" s="4">
        <v>1</v>
      </c>
      <c r="AC3111" s="4" t="s">
        <v>43</v>
      </c>
      <c r="AD3111" s="36">
        <v>5</v>
      </c>
      <c r="AE3111" s="36" t="s">
        <v>243</v>
      </c>
      <c r="AF3111" s="4"/>
      <c r="AG3111" s="4"/>
      <c r="AH3111" s="4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</row>
    <row r="3112" spans="1:46" s="32" customFormat="1" ht="15.75" customHeight="1" x14ac:dyDescent="0.3">
      <c r="A3112" s="4">
        <v>2025</v>
      </c>
      <c r="B3112" s="4" t="s">
        <v>147</v>
      </c>
      <c r="C3112" s="4" t="s">
        <v>148</v>
      </c>
      <c r="D3112" s="55">
        <v>45958</v>
      </c>
      <c r="E3112" s="4" t="s">
        <v>4533</v>
      </c>
      <c r="F3112" s="4" t="s">
        <v>3709</v>
      </c>
      <c r="G3112" s="4" t="s">
        <v>5808</v>
      </c>
      <c r="H3112" s="4" t="s">
        <v>38</v>
      </c>
      <c r="I3112" s="4" t="s">
        <v>3491</v>
      </c>
      <c r="J3112" s="4">
        <v>2</v>
      </c>
      <c r="K3112" s="57">
        <v>45975</v>
      </c>
      <c r="L3112" s="4" t="s">
        <v>860</v>
      </c>
      <c r="M3112" s="4" t="s">
        <v>4665</v>
      </c>
      <c r="N3112" s="55" t="s">
        <v>4546</v>
      </c>
      <c r="O3112" s="4" t="s">
        <v>8351</v>
      </c>
      <c r="P3112" s="57">
        <v>45975</v>
      </c>
      <c r="Q3112" s="4" t="s">
        <v>8352</v>
      </c>
      <c r="R3112" s="4"/>
      <c r="S3112" s="4"/>
      <c r="T3112" s="4">
        <v>0</v>
      </c>
      <c r="U3112" s="4" t="s">
        <v>150</v>
      </c>
      <c r="V3112" s="4">
        <v>301275</v>
      </c>
      <c r="W3112" s="4" t="s">
        <v>460</v>
      </c>
      <c r="X3112" s="4">
        <v>301275</v>
      </c>
      <c r="Y3112" s="4" t="s">
        <v>460</v>
      </c>
      <c r="Z3112" s="4">
        <v>15</v>
      </c>
      <c r="AA3112" s="4" t="s">
        <v>43</v>
      </c>
      <c r="AB3112" s="4">
        <v>1</v>
      </c>
      <c r="AC3112" s="4" t="s">
        <v>43</v>
      </c>
      <c r="AD3112" s="36">
        <v>26</v>
      </c>
      <c r="AE3112" s="36" t="s">
        <v>461</v>
      </c>
      <c r="AF3112" s="4"/>
      <c r="AG3112" s="4"/>
      <c r="AH3112" s="4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</row>
    <row r="3113" spans="1:46" ht="15.75" customHeight="1" x14ac:dyDescent="0.35">
      <c r="A3113" s="4">
        <v>2025</v>
      </c>
      <c r="B3113" s="4" t="s">
        <v>147</v>
      </c>
      <c r="C3113" s="4" t="s">
        <v>148</v>
      </c>
      <c r="D3113" s="55">
        <v>45936</v>
      </c>
      <c r="E3113" s="4" t="s">
        <v>4420</v>
      </c>
      <c r="F3113" s="4" t="s">
        <v>3709</v>
      </c>
      <c r="G3113" s="4" t="s">
        <v>921</v>
      </c>
      <c r="H3113" s="4" t="s">
        <v>38</v>
      </c>
      <c r="I3113" s="4" t="s">
        <v>3491</v>
      </c>
      <c r="J3113" s="4">
        <v>2</v>
      </c>
      <c r="K3113" s="55">
        <v>45975</v>
      </c>
      <c r="L3113" s="4" t="s">
        <v>860</v>
      </c>
      <c r="M3113" s="4" t="s">
        <v>4665</v>
      </c>
      <c r="N3113" s="55" t="s">
        <v>4546</v>
      </c>
      <c r="O3113" s="4" t="s">
        <v>8353</v>
      </c>
      <c r="P3113" s="55">
        <v>45975</v>
      </c>
      <c r="Q3113" s="4" t="s">
        <v>8354</v>
      </c>
      <c r="R3113" s="4"/>
      <c r="S3113" s="4"/>
      <c r="T3113" s="4">
        <v>0</v>
      </c>
      <c r="U3113" s="4" t="s">
        <v>150</v>
      </c>
      <c r="V3113" s="4">
        <v>301256</v>
      </c>
      <c r="W3113" s="4" t="s">
        <v>4672</v>
      </c>
      <c r="X3113" s="4">
        <v>301256</v>
      </c>
      <c r="Y3113" s="4" t="s">
        <v>4672</v>
      </c>
      <c r="Z3113" s="4">
        <v>15</v>
      </c>
      <c r="AA3113" s="4" t="s">
        <v>43</v>
      </c>
      <c r="AB3113" s="4">
        <v>1</v>
      </c>
      <c r="AC3113" s="4" t="s">
        <v>43</v>
      </c>
      <c r="AD3113" s="36">
        <v>7</v>
      </c>
      <c r="AE3113" s="36" t="s">
        <v>1192</v>
      </c>
      <c r="AF3113" s="4"/>
      <c r="AG3113" s="4"/>
      <c r="AH3113" s="4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</row>
    <row r="3114" spans="1:46" s="32" customFormat="1" ht="15.75" customHeight="1" x14ac:dyDescent="0.3">
      <c r="A3114" s="4">
        <v>2025</v>
      </c>
      <c r="B3114" s="4" t="s">
        <v>147</v>
      </c>
      <c r="C3114" s="4" t="s">
        <v>148</v>
      </c>
      <c r="D3114" s="55">
        <v>45972</v>
      </c>
      <c r="E3114" s="4" t="s">
        <v>3708</v>
      </c>
      <c r="F3114" s="4" t="s">
        <v>3709</v>
      </c>
      <c r="G3114" s="4" t="s">
        <v>37</v>
      </c>
      <c r="H3114" s="4" t="s">
        <v>38</v>
      </c>
      <c r="I3114" s="4" t="s">
        <v>3923</v>
      </c>
      <c r="J3114" s="4">
        <v>2</v>
      </c>
      <c r="K3114" s="55">
        <v>46002</v>
      </c>
      <c r="L3114" s="4" t="s">
        <v>860</v>
      </c>
      <c r="M3114" s="4" t="s">
        <v>8355</v>
      </c>
      <c r="N3114" s="55" t="s">
        <v>3710</v>
      </c>
      <c r="O3114" s="4" t="s">
        <v>8356</v>
      </c>
      <c r="P3114" s="55">
        <v>46002</v>
      </c>
      <c r="Q3114" s="4" t="s">
        <v>8357</v>
      </c>
      <c r="R3114" s="4"/>
      <c r="S3114" s="4"/>
      <c r="T3114" s="4" t="s">
        <v>1921</v>
      </c>
      <c r="U3114" s="4" t="s">
        <v>150</v>
      </c>
      <c r="V3114" s="4">
        <v>301621</v>
      </c>
      <c r="W3114" s="4" t="s">
        <v>8358</v>
      </c>
      <c r="X3114" s="4">
        <v>301621</v>
      </c>
      <c r="Y3114" s="4" t="s">
        <v>8358</v>
      </c>
      <c r="Z3114" s="4">
        <v>21</v>
      </c>
      <c r="AA3114" s="4" t="s">
        <v>104</v>
      </c>
      <c r="AB3114" s="4">
        <v>2</v>
      </c>
      <c r="AC3114" s="4" t="s">
        <v>1372</v>
      </c>
      <c r="AD3114" s="36">
        <v>14</v>
      </c>
      <c r="AE3114" s="36" t="s">
        <v>8359</v>
      </c>
      <c r="AF3114" s="4"/>
      <c r="AG3114" s="4"/>
      <c r="AH3114" s="4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</row>
    <row r="3115" spans="1:46" s="32" customFormat="1" ht="15.75" customHeight="1" x14ac:dyDescent="0.3">
      <c r="A3115" s="4">
        <v>2025</v>
      </c>
      <c r="B3115" s="4" t="s">
        <v>147</v>
      </c>
      <c r="C3115" s="4" t="s">
        <v>148</v>
      </c>
      <c r="D3115" s="55">
        <v>45971</v>
      </c>
      <c r="E3115" s="4" t="s">
        <v>3708</v>
      </c>
      <c r="F3115" s="4" t="s">
        <v>3709</v>
      </c>
      <c r="G3115" s="4" t="s">
        <v>37</v>
      </c>
      <c r="H3115" s="4" t="s">
        <v>38</v>
      </c>
      <c r="I3115" s="4" t="s">
        <v>3923</v>
      </c>
      <c r="J3115" s="4">
        <v>3</v>
      </c>
      <c r="K3115" s="55">
        <v>45997</v>
      </c>
      <c r="L3115" s="4" t="s">
        <v>860</v>
      </c>
      <c r="M3115" s="4" t="s">
        <v>2983</v>
      </c>
      <c r="N3115" s="55" t="s">
        <v>3710</v>
      </c>
      <c r="O3115" s="4" t="s">
        <v>8360</v>
      </c>
      <c r="P3115" s="55">
        <v>45997</v>
      </c>
      <c r="Q3115" s="4" t="s">
        <v>8361</v>
      </c>
      <c r="R3115" s="4"/>
      <c r="S3115" s="4"/>
      <c r="T3115" s="4" t="s">
        <v>1921</v>
      </c>
      <c r="U3115" s="4" t="s">
        <v>150</v>
      </c>
      <c r="V3115" s="4">
        <v>301650</v>
      </c>
      <c r="W3115" s="4" t="s">
        <v>8362</v>
      </c>
      <c r="X3115" s="4">
        <v>301650</v>
      </c>
      <c r="Y3115" s="4" t="s">
        <v>8362</v>
      </c>
      <c r="Z3115" s="4">
        <v>21</v>
      </c>
      <c r="AA3115" s="4" t="s">
        <v>104</v>
      </c>
      <c r="AB3115" s="4">
        <v>6</v>
      </c>
      <c r="AC3115" s="4" t="s">
        <v>2589</v>
      </c>
      <c r="AD3115" s="36">
        <v>6</v>
      </c>
      <c r="AE3115" s="36" t="s">
        <v>8363</v>
      </c>
      <c r="AF3115" s="4"/>
      <c r="AG3115" s="4"/>
      <c r="AH3115" s="4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</row>
    <row r="3116" spans="1:46" ht="15.75" customHeight="1" x14ac:dyDescent="0.35">
      <c r="A3116" s="4">
        <v>2026</v>
      </c>
      <c r="B3116" s="4" t="s">
        <v>147</v>
      </c>
      <c r="C3116" s="4" t="s">
        <v>148</v>
      </c>
      <c r="D3116" s="55">
        <v>45973</v>
      </c>
      <c r="E3116" s="4" t="s">
        <v>3708</v>
      </c>
      <c r="F3116" s="4" t="s">
        <v>3709</v>
      </c>
      <c r="G3116" s="4" t="s">
        <v>37</v>
      </c>
      <c r="H3116" s="4" t="s">
        <v>38</v>
      </c>
      <c r="I3116" s="4" t="s">
        <v>5120</v>
      </c>
      <c r="J3116" s="4">
        <v>4</v>
      </c>
      <c r="K3116" s="57">
        <v>46049</v>
      </c>
      <c r="L3116" s="4" t="s">
        <v>860</v>
      </c>
      <c r="M3116" s="4" t="s">
        <v>6193</v>
      </c>
      <c r="N3116" s="55" t="s">
        <v>4546</v>
      </c>
      <c r="O3116" s="4" t="s">
        <v>8364</v>
      </c>
      <c r="P3116" s="57">
        <v>46049</v>
      </c>
      <c r="Q3116" s="4" t="s">
        <v>8365</v>
      </c>
      <c r="R3116" s="57">
        <v>46049</v>
      </c>
      <c r="S3116" s="4" t="s">
        <v>8366</v>
      </c>
      <c r="T3116" s="56" t="s">
        <v>1921</v>
      </c>
      <c r="U3116" s="56" t="s">
        <v>150</v>
      </c>
      <c r="V3116" s="56">
        <v>300123</v>
      </c>
      <c r="W3116" s="56" t="s">
        <v>8367</v>
      </c>
      <c r="X3116" s="56">
        <v>300123</v>
      </c>
      <c r="Y3116" s="56" t="s">
        <v>8367</v>
      </c>
      <c r="Z3116" s="56">
        <v>2</v>
      </c>
      <c r="AA3116" s="56" t="s">
        <v>72</v>
      </c>
      <c r="AB3116" s="56">
        <v>5</v>
      </c>
      <c r="AC3116" s="56" t="s">
        <v>1440</v>
      </c>
      <c r="AD3116" s="37">
        <v>14</v>
      </c>
      <c r="AE3116" s="37" t="s">
        <v>8368</v>
      </c>
      <c r="AF3116" s="4"/>
      <c r="AG3116" s="4"/>
      <c r="AH3116" s="4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</row>
    <row r="3117" spans="1:46" ht="15.75" customHeight="1" x14ac:dyDescent="0.35">
      <c r="A3117" s="4">
        <v>2025</v>
      </c>
      <c r="B3117" s="4" t="s">
        <v>147</v>
      </c>
      <c r="C3117" s="4" t="s">
        <v>148</v>
      </c>
      <c r="D3117" s="55">
        <v>45971</v>
      </c>
      <c r="E3117" s="4" t="s">
        <v>3708</v>
      </c>
      <c r="F3117" s="4" t="s">
        <v>3709</v>
      </c>
      <c r="G3117" s="4" t="s">
        <v>37</v>
      </c>
      <c r="H3117" s="4" t="s">
        <v>38</v>
      </c>
      <c r="I3117" s="4" t="s">
        <v>5120</v>
      </c>
      <c r="J3117" s="4">
        <v>2</v>
      </c>
      <c r="K3117" s="55">
        <v>46007</v>
      </c>
      <c r="L3117" s="4" t="s">
        <v>860</v>
      </c>
      <c r="M3117" s="4" t="s">
        <v>4545</v>
      </c>
      <c r="N3117" s="55" t="s">
        <v>4546</v>
      </c>
      <c r="O3117" s="4" t="s">
        <v>8369</v>
      </c>
      <c r="P3117" s="55">
        <v>46007</v>
      </c>
      <c r="Q3117" s="4" t="s">
        <v>8370</v>
      </c>
      <c r="R3117" s="4"/>
      <c r="S3117" s="4"/>
      <c r="T3117" s="4" t="s">
        <v>1921</v>
      </c>
      <c r="U3117" s="4" t="s">
        <v>150</v>
      </c>
      <c r="V3117" s="4">
        <v>301023</v>
      </c>
      <c r="W3117" s="4" t="s">
        <v>8371</v>
      </c>
      <c r="X3117" s="4">
        <v>301023</v>
      </c>
      <c r="Y3117" s="4" t="s">
        <v>8371</v>
      </c>
      <c r="Z3117" s="4">
        <v>12</v>
      </c>
      <c r="AA3117" s="4" t="s">
        <v>83</v>
      </c>
      <c r="AB3117" s="4">
        <v>1</v>
      </c>
      <c r="AC3117" s="4" t="s">
        <v>84</v>
      </c>
      <c r="AD3117" s="36">
        <v>28</v>
      </c>
      <c r="AE3117" s="36" t="s">
        <v>8372</v>
      </c>
      <c r="AF3117" s="4"/>
      <c r="AG3117" s="4"/>
      <c r="AH3117" s="4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</row>
    <row r="3118" spans="1:46" ht="15.75" customHeight="1" x14ac:dyDescent="0.35">
      <c r="A3118" s="4">
        <v>2025</v>
      </c>
      <c r="B3118" s="4" t="s">
        <v>147</v>
      </c>
      <c r="C3118" s="4" t="s">
        <v>148</v>
      </c>
      <c r="D3118" s="55">
        <v>45946</v>
      </c>
      <c r="E3118" s="4" t="s">
        <v>3708</v>
      </c>
      <c r="F3118" s="4" t="s">
        <v>3709</v>
      </c>
      <c r="G3118" s="4" t="s">
        <v>37</v>
      </c>
      <c r="H3118" s="4" t="s">
        <v>38</v>
      </c>
      <c r="I3118" s="4" t="s">
        <v>2728</v>
      </c>
      <c r="J3118" s="4">
        <v>4</v>
      </c>
      <c r="K3118" s="55">
        <v>46006</v>
      </c>
      <c r="L3118" s="4" t="s">
        <v>860</v>
      </c>
      <c r="M3118" s="4" t="s">
        <v>3632</v>
      </c>
      <c r="N3118" s="55" t="s">
        <v>3710</v>
      </c>
      <c r="O3118" s="4" t="s">
        <v>8373</v>
      </c>
      <c r="P3118" s="55">
        <v>46006</v>
      </c>
      <c r="Q3118" s="4" t="s">
        <v>8374</v>
      </c>
      <c r="R3118" s="4"/>
      <c r="S3118" s="4"/>
      <c r="T3118" s="4">
        <v>0</v>
      </c>
      <c r="U3118" s="4" t="s">
        <v>150</v>
      </c>
      <c r="V3118" s="4">
        <v>301438</v>
      </c>
      <c r="W3118" s="4" t="s">
        <v>4307</v>
      </c>
      <c r="X3118" s="4">
        <v>301438</v>
      </c>
      <c r="Y3118" s="4" t="s">
        <v>4307</v>
      </c>
      <c r="Z3118" s="4">
        <v>16</v>
      </c>
      <c r="AA3118" s="4" t="s">
        <v>88</v>
      </c>
      <c r="AB3118" s="4">
        <v>2</v>
      </c>
      <c r="AC3118" s="4" t="s">
        <v>885</v>
      </c>
      <c r="AD3118" s="36">
        <v>5</v>
      </c>
      <c r="AE3118" s="36" t="s">
        <v>4308</v>
      </c>
      <c r="AF3118" s="4"/>
      <c r="AG3118" s="4"/>
      <c r="AH3118" s="4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</row>
    <row r="3119" spans="1:46" ht="15.75" customHeight="1" x14ac:dyDescent="0.35">
      <c r="A3119" s="4">
        <v>2026</v>
      </c>
      <c r="B3119" s="4" t="s">
        <v>147</v>
      </c>
      <c r="C3119" s="4" t="s">
        <v>148</v>
      </c>
      <c r="D3119" s="55">
        <v>45966</v>
      </c>
      <c r="E3119" s="4" t="s">
        <v>3708</v>
      </c>
      <c r="F3119" s="4" t="s">
        <v>3709</v>
      </c>
      <c r="G3119" s="4" t="s">
        <v>37</v>
      </c>
      <c r="H3119" s="4" t="s">
        <v>38</v>
      </c>
      <c r="I3119" s="4" t="s">
        <v>5120</v>
      </c>
      <c r="J3119" s="4">
        <v>3</v>
      </c>
      <c r="K3119" s="55">
        <v>46119</v>
      </c>
      <c r="L3119" s="4" t="s">
        <v>860</v>
      </c>
      <c r="M3119" s="4" t="s">
        <v>4545</v>
      </c>
      <c r="N3119" s="55" t="s">
        <v>4546</v>
      </c>
      <c r="O3119" s="4" t="s">
        <v>8375</v>
      </c>
      <c r="P3119" s="55">
        <v>46119</v>
      </c>
      <c r="Q3119" s="4" t="s">
        <v>8376</v>
      </c>
      <c r="R3119" s="55">
        <v>46119</v>
      </c>
      <c r="S3119" s="4" t="s">
        <v>8377</v>
      </c>
      <c r="T3119" s="4">
        <v>0</v>
      </c>
      <c r="U3119" s="4" t="s">
        <v>150</v>
      </c>
      <c r="V3119" s="4">
        <v>301016</v>
      </c>
      <c r="W3119" s="4" t="s">
        <v>8378</v>
      </c>
      <c r="X3119" s="4">
        <v>301016</v>
      </c>
      <c r="Y3119" s="4" t="s">
        <v>8378</v>
      </c>
      <c r="Z3119" s="4">
        <v>12</v>
      </c>
      <c r="AA3119" s="4" t="s">
        <v>83</v>
      </c>
      <c r="AB3119" s="4">
        <v>1</v>
      </c>
      <c r="AC3119" s="4" t="s">
        <v>84</v>
      </c>
      <c r="AD3119" s="36">
        <v>20</v>
      </c>
      <c r="AE3119" s="36" t="s">
        <v>8379</v>
      </c>
      <c r="AF3119" s="4"/>
      <c r="AG3119" s="4"/>
      <c r="AH3119" s="4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</row>
    <row r="3120" spans="1:46" ht="15.75" customHeight="1" x14ac:dyDescent="0.35">
      <c r="A3120" s="4">
        <v>2025</v>
      </c>
      <c r="B3120" s="4" t="s">
        <v>147</v>
      </c>
      <c r="C3120" s="4" t="s">
        <v>148</v>
      </c>
      <c r="D3120" s="55">
        <v>45974</v>
      </c>
      <c r="E3120" s="4" t="s">
        <v>3708</v>
      </c>
      <c r="F3120" s="4" t="s">
        <v>3709</v>
      </c>
      <c r="G3120" s="4" t="s">
        <v>37</v>
      </c>
      <c r="H3120" s="4" t="s">
        <v>38</v>
      </c>
      <c r="I3120" s="4" t="s">
        <v>4520</v>
      </c>
      <c r="J3120" s="4">
        <v>1</v>
      </c>
      <c r="K3120" s="57">
        <v>45988</v>
      </c>
      <c r="L3120" s="4" t="s">
        <v>860</v>
      </c>
      <c r="M3120" s="4" t="s">
        <v>3185</v>
      </c>
      <c r="N3120" s="55" t="s">
        <v>3710</v>
      </c>
      <c r="O3120" s="4" t="s">
        <v>8380</v>
      </c>
      <c r="P3120" s="57">
        <v>45988</v>
      </c>
      <c r="Q3120" s="4" t="s">
        <v>8381</v>
      </c>
      <c r="R3120" s="56"/>
      <c r="S3120" s="4"/>
      <c r="T3120" s="56" t="s">
        <v>1921</v>
      </c>
      <c r="U3120" s="56" t="s">
        <v>150</v>
      </c>
      <c r="V3120" s="56">
        <v>301169</v>
      </c>
      <c r="W3120" s="56" t="s">
        <v>8382</v>
      </c>
      <c r="X3120" s="56">
        <v>301169</v>
      </c>
      <c r="Y3120" s="56" t="s">
        <v>8382</v>
      </c>
      <c r="Z3120" s="56">
        <v>13</v>
      </c>
      <c r="AA3120" s="56" t="s">
        <v>314</v>
      </c>
      <c r="AB3120" s="56">
        <v>6</v>
      </c>
      <c r="AC3120" s="56" t="s">
        <v>4469</v>
      </c>
      <c r="AD3120" s="37">
        <v>13</v>
      </c>
      <c r="AE3120" s="37" t="s">
        <v>8383</v>
      </c>
      <c r="AF3120" s="4"/>
      <c r="AG3120" s="4"/>
      <c r="AH3120" s="4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</row>
    <row r="3121" spans="1:46" ht="15.75" customHeight="1" x14ac:dyDescent="0.35">
      <c r="A3121" s="4">
        <v>2026</v>
      </c>
      <c r="B3121" s="4" t="s">
        <v>147</v>
      </c>
      <c r="C3121" s="4" t="s">
        <v>148</v>
      </c>
      <c r="D3121" s="55">
        <v>45974</v>
      </c>
      <c r="E3121" s="4" t="s">
        <v>3708</v>
      </c>
      <c r="F3121" s="4" t="s">
        <v>3709</v>
      </c>
      <c r="G3121" s="4" t="s">
        <v>37</v>
      </c>
      <c r="H3121" s="4" t="s">
        <v>38</v>
      </c>
      <c r="I3121" s="4" t="s">
        <v>4520</v>
      </c>
      <c r="J3121" s="4">
        <v>2</v>
      </c>
      <c r="K3121" s="55">
        <v>46050</v>
      </c>
      <c r="L3121" s="4" t="s">
        <v>860</v>
      </c>
      <c r="M3121" s="4" t="s">
        <v>2983</v>
      </c>
      <c r="N3121" s="55" t="s">
        <v>3710</v>
      </c>
      <c r="O3121" s="4" t="s">
        <v>8384</v>
      </c>
      <c r="P3121" s="55">
        <v>46050</v>
      </c>
      <c r="Q3121" s="4" t="s">
        <v>8385</v>
      </c>
      <c r="R3121" s="55">
        <v>46050</v>
      </c>
      <c r="S3121" s="4" t="s">
        <v>8386</v>
      </c>
      <c r="T3121" s="4" t="s">
        <v>1921</v>
      </c>
      <c r="U3121" s="4" t="s">
        <v>150</v>
      </c>
      <c r="V3121" s="4">
        <v>300632</v>
      </c>
      <c r="W3121" s="4" t="s">
        <v>8387</v>
      </c>
      <c r="X3121" s="4">
        <v>300632</v>
      </c>
      <c r="Y3121" s="4" t="s">
        <v>8387</v>
      </c>
      <c r="Z3121" s="4">
        <v>6</v>
      </c>
      <c r="AA3121" s="4" t="s">
        <v>413</v>
      </c>
      <c r="AB3121" s="4">
        <v>8</v>
      </c>
      <c r="AC3121" s="4" t="s">
        <v>760</v>
      </c>
      <c r="AD3121" s="36">
        <v>10</v>
      </c>
      <c r="AE3121" s="36" t="s">
        <v>8388</v>
      </c>
      <c r="AF3121" s="4"/>
      <c r="AG3121" s="4"/>
      <c r="AH3121" s="4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</row>
    <row r="3122" spans="1:46" ht="15.75" customHeight="1" x14ac:dyDescent="0.35">
      <c r="A3122" s="4">
        <v>2026</v>
      </c>
      <c r="B3122" s="4" t="s">
        <v>147</v>
      </c>
      <c r="C3122" s="4" t="s">
        <v>148</v>
      </c>
      <c r="D3122" s="55">
        <v>45975</v>
      </c>
      <c r="E3122" s="4" t="s">
        <v>3708</v>
      </c>
      <c r="F3122" s="4" t="s">
        <v>3709</v>
      </c>
      <c r="G3122" s="4" t="s">
        <v>37</v>
      </c>
      <c r="H3122" s="4" t="s">
        <v>4538</v>
      </c>
      <c r="I3122" s="4" t="s">
        <v>4520</v>
      </c>
      <c r="J3122" s="4">
        <v>3</v>
      </c>
      <c r="K3122" s="55">
        <v>45982</v>
      </c>
      <c r="L3122" s="4" t="s">
        <v>7513</v>
      </c>
      <c r="M3122" s="4" t="s">
        <v>8389</v>
      </c>
      <c r="N3122" s="55" t="s">
        <v>3710</v>
      </c>
      <c r="O3122" s="4"/>
      <c r="P3122" s="55"/>
      <c r="Q3122" s="4"/>
      <c r="R3122" s="4"/>
      <c r="S3122" s="4"/>
      <c r="T3122" s="4" t="s">
        <v>1921</v>
      </c>
      <c r="U3122" s="4" t="s">
        <v>150</v>
      </c>
      <c r="V3122" s="4">
        <v>300615</v>
      </c>
      <c r="W3122" s="4" t="s">
        <v>3310</v>
      </c>
      <c r="X3122" s="4">
        <v>300615</v>
      </c>
      <c r="Y3122" s="4" t="s">
        <v>3310</v>
      </c>
      <c r="Z3122" s="4">
        <v>6</v>
      </c>
      <c r="AA3122" s="4" t="s">
        <v>413</v>
      </c>
      <c r="AB3122" s="4">
        <v>6</v>
      </c>
      <c r="AC3122" s="4" t="s">
        <v>2999</v>
      </c>
      <c r="AD3122" s="36">
        <v>11</v>
      </c>
      <c r="AE3122" s="36" t="s">
        <v>3311</v>
      </c>
      <c r="AF3122" s="4"/>
      <c r="AG3122" s="4"/>
      <c r="AH3122" s="4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</row>
    <row r="3123" spans="1:46" ht="15.75" customHeight="1" x14ac:dyDescent="0.35">
      <c r="A3123" s="4">
        <v>2025</v>
      </c>
      <c r="B3123" s="4" t="s">
        <v>147</v>
      </c>
      <c r="C3123" s="4" t="s">
        <v>148</v>
      </c>
      <c r="D3123" s="55">
        <v>45978</v>
      </c>
      <c r="E3123" s="4" t="s">
        <v>3708</v>
      </c>
      <c r="F3123" s="4" t="s">
        <v>3709</v>
      </c>
      <c r="G3123" s="4" t="s">
        <v>37</v>
      </c>
      <c r="H3123" s="4" t="s">
        <v>38</v>
      </c>
      <c r="I3123" s="4" t="s">
        <v>4520</v>
      </c>
      <c r="J3123" s="4">
        <v>2</v>
      </c>
      <c r="K3123" s="55">
        <v>46017</v>
      </c>
      <c r="L3123" s="4" t="s">
        <v>860</v>
      </c>
      <c r="M3123" s="4" t="s">
        <v>4545</v>
      </c>
      <c r="N3123" s="55" t="s">
        <v>3710</v>
      </c>
      <c r="O3123" s="4" t="s">
        <v>8390</v>
      </c>
      <c r="P3123" s="55">
        <v>46017</v>
      </c>
      <c r="Q3123" s="4" t="s">
        <v>8391</v>
      </c>
      <c r="R3123" s="4"/>
      <c r="S3123" s="4"/>
      <c r="T3123" s="4" t="s">
        <v>1921</v>
      </c>
      <c r="U3123" s="4" t="s">
        <v>150</v>
      </c>
      <c r="V3123" s="4">
        <v>300590</v>
      </c>
      <c r="W3123" s="4" t="s">
        <v>6937</v>
      </c>
      <c r="X3123" s="4">
        <v>300590</v>
      </c>
      <c r="Y3123" s="4" t="s">
        <v>6937</v>
      </c>
      <c r="Z3123" s="4">
        <v>6</v>
      </c>
      <c r="AA3123" s="4" t="s">
        <v>413</v>
      </c>
      <c r="AB3123" s="4">
        <v>4</v>
      </c>
      <c r="AC3123" s="4" t="s">
        <v>1215</v>
      </c>
      <c r="AD3123" s="36">
        <v>13</v>
      </c>
      <c r="AE3123" s="36" t="s">
        <v>6983</v>
      </c>
      <c r="AF3123" s="4"/>
      <c r="AG3123" s="4"/>
      <c r="AH3123" s="4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</row>
    <row r="3124" spans="1:46" ht="15.75" customHeight="1" x14ac:dyDescent="0.35">
      <c r="A3124" s="4">
        <v>2025</v>
      </c>
      <c r="B3124" s="4" t="s">
        <v>147</v>
      </c>
      <c r="C3124" s="4" t="s">
        <v>148</v>
      </c>
      <c r="D3124" s="55">
        <v>45978</v>
      </c>
      <c r="E3124" s="4" t="s">
        <v>3708</v>
      </c>
      <c r="F3124" s="4" t="s">
        <v>3709</v>
      </c>
      <c r="G3124" s="4" t="s">
        <v>37</v>
      </c>
      <c r="H3124" s="4" t="s">
        <v>38</v>
      </c>
      <c r="I3124" s="4" t="s">
        <v>5120</v>
      </c>
      <c r="J3124" s="4">
        <v>3</v>
      </c>
      <c r="K3124" s="55">
        <v>46021</v>
      </c>
      <c r="L3124" s="4" t="s">
        <v>860</v>
      </c>
      <c r="M3124" s="4" t="s">
        <v>6193</v>
      </c>
      <c r="N3124" s="55" t="s">
        <v>4546</v>
      </c>
      <c r="O3124" s="4" t="s">
        <v>8392</v>
      </c>
      <c r="P3124" s="55">
        <v>46021</v>
      </c>
      <c r="Q3124" s="4" t="s">
        <v>8393</v>
      </c>
      <c r="R3124" s="4"/>
      <c r="S3124" s="4"/>
      <c r="T3124" s="4">
        <v>0</v>
      </c>
      <c r="U3124" s="4" t="s">
        <v>150</v>
      </c>
      <c r="V3124" s="4">
        <v>300232</v>
      </c>
      <c r="W3124" s="4" t="s">
        <v>3969</v>
      </c>
      <c r="X3124" s="4">
        <v>300232</v>
      </c>
      <c r="Y3124" s="4" t="s">
        <v>3969</v>
      </c>
      <c r="Z3124" s="4">
        <v>2</v>
      </c>
      <c r="AA3124" s="4" t="s">
        <v>72</v>
      </c>
      <c r="AB3124" s="4">
        <v>18</v>
      </c>
      <c r="AC3124" s="4" t="s">
        <v>907</v>
      </c>
      <c r="AD3124" s="36">
        <v>9</v>
      </c>
      <c r="AE3124" s="36" t="s">
        <v>3970</v>
      </c>
      <c r="AF3124" s="4"/>
      <c r="AG3124" s="4"/>
      <c r="AH3124" s="4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</row>
    <row r="3125" spans="1:46" ht="15.75" customHeight="1" x14ac:dyDescent="0.35">
      <c r="A3125" s="4">
        <v>2026</v>
      </c>
      <c r="B3125" s="4" t="s">
        <v>147</v>
      </c>
      <c r="C3125" s="4" t="s">
        <v>148</v>
      </c>
      <c r="D3125" s="55">
        <v>45973</v>
      </c>
      <c r="E3125" s="4" t="s">
        <v>3708</v>
      </c>
      <c r="F3125" s="4" t="s">
        <v>3709</v>
      </c>
      <c r="G3125" s="4" t="s">
        <v>37</v>
      </c>
      <c r="H3125" s="4" t="s">
        <v>4538</v>
      </c>
      <c r="I3125" s="4" t="s">
        <v>5120</v>
      </c>
      <c r="J3125" s="4">
        <v>2</v>
      </c>
      <c r="K3125" s="55">
        <v>46062</v>
      </c>
      <c r="L3125" s="4" t="s">
        <v>4540</v>
      </c>
      <c r="M3125" s="4"/>
      <c r="N3125" s="55" t="s">
        <v>4546</v>
      </c>
      <c r="O3125" s="4"/>
      <c r="P3125" s="55"/>
      <c r="Q3125" s="4"/>
      <c r="R3125" s="4"/>
      <c r="S3125" s="4"/>
      <c r="T3125" s="4">
        <v>0</v>
      </c>
      <c r="U3125" s="4" t="s">
        <v>150</v>
      </c>
      <c r="V3125" s="4">
        <v>300127</v>
      </c>
      <c r="W3125" s="4" t="s">
        <v>8394</v>
      </c>
      <c r="X3125" s="4">
        <v>300127</v>
      </c>
      <c r="Y3125" s="4" t="s">
        <v>8394</v>
      </c>
      <c r="Z3125" s="4">
        <v>2</v>
      </c>
      <c r="AA3125" s="4" t="s">
        <v>72</v>
      </c>
      <c r="AB3125" s="4">
        <v>6</v>
      </c>
      <c r="AC3125" s="4" t="s">
        <v>713</v>
      </c>
      <c r="AD3125" s="36">
        <v>3</v>
      </c>
      <c r="AE3125" s="36" t="s">
        <v>8395</v>
      </c>
      <c r="AF3125" s="4"/>
      <c r="AG3125" s="4"/>
      <c r="AH3125" s="4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</row>
    <row r="3126" spans="1:46" ht="15.75" customHeight="1" x14ac:dyDescent="0.35">
      <c r="A3126" s="4">
        <v>2025</v>
      </c>
      <c r="B3126" s="4" t="s">
        <v>147</v>
      </c>
      <c r="C3126" s="4" t="s">
        <v>148</v>
      </c>
      <c r="D3126" s="55">
        <v>45972</v>
      </c>
      <c r="E3126" s="4" t="s">
        <v>3708</v>
      </c>
      <c r="F3126" s="4" t="s">
        <v>3709</v>
      </c>
      <c r="G3126" s="4" t="s">
        <v>37</v>
      </c>
      <c r="H3126" s="4" t="s">
        <v>38</v>
      </c>
      <c r="I3126" s="4" t="s">
        <v>5120</v>
      </c>
      <c r="J3126" s="4">
        <v>3</v>
      </c>
      <c r="K3126" s="57">
        <v>46021</v>
      </c>
      <c r="L3126" s="4" t="s">
        <v>860</v>
      </c>
      <c r="M3126" s="4" t="s">
        <v>4545</v>
      </c>
      <c r="N3126" s="55" t="s">
        <v>3710</v>
      </c>
      <c r="O3126" s="4" t="s">
        <v>8396</v>
      </c>
      <c r="P3126" s="57">
        <v>46021</v>
      </c>
      <c r="Q3126" s="4" t="s">
        <v>8397</v>
      </c>
      <c r="R3126" s="56"/>
      <c r="S3126" s="4"/>
      <c r="T3126" s="56">
        <v>0</v>
      </c>
      <c r="U3126" s="56" t="s">
        <v>150</v>
      </c>
      <c r="V3126" s="56">
        <v>301116</v>
      </c>
      <c r="W3126" s="56" t="s">
        <v>2689</v>
      </c>
      <c r="X3126" s="56">
        <v>301116</v>
      </c>
      <c r="Y3126" s="56" t="s">
        <v>2689</v>
      </c>
      <c r="Z3126" s="56">
        <v>12</v>
      </c>
      <c r="AA3126" s="56" t="s">
        <v>83</v>
      </c>
      <c r="AB3126" s="56">
        <v>8</v>
      </c>
      <c r="AC3126" s="56" t="s">
        <v>1303</v>
      </c>
      <c r="AD3126" s="37">
        <v>9</v>
      </c>
      <c r="AE3126" s="37" t="s">
        <v>2690</v>
      </c>
      <c r="AF3126" s="4"/>
      <c r="AG3126" s="4"/>
      <c r="AH3126" s="4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</row>
    <row r="3127" spans="1:46" ht="15.75" customHeight="1" x14ac:dyDescent="0.35">
      <c r="A3127" s="4">
        <v>2025</v>
      </c>
      <c r="B3127" s="4" t="s">
        <v>147</v>
      </c>
      <c r="C3127" s="4" t="s">
        <v>207</v>
      </c>
      <c r="D3127" s="55">
        <v>45978</v>
      </c>
      <c r="E3127" s="4" t="s">
        <v>3708</v>
      </c>
      <c r="F3127" s="4" t="s">
        <v>3709</v>
      </c>
      <c r="G3127" s="4" t="s">
        <v>37</v>
      </c>
      <c r="H3127" s="4" t="s">
        <v>38</v>
      </c>
      <c r="I3127" s="4" t="s">
        <v>5120</v>
      </c>
      <c r="J3127" s="4">
        <v>4</v>
      </c>
      <c r="K3127" s="55">
        <v>45992</v>
      </c>
      <c r="L3127" s="4" t="s">
        <v>860</v>
      </c>
      <c r="M3127" s="4" t="s">
        <v>6193</v>
      </c>
      <c r="N3127" s="55" t="s">
        <v>4546</v>
      </c>
      <c r="O3127" s="4" t="s">
        <v>8398</v>
      </c>
      <c r="P3127" s="55">
        <v>45992</v>
      </c>
      <c r="Q3127" s="4" t="s">
        <v>8399</v>
      </c>
      <c r="R3127" s="4"/>
      <c r="S3127" s="4"/>
      <c r="T3127" s="4">
        <v>0</v>
      </c>
      <c r="U3127" s="4" t="s">
        <v>150</v>
      </c>
      <c r="V3127" s="4">
        <v>300085</v>
      </c>
      <c r="W3127" s="4" t="s">
        <v>1562</v>
      </c>
      <c r="X3127" s="4">
        <v>300085</v>
      </c>
      <c r="Y3127" s="4" t="s">
        <v>1562</v>
      </c>
      <c r="Z3127" s="4">
        <v>2</v>
      </c>
      <c r="AA3127" s="4" t="s">
        <v>72</v>
      </c>
      <c r="AB3127" s="4">
        <v>1</v>
      </c>
      <c r="AC3127" s="4" t="s">
        <v>73</v>
      </c>
      <c r="AD3127" s="36">
        <v>1</v>
      </c>
      <c r="AE3127" s="36" t="s">
        <v>73</v>
      </c>
      <c r="AF3127" s="4"/>
      <c r="AG3127" s="4"/>
      <c r="AH3127" s="4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</row>
    <row r="3128" spans="1:46" s="32" customFormat="1" ht="15.75" customHeight="1" x14ac:dyDescent="0.3">
      <c r="A3128" s="4">
        <v>2026</v>
      </c>
      <c r="B3128" s="4" t="s">
        <v>147</v>
      </c>
      <c r="C3128" s="4" t="s">
        <v>207</v>
      </c>
      <c r="D3128" s="55">
        <v>45975</v>
      </c>
      <c r="E3128" s="4" t="s">
        <v>4420</v>
      </c>
      <c r="F3128" s="4" t="s">
        <v>3709</v>
      </c>
      <c r="G3128" s="4" t="s">
        <v>921</v>
      </c>
      <c r="H3128" s="4" t="s">
        <v>4538</v>
      </c>
      <c r="I3128" s="4" t="s">
        <v>4539</v>
      </c>
      <c r="J3128" s="4">
        <v>3</v>
      </c>
      <c r="K3128" s="55">
        <v>46204</v>
      </c>
      <c r="L3128" s="4" t="s">
        <v>7513</v>
      </c>
      <c r="M3128" s="4" t="s">
        <v>8400</v>
      </c>
      <c r="N3128" s="55" t="s">
        <v>3710</v>
      </c>
      <c r="O3128" s="4"/>
      <c r="P3128" s="55"/>
      <c r="Q3128" s="4"/>
      <c r="R3128" s="4"/>
      <c r="S3128" s="4"/>
      <c r="T3128" s="56">
        <v>0</v>
      </c>
      <c r="U3128" s="56" t="s">
        <v>150</v>
      </c>
      <c r="V3128" s="56">
        <v>300471</v>
      </c>
      <c r="W3128" s="56" t="s">
        <v>772</v>
      </c>
      <c r="X3128" s="56">
        <v>300471</v>
      </c>
      <c r="Y3128" s="56" t="s">
        <v>772</v>
      </c>
      <c r="Z3128" s="56">
        <v>5</v>
      </c>
      <c r="AA3128" s="56" t="s">
        <v>77</v>
      </c>
      <c r="AB3128" s="56">
        <v>5</v>
      </c>
      <c r="AC3128" s="56" t="s">
        <v>773</v>
      </c>
      <c r="AD3128" s="37">
        <v>1</v>
      </c>
      <c r="AE3128" s="37" t="s">
        <v>666</v>
      </c>
      <c r="AF3128" s="4"/>
      <c r="AG3128" s="4"/>
      <c r="AH3128" s="4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</row>
    <row r="3129" spans="1:46" ht="15.75" customHeight="1" x14ac:dyDescent="0.35">
      <c r="A3129" s="4">
        <v>2026</v>
      </c>
      <c r="B3129" s="4" t="s">
        <v>147</v>
      </c>
      <c r="C3129" s="4" t="s">
        <v>148</v>
      </c>
      <c r="D3129" s="55">
        <v>46009</v>
      </c>
      <c r="E3129" s="4" t="s">
        <v>3708</v>
      </c>
      <c r="F3129" s="4" t="s">
        <v>3709</v>
      </c>
      <c r="G3129" s="4" t="s">
        <v>37</v>
      </c>
      <c r="H3129" s="4" t="s">
        <v>4538</v>
      </c>
      <c r="I3129" s="4" t="s">
        <v>4539</v>
      </c>
      <c r="J3129" s="4">
        <v>1</v>
      </c>
      <c r="K3129" s="55">
        <v>46043</v>
      </c>
      <c r="L3129" s="4" t="s">
        <v>4540</v>
      </c>
      <c r="M3129" s="4"/>
      <c r="N3129" s="55" t="s">
        <v>3710</v>
      </c>
      <c r="O3129" s="4"/>
      <c r="P3129" s="55"/>
      <c r="Q3129" s="4"/>
      <c r="R3129" s="4"/>
      <c r="S3129" s="4"/>
      <c r="T3129" s="4" t="s">
        <v>1921</v>
      </c>
      <c r="U3129" s="4" t="s">
        <v>150</v>
      </c>
      <c r="V3129" s="4">
        <v>300476</v>
      </c>
      <c r="W3129" s="4" t="s">
        <v>8401</v>
      </c>
      <c r="X3129" s="4">
        <v>300476</v>
      </c>
      <c r="Y3129" s="4" t="s">
        <v>8401</v>
      </c>
      <c r="Z3129" s="4">
        <v>5</v>
      </c>
      <c r="AA3129" s="4" t="s">
        <v>77</v>
      </c>
      <c r="AB3129" s="4">
        <v>5</v>
      </c>
      <c r="AC3129" s="4" t="s">
        <v>773</v>
      </c>
      <c r="AD3129" s="36">
        <v>6</v>
      </c>
      <c r="AE3129" s="36" t="s">
        <v>8402</v>
      </c>
      <c r="AF3129" s="4"/>
      <c r="AG3129" s="4"/>
      <c r="AH3129" s="4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</row>
    <row r="3130" spans="1:46" ht="15.75" customHeight="1" x14ac:dyDescent="0.35">
      <c r="A3130" s="4">
        <v>2025</v>
      </c>
      <c r="B3130" s="4" t="s">
        <v>147</v>
      </c>
      <c r="C3130" s="4" t="s">
        <v>148</v>
      </c>
      <c r="D3130" s="55">
        <v>45971</v>
      </c>
      <c r="E3130" s="4" t="s">
        <v>3708</v>
      </c>
      <c r="F3130" s="4" t="s">
        <v>3709</v>
      </c>
      <c r="G3130" s="4" t="s">
        <v>37</v>
      </c>
      <c r="H3130" s="4" t="s">
        <v>38</v>
      </c>
      <c r="I3130" s="4" t="s">
        <v>5120</v>
      </c>
      <c r="J3130" s="4">
        <v>2</v>
      </c>
      <c r="K3130" s="57">
        <v>45980</v>
      </c>
      <c r="L3130" s="4" t="s">
        <v>860</v>
      </c>
      <c r="M3130" s="4" t="s">
        <v>6193</v>
      </c>
      <c r="N3130" s="55" t="s">
        <v>3710</v>
      </c>
      <c r="O3130" s="4" t="s">
        <v>8403</v>
      </c>
      <c r="P3130" s="57">
        <v>45980</v>
      </c>
      <c r="Q3130" s="4" t="s">
        <v>8404</v>
      </c>
      <c r="R3130" s="56"/>
      <c r="S3130" s="4"/>
      <c r="T3130" s="61" t="s">
        <v>1921</v>
      </c>
      <c r="U3130" s="56" t="s">
        <v>150</v>
      </c>
      <c r="V3130" s="56">
        <v>300197</v>
      </c>
      <c r="W3130" s="56" t="s">
        <v>1352</v>
      </c>
      <c r="X3130" s="56">
        <v>300197</v>
      </c>
      <c r="Y3130" s="56" t="s">
        <v>1352</v>
      </c>
      <c r="Z3130" s="56">
        <v>2</v>
      </c>
      <c r="AA3130" s="56" t="s">
        <v>72</v>
      </c>
      <c r="AB3130" s="56">
        <v>14</v>
      </c>
      <c r="AC3130" s="56" t="s">
        <v>2364</v>
      </c>
      <c r="AD3130" s="37">
        <v>9</v>
      </c>
      <c r="AE3130" s="37" t="s">
        <v>1354</v>
      </c>
      <c r="AF3130" s="4"/>
      <c r="AG3130" s="4"/>
      <c r="AH3130" s="4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</row>
    <row r="3131" spans="1:46" ht="15.75" customHeight="1" x14ac:dyDescent="0.35">
      <c r="A3131" s="4">
        <v>2026</v>
      </c>
      <c r="B3131" s="4" t="s">
        <v>147</v>
      </c>
      <c r="C3131" s="4" t="s">
        <v>148</v>
      </c>
      <c r="D3131" s="55">
        <v>45942</v>
      </c>
      <c r="E3131" s="4" t="s">
        <v>3708</v>
      </c>
      <c r="F3131" s="4" t="s">
        <v>3709</v>
      </c>
      <c r="G3131" s="4" t="s">
        <v>37</v>
      </c>
      <c r="H3131" s="4" t="s">
        <v>4538</v>
      </c>
      <c r="I3131" s="4" t="s">
        <v>4539</v>
      </c>
      <c r="J3131" s="4">
        <v>2</v>
      </c>
      <c r="K3131" s="57">
        <v>46086</v>
      </c>
      <c r="L3131" s="4" t="s">
        <v>4540</v>
      </c>
      <c r="M3131" s="4" t="s">
        <v>8405</v>
      </c>
      <c r="N3131" s="55" t="s">
        <v>5332</v>
      </c>
      <c r="O3131" s="4"/>
      <c r="P3131" s="55"/>
      <c r="Q3131" s="4"/>
      <c r="R3131" s="4"/>
      <c r="S3131" s="4"/>
      <c r="T3131" s="7" t="s">
        <v>1921</v>
      </c>
      <c r="U3131" s="4" t="s">
        <v>150</v>
      </c>
      <c r="V3131" s="4">
        <v>300544</v>
      </c>
      <c r="W3131" s="4" t="s">
        <v>8406</v>
      </c>
      <c r="X3131" s="4">
        <v>300544</v>
      </c>
      <c r="Y3131" s="4" t="s">
        <v>8406</v>
      </c>
      <c r="Z3131" s="4">
        <v>5</v>
      </c>
      <c r="AA3131" s="4" t="s">
        <v>77</v>
      </c>
      <c r="AB3131" s="4">
        <v>11</v>
      </c>
      <c r="AC3131" s="4" t="s">
        <v>2666</v>
      </c>
      <c r="AD3131" s="36">
        <v>4</v>
      </c>
      <c r="AE3131" s="36" t="s">
        <v>1391</v>
      </c>
      <c r="AF3131" s="4"/>
      <c r="AG3131" s="4"/>
      <c r="AH3131" s="4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</row>
    <row r="3132" spans="1:46" ht="15.75" customHeight="1" x14ac:dyDescent="0.35">
      <c r="A3132" s="4">
        <v>2025</v>
      </c>
      <c r="B3132" s="4" t="s">
        <v>147</v>
      </c>
      <c r="C3132" s="4" t="s">
        <v>148</v>
      </c>
      <c r="D3132" s="55">
        <v>45929</v>
      </c>
      <c r="E3132" s="4" t="s">
        <v>3708</v>
      </c>
      <c r="F3132" s="4" t="s">
        <v>3709</v>
      </c>
      <c r="G3132" s="4" t="s">
        <v>37</v>
      </c>
      <c r="H3132" s="4" t="s">
        <v>38</v>
      </c>
      <c r="I3132" s="4" t="s">
        <v>4515</v>
      </c>
      <c r="J3132" s="4">
        <v>2</v>
      </c>
      <c r="K3132" s="55">
        <v>45981</v>
      </c>
      <c r="L3132" s="4" t="s">
        <v>860</v>
      </c>
      <c r="M3132" s="4" t="s">
        <v>3632</v>
      </c>
      <c r="N3132" s="55" t="s">
        <v>4516</v>
      </c>
      <c r="O3132" s="4" t="s">
        <v>8407</v>
      </c>
      <c r="P3132" s="55">
        <v>45981</v>
      </c>
      <c r="Q3132" s="4" t="s">
        <v>8408</v>
      </c>
      <c r="R3132" s="4"/>
      <c r="S3132" s="4"/>
      <c r="T3132" s="7" t="s">
        <v>1921</v>
      </c>
      <c r="U3132" s="4" t="s">
        <v>150</v>
      </c>
      <c r="V3132" s="4">
        <v>300050</v>
      </c>
      <c r="W3132" s="4" t="s">
        <v>8409</v>
      </c>
      <c r="X3132" s="4">
        <v>300050</v>
      </c>
      <c r="Y3132" s="4" t="s">
        <v>8409</v>
      </c>
      <c r="Z3132" s="4">
        <v>1</v>
      </c>
      <c r="AA3132" s="4" t="s">
        <v>67</v>
      </c>
      <c r="AB3132" s="4">
        <v>5</v>
      </c>
      <c r="AC3132" s="4" t="s">
        <v>2660</v>
      </c>
      <c r="AD3132" s="36">
        <v>8</v>
      </c>
      <c r="AE3132" s="36" t="s">
        <v>8410</v>
      </c>
      <c r="AF3132" s="4"/>
      <c r="AG3132" s="4"/>
      <c r="AH3132" s="4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</row>
    <row r="3133" spans="1:46" ht="15.75" customHeight="1" x14ac:dyDescent="0.35">
      <c r="A3133" s="4">
        <v>2025</v>
      </c>
      <c r="B3133" s="4" t="s">
        <v>147</v>
      </c>
      <c r="C3133" s="4" t="s">
        <v>148</v>
      </c>
      <c r="D3133" s="55">
        <v>45968</v>
      </c>
      <c r="E3133" s="4" t="s">
        <v>3708</v>
      </c>
      <c r="F3133" s="4" t="s">
        <v>3709</v>
      </c>
      <c r="G3133" s="4" t="s">
        <v>37</v>
      </c>
      <c r="H3133" s="4" t="s">
        <v>38</v>
      </c>
      <c r="I3133" s="4" t="s">
        <v>3923</v>
      </c>
      <c r="J3133" s="4">
        <v>3</v>
      </c>
      <c r="K3133" s="57">
        <v>45987</v>
      </c>
      <c r="L3133" s="4" t="s">
        <v>860</v>
      </c>
      <c r="M3133" s="4" t="s">
        <v>2983</v>
      </c>
      <c r="N3133" s="55" t="s">
        <v>3710</v>
      </c>
      <c r="O3133" s="4" t="s">
        <v>8411</v>
      </c>
      <c r="P3133" s="57">
        <v>45987</v>
      </c>
      <c r="Q3133" s="4" t="s">
        <v>8412</v>
      </c>
      <c r="R3133" s="56"/>
      <c r="S3133" s="4"/>
      <c r="T3133" s="7" t="s">
        <v>1921</v>
      </c>
      <c r="U3133" s="4" t="s">
        <v>150</v>
      </c>
      <c r="V3133" s="4">
        <v>300919</v>
      </c>
      <c r="W3133" s="4" t="s">
        <v>8413</v>
      </c>
      <c r="X3133" s="4">
        <v>300919</v>
      </c>
      <c r="Y3133" s="4" t="s">
        <v>8413</v>
      </c>
      <c r="Z3133" s="4">
        <v>10</v>
      </c>
      <c r="AA3133" s="4" t="s">
        <v>256</v>
      </c>
      <c r="AB3133" s="4">
        <v>5</v>
      </c>
      <c r="AC3133" s="4" t="s">
        <v>736</v>
      </c>
      <c r="AD3133" s="36">
        <v>4</v>
      </c>
      <c r="AE3133" s="36" t="s">
        <v>8414</v>
      </c>
      <c r="AF3133" s="4"/>
      <c r="AG3133" s="4"/>
      <c r="AH3133" s="4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</row>
    <row r="3134" spans="1:46" ht="15.75" customHeight="1" x14ac:dyDescent="0.35">
      <c r="A3134" s="4">
        <v>2025</v>
      </c>
      <c r="B3134" s="4" t="s">
        <v>147</v>
      </c>
      <c r="C3134" s="4" t="s">
        <v>148</v>
      </c>
      <c r="D3134" s="55">
        <v>45975</v>
      </c>
      <c r="E3134" s="4" t="s">
        <v>3708</v>
      </c>
      <c r="F3134" s="4" t="s">
        <v>3709</v>
      </c>
      <c r="G3134" s="4" t="s">
        <v>37</v>
      </c>
      <c r="H3134" s="4" t="s">
        <v>38</v>
      </c>
      <c r="I3134" s="4"/>
      <c r="J3134" s="4">
        <v>3</v>
      </c>
      <c r="K3134" s="55">
        <v>46002</v>
      </c>
      <c r="L3134" s="4" t="s">
        <v>860</v>
      </c>
      <c r="M3134" s="4" t="s">
        <v>3185</v>
      </c>
      <c r="N3134" s="55" t="s">
        <v>3710</v>
      </c>
      <c r="O3134" s="4" t="s">
        <v>8415</v>
      </c>
      <c r="P3134" s="55">
        <v>46002</v>
      </c>
      <c r="Q3134" s="4" t="s">
        <v>8416</v>
      </c>
      <c r="R3134" s="4"/>
      <c r="S3134" s="4"/>
      <c r="T3134" s="4">
        <v>0</v>
      </c>
      <c r="U3134" s="4" t="s">
        <v>150</v>
      </c>
      <c r="V3134" s="4">
        <v>301249</v>
      </c>
      <c r="W3134" s="4" t="s">
        <v>2596</v>
      </c>
      <c r="X3134" s="4">
        <v>301249</v>
      </c>
      <c r="Y3134" s="4" t="s">
        <v>2596</v>
      </c>
      <c r="Z3134" s="4">
        <v>14</v>
      </c>
      <c r="AA3134" s="4" t="s">
        <v>731</v>
      </c>
      <c r="AB3134" s="4">
        <v>3</v>
      </c>
      <c r="AC3134" s="4" t="s">
        <v>731</v>
      </c>
      <c r="AD3134" s="36">
        <v>12</v>
      </c>
      <c r="AE3134" s="36" t="s">
        <v>2597</v>
      </c>
      <c r="AF3134" s="4"/>
      <c r="AG3134" s="4"/>
      <c r="AH3134" s="4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</row>
    <row r="3135" spans="1:46" ht="15.75" customHeight="1" x14ac:dyDescent="0.35">
      <c r="A3135" s="4">
        <v>2026</v>
      </c>
      <c r="B3135" s="4" t="s">
        <v>147</v>
      </c>
      <c r="C3135" s="4" t="s">
        <v>207</v>
      </c>
      <c r="D3135" s="55">
        <v>45986</v>
      </c>
      <c r="E3135" s="4" t="s">
        <v>3708</v>
      </c>
      <c r="F3135" s="4" t="s">
        <v>3709</v>
      </c>
      <c r="G3135" s="4" t="s">
        <v>37</v>
      </c>
      <c r="H3135" s="4" t="s">
        <v>38</v>
      </c>
      <c r="I3135" s="4" t="s">
        <v>4539</v>
      </c>
      <c r="J3135" s="4">
        <v>3</v>
      </c>
      <c r="K3135" s="57">
        <v>46129</v>
      </c>
      <c r="L3135" s="4" t="s">
        <v>860</v>
      </c>
      <c r="M3135" s="4" t="s">
        <v>4545</v>
      </c>
      <c r="N3135" s="55" t="s">
        <v>3710</v>
      </c>
      <c r="O3135" s="4" t="s">
        <v>8417</v>
      </c>
      <c r="P3135" s="55">
        <v>46129</v>
      </c>
      <c r="Q3135" s="4" t="s">
        <v>8418</v>
      </c>
      <c r="R3135" s="55">
        <v>46129</v>
      </c>
      <c r="S3135" s="4" t="s">
        <v>8419</v>
      </c>
      <c r="T3135" s="4">
        <v>0</v>
      </c>
      <c r="U3135" s="4" t="s">
        <v>150</v>
      </c>
      <c r="V3135" s="4">
        <v>300440</v>
      </c>
      <c r="W3135" s="4" t="s">
        <v>1394</v>
      </c>
      <c r="X3135" s="4">
        <v>300440</v>
      </c>
      <c r="Y3135" s="4" t="s">
        <v>1394</v>
      </c>
      <c r="Z3135" s="4">
        <v>5</v>
      </c>
      <c r="AA3135" s="4" t="s">
        <v>77</v>
      </c>
      <c r="AB3135" s="4">
        <v>1</v>
      </c>
      <c r="AC3135" s="4" t="s">
        <v>78</v>
      </c>
      <c r="AD3135" s="36">
        <v>1</v>
      </c>
      <c r="AE3135" s="36" t="s">
        <v>77</v>
      </c>
      <c r="AF3135" s="4"/>
      <c r="AG3135" s="4"/>
      <c r="AH3135" s="4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</row>
    <row r="3136" spans="1:46" ht="15.75" customHeight="1" x14ac:dyDescent="0.35">
      <c r="A3136" s="4">
        <v>2026</v>
      </c>
      <c r="B3136" s="4" t="s">
        <v>147</v>
      </c>
      <c r="C3136" s="4" t="s">
        <v>148</v>
      </c>
      <c r="D3136" s="55">
        <v>45972</v>
      </c>
      <c r="E3136" s="4" t="s">
        <v>3708</v>
      </c>
      <c r="F3136" s="4" t="s">
        <v>3709</v>
      </c>
      <c r="G3136" s="4" t="s">
        <v>37</v>
      </c>
      <c r="H3136" s="4" t="s">
        <v>38</v>
      </c>
      <c r="I3136" s="4" t="s">
        <v>4539</v>
      </c>
      <c r="J3136" s="4">
        <v>3</v>
      </c>
      <c r="K3136" s="55">
        <v>46079</v>
      </c>
      <c r="L3136" s="4" t="s">
        <v>860</v>
      </c>
      <c r="M3136" s="4" t="s">
        <v>4545</v>
      </c>
      <c r="N3136" s="55" t="s">
        <v>3710</v>
      </c>
      <c r="O3136" s="4" t="s">
        <v>8420</v>
      </c>
      <c r="P3136" s="55">
        <v>46079</v>
      </c>
      <c r="Q3136" s="4" t="s">
        <v>8421</v>
      </c>
      <c r="R3136" s="55">
        <v>46080</v>
      </c>
      <c r="S3136" s="4" t="s">
        <v>8422</v>
      </c>
      <c r="T3136" s="7" t="s">
        <v>1921</v>
      </c>
      <c r="U3136" s="4" t="s">
        <v>150</v>
      </c>
      <c r="V3136" s="4">
        <v>300507</v>
      </c>
      <c r="W3136" s="4" t="s">
        <v>8423</v>
      </c>
      <c r="X3136" s="4">
        <v>300507</v>
      </c>
      <c r="Y3136" s="4" t="s">
        <v>8423</v>
      </c>
      <c r="Z3136" s="4">
        <v>5</v>
      </c>
      <c r="AA3136" s="4" t="s">
        <v>77</v>
      </c>
      <c r="AB3136" s="4">
        <v>7</v>
      </c>
      <c r="AC3136" s="4" t="s">
        <v>1405</v>
      </c>
      <c r="AD3136" s="36">
        <v>8</v>
      </c>
      <c r="AE3136" s="36" t="s">
        <v>8424</v>
      </c>
      <c r="AF3136" s="4"/>
      <c r="AG3136" s="4"/>
      <c r="AH3136" s="4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</row>
    <row r="3137" spans="1:46" ht="15.75" customHeight="1" x14ac:dyDescent="0.35">
      <c r="A3137" s="4">
        <v>2025</v>
      </c>
      <c r="B3137" s="4" t="s">
        <v>147</v>
      </c>
      <c r="C3137" s="4" t="s">
        <v>207</v>
      </c>
      <c r="D3137" s="55">
        <v>45972</v>
      </c>
      <c r="E3137" s="4" t="s">
        <v>3708</v>
      </c>
      <c r="F3137" s="4" t="s">
        <v>3709</v>
      </c>
      <c r="G3137" s="4" t="s">
        <v>37</v>
      </c>
      <c r="H3137" s="4" t="s">
        <v>38</v>
      </c>
      <c r="I3137" s="4" t="s">
        <v>2728</v>
      </c>
      <c r="J3137" s="4">
        <v>2</v>
      </c>
      <c r="K3137" s="57">
        <v>46017</v>
      </c>
      <c r="L3137" s="4" t="s">
        <v>860</v>
      </c>
      <c r="M3137" s="4" t="s">
        <v>4545</v>
      </c>
      <c r="N3137" s="55" t="s">
        <v>4546</v>
      </c>
      <c r="O3137" s="4" t="s">
        <v>8425</v>
      </c>
      <c r="P3137" s="57">
        <v>46017</v>
      </c>
      <c r="Q3137" s="4" t="s">
        <v>8426</v>
      </c>
      <c r="R3137" s="56"/>
      <c r="S3137" s="4"/>
      <c r="T3137" s="4">
        <v>0</v>
      </c>
      <c r="U3137" s="4" t="s">
        <v>150</v>
      </c>
      <c r="V3137" s="4">
        <v>300541</v>
      </c>
      <c r="W3137" s="4" t="s">
        <v>2665</v>
      </c>
      <c r="X3137" s="4">
        <v>300541</v>
      </c>
      <c r="Y3137" s="4" t="s">
        <v>2665</v>
      </c>
      <c r="Z3137" s="4">
        <v>5</v>
      </c>
      <c r="AA3137" s="4" t="s">
        <v>77</v>
      </c>
      <c r="AB3137" s="4">
        <v>11</v>
      </c>
      <c r="AC3137" s="4" t="s">
        <v>2666</v>
      </c>
      <c r="AD3137" s="36">
        <v>1</v>
      </c>
      <c r="AE3137" s="36" t="s">
        <v>2667</v>
      </c>
      <c r="AF3137" s="4"/>
      <c r="AG3137" s="4"/>
      <c r="AH3137" s="4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</row>
    <row r="3138" spans="1:46" ht="15.75" customHeight="1" x14ac:dyDescent="0.35">
      <c r="A3138" s="4">
        <v>2025</v>
      </c>
      <c r="B3138" s="4" t="s">
        <v>147</v>
      </c>
      <c r="C3138" s="4" t="s">
        <v>148</v>
      </c>
      <c r="D3138" s="55">
        <v>45966</v>
      </c>
      <c r="E3138" s="4" t="s">
        <v>3708</v>
      </c>
      <c r="F3138" s="4" t="s">
        <v>3709</v>
      </c>
      <c r="G3138" s="4" t="s">
        <v>37</v>
      </c>
      <c r="H3138" s="4" t="s">
        <v>38</v>
      </c>
      <c r="I3138" s="4" t="s">
        <v>3923</v>
      </c>
      <c r="J3138" s="4">
        <v>2</v>
      </c>
      <c r="K3138" s="55">
        <v>45985</v>
      </c>
      <c r="L3138" s="4" t="s">
        <v>860</v>
      </c>
      <c r="M3138" s="4" t="s">
        <v>2983</v>
      </c>
      <c r="N3138" s="55" t="s">
        <v>3710</v>
      </c>
      <c r="O3138" s="4" t="s">
        <v>8427</v>
      </c>
      <c r="P3138" s="55">
        <v>45985</v>
      </c>
      <c r="Q3138" s="4" t="s">
        <v>8428</v>
      </c>
      <c r="R3138" s="4"/>
      <c r="S3138" s="4"/>
      <c r="T3138" s="7" t="s">
        <v>1921</v>
      </c>
      <c r="U3138" s="4" t="s">
        <v>150</v>
      </c>
      <c r="V3138" s="4">
        <v>301674</v>
      </c>
      <c r="W3138" s="4" t="s">
        <v>8429</v>
      </c>
      <c r="X3138" s="4">
        <v>301674</v>
      </c>
      <c r="Y3138" s="4" t="s">
        <v>8429</v>
      </c>
      <c r="Z3138" s="4">
        <v>21</v>
      </c>
      <c r="AA3138" s="4" t="s">
        <v>104</v>
      </c>
      <c r="AB3138" s="4">
        <v>9</v>
      </c>
      <c r="AC3138" s="4" t="s">
        <v>8008</v>
      </c>
      <c r="AD3138" s="36">
        <v>3</v>
      </c>
      <c r="AE3138" s="36" t="s">
        <v>8430</v>
      </c>
      <c r="AF3138" s="4"/>
      <c r="AG3138" s="4"/>
      <c r="AH3138" s="4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</row>
    <row r="3139" spans="1:46" ht="15.75" customHeight="1" x14ac:dyDescent="0.35">
      <c r="A3139" s="4">
        <v>2025</v>
      </c>
      <c r="B3139" s="4" t="s">
        <v>147</v>
      </c>
      <c r="C3139" s="4" t="s">
        <v>148</v>
      </c>
      <c r="D3139" s="55">
        <v>45972</v>
      </c>
      <c r="E3139" s="4" t="s">
        <v>3708</v>
      </c>
      <c r="F3139" s="4" t="s">
        <v>3709</v>
      </c>
      <c r="G3139" s="4" t="s">
        <v>37</v>
      </c>
      <c r="H3139" s="4" t="s">
        <v>38</v>
      </c>
      <c r="I3139" s="4" t="s">
        <v>2728</v>
      </c>
      <c r="J3139" s="4">
        <v>2</v>
      </c>
      <c r="K3139" s="55">
        <v>45996</v>
      </c>
      <c r="L3139" s="4" t="s">
        <v>860</v>
      </c>
      <c r="M3139" s="4" t="s">
        <v>4545</v>
      </c>
      <c r="N3139" s="55" t="s">
        <v>3710</v>
      </c>
      <c r="O3139" s="4" t="s">
        <v>8431</v>
      </c>
      <c r="P3139" s="55">
        <v>45996</v>
      </c>
      <c r="Q3139" s="4" t="s">
        <v>8432</v>
      </c>
      <c r="R3139" s="4"/>
      <c r="S3139" s="4"/>
      <c r="T3139" s="7" t="s">
        <v>1921</v>
      </c>
      <c r="U3139" s="4" t="s">
        <v>150</v>
      </c>
      <c r="V3139" s="4">
        <v>300474</v>
      </c>
      <c r="W3139" s="4" t="s">
        <v>8433</v>
      </c>
      <c r="X3139" s="4">
        <v>300474</v>
      </c>
      <c r="Y3139" s="4" t="s">
        <v>8433</v>
      </c>
      <c r="Z3139" s="4">
        <v>5</v>
      </c>
      <c r="AA3139" s="4" t="s">
        <v>77</v>
      </c>
      <c r="AB3139" s="4">
        <v>5</v>
      </c>
      <c r="AC3139" s="4" t="s">
        <v>773</v>
      </c>
      <c r="AD3139" s="36">
        <v>4</v>
      </c>
      <c r="AE3139" s="36" t="s">
        <v>8434</v>
      </c>
      <c r="AF3139" s="4"/>
      <c r="AG3139" s="4"/>
      <c r="AH3139" s="4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</row>
    <row r="3140" spans="1:46" ht="15.75" customHeight="1" x14ac:dyDescent="0.35">
      <c r="A3140" s="4">
        <v>2025</v>
      </c>
      <c r="B3140" s="4" t="s">
        <v>147</v>
      </c>
      <c r="C3140" s="4" t="s">
        <v>148</v>
      </c>
      <c r="D3140" s="55">
        <v>45960</v>
      </c>
      <c r="E3140" s="4" t="s">
        <v>3708</v>
      </c>
      <c r="F3140" s="4" t="s">
        <v>3709</v>
      </c>
      <c r="G3140" s="4" t="s">
        <v>37</v>
      </c>
      <c r="H3140" s="4" t="s">
        <v>38</v>
      </c>
      <c r="I3140" s="4" t="s">
        <v>2728</v>
      </c>
      <c r="J3140" s="4">
        <v>4</v>
      </c>
      <c r="K3140" s="55">
        <v>46015</v>
      </c>
      <c r="L3140" s="4" t="s">
        <v>860</v>
      </c>
      <c r="M3140" s="4" t="s">
        <v>3632</v>
      </c>
      <c r="N3140" s="55" t="s">
        <v>3710</v>
      </c>
      <c r="O3140" s="4" t="s">
        <v>8435</v>
      </c>
      <c r="P3140" s="55">
        <v>46015</v>
      </c>
      <c r="Q3140" s="4" t="s">
        <v>8436</v>
      </c>
      <c r="R3140" s="4"/>
      <c r="S3140" s="4"/>
      <c r="T3140" s="61" t="s">
        <v>1921</v>
      </c>
      <c r="U3140" s="56" t="s">
        <v>150</v>
      </c>
      <c r="V3140" s="56">
        <v>301449</v>
      </c>
      <c r="W3140" s="56" t="s">
        <v>8437</v>
      </c>
      <c r="X3140" s="56">
        <v>301449</v>
      </c>
      <c r="Y3140" s="56" t="s">
        <v>8437</v>
      </c>
      <c r="Z3140" s="56">
        <v>16</v>
      </c>
      <c r="AA3140" s="56" t="s">
        <v>88</v>
      </c>
      <c r="AB3140" s="56">
        <v>3</v>
      </c>
      <c r="AC3140" s="56" t="s">
        <v>88</v>
      </c>
      <c r="AD3140" s="37">
        <v>5</v>
      </c>
      <c r="AE3140" s="37" t="s">
        <v>8438</v>
      </c>
      <c r="AF3140" s="4"/>
      <c r="AG3140" s="4"/>
      <c r="AH3140" s="4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</row>
    <row r="3141" spans="1:46" ht="15.75" customHeight="1" x14ac:dyDescent="0.35">
      <c r="A3141" s="4">
        <v>2026</v>
      </c>
      <c r="B3141" s="4" t="s">
        <v>147</v>
      </c>
      <c r="C3141" s="4" t="s">
        <v>148</v>
      </c>
      <c r="D3141" s="55">
        <v>45966</v>
      </c>
      <c r="E3141" s="4" t="s">
        <v>3708</v>
      </c>
      <c r="F3141" s="4" t="s">
        <v>3709</v>
      </c>
      <c r="G3141" s="4" t="s">
        <v>37</v>
      </c>
      <c r="H3141" s="4" t="s">
        <v>4538</v>
      </c>
      <c r="I3141" s="4" t="s">
        <v>2735</v>
      </c>
      <c r="J3141" s="4">
        <v>2</v>
      </c>
      <c r="K3141" s="55">
        <v>46087</v>
      </c>
      <c r="L3141" s="4" t="s">
        <v>4540</v>
      </c>
      <c r="M3141" s="4" t="s">
        <v>8439</v>
      </c>
      <c r="N3141" s="55" t="s">
        <v>3710</v>
      </c>
      <c r="O3141" s="4"/>
      <c r="P3141" s="55"/>
      <c r="Q3141" s="4"/>
      <c r="R3141" s="4"/>
      <c r="S3141" s="4"/>
      <c r="T3141" s="7" t="s">
        <v>1921</v>
      </c>
      <c r="U3141" s="4" t="s">
        <v>150</v>
      </c>
      <c r="V3141" s="4">
        <v>301247</v>
      </c>
      <c r="W3141" s="4" t="s">
        <v>655</v>
      </c>
      <c r="X3141" s="4">
        <v>301247</v>
      </c>
      <c r="Y3141" s="4" t="s">
        <v>655</v>
      </c>
      <c r="Z3141" s="4">
        <v>14</v>
      </c>
      <c r="AA3141" s="4" t="s">
        <v>731</v>
      </c>
      <c r="AB3141" s="4">
        <v>3</v>
      </c>
      <c r="AC3141" s="4" t="s">
        <v>731</v>
      </c>
      <c r="AD3141" s="36">
        <v>10</v>
      </c>
      <c r="AE3141" s="36" t="s">
        <v>656</v>
      </c>
      <c r="AF3141" s="4"/>
      <c r="AG3141" s="4"/>
      <c r="AH3141" s="4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</row>
    <row r="3142" spans="1:46" ht="15.75" customHeight="1" x14ac:dyDescent="0.35">
      <c r="A3142" s="4">
        <v>2025</v>
      </c>
      <c r="B3142" s="4" t="s">
        <v>147</v>
      </c>
      <c r="C3142" s="4" t="s">
        <v>148</v>
      </c>
      <c r="D3142" s="55">
        <v>45979</v>
      </c>
      <c r="E3142" s="4" t="s">
        <v>3708</v>
      </c>
      <c r="F3142" s="4" t="s">
        <v>3709</v>
      </c>
      <c r="G3142" s="4" t="s">
        <v>37</v>
      </c>
      <c r="H3142" s="4" t="s">
        <v>38</v>
      </c>
      <c r="I3142" s="4" t="s">
        <v>748</v>
      </c>
      <c r="J3142" s="4">
        <v>2</v>
      </c>
      <c r="K3142" s="55">
        <v>45993</v>
      </c>
      <c r="L3142" s="4" t="s">
        <v>860</v>
      </c>
      <c r="M3142" s="4" t="s">
        <v>4545</v>
      </c>
      <c r="N3142" s="55" t="s">
        <v>3710</v>
      </c>
      <c r="O3142" s="4" t="s">
        <v>8440</v>
      </c>
      <c r="P3142" s="55">
        <v>45993</v>
      </c>
      <c r="Q3142" s="4" t="s">
        <v>8441</v>
      </c>
      <c r="R3142" s="4"/>
      <c r="S3142" s="4"/>
      <c r="T3142" s="7" t="s">
        <v>1921</v>
      </c>
      <c r="U3142" s="4" t="s">
        <v>150</v>
      </c>
      <c r="V3142" s="4">
        <v>301342</v>
      </c>
      <c r="W3142" s="4" t="s">
        <v>8442</v>
      </c>
      <c r="X3142" s="4">
        <v>301342</v>
      </c>
      <c r="Y3142" s="4" t="s">
        <v>8442</v>
      </c>
      <c r="Z3142" s="4">
        <v>15</v>
      </c>
      <c r="AA3142" s="4" t="s">
        <v>43</v>
      </c>
      <c r="AB3142" s="4">
        <v>7</v>
      </c>
      <c r="AC3142" s="4" t="s">
        <v>2233</v>
      </c>
      <c r="AD3142" s="36">
        <v>4</v>
      </c>
      <c r="AE3142" s="36" t="s">
        <v>8443</v>
      </c>
      <c r="AF3142" s="4"/>
      <c r="AG3142" s="4"/>
      <c r="AH3142" s="4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</row>
    <row r="3143" spans="1:46" ht="15.75" customHeight="1" x14ac:dyDescent="0.35">
      <c r="A3143" s="4">
        <v>2025</v>
      </c>
      <c r="B3143" s="4" t="s">
        <v>147</v>
      </c>
      <c r="C3143" s="4" t="s">
        <v>148</v>
      </c>
      <c r="D3143" s="55">
        <v>45979</v>
      </c>
      <c r="E3143" s="4" t="s">
        <v>3708</v>
      </c>
      <c r="F3143" s="4" t="s">
        <v>3709</v>
      </c>
      <c r="G3143" s="4" t="s">
        <v>37</v>
      </c>
      <c r="H3143" s="4" t="s">
        <v>38</v>
      </c>
      <c r="I3143" s="4" t="s">
        <v>748</v>
      </c>
      <c r="J3143" s="4">
        <v>2</v>
      </c>
      <c r="K3143" s="57">
        <v>46007</v>
      </c>
      <c r="L3143" s="4" t="s">
        <v>860</v>
      </c>
      <c r="M3143" s="4" t="s">
        <v>4545</v>
      </c>
      <c r="N3143" s="55" t="s">
        <v>3710</v>
      </c>
      <c r="O3143" s="4" t="s">
        <v>8444</v>
      </c>
      <c r="P3143" s="57">
        <v>46007</v>
      </c>
      <c r="Q3143" s="4" t="s">
        <v>8445</v>
      </c>
      <c r="R3143" s="4"/>
      <c r="S3143" s="4"/>
      <c r="T3143" s="7" t="s">
        <v>1921</v>
      </c>
      <c r="U3143" s="4" t="s">
        <v>150</v>
      </c>
      <c r="V3143" s="4">
        <v>301391</v>
      </c>
      <c r="W3143" s="4" t="s">
        <v>8446</v>
      </c>
      <c r="X3143" s="4">
        <v>301391</v>
      </c>
      <c r="Y3143" s="4" t="s">
        <v>8446</v>
      </c>
      <c r="Z3143" s="4">
        <v>15</v>
      </c>
      <c r="AA3143" s="4" t="s">
        <v>43</v>
      </c>
      <c r="AB3143" s="4">
        <v>10</v>
      </c>
      <c r="AC3143" s="4" t="s">
        <v>3379</v>
      </c>
      <c r="AD3143" s="36">
        <v>3</v>
      </c>
      <c r="AE3143" s="36" t="s">
        <v>8447</v>
      </c>
      <c r="AF3143" s="4"/>
      <c r="AG3143" s="4"/>
      <c r="AH3143" s="4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</row>
    <row r="3144" spans="1:46" ht="15.75" customHeight="1" x14ac:dyDescent="0.35">
      <c r="A3144" s="4">
        <v>2026</v>
      </c>
      <c r="B3144" s="4" t="s">
        <v>147</v>
      </c>
      <c r="C3144" s="4" t="s">
        <v>148</v>
      </c>
      <c r="D3144" s="55">
        <v>45979</v>
      </c>
      <c r="E3144" s="4" t="s">
        <v>3708</v>
      </c>
      <c r="F3144" s="4" t="s">
        <v>3709</v>
      </c>
      <c r="G3144" s="4" t="s">
        <v>37</v>
      </c>
      <c r="H3144" s="4" t="s">
        <v>38</v>
      </c>
      <c r="I3144" s="4" t="s">
        <v>748</v>
      </c>
      <c r="J3144" s="4">
        <v>2</v>
      </c>
      <c r="K3144" s="55">
        <v>46100</v>
      </c>
      <c r="L3144" s="4" t="s">
        <v>860</v>
      </c>
      <c r="M3144" s="4" t="s">
        <v>4545</v>
      </c>
      <c r="N3144" s="55" t="s">
        <v>4546</v>
      </c>
      <c r="O3144" s="4" t="s">
        <v>8448</v>
      </c>
      <c r="P3144" s="55">
        <v>46100</v>
      </c>
      <c r="Q3144" s="4" t="s">
        <v>8449</v>
      </c>
      <c r="R3144" s="55">
        <v>46100</v>
      </c>
      <c r="S3144" s="4" t="s">
        <v>8450</v>
      </c>
      <c r="T3144" s="61" t="s">
        <v>1921</v>
      </c>
      <c r="U3144" s="56" t="s">
        <v>150</v>
      </c>
      <c r="V3144" s="56">
        <v>301356</v>
      </c>
      <c r="W3144" s="56" t="s">
        <v>8451</v>
      </c>
      <c r="X3144" s="56">
        <v>301356</v>
      </c>
      <c r="Y3144" s="56" t="s">
        <v>8451</v>
      </c>
      <c r="Z3144" s="56">
        <v>15</v>
      </c>
      <c r="AA3144" s="56" t="s">
        <v>43</v>
      </c>
      <c r="AB3144" s="56">
        <v>7</v>
      </c>
      <c r="AC3144" s="56" t="s">
        <v>2233</v>
      </c>
      <c r="AD3144" s="37">
        <v>18</v>
      </c>
      <c r="AE3144" s="37" t="s">
        <v>8452</v>
      </c>
      <c r="AF3144" s="4"/>
      <c r="AG3144" s="4"/>
      <c r="AH3144" s="4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</row>
    <row r="3145" spans="1:46" ht="15.75" customHeight="1" x14ac:dyDescent="0.35">
      <c r="A3145" s="4">
        <v>2026</v>
      </c>
      <c r="B3145" s="4" t="s">
        <v>147</v>
      </c>
      <c r="C3145" s="4" t="s">
        <v>148</v>
      </c>
      <c r="D3145" s="55">
        <v>45953</v>
      </c>
      <c r="E3145" s="4" t="s">
        <v>3708</v>
      </c>
      <c r="F3145" s="4" t="s">
        <v>3709</v>
      </c>
      <c r="G3145" s="4" t="s">
        <v>37</v>
      </c>
      <c r="H3145" s="4" t="s">
        <v>4538</v>
      </c>
      <c r="I3145" s="4" t="s">
        <v>748</v>
      </c>
      <c r="J3145" s="4">
        <v>1</v>
      </c>
      <c r="K3145" s="55">
        <v>45985</v>
      </c>
      <c r="L3145" s="4" t="s">
        <v>4540</v>
      </c>
      <c r="M3145" s="4"/>
      <c r="N3145" s="55" t="s">
        <v>4516</v>
      </c>
      <c r="O3145" s="4"/>
      <c r="P3145" s="55"/>
      <c r="Q3145" s="4"/>
      <c r="R3145" s="4"/>
      <c r="S3145" s="4"/>
      <c r="T3145" s="7" t="s">
        <v>1921</v>
      </c>
      <c r="U3145" s="4" t="s">
        <v>150</v>
      </c>
      <c r="V3145" s="4">
        <v>300972</v>
      </c>
      <c r="W3145" s="4" t="s">
        <v>8453</v>
      </c>
      <c r="X3145" s="4">
        <v>300972</v>
      </c>
      <c r="Y3145" s="4" t="s">
        <v>8453</v>
      </c>
      <c r="Z3145" s="4">
        <v>11</v>
      </c>
      <c r="AA3145" s="4" t="s">
        <v>310</v>
      </c>
      <c r="AB3145" s="4">
        <v>1</v>
      </c>
      <c r="AC3145" s="4" t="s">
        <v>310</v>
      </c>
      <c r="AD3145" s="36">
        <v>13</v>
      </c>
      <c r="AE3145" s="36" t="s">
        <v>8454</v>
      </c>
      <c r="AF3145" s="4"/>
      <c r="AG3145" s="4"/>
      <c r="AH3145" s="4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</row>
    <row r="3146" spans="1:46" ht="15.75" customHeight="1" x14ac:dyDescent="0.35">
      <c r="A3146" s="4">
        <v>2026</v>
      </c>
      <c r="B3146" s="4" t="s">
        <v>147</v>
      </c>
      <c r="C3146" s="4" t="s">
        <v>148</v>
      </c>
      <c r="D3146" s="55">
        <v>45971</v>
      </c>
      <c r="E3146" s="4" t="s">
        <v>3708</v>
      </c>
      <c r="F3146" s="4" t="s">
        <v>3709</v>
      </c>
      <c r="G3146" s="4" t="s">
        <v>37</v>
      </c>
      <c r="H3146" s="4" t="s">
        <v>38</v>
      </c>
      <c r="I3146" s="4" t="s">
        <v>748</v>
      </c>
      <c r="J3146" s="4">
        <v>5</v>
      </c>
      <c r="K3146" s="55">
        <v>46049</v>
      </c>
      <c r="L3146" s="4" t="s">
        <v>860</v>
      </c>
      <c r="M3146" s="4" t="s">
        <v>5415</v>
      </c>
      <c r="N3146" s="55" t="s">
        <v>4516</v>
      </c>
      <c r="O3146" s="4" t="s">
        <v>8455</v>
      </c>
      <c r="P3146" s="55">
        <v>46049</v>
      </c>
      <c r="Q3146" s="4" t="s">
        <v>8456</v>
      </c>
      <c r="R3146" s="55">
        <v>46049</v>
      </c>
      <c r="S3146" s="4" t="s">
        <v>8457</v>
      </c>
      <c r="T3146" s="7" t="s">
        <v>1921</v>
      </c>
      <c r="U3146" s="4" t="s">
        <v>150</v>
      </c>
      <c r="V3146" s="4">
        <v>300989</v>
      </c>
      <c r="W3146" s="4" t="s">
        <v>8458</v>
      </c>
      <c r="X3146" s="4">
        <v>300989</v>
      </c>
      <c r="Y3146" s="4" t="s">
        <v>8458</v>
      </c>
      <c r="Z3146" s="4">
        <v>11</v>
      </c>
      <c r="AA3146" s="4" t="s">
        <v>310</v>
      </c>
      <c r="AB3146" s="4">
        <v>3</v>
      </c>
      <c r="AC3146" s="4" t="s">
        <v>8459</v>
      </c>
      <c r="AD3146" s="36">
        <v>5</v>
      </c>
      <c r="AE3146" s="36" t="s">
        <v>8460</v>
      </c>
      <c r="AF3146" s="4"/>
      <c r="AG3146" s="4"/>
      <c r="AH3146" s="4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</row>
    <row r="3147" spans="1:46" ht="15.75" customHeight="1" x14ac:dyDescent="0.35">
      <c r="A3147" s="4">
        <v>2026</v>
      </c>
      <c r="B3147" s="4" t="s">
        <v>147</v>
      </c>
      <c r="C3147" s="4" t="s">
        <v>148</v>
      </c>
      <c r="D3147" s="55">
        <v>45968</v>
      </c>
      <c r="E3147" s="4" t="s">
        <v>3708</v>
      </c>
      <c r="F3147" s="4" t="s">
        <v>3709</v>
      </c>
      <c r="G3147" s="4" t="s">
        <v>37</v>
      </c>
      <c r="H3147" s="4" t="s">
        <v>38</v>
      </c>
      <c r="I3147" s="4" t="s">
        <v>748</v>
      </c>
      <c r="J3147" s="4">
        <v>5</v>
      </c>
      <c r="K3147" s="57">
        <v>46049</v>
      </c>
      <c r="L3147" s="4" t="s">
        <v>860</v>
      </c>
      <c r="M3147" s="4" t="s">
        <v>5415</v>
      </c>
      <c r="N3147" s="55" t="s">
        <v>4516</v>
      </c>
      <c r="O3147" s="55" t="s">
        <v>8461</v>
      </c>
      <c r="P3147" s="57">
        <v>46049</v>
      </c>
      <c r="Q3147" s="4" t="s">
        <v>8462</v>
      </c>
      <c r="R3147" s="55">
        <v>46049</v>
      </c>
      <c r="S3147" s="4" t="s">
        <v>8463</v>
      </c>
      <c r="T3147" s="7" t="s">
        <v>1921</v>
      </c>
      <c r="U3147" s="4" t="s">
        <v>150</v>
      </c>
      <c r="V3147" s="4">
        <v>301001</v>
      </c>
      <c r="W3147" s="4" t="s">
        <v>8464</v>
      </c>
      <c r="X3147" s="4">
        <v>301001</v>
      </c>
      <c r="Y3147" s="4" t="s">
        <v>8464</v>
      </c>
      <c r="Z3147" s="4">
        <v>11</v>
      </c>
      <c r="AA3147" s="4" t="s">
        <v>310</v>
      </c>
      <c r="AB3147" s="4">
        <v>5</v>
      </c>
      <c r="AC3147" s="4" t="s">
        <v>791</v>
      </c>
      <c r="AD3147" s="36">
        <v>7</v>
      </c>
      <c r="AE3147" s="36" t="s">
        <v>8465</v>
      </c>
      <c r="AF3147" s="4"/>
      <c r="AG3147" s="4"/>
      <c r="AH3147" s="4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</row>
    <row r="3148" spans="1:46" ht="15.75" customHeight="1" x14ac:dyDescent="0.35">
      <c r="A3148" s="4">
        <v>2025</v>
      </c>
      <c r="B3148" s="4" t="s">
        <v>147</v>
      </c>
      <c r="C3148" s="4" t="s">
        <v>148</v>
      </c>
      <c r="D3148" s="55">
        <v>45968</v>
      </c>
      <c r="E3148" s="4" t="s">
        <v>3708</v>
      </c>
      <c r="F3148" s="4" t="s">
        <v>3709</v>
      </c>
      <c r="G3148" s="4" t="s">
        <v>37</v>
      </c>
      <c r="H3148" s="4" t="s">
        <v>38</v>
      </c>
      <c r="I3148" s="4" t="s">
        <v>2735</v>
      </c>
      <c r="J3148" s="4">
        <v>3</v>
      </c>
      <c r="K3148" s="55">
        <v>45993</v>
      </c>
      <c r="L3148" s="4" t="s">
        <v>860</v>
      </c>
      <c r="M3148" s="4" t="s">
        <v>3185</v>
      </c>
      <c r="N3148" s="55" t="s">
        <v>4546</v>
      </c>
      <c r="O3148" s="4" t="s">
        <v>8466</v>
      </c>
      <c r="P3148" s="55">
        <v>45993</v>
      </c>
      <c r="Q3148" s="4" t="s">
        <v>8467</v>
      </c>
      <c r="R3148" s="4"/>
      <c r="S3148" s="4"/>
      <c r="T3148" s="61" t="s">
        <v>1921</v>
      </c>
      <c r="U3148" s="56" t="s">
        <v>150</v>
      </c>
      <c r="V3148" s="56">
        <v>301225</v>
      </c>
      <c r="W3148" s="56" t="s">
        <v>3462</v>
      </c>
      <c r="X3148" s="56">
        <v>301225</v>
      </c>
      <c r="Y3148" s="56" t="s">
        <v>3462</v>
      </c>
      <c r="Z3148" s="56">
        <v>14</v>
      </c>
      <c r="AA3148" s="56" t="s">
        <v>731</v>
      </c>
      <c r="AB3148" s="56">
        <v>1</v>
      </c>
      <c r="AC3148" s="56" t="s">
        <v>1387</v>
      </c>
      <c r="AD3148" s="37">
        <v>14</v>
      </c>
      <c r="AE3148" s="37" t="s">
        <v>3463</v>
      </c>
      <c r="AF3148" s="4"/>
      <c r="AG3148" s="4"/>
      <c r="AH3148" s="4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</row>
    <row r="3149" spans="1:46" ht="15.75" customHeight="1" x14ac:dyDescent="0.35">
      <c r="A3149" s="4">
        <v>2025</v>
      </c>
      <c r="B3149" s="4" t="s">
        <v>147</v>
      </c>
      <c r="C3149" s="4" t="s">
        <v>148</v>
      </c>
      <c r="D3149" s="55">
        <v>45972</v>
      </c>
      <c r="E3149" s="4" t="s">
        <v>3708</v>
      </c>
      <c r="F3149" s="4" t="s">
        <v>3709</v>
      </c>
      <c r="G3149" s="4" t="s">
        <v>37</v>
      </c>
      <c r="H3149" s="4" t="s">
        <v>38</v>
      </c>
      <c r="I3149" s="4" t="s">
        <v>4515</v>
      </c>
      <c r="J3149" s="4">
        <v>4</v>
      </c>
      <c r="K3149" s="55">
        <v>46014</v>
      </c>
      <c r="L3149" s="4" t="s">
        <v>860</v>
      </c>
      <c r="M3149" s="4" t="s">
        <v>3632</v>
      </c>
      <c r="N3149" s="55" t="s">
        <v>4516</v>
      </c>
      <c r="O3149" s="4" t="s">
        <v>8468</v>
      </c>
      <c r="P3149" s="55">
        <v>46014</v>
      </c>
      <c r="Q3149" s="4" t="s">
        <v>8469</v>
      </c>
      <c r="R3149" s="4"/>
      <c r="S3149" s="4"/>
      <c r="T3149" s="7" t="s">
        <v>1921</v>
      </c>
      <c r="U3149" s="4" t="s">
        <v>150</v>
      </c>
      <c r="V3149" s="4">
        <v>300055</v>
      </c>
      <c r="W3149" s="4" t="s">
        <v>8470</v>
      </c>
      <c r="X3149" s="4">
        <v>300055</v>
      </c>
      <c r="Y3149" s="4" t="s">
        <v>8470</v>
      </c>
      <c r="Z3149" s="4">
        <v>1</v>
      </c>
      <c r="AA3149" s="4" t="s">
        <v>67</v>
      </c>
      <c r="AB3149" s="4">
        <v>5</v>
      </c>
      <c r="AC3149" s="4" t="s">
        <v>2660</v>
      </c>
      <c r="AD3149" s="36">
        <v>13</v>
      </c>
      <c r="AE3149" s="36" t="s">
        <v>8471</v>
      </c>
      <c r="AF3149" s="4"/>
      <c r="AG3149" s="4"/>
      <c r="AH3149" s="4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</row>
    <row r="3150" spans="1:46" ht="15.75" customHeight="1" x14ac:dyDescent="0.35">
      <c r="A3150" s="4">
        <v>2025</v>
      </c>
      <c r="B3150" s="4" t="s">
        <v>147</v>
      </c>
      <c r="C3150" s="4" t="s">
        <v>148</v>
      </c>
      <c r="D3150" s="55">
        <v>45973</v>
      </c>
      <c r="E3150" s="4" t="s">
        <v>3708</v>
      </c>
      <c r="F3150" s="4" t="s">
        <v>3709</v>
      </c>
      <c r="G3150" s="4" t="s">
        <v>37</v>
      </c>
      <c r="H3150" s="4" t="s">
        <v>38</v>
      </c>
      <c r="I3150" s="4" t="s">
        <v>4515</v>
      </c>
      <c r="J3150" s="4">
        <v>3</v>
      </c>
      <c r="K3150" s="55">
        <v>45993</v>
      </c>
      <c r="L3150" s="4" t="s">
        <v>860</v>
      </c>
      <c r="M3150" s="4" t="s">
        <v>4585</v>
      </c>
      <c r="N3150" s="55" t="s">
        <v>4516</v>
      </c>
      <c r="O3150" s="4" t="s">
        <v>8472</v>
      </c>
      <c r="P3150" s="55">
        <v>45993</v>
      </c>
      <c r="Q3150" s="4" t="s">
        <v>8473</v>
      </c>
      <c r="R3150" s="4"/>
      <c r="S3150" s="4"/>
      <c r="T3150" s="61" t="s">
        <v>1921</v>
      </c>
      <c r="U3150" s="56" t="s">
        <v>150</v>
      </c>
      <c r="V3150" s="56">
        <v>300015</v>
      </c>
      <c r="W3150" s="56" t="s">
        <v>8474</v>
      </c>
      <c r="X3150" s="56">
        <v>300015</v>
      </c>
      <c r="Y3150" s="56" t="s">
        <v>8474</v>
      </c>
      <c r="Z3150" s="56">
        <v>1</v>
      </c>
      <c r="AA3150" s="56" t="s">
        <v>67</v>
      </c>
      <c r="AB3150" s="56">
        <v>1</v>
      </c>
      <c r="AC3150" s="56" t="s">
        <v>68</v>
      </c>
      <c r="AD3150" s="37">
        <v>15</v>
      </c>
      <c r="AE3150" s="37" t="s">
        <v>8475</v>
      </c>
      <c r="AF3150" s="4"/>
      <c r="AG3150" s="4"/>
      <c r="AH3150" s="4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</row>
    <row r="3151" spans="1:46" ht="15.75" customHeight="1" x14ac:dyDescent="0.35">
      <c r="A3151" s="4">
        <v>2025</v>
      </c>
      <c r="B3151" s="4" t="s">
        <v>147</v>
      </c>
      <c r="C3151" s="4" t="s">
        <v>207</v>
      </c>
      <c r="D3151" s="55">
        <v>45975</v>
      </c>
      <c r="E3151" s="4" t="s">
        <v>3708</v>
      </c>
      <c r="F3151" s="4" t="s">
        <v>3709</v>
      </c>
      <c r="G3151" s="4" t="s">
        <v>37</v>
      </c>
      <c r="H3151" s="4" t="s">
        <v>38</v>
      </c>
      <c r="I3151" s="4" t="s">
        <v>4515</v>
      </c>
      <c r="J3151" s="4">
        <v>3</v>
      </c>
      <c r="K3151" s="55">
        <v>45986</v>
      </c>
      <c r="L3151" s="4" t="s">
        <v>860</v>
      </c>
      <c r="M3151" s="4" t="s">
        <v>3632</v>
      </c>
      <c r="N3151" s="55" t="s">
        <v>4516</v>
      </c>
      <c r="O3151" s="4" t="s">
        <v>8476</v>
      </c>
      <c r="P3151" s="55">
        <v>45986</v>
      </c>
      <c r="Q3151" s="4" t="s">
        <v>8477</v>
      </c>
      <c r="R3151" s="4"/>
      <c r="S3151" s="4"/>
      <c r="T3151" s="4" t="s">
        <v>1921</v>
      </c>
      <c r="U3151" s="4" t="s">
        <v>150</v>
      </c>
      <c r="V3151" s="4">
        <v>300043</v>
      </c>
      <c r="W3151" s="4" t="s">
        <v>2659</v>
      </c>
      <c r="X3151" s="4">
        <v>300043</v>
      </c>
      <c r="Y3151" s="4" t="s">
        <v>2659</v>
      </c>
      <c r="Z3151" s="4">
        <v>1</v>
      </c>
      <c r="AA3151" s="4" t="s">
        <v>67</v>
      </c>
      <c r="AB3151" s="4">
        <v>5</v>
      </c>
      <c r="AC3151" s="4" t="s">
        <v>2660</v>
      </c>
      <c r="AD3151" s="36">
        <v>1</v>
      </c>
      <c r="AE3151" s="36" t="s">
        <v>2661</v>
      </c>
      <c r="AF3151" s="4"/>
      <c r="AG3151" s="4"/>
      <c r="AH3151" s="4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</row>
    <row r="3152" spans="1:46" ht="15.75" customHeight="1" x14ac:dyDescent="0.35">
      <c r="A3152" s="4">
        <v>2025</v>
      </c>
      <c r="B3152" s="4" t="s">
        <v>147</v>
      </c>
      <c r="C3152" s="4" t="s">
        <v>148</v>
      </c>
      <c r="D3152" s="55">
        <v>45964</v>
      </c>
      <c r="E3152" s="4" t="s">
        <v>3708</v>
      </c>
      <c r="F3152" s="4" t="s">
        <v>3709</v>
      </c>
      <c r="G3152" s="4" t="s">
        <v>37</v>
      </c>
      <c r="H3152" s="4" t="s">
        <v>38</v>
      </c>
      <c r="I3152" s="4" t="s">
        <v>5120</v>
      </c>
      <c r="J3152" s="4">
        <v>4</v>
      </c>
      <c r="K3152" s="55">
        <v>46007</v>
      </c>
      <c r="L3152" s="4" t="s">
        <v>860</v>
      </c>
      <c r="M3152" s="4" t="s">
        <v>4545</v>
      </c>
      <c r="N3152" s="55" t="s">
        <v>3710</v>
      </c>
      <c r="O3152" s="4" t="s">
        <v>8478</v>
      </c>
      <c r="P3152" s="55">
        <v>46007</v>
      </c>
      <c r="Q3152" s="4" t="s">
        <v>8479</v>
      </c>
      <c r="R3152" s="4"/>
      <c r="S3152" s="4"/>
      <c r="T3152" s="61" t="s">
        <v>1921</v>
      </c>
      <c r="U3152" s="56" t="s">
        <v>150</v>
      </c>
      <c r="V3152" s="56">
        <v>301111</v>
      </c>
      <c r="W3152" s="56" t="s">
        <v>8480</v>
      </c>
      <c r="X3152" s="56">
        <v>301111</v>
      </c>
      <c r="Y3152" s="56" t="s">
        <v>8480</v>
      </c>
      <c r="Z3152" s="56">
        <v>12</v>
      </c>
      <c r="AA3152" s="56" t="s">
        <v>83</v>
      </c>
      <c r="AB3152" s="56">
        <v>8</v>
      </c>
      <c r="AC3152" s="56" t="s">
        <v>1303</v>
      </c>
      <c r="AD3152" s="37">
        <v>4</v>
      </c>
      <c r="AE3152" s="37" t="s">
        <v>8481</v>
      </c>
      <c r="AF3152" s="4"/>
      <c r="AG3152" s="4"/>
      <c r="AH3152" s="4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</row>
    <row r="3153" spans="1:46" ht="15.75" customHeight="1" x14ac:dyDescent="0.35">
      <c r="A3153" s="4">
        <v>2026</v>
      </c>
      <c r="B3153" s="4" t="s">
        <v>147</v>
      </c>
      <c r="C3153" s="4" t="s">
        <v>148</v>
      </c>
      <c r="D3153" s="55">
        <v>45974</v>
      </c>
      <c r="E3153" s="4" t="s">
        <v>3708</v>
      </c>
      <c r="F3153" s="4" t="s">
        <v>3709</v>
      </c>
      <c r="G3153" s="4" t="s">
        <v>37</v>
      </c>
      <c r="H3153" s="4" t="s">
        <v>4538</v>
      </c>
      <c r="I3153" s="4" t="s">
        <v>2742</v>
      </c>
      <c r="J3153" s="4">
        <v>1</v>
      </c>
      <c r="K3153" s="55">
        <v>46035</v>
      </c>
      <c r="L3153" s="4" t="s">
        <v>4540</v>
      </c>
      <c r="M3153" s="4" t="s">
        <v>8482</v>
      </c>
      <c r="N3153" s="55" t="s">
        <v>3710</v>
      </c>
      <c r="O3153" s="4"/>
      <c r="P3153" s="55"/>
      <c r="Q3153" s="4"/>
      <c r="R3153" s="4"/>
      <c r="S3153" s="4"/>
      <c r="T3153" s="56">
        <v>0</v>
      </c>
      <c r="U3153" s="56" t="s">
        <v>150</v>
      </c>
      <c r="V3153" s="56">
        <v>301552</v>
      </c>
      <c r="W3153" s="56" t="s">
        <v>8483</v>
      </c>
      <c r="X3153" s="56">
        <v>301552</v>
      </c>
      <c r="Y3153" s="56" t="s">
        <v>8483</v>
      </c>
      <c r="Z3153" s="56">
        <v>20</v>
      </c>
      <c r="AA3153" s="56" t="s">
        <v>324</v>
      </c>
      <c r="AB3153" s="56">
        <v>3</v>
      </c>
      <c r="AC3153" s="56" t="s">
        <v>621</v>
      </c>
      <c r="AD3153" s="37">
        <v>5</v>
      </c>
      <c r="AE3153" s="37" t="s">
        <v>8484</v>
      </c>
      <c r="AF3153" s="4"/>
      <c r="AG3153" s="4"/>
      <c r="AH3153" s="4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</row>
    <row r="3154" spans="1:46" ht="15.75" customHeight="1" x14ac:dyDescent="0.35">
      <c r="A3154" s="4">
        <v>2026</v>
      </c>
      <c r="B3154" s="4" t="s">
        <v>147</v>
      </c>
      <c r="C3154" s="4" t="s">
        <v>148</v>
      </c>
      <c r="D3154" s="55">
        <v>46001</v>
      </c>
      <c r="E3154" s="4" t="s">
        <v>3708</v>
      </c>
      <c r="F3154" s="4" t="s">
        <v>3709</v>
      </c>
      <c r="G3154" s="4" t="s">
        <v>37</v>
      </c>
      <c r="H3154" s="4" t="s">
        <v>38</v>
      </c>
      <c r="I3154" s="4" t="s">
        <v>2742</v>
      </c>
      <c r="J3154" s="4">
        <v>5</v>
      </c>
      <c r="K3154" s="55">
        <v>46097</v>
      </c>
      <c r="L3154" s="4" t="s">
        <v>860</v>
      </c>
      <c r="M3154" s="4" t="s">
        <v>5530</v>
      </c>
      <c r="N3154" s="55" t="s">
        <v>3710</v>
      </c>
      <c r="O3154" s="4" t="s">
        <v>8485</v>
      </c>
      <c r="P3154" s="55">
        <v>46097</v>
      </c>
      <c r="Q3154" s="4" t="s">
        <v>8486</v>
      </c>
      <c r="R3154" s="4"/>
      <c r="S3154" s="4"/>
      <c r="T3154" s="61" t="s">
        <v>1921</v>
      </c>
      <c r="U3154" s="56" t="s">
        <v>150</v>
      </c>
      <c r="V3154" s="56">
        <v>301547</v>
      </c>
      <c r="W3154" s="56" t="s">
        <v>8487</v>
      </c>
      <c r="X3154" s="56">
        <v>301547</v>
      </c>
      <c r="Y3154" s="56" t="s">
        <v>8487</v>
      </c>
      <c r="Z3154" s="56">
        <v>20</v>
      </c>
      <c r="AA3154" s="56" t="s">
        <v>324</v>
      </c>
      <c r="AB3154" s="56">
        <v>2</v>
      </c>
      <c r="AC3154" s="56" t="s">
        <v>4299</v>
      </c>
      <c r="AD3154" s="37">
        <v>10</v>
      </c>
      <c r="AE3154" s="37" t="s">
        <v>8488</v>
      </c>
      <c r="AF3154" s="4"/>
      <c r="AG3154" s="4"/>
      <c r="AH3154" s="4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</row>
    <row r="3155" spans="1:46" ht="15.75" customHeight="1" x14ac:dyDescent="0.35">
      <c r="A3155" s="4">
        <v>2026</v>
      </c>
      <c r="B3155" s="4" t="s">
        <v>147</v>
      </c>
      <c r="C3155" s="4" t="s">
        <v>148</v>
      </c>
      <c r="D3155" s="55">
        <v>45978</v>
      </c>
      <c r="E3155" s="4" t="s">
        <v>3708</v>
      </c>
      <c r="F3155" s="4" t="s">
        <v>3709</v>
      </c>
      <c r="G3155" s="4" t="s">
        <v>37</v>
      </c>
      <c r="H3155" s="4" t="s">
        <v>4538</v>
      </c>
      <c r="I3155" s="4" t="s">
        <v>2742</v>
      </c>
      <c r="J3155" s="4">
        <v>3</v>
      </c>
      <c r="K3155" s="55">
        <v>45757</v>
      </c>
      <c r="L3155" s="4" t="s">
        <v>4540</v>
      </c>
      <c r="M3155" s="4"/>
      <c r="N3155" s="55" t="s">
        <v>3710</v>
      </c>
      <c r="O3155" s="4"/>
      <c r="P3155" s="55"/>
      <c r="Q3155" s="4"/>
      <c r="R3155" s="4"/>
      <c r="S3155" s="4"/>
      <c r="T3155" s="7" t="s">
        <v>1921</v>
      </c>
      <c r="U3155" s="4" t="s">
        <v>150</v>
      </c>
      <c r="V3155" s="4">
        <v>300803</v>
      </c>
      <c r="W3155" s="4" t="s">
        <v>8489</v>
      </c>
      <c r="X3155" s="4">
        <v>300803</v>
      </c>
      <c r="Y3155" s="4" t="s">
        <v>8489</v>
      </c>
      <c r="Z3155" s="4">
        <v>9</v>
      </c>
      <c r="AA3155" s="4" t="s">
        <v>417</v>
      </c>
      <c r="AB3155" s="56">
        <v>1</v>
      </c>
      <c r="AC3155" s="56" t="s">
        <v>417</v>
      </c>
      <c r="AD3155" s="36">
        <v>12</v>
      </c>
      <c r="AE3155" s="36" t="s">
        <v>8490</v>
      </c>
      <c r="AF3155" s="4"/>
      <c r="AG3155" s="4"/>
      <c r="AH3155" s="4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</row>
    <row r="3156" spans="1:46" ht="15.75" customHeight="1" x14ac:dyDescent="0.35">
      <c r="A3156" s="4">
        <v>2026</v>
      </c>
      <c r="B3156" s="4" t="s">
        <v>147</v>
      </c>
      <c r="C3156" s="4" t="s">
        <v>148</v>
      </c>
      <c r="D3156" s="55">
        <v>45978</v>
      </c>
      <c r="E3156" s="4" t="s">
        <v>3708</v>
      </c>
      <c r="F3156" s="4" t="s">
        <v>3709</v>
      </c>
      <c r="G3156" s="4" t="s">
        <v>37</v>
      </c>
      <c r="H3156" s="4" t="s">
        <v>4538</v>
      </c>
      <c r="I3156" s="4" t="s">
        <v>2742</v>
      </c>
      <c r="J3156" s="4">
        <v>2</v>
      </c>
      <c r="K3156" s="55">
        <v>46050</v>
      </c>
      <c r="L3156" s="4" t="s">
        <v>4540</v>
      </c>
      <c r="M3156" s="4" t="s">
        <v>8491</v>
      </c>
      <c r="N3156" s="55" t="s">
        <v>3710</v>
      </c>
      <c r="O3156" s="4"/>
      <c r="P3156" s="55"/>
      <c r="Q3156" s="4"/>
      <c r="R3156" s="4"/>
      <c r="S3156" s="4"/>
      <c r="T3156" s="7" t="s">
        <v>1921</v>
      </c>
      <c r="U3156" s="4" t="s">
        <v>150</v>
      </c>
      <c r="V3156" s="4">
        <v>300865</v>
      </c>
      <c r="W3156" s="4" t="s">
        <v>8492</v>
      </c>
      <c r="X3156" s="4">
        <v>300865</v>
      </c>
      <c r="Y3156" s="4" t="s">
        <v>8492</v>
      </c>
      <c r="Z3156" s="4">
        <v>9</v>
      </c>
      <c r="AA3156" s="4" t="s">
        <v>417</v>
      </c>
      <c r="AB3156" s="4">
        <v>6</v>
      </c>
      <c r="AC3156" s="4" t="s">
        <v>4659</v>
      </c>
      <c r="AD3156" s="36">
        <v>14</v>
      </c>
      <c r="AE3156" s="36" t="s">
        <v>8493</v>
      </c>
      <c r="AF3156" s="4"/>
      <c r="AG3156" s="4"/>
      <c r="AH3156" s="4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</row>
    <row r="3157" spans="1:46" ht="15.75" customHeight="1" x14ac:dyDescent="0.35">
      <c r="A3157" s="4">
        <v>2025</v>
      </c>
      <c r="B3157" s="4" t="s">
        <v>147</v>
      </c>
      <c r="C3157" s="4" t="s">
        <v>148</v>
      </c>
      <c r="D3157" s="55">
        <v>45978</v>
      </c>
      <c r="E3157" s="4" t="s">
        <v>3708</v>
      </c>
      <c r="F3157" s="4" t="s">
        <v>3709</v>
      </c>
      <c r="G3157" s="4" t="s">
        <v>37</v>
      </c>
      <c r="H3157" s="4" t="s">
        <v>38</v>
      </c>
      <c r="I3157" s="4" t="s">
        <v>2742</v>
      </c>
      <c r="J3157" s="4">
        <v>3</v>
      </c>
      <c r="K3157" s="55">
        <v>46003</v>
      </c>
      <c r="L3157" s="4" t="s">
        <v>860</v>
      </c>
      <c r="M3157" s="4" t="s">
        <v>5530</v>
      </c>
      <c r="N3157" s="55" t="s">
        <v>3710</v>
      </c>
      <c r="O3157" s="4" t="s">
        <v>8494</v>
      </c>
      <c r="P3157" s="55">
        <v>46003</v>
      </c>
      <c r="Q3157" s="4" t="s">
        <v>8495</v>
      </c>
      <c r="R3157" s="4"/>
      <c r="S3157" s="4"/>
      <c r="T3157" s="61" t="s">
        <v>1921</v>
      </c>
      <c r="U3157" s="56" t="s">
        <v>150</v>
      </c>
      <c r="V3157" s="56">
        <v>301589</v>
      </c>
      <c r="W3157" s="56" t="s">
        <v>8496</v>
      </c>
      <c r="X3157" s="56">
        <v>301589</v>
      </c>
      <c r="Y3157" s="56" t="s">
        <v>8496</v>
      </c>
      <c r="Z3157" s="56">
        <v>20</v>
      </c>
      <c r="AA3157" s="56" t="s">
        <v>324</v>
      </c>
      <c r="AB3157" s="56">
        <v>8</v>
      </c>
      <c r="AC3157" s="56" t="s">
        <v>1414</v>
      </c>
      <c r="AD3157" s="37">
        <v>3</v>
      </c>
      <c r="AE3157" s="37" t="s">
        <v>8497</v>
      </c>
      <c r="AF3157" s="4"/>
      <c r="AG3157" s="4"/>
      <c r="AH3157" s="4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</row>
    <row r="3158" spans="1:46" ht="15.75" customHeight="1" x14ac:dyDescent="0.35">
      <c r="A3158" s="4">
        <v>2026</v>
      </c>
      <c r="B3158" s="4" t="s">
        <v>147</v>
      </c>
      <c r="C3158" s="4" t="s">
        <v>148</v>
      </c>
      <c r="D3158" s="55">
        <v>45978</v>
      </c>
      <c r="E3158" s="4" t="s">
        <v>3708</v>
      </c>
      <c r="F3158" s="4" t="s">
        <v>3709</v>
      </c>
      <c r="G3158" s="4" t="s">
        <v>37</v>
      </c>
      <c r="H3158" s="4" t="s">
        <v>38</v>
      </c>
      <c r="I3158" s="4" t="s">
        <v>2742</v>
      </c>
      <c r="J3158" s="4">
        <v>4</v>
      </c>
      <c r="K3158" s="55">
        <v>46132</v>
      </c>
      <c r="L3158" s="4" t="s">
        <v>860</v>
      </c>
      <c r="M3158" s="4" t="s">
        <v>3185</v>
      </c>
      <c r="N3158" s="55" t="s">
        <v>3710</v>
      </c>
      <c r="O3158" s="4" t="s">
        <v>8498</v>
      </c>
      <c r="P3158" s="55">
        <v>46139</v>
      </c>
      <c r="Q3158" s="4" t="s">
        <v>8499</v>
      </c>
      <c r="R3158" s="4"/>
      <c r="S3158" s="4"/>
      <c r="T3158" s="7" t="s">
        <v>1921</v>
      </c>
      <c r="U3158" s="4" t="s">
        <v>150</v>
      </c>
      <c r="V3158" s="4">
        <v>300864</v>
      </c>
      <c r="W3158" s="4" t="s">
        <v>8500</v>
      </c>
      <c r="X3158" s="4">
        <v>300864</v>
      </c>
      <c r="Y3158" s="4" t="s">
        <v>8500</v>
      </c>
      <c r="Z3158" s="4">
        <v>9</v>
      </c>
      <c r="AA3158" s="4" t="s">
        <v>417</v>
      </c>
      <c r="AB3158" s="4">
        <v>6</v>
      </c>
      <c r="AC3158" s="4" t="s">
        <v>4659</v>
      </c>
      <c r="AD3158" s="36">
        <v>13</v>
      </c>
      <c r="AE3158" s="36" t="s">
        <v>8501</v>
      </c>
      <c r="AF3158" s="4"/>
      <c r="AG3158" s="4"/>
      <c r="AH3158" s="4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</row>
    <row r="3159" spans="1:46" ht="15.75" customHeight="1" x14ac:dyDescent="0.35">
      <c r="A3159" s="4">
        <v>2026</v>
      </c>
      <c r="B3159" s="4" t="s">
        <v>147</v>
      </c>
      <c r="C3159" s="4" t="s">
        <v>148</v>
      </c>
      <c r="D3159" s="55">
        <v>45978</v>
      </c>
      <c r="E3159" s="4" t="s">
        <v>3708</v>
      </c>
      <c r="F3159" s="4" t="s">
        <v>3709</v>
      </c>
      <c r="G3159" s="4" t="s">
        <v>37</v>
      </c>
      <c r="H3159" s="4" t="s">
        <v>4538</v>
      </c>
      <c r="I3159" s="4" t="s">
        <v>2742</v>
      </c>
      <c r="J3159" s="4">
        <v>2</v>
      </c>
      <c r="K3159" s="55">
        <v>46022</v>
      </c>
      <c r="L3159" s="4" t="s">
        <v>4540</v>
      </c>
      <c r="M3159" s="4"/>
      <c r="N3159" s="55" t="s">
        <v>3710</v>
      </c>
      <c r="O3159" s="4"/>
      <c r="P3159" s="55"/>
      <c r="Q3159" s="4"/>
      <c r="R3159" s="4"/>
      <c r="S3159" s="4"/>
      <c r="T3159" s="61" t="s">
        <v>1921</v>
      </c>
      <c r="U3159" s="56" t="s">
        <v>150</v>
      </c>
      <c r="V3159" s="56">
        <v>300838</v>
      </c>
      <c r="W3159" s="56" t="s">
        <v>3261</v>
      </c>
      <c r="X3159" s="56">
        <v>300838</v>
      </c>
      <c r="Y3159" s="56" t="s">
        <v>3261</v>
      </c>
      <c r="Z3159" s="56">
        <v>9</v>
      </c>
      <c r="AA3159" s="56" t="s">
        <v>417</v>
      </c>
      <c r="AB3159" s="56">
        <v>4</v>
      </c>
      <c r="AC3159" s="56" t="s">
        <v>716</v>
      </c>
      <c r="AD3159" s="37">
        <v>10</v>
      </c>
      <c r="AE3159" s="37" t="s">
        <v>3262</v>
      </c>
      <c r="AF3159" s="4"/>
      <c r="AG3159" s="4"/>
      <c r="AH3159" s="4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</row>
    <row r="3160" spans="1:46" ht="15.75" customHeight="1" x14ac:dyDescent="0.35">
      <c r="A3160" s="4">
        <v>2026</v>
      </c>
      <c r="B3160" s="4" t="s">
        <v>147</v>
      </c>
      <c r="C3160" s="4" t="s">
        <v>148</v>
      </c>
      <c r="D3160" s="55">
        <v>45981</v>
      </c>
      <c r="E3160" s="4" t="s">
        <v>3708</v>
      </c>
      <c r="F3160" s="4" t="s">
        <v>3709</v>
      </c>
      <c r="G3160" s="4" t="s">
        <v>37</v>
      </c>
      <c r="H3160" s="4" t="s">
        <v>38</v>
      </c>
      <c r="I3160" s="4" t="s">
        <v>2742</v>
      </c>
      <c r="J3160" s="4">
        <v>5</v>
      </c>
      <c r="K3160" s="55">
        <v>46157</v>
      </c>
      <c r="L3160" s="4" t="s">
        <v>860</v>
      </c>
      <c r="M3160" s="4" t="s">
        <v>3185</v>
      </c>
      <c r="N3160" s="55" t="s">
        <v>3710</v>
      </c>
      <c r="O3160" s="4" t="s">
        <v>8502</v>
      </c>
      <c r="P3160" s="55">
        <v>46157</v>
      </c>
      <c r="Q3160" s="4" t="s">
        <v>8503</v>
      </c>
      <c r="R3160" s="55">
        <v>46157</v>
      </c>
      <c r="S3160" s="4" t="s">
        <v>8504</v>
      </c>
      <c r="T3160" s="7" t="s">
        <v>1921</v>
      </c>
      <c r="U3160" s="4" t="s">
        <v>150</v>
      </c>
      <c r="V3160" s="4">
        <v>300801</v>
      </c>
      <c r="W3160" s="4" t="s">
        <v>8505</v>
      </c>
      <c r="X3160" s="4">
        <v>300801</v>
      </c>
      <c r="Y3160" s="4" t="s">
        <v>8505</v>
      </c>
      <c r="Z3160" s="4">
        <v>9</v>
      </c>
      <c r="AA3160" s="4" t="s">
        <v>417</v>
      </c>
      <c r="AB3160" s="4">
        <v>1</v>
      </c>
      <c r="AC3160" s="4" t="s">
        <v>417</v>
      </c>
      <c r="AD3160" s="36">
        <v>10</v>
      </c>
      <c r="AE3160" s="36" t="s">
        <v>8506</v>
      </c>
      <c r="AF3160" s="4"/>
      <c r="AG3160" s="4"/>
      <c r="AH3160" s="4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</row>
    <row r="3161" spans="1:46" ht="15.75" customHeight="1" x14ac:dyDescent="0.35">
      <c r="A3161" s="4">
        <v>2026</v>
      </c>
      <c r="B3161" s="4" t="s">
        <v>147</v>
      </c>
      <c r="C3161" s="4" t="s">
        <v>148</v>
      </c>
      <c r="D3161" s="55">
        <v>45981</v>
      </c>
      <c r="E3161" s="4" t="s">
        <v>3708</v>
      </c>
      <c r="F3161" s="4" t="s">
        <v>3709</v>
      </c>
      <c r="G3161" s="4" t="s">
        <v>37</v>
      </c>
      <c r="H3161" s="4" t="s">
        <v>38</v>
      </c>
      <c r="I3161" s="4" t="s">
        <v>2742</v>
      </c>
      <c r="J3161" s="4">
        <v>4</v>
      </c>
      <c r="K3161" s="55">
        <v>46139</v>
      </c>
      <c r="L3161" s="4" t="s">
        <v>860</v>
      </c>
      <c r="M3161" s="4" t="s">
        <v>3185</v>
      </c>
      <c r="N3161" s="55" t="s">
        <v>4546</v>
      </c>
      <c r="O3161" s="4" t="s">
        <v>8507</v>
      </c>
      <c r="P3161" s="55">
        <v>46139</v>
      </c>
      <c r="Q3161" s="4" t="s">
        <v>8508</v>
      </c>
      <c r="R3161" s="55">
        <v>46139</v>
      </c>
      <c r="S3161" s="4" t="s">
        <v>8509</v>
      </c>
      <c r="T3161" s="7" t="s">
        <v>1921</v>
      </c>
      <c r="U3161" s="4" t="s">
        <v>150</v>
      </c>
      <c r="V3161" s="4">
        <v>300839</v>
      </c>
      <c r="W3161" s="4" t="s">
        <v>8510</v>
      </c>
      <c r="X3161" s="4">
        <v>300839</v>
      </c>
      <c r="Y3161" s="4" t="s">
        <v>8510</v>
      </c>
      <c r="Z3161" s="4">
        <v>9</v>
      </c>
      <c r="AA3161" s="4" t="s">
        <v>417</v>
      </c>
      <c r="AB3161" s="4">
        <v>4</v>
      </c>
      <c r="AC3161" s="4" t="s">
        <v>716</v>
      </c>
      <c r="AD3161" s="36">
        <v>11</v>
      </c>
      <c r="AE3161" s="36" t="s">
        <v>261</v>
      </c>
      <c r="AF3161" s="4"/>
      <c r="AG3161" s="4"/>
      <c r="AH3161" s="4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</row>
    <row r="3162" spans="1:46" ht="15.75" customHeight="1" x14ac:dyDescent="0.35">
      <c r="A3162" s="4">
        <v>2025</v>
      </c>
      <c r="B3162" s="4" t="s">
        <v>147</v>
      </c>
      <c r="C3162" s="4" t="s">
        <v>207</v>
      </c>
      <c r="D3162" s="55">
        <v>45950</v>
      </c>
      <c r="E3162" s="4" t="s">
        <v>4420</v>
      </c>
      <c r="F3162" s="4" t="s">
        <v>3709</v>
      </c>
      <c r="G3162" s="4" t="s">
        <v>921</v>
      </c>
      <c r="H3162" s="4" t="s">
        <v>38</v>
      </c>
      <c r="I3162" s="4" t="s">
        <v>2742</v>
      </c>
      <c r="J3162" s="4">
        <v>3</v>
      </c>
      <c r="K3162" s="55">
        <v>46009</v>
      </c>
      <c r="L3162" s="4" t="s">
        <v>860</v>
      </c>
      <c r="M3162" s="4" t="s">
        <v>3185</v>
      </c>
      <c r="N3162" s="55" t="s">
        <v>4516</v>
      </c>
      <c r="O3162" s="4" t="s">
        <v>8511</v>
      </c>
      <c r="P3162" s="55">
        <v>46009</v>
      </c>
      <c r="Q3162" s="4" t="s">
        <v>8512</v>
      </c>
      <c r="R3162" s="4"/>
      <c r="S3162" s="4"/>
      <c r="T3162" s="7" t="s">
        <v>1921</v>
      </c>
      <c r="U3162" s="4" t="s">
        <v>150</v>
      </c>
      <c r="V3162" s="4">
        <v>300809</v>
      </c>
      <c r="W3162" s="4" t="s">
        <v>690</v>
      </c>
      <c r="X3162" s="4">
        <v>300809</v>
      </c>
      <c r="Y3162" s="4" t="s">
        <v>690</v>
      </c>
      <c r="Z3162" s="4">
        <v>9</v>
      </c>
      <c r="AA3162" s="4" t="s">
        <v>417</v>
      </c>
      <c r="AB3162" s="4">
        <v>2</v>
      </c>
      <c r="AC3162" s="4" t="s">
        <v>691</v>
      </c>
      <c r="AD3162" s="36">
        <v>1</v>
      </c>
      <c r="AE3162" s="36" t="s">
        <v>691</v>
      </c>
      <c r="AF3162" s="4"/>
      <c r="AG3162" s="4"/>
      <c r="AH3162" s="4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</row>
    <row r="3163" spans="1:46" ht="15.75" customHeight="1" x14ac:dyDescent="0.35">
      <c r="A3163" s="4">
        <v>2026</v>
      </c>
      <c r="B3163" s="4" t="s">
        <v>147</v>
      </c>
      <c r="C3163" s="4" t="s">
        <v>148</v>
      </c>
      <c r="D3163" s="55">
        <v>45980</v>
      </c>
      <c r="E3163" s="4" t="s">
        <v>3708</v>
      </c>
      <c r="F3163" s="4" t="s">
        <v>3709</v>
      </c>
      <c r="G3163" s="4" t="s">
        <v>37</v>
      </c>
      <c r="H3163" s="4" t="s">
        <v>4538</v>
      </c>
      <c r="I3163" s="4" t="s">
        <v>2742</v>
      </c>
      <c r="J3163" s="56">
        <v>2</v>
      </c>
      <c r="K3163" s="60">
        <v>46070</v>
      </c>
      <c r="L3163" s="4" t="s">
        <v>4540</v>
      </c>
      <c r="M3163" s="4"/>
      <c r="N3163" s="55" t="s">
        <v>3710</v>
      </c>
      <c r="O3163" s="4"/>
      <c r="P3163" s="55"/>
      <c r="Q3163" s="4"/>
      <c r="R3163" s="4"/>
      <c r="S3163" s="4"/>
      <c r="T3163" s="61" t="s">
        <v>1921</v>
      </c>
      <c r="U3163" s="56" t="s">
        <v>150</v>
      </c>
      <c r="V3163" s="56">
        <v>300860</v>
      </c>
      <c r="W3163" s="56" t="s">
        <v>8513</v>
      </c>
      <c r="X3163" s="56">
        <v>300860</v>
      </c>
      <c r="Y3163" s="56" t="s">
        <v>8513</v>
      </c>
      <c r="Z3163" s="56">
        <v>9</v>
      </c>
      <c r="AA3163" s="56" t="s">
        <v>417</v>
      </c>
      <c r="AB3163" s="56">
        <v>6</v>
      </c>
      <c r="AC3163" s="56" t="s">
        <v>4659</v>
      </c>
      <c r="AD3163" s="37">
        <v>9</v>
      </c>
      <c r="AE3163" s="37" t="s">
        <v>8514</v>
      </c>
      <c r="AF3163" s="4"/>
      <c r="AG3163" s="4"/>
      <c r="AH3163" s="4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</row>
    <row r="3164" spans="1:46" ht="15.75" customHeight="1" x14ac:dyDescent="0.35">
      <c r="A3164" s="4">
        <v>2026</v>
      </c>
      <c r="B3164" s="4" t="s">
        <v>147</v>
      </c>
      <c r="C3164" s="4" t="s">
        <v>148</v>
      </c>
      <c r="D3164" s="55">
        <v>45950</v>
      </c>
      <c r="E3164" s="4" t="s">
        <v>3708</v>
      </c>
      <c r="F3164" s="4" t="s">
        <v>3709</v>
      </c>
      <c r="G3164" s="4" t="s">
        <v>37</v>
      </c>
      <c r="H3164" s="4" t="s">
        <v>38</v>
      </c>
      <c r="I3164" s="4" t="s">
        <v>2742</v>
      </c>
      <c r="J3164" s="4">
        <v>4</v>
      </c>
      <c r="K3164" s="55">
        <v>46083</v>
      </c>
      <c r="L3164" s="4" t="s">
        <v>860</v>
      </c>
      <c r="M3164" s="4" t="s">
        <v>3632</v>
      </c>
      <c r="N3164" s="55" t="s">
        <v>4516</v>
      </c>
      <c r="O3164" s="4" t="s">
        <v>8515</v>
      </c>
      <c r="P3164" s="55">
        <v>46083</v>
      </c>
      <c r="Q3164" s="4" t="s">
        <v>8516</v>
      </c>
      <c r="R3164" s="55">
        <v>46083</v>
      </c>
      <c r="S3164" s="4" t="s">
        <v>8517</v>
      </c>
      <c r="T3164" s="7" t="s">
        <v>1921</v>
      </c>
      <c r="U3164" s="4" t="s">
        <v>150</v>
      </c>
      <c r="V3164" s="4">
        <v>300863</v>
      </c>
      <c r="W3164" s="4" t="s">
        <v>8518</v>
      </c>
      <c r="X3164" s="4">
        <v>300863</v>
      </c>
      <c r="Y3164" s="4" t="s">
        <v>8518</v>
      </c>
      <c r="Z3164" s="4">
        <v>9</v>
      </c>
      <c r="AA3164" s="4" t="s">
        <v>417</v>
      </c>
      <c r="AB3164" s="4">
        <v>6</v>
      </c>
      <c r="AC3164" s="4" t="s">
        <v>4659</v>
      </c>
      <c r="AD3164" s="36">
        <v>12</v>
      </c>
      <c r="AE3164" s="36" t="s">
        <v>49</v>
      </c>
      <c r="AF3164" s="4"/>
      <c r="AG3164" s="4"/>
      <c r="AH3164" s="4"/>
      <c r="AI3164" s="6"/>
      <c r="AJ3164" s="6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</row>
    <row r="3165" spans="1:46" ht="15.75" customHeight="1" x14ac:dyDescent="0.35">
      <c r="A3165" s="4">
        <v>2025</v>
      </c>
      <c r="B3165" s="4" t="s">
        <v>34</v>
      </c>
      <c r="C3165" s="4" t="s">
        <v>289</v>
      </c>
      <c r="D3165" s="55">
        <v>45726</v>
      </c>
      <c r="E3165" s="4" t="s">
        <v>3708</v>
      </c>
      <c r="F3165" s="4" t="s">
        <v>3709</v>
      </c>
      <c r="G3165" s="4" t="s">
        <v>37</v>
      </c>
      <c r="H3165" s="4" t="s">
        <v>38</v>
      </c>
      <c r="I3165" s="4" t="s">
        <v>2735</v>
      </c>
      <c r="J3165" s="4">
        <v>5</v>
      </c>
      <c r="K3165" s="55">
        <v>46007</v>
      </c>
      <c r="L3165" s="4" t="s">
        <v>860</v>
      </c>
      <c r="M3165" s="4" t="s">
        <v>3185</v>
      </c>
      <c r="N3165" s="55" t="s">
        <v>4516</v>
      </c>
      <c r="O3165" s="4" t="s">
        <v>8519</v>
      </c>
      <c r="P3165" s="55">
        <v>46007</v>
      </c>
      <c r="Q3165" s="4" t="s">
        <v>8520</v>
      </c>
      <c r="R3165" s="4"/>
      <c r="S3165" s="4"/>
      <c r="T3165" s="56">
        <v>24</v>
      </c>
      <c r="U3165" s="56" t="s">
        <v>876</v>
      </c>
      <c r="V3165" s="56">
        <v>24</v>
      </c>
      <c r="W3165" s="56" t="s">
        <v>876</v>
      </c>
      <c r="X3165" s="56">
        <v>201</v>
      </c>
      <c r="Y3165" s="56" t="s">
        <v>876</v>
      </c>
      <c r="Z3165" s="56">
        <v>15</v>
      </c>
      <c r="AA3165" s="56" t="s">
        <v>43</v>
      </c>
      <c r="AB3165" s="56">
        <v>1</v>
      </c>
      <c r="AC3165" s="56" t="s">
        <v>43</v>
      </c>
      <c r="AD3165" s="37">
        <v>1</v>
      </c>
      <c r="AE3165" s="37" t="s">
        <v>43</v>
      </c>
      <c r="AF3165" s="4"/>
      <c r="AG3165" s="4"/>
      <c r="AH3165" s="4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</row>
    <row r="3166" spans="1:46" ht="15.75" customHeight="1" x14ac:dyDescent="0.35">
      <c r="A3166" s="4">
        <v>2026</v>
      </c>
      <c r="B3166" s="4" t="s">
        <v>147</v>
      </c>
      <c r="C3166" s="4" t="s">
        <v>148</v>
      </c>
      <c r="D3166" s="55">
        <v>45980</v>
      </c>
      <c r="E3166" s="4" t="s">
        <v>3708</v>
      </c>
      <c r="F3166" s="4" t="s">
        <v>3709</v>
      </c>
      <c r="G3166" s="4" t="s">
        <v>37</v>
      </c>
      <c r="H3166" s="4" t="s">
        <v>38</v>
      </c>
      <c r="I3166" s="4" t="s">
        <v>2735</v>
      </c>
      <c r="J3166" s="4">
        <v>4</v>
      </c>
      <c r="K3166" s="55">
        <v>46119</v>
      </c>
      <c r="L3166" s="4" t="s">
        <v>860</v>
      </c>
      <c r="M3166" s="4" t="s">
        <v>3185</v>
      </c>
      <c r="N3166" s="55" t="s">
        <v>4546</v>
      </c>
      <c r="O3166" s="4" t="s">
        <v>8521</v>
      </c>
      <c r="P3166" s="55">
        <v>46119</v>
      </c>
      <c r="Q3166" s="4" t="s">
        <v>8522</v>
      </c>
      <c r="R3166" s="55">
        <v>46119</v>
      </c>
      <c r="S3166" s="4" t="s">
        <v>8523</v>
      </c>
      <c r="T3166" s="4" t="s">
        <v>1921</v>
      </c>
      <c r="U3166" s="4" t="s">
        <v>150</v>
      </c>
      <c r="V3166" s="4">
        <v>301218</v>
      </c>
      <c r="W3166" s="4" t="s">
        <v>1499</v>
      </c>
      <c r="X3166" s="4">
        <v>301218</v>
      </c>
      <c r="Y3166" s="4" t="s">
        <v>1499</v>
      </c>
      <c r="Z3166" s="4">
        <v>14</v>
      </c>
      <c r="AA3166" s="4" t="s">
        <v>731</v>
      </c>
      <c r="AB3166" s="4">
        <v>1</v>
      </c>
      <c r="AC3166" s="4" t="s">
        <v>1387</v>
      </c>
      <c r="AD3166" s="36">
        <v>7</v>
      </c>
      <c r="AE3166" s="36" t="s">
        <v>1500</v>
      </c>
      <c r="AF3166" s="4"/>
      <c r="AG3166" s="4"/>
      <c r="AH3166" s="4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</row>
    <row r="3167" spans="1:46" ht="15.75" customHeight="1" x14ac:dyDescent="0.35">
      <c r="A3167" s="4">
        <v>2026</v>
      </c>
      <c r="B3167" s="4" t="s">
        <v>147</v>
      </c>
      <c r="C3167" s="4" t="s">
        <v>148</v>
      </c>
      <c r="D3167" s="55">
        <v>45982</v>
      </c>
      <c r="E3167" s="4" t="s">
        <v>3708</v>
      </c>
      <c r="F3167" s="4" t="s">
        <v>3709</v>
      </c>
      <c r="G3167" s="4" t="s">
        <v>37</v>
      </c>
      <c r="H3167" s="4" t="s">
        <v>38</v>
      </c>
      <c r="I3167" s="4" t="s">
        <v>4520</v>
      </c>
      <c r="J3167" s="4">
        <v>2</v>
      </c>
      <c r="K3167" s="55">
        <v>46027</v>
      </c>
      <c r="L3167" s="4" t="s">
        <v>860</v>
      </c>
      <c r="M3167" s="4" t="s">
        <v>4665</v>
      </c>
      <c r="N3167" s="55" t="s">
        <v>3710</v>
      </c>
      <c r="O3167" s="4" t="s">
        <v>8524</v>
      </c>
      <c r="P3167" s="55">
        <v>46030</v>
      </c>
      <c r="Q3167" s="4" t="s">
        <v>8525</v>
      </c>
      <c r="R3167" s="55">
        <v>46031</v>
      </c>
      <c r="S3167" s="4" t="s">
        <v>8526</v>
      </c>
      <c r="T3167" s="4" t="s">
        <v>1921</v>
      </c>
      <c r="U3167" s="4" t="s">
        <v>150</v>
      </c>
      <c r="V3167" s="4">
        <v>300557</v>
      </c>
      <c r="W3167" s="4" t="s">
        <v>8527</v>
      </c>
      <c r="X3167" s="4">
        <v>300557</v>
      </c>
      <c r="Y3167" s="4" t="s">
        <v>8527</v>
      </c>
      <c r="Z3167" s="4">
        <v>6</v>
      </c>
      <c r="AA3167" s="4" t="s">
        <v>413</v>
      </c>
      <c r="AB3167" s="4">
        <v>1</v>
      </c>
      <c r="AC3167" s="4" t="s">
        <v>413</v>
      </c>
      <c r="AD3167" s="36">
        <v>9</v>
      </c>
      <c r="AE3167" s="36" t="s">
        <v>8528</v>
      </c>
      <c r="AF3167" s="4"/>
      <c r="AG3167" s="4"/>
      <c r="AH3167" s="4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</row>
    <row r="3168" spans="1:46" ht="15.75" customHeight="1" x14ac:dyDescent="0.35">
      <c r="A3168" s="4">
        <v>2025</v>
      </c>
      <c r="B3168" s="4" t="s">
        <v>147</v>
      </c>
      <c r="C3168" s="4" t="s">
        <v>148</v>
      </c>
      <c r="D3168" s="55">
        <v>45980</v>
      </c>
      <c r="E3168" s="4" t="s">
        <v>3708</v>
      </c>
      <c r="F3168" s="4" t="s">
        <v>3709</v>
      </c>
      <c r="G3168" s="4" t="s">
        <v>37</v>
      </c>
      <c r="H3168" s="4" t="s">
        <v>38</v>
      </c>
      <c r="I3168" s="4" t="s">
        <v>4520</v>
      </c>
      <c r="J3168" s="4">
        <v>2</v>
      </c>
      <c r="K3168" s="55">
        <v>46017</v>
      </c>
      <c r="L3168" s="4" t="s">
        <v>860</v>
      </c>
      <c r="M3168" s="4" t="s">
        <v>4545</v>
      </c>
      <c r="N3168" s="55" t="s">
        <v>4546</v>
      </c>
      <c r="O3168" s="4" t="s">
        <v>8529</v>
      </c>
      <c r="P3168" s="55">
        <v>46017</v>
      </c>
      <c r="Q3168" s="4" t="s">
        <v>8530</v>
      </c>
      <c r="R3168" s="4"/>
      <c r="S3168" s="4"/>
      <c r="T3168" s="4" t="s">
        <v>1921</v>
      </c>
      <c r="U3168" s="4" t="s">
        <v>150</v>
      </c>
      <c r="V3168" s="4">
        <v>300622</v>
      </c>
      <c r="W3168" s="4" t="s">
        <v>3473</v>
      </c>
      <c r="X3168" s="4">
        <v>300622</v>
      </c>
      <c r="Y3168" s="4" t="s">
        <v>3473</v>
      </c>
      <c r="Z3168" s="4">
        <v>6</v>
      </c>
      <c r="AA3168" s="4" t="s">
        <v>413</v>
      </c>
      <c r="AB3168" s="4">
        <v>7</v>
      </c>
      <c r="AC3168" s="4" t="s">
        <v>3324</v>
      </c>
      <c r="AD3168" s="36">
        <v>3</v>
      </c>
      <c r="AE3168" s="36" t="s">
        <v>3324</v>
      </c>
      <c r="AF3168" s="4"/>
      <c r="AG3168" s="4"/>
      <c r="AH3168" s="4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</row>
    <row r="3169" spans="1:46" ht="15.75" customHeight="1" x14ac:dyDescent="0.35">
      <c r="A3169" s="4">
        <v>2026</v>
      </c>
      <c r="B3169" s="4" t="s">
        <v>147</v>
      </c>
      <c r="C3169" s="4" t="s">
        <v>207</v>
      </c>
      <c r="D3169" s="55">
        <v>45981</v>
      </c>
      <c r="E3169" s="4" t="s">
        <v>3708</v>
      </c>
      <c r="F3169" s="4" t="s">
        <v>3709</v>
      </c>
      <c r="G3169" s="4" t="s">
        <v>37</v>
      </c>
      <c r="H3169" s="4" t="s">
        <v>38</v>
      </c>
      <c r="I3169" s="4" t="s">
        <v>4520</v>
      </c>
      <c r="J3169" s="4">
        <v>3</v>
      </c>
      <c r="K3169" s="55">
        <v>46048</v>
      </c>
      <c r="L3169" s="4" t="s">
        <v>860</v>
      </c>
      <c r="M3169" s="4" t="s">
        <v>3632</v>
      </c>
      <c r="N3169" s="55" t="s">
        <v>3710</v>
      </c>
      <c r="O3169" s="4" t="s">
        <v>8531</v>
      </c>
      <c r="P3169" s="55">
        <v>46048</v>
      </c>
      <c r="Q3169" s="4" t="s">
        <v>8532</v>
      </c>
      <c r="R3169" s="55">
        <v>46048</v>
      </c>
      <c r="S3169" s="4" t="s">
        <v>8533</v>
      </c>
      <c r="T3169" s="56" t="s">
        <v>1921</v>
      </c>
      <c r="U3169" s="56" t="s">
        <v>150</v>
      </c>
      <c r="V3169" s="56">
        <v>300635</v>
      </c>
      <c r="W3169" s="56" t="s">
        <v>1860</v>
      </c>
      <c r="X3169" s="56">
        <v>300635</v>
      </c>
      <c r="Y3169" s="56" t="s">
        <v>1860</v>
      </c>
      <c r="Z3169" s="56">
        <v>6</v>
      </c>
      <c r="AA3169" s="56" t="s">
        <v>413</v>
      </c>
      <c r="AB3169" s="56">
        <v>9</v>
      </c>
      <c r="AC3169" s="56" t="s">
        <v>1861</v>
      </c>
      <c r="AD3169" s="37">
        <v>1</v>
      </c>
      <c r="AE3169" s="37" t="s">
        <v>1861</v>
      </c>
      <c r="AF3169" s="4"/>
      <c r="AG3169" s="4"/>
      <c r="AH3169" s="4"/>
      <c r="AI3169" s="6"/>
      <c r="AJ3169" s="6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</row>
    <row r="3170" spans="1:46" ht="15.75" customHeight="1" x14ac:dyDescent="0.35">
      <c r="A3170" s="4">
        <v>2025</v>
      </c>
      <c r="B3170" s="4" t="s">
        <v>147</v>
      </c>
      <c r="C3170" s="4" t="s">
        <v>148</v>
      </c>
      <c r="D3170" s="55">
        <v>45981</v>
      </c>
      <c r="E3170" s="4" t="s">
        <v>3708</v>
      </c>
      <c r="F3170" s="4" t="s">
        <v>3709</v>
      </c>
      <c r="G3170" s="4" t="s">
        <v>37</v>
      </c>
      <c r="H3170" s="4" t="s">
        <v>38</v>
      </c>
      <c r="I3170" s="4" t="s">
        <v>4520</v>
      </c>
      <c r="J3170" s="4">
        <v>2</v>
      </c>
      <c r="K3170" s="55">
        <v>46021</v>
      </c>
      <c r="L3170" s="4" t="s">
        <v>860</v>
      </c>
      <c r="M3170" s="4" t="s">
        <v>4545</v>
      </c>
      <c r="N3170" s="55" t="s">
        <v>3710</v>
      </c>
      <c r="O3170" s="4" t="s">
        <v>8534</v>
      </c>
      <c r="P3170" s="55">
        <v>46021</v>
      </c>
      <c r="Q3170" s="4" t="s">
        <v>8535</v>
      </c>
      <c r="R3170" s="4"/>
      <c r="S3170" s="4"/>
      <c r="T3170" s="4" t="s">
        <v>1921</v>
      </c>
      <c r="U3170" s="4" t="s">
        <v>150</v>
      </c>
      <c r="V3170" s="4">
        <v>300592</v>
      </c>
      <c r="W3170" s="4" t="s">
        <v>8536</v>
      </c>
      <c r="X3170" s="4">
        <v>300592</v>
      </c>
      <c r="Y3170" s="4" t="s">
        <v>8536</v>
      </c>
      <c r="Z3170" s="4">
        <v>6</v>
      </c>
      <c r="AA3170" s="4" t="s">
        <v>413</v>
      </c>
      <c r="AB3170" s="4">
        <v>4</v>
      </c>
      <c r="AC3170" s="4" t="s">
        <v>1215</v>
      </c>
      <c r="AD3170" s="36">
        <v>15</v>
      </c>
      <c r="AE3170" s="36" t="s">
        <v>8537</v>
      </c>
      <c r="AF3170" s="4"/>
      <c r="AG3170" s="4"/>
      <c r="AH3170" s="4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</row>
    <row r="3171" spans="1:46" ht="15.75" customHeight="1" x14ac:dyDescent="0.35">
      <c r="A3171" s="4">
        <v>2025</v>
      </c>
      <c r="B3171" s="4" t="s">
        <v>147</v>
      </c>
      <c r="C3171" s="4" t="s">
        <v>148</v>
      </c>
      <c r="D3171" s="55">
        <v>45982</v>
      </c>
      <c r="E3171" s="4" t="s">
        <v>3708</v>
      </c>
      <c r="F3171" s="4" t="s">
        <v>3709</v>
      </c>
      <c r="G3171" s="4" t="s">
        <v>37</v>
      </c>
      <c r="H3171" s="4" t="s">
        <v>38</v>
      </c>
      <c r="I3171" s="4" t="s">
        <v>4520</v>
      </c>
      <c r="J3171" s="4">
        <v>2</v>
      </c>
      <c r="K3171" s="55">
        <v>46010</v>
      </c>
      <c r="L3171" s="4" t="s">
        <v>860</v>
      </c>
      <c r="M3171" s="4" t="s">
        <v>4545</v>
      </c>
      <c r="N3171" s="55" t="s">
        <v>3710</v>
      </c>
      <c r="O3171" s="4" t="s">
        <v>8538</v>
      </c>
      <c r="P3171" s="55">
        <v>46010</v>
      </c>
      <c r="Q3171" s="4" t="s">
        <v>8539</v>
      </c>
      <c r="R3171" s="4"/>
      <c r="S3171" s="4"/>
      <c r="T3171" s="4" t="s">
        <v>1921</v>
      </c>
      <c r="U3171" s="4" t="s">
        <v>150</v>
      </c>
      <c r="V3171" s="4">
        <v>300648</v>
      </c>
      <c r="W3171" s="4" t="s">
        <v>8540</v>
      </c>
      <c r="X3171" s="4">
        <v>300648</v>
      </c>
      <c r="Y3171" s="4" t="s">
        <v>8540</v>
      </c>
      <c r="Z3171" s="4">
        <v>6</v>
      </c>
      <c r="AA3171" s="4" t="s">
        <v>413</v>
      </c>
      <c r="AB3171" s="4">
        <v>10</v>
      </c>
      <c r="AC3171" s="4" t="s">
        <v>663</v>
      </c>
      <c r="AD3171" s="36">
        <v>7</v>
      </c>
      <c r="AE3171" s="36" t="s">
        <v>8541</v>
      </c>
      <c r="AF3171" s="4"/>
      <c r="AG3171" s="4"/>
      <c r="AH3171" s="4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</row>
    <row r="3172" spans="1:46" ht="15.75" customHeight="1" x14ac:dyDescent="0.35">
      <c r="A3172" s="4">
        <v>2025</v>
      </c>
      <c r="B3172" s="4" t="s">
        <v>147</v>
      </c>
      <c r="C3172" s="4" t="s">
        <v>207</v>
      </c>
      <c r="D3172" s="55">
        <v>45982</v>
      </c>
      <c r="E3172" s="4" t="s">
        <v>4533</v>
      </c>
      <c r="F3172" s="4" t="s">
        <v>3709</v>
      </c>
      <c r="G3172" s="4" t="s">
        <v>5808</v>
      </c>
      <c r="H3172" s="4" t="s">
        <v>38</v>
      </c>
      <c r="I3172" s="4" t="s">
        <v>4520</v>
      </c>
      <c r="J3172" s="56">
        <v>2</v>
      </c>
      <c r="K3172" s="57">
        <v>46008</v>
      </c>
      <c r="L3172" s="4" t="s">
        <v>860</v>
      </c>
      <c r="M3172" s="4" t="s">
        <v>3185</v>
      </c>
      <c r="N3172" s="55" t="s">
        <v>3710</v>
      </c>
      <c r="O3172" s="4" t="s">
        <v>8542</v>
      </c>
      <c r="P3172" s="55">
        <v>46008</v>
      </c>
      <c r="Q3172" s="4" t="s">
        <v>8543</v>
      </c>
      <c r="R3172" s="4"/>
      <c r="S3172" s="4"/>
      <c r="T3172" s="56" t="s">
        <v>1921</v>
      </c>
      <c r="U3172" s="56" t="s">
        <v>150</v>
      </c>
      <c r="V3172" s="56">
        <v>301209</v>
      </c>
      <c r="W3172" s="56" t="s">
        <v>836</v>
      </c>
      <c r="X3172" s="56">
        <v>301209</v>
      </c>
      <c r="Y3172" s="56" t="s">
        <v>836</v>
      </c>
      <c r="Z3172" s="56">
        <v>13</v>
      </c>
      <c r="AA3172" s="56" t="s">
        <v>314</v>
      </c>
      <c r="AB3172" s="56">
        <v>12</v>
      </c>
      <c r="AC3172" s="56" t="s">
        <v>837</v>
      </c>
      <c r="AD3172" s="37">
        <v>1</v>
      </c>
      <c r="AE3172" s="37" t="s">
        <v>837</v>
      </c>
      <c r="AF3172" s="4"/>
      <c r="AG3172" s="4"/>
      <c r="AH3172" s="4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</row>
    <row r="3173" spans="1:46" ht="15.75" customHeight="1" x14ac:dyDescent="0.35">
      <c r="A3173" s="4">
        <v>2025</v>
      </c>
      <c r="B3173" s="4" t="s">
        <v>147</v>
      </c>
      <c r="C3173" s="4" t="s">
        <v>207</v>
      </c>
      <c r="D3173" s="55">
        <v>45978</v>
      </c>
      <c r="E3173" s="4" t="s">
        <v>3708</v>
      </c>
      <c r="F3173" s="4" t="s">
        <v>3709</v>
      </c>
      <c r="G3173" s="4" t="s">
        <v>37</v>
      </c>
      <c r="H3173" s="4" t="s">
        <v>38</v>
      </c>
      <c r="I3173" s="4" t="s">
        <v>5120</v>
      </c>
      <c r="J3173" s="4">
        <v>3</v>
      </c>
      <c r="K3173" s="55">
        <v>46007</v>
      </c>
      <c r="L3173" s="4" t="s">
        <v>860</v>
      </c>
      <c r="M3173" s="4" t="s">
        <v>6193</v>
      </c>
      <c r="N3173" s="55" t="s">
        <v>3710</v>
      </c>
      <c r="O3173" s="4" t="s">
        <v>8544</v>
      </c>
      <c r="P3173" s="55">
        <v>46007</v>
      </c>
      <c r="Q3173" s="4" t="s">
        <v>8545</v>
      </c>
      <c r="R3173" s="4"/>
      <c r="S3173" s="4"/>
      <c r="T3173" s="4">
        <v>0</v>
      </c>
      <c r="U3173" s="4" t="s">
        <v>150</v>
      </c>
      <c r="V3173" s="4">
        <v>300214</v>
      </c>
      <c r="W3173" s="4" t="s">
        <v>3104</v>
      </c>
      <c r="X3173" s="4">
        <v>300214</v>
      </c>
      <c r="Y3173" s="4" t="s">
        <v>3104</v>
      </c>
      <c r="Z3173" s="4">
        <v>2</v>
      </c>
      <c r="AA3173" s="4" t="s">
        <v>72</v>
      </c>
      <c r="AB3173" s="4">
        <v>17</v>
      </c>
      <c r="AC3173" s="4" t="s">
        <v>1874</v>
      </c>
      <c r="AD3173" s="36">
        <v>1</v>
      </c>
      <c r="AE3173" s="36" t="s">
        <v>1874</v>
      </c>
      <c r="AF3173" s="4"/>
      <c r="AG3173" s="4"/>
      <c r="AH3173" s="4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</row>
    <row r="3174" spans="1:46" ht="15.75" customHeight="1" x14ac:dyDescent="0.35">
      <c r="A3174" s="4">
        <v>2026</v>
      </c>
      <c r="B3174" s="4" t="s">
        <v>147</v>
      </c>
      <c r="C3174" s="4" t="s">
        <v>148</v>
      </c>
      <c r="D3174" s="55">
        <v>45982</v>
      </c>
      <c r="E3174" s="4" t="s">
        <v>6721</v>
      </c>
      <c r="F3174" s="4" t="s">
        <v>3709</v>
      </c>
      <c r="G3174" s="4" t="s">
        <v>37</v>
      </c>
      <c r="H3174" s="4" t="s">
        <v>4538</v>
      </c>
      <c r="I3174" s="4" t="s">
        <v>4539</v>
      </c>
      <c r="J3174" s="4">
        <v>3</v>
      </c>
      <c r="K3174" s="55">
        <v>46204</v>
      </c>
      <c r="L3174" s="4" t="s">
        <v>4540</v>
      </c>
      <c r="M3174" s="4" t="s">
        <v>8546</v>
      </c>
      <c r="N3174" s="55" t="s">
        <v>3710</v>
      </c>
      <c r="O3174" s="4"/>
      <c r="P3174" s="55"/>
      <c r="Q3174" s="4"/>
      <c r="R3174" s="4"/>
      <c r="S3174" s="4"/>
      <c r="T3174" s="4" t="s">
        <v>1921</v>
      </c>
      <c r="U3174" s="4" t="s">
        <v>150</v>
      </c>
      <c r="V3174" s="4">
        <v>300520</v>
      </c>
      <c r="W3174" s="4" t="s">
        <v>8547</v>
      </c>
      <c r="X3174" s="4">
        <v>300520</v>
      </c>
      <c r="Y3174" s="4" t="s">
        <v>8547</v>
      </c>
      <c r="Z3174" s="4">
        <v>5</v>
      </c>
      <c r="AA3174" s="4" t="s">
        <v>77</v>
      </c>
      <c r="AB3174" s="4">
        <v>9</v>
      </c>
      <c r="AC3174" s="4" t="s">
        <v>821</v>
      </c>
      <c r="AD3174" s="36">
        <v>3</v>
      </c>
      <c r="AE3174" s="36" t="s">
        <v>8548</v>
      </c>
      <c r="AF3174" s="4"/>
      <c r="AG3174" s="4"/>
      <c r="AH3174" s="4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</row>
    <row r="3175" spans="1:46" ht="15.75" customHeight="1" x14ac:dyDescent="0.35">
      <c r="A3175" s="4">
        <v>2026</v>
      </c>
      <c r="B3175" s="4" t="s">
        <v>147</v>
      </c>
      <c r="C3175" s="4" t="s">
        <v>148</v>
      </c>
      <c r="D3175" s="55">
        <v>46001</v>
      </c>
      <c r="E3175" s="4" t="s">
        <v>3708</v>
      </c>
      <c r="F3175" s="4" t="s">
        <v>3709</v>
      </c>
      <c r="G3175" s="4" t="s">
        <v>37</v>
      </c>
      <c r="H3175" s="4" t="s">
        <v>4538</v>
      </c>
      <c r="I3175" s="4" t="s">
        <v>4539</v>
      </c>
      <c r="J3175" s="4">
        <v>1</v>
      </c>
      <c r="K3175" s="55">
        <v>46008</v>
      </c>
      <c r="L3175" s="4" t="s">
        <v>4540</v>
      </c>
      <c r="M3175" s="4" t="s">
        <v>8549</v>
      </c>
      <c r="N3175" s="55" t="s">
        <v>3710</v>
      </c>
      <c r="O3175" s="4"/>
      <c r="P3175" s="55"/>
      <c r="Q3175" s="4"/>
      <c r="R3175" s="4"/>
      <c r="S3175" s="4"/>
      <c r="T3175" s="4" t="s">
        <v>1921</v>
      </c>
      <c r="U3175" s="4" t="s">
        <v>150</v>
      </c>
      <c r="V3175" s="4">
        <v>300503</v>
      </c>
      <c r="W3175" s="4" t="s">
        <v>8550</v>
      </c>
      <c r="X3175" s="4">
        <v>300503</v>
      </c>
      <c r="Y3175" s="4" t="s">
        <v>8550</v>
      </c>
      <c r="Z3175" s="4">
        <v>5</v>
      </c>
      <c r="AA3175" s="4" t="s">
        <v>77</v>
      </c>
      <c r="AB3175" s="4">
        <v>7</v>
      </c>
      <c r="AC3175" s="4" t="s">
        <v>1405</v>
      </c>
      <c r="AD3175" s="36">
        <v>4</v>
      </c>
      <c r="AE3175" s="36" t="s">
        <v>8551</v>
      </c>
      <c r="AF3175" s="4"/>
      <c r="AG3175" s="4"/>
      <c r="AH3175" s="4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</row>
    <row r="3176" spans="1:46" ht="15.75" customHeight="1" x14ac:dyDescent="0.35">
      <c r="A3176" s="4">
        <v>2026</v>
      </c>
      <c r="B3176" s="4" t="s">
        <v>147</v>
      </c>
      <c r="C3176" s="4" t="s">
        <v>148</v>
      </c>
      <c r="D3176" s="55">
        <v>45982</v>
      </c>
      <c r="E3176" s="4" t="s">
        <v>3708</v>
      </c>
      <c r="F3176" s="4" t="s">
        <v>3709</v>
      </c>
      <c r="G3176" s="4" t="s">
        <v>37</v>
      </c>
      <c r="H3176" s="4" t="s">
        <v>38</v>
      </c>
      <c r="I3176" s="4" t="s">
        <v>4539</v>
      </c>
      <c r="J3176" s="56">
        <v>3</v>
      </c>
      <c r="K3176" s="57">
        <v>46035</v>
      </c>
      <c r="L3176" s="4" t="s">
        <v>860</v>
      </c>
      <c r="M3176" s="4" t="s">
        <v>4665</v>
      </c>
      <c r="N3176" s="55" t="s">
        <v>3710</v>
      </c>
      <c r="O3176" s="4" t="s">
        <v>8552</v>
      </c>
      <c r="P3176" s="55">
        <v>46035</v>
      </c>
      <c r="Q3176" s="4" t="s">
        <v>8553</v>
      </c>
      <c r="R3176" s="58">
        <v>46036</v>
      </c>
      <c r="S3176" s="4" t="s">
        <v>8554</v>
      </c>
      <c r="T3176" s="56" t="s">
        <v>1921</v>
      </c>
      <c r="U3176" s="56" t="s">
        <v>150</v>
      </c>
      <c r="V3176" s="56">
        <v>300511</v>
      </c>
      <c r="W3176" s="56" t="s">
        <v>8555</v>
      </c>
      <c r="X3176" s="56">
        <v>300511</v>
      </c>
      <c r="Y3176" s="56" t="s">
        <v>8555</v>
      </c>
      <c r="Z3176" s="56">
        <v>5</v>
      </c>
      <c r="AA3176" s="56" t="s">
        <v>77</v>
      </c>
      <c r="AB3176" s="56">
        <v>8</v>
      </c>
      <c r="AC3176" s="56" t="s">
        <v>787</v>
      </c>
      <c r="AD3176" s="37">
        <v>4</v>
      </c>
      <c r="AE3176" s="37" t="s">
        <v>2390</v>
      </c>
      <c r="AF3176" s="4"/>
      <c r="AG3176" s="4"/>
      <c r="AH3176" s="4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</row>
    <row r="3177" spans="1:46" ht="15.75" customHeight="1" x14ac:dyDescent="0.35">
      <c r="A3177" s="4">
        <v>2025</v>
      </c>
      <c r="B3177" s="4" t="s">
        <v>147</v>
      </c>
      <c r="C3177" s="4" t="s">
        <v>148</v>
      </c>
      <c r="D3177" s="55">
        <v>45961</v>
      </c>
      <c r="E3177" s="4" t="s">
        <v>3708</v>
      </c>
      <c r="F3177" s="4" t="s">
        <v>3709</v>
      </c>
      <c r="G3177" s="4" t="s">
        <v>37</v>
      </c>
      <c r="H3177" s="4" t="s">
        <v>38</v>
      </c>
      <c r="I3177" s="4" t="s">
        <v>4515</v>
      </c>
      <c r="J3177" s="4">
        <v>3</v>
      </c>
      <c r="K3177" s="55">
        <v>45989</v>
      </c>
      <c r="L3177" s="4" t="s">
        <v>860</v>
      </c>
      <c r="M3177" s="4" t="s">
        <v>4585</v>
      </c>
      <c r="N3177" s="55" t="s">
        <v>4516</v>
      </c>
      <c r="O3177" s="4" t="s">
        <v>8556</v>
      </c>
      <c r="P3177" s="55">
        <v>45989</v>
      </c>
      <c r="Q3177" s="4" t="s">
        <v>8557</v>
      </c>
      <c r="R3177" s="4"/>
      <c r="S3177" s="4"/>
      <c r="T3177" s="4" t="s">
        <v>1921</v>
      </c>
      <c r="U3177" s="4" t="s">
        <v>150</v>
      </c>
      <c r="V3177" s="4">
        <v>300064</v>
      </c>
      <c r="W3177" s="4" t="s">
        <v>8558</v>
      </c>
      <c r="X3177" s="4">
        <v>300064</v>
      </c>
      <c r="Y3177" s="4" t="s">
        <v>8558</v>
      </c>
      <c r="Z3177" s="4">
        <v>1</v>
      </c>
      <c r="AA3177" s="4" t="s">
        <v>67</v>
      </c>
      <c r="AB3177" s="4">
        <v>5</v>
      </c>
      <c r="AC3177" s="4" t="s">
        <v>2660</v>
      </c>
      <c r="AD3177" s="36">
        <v>22</v>
      </c>
      <c r="AE3177" s="36" t="s">
        <v>8559</v>
      </c>
      <c r="AF3177" s="4"/>
      <c r="AG3177" s="4"/>
      <c r="AH3177" s="4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</row>
    <row r="3178" spans="1:46" ht="15.75" customHeight="1" x14ac:dyDescent="0.35">
      <c r="A3178" s="4">
        <v>2026</v>
      </c>
      <c r="B3178" s="4" t="s">
        <v>147</v>
      </c>
      <c r="C3178" s="4" t="s">
        <v>148</v>
      </c>
      <c r="D3178" s="55">
        <v>45951</v>
      </c>
      <c r="E3178" s="4" t="s">
        <v>4533</v>
      </c>
      <c r="F3178" s="4" t="s">
        <v>3709</v>
      </c>
      <c r="G3178" s="4" t="s">
        <v>37</v>
      </c>
      <c r="H3178" s="4" t="s">
        <v>38</v>
      </c>
      <c r="I3178" s="4" t="s">
        <v>4539</v>
      </c>
      <c r="J3178" s="4">
        <v>2</v>
      </c>
      <c r="K3178" s="58">
        <v>46048</v>
      </c>
      <c r="L3178" s="4" t="s">
        <v>860</v>
      </c>
      <c r="M3178" s="4" t="s">
        <v>8116</v>
      </c>
      <c r="N3178" s="55" t="s">
        <v>3710</v>
      </c>
      <c r="O3178" s="4" t="s">
        <v>8560</v>
      </c>
      <c r="P3178" s="58">
        <v>46048</v>
      </c>
      <c r="Q3178" s="4" t="s">
        <v>8561</v>
      </c>
      <c r="R3178" s="58">
        <v>46048</v>
      </c>
      <c r="S3178" s="4" t="s">
        <v>8562</v>
      </c>
      <c r="T3178" s="4">
        <v>0</v>
      </c>
      <c r="U3178" s="4" t="s">
        <v>150</v>
      </c>
      <c r="V3178" s="4">
        <v>301424</v>
      </c>
      <c r="W3178" s="4" t="s">
        <v>2299</v>
      </c>
      <c r="X3178" s="4">
        <v>301424</v>
      </c>
      <c r="Y3178" s="4" t="s">
        <v>2299</v>
      </c>
      <c r="Z3178" s="4">
        <v>16</v>
      </c>
      <c r="AA3178" s="4" t="s">
        <v>88</v>
      </c>
      <c r="AB3178" s="4">
        <v>1</v>
      </c>
      <c r="AC3178" s="4" t="s">
        <v>89</v>
      </c>
      <c r="AD3178" s="36">
        <v>3</v>
      </c>
      <c r="AE3178" s="36" t="s">
        <v>2300</v>
      </c>
      <c r="AF3178" s="4"/>
      <c r="AG3178" s="4"/>
      <c r="AH3178" s="4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</row>
    <row r="3179" spans="1:46" ht="15.75" customHeight="1" x14ac:dyDescent="0.35">
      <c r="A3179" s="4">
        <v>2025</v>
      </c>
      <c r="B3179" s="4" t="s">
        <v>147</v>
      </c>
      <c r="C3179" s="4" t="s">
        <v>207</v>
      </c>
      <c r="D3179" s="55">
        <v>45943</v>
      </c>
      <c r="E3179" s="4" t="s">
        <v>4420</v>
      </c>
      <c r="F3179" s="4" t="s">
        <v>3709</v>
      </c>
      <c r="G3179" s="4" t="s">
        <v>921</v>
      </c>
      <c r="H3179" s="4" t="s">
        <v>38</v>
      </c>
      <c r="I3179" s="4" t="s">
        <v>3491</v>
      </c>
      <c r="J3179" s="4">
        <v>2</v>
      </c>
      <c r="K3179" s="55">
        <v>45985</v>
      </c>
      <c r="L3179" s="4" t="s">
        <v>860</v>
      </c>
      <c r="M3179" s="4" t="s">
        <v>8563</v>
      </c>
      <c r="N3179" s="55" t="s">
        <v>4546</v>
      </c>
      <c r="O3179" s="4" t="s">
        <v>8564</v>
      </c>
      <c r="P3179" s="55">
        <v>45985</v>
      </c>
      <c r="Q3179" s="4" t="s">
        <v>8565</v>
      </c>
      <c r="R3179" s="4"/>
      <c r="S3179" s="4"/>
      <c r="T3179" s="56">
        <v>0</v>
      </c>
      <c r="U3179" s="56" t="s">
        <v>150</v>
      </c>
      <c r="V3179" s="56">
        <v>301250</v>
      </c>
      <c r="W3179" s="56" t="s">
        <v>2482</v>
      </c>
      <c r="X3179" s="56">
        <v>301250</v>
      </c>
      <c r="Y3179" s="56" t="s">
        <v>1431</v>
      </c>
      <c r="Z3179" s="56">
        <v>15</v>
      </c>
      <c r="AA3179" s="56" t="s">
        <v>43</v>
      </c>
      <c r="AB3179" s="56">
        <v>1</v>
      </c>
      <c r="AC3179" s="56" t="s">
        <v>43</v>
      </c>
      <c r="AD3179" s="37">
        <v>1</v>
      </c>
      <c r="AE3179" s="37" t="s">
        <v>43</v>
      </c>
      <c r="AF3179" s="4"/>
      <c r="AG3179" s="4"/>
      <c r="AH3179" s="4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</row>
    <row r="3180" spans="1:46" ht="15.75" customHeight="1" x14ac:dyDescent="0.35">
      <c r="A3180" s="4">
        <v>2025</v>
      </c>
      <c r="B3180" s="4" t="s">
        <v>147</v>
      </c>
      <c r="C3180" s="4" t="s">
        <v>148</v>
      </c>
      <c r="D3180" s="55">
        <v>45936</v>
      </c>
      <c r="E3180" s="4" t="s">
        <v>3708</v>
      </c>
      <c r="F3180" s="4" t="s">
        <v>3709</v>
      </c>
      <c r="G3180" s="4" t="s">
        <v>37</v>
      </c>
      <c r="H3180" s="4" t="s">
        <v>38</v>
      </c>
      <c r="I3180" s="4"/>
      <c r="J3180" s="4">
        <v>2</v>
      </c>
      <c r="K3180" s="55">
        <v>45985</v>
      </c>
      <c r="L3180" s="4" t="s">
        <v>860</v>
      </c>
      <c r="M3180" s="4" t="s">
        <v>6193</v>
      </c>
      <c r="N3180" s="55" t="s">
        <v>4546</v>
      </c>
      <c r="O3180" s="4" t="s">
        <v>8566</v>
      </c>
      <c r="P3180" s="55">
        <v>45985</v>
      </c>
      <c r="Q3180" s="4" t="s">
        <v>8567</v>
      </c>
      <c r="R3180" s="4"/>
      <c r="S3180" s="4"/>
      <c r="T3180" s="4">
        <v>0</v>
      </c>
      <c r="U3180" s="4" t="s">
        <v>150</v>
      </c>
      <c r="V3180" s="4">
        <v>300228</v>
      </c>
      <c r="W3180" s="4" t="s">
        <v>3138</v>
      </c>
      <c r="X3180" s="4">
        <v>300228</v>
      </c>
      <c r="Y3180" s="4" t="s">
        <v>3138</v>
      </c>
      <c r="Z3180" s="4">
        <v>2</v>
      </c>
      <c r="AA3180" s="4" t="s">
        <v>72</v>
      </c>
      <c r="AB3180" s="4">
        <v>18</v>
      </c>
      <c r="AC3180" s="4" t="s">
        <v>907</v>
      </c>
      <c r="AD3180" s="36">
        <v>5</v>
      </c>
      <c r="AE3180" s="36" t="s">
        <v>3139</v>
      </c>
      <c r="AF3180" s="4"/>
      <c r="AG3180" s="4"/>
      <c r="AH3180" s="4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</row>
    <row r="3181" spans="1:46" ht="15.75" customHeight="1" x14ac:dyDescent="0.35">
      <c r="A3181" s="4">
        <v>2025</v>
      </c>
      <c r="B3181" s="4" t="s">
        <v>147</v>
      </c>
      <c r="C3181" s="4" t="s">
        <v>148</v>
      </c>
      <c r="D3181" s="55">
        <v>45936</v>
      </c>
      <c r="E3181" s="4" t="s">
        <v>4420</v>
      </c>
      <c r="F3181" s="4" t="s">
        <v>3709</v>
      </c>
      <c r="G3181" s="4" t="s">
        <v>921</v>
      </c>
      <c r="H3181" s="4" t="s">
        <v>38</v>
      </c>
      <c r="I3181" s="4" t="s">
        <v>3491</v>
      </c>
      <c r="J3181" s="4">
        <v>2</v>
      </c>
      <c r="K3181" s="58">
        <v>45985</v>
      </c>
      <c r="L3181" s="4" t="s">
        <v>860</v>
      </c>
      <c r="M3181" s="4" t="s">
        <v>4665</v>
      </c>
      <c r="N3181" s="55" t="s">
        <v>4546</v>
      </c>
      <c r="O3181" s="4" t="s">
        <v>8568</v>
      </c>
      <c r="P3181" s="58">
        <v>45985</v>
      </c>
      <c r="Q3181" s="4" t="s">
        <v>8569</v>
      </c>
      <c r="R3181" s="4"/>
      <c r="S3181" s="4"/>
      <c r="T3181" s="56">
        <v>0</v>
      </c>
      <c r="U3181" s="56" t="s">
        <v>150</v>
      </c>
      <c r="V3181" s="56">
        <v>301273</v>
      </c>
      <c r="W3181" s="56" t="s">
        <v>454</v>
      </c>
      <c r="X3181" s="56">
        <v>301273</v>
      </c>
      <c r="Y3181" s="56" t="s">
        <v>454</v>
      </c>
      <c r="Z3181" s="56">
        <v>15</v>
      </c>
      <c r="AA3181" s="56" t="s">
        <v>43</v>
      </c>
      <c r="AB3181" s="56">
        <v>1</v>
      </c>
      <c r="AC3181" s="56" t="s">
        <v>43</v>
      </c>
      <c r="AD3181" s="37">
        <v>24</v>
      </c>
      <c r="AE3181" s="37" t="s">
        <v>455</v>
      </c>
      <c r="AF3181" s="4"/>
      <c r="AG3181" s="4"/>
      <c r="AH3181" s="4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</row>
    <row r="3182" spans="1:46" ht="15.75" customHeight="1" x14ac:dyDescent="0.35">
      <c r="A3182" s="4">
        <v>2025</v>
      </c>
      <c r="B3182" s="4" t="s">
        <v>147</v>
      </c>
      <c r="C3182" s="4" t="s">
        <v>148</v>
      </c>
      <c r="D3182" s="55">
        <v>45971</v>
      </c>
      <c r="E3182" s="4" t="s">
        <v>3708</v>
      </c>
      <c r="F3182" s="4" t="s">
        <v>3709</v>
      </c>
      <c r="G3182" s="4" t="s">
        <v>37</v>
      </c>
      <c r="H3182" s="4" t="s">
        <v>38</v>
      </c>
      <c r="I3182" s="4" t="s">
        <v>5120</v>
      </c>
      <c r="J3182" s="4">
        <v>3</v>
      </c>
      <c r="K3182" s="55">
        <v>45988</v>
      </c>
      <c r="L3182" s="4" t="s">
        <v>860</v>
      </c>
      <c r="M3182" s="4" t="s">
        <v>6193</v>
      </c>
      <c r="N3182" s="55" t="s">
        <v>5332</v>
      </c>
      <c r="O3182" s="4" t="s">
        <v>8570</v>
      </c>
      <c r="P3182" s="55">
        <v>45988</v>
      </c>
      <c r="Q3182" s="4" t="s">
        <v>8571</v>
      </c>
      <c r="R3182" s="4"/>
      <c r="S3182" s="4"/>
      <c r="T3182" s="56">
        <v>0</v>
      </c>
      <c r="U3182" s="56" t="s">
        <v>150</v>
      </c>
      <c r="V3182" s="56">
        <v>300135</v>
      </c>
      <c r="W3182" s="56" t="s">
        <v>8572</v>
      </c>
      <c r="X3182" s="56">
        <v>300135</v>
      </c>
      <c r="Y3182" s="56" t="s">
        <v>8572</v>
      </c>
      <c r="Z3182" s="56">
        <v>2</v>
      </c>
      <c r="AA3182" s="56" t="s">
        <v>72</v>
      </c>
      <c r="AB3182" s="56">
        <v>6</v>
      </c>
      <c r="AC3182" s="56" t="s">
        <v>713</v>
      </c>
      <c r="AD3182" s="37">
        <v>11</v>
      </c>
      <c r="AE3182" s="37" t="s">
        <v>8573</v>
      </c>
      <c r="AF3182" s="4"/>
      <c r="AG3182" s="4"/>
      <c r="AH3182" s="4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</row>
    <row r="3183" spans="1:46" ht="15.75" customHeight="1" x14ac:dyDescent="0.35">
      <c r="A3183" s="4">
        <v>2025</v>
      </c>
      <c r="B3183" s="4" t="s">
        <v>147</v>
      </c>
      <c r="C3183" s="4" t="s">
        <v>148</v>
      </c>
      <c r="D3183" s="55">
        <v>45986</v>
      </c>
      <c r="E3183" s="4" t="s">
        <v>3708</v>
      </c>
      <c r="F3183" s="4" t="s">
        <v>3709</v>
      </c>
      <c r="G3183" s="4" t="s">
        <v>37</v>
      </c>
      <c r="H3183" s="4" t="s">
        <v>38</v>
      </c>
      <c r="I3183" s="4" t="s">
        <v>748</v>
      </c>
      <c r="J3183" s="4">
        <v>3</v>
      </c>
      <c r="K3183" s="55">
        <v>45996</v>
      </c>
      <c r="L3183" s="4" t="s">
        <v>860</v>
      </c>
      <c r="M3183" s="4" t="s">
        <v>4545</v>
      </c>
      <c r="N3183" s="55" t="s">
        <v>3710</v>
      </c>
      <c r="O3183" s="4" t="s">
        <v>8574</v>
      </c>
      <c r="P3183" s="55">
        <v>45996</v>
      </c>
      <c r="Q3183" s="4" t="s">
        <v>8575</v>
      </c>
      <c r="R3183" s="4"/>
      <c r="S3183" s="4"/>
      <c r="T3183" s="4" t="s">
        <v>1921</v>
      </c>
      <c r="U3183" s="4" t="s">
        <v>150</v>
      </c>
      <c r="V3183" s="4">
        <v>301419</v>
      </c>
      <c r="W3183" s="4" t="s">
        <v>8576</v>
      </c>
      <c r="X3183" s="4">
        <v>301419</v>
      </c>
      <c r="Y3183" s="4" t="s">
        <v>8576</v>
      </c>
      <c r="Z3183" s="4">
        <v>15</v>
      </c>
      <c r="AA3183" s="4" t="s">
        <v>43</v>
      </c>
      <c r="AB3183" s="4">
        <v>10</v>
      </c>
      <c r="AC3183" s="4" t="s">
        <v>3379</v>
      </c>
      <c r="AD3183" s="36">
        <v>31</v>
      </c>
      <c r="AE3183" s="36" t="s">
        <v>8577</v>
      </c>
      <c r="AF3183" s="4"/>
      <c r="AG3183" s="4"/>
      <c r="AH3183" s="4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</row>
    <row r="3184" spans="1:46" ht="15.75" customHeight="1" x14ac:dyDescent="0.35">
      <c r="A3184" s="4">
        <v>2026</v>
      </c>
      <c r="B3184" s="4" t="s">
        <v>147</v>
      </c>
      <c r="C3184" s="4" t="s">
        <v>148</v>
      </c>
      <c r="D3184" s="55">
        <v>45986</v>
      </c>
      <c r="E3184" s="4" t="s">
        <v>3708</v>
      </c>
      <c r="F3184" s="4" t="s">
        <v>3709</v>
      </c>
      <c r="G3184" s="4" t="s">
        <v>37</v>
      </c>
      <c r="H3184" s="4" t="s">
        <v>38</v>
      </c>
      <c r="I3184" s="4" t="s">
        <v>748</v>
      </c>
      <c r="J3184" s="4">
        <v>2</v>
      </c>
      <c r="K3184" s="55">
        <v>46048</v>
      </c>
      <c r="L3184" s="4" t="s">
        <v>860</v>
      </c>
      <c r="M3184" s="4" t="s">
        <v>4545</v>
      </c>
      <c r="N3184" s="55" t="s">
        <v>3710</v>
      </c>
      <c r="O3184" s="4" t="s">
        <v>8578</v>
      </c>
      <c r="P3184" s="55">
        <v>46048</v>
      </c>
      <c r="Q3184" s="4" t="s">
        <v>8579</v>
      </c>
      <c r="R3184" s="55">
        <v>46048</v>
      </c>
      <c r="S3184" s="4" t="s">
        <v>8580</v>
      </c>
      <c r="T3184" s="4" t="s">
        <v>1921</v>
      </c>
      <c r="U3184" s="4" t="s">
        <v>150</v>
      </c>
      <c r="V3184" s="4">
        <v>301400</v>
      </c>
      <c r="W3184" s="4" t="s">
        <v>8581</v>
      </c>
      <c r="X3184" s="4">
        <v>301400</v>
      </c>
      <c r="Y3184" s="4" t="s">
        <v>8581</v>
      </c>
      <c r="Z3184" s="4">
        <v>15</v>
      </c>
      <c r="AA3184" s="4" t="s">
        <v>43</v>
      </c>
      <c r="AB3184" s="4">
        <v>10</v>
      </c>
      <c r="AC3184" s="4" t="s">
        <v>3379</v>
      </c>
      <c r="AD3184" s="36">
        <v>12</v>
      </c>
      <c r="AE3184" s="36" t="s">
        <v>8582</v>
      </c>
      <c r="AF3184" s="4"/>
      <c r="AG3184" s="4"/>
      <c r="AH3184" s="4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</row>
    <row r="3185" spans="1:46" ht="15.75" customHeight="1" x14ac:dyDescent="0.35">
      <c r="A3185" s="4">
        <v>2026</v>
      </c>
      <c r="B3185" s="4" t="s">
        <v>147</v>
      </c>
      <c r="C3185" s="4" t="s">
        <v>148</v>
      </c>
      <c r="D3185" s="55">
        <v>45986</v>
      </c>
      <c r="E3185" s="4" t="s">
        <v>3708</v>
      </c>
      <c r="F3185" s="4" t="s">
        <v>3709</v>
      </c>
      <c r="G3185" s="4" t="s">
        <v>37</v>
      </c>
      <c r="H3185" s="4" t="s">
        <v>38</v>
      </c>
      <c r="I3185" s="4" t="s">
        <v>748</v>
      </c>
      <c r="J3185" s="4">
        <v>3</v>
      </c>
      <c r="K3185" s="55">
        <v>46050</v>
      </c>
      <c r="L3185" s="4" t="s">
        <v>860</v>
      </c>
      <c r="M3185" s="4" t="s">
        <v>2983</v>
      </c>
      <c r="N3185" s="55" t="s">
        <v>3710</v>
      </c>
      <c r="O3185" s="4" t="s">
        <v>8583</v>
      </c>
      <c r="P3185" s="55">
        <v>46050</v>
      </c>
      <c r="Q3185" s="4" t="s">
        <v>8584</v>
      </c>
      <c r="R3185" s="55">
        <v>46050</v>
      </c>
      <c r="S3185" s="4" t="s">
        <v>8585</v>
      </c>
      <c r="T3185" s="56" t="s">
        <v>1921</v>
      </c>
      <c r="U3185" s="56" t="s">
        <v>150</v>
      </c>
      <c r="V3185" s="56">
        <v>301385</v>
      </c>
      <c r="W3185" s="56" t="s">
        <v>8586</v>
      </c>
      <c r="X3185" s="56">
        <v>301385</v>
      </c>
      <c r="Y3185" s="56" t="s">
        <v>8586</v>
      </c>
      <c r="Z3185" s="56">
        <v>15</v>
      </c>
      <c r="AA3185" s="56" t="s">
        <v>43</v>
      </c>
      <c r="AB3185" s="56">
        <v>9</v>
      </c>
      <c r="AC3185" s="56" t="s">
        <v>3212</v>
      </c>
      <c r="AD3185" s="37">
        <v>3</v>
      </c>
      <c r="AE3185" s="37" t="s">
        <v>8587</v>
      </c>
      <c r="AF3185" s="4"/>
      <c r="AG3185" s="4"/>
      <c r="AH3185" s="4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</row>
    <row r="3186" spans="1:46" ht="15.75" customHeight="1" x14ac:dyDescent="0.35">
      <c r="A3186" s="4">
        <v>2026</v>
      </c>
      <c r="B3186" s="4" t="s">
        <v>147</v>
      </c>
      <c r="C3186" s="4" t="s">
        <v>148</v>
      </c>
      <c r="D3186" s="55">
        <v>45986</v>
      </c>
      <c r="E3186" s="4" t="s">
        <v>3708</v>
      </c>
      <c r="F3186" s="4" t="s">
        <v>3709</v>
      </c>
      <c r="G3186" s="4" t="s">
        <v>37</v>
      </c>
      <c r="H3186" s="4" t="s">
        <v>38</v>
      </c>
      <c r="I3186" s="4" t="s">
        <v>748</v>
      </c>
      <c r="J3186" s="4">
        <v>2</v>
      </c>
      <c r="K3186" s="55">
        <v>46100</v>
      </c>
      <c r="L3186" s="4" t="s">
        <v>860</v>
      </c>
      <c r="M3186" s="4" t="s">
        <v>3632</v>
      </c>
      <c r="N3186" s="55" t="s">
        <v>3710</v>
      </c>
      <c r="O3186" s="4" t="s">
        <v>8588</v>
      </c>
      <c r="P3186" s="55">
        <v>46100</v>
      </c>
      <c r="Q3186" s="4" t="s">
        <v>8589</v>
      </c>
      <c r="R3186" s="55">
        <v>46100</v>
      </c>
      <c r="S3186" s="4" t="s">
        <v>8590</v>
      </c>
      <c r="T3186" s="56" t="s">
        <v>1921</v>
      </c>
      <c r="U3186" s="56" t="s">
        <v>150</v>
      </c>
      <c r="V3186" s="56">
        <v>301390</v>
      </c>
      <c r="W3186" s="56" t="s">
        <v>8591</v>
      </c>
      <c r="X3186" s="56">
        <v>301390</v>
      </c>
      <c r="Y3186" s="56" t="s">
        <v>8591</v>
      </c>
      <c r="Z3186" s="56">
        <v>15</v>
      </c>
      <c r="AA3186" s="56" t="s">
        <v>43</v>
      </c>
      <c r="AB3186" s="56">
        <v>10</v>
      </c>
      <c r="AC3186" s="56" t="s">
        <v>3379</v>
      </c>
      <c r="AD3186" s="37">
        <v>2</v>
      </c>
      <c r="AE3186" s="37" t="s">
        <v>8592</v>
      </c>
      <c r="AF3186" s="4"/>
      <c r="AG3186" s="4"/>
      <c r="AH3186" s="4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</row>
    <row r="3187" spans="1:46" ht="15.75" customHeight="1" x14ac:dyDescent="0.35">
      <c r="A3187" s="4">
        <v>2026</v>
      </c>
      <c r="B3187" s="4" t="s">
        <v>147</v>
      </c>
      <c r="C3187" s="4" t="s">
        <v>148</v>
      </c>
      <c r="D3187" s="55">
        <v>45986</v>
      </c>
      <c r="E3187" s="4" t="s">
        <v>3708</v>
      </c>
      <c r="F3187" s="4" t="s">
        <v>3709</v>
      </c>
      <c r="G3187" s="4" t="s">
        <v>37</v>
      </c>
      <c r="H3187" s="4" t="s">
        <v>38</v>
      </c>
      <c r="I3187" s="4" t="s">
        <v>748</v>
      </c>
      <c r="J3187" s="4">
        <v>4</v>
      </c>
      <c r="K3187" s="55">
        <v>46059</v>
      </c>
      <c r="L3187" s="4" t="s">
        <v>860</v>
      </c>
      <c r="M3187" s="4" t="s">
        <v>8116</v>
      </c>
      <c r="N3187" s="55" t="s">
        <v>3710</v>
      </c>
      <c r="O3187" s="4" t="s">
        <v>8593</v>
      </c>
      <c r="P3187" s="55">
        <v>46059</v>
      </c>
      <c r="Q3187" s="4" t="s">
        <v>8594</v>
      </c>
      <c r="R3187" s="55">
        <v>46059</v>
      </c>
      <c r="S3187" s="4" t="s">
        <v>8595</v>
      </c>
      <c r="T3187" s="4" t="s">
        <v>1921</v>
      </c>
      <c r="U3187" s="4" t="s">
        <v>150</v>
      </c>
      <c r="V3187" s="4">
        <v>301301</v>
      </c>
      <c r="W3187" s="4" t="s">
        <v>8596</v>
      </c>
      <c r="X3187" s="4">
        <v>301301</v>
      </c>
      <c r="Y3187" s="4" t="s">
        <v>8596</v>
      </c>
      <c r="Z3187" s="4">
        <v>15</v>
      </c>
      <c r="AA3187" s="4" t="s">
        <v>43</v>
      </c>
      <c r="AB3187" s="4">
        <v>3</v>
      </c>
      <c r="AC3187" s="4" t="s">
        <v>1376</v>
      </c>
      <c r="AD3187" s="36">
        <v>3</v>
      </c>
      <c r="AE3187" s="36" t="s">
        <v>8597</v>
      </c>
      <c r="AF3187" s="4"/>
      <c r="AG3187" s="4"/>
      <c r="AH3187" s="4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</row>
    <row r="3188" spans="1:46" ht="15.75" customHeight="1" x14ac:dyDescent="0.35">
      <c r="A3188" s="4">
        <v>2026</v>
      </c>
      <c r="B3188" s="4" t="s">
        <v>147</v>
      </c>
      <c r="C3188" s="4" t="s">
        <v>148</v>
      </c>
      <c r="D3188" s="55">
        <v>45986</v>
      </c>
      <c r="E3188" s="4" t="s">
        <v>3708</v>
      </c>
      <c r="F3188" s="4" t="s">
        <v>3709</v>
      </c>
      <c r="G3188" s="4" t="s">
        <v>37</v>
      </c>
      <c r="H3188" s="4" t="s">
        <v>38</v>
      </c>
      <c r="I3188" s="4" t="s">
        <v>748</v>
      </c>
      <c r="J3188" s="4">
        <v>4</v>
      </c>
      <c r="K3188" s="55">
        <v>46199</v>
      </c>
      <c r="L3188" s="4" t="s">
        <v>860</v>
      </c>
      <c r="M3188" s="4" t="s">
        <v>4545</v>
      </c>
      <c r="N3188" s="55" t="s">
        <v>3710</v>
      </c>
      <c r="O3188" s="4" t="s">
        <v>8598</v>
      </c>
      <c r="P3188" s="55">
        <v>46199</v>
      </c>
      <c r="Q3188" s="4" t="s">
        <v>8599</v>
      </c>
      <c r="R3188" s="4"/>
      <c r="S3188" s="4"/>
      <c r="T3188" s="4" t="s">
        <v>1921</v>
      </c>
      <c r="U3188" s="4" t="s">
        <v>150</v>
      </c>
      <c r="V3188" s="4">
        <v>301321</v>
      </c>
      <c r="W3188" s="4" t="s">
        <v>8600</v>
      </c>
      <c r="X3188" s="4">
        <v>301321</v>
      </c>
      <c r="Y3188" s="4" t="s">
        <v>8600</v>
      </c>
      <c r="Z3188" s="4">
        <v>15</v>
      </c>
      <c r="AA3188" s="4" t="s">
        <v>43</v>
      </c>
      <c r="AB3188" s="4">
        <v>5</v>
      </c>
      <c r="AC3188" s="4" t="s">
        <v>893</v>
      </c>
      <c r="AD3188" s="36">
        <v>11</v>
      </c>
      <c r="AE3188" s="36" t="s">
        <v>8601</v>
      </c>
      <c r="AF3188" s="4"/>
      <c r="AG3188" s="4"/>
      <c r="AH3188" s="4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</row>
    <row r="3189" spans="1:46" ht="15.75" customHeight="1" x14ac:dyDescent="0.35">
      <c r="A3189" s="4">
        <v>2026</v>
      </c>
      <c r="B3189" s="4" t="s">
        <v>147</v>
      </c>
      <c r="C3189" s="4" t="s">
        <v>148</v>
      </c>
      <c r="D3189" s="55">
        <v>45951</v>
      </c>
      <c r="E3189" s="4" t="s">
        <v>3708</v>
      </c>
      <c r="F3189" s="4" t="s">
        <v>3709</v>
      </c>
      <c r="G3189" s="4" t="s">
        <v>37</v>
      </c>
      <c r="H3189" s="4" t="s">
        <v>38</v>
      </c>
      <c r="I3189" s="4" t="s">
        <v>4539</v>
      </c>
      <c r="J3189" s="4">
        <v>3</v>
      </c>
      <c r="K3189" s="55">
        <v>46178</v>
      </c>
      <c r="L3189" s="4" t="s">
        <v>860</v>
      </c>
      <c r="M3189" s="4" t="s">
        <v>4545</v>
      </c>
      <c r="N3189" s="55" t="s">
        <v>3710</v>
      </c>
      <c r="O3189" s="4" t="s">
        <v>8602</v>
      </c>
      <c r="P3189" s="55">
        <v>46178</v>
      </c>
      <c r="Q3189" s="4" t="s">
        <v>8603</v>
      </c>
      <c r="R3189" s="55">
        <v>46178</v>
      </c>
      <c r="S3189" s="4" t="s">
        <v>8604</v>
      </c>
      <c r="T3189" s="4" t="s">
        <v>1921</v>
      </c>
      <c r="U3189" s="4" t="s">
        <v>150</v>
      </c>
      <c r="V3189" s="4">
        <v>300448</v>
      </c>
      <c r="W3189" s="4" t="s">
        <v>8605</v>
      </c>
      <c r="X3189" s="4">
        <v>300448</v>
      </c>
      <c r="Y3189" s="4" t="s">
        <v>8605</v>
      </c>
      <c r="Z3189" s="4">
        <v>5</v>
      </c>
      <c r="AA3189" s="4" t="s">
        <v>77</v>
      </c>
      <c r="AB3189" s="4">
        <v>1</v>
      </c>
      <c r="AC3189" s="4" t="s">
        <v>78</v>
      </c>
      <c r="AD3189" s="36">
        <v>9</v>
      </c>
      <c r="AE3189" s="36" t="s">
        <v>8606</v>
      </c>
      <c r="AF3189" s="4"/>
      <c r="AG3189" s="4"/>
      <c r="AH3189" s="4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</row>
    <row r="3190" spans="1:46" ht="15.75" customHeight="1" x14ac:dyDescent="0.35">
      <c r="A3190" s="4">
        <v>2025</v>
      </c>
      <c r="B3190" s="4" t="s">
        <v>147</v>
      </c>
      <c r="C3190" s="4" t="s">
        <v>148</v>
      </c>
      <c r="D3190" s="55">
        <v>45971</v>
      </c>
      <c r="E3190" s="4" t="s">
        <v>3708</v>
      </c>
      <c r="F3190" s="4" t="s">
        <v>3709</v>
      </c>
      <c r="G3190" s="4" t="s">
        <v>37</v>
      </c>
      <c r="H3190" s="4" t="s">
        <v>38</v>
      </c>
      <c r="I3190" s="4" t="s">
        <v>4515</v>
      </c>
      <c r="J3190" s="4">
        <v>2</v>
      </c>
      <c r="K3190" s="55">
        <v>45989</v>
      </c>
      <c r="L3190" s="4" t="s">
        <v>860</v>
      </c>
      <c r="M3190" s="4" t="s">
        <v>4585</v>
      </c>
      <c r="N3190" s="55" t="s">
        <v>4516</v>
      </c>
      <c r="O3190" s="4" t="s">
        <v>8607</v>
      </c>
      <c r="P3190" s="55">
        <v>45989</v>
      </c>
      <c r="Q3190" s="4" t="s">
        <v>8608</v>
      </c>
      <c r="R3190" s="4"/>
      <c r="S3190" s="4"/>
      <c r="T3190" s="56" t="s">
        <v>1921</v>
      </c>
      <c r="U3190" s="56" t="s">
        <v>150</v>
      </c>
      <c r="V3190" s="56">
        <v>300029</v>
      </c>
      <c r="W3190" s="56" t="s">
        <v>8609</v>
      </c>
      <c r="X3190" s="56">
        <v>300029</v>
      </c>
      <c r="Y3190" s="56" t="s">
        <v>8609</v>
      </c>
      <c r="Z3190" s="56">
        <v>1</v>
      </c>
      <c r="AA3190" s="56" t="s">
        <v>67</v>
      </c>
      <c r="AB3190" s="56">
        <v>3</v>
      </c>
      <c r="AC3190" s="56" t="s">
        <v>6151</v>
      </c>
      <c r="AD3190" s="37">
        <v>2</v>
      </c>
      <c r="AE3190" s="37" t="s">
        <v>8610</v>
      </c>
      <c r="AF3190" s="4"/>
      <c r="AG3190" s="4"/>
      <c r="AH3190" s="4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</row>
    <row r="3191" spans="1:46" ht="15.75" customHeight="1" x14ac:dyDescent="0.35">
      <c r="A3191" s="4">
        <v>2025</v>
      </c>
      <c r="B3191" s="4" t="s">
        <v>147</v>
      </c>
      <c r="C3191" s="4" t="s">
        <v>148</v>
      </c>
      <c r="D3191" s="55">
        <v>45981</v>
      </c>
      <c r="E3191" s="4" t="s">
        <v>3708</v>
      </c>
      <c r="F3191" s="4" t="s">
        <v>3709</v>
      </c>
      <c r="G3191" s="4" t="s">
        <v>37</v>
      </c>
      <c r="H3191" s="4" t="s">
        <v>38</v>
      </c>
      <c r="I3191" s="4" t="s">
        <v>3923</v>
      </c>
      <c r="J3191" s="4">
        <v>3</v>
      </c>
      <c r="K3191" s="55">
        <v>46002</v>
      </c>
      <c r="L3191" s="4" t="s">
        <v>860</v>
      </c>
      <c r="M3191" s="4" t="s">
        <v>2983</v>
      </c>
      <c r="N3191" s="55" t="s">
        <v>3710</v>
      </c>
      <c r="O3191" s="4" t="s">
        <v>8611</v>
      </c>
      <c r="P3191" s="55">
        <v>46002</v>
      </c>
      <c r="Q3191" s="4" t="s">
        <v>8612</v>
      </c>
      <c r="R3191" s="4"/>
      <c r="S3191" s="4"/>
      <c r="T3191" s="4" t="s">
        <v>1921</v>
      </c>
      <c r="U3191" s="4" t="s">
        <v>150</v>
      </c>
      <c r="V3191" s="4">
        <v>301630</v>
      </c>
      <c r="W3191" s="4" t="s">
        <v>8613</v>
      </c>
      <c r="X3191" s="4">
        <v>301630</v>
      </c>
      <c r="Y3191" s="4" t="s">
        <v>8613</v>
      </c>
      <c r="Z3191" s="4">
        <v>21</v>
      </c>
      <c r="AA3191" s="4" t="s">
        <v>104</v>
      </c>
      <c r="AB3191" s="4">
        <v>3</v>
      </c>
      <c r="AC3191" s="4" t="s">
        <v>709</v>
      </c>
      <c r="AD3191" s="36">
        <v>8</v>
      </c>
      <c r="AE3191" s="36" t="s">
        <v>8614</v>
      </c>
      <c r="AF3191" s="4"/>
      <c r="AG3191" s="4"/>
      <c r="AH3191" s="4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</row>
    <row r="3192" spans="1:46" ht="15.75" customHeight="1" x14ac:dyDescent="0.35">
      <c r="A3192" s="4">
        <v>2025</v>
      </c>
      <c r="B3192" s="4" t="s">
        <v>147</v>
      </c>
      <c r="C3192" s="4" t="s">
        <v>148</v>
      </c>
      <c r="D3192" s="55">
        <v>45979</v>
      </c>
      <c r="E3192" s="4" t="s">
        <v>3708</v>
      </c>
      <c r="F3192" s="4" t="s">
        <v>3709</v>
      </c>
      <c r="G3192" s="4" t="s">
        <v>37</v>
      </c>
      <c r="H3192" s="4" t="s">
        <v>38</v>
      </c>
      <c r="I3192" s="4" t="s">
        <v>3923</v>
      </c>
      <c r="J3192" s="4">
        <v>2</v>
      </c>
      <c r="K3192" s="57">
        <v>46008</v>
      </c>
      <c r="L3192" s="4" t="s">
        <v>860</v>
      </c>
      <c r="M3192" s="4" t="s">
        <v>2983</v>
      </c>
      <c r="N3192" s="55" t="s">
        <v>4546</v>
      </c>
      <c r="O3192" s="4" t="s">
        <v>8615</v>
      </c>
      <c r="P3192" s="57">
        <v>46008</v>
      </c>
      <c r="Q3192" s="4" t="s">
        <v>8616</v>
      </c>
      <c r="R3192" s="56"/>
      <c r="S3192" s="4"/>
      <c r="T3192" s="56" t="s">
        <v>1921</v>
      </c>
      <c r="U3192" s="56" t="s">
        <v>150</v>
      </c>
      <c r="V3192" s="56">
        <v>301641</v>
      </c>
      <c r="W3192" s="56" t="s">
        <v>8617</v>
      </c>
      <c r="X3192" s="56">
        <v>301641</v>
      </c>
      <c r="Y3192" s="56" t="s">
        <v>8617</v>
      </c>
      <c r="Z3192" s="56">
        <v>21</v>
      </c>
      <c r="AA3192" s="56" t="s">
        <v>104</v>
      </c>
      <c r="AB3192" s="56">
        <v>5</v>
      </c>
      <c r="AC3192" s="56" t="s">
        <v>843</v>
      </c>
      <c r="AD3192" s="37">
        <v>2</v>
      </c>
      <c r="AE3192" s="37" t="s">
        <v>8618</v>
      </c>
      <c r="AF3192" s="4"/>
      <c r="AG3192" s="4"/>
      <c r="AH3192" s="4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</row>
    <row r="3193" spans="1:46" ht="15.75" customHeight="1" x14ac:dyDescent="0.35">
      <c r="A3193" s="4">
        <v>2026</v>
      </c>
      <c r="B3193" s="4" t="s">
        <v>147</v>
      </c>
      <c r="C3193" s="4" t="s">
        <v>148</v>
      </c>
      <c r="D3193" s="55">
        <v>45931</v>
      </c>
      <c r="E3193" s="4" t="s">
        <v>3708</v>
      </c>
      <c r="F3193" s="4" t="s">
        <v>3709</v>
      </c>
      <c r="G3193" s="4" t="s">
        <v>37</v>
      </c>
      <c r="H3193" s="4" t="s">
        <v>38</v>
      </c>
      <c r="I3193" s="4" t="s">
        <v>4539</v>
      </c>
      <c r="J3193" s="4">
        <v>4</v>
      </c>
      <c r="K3193" s="55">
        <v>46163</v>
      </c>
      <c r="L3193" s="4" t="s">
        <v>860</v>
      </c>
      <c r="M3193" s="4" t="s">
        <v>4665</v>
      </c>
      <c r="N3193" s="55" t="s">
        <v>4546</v>
      </c>
      <c r="O3193" s="4" t="s">
        <v>8619</v>
      </c>
      <c r="P3193" s="55">
        <v>46163</v>
      </c>
      <c r="Q3193" s="4" t="s">
        <v>8620</v>
      </c>
      <c r="R3193" s="4"/>
      <c r="S3193" s="4"/>
      <c r="T3193" s="4" t="s">
        <v>1921</v>
      </c>
      <c r="U3193" s="4" t="s">
        <v>150</v>
      </c>
      <c r="V3193" s="4">
        <v>300480</v>
      </c>
      <c r="W3193" s="4" t="s">
        <v>8621</v>
      </c>
      <c r="X3193" s="4">
        <v>300480</v>
      </c>
      <c r="Y3193" s="4" t="s">
        <v>8621</v>
      </c>
      <c r="Z3193" s="4">
        <v>5</v>
      </c>
      <c r="AA3193" s="4" t="s">
        <v>77</v>
      </c>
      <c r="AB3193" s="4">
        <v>6</v>
      </c>
      <c r="AC3193" s="4" t="s">
        <v>1353</v>
      </c>
      <c r="AD3193" s="36">
        <v>2</v>
      </c>
      <c r="AE3193" s="36" t="s">
        <v>8622</v>
      </c>
      <c r="AF3193" s="4"/>
      <c r="AG3193" s="4"/>
      <c r="AH3193" s="4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</row>
    <row r="3194" spans="1:46" ht="15.75" customHeight="1" x14ac:dyDescent="0.35">
      <c r="A3194" s="4">
        <v>2026</v>
      </c>
      <c r="B3194" s="4" t="s">
        <v>147</v>
      </c>
      <c r="C3194" s="4" t="s">
        <v>148</v>
      </c>
      <c r="D3194" s="55">
        <v>45964</v>
      </c>
      <c r="E3194" s="4" t="s">
        <v>3708</v>
      </c>
      <c r="F3194" s="4" t="s">
        <v>3709</v>
      </c>
      <c r="G3194" s="4" t="s">
        <v>37</v>
      </c>
      <c r="H3194" s="4" t="s">
        <v>38</v>
      </c>
      <c r="I3194" s="4" t="s">
        <v>4539</v>
      </c>
      <c r="J3194" s="4">
        <v>5</v>
      </c>
      <c r="K3194" s="55">
        <v>46087</v>
      </c>
      <c r="L3194" s="4" t="s">
        <v>860</v>
      </c>
      <c r="M3194" s="4" t="s">
        <v>4545</v>
      </c>
      <c r="N3194" s="55" t="s">
        <v>3710</v>
      </c>
      <c r="O3194" s="4" t="s">
        <v>8623</v>
      </c>
      <c r="P3194" s="55">
        <v>46087</v>
      </c>
      <c r="Q3194" s="4" t="s">
        <v>8624</v>
      </c>
      <c r="R3194" s="4"/>
      <c r="S3194" s="4"/>
      <c r="T3194" s="56">
        <v>0</v>
      </c>
      <c r="U3194" s="56" t="s">
        <v>150</v>
      </c>
      <c r="V3194" s="4">
        <v>300470</v>
      </c>
      <c r="W3194" s="56" t="s">
        <v>2655</v>
      </c>
      <c r="X3194" s="4">
        <v>300470</v>
      </c>
      <c r="Y3194" s="56" t="s">
        <v>2655</v>
      </c>
      <c r="Z3194" s="56">
        <v>5</v>
      </c>
      <c r="AA3194" s="56" t="s">
        <v>77</v>
      </c>
      <c r="AB3194" s="56">
        <v>4</v>
      </c>
      <c r="AC3194" s="56" t="s">
        <v>770</v>
      </c>
      <c r="AD3194" s="37">
        <v>7</v>
      </c>
      <c r="AE3194" s="37" t="s">
        <v>2656</v>
      </c>
      <c r="AF3194" s="4"/>
      <c r="AG3194" s="4"/>
      <c r="AH3194" s="4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</row>
    <row r="3195" spans="1:46" ht="15.75" customHeight="1" x14ac:dyDescent="0.35">
      <c r="A3195" s="4">
        <v>2026</v>
      </c>
      <c r="B3195" s="4" t="s">
        <v>147</v>
      </c>
      <c r="C3195" s="4" t="s">
        <v>148</v>
      </c>
      <c r="D3195" s="55">
        <v>45958</v>
      </c>
      <c r="E3195" s="4" t="s">
        <v>6721</v>
      </c>
      <c r="F3195" s="4" t="s">
        <v>3709</v>
      </c>
      <c r="G3195" s="4" t="s">
        <v>37</v>
      </c>
      <c r="H3195" s="4" t="s">
        <v>38</v>
      </c>
      <c r="I3195" s="4" t="s">
        <v>4539</v>
      </c>
      <c r="J3195" s="4">
        <v>4</v>
      </c>
      <c r="K3195" s="57">
        <v>46197</v>
      </c>
      <c r="L3195" s="4" t="s">
        <v>860</v>
      </c>
      <c r="M3195" s="4" t="s">
        <v>4545</v>
      </c>
      <c r="N3195" s="55" t="s">
        <v>3710</v>
      </c>
      <c r="O3195" s="4" t="s">
        <v>8625</v>
      </c>
      <c r="P3195" s="57">
        <v>46197</v>
      </c>
      <c r="Q3195" s="4" t="s">
        <v>8626</v>
      </c>
      <c r="R3195" s="57">
        <v>46197</v>
      </c>
      <c r="S3195" s="4" t="s">
        <v>8627</v>
      </c>
      <c r="T3195" s="56">
        <v>0</v>
      </c>
      <c r="U3195" s="56" t="s">
        <v>150</v>
      </c>
      <c r="V3195" s="56">
        <v>301882</v>
      </c>
      <c r="W3195" s="56" t="s">
        <v>3720</v>
      </c>
      <c r="X3195" s="56">
        <v>301882</v>
      </c>
      <c r="Y3195" s="56" t="s">
        <v>3720</v>
      </c>
      <c r="Z3195" s="56">
        <v>5</v>
      </c>
      <c r="AA3195" s="56" t="s">
        <v>77</v>
      </c>
      <c r="AB3195" s="56">
        <v>5</v>
      </c>
      <c r="AC3195" s="56" t="s">
        <v>773</v>
      </c>
      <c r="AD3195" s="37">
        <v>11</v>
      </c>
      <c r="AE3195" s="37" t="s">
        <v>3721</v>
      </c>
      <c r="AF3195" s="4"/>
      <c r="AG3195" s="4"/>
      <c r="AH3195" s="4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</row>
    <row r="3196" spans="1:46" ht="15.75" customHeight="1" x14ac:dyDescent="0.35">
      <c r="A3196" s="4">
        <v>2026</v>
      </c>
      <c r="B3196" s="4" t="s">
        <v>147</v>
      </c>
      <c r="C3196" s="4" t="s">
        <v>148</v>
      </c>
      <c r="D3196" s="55">
        <v>45951</v>
      </c>
      <c r="E3196" s="4" t="s">
        <v>3708</v>
      </c>
      <c r="F3196" s="4" t="s">
        <v>3709</v>
      </c>
      <c r="G3196" s="4" t="s">
        <v>37</v>
      </c>
      <c r="H3196" s="4" t="s">
        <v>4538</v>
      </c>
      <c r="I3196" s="4" t="s">
        <v>4539</v>
      </c>
      <c r="J3196" s="4">
        <v>1</v>
      </c>
      <c r="K3196" s="57">
        <v>45986</v>
      </c>
      <c r="L3196" s="4" t="s">
        <v>4540</v>
      </c>
      <c r="M3196" s="4" t="s">
        <v>8628</v>
      </c>
      <c r="N3196" s="55" t="s">
        <v>3710</v>
      </c>
      <c r="O3196" s="4"/>
      <c r="P3196" s="57"/>
      <c r="Q3196" s="4"/>
      <c r="R3196" s="56"/>
      <c r="S3196" s="4"/>
      <c r="T3196" s="56" t="s">
        <v>1921</v>
      </c>
      <c r="U3196" s="56" t="s">
        <v>150</v>
      </c>
      <c r="V3196" s="56">
        <v>300545</v>
      </c>
      <c r="W3196" s="56" t="s">
        <v>8629</v>
      </c>
      <c r="X3196" s="56">
        <v>300545</v>
      </c>
      <c r="Y3196" s="56" t="s">
        <v>8629</v>
      </c>
      <c r="Z3196" s="56">
        <v>5</v>
      </c>
      <c r="AA3196" s="56" t="s">
        <v>77</v>
      </c>
      <c r="AB3196" s="56">
        <v>11</v>
      </c>
      <c r="AC3196" s="56" t="s">
        <v>2666</v>
      </c>
      <c r="AD3196" s="37">
        <v>5</v>
      </c>
      <c r="AE3196" s="37" t="s">
        <v>8630</v>
      </c>
      <c r="AF3196" s="4"/>
      <c r="AG3196" s="4"/>
      <c r="AH3196" s="4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</row>
    <row r="3197" spans="1:46" ht="15.75" customHeight="1" x14ac:dyDescent="0.35">
      <c r="A3197" s="4">
        <v>2025</v>
      </c>
      <c r="B3197" s="4" t="s">
        <v>147</v>
      </c>
      <c r="C3197" s="4" t="s">
        <v>148</v>
      </c>
      <c r="D3197" s="55">
        <v>45947</v>
      </c>
      <c r="E3197" s="4" t="s">
        <v>3708</v>
      </c>
      <c r="F3197" s="4" t="s">
        <v>3709</v>
      </c>
      <c r="G3197" s="4" t="s">
        <v>37</v>
      </c>
      <c r="H3197" s="4" t="s">
        <v>38</v>
      </c>
      <c r="I3197" s="4" t="s">
        <v>5120</v>
      </c>
      <c r="J3197" s="4">
        <v>3</v>
      </c>
      <c r="K3197" s="55">
        <v>45989</v>
      </c>
      <c r="L3197" s="4" t="s">
        <v>860</v>
      </c>
      <c r="M3197" s="4" t="s">
        <v>6193</v>
      </c>
      <c r="N3197" s="55" t="s">
        <v>4546</v>
      </c>
      <c r="O3197" s="4" t="s">
        <v>8631</v>
      </c>
      <c r="P3197" s="55">
        <v>45989</v>
      </c>
      <c r="Q3197" s="4" t="s">
        <v>8632</v>
      </c>
      <c r="R3197" s="4"/>
      <c r="S3197" s="4"/>
      <c r="T3197" s="4" t="s">
        <v>1921</v>
      </c>
      <c r="U3197" s="4" t="s">
        <v>150</v>
      </c>
      <c r="V3197" s="4">
        <v>300169</v>
      </c>
      <c r="W3197" s="4" t="s">
        <v>8633</v>
      </c>
      <c r="X3197" s="4">
        <v>300169</v>
      </c>
      <c r="Y3197" s="4" t="s">
        <v>8633</v>
      </c>
      <c r="Z3197" s="4">
        <v>2</v>
      </c>
      <c r="AA3197" s="4" t="s">
        <v>72</v>
      </c>
      <c r="AB3197" s="4">
        <v>11</v>
      </c>
      <c r="AC3197" s="4" t="s">
        <v>1597</v>
      </c>
      <c r="AD3197" s="36">
        <v>4</v>
      </c>
      <c r="AE3197" s="36" t="s">
        <v>8634</v>
      </c>
      <c r="AF3197" s="4"/>
      <c r="AG3197" s="4"/>
      <c r="AH3197" s="4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</row>
    <row r="3198" spans="1:46" ht="15.75" customHeight="1" x14ac:dyDescent="0.35">
      <c r="A3198" s="4">
        <v>2025</v>
      </c>
      <c r="B3198" s="4" t="s">
        <v>147</v>
      </c>
      <c r="C3198" s="4" t="s">
        <v>148</v>
      </c>
      <c r="D3198" s="55">
        <v>45978</v>
      </c>
      <c r="E3198" s="4" t="s">
        <v>3708</v>
      </c>
      <c r="F3198" s="4" t="s">
        <v>3709</v>
      </c>
      <c r="G3198" s="4" t="s">
        <v>37</v>
      </c>
      <c r="H3198" s="4" t="s">
        <v>38</v>
      </c>
      <c r="I3198" s="4" t="s">
        <v>2755</v>
      </c>
      <c r="J3198" s="4">
        <v>3</v>
      </c>
      <c r="K3198" s="55">
        <v>45996</v>
      </c>
      <c r="L3198" s="4" t="s">
        <v>860</v>
      </c>
      <c r="M3198" s="4" t="s">
        <v>3026</v>
      </c>
      <c r="N3198" s="55" t="s">
        <v>3710</v>
      </c>
      <c r="O3198" s="4" t="s">
        <v>8635</v>
      </c>
      <c r="P3198" s="55">
        <v>45996</v>
      </c>
      <c r="Q3198" s="4" t="s">
        <v>8636</v>
      </c>
      <c r="R3198" s="4"/>
      <c r="S3198" s="4"/>
      <c r="T3198" s="56" t="s">
        <v>1921</v>
      </c>
      <c r="U3198" s="56" t="s">
        <v>150</v>
      </c>
      <c r="V3198" s="4">
        <v>300781</v>
      </c>
      <c r="W3198" s="56" t="s">
        <v>8637</v>
      </c>
      <c r="X3198" s="4">
        <v>300781</v>
      </c>
      <c r="Y3198" s="56" t="s">
        <v>8637</v>
      </c>
      <c r="Z3198" s="56">
        <v>8</v>
      </c>
      <c r="AA3198" s="56" t="s">
        <v>191</v>
      </c>
      <c r="AB3198" s="56">
        <v>12</v>
      </c>
      <c r="AC3198" s="56" t="s">
        <v>2359</v>
      </c>
      <c r="AD3198" s="37">
        <v>9</v>
      </c>
      <c r="AE3198" s="37" t="s">
        <v>8638</v>
      </c>
      <c r="AF3198" s="4"/>
      <c r="AG3198" s="4"/>
      <c r="AH3198" s="4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</row>
    <row r="3199" spans="1:46" ht="15.75" customHeight="1" x14ac:dyDescent="0.35">
      <c r="A3199" s="4">
        <v>2025</v>
      </c>
      <c r="B3199" s="4" t="s">
        <v>147</v>
      </c>
      <c r="C3199" s="4" t="s">
        <v>148</v>
      </c>
      <c r="D3199" s="55">
        <v>45973</v>
      </c>
      <c r="E3199" s="4" t="s">
        <v>3708</v>
      </c>
      <c r="F3199" s="4" t="s">
        <v>3709</v>
      </c>
      <c r="G3199" s="4" t="s">
        <v>37</v>
      </c>
      <c r="H3199" s="4" t="s">
        <v>38</v>
      </c>
      <c r="I3199" s="4" t="s">
        <v>2755</v>
      </c>
      <c r="J3199" s="4">
        <v>3</v>
      </c>
      <c r="K3199" s="57">
        <v>45994</v>
      </c>
      <c r="L3199" s="4" t="s">
        <v>860</v>
      </c>
      <c r="M3199" s="4" t="s">
        <v>3026</v>
      </c>
      <c r="N3199" s="55" t="s">
        <v>3710</v>
      </c>
      <c r="O3199" s="4" t="s">
        <v>8639</v>
      </c>
      <c r="P3199" s="57">
        <v>45994</v>
      </c>
      <c r="Q3199" s="4" t="s">
        <v>8640</v>
      </c>
      <c r="R3199" s="56"/>
      <c r="S3199" s="4"/>
      <c r="T3199" s="56">
        <v>0</v>
      </c>
      <c r="U3199" s="56" t="s">
        <v>150</v>
      </c>
      <c r="V3199" s="56">
        <v>301895</v>
      </c>
      <c r="W3199" s="56" t="s">
        <v>4197</v>
      </c>
      <c r="X3199" s="56">
        <v>301895</v>
      </c>
      <c r="Y3199" s="56" t="s">
        <v>4197</v>
      </c>
      <c r="Z3199" s="56">
        <v>8</v>
      </c>
      <c r="AA3199" s="56" t="s">
        <v>191</v>
      </c>
      <c r="AB3199" s="56">
        <v>9</v>
      </c>
      <c r="AC3199" s="56" t="s">
        <v>260</v>
      </c>
      <c r="AD3199" s="37">
        <v>17</v>
      </c>
      <c r="AE3199" s="37" t="s">
        <v>4198</v>
      </c>
      <c r="AF3199" s="4"/>
      <c r="AG3199" s="4"/>
      <c r="AH3199" s="4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</row>
    <row r="3200" spans="1:46" ht="15.75" customHeight="1" x14ac:dyDescent="0.35">
      <c r="A3200" s="4">
        <v>2025</v>
      </c>
      <c r="B3200" s="4" t="s">
        <v>147</v>
      </c>
      <c r="C3200" s="4" t="s">
        <v>148</v>
      </c>
      <c r="D3200" s="55">
        <v>45974</v>
      </c>
      <c r="E3200" s="4" t="s">
        <v>3708</v>
      </c>
      <c r="F3200" s="4" t="s">
        <v>3709</v>
      </c>
      <c r="G3200" s="4" t="s">
        <v>37</v>
      </c>
      <c r="H3200" s="4" t="s">
        <v>38</v>
      </c>
      <c r="I3200" s="4" t="s">
        <v>2755</v>
      </c>
      <c r="J3200" s="4">
        <v>2</v>
      </c>
      <c r="K3200" s="55">
        <v>45996</v>
      </c>
      <c r="L3200" s="4" t="s">
        <v>860</v>
      </c>
      <c r="M3200" s="4" t="s">
        <v>3026</v>
      </c>
      <c r="N3200" s="55" t="s">
        <v>3710</v>
      </c>
      <c r="O3200" s="4" t="s">
        <v>8641</v>
      </c>
      <c r="P3200" s="55">
        <v>45996</v>
      </c>
      <c r="Q3200" s="4" t="s">
        <v>8642</v>
      </c>
      <c r="R3200" s="4"/>
      <c r="S3200" s="4"/>
      <c r="T3200" s="4" t="s">
        <v>1921</v>
      </c>
      <c r="U3200" s="4" t="s">
        <v>150</v>
      </c>
      <c r="V3200" s="4">
        <v>300744</v>
      </c>
      <c r="W3200" s="4" t="s">
        <v>2243</v>
      </c>
      <c r="X3200" s="4">
        <v>300744</v>
      </c>
      <c r="Y3200" s="4" t="s">
        <v>2243</v>
      </c>
      <c r="Z3200" s="4">
        <v>8</v>
      </c>
      <c r="AA3200" s="4" t="s">
        <v>191</v>
      </c>
      <c r="AB3200" s="4">
        <v>8</v>
      </c>
      <c r="AC3200" s="4" t="s">
        <v>728</v>
      </c>
      <c r="AD3200" s="36">
        <v>5</v>
      </c>
      <c r="AE3200" s="36" t="s">
        <v>2244</v>
      </c>
      <c r="AF3200" s="4"/>
      <c r="AG3200" s="4"/>
      <c r="AH3200" s="4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</row>
    <row r="3201" spans="1:46" ht="15.75" customHeight="1" x14ac:dyDescent="0.35">
      <c r="A3201" s="4">
        <v>2026</v>
      </c>
      <c r="B3201" s="4" t="s">
        <v>147</v>
      </c>
      <c r="C3201" s="4" t="s">
        <v>148</v>
      </c>
      <c r="D3201" s="55">
        <v>46077</v>
      </c>
      <c r="E3201" s="4" t="s">
        <v>3708</v>
      </c>
      <c r="F3201" s="4" t="s">
        <v>3709</v>
      </c>
      <c r="G3201" s="4" t="s">
        <v>37</v>
      </c>
      <c r="H3201" s="4" t="s">
        <v>38</v>
      </c>
      <c r="I3201" s="4" t="s">
        <v>4539</v>
      </c>
      <c r="J3201" s="4">
        <v>4</v>
      </c>
      <c r="K3201" s="55">
        <v>46170</v>
      </c>
      <c r="L3201" s="4" t="s">
        <v>860</v>
      </c>
      <c r="M3201" s="4" t="s">
        <v>4545</v>
      </c>
      <c r="N3201" s="55" t="s">
        <v>4546</v>
      </c>
      <c r="O3201" s="4" t="s">
        <v>8643</v>
      </c>
      <c r="P3201" s="55">
        <v>46170</v>
      </c>
      <c r="Q3201" s="4" t="s">
        <v>8644</v>
      </c>
      <c r="R3201" s="4"/>
      <c r="S3201" s="4"/>
      <c r="T3201" s="4" t="s">
        <v>1921</v>
      </c>
      <c r="U3201" s="4" t="s">
        <v>150</v>
      </c>
      <c r="V3201" s="4">
        <v>301874</v>
      </c>
      <c r="W3201" s="4" t="s">
        <v>8645</v>
      </c>
      <c r="X3201" s="4">
        <v>301874</v>
      </c>
      <c r="Y3201" s="4" t="s">
        <v>8645</v>
      </c>
      <c r="Z3201" s="4">
        <v>5</v>
      </c>
      <c r="AA3201" s="4" t="s">
        <v>77</v>
      </c>
      <c r="AB3201" s="4">
        <v>4</v>
      </c>
      <c r="AC3201" s="4" t="s">
        <v>770</v>
      </c>
      <c r="AD3201" s="36">
        <v>12</v>
      </c>
      <c r="AE3201" s="36" t="s">
        <v>8646</v>
      </c>
      <c r="AF3201" s="4"/>
      <c r="AG3201" s="4"/>
      <c r="AH3201" s="4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</row>
    <row r="3202" spans="1:46" ht="15.75" customHeight="1" x14ac:dyDescent="0.35">
      <c r="A3202" s="4">
        <v>2026</v>
      </c>
      <c r="B3202" s="4" t="s">
        <v>147</v>
      </c>
      <c r="C3202" s="4" t="s">
        <v>148</v>
      </c>
      <c r="D3202" s="55">
        <v>45966</v>
      </c>
      <c r="E3202" s="4" t="s">
        <v>3708</v>
      </c>
      <c r="F3202" s="4" t="s">
        <v>3709</v>
      </c>
      <c r="G3202" s="4" t="s">
        <v>37</v>
      </c>
      <c r="H3202" s="4" t="s">
        <v>4538</v>
      </c>
      <c r="I3202" s="4" t="s">
        <v>4539</v>
      </c>
      <c r="J3202" s="4">
        <v>1</v>
      </c>
      <c r="K3202" s="55">
        <v>45987</v>
      </c>
      <c r="L3202" s="4" t="s">
        <v>4540</v>
      </c>
      <c r="M3202" s="4" t="s">
        <v>8628</v>
      </c>
      <c r="N3202" s="55" t="s">
        <v>3710</v>
      </c>
      <c r="O3202" s="4"/>
      <c r="P3202" s="55"/>
      <c r="Q3202" s="4"/>
      <c r="R3202" s="4"/>
      <c r="S3202" s="4"/>
      <c r="T3202" s="4" t="s">
        <v>1921</v>
      </c>
      <c r="U3202" s="4" t="s">
        <v>150</v>
      </c>
      <c r="V3202" s="4">
        <v>300535</v>
      </c>
      <c r="W3202" s="4" t="s">
        <v>4782</v>
      </c>
      <c r="X3202" s="4">
        <v>300535</v>
      </c>
      <c r="Y3202" s="4" t="s">
        <v>4782</v>
      </c>
      <c r="Z3202" s="4">
        <v>5</v>
      </c>
      <c r="AA3202" s="4" t="s">
        <v>77</v>
      </c>
      <c r="AB3202" s="4">
        <v>10</v>
      </c>
      <c r="AC3202" s="4" t="s">
        <v>833</v>
      </c>
      <c r="AD3202" s="36">
        <v>7</v>
      </c>
      <c r="AE3202" s="36" t="s">
        <v>4783</v>
      </c>
      <c r="AF3202" s="4"/>
      <c r="AG3202" s="4"/>
      <c r="AH3202" s="4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</row>
    <row r="3203" spans="1:46" ht="15.75" customHeight="1" x14ac:dyDescent="0.35">
      <c r="A3203" s="4">
        <v>2026</v>
      </c>
      <c r="B3203" s="4" t="s">
        <v>147</v>
      </c>
      <c r="C3203" s="4" t="s">
        <v>148</v>
      </c>
      <c r="D3203" s="55">
        <v>45968</v>
      </c>
      <c r="E3203" s="4" t="s">
        <v>3708</v>
      </c>
      <c r="F3203" s="4" t="s">
        <v>3709</v>
      </c>
      <c r="G3203" s="4" t="s">
        <v>37</v>
      </c>
      <c r="H3203" s="4" t="s">
        <v>38</v>
      </c>
      <c r="I3203" s="4" t="s">
        <v>4539</v>
      </c>
      <c r="J3203" s="4">
        <v>4</v>
      </c>
      <c r="K3203" s="55">
        <v>46048</v>
      </c>
      <c r="L3203" s="4" t="s">
        <v>860</v>
      </c>
      <c r="M3203" s="4" t="s">
        <v>3632</v>
      </c>
      <c r="N3203" s="55" t="s">
        <v>4546</v>
      </c>
      <c r="O3203" s="4" t="s">
        <v>8647</v>
      </c>
      <c r="P3203" s="55">
        <v>46048</v>
      </c>
      <c r="Q3203" s="4" t="s">
        <v>8648</v>
      </c>
      <c r="R3203" s="55">
        <v>46048</v>
      </c>
      <c r="S3203" s="4" t="s">
        <v>8649</v>
      </c>
      <c r="T3203" s="4">
        <v>0</v>
      </c>
      <c r="U3203" s="4" t="s">
        <v>150</v>
      </c>
      <c r="V3203" s="4">
        <v>301837</v>
      </c>
      <c r="W3203" s="4" t="s">
        <v>3290</v>
      </c>
      <c r="X3203" s="4">
        <v>301837</v>
      </c>
      <c r="Y3203" s="4" t="s">
        <v>3290</v>
      </c>
      <c r="Z3203" s="4">
        <v>5</v>
      </c>
      <c r="AA3203" s="4" t="s">
        <v>77</v>
      </c>
      <c r="AB3203" s="4">
        <v>4</v>
      </c>
      <c r="AC3203" s="4" t="s">
        <v>770</v>
      </c>
      <c r="AD3203" s="36">
        <v>8</v>
      </c>
      <c r="AE3203" s="36" t="s">
        <v>3291</v>
      </c>
      <c r="AF3203" s="4"/>
      <c r="AG3203" s="4"/>
      <c r="AH3203" s="4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</row>
    <row r="3204" spans="1:46" ht="15.75" customHeight="1" x14ac:dyDescent="0.35">
      <c r="A3204" s="4">
        <v>2026</v>
      </c>
      <c r="B3204" s="4" t="s">
        <v>147</v>
      </c>
      <c r="C3204" s="4" t="s">
        <v>148</v>
      </c>
      <c r="D3204" s="55">
        <v>45975</v>
      </c>
      <c r="E3204" s="4" t="s">
        <v>3708</v>
      </c>
      <c r="F3204" s="4" t="s">
        <v>3709</v>
      </c>
      <c r="G3204" s="4" t="s">
        <v>37</v>
      </c>
      <c r="H3204" s="4" t="s">
        <v>38</v>
      </c>
      <c r="I3204" s="4" t="s">
        <v>4515</v>
      </c>
      <c r="J3204" s="4">
        <v>3</v>
      </c>
      <c r="K3204" s="55">
        <v>46063</v>
      </c>
      <c r="L3204" s="4" t="s">
        <v>860</v>
      </c>
      <c r="M3204" s="4" t="s">
        <v>3632</v>
      </c>
      <c r="N3204" s="55" t="s">
        <v>4516</v>
      </c>
      <c r="O3204" s="4" t="s">
        <v>8650</v>
      </c>
      <c r="P3204" s="55">
        <v>46063</v>
      </c>
      <c r="Q3204" s="4" t="s">
        <v>8651</v>
      </c>
      <c r="R3204" s="55">
        <v>46063</v>
      </c>
      <c r="S3204" s="4" t="s">
        <v>8652</v>
      </c>
      <c r="T3204" s="4" t="s">
        <v>1921</v>
      </c>
      <c r="U3204" s="4" t="s">
        <v>150</v>
      </c>
      <c r="V3204" s="4">
        <v>300014</v>
      </c>
      <c r="W3204" s="4" t="s">
        <v>8653</v>
      </c>
      <c r="X3204" s="4">
        <v>300014</v>
      </c>
      <c r="Y3204" s="4" t="s">
        <v>8653</v>
      </c>
      <c r="Z3204" s="4">
        <v>1</v>
      </c>
      <c r="AA3204" s="4" t="s">
        <v>67</v>
      </c>
      <c r="AB3204" s="4">
        <v>1</v>
      </c>
      <c r="AC3204" s="4" t="s">
        <v>68</v>
      </c>
      <c r="AD3204" s="36">
        <v>14</v>
      </c>
      <c r="AE3204" s="36" t="s">
        <v>8654</v>
      </c>
      <c r="AF3204" s="4"/>
      <c r="AG3204" s="4"/>
      <c r="AH3204" s="4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</row>
    <row r="3205" spans="1:46" ht="15.75" customHeight="1" x14ac:dyDescent="0.35">
      <c r="A3205" s="4">
        <v>2026</v>
      </c>
      <c r="B3205" s="4" t="s">
        <v>147</v>
      </c>
      <c r="C3205" s="4" t="s">
        <v>148</v>
      </c>
      <c r="D3205" s="55">
        <v>45985</v>
      </c>
      <c r="E3205" s="4" t="s">
        <v>3708</v>
      </c>
      <c r="F3205" s="4" t="s">
        <v>3709</v>
      </c>
      <c r="G3205" s="4" t="s">
        <v>37</v>
      </c>
      <c r="H3205" s="4" t="s">
        <v>4538</v>
      </c>
      <c r="I3205" s="4" t="s">
        <v>4515</v>
      </c>
      <c r="J3205" s="4">
        <v>2</v>
      </c>
      <c r="K3205" s="55">
        <v>46014</v>
      </c>
      <c r="L3205" s="4" t="s">
        <v>4540</v>
      </c>
      <c r="M3205" s="4" t="s">
        <v>8655</v>
      </c>
      <c r="N3205" s="55" t="s">
        <v>4516</v>
      </c>
      <c r="O3205" s="4"/>
      <c r="P3205" s="55"/>
      <c r="Q3205" s="4"/>
      <c r="R3205" s="4"/>
      <c r="S3205" s="4"/>
      <c r="T3205" s="4" t="s">
        <v>1921</v>
      </c>
      <c r="U3205" s="4" t="s">
        <v>150</v>
      </c>
      <c r="V3205" s="4">
        <v>300082</v>
      </c>
      <c r="W3205" s="4" t="s">
        <v>8656</v>
      </c>
      <c r="X3205" s="4">
        <v>300082</v>
      </c>
      <c r="Y3205" s="4" t="s">
        <v>8656</v>
      </c>
      <c r="Z3205" s="4">
        <v>1</v>
      </c>
      <c r="AA3205" s="4" t="s">
        <v>67</v>
      </c>
      <c r="AB3205" s="4">
        <v>7</v>
      </c>
      <c r="AC3205" s="4" t="s">
        <v>6669</v>
      </c>
      <c r="AD3205" s="36">
        <v>5</v>
      </c>
      <c r="AE3205" s="36" t="s">
        <v>8657</v>
      </c>
      <c r="AF3205" s="4"/>
      <c r="AG3205" s="4"/>
      <c r="AH3205" s="4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</row>
    <row r="3206" spans="1:46" ht="15.75" customHeight="1" x14ac:dyDescent="0.35">
      <c r="A3206" s="4">
        <v>2025</v>
      </c>
      <c r="B3206" s="4" t="s">
        <v>147</v>
      </c>
      <c r="C3206" s="4" t="s">
        <v>148</v>
      </c>
      <c r="D3206" s="55">
        <v>45985</v>
      </c>
      <c r="E3206" s="4" t="s">
        <v>3708</v>
      </c>
      <c r="F3206" s="4" t="s">
        <v>3709</v>
      </c>
      <c r="G3206" s="4" t="s">
        <v>37</v>
      </c>
      <c r="H3206" s="4" t="s">
        <v>38</v>
      </c>
      <c r="I3206" s="4" t="s">
        <v>4515</v>
      </c>
      <c r="J3206" s="4">
        <v>5</v>
      </c>
      <c r="K3206" s="55">
        <v>46007</v>
      </c>
      <c r="L3206" s="4" t="s">
        <v>860</v>
      </c>
      <c r="M3206" s="4" t="s">
        <v>3632</v>
      </c>
      <c r="N3206" s="55" t="s">
        <v>4516</v>
      </c>
      <c r="O3206" s="4" t="s">
        <v>8658</v>
      </c>
      <c r="P3206" s="55">
        <v>46007</v>
      </c>
      <c r="Q3206" s="4" t="s">
        <v>8659</v>
      </c>
      <c r="R3206" s="4"/>
      <c r="S3206" s="4"/>
      <c r="T3206" s="4" t="s">
        <v>1921</v>
      </c>
      <c r="U3206" s="4" t="s">
        <v>150</v>
      </c>
      <c r="V3206" s="4">
        <v>300065</v>
      </c>
      <c r="W3206" s="4" t="s">
        <v>8660</v>
      </c>
      <c r="X3206" s="4">
        <v>300065</v>
      </c>
      <c r="Y3206" s="4" t="s">
        <v>8660</v>
      </c>
      <c r="Z3206" s="4">
        <v>1</v>
      </c>
      <c r="AA3206" s="4" t="s">
        <v>67</v>
      </c>
      <c r="AB3206" s="4">
        <v>5</v>
      </c>
      <c r="AC3206" s="4" t="s">
        <v>2660</v>
      </c>
      <c r="AD3206" s="36">
        <v>23</v>
      </c>
      <c r="AE3206" s="36" t="s">
        <v>8661</v>
      </c>
      <c r="AF3206" s="4"/>
      <c r="AG3206" s="4"/>
      <c r="AH3206" s="4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</row>
    <row r="3207" spans="1:46" ht="15.75" customHeight="1" x14ac:dyDescent="0.35">
      <c r="A3207" s="4">
        <v>2025</v>
      </c>
      <c r="B3207" s="4" t="s">
        <v>147</v>
      </c>
      <c r="C3207" s="4" t="s">
        <v>148</v>
      </c>
      <c r="D3207" s="55">
        <v>45986</v>
      </c>
      <c r="E3207" s="4" t="s">
        <v>3708</v>
      </c>
      <c r="F3207" s="4" t="s">
        <v>3709</v>
      </c>
      <c r="G3207" s="4" t="s">
        <v>37</v>
      </c>
      <c r="H3207" s="4" t="s">
        <v>38</v>
      </c>
      <c r="I3207" s="4" t="s">
        <v>4515</v>
      </c>
      <c r="J3207" s="4">
        <v>3</v>
      </c>
      <c r="K3207" s="55">
        <v>46013</v>
      </c>
      <c r="L3207" s="4" t="s">
        <v>860</v>
      </c>
      <c r="M3207" s="4" t="s">
        <v>3632</v>
      </c>
      <c r="N3207" s="55" t="s">
        <v>4516</v>
      </c>
      <c r="O3207" s="4" t="s">
        <v>8662</v>
      </c>
      <c r="P3207" s="55">
        <v>46013</v>
      </c>
      <c r="Q3207" s="4" t="s">
        <v>8663</v>
      </c>
      <c r="R3207" s="4"/>
      <c r="S3207" s="4"/>
      <c r="T3207" s="4" t="s">
        <v>1921</v>
      </c>
      <c r="U3207" s="4" t="s">
        <v>150</v>
      </c>
      <c r="V3207" s="4">
        <v>300076</v>
      </c>
      <c r="W3207" s="4" t="s">
        <v>8664</v>
      </c>
      <c r="X3207" s="4">
        <v>300076</v>
      </c>
      <c r="Y3207" s="4" t="s">
        <v>8664</v>
      </c>
      <c r="Z3207" s="4">
        <v>1</v>
      </c>
      <c r="AA3207" s="4" t="s">
        <v>67</v>
      </c>
      <c r="AB3207" s="4">
        <v>6</v>
      </c>
      <c r="AC3207" s="4" t="s">
        <v>5790</v>
      </c>
      <c r="AD3207" s="36">
        <v>11</v>
      </c>
      <c r="AE3207" s="36" t="s">
        <v>8665</v>
      </c>
      <c r="AF3207" s="4"/>
      <c r="AG3207" s="4"/>
      <c r="AH3207" s="4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</row>
    <row r="3208" spans="1:46" ht="15.75" customHeight="1" x14ac:dyDescent="0.35">
      <c r="A3208" s="4">
        <v>2025</v>
      </c>
      <c r="B3208" s="4" t="s">
        <v>147</v>
      </c>
      <c r="C3208" s="4" t="s">
        <v>148</v>
      </c>
      <c r="D3208" s="55">
        <v>45978</v>
      </c>
      <c r="E3208" s="4" t="s">
        <v>3708</v>
      </c>
      <c r="F3208" s="4" t="s">
        <v>3709</v>
      </c>
      <c r="G3208" s="4" t="s">
        <v>37</v>
      </c>
      <c r="H3208" s="4" t="s">
        <v>38</v>
      </c>
      <c r="I3208" s="4" t="s">
        <v>4515</v>
      </c>
      <c r="J3208" s="4">
        <v>2</v>
      </c>
      <c r="K3208" s="55">
        <v>45993</v>
      </c>
      <c r="L3208" s="4" t="s">
        <v>860</v>
      </c>
      <c r="M3208" s="4" t="s">
        <v>4585</v>
      </c>
      <c r="N3208" s="55" t="s">
        <v>4516</v>
      </c>
      <c r="O3208" s="4" t="s">
        <v>8666</v>
      </c>
      <c r="P3208" s="55">
        <v>45993</v>
      </c>
      <c r="Q3208" s="4" t="s">
        <v>8667</v>
      </c>
      <c r="R3208" s="4"/>
      <c r="S3208" s="4"/>
      <c r="T3208" s="4" t="s">
        <v>1921</v>
      </c>
      <c r="U3208" s="4" t="s">
        <v>150</v>
      </c>
      <c r="V3208" s="4">
        <v>300060</v>
      </c>
      <c r="W3208" s="4" t="s">
        <v>8668</v>
      </c>
      <c r="X3208" s="4">
        <v>300060</v>
      </c>
      <c r="Y3208" s="4" t="s">
        <v>8668</v>
      </c>
      <c r="Z3208" s="4">
        <v>1</v>
      </c>
      <c r="AA3208" s="4" t="s">
        <v>67</v>
      </c>
      <c r="AB3208" s="4">
        <v>5</v>
      </c>
      <c r="AC3208" s="4" t="s">
        <v>2660</v>
      </c>
      <c r="AD3208" s="36">
        <v>18</v>
      </c>
      <c r="AE3208" s="36" t="s">
        <v>4787</v>
      </c>
      <c r="AF3208" s="4"/>
      <c r="AG3208" s="4"/>
      <c r="AH3208" s="4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</row>
    <row r="3209" spans="1:46" ht="15.75" customHeight="1" x14ac:dyDescent="0.35">
      <c r="A3209" s="4">
        <v>2026</v>
      </c>
      <c r="B3209" s="4" t="s">
        <v>147</v>
      </c>
      <c r="C3209" s="4" t="s">
        <v>148</v>
      </c>
      <c r="D3209" s="55">
        <v>45982</v>
      </c>
      <c r="E3209" s="4" t="s">
        <v>3708</v>
      </c>
      <c r="F3209" s="4" t="s">
        <v>3709</v>
      </c>
      <c r="G3209" s="4" t="s">
        <v>37</v>
      </c>
      <c r="H3209" s="4" t="s">
        <v>4538</v>
      </c>
      <c r="I3209" s="4" t="s">
        <v>748</v>
      </c>
      <c r="J3209" s="4">
        <v>1</v>
      </c>
      <c r="K3209" s="55">
        <v>45985</v>
      </c>
      <c r="L3209" s="4" t="s">
        <v>4540</v>
      </c>
      <c r="M3209" s="4" t="s">
        <v>8628</v>
      </c>
      <c r="N3209" s="55" t="s">
        <v>4516</v>
      </c>
      <c r="O3209" s="4"/>
      <c r="P3209" s="55"/>
      <c r="Q3209" s="4"/>
      <c r="R3209" s="4"/>
      <c r="S3209" s="4"/>
      <c r="T3209" s="4" t="s">
        <v>1921</v>
      </c>
      <c r="U3209" s="4" t="s">
        <v>150</v>
      </c>
      <c r="V3209" s="4">
        <v>300992</v>
      </c>
      <c r="W3209" s="4" t="s">
        <v>8669</v>
      </c>
      <c r="X3209" s="4">
        <v>300992</v>
      </c>
      <c r="Y3209" s="4" t="s">
        <v>8669</v>
      </c>
      <c r="Z3209" s="4">
        <v>11</v>
      </c>
      <c r="AA3209" s="4" t="s">
        <v>310</v>
      </c>
      <c r="AB3209" s="4">
        <v>4</v>
      </c>
      <c r="AC3209" s="4" t="s">
        <v>8670</v>
      </c>
      <c r="AD3209" s="36">
        <v>3</v>
      </c>
      <c r="AE3209" s="36" t="s">
        <v>8671</v>
      </c>
      <c r="AF3209" s="4"/>
      <c r="AG3209" s="4"/>
      <c r="AH3209" s="4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</row>
    <row r="3210" spans="1:46" ht="15.75" customHeight="1" x14ac:dyDescent="0.35">
      <c r="A3210" s="4">
        <v>2026</v>
      </c>
      <c r="B3210" s="4" t="s">
        <v>147</v>
      </c>
      <c r="C3210" s="4" t="s">
        <v>148</v>
      </c>
      <c r="D3210" s="55">
        <v>45982</v>
      </c>
      <c r="E3210" s="4" t="s">
        <v>3708</v>
      </c>
      <c r="F3210" s="4" t="s">
        <v>3709</v>
      </c>
      <c r="G3210" s="4" t="s">
        <v>37</v>
      </c>
      <c r="H3210" s="4" t="s">
        <v>38</v>
      </c>
      <c r="I3210" s="4" t="s">
        <v>748</v>
      </c>
      <c r="J3210" s="4">
        <v>5</v>
      </c>
      <c r="K3210" s="55">
        <v>46083</v>
      </c>
      <c r="L3210" s="4" t="s">
        <v>860</v>
      </c>
      <c r="M3210" s="4" t="s">
        <v>5530</v>
      </c>
      <c r="N3210" s="55" t="s">
        <v>4516</v>
      </c>
      <c r="O3210" s="4" t="s">
        <v>8672</v>
      </c>
      <c r="P3210" s="55">
        <v>46083</v>
      </c>
      <c r="Q3210" s="4" t="s">
        <v>8673</v>
      </c>
      <c r="R3210" s="55">
        <v>46083</v>
      </c>
      <c r="S3210" s="4" t="s">
        <v>8674</v>
      </c>
      <c r="T3210" s="4" t="s">
        <v>1921</v>
      </c>
      <c r="U3210" s="4" t="s">
        <v>150</v>
      </c>
      <c r="V3210" s="4">
        <v>300965</v>
      </c>
      <c r="W3210" s="4" t="s">
        <v>3447</v>
      </c>
      <c r="X3210" s="4">
        <v>300965</v>
      </c>
      <c r="Y3210" s="4" t="s">
        <v>3447</v>
      </c>
      <c r="Z3210" s="4">
        <v>11</v>
      </c>
      <c r="AA3210" s="4" t="s">
        <v>310</v>
      </c>
      <c r="AB3210" s="4">
        <v>1</v>
      </c>
      <c r="AC3210" s="4" t="s">
        <v>310</v>
      </c>
      <c r="AD3210" s="36">
        <v>6</v>
      </c>
      <c r="AE3210" s="36" t="s">
        <v>3448</v>
      </c>
      <c r="AF3210" s="4"/>
      <c r="AG3210" s="4"/>
      <c r="AH3210" s="4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</row>
    <row r="3211" spans="1:46" ht="15.75" customHeight="1" x14ac:dyDescent="0.35">
      <c r="A3211" s="4">
        <v>2025</v>
      </c>
      <c r="B3211" s="4" t="s">
        <v>147</v>
      </c>
      <c r="C3211" s="4" t="s">
        <v>148</v>
      </c>
      <c r="D3211" s="55">
        <v>45978</v>
      </c>
      <c r="E3211" s="4" t="s">
        <v>3708</v>
      </c>
      <c r="F3211" s="4" t="s">
        <v>3709</v>
      </c>
      <c r="G3211" s="4" t="s">
        <v>37</v>
      </c>
      <c r="H3211" s="4" t="s">
        <v>38</v>
      </c>
      <c r="I3211" s="4" t="s">
        <v>2755</v>
      </c>
      <c r="J3211" s="4">
        <v>3</v>
      </c>
      <c r="K3211" s="55">
        <v>46015</v>
      </c>
      <c r="L3211" s="4" t="s">
        <v>860</v>
      </c>
      <c r="M3211" s="4" t="s">
        <v>3026</v>
      </c>
      <c r="N3211" s="55" t="s">
        <v>3710</v>
      </c>
      <c r="O3211" s="4" t="s">
        <v>8675</v>
      </c>
      <c r="P3211" s="55">
        <v>46015</v>
      </c>
      <c r="Q3211" s="4" t="s">
        <v>8676</v>
      </c>
      <c r="R3211" s="4"/>
      <c r="S3211" s="4"/>
      <c r="T3211" s="4" t="s">
        <v>1921</v>
      </c>
      <c r="U3211" s="4" t="s">
        <v>150</v>
      </c>
      <c r="V3211" s="4">
        <v>301769</v>
      </c>
      <c r="W3211" s="4" t="s">
        <v>8677</v>
      </c>
      <c r="X3211" s="4">
        <v>301769</v>
      </c>
      <c r="Y3211" s="4" t="s">
        <v>8677</v>
      </c>
      <c r="Z3211" s="4">
        <v>22</v>
      </c>
      <c r="AA3211" s="4" t="s">
        <v>108</v>
      </c>
      <c r="AB3211" s="4">
        <v>9</v>
      </c>
      <c r="AC3211" s="4" t="s">
        <v>108</v>
      </c>
      <c r="AD3211" s="36">
        <v>11</v>
      </c>
      <c r="AE3211" s="36" t="s">
        <v>8678</v>
      </c>
      <c r="AF3211" s="4"/>
      <c r="AG3211" s="4"/>
      <c r="AH3211" s="4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</row>
    <row r="3212" spans="1:46" ht="15.75" customHeight="1" x14ac:dyDescent="0.35">
      <c r="A3212" s="4">
        <v>2026</v>
      </c>
      <c r="B3212" s="4" t="s">
        <v>147</v>
      </c>
      <c r="C3212" s="4" t="s">
        <v>148</v>
      </c>
      <c r="D3212" s="55">
        <v>45979</v>
      </c>
      <c r="E3212" s="4" t="s">
        <v>3708</v>
      </c>
      <c r="F3212" s="4" t="s">
        <v>3709</v>
      </c>
      <c r="G3212" s="4" t="s">
        <v>37</v>
      </c>
      <c r="H3212" s="4" t="s">
        <v>38</v>
      </c>
      <c r="I3212" s="4" t="s">
        <v>5120</v>
      </c>
      <c r="J3212" s="4">
        <v>3</v>
      </c>
      <c r="K3212" s="55">
        <v>46080</v>
      </c>
      <c r="L3212" s="4" t="s">
        <v>860</v>
      </c>
      <c r="M3212" s="4" t="s">
        <v>4545</v>
      </c>
      <c r="N3212" s="55" t="s">
        <v>4546</v>
      </c>
      <c r="O3212" s="4" t="s">
        <v>8679</v>
      </c>
      <c r="P3212" s="55">
        <v>46080</v>
      </c>
      <c r="Q3212" s="4" t="s">
        <v>8680</v>
      </c>
      <c r="R3212" s="55">
        <v>46080</v>
      </c>
      <c r="S3212" s="4" t="s">
        <v>8681</v>
      </c>
      <c r="T3212" s="4">
        <v>0</v>
      </c>
      <c r="U3212" s="4" t="s">
        <v>150</v>
      </c>
      <c r="V3212" s="4">
        <v>301092</v>
      </c>
      <c r="W3212" s="4" t="s">
        <v>8682</v>
      </c>
      <c r="X3212" s="4">
        <v>301092</v>
      </c>
      <c r="Y3212" s="4" t="s">
        <v>8682</v>
      </c>
      <c r="Z3212" s="4">
        <v>12</v>
      </c>
      <c r="AA3212" s="4" t="s">
        <v>83</v>
      </c>
      <c r="AB3212" s="4">
        <v>6</v>
      </c>
      <c r="AC3212" s="4" t="s">
        <v>815</v>
      </c>
      <c r="AD3212" s="36">
        <v>3</v>
      </c>
      <c r="AE3212" s="36" t="s">
        <v>8683</v>
      </c>
      <c r="AF3212" s="4"/>
      <c r="AG3212" s="4"/>
      <c r="AH3212" s="4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</row>
    <row r="3213" spans="1:46" ht="15.75" customHeight="1" x14ac:dyDescent="0.35">
      <c r="A3213" s="4">
        <v>2026</v>
      </c>
      <c r="B3213" s="4" t="s">
        <v>62</v>
      </c>
      <c r="C3213" s="4" t="s">
        <v>62</v>
      </c>
      <c r="D3213" s="55">
        <v>45982</v>
      </c>
      <c r="E3213" s="4" t="s">
        <v>3708</v>
      </c>
      <c r="F3213" s="4" t="s">
        <v>3709</v>
      </c>
      <c r="G3213" s="4" t="s">
        <v>37</v>
      </c>
      <c r="H3213" s="4" t="s">
        <v>4538</v>
      </c>
      <c r="I3213" s="4" t="s">
        <v>4520</v>
      </c>
      <c r="J3213" s="4">
        <v>4</v>
      </c>
      <c r="K3213" s="55">
        <v>46198</v>
      </c>
      <c r="L3213" s="4" t="s">
        <v>4540</v>
      </c>
      <c r="M3213" s="4" t="s">
        <v>8684</v>
      </c>
      <c r="N3213" s="55" t="s">
        <v>3710</v>
      </c>
      <c r="O3213" s="4"/>
      <c r="P3213" s="55"/>
      <c r="Q3213" s="4"/>
      <c r="R3213" s="4"/>
      <c r="S3213" s="4"/>
      <c r="T3213" s="4" t="s">
        <v>7067</v>
      </c>
      <c r="U3213" s="4" t="s">
        <v>64</v>
      </c>
      <c r="V3213" s="4">
        <v>445</v>
      </c>
      <c r="W3213" s="4" t="s">
        <v>411</v>
      </c>
      <c r="X3213" s="4">
        <v>775</v>
      </c>
      <c r="Y3213" s="4" t="s">
        <v>412</v>
      </c>
      <c r="Z3213" s="4">
        <v>6</v>
      </c>
      <c r="AA3213" s="4" t="s">
        <v>413</v>
      </c>
      <c r="AB3213" s="4">
        <v>1</v>
      </c>
      <c r="AC3213" s="4" t="s">
        <v>413</v>
      </c>
      <c r="AD3213" s="36">
        <v>1</v>
      </c>
      <c r="AE3213" s="36" t="s">
        <v>413</v>
      </c>
      <c r="AF3213" s="4"/>
      <c r="AG3213" s="4"/>
      <c r="AH3213" s="4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</row>
    <row r="3214" spans="1:46" ht="15.75" customHeight="1" x14ac:dyDescent="0.35">
      <c r="A3214" s="4">
        <v>2025</v>
      </c>
      <c r="B3214" s="4" t="s">
        <v>147</v>
      </c>
      <c r="C3214" s="4" t="s">
        <v>148</v>
      </c>
      <c r="D3214" s="55">
        <v>45982</v>
      </c>
      <c r="E3214" s="4" t="s">
        <v>3708</v>
      </c>
      <c r="F3214" s="4" t="s">
        <v>3709</v>
      </c>
      <c r="G3214" s="4" t="s">
        <v>37</v>
      </c>
      <c r="H3214" s="4" t="s">
        <v>38</v>
      </c>
      <c r="I3214" s="4" t="s">
        <v>4520</v>
      </c>
      <c r="J3214" s="4">
        <v>2</v>
      </c>
      <c r="K3214" s="55">
        <v>46021</v>
      </c>
      <c r="L3214" s="4" t="s">
        <v>860</v>
      </c>
      <c r="M3214" s="4" t="s">
        <v>4545</v>
      </c>
      <c r="N3214" s="55" t="s">
        <v>3710</v>
      </c>
      <c r="O3214" s="4" t="s">
        <v>8685</v>
      </c>
      <c r="P3214" s="55">
        <v>46021</v>
      </c>
      <c r="Q3214" s="4" t="s">
        <v>8686</v>
      </c>
      <c r="R3214" s="4"/>
      <c r="S3214" s="4"/>
      <c r="T3214" s="4" t="s">
        <v>1921</v>
      </c>
      <c r="U3214" s="4" t="s">
        <v>150</v>
      </c>
      <c r="V3214" s="4">
        <v>300655</v>
      </c>
      <c r="W3214" s="4" t="s">
        <v>8687</v>
      </c>
      <c r="X3214" s="4">
        <v>300655</v>
      </c>
      <c r="Y3214" s="4" t="s">
        <v>8687</v>
      </c>
      <c r="Z3214" s="4">
        <v>6</v>
      </c>
      <c r="AA3214" s="4" t="s">
        <v>413</v>
      </c>
      <c r="AB3214" s="4">
        <v>11</v>
      </c>
      <c r="AC3214" s="4" t="s">
        <v>666</v>
      </c>
      <c r="AD3214" s="36">
        <v>7</v>
      </c>
      <c r="AE3214" s="36" t="s">
        <v>8688</v>
      </c>
      <c r="AF3214" s="4"/>
      <c r="AG3214" s="4"/>
      <c r="AH3214" s="4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</row>
    <row r="3215" spans="1:46" ht="15.75" customHeight="1" x14ac:dyDescent="0.35">
      <c r="A3215" s="4">
        <v>2025</v>
      </c>
      <c r="B3215" s="4" t="s">
        <v>147</v>
      </c>
      <c r="C3215" s="4" t="s">
        <v>148</v>
      </c>
      <c r="D3215" s="55">
        <v>45986</v>
      </c>
      <c r="E3215" s="4" t="s">
        <v>3708</v>
      </c>
      <c r="F3215" s="4" t="s">
        <v>3709</v>
      </c>
      <c r="G3215" s="4" t="s">
        <v>37</v>
      </c>
      <c r="H3215" s="4" t="s">
        <v>38</v>
      </c>
      <c r="I3215" s="4" t="s">
        <v>4520</v>
      </c>
      <c r="J3215" s="4">
        <v>2</v>
      </c>
      <c r="K3215" s="55">
        <v>46008</v>
      </c>
      <c r="L3215" s="4" t="s">
        <v>860</v>
      </c>
      <c r="M3215" s="4" t="s">
        <v>3185</v>
      </c>
      <c r="N3215" s="55" t="s">
        <v>4546</v>
      </c>
      <c r="O3215" s="4" t="s">
        <v>8689</v>
      </c>
      <c r="P3215" s="55">
        <v>46008</v>
      </c>
      <c r="Q3215" s="4" t="s">
        <v>8690</v>
      </c>
      <c r="R3215" s="4"/>
      <c r="S3215" s="4"/>
      <c r="T3215" s="4" t="s">
        <v>1921</v>
      </c>
      <c r="U3215" s="4" t="s">
        <v>150</v>
      </c>
      <c r="V3215" s="4">
        <v>301160</v>
      </c>
      <c r="W3215" s="4" t="s">
        <v>8691</v>
      </c>
      <c r="X3215" s="4">
        <v>301160</v>
      </c>
      <c r="Y3215" s="4" t="s">
        <v>8691</v>
      </c>
      <c r="Z3215" s="4">
        <v>13</v>
      </c>
      <c r="AA3215" s="4" t="s">
        <v>314</v>
      </c>
      <c r="AB3215" s="4">
        <v>5</v>
      </c>
      <c r="AC3215" s="4" t="s">
        <v>1585</v>
      </c>
      <c r="AD3215" s="36">
        <v>4</v>
      </c>
      <c r="AE3215" s="36" t="s">
        <v>8692</v>
      </c>
      <c r="AF3215" s="4"/>
      <c r="AG3215" s="4"/>
      <c r="AH3215" s="4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</row>
    <row r="3216" spans="1:46" ht="15.75" customHeight="1" x14ac:dyDescent="0.35">
      <c r="A3216" s="4">
        <v>2025</v>
      </c>
      <c r="B3216" s="4" t="s">
        <v>147</v>
      </c>
      <c r="C3216" s="4" t="s">
        <v>148</v>
      </c>
      <c r="D3216" s="55">
        <v>45947</v>
      </c>
      <c r="E3216" s="4" t="s">
        <v>3708</v>
      </c>
      <c r="F3216" s="4" t="s">
        <v>3709</v>
      </c>
      <c r="G3216" s="4" t="s">
        <v>37</v>
      </c>
      <c r="H3216" s="4" t="s">
        <v>38</v>
      </c>
      <c r="I3216" s="4" t="s">
        <v>5120</v>
      </c>
      <c r="J3216" s="4">
        <v>3</v>
      </c>
      <c r="K3216" s="55">
        <v>45992</v>
      </c>
      <c r="L3216" s="4" t="s">
        <v>860</v>
      </c>
      <c r="M3216" s="4" t="s">
        <v>6193</v>
      </c>
      <c r="N3216" s="55" t="s">
        <v>3710</v>
      </c>
      <c r="O3216" s="4" t="s">
        <v>8693</v>
      </c>
      <c r="P3216" s="55">
        <v>45992</v>
      </c>
      <c r="Q3216" s="4" t="s">
        <v>8694</v>
      </c>
      <c r="R3216" s="4"/>
      <c r="S3216" s="4"/>
      <c r="T3216" s="4" t="s">
        <v>1921</v>
      </c>
      <c r="U3216" s="4" t="s">
        <v>150</v>
      </c>
      <c r="V3216" s="4">
        <v>300218</v>
      </c>
      <c r="W3216" s="4" t="s">
        <v>8695</v>
      </c>
      <c r="X3216" s="4">
        <v>300218</v>
      </c>
      <c r="Y3216" s="4" t="s">
        <v>8695</v>
      </c>
      <c r="Z3216" s="4">
        <v>2</v>
      </c>
      <c r="AA3216" s="4" t="s">
        <v>72</v>
      </c>
      <c r="AB3216" s="56">
        <v>17</v>
      </c>
      <c r="AC3216" s="56" t="s">
        <v>1874</v>
      </c>
      <c r="AD3216" s="36">
        <v>5</v>
      </c>
      <c r="AE3216" s="36" t="s">
        <v>8696</v>
      </c>
      <c r="AF3216" s="4"/>
      <c r="AG3216" s="4"/>
      <c r="AH3216" s="4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</row>
    <row r="3217" spans="1:46" ht="15.75" customHeight="1" x14ac:dyDescent="0.35">
      <c r="A3217" s="4">
        <v>2025</v>
      </c>
      <c r="B3217" s="4" t="s">
        <v>147</v>
      </c>
      <c r="C3217" s="4" t="s">
        <v>148</v>
      </c>
      <c r="D3217" s="55">
        <v>45987</v>
      </c>
      <c r="E3217" s="4" t="s">
        <v>3708</v>
      </c>
      <c r="F3217" s="4" t="s">
        <v>3709</v>
      </c>
      <c r="G3217" s="4" t="s">
        <v>37</v>
      </c>
      <c r="H3217" s="4" t="s">
        <v>38</v>
      </c>
      <c r="I3217" s="4" t="s">
        <v>3923</v>
      </c>
      <c r="J3217" s="4">
        <v>2</v>
      </c>
      <c r="K3217" s="55">
        <v>45999</v>
      </c>
      <c r="L3217" s="4" t="s">
        <v>860</v>
      </c>
      <c r="M3217" s="4" t="s">
        <v>2983</v>
      </c>
      <c r="N3217" s="55" t="s">
        <v>3710</v>
      </c>
      <c r="O3217" s="4" t="s">
        <v>8697</v>
      </c>
      <c r="P3217" s="55">
        <v>45999</v>
      </c>
      <c r="Q3217" s="4" t="s">
        <v>8698</v>
      </c>
      <c r="R3217" s="4"/>
      <c r="S3217" s="4"/>
      <c r="T3217" s="4" t="s">
        <v>1921</v>
      </c>
      <c r="U3217" s="4" t="s">
        <v>150</v>
      </c>
      <c r="V3217" s="4">
        <v>301673</v>
      </c>
      <c r="W3217" s="4" t="s">
        <v>8699</v>
      </c>
      <c r="X3217" s="4">
        <v>301673</v>
      </c>
      <c r="Y3217" s="4" t="s">
        <v>8699</v>
      </c>
      <c r="Z3217" s="4">
        <v>21</v>
      </c>
      <c r="AA3217" s="4" t="s">
        <v>104</v>
      </c>
      <c r="AB3217" s="4">
        <v>9</v>
      </c>
      <c r="AC3217" s="4" t="s">
        <v>8008</v>
      </c>
      <c r="AD3217" s="36">
        <v>2</v>
      </c>
      <c r="AE3217" s="36" t="s">
        <v>8700</v>
      </c>
      <c r="AF3217" s="4"/>
      <c r="AG3217" s="4"/>
      <c r="AH3217" s="4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</row>
    <row r="3218" spans="1:46" ht="15.75" customHeight="1" x14ac:dyDescent="0.35">
      <c r="A3218" s="4">
        <v>2026</v>
      </c>
      <c r="B3218" s="4" t="s">
        <v>147</v>
      </c>
      <c r="C3218" s="4" t="s">
        <v>148</v>
      </c>
      <c r="D3218" s="55">
        <v>45982</v>
      </c>
      <c r="E3218" s="4" t="s">
        <v>3708</v>
      </c>
      <c r="F3218" s="4" t="s">
        <v>3709</v>
      </c>
      <c r="G3218" s="4" t="s">
        <v>37</v>
      </c>
      <c r="H3218" s="4" t="s">
        <v>38</v>
      </c>
      <c r="I3218" s="4" t="s">
        <v>3923</v>
      </c>
      <c r="J3218" s="4">
        <v>4</v>
      </c>
      <c r="K3218" s="55">
        <v>46048</v>
      </c>
      <c r="L3218" s="4" t="s">
        <v>860</v>
      </c>
      <c r="M3218" s="4" t="s">
        <v>2983</v>
      </c>
      <c r="N3218" s="55" t="s">
        <v>3710</v>
      </c>
      <c r="O3218" s="4" t="s">
        <v>8701</v>
      </c>
      <c r="P3218" s="55">
        <v>46048</v>
      </c>
      <c r="Q3218" s="4" t="s">
        <v>8702</v>
      </c>
      <c r="R3218" s="55">
        <v>46049</v>
      </c>
      <c r="S3218" s="4" t="s">
        <v>8703</v>
      </c>
      <c r="T3218" s="4" t="s">
        <v>1921</v>
      </c>
      <c r="U3218" s="4" t="s">
        <v>150</v>
      </c>
      <c r="V3218" s="4">
        <v>301700</v>
      </c>
      <c r="W3218" s="4" t="s">
        <v>8704</v>
      </c>
      <c r="X3218" s="4">
        <v>301700</v>
      </c>
      <c r="Y3218" s="4" t="s">
        <v>8704</v>
      </c>
      <c r="Z3218" s="4">
        <v>21</v>
      </c>
      <c r="AA3218" s="4" t="s">
        <v>104</v>
      </c>
      <c r="AB3218" s="4">
        <v>13</v>
      </c>
      <c r="AC3218" s="4" t="s">
        <v>840</v>
      </c>
      <c r="AD3218" s="36">
        <v>7</v>
      </c>
      <c r="AE3218" s="36" t="s">
        <v>8705</v>
      </c>
      <c r="AF3218" s="4"/>
      <c r="AG3218" s="4"/>
      <c r="AH3218" s="4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</row>
    <row r="3219" spans="1:46" ht="15.75" customHeight="1" x14ac:dyDescent="0.35">
      <c r="A3219" s="4">
        <v>2025</v>
      </c>
      <c r="B3219" s="4" t="s">
        <v>147</v>
      </c>
      <c r="C3219" s="4" t="s">
        <v>148</v>
      </c>
      <c r="D3219" s="55">
        <v>45985</v>
      </c>
      <c r="E3219" s="4" t="s">
        <v>3708</v>
      </c>
      <c r="F3219" s="4" t="s">
        <v>3709</v>
      </c>
      <c r="G3219" s="4" t="s">
        <v>37</v>
      </c>
      <c r="H3219" s="4" t="s">
        <v>38</v>
      </c>
      <c r="I3219" s="4" t="s">
        <v>3923</v>
      </c>
      <c r="J3219" s="4">
        <v>3</v>
      </c>
      <c r="K3219" s="55">
        <v>45959</v>
      </c>
      <c r="L3219" s="4" t="s">
        <v>860</v>
      </c>
      <c r="M3219" s="4" t="s">
        <v>2983</v>
      </c>
      <c r="N3219" s="55" t="s">
        <v>3710</v>
      </c>
      <c r="O3219" s="4" t="s">
        <v>8706</v>
      </c>
      <c r="P3219" s="55">
        <v>45959</v>
      </c>
      <c r="Q3219" s="4" t="s">
        <v>8707</v>
      </c>
      <c r="R3219" s="4"/>
      <c r="S3219" s="4"/>
      <c r="T3219" s="7" t="s">
        <v>1921</v>
      </c>
      <c r="U3219" s="4" t="s">
        <v>150</v>
      </c>
      <c r="V3219" s="4">
        <v>301638</v>
      </c>
      <c r="W3219" s="4" t="s">
        <v>8708</v>
      </c>
      <c r="X3219" s="4">
        <v>301638</v>
      </c>
      <c r="Y3219" s="4" t="s">
        <v>8708</v>
      </c>
      <c r="Z3219" s="4">
        <v>21</v>
      </c>
      <c r="AA3219" s="4" t="s">
        <v>104</v>
      </c>
      <c r="AB3219" s="4">
        <v>4</v>
      </c>
      <c r="AC3219" s="4" t="s">
        <v>4704</v>
      </c>
      <c r="AD3219" s="36">
        <v>6</v>
      </c>
      <c r="AE3219" s="36" t="s">
        <v>8709</v>
      </c>
      <c r="AF3219" s="4"/>
      <c r="AG3219" s="4"/>
      <c r="AH3219" s="4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</row>
    <row r="3220" spans="1:46" ht="15.75" customHeight="1" x14ac:dyDescent="0.35">
      <c r="A3220" s="4">
        <v>2025</v>
      </c>
      <c r="B3220" s="4" t="s">
        <v>147</v>
      </c>
      <c r="C3220" s="4" t="s">
        <v>148</v>
      </c>
      <c r="D3220" s="55">
        <v>45985</v>
      </c>
      <c r="E3220" s="4" t="s">
        <v>3708</v>
      </c>
      <c r="F3220" s="4" t="s">
        <v>3709</v>
      </c>
      <c r="G3220" s="4" t="s">
        <v>37</v>
      </c>
      <c r="H3220" s="4" t="s">
        <v>38</v>
      </c>
      <c r="I3220" s="4" t="s">
        <v>3923</v>
      </c>
      <c r="J3220" s="4">
        <v>5</v>
      </c>
      <c r="K3220" s="55">
        <v>46013</v>
      </c>
      <c r="L3220" s="4" t="s">
        <v>860</v>
      </c>
      <c r="M3220" s="4" t="s">
        <v>2983</v>
      </c>
      <c r="N3220" s="55" t="s">
        <v>3710</v>
      </c>
      <c r="O3220" s="4" t="s">
        <v>8710</v>
      </c>
      <c r="P3220" s="55">
        <v>46013</v>
      </c>
      <c r="Q3220" s="4" t="s">
        <v>8711</v>
      </c>
      <c r="R3220" s="4"/>
      <c r="S3220" s="4"/>
      <c r="T3220" s="4">
        <v>0</v>
      </c>
      <c r="U3220" s="4" t="s">
        <v>150</v>
      </c>
      <c r="V3220" s="4">
        <v>301873</v>
      </c>
      <c r="W3220" s="4" t="s">
        <v>3165</v>
      </c>
      <c r="X3220" s="4">
        <v>301873</v>
      </c>
      <c r="Y3220" s="4" t="s">
        <v>3165</v>
      </c>
      <c r="Z3220" s="4">
        <v>10</v>
      </c>
      <c r="AA3220" s="4" t="s">
        <v>256</v>
      </c>
      <c r="AB3220" s="56">
        <v>7</v>
      </c>
      <c r="AC3220" s="56" t="s">
        <v>2082</v>
      </c>
      <c r="AD3220" s="36">
        <v>5</v>
      </c>
      <c r="AE3220" s="36" t="s">
        <v>3166</v>
      </c>
      <c r="AF3220" s="4"/>
      <c r="AG3220" s="4"/>
      <c r="AH3220" s="4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</row>
    <row r="3221" spans="1:46" ht="15.75" customHeight="1" x14ac:dyDescent="0.35">
      <c r="A3221" s="4">
        <v>2025</v>
      </c>
      <c r="B3221" s="4" t="s">
        <v>147</v>
      </c>
      <c r="C3221" s="4" t="s">
        <v>207</v>
      </c>
      <c r="D3221" s="55">
        <v>45986</v>
      </c>
      <c r="E3221" s="4" t="s">
        <v>4533</v>
      </c>
      <c r="F3221" s="4" t="s">
        <v>3709</v>
      </c>
      <c r="G3221" s="4" t="s">
        <v>5808</v>
      </c>
      <c r="H3221" s="4" t="s">
        <v>38</v>
      </c>
      <c r="I3221" s="4" t="s">
        <v>4520</v>
      </c>
      <c r="J3221" s="4">
        <v>1</v>
      </c>
      <c r="K3221" s="55">
        <v>46007</v>
      </c>
      <c r="L3221" s="4" t="s">
        <v>860</v>
      </c>
      <c r="M3221" s="4" t="s">
        <v>3185</v>
      </c>
      <c r="N3221" s="55" t="s">
        <v>3710</v>
      </c>
      <c r="O3221" s="4" t="s">
        <v>8712</v>
      </c>
      <c r="P3221" s="55">
        <v>46007</v>
      </c>
      <c r="Q3221" s="4" t="s">
        <v>8713</v>
      </c>
      <c r="R3221" s="4"/>
      <c r="S3221" s="4"/>
      <c r="T3221" s="4" t="s">
        <v>1921</v>
      </c>
      <c r="U3221" s="4" t="s">
        <v>150</v>
      </c>
      <c r="V3221" s="4">
        <v>301154</v>
      </c>
      <c r="W3221" s="4" t="s">
        <v>1988</v>
      </c>
      <c r="X3221" s="4">
        <v>301154</v>
      </c>
      <c r="Y3221" s="4" t="s">
        <v>1988</v>
      </c>
      <c r="Z3221" s="4">
        <v>13</v>
      </c>
      <c r="AA3221" s="4" t="s">
        <v>314</v>
      </c>
      <c r="AB3221" s="4">
        <v>4</v>
      </c>
      <c r="AC3221" s="4" t="s">
        <v>1989</v>
      </c>
      <c r="AD3221" s="36">
        <v>1</v>
      </c>
      <c r="AE3221" s="36" t="s">
        <v>1989</v>
      </c>
      <c r="AF3221" s="4"/>
      <c r="AG3221" s="4"/>
      <c r="AH3221" s="4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</row>
    <row r="3222" spans="1:46" ht="15.75" customHeight="1" x14ac:dyDescent="0.35">
      <c r="A3222" s="4">
        <v>2025</v>
      </c>
      <c r="B3222" s="4" t="s">
        <v>147</v>
      </c>
      <c r="C3222" s="4" t="s">
        <v>207</v>
      </c>
      <c r="D3222" s="55">
        <v>45986</v>
      </c>
      <c r="E3222" s="4" t="s">
        <v>4533</v>
      </c>
      <c r="F3222" s="4" t="s">
        <v>3709</v>
      </c>
      <c r="G3222" s="4" t="s">
        <v>921</v>
      </c>
      <c r="H3222" s="4" t="s">
        <v>38</v>
      </c>
      <c r="I3222" s="4" t="s">
        <v>4520</v>
      </c>
      <c r="J3222" s="4">
        <v>1</v>
      </c>
      <c r="K3222" s="55">
        <v>46007</v>
      </c>
      <c r="L3222" s="4" t="s">
        <v>860</v>
      </c>
      <c r="M3222" s="4" t="s">
        <v>4545</v>
      </c>
      <c r="N3222" s="55" t="s">
        <v>3710</v>
      </c>
      <c r="O3222" s="4" t="s">
        <v>8714</v>
      </c>
      <c r="P3222" s="55">
        <v>46007</v>
      </c>
      <c r="Q3222" s="4" t="s">
        <v>8715</v>
      </c>
      <c r="R3222" s="4"/>
      <c r="S3222" s="4"/>
      <c r="T3222" s="4" t="s">
        <v>1921</v>
      </c>
      <c r="U3222" s="4" t="s">
        <v>150</v>
      </c>
      <c r="V3222" s="4">
        <v>300620</v>
      </c>
      <c r="W3222" s="4" t="s">
        <v>3323</v>
      </c>
      <c r="X3222" s="4">
        <v>300620</v>
      </c>
      <c r="Y3222" s="4" t="s">
        <v>3323</v>
      </c>
      <c r="Z3222" s="4">
        <v>6</v>
      </c>
      <c r="AA3222" s="4" t="s">
        <v>413</v>
      </c>
      <c r="AB3222" s="4">
        <v>7</v>
      </c>
      <c r="AC3222" s="4" t="s">
        <v>3324</v>
      </c>
      <c r="AD3222" s="36">
        <v>1</v>
      </c>
      <c r="AE3222" s="36" t="s">
        <v>3325</v>
      </c>
      <c r="AF3222" s="4"/>
      <c r="AG3222" s="4"/>
      <c r="AH3222" s="4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</row>
    <row r="3223" spans="1:46" ht="15.75" customHeight="1" x14ac:dyDescent="0.35">
      <c r="A3223" s="4">
        <v>2025</v>
      </c>
      <c r="B3223" s="4" t="s">
        <v>147</v>
      </c>
      <c r="C3223" s="4" t="s">
        <v>148</v>
      </c>
      <c r="D3223" s="55">
        <v>45987</v>
      </c>
      <c r="E3223" s="4" t="s">
        <v>3708</v>
      </c>
      <c r="F3223" s="4" t="s">
        <v>3709</v>
      </c>
      <c r="G3223" s="4" t="s">
        <v>37</v>
      </c>
      <c r="H3223" s="4" t="s">
        <v>38</v>
      </c>
      <c r="I3223" s="4" t="s">
        <v>4520</v>
      </c>
      <c r="J3223" s="56">
        <v>2</v>
      </c>
      <c r="K3223" s="57">
        <v>46017</v>
      </c>
      <c r="L3223" s="4" t="s">
        <v>860</v>
      </c>
      <c r="M3223" s="4" t="s">
        <v>3185</v>
      </c>
      <c r="N3223" s="55" t="s">
        <v>3710</v>
      </c>
      <c r="O3223" s="4" t="s">
        <v>8716</v>
      </c>
      <c r="P3223" s="55">
        <v>46017</v>
      </c>
      <c r="Q3223" s="4" t="s">
        <v>8717</v>
      </c>
      <c r="R3223" s="4"/>
      <c r="S3223" s="4"/>
      <c r="T3223" s="4" t="s">
        <v>1921</v>
      </c>
      <c r="U3223" s="4" t="s">
        <v>150</v>
      </c>
      <c r="V3223" s="4">
        <v>301202</v>
      </c>
      <c r="W3223" s="4" t="s">
        <v>8718</v>
      </c>
      <c r="X3223" s="4">
        <v>301202</v>
      </c>
      <c r="Y3223" s="4" t="s">
        <v>8718</v>
      </c>
      <c r="Z3223" s="4">
        <v>13</v>
      </c>
      <c r="AA3223" s="4" t="s">
        <v>314</v>
      </c>
      <c r="AB3223" s="4">
        <v>10</v>
      </c>
      <c r="AC3223" s="4" t="s">
        <v>3125</v>
      </c>
      <c r="AD3223" s="36">
        <v>6</v>
      </c>
      <c r="AE3223" s="36" t="s">
        <v>8719</v>
      </c>
      <c r="AF3223" s="4"/>
      <c r="AG3223" s="4"/>
      <c r="AH3223" s="4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</row>
    <row r="3224" spans="1:46" ht="15.75" customHeight="1" x14ac:dyDescent="0.35">
      <c r="A3224" s="4">
        <v>2026</v>
      </c>
      <c r="B3224" s="4" t="s">
        <v>147</v>
      </c>
      <c r="C3224" s="4" t="s">
        <v>148</v>
      </c>
      <c r="D3224" s="55">
        <v>45988</v>
      </c>
      <c r="E3224" s="4" t="s">
        <v>3708</v>
      </c>
      <c r="F3224" s="4" t="s">
        <v>3709</v>
      </c>
      <c r="G3224" s="4" t="s">
        <v>37</v>
      </c>
      <c r="H3224" s="4" t="s">
        <v>38</v>
      </c>
      <c r="I3224" s="4" t="s">
        <v>4520</v>
      </c>
      <c r="J3224" s="4">
        <v>5</v>
      </c>
      <c r="K3224" s="55">
        <v>46097</v>
      </c>
      <c r="L3224" s="4" t="s">
        <v>860</v>
      </c>
      <c r="M3224" s="4" t="s">
        <v>4545</v>
      </c>
      <c r="N3224" s="55" t="s">
        <v>3710</v>
      </c>
      <c r="O3224" s="4" t="s">
        <v>8720</v>
      </c>
      <c r="P3224" s="55">
        <v>46097</v>
      </c>
      <c r="Q3224" s="4" t="s">
        <v>8721</v>
      </c>
      <c r="R3224" s="55">
        <v>46097</v>
      </c>
      <c r="S3224" s="4" t="s">
        <v>8722</v>
      </c>
      <c r="T3224" s="4" t="s">
        <v>1921</v>
      </c>
      <c r="U3224" s="4" t="s">
        <v>150</v>
      </c>
      <c r="V3224" s="4">
        <v>300558</v>
      </c>
      <c r="W3224" s="4" t="s">
        <v>8723</v>
      </c>
      <c r="X3224" s="4">
        <v>300558</v>
      </c>
      <c r="Y3224" s="4" t="s">
        <v>8723</v>
      </c>
      <c r="Z3224" s="4">
        <v>6</v>
      </c>
      <c r="AA3224" s="4" t="s">
        <v>413</v>
      </c>
      <c r="AB3224" s="4">
        <v>1</v>
      </c>
      <c r="AC3224" s="4" t="s">
        <v>413</v>
      </c>
      <c r="AD3224" s="36">
        <v>10</v>
      </c>
      <c r="AE3224" s="36" t="s">
        <v>8724</v>
      </c>
      <c r="AF3224" s="4"/>
      <c r="AG3224" s="4"/>
      <c r="AH3224" s="4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</row>
    <row r="3225" spans="1:46" ht="15.75" customHeight="1" x14ac:dyDescent="0.35">
      <c r="A3225" s="4">
        <v>2025</v>
      </c>
      <c r="B3225" s="4" t="s">
        <v>147</v>
      </c>
      <c r="C3225" s="4" t="s">
        <v>148</v>
      </c>
      <c r="D3225" s="55">
        <v>45988</v>
      </c>
      <c r="E3225" s="4" t="s">
        <v>4420</v>
      </c>
      <c r="F3225" s="4" t="s">
        <v>3709</v>
      </c>
      <c r="G3225" s="4" t="s">
        <v>921</v>
      </c>
      <c r="H3225" s="4" t="s">
        <v>38</v>
      </c>
      <c r="I3225" s="4" t="s">
        <v>4520</v>
      </c>
      <c r="J3225" s="4">
        <v>1</v>
      </c>
      <c r="K3225" s="55">
        <v>46002</v>
      </c>
      <c r="L3225" s="4" t="s">
        <v>860</v>
      </c>
      <c r="M3225" s="4" t="s">
        <v>3185</v>
      </c>
      <c r="N3225" s="55" t="s">
        <v>5332</v>
      </c>
      <c r="O3225" s="4" t="s">
        <v>8725</v>
      </c>
      <c r="P3225" s="55">
        <v>46002</v>
      </c>
      <c r="Q3225" s="4" t="s">
        <v>8726</v>
      </c>
      <c r="R3225" s="4"/>
      <c r="S3225" s="4"/>
      <c r="T3225" s="4" t="s">
        <v>1921</v>
      </c>
      <c r="U3225" s="4" t="s">
        <v>150</v>
      </c>
      <c r="V3225" s="4">
        <v>301170</v>
      </c>
      <c r="W3225" s="4" t="s">
        <v>4468</v>
      </c>
      <c r="X3225" s="4">
        <v>301170</v>
      </c>
      <c r="Y3225" s="4" t="s">
        <v>4468</v>
      </c>
      <c r="Z3225" s="4">
        <v>13</v>
      </c>
      <c r="AA3225" s="4" t="s">
        <v>314</v>
      </c>
      <c r="AB3225" s="4">
        <v>6</v>
      </c>
      <c r="AC3225" s="4" t="s">
        <v>4469</v>
      </c>
      <c r="AD3225" s="36">
        <v>14</v>
      </c>
      <c r="AE3225" s="36" t="s">
        <v>4470</v>
      </c>
      <c r="AF3225" s="4"/>
      <c r="AG3225" s="4"/>
      <c r="AH3225" s="4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  <c r="AS3225" s="6"/>
      <c r="AT3225" s="6"/>
    </row>
    <row r="3226" spans="1:46" ht="15.75" customHeight="1" x14ac:dyDescent="0.35">
      <c r="A3226" s="4">
        <v>2026</v>
      </c>
      <c r="B3226" s="4" t="s">
        <v>147</v>
      </c>
      <c r="C3226" s="4" t="s">
        <v>148</v>
      </c>
      <c r="D3226" s="55">
        <v>45989</v>
      </c>
      <c r="E3226" s="4" t="s">
        <v>3708</v>
      </c>
      <c r="F3226" s="4" t="s">
        <v>3709</v>
      </c>
      <c r="G3226" s="4" t="s">
        <v>37</v>
      </c>
      <c r="H3226" s="4" t="s">
        <v>38</v>
      </c>
      <c r="I3226" s="4" t="s">
        <v>4520</v>
      </c>
      <c r="J3226" s="4">
        <v>5</v>
      </c>
      <c r="K3226" s="55">
        <v>46163</v>
      </c>
      <c r="L3226" s="4" t="s">
        <v>860</v>
      </c>
      <c r="M3226" s="4" t="s">
        <v>4665</v>
      </c>
      <c r="N3226" s="55" t="s">
        <v>3710</v>
      </c>
      <c r="O3226" s="4" t="s">
        <v>8727</v>
      </c>
      <c r="P3226" s="55">
        <v>46163</v>
      </c>
      <c r="Q3226" s="4" t="s">
        <v>8728</v>
      </c>
      <c r="R3226" s="55">
        <v>46167</v>
      </c>
      <c r="S3226" s="4" t="s">
        <v>8729</v>
      </c>
      <c r="T3226" s="56" t="s">
        <v>1921</v>
      </c>
      <c r="U3226" s="56" t="s">
        <v>150</v>
      </c>
      <c r="V3226" s="56">
        <v>300576</v>
      </c>
      <c r="W3226" s="56" t="s">
        <v>8730</v>
      </c>
      <c r="X3226" s="56">
        <v>300576</v>
      </c>
      <c r="Y3226" s="56" t="s">
        <v>8730</v>
      </c>
      <c r="Z3226" s="56">
        <v>6</v>
      </c>
      <c r="AA3226" s="56" t="s">
        <v>413</v>
      </c>
      <c r="AB3226" s="56">
        <v>3</v>
      </c>
      <c r="AC3226" s="56" t="s">
        <v>3642</v>
      </c>
      <c r="AD3226" s="37">
        <v>11</v>
      </c>
      <c r="AE3226" s="37" t="s">
        <v>8731</v>
      </c>
      <c r="AF3226" s="4"/>
      <c r="AG3226" s="4"/>
      <c r="AH3226" s="4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</row>
    <row r="3227" spans="1:46" ht="15.75" customHeight="1" x14ac:dyDescent="0.35">
      <c r="A3227" s="4">
        <v>2026</v>
      </c>
      <c r="B3227" s="4" t="s">
        <v>147</v>
      </c>
      <c r="C3227" s="4" t="s">
        <v>207</v>
      </c>
      <c r="D3227" s="55">
        <v>45989</v>
      </c>
      <c r="E3227" s="4" t="s">
        <v>3708</v>
      </c>
      <c r="F3227" s="4" t="s">
        <v>3709</v>
      </c>
      <c r="G3227" s="4" t="s">
        <v>37</v>
      </c>
      <c r="H3227" s="4" t="s">
        <v>38</v>
      </c>
      <c r="I3227" s="4" t="s">
        <v>4520</v>
      </c>
      <c r="J3227" s="56">
        <v>3</v>
      </c>
      <c r="K3227" s="57">
        <v>46083</v>
      </c>
      <c r="L3227" s="4" t="s">
        <v>860</v>
      </c>
      <c r="M3227" s="4" t="s">
        <v>3632</v>
      </c>
      <c r="N3227" s="55" t="s">
        <v>3710</v>
      </c>
      <c r="O3227" s="4" t="s">
        <v>8732</v>
      </c>
      <c r="P3227" s="55">
        <v>46083</v>
      </c>
      <c r="Q3227" s="4" t="s">
        <v>8733</v>
      </c>
      <c r="R3227" s="55">
        <v>46083</v>
      </c>
      <c r="S3227" s="4" t="s">
        <v>8734</v>
      </c>
      <c r="T3227" s="4" t="s">
        <v>1921</v>
      </c>
      <c r="U3227" s="4" t="s">
        <v>150</v>
      </c>
      <c r="V3227" s="4">
        <v>301171</v>
      </c>
      <c r="W3227" s="4" t="s">
        <v>1477</v>
      </c>
      <c r="X3227" s="4">
        <v>301171</v>
      </c>
      <c r="Y3227" s="4" t="s">
        <v>1477</v>
      </c>
      <c r="Z3227" s="4">
        <v>13</v>
      </c>
      <c r="AA3227" s="4" t="s">
        <v>314</v>
      </c>
      <c r="AB3227" s="4">
        <v>7</v>
      </c>
      <c r="AC3227" s="4" t="s">
        <v>449</v>
      </c>
      <c r="AD3227" s="36">
        <v>1</v>
      </c>
      <c r="AE3227" s="36" t="s">
        <v>1478</v>
      </c>
      <c r="AF3227" s="4"/>
      <c r="AG3227" s="4"/>
      <c r="AH3227" s="4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</row>
    <row r="3228" spans="1:46" ht="15.75" customHeight="1" x14ac:dyDescent="0.35">
      <c r="A3228" s="4">
        <v>2026</v>
      </c>
      <c r="B3228" s="4" t="s">
        <v>147</v>
      </c>
      <c r="C3228" s="4" t="s">
        <v>148</v>
      </c>
      <c r="D3228" s="55">
        <v>45989</v>
      </c>
      <c r="E3228" s="4" t="s">
        <v>3708</v>
      </c>
      <c r="F3228" s="4" t="s">
        <v>3709</v>
      </c>
      <c r="G3228" s="4" t="s">
        <v>37</v>
      </c>
      <c r="H3228" s="4" t="s">
        <v>38</v>
      </c>
      <c r="I3228" s="4" t="s">
        <v>4520</v>
      </c>
      <c r="J3228" s="4">
        <v>3</v>
      </c>
      <c r="K3228" s="55">
        <v>46119</v>
      </c>
      <c r="L3228" s="4" t="s">
        <v>860</v>
      </c>
      <c r="M3228" s="4" t="s">
        <v>4545</v>
      </c>
      <c r="N3228" s="55" t="s">
        <v>3710</v>
      </c>
      <c r="O3228" s="4" t="s">
        <v>8735</v>
      </c>
      <c r="P3228" s="55">
        <v>46119</v>
      </c>
      <c r="Q3228" s="4" t="s">
        <v>8736</v>
      </c>
      <c r="R3228" s="55">
        <v>46119</v>
      </c>
      <c r="S3228" s="4" t="s">
        <v>8737</v>
      </c>
      <c r="T3228" s="4" t="s">
        <v>1921</v>
      </c>
      <c r="U3228" s="4" t="s">
        <v>150</v>
      </c>
      <c r="V3228" s="4">
        <v>300559</v>
      </c>
      <c r="W3228" s="4" t="s">
        <v>8738</v>
      </c>
      <c r="X3228" s="4">
        <v>300559</v>
      </c>
      <c r="Y3228" s="4" t="s">
        <v>8738</v>
      </c>
      <c r="Z3228" s="4">
        <v>6</v>
      </c>
      <c r="AA3228" s="4" t="s">
        <v>413</v>
      </c>
      <c r="AB3228" s="4">
        <v>1</v>
      </c>
      <c r="AC3228" s="4" t="s">
        <v>413</v>
      </c>
      <c r="AD3228" s="36">
        <v>11</v>
      </c>
      <c r="AE3228" s="36" t="s">
        <v>8739</v>
      </c>
      <c r="AF3228" s="4"/>
      <c r="AG3228" s="4"/>
      <c r="AH3228" s="4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</row>
    <row r="3229" spans="1:46" ht="15.75" customHeight="1" x14ac:dyDescent="0.35">
      <c r="A3229" s="4">
        <v>2025</v>
      </c>
      <c r="B3229" s="4" t="s">
        <v>147</v>
      </c>
      <c r="C3229" s="4" t="s">
        <v>148</v>
      </c>
      <c r="D3229" s="55">
        <v>45992</v>
      </c>
      <c r="E3229" s="4" t="s">
        <v>3708</v>
      </c>
      <c r="F3229" s="4" t="s">
        <v>3709</v>
      </c>
      <c r="G3229" s="4" t="s">
        <v>37</v>
      </c>
      <c r="H3229" s="4" t="s">
        <v>38</v>
      </c>
      <c r="I3229" s="4" t="s">
        <v>4520</v>
      </c>
      <c r="J3229" s="4">
        <v>1</v>
      </c>
      <c r="K3229" s="57">
        <v>46007</v>
      </c>
      <c r="L3229" s="4" t="s">
        <v>860</v>
      </c>
      <c r="M3229" s="4" t="s">
        <v>3185</v>
      </c>
      <c r="N3229" s="55" t="s">
        <v>3710</v>
      </c>
      <c r="O3229" s="4" t="s">
        <v>8740</v>
      </c>
      <c r="P3229" s="57">
        <v>46007</v>
      </c>
      <c r="Q3229" s="4" t="s">
        <v>8741</v>
      </c>
      <c r="R3229" s="4"/>
      <c r="S3229" s="4"/>
      <c r="T3229" s="4" t="s">
        <v>1921</v>
      </c>
      <c r="U3229" s="4" t="s">
        <v>150</v>
      </c>
      <c r="V3229" s="4">
        <v>301143</v>
      </c>
      <c r="W3229" s="4" t="s">
        <v>8742</v>
      </c>
      <c r="X3229" s="4">
        <v>301143</v>
      </c>
      <c r="Y3229" s="4" t="s">
        <v>8742</v>
      </c>
      <c r="Z3229" s="4">
        <v>13</v>
      </c>
      <c r="AA3229" s="4" t="s">
        <v>314</v>
      </c>
      <c r="AB3229" s="4">
        <v>2</v>
      </c>
      <c r="AC3229" s="4" t="s">
        <v>4655</v>
      </c>
      <c r="AD3229" s="36">
        <v>4</v>
      </c>
      <c r="AE3229" s="36" t="s">
        <v>8743</v>
      </c>
      <c r="AF3229" s="4"/>
      <c r="AG3229" s="4"/>
      <c r="AH3229" s="4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</row>
    <row r="3230" spans="1:46" ht="15.75" customHeight="1" x14ac:dyDescent="0.35">
      <c r="A3230" s="4">
        <v>2026</v>
      </c>
      <c r="B3230" s="4" t="s">
        <v>147</v>
      </c>
      <c r="C3230" s="4" t="s">
        <v>148</v>
      </c>
      <c r="D3230" s="55">
        <v>45992</v>
      </c>
      <c r="E3230" s="4" t="s">
        <v>3708</v>
      </c>
      <c r="F3230" s="4" t="s">
        <v>3709</v>
      </c>
      <c r="G3230" s="4" t="s">
        <v>37</v>
      </c>
      <c r="H3230" s="4" t="s">
        <v>38</v>
      </c>
      <c r="I3230" s="4" t="s">
        <v>4520</v>
      </c>
      <c r="J3230" s="4">
        <v>2</v>
      </c>
      <c r="K3230" s="55">
        <v>46035</v>
      </c>
      <c r="L3230" s="4" t="s">
        <v>860</v>
      </c>
      <c r="M3230" s="4" t="s">
        <v>4665</v>
      </c>
      <c r="N3230" s="55" t="s">
        <v>3710</v>
      </c>
      <c r="O3230" s="4" t="s">
        <v>8744</v>
      </c>
      <c r="P3230" s="55">
        <v>46035</v>
      </c>
      <c r="Q3230" s="4" t="s">
        <v>8745</v>
      </c>
      <c r="R3230" s="58">
        <v>46035</v>
      </c>
      <c r="S3230" s="4" t="s">
        <v>8746</v>
      </c>
      <c r="T3230" s="56" t="s">
        <v>1921</v>
      </c>
      <c r="U3230" s="56" t="s">
        <v>150</v>
      </c>
      <c r="V3230" s="56">
        <v>300556</v>
      </c>
      <c r="W3230" s="56" t="s">
        <v>8747</v>
      </c>
      <c r="X3230" s="56">
        <v>300556</v>
      </c>
      <c r="Y3230" s="56" t="s">
        <v>8748</v>
      </c>
      <c r="Z3230" s="56">
        <v>6</v>
      </c>
      <c r="AA3230" s="56" t="s">
        <v>413</v>
      </c>
      <c r="AB3230" s="56">
        <v>1</v>
      </c>
      <c r="AC3230" s="56" t="s">
        <v>413</v>
      </c>
      <c r="AD3230" s="37">
        <v>8</v>
      </c>
      <c r="AE3230" s="37" t="s">
        <v>8749</v>
      </c>
      <c r="AF3230" s="4"/>
      <c r="AG3230" s="4"/>
      <c r="AH3230" s="4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</row>
    <row r="3231" spans="1:46" ht="15.75" customHeight="1" x14ac:dyDescent="0.35">
      <c r="A3231" s="4">
        <v>2025</v>
      </c>
      <c r="B3231" s="4" t="s">
        <v>147</v>
      </c>
      <c r="C3231" s="4" t="s">
        <v>148</v>
      </c>
      <c r="D3231" s="55">
        <v>45992</v>
      </c>
      <c r="E3231" s="4" t="s">
        <v>3708</v>
      </c>
      <c r="F3231" s="4" t="s">
        <v>3709</v>
      </c>
      <c r="G3231" s="4" t="s">
        <v>37</v>
      </c>
      <c r="H3231" s="4" t="s">
        <v>38</v>
      </c>
      <c r="I3231" s="4" t="s">
        <v>4520</v>
      </c>
      <c r="J3231" s="4">
        <v>1</v>
      </c>
      <c r="K3231" s="55">
        <v>46017</v>
      </c>
      <c r="L3231" s="4" t="s">
        <v>860</v>
      </c>
      <c r="M3231" s="4" t="s">
        <v>4545</v>
      </c>
      <c r="N3231" s="55" t="s">
        <v>3710</v>
      </c>
      <c r="O3231" s="4" t="s">
        <v>8750</v>
      </c>
      <c r="P3231" s="55">
        <v>46017</v>
      </c>
      <c r="Q3231" s="4" t="s">
        <v>8751</v>
      </c>
      <c r="R3231" s="4"/>
      <c r="S3231" s="4"/>
      <c r="T3231" s="56" t="s">
        <v>1921</v>
      </c>
      <c r="U3231" s="56" t="s">
        <v>150</v>
      </c>
      <c r="V3231" s="4">
        <v>300572</v>
      </c>
      <c r="W3231" s="56" t="s">
        <v>8752</v>
      </c>
      <c r="X3231" s="4">
        <v>300572</v>
      </c>
      <c r="Y3231" s="4" t="s">
        <v>8752</v>
      </c>
      <c r="Z3231" s="4">
        <v>6</v>
      </c>
      <c r="AA3231" s="4" t="s">
        <v>413</v>
      </c>
      <c r="AB3231" s="4">
        <v>3</v>
      </c>
      <c r="AC3231" s="4" t="s">
        <v>3642</v>
      </c>
      <c r="AD3231" s="36">
        <v>7</v>
      </c>
      <c r="AE3231" s="36" t="s">
        <v>8753</v>
      </c>
      <c r="AF3231" s="4"/>
      <c r="AG3231" s="4"/>
      <c r="AH3231" s="4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</row>
    <row r="3232" spans="1:46" ht="15.75" customHeight="1" x14ac:dyDescent="0.35">
      <c r="A3232" s="4">
        <v>2026</v>
      </c>
      <c r="B3232" s="4" t="s">
        <v>147</v>
      </c>
      <c r="C3232" s="4" t="s">
        <v>148</v>
      </c>
      <c r="D3232" s="55">
        <v>46015</v>
      </c>
      <c r="E3232" s="4" t="s">
        <v>3708</v>
      </c>
      <c r="F3232" s="4" t="s">
        <v>3709</v>
      </c>
      <c r="G3232" s="4" t="s">
        <v>37</v>
      </c>
      <c r="H3232" s="4" t="s">
        <v>38</v>
      </c>
      <c r="I3232" s="4" t="s">
        <v>5120</v>
      </c>
      <c r="J3232" s="4">
        <v>3</v>
      </c>
      <c r="K3232" s="55">
        <v>46049</v>
      </c>
      <c r="L3232" s="4" t="s">
        <v>860</v>
      </c>
      <c r="M3232" s="4" t="s">
        <v>4545</v>
      </c>
      <c r="N3232" s="55" t="s">
        <v>3710</v>
      </c>
      <c r="O3232" s="4" t="s">
        <v>8754</v>
      </c>
      <c r="P3232" s="55">
        <v>46049</v>
      </c>
      <c r="Q3232" s="4" t="s">
        <v>8755</v>
      </c>
      <c r="R3232" s="55">
        <v>46049</v>
      </c>
      <c r="S3232" s="4" t="s">
        <v>8756</v>
      </c>
      <c r="T3232" s="4" t="s">
        <v>1921</v>
      </c>
      <c r="U3232" s="4" t="s">
        <v>150</v>
      </c>
      <c r="V3232" s="4">
        <v>301038</v>
      </c>
      <c r="W3232" s="4" t="s">
        <v>8757</v>
      </c>
      <c r="X3232" s="4">
        <v>301038</v>
      </c>
      <c r="Y3232" s="4" t="s">
        <v>8757</v>
      </c>
      <c r="Z3232" s="4">
        <v>12</v>
      </c>
      <c r="AA3232" s="4" t="s">
        <v>83</v>
      </c>
      <c r="AB3232" s="4">
        <v>2</v>
      </c>
      <c r="AC3232" s="4" t="s">
        <v>1391</v>
      </c>
      <c r="AD3232" s="36">
        <v>8</v>
      </c>
      <c r="AE3232" s="36" t="s">
        <v>8758</v>
      </c>
      <c r="AF3232" s="4"/>
      <c r="AG3232" s="4"/>
      <c r="AH3232" s="4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</row>
    <row r="3233" spans="1:46" ht="15.75" customHeight="1" x14ac:dyDescent="0.35">
      <c r="A3233" s="4">
        <v>2025</v>
      </c>
      <c r="B3233" s="4" t="s">
        <v>147</v>
      </c>
      <c r="C3233" s="4" t="s">
        <v>148</v>
      </c>
      <c r="D3233" s="55">
        <v>45986</v>
      </c>
      <c r="E3233" s="4" t="s">
        <v>3708</v>
      </c>
      <c r="F3233" s="4" t="s">
        <v>3709</v>
      </c>
      <c r="G3233" s="4" t="s">
        <v>37</v>
      </c>
      <c r="H3233" s="4" t="s">
        <v>38</v>
      </c>
      <c r="I3233" s="4" t="s">
        <v>5120</v>
      </c>
      <c r="J3233" s="4">
        <v>4</v>
      </c>
      <c r="K3233" s="57">
        <v>46006</v>
      </c>
      <c r="L3233" s="4" t="s">
        <v>860</v>
      </c>
      <c r="M3233" s="4" t="s">
        <v>6193</v>
      </c>
      <c r="N3233" s="55" t="s">
        <v>3710</v>
      </c>
      <c r="O3233" s="4" t="s">
        <v>8759</v>
      </c>
      <c r="P3233" s="57">
        <v>46006</v>
      </c>
      <c r="Q3233" s="4" t="s">
        <v>8760</v>
      </c>
      <c r="R3233" s="4"/>
      <c r="S3233" s="4"/>
      <c r="T3233" s="4" t="s">
        <v>1921</v>
      </c>
      <c r="U3233" s="4" t="s">
        <v>150</v>
      </c>
      <c r="V3233" s="4">
        <v>300235</v>
      </c>
      <c r="W3233" s="4" t="s">
        <v>8761</v>
      </c>
      <c r="X3233" s="4">
        <v>300235</v>
      </c>
      <c r="Y3233" s="4" t="s">
        <v>8761</v>
      </c>
      <c r="Z3233" s="4">
        <v>2</v>
      </c>
      <c r="AA3233" s="4" t="s">
        <v>72</v>
      </c>
      <c r="AB3233" s="4">
        <v>19</v>
      </c>
      <c r="AC3233" s="4" t="s">
        <v>818</v>
      </c>
      <c r="AD3233" s="36">
        <v>3</v>
      </c>
      <c r="AE3233" s="36" t="s">
        <v>8762</v>
      </c>
      <c r="AF3233" s="4"/>
      <c r="AG3233" s="4"/>
      <c r="AH3233" s="4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  <c r="AS3233" s="6"/>
      <c r="AT3233" s="6"/>
    </row>
    <row r="3234" spans="1:46" ht="15.75" customHeight="1" x14ac:dyDescent="0.35">
      <c r="A3234" s="4">
        <v>2026</v>
      </c>
      <c r="B3234" s="4" t="s">
        <v>147</v>
      </c>
      <c r="C3234" s="4" t="s">
        <v>148</v>
      </c>
      <c r="D3234" s="55">
        <v>45989</v>
      </c>
      <c r="E3234" s="4" t="s">
        <v>4420</v>
      </c>
      <c r="F3234" s="4" t="s">
        <v>3709</v>
      </c>
      <c r="G3234" s="4" t="s">
        <v>921</v>
      </c>
      <c r="H3234" s="4" t="s">
        <v>38</v>
      </c>
      <c r="I3234" s="4" t="s">
        <v>4515</v>
      </c>
      <c r="J3234" s="56">
        <v>3</v>
      </c>
      <c r="K3234" s="57">
        <v>46031</v>
      </c>
      <c r="L3234" s="4" t="s">
        <v>860</v>
      </c>
      <c r="M3234" s="4" t="s">
        <v>3632</v>
      </c>
      <c r="N3234" s="55" t="s">
        <v>4516</v>
      </c>
      <c r="O3234" s="4" t="s">
        <v>8763</v>
      </c>
      <c r="P3234" s="55">
        <v>46031</v>
      </c>
      <c r="Q3234" s="4" t="s">
        <v>8764</v>
      </c>
      <c r="R3234" s="55">
        <v>46036</v>
      </c>
      <c r="S3234" s="4" t="s">
        <v>8765</v>
      </c>
      <c r="T3234" s="4" t="s">
        <v>1921</v>
      </c>
      <c r="U3234" s="4" t="s">
        <v>150</v>
      </c>
      <c r="V3234" s="4">
        <v>300019</v>
      </c>
      <c r="W3234" s="4" t="s">
        <v>4825</v>
      </c>
      <c r="X3234" s="4">
        <v>300019</v>
      </c>
      <c r="Y3234" s="4" t="s">
        <v>4825</v>
      </c>
      <c r="Z3234" s="4">
        <v>1</v>
      </c>
      <c r="AA3234" s="4" t="s">
        <v>67</v>
      </c>
      <c r="AB3234" s="4">
        <v>1</v>
      </c>
      <c r="AC3234" s="4" t="s">
        <v>68</v>
      </c>
      <c r="AD3234" s="36">
        <v>19</v>
      </c>
      <c r="AE3234" s="36" t="s">
        <v>4826</v>
      </c>
      <c r="AF3234" s="4"/>
      <c r="AG3234" s="4"/>
      <c r="AH3234" s="4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</row>
    <row r="3235" spans="1:46" ht="15.75" customHeight="1" x14ac:dyDescent="0.35">
      <c r="A3235" s="4">
        <v>2026</v>
      </c>
      <c r="B3235" s="4" t="s">
        <v>147</v>
      </c>
      <c r="C3235" s="4" t="s">
        <v>148</v>
      </c>
      <c r="D3235" s="55">
        <v>45987</v>
      </c>
      <c r="E3235" s="4" t="s">
        <v>3708</v>
      </c>
      <c r="F3235" s="4" t="s">
        <v>3709</v>
      </c>
      <c r="G3235" s="4" t="s">
        <v>37</v>
      </c>
      <c r="H3235" s="4" t="s">
        <v>38</v>
      </c>
      <c r="I3235" s="4" t="s">
        <v>748</v>
      </c>
      <c r="J3235" s="4">
        <v>3</v>
      </c>
      <c r="K3235" s="55">
        <v>46086</v>
      </c>
      <c r="L3235" s="4" t="s">
        <v>860</v>
      </c>
      <c r="M3235" s="4" t="s">
        <v>5415</v>
      </c>
      <c r="N3235" s="55" t="s">
        <v>3710</v>
      </c>
      <c r="O3235" s="4" t="s">
        <v>8766</v>
      </c>
      <c r="P3235" s="55">
        <v>46132</v>
      </c>
      <c r="Q3235" s="4" t="s">
        <v>8767</v>
      </c>
      <c r="R3235" s="55">
        <v>46132</v>
      </c>
      <c r="S3235" s="4" t="s">
        <v>8768</v>
      </c>
      <c r="T3235" s="56" t="s">
        <v>1921</v>
      </c>
      <c r="U3235" s="56" t="s">
        <v>150</v>
      </c>
      <c r="V3235" s="56">
        <v>301496</v>
      </c>
      <c r="W3235" s="56" t="s">
        <v>8769</v>
      </c>
      <c r="X3235" s="56">
        <v>301496</v>
      </c>
      <c r="Y3235" s="56" t="s">
        <v>8769</v>
      </c>
      <c r="Z3235" s="56">
        <v>18</v>
      </c>
      <c r="AA3235" s="56" t="s">
        <v>94</v>
      </c>
      <c r="AB3235" s="56">
        <v>2</v>
      </c>
      <c r="AC3235" s="56" t="s">
        <v>3234</v>
      </c>
      <c r="AD3235" s="37">
        <v>10</v>
      </c>
      <c r="AE3235" s="37" t="s">
        <v>8770</v>
      </c>
      <c r="AF3235" s="4"/>
      <c r="AG3235" s="4"/>
      <c r="AH3235" s="4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  <c r="AS3235" s="6"/>
      <c r="AT3235" s="6"/>
    </row>
    <row r="3236" spans="1:46" ht="15.75" customHeight="1" x14ac:dyDescent="0.35">
      <c r="A3236" s="4">
        <v>2025</v>
      </c>
      <c r="B3236" s="4" t="s">
        <v>147</v>
      </c>
      <c r="C3236" s="4" t="s">
        <v>148</v>
      </c>
      <c r="D3236" s="55">
        <v>45961</v>
      </c>
      <c r="E3236" s="4" t="s">
        <v>3708</v>
      </c>
      <c r="F3236" s="4" t="s">
        <v>3709</v>
      </c>
      <c r="G3236" s="4" t="s">
        <v>37</v>
      </c>
      <c r="H3236" s="4" t="s">
        <v>38</v>
      </c>
      <c r="I3236" s="4" t="s">
        <v>4515</v>
      </c>
      <c r="J3236" s="56">
        <v>2</v>
      </c>
      <c r="K3236" s="57">
        <v>45989</v>
      </c>
      <c r="L3236" s="4" t="s">
        <v>860</v>
      </c>
      <c r="M3236" s="4" t="s">
        <v>4585</v>
      </c>
      <c r="N3236" s="55" t="s">
        <v>4516</v>
      </c>
      <c r="O3236" s="4" t="s">
        <v>8771</v>
      </c>
      <c r="P3236" s="55">
        <v>45989</v>
      </c>
      <c r="Q3236" s="4" t="s">
        <v>8772</v>
      </c>
      <c r="R3236" s="4"/>
      <c r="S3236" s="4"/>
      <c r="T3236" s="4" t="s">
        <v>1921</v>
      </c>
      <c r="U3236" s="4" t="s">
        <v>150</v>
      </c>
      <c r="V3236" s="4">
        <v>300051</v>
      </c>
      <c r="W3236" s="4" t="s">
        <v>8773</v>
      </c>
      <c r="X3236" s="4">
        <v>300051</v>
      </c>
      <c r="Y3236" s="4" t="s">
        <v>8773</v>
      </c>
      <c r="Z3236" s="4">
        <v>1</v>
      </c>
      <c r="AA3236" s="4" t="s">
        <v>67</v>
      </c>
      <c r="AB3236" s="4">
        <v>5</v>
      </c>
      <c r="AC3236" s="4" t="s">
        <v>2660</v>
      </c>
      <c r="AD3236" s="36">
        <v>9</v>
      </c>
      <c r="AE3236" s="36" t="s">
        <v>2660</v>
      </c>
      <c r="AF3236" s="4"/>
      <c r="AG3236" s="4"/>
      <c r="AH3236" s="4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</row>
    <row r="3237" spans="1:46" ht="15.75" customHeight="1" x14ac:dyDescent="0.35">
      <c r="A3237" s="4">
        <v>2025</v>
      </c>
      <c r="B3237" s="4" t="s">
        <v>147</v>
      </c>
      <c r="C3237" s="4" t="s">
        <v>148</v>
      </c>
      <c r="D3237" s="55">
        <v>45962</v>
      </c>
      <c r="E3237" s="4" t="s">
        <v>3708</v>
      </c>
      <c r="F3237" s="4" t="s">
        <v>3709</v>
      </c>
      <c r="G3237" s="4" t="s">
        <v>37</v>
      </c>
      <c r="H3237" s="4" t="s">
        <v>38</v>
      </c>
      <c r="I3237" s="4" t="s">
        <v>2948</v>
      </c>
      <c r="J3237" s="4">
        <v>3</v>
      </c>
      <c r="K3237" s="55">
        <v>46002</v>
      </c>
      <c r="L3237" s="4" t="s">
        <v>860</v>
      </c>
      <c r="M3237" s="4" t="s">
        <v>2983</v>
      </c>
      <c r="N3237" s="55" t="s">
        <v>4516</v>
      </c>
      <c r="O3237" s="4" t="s">
        <v>8774</v>
      </c>
      <c r="P3237" s="55">
        <v>46002</v>
      </c>
      <c r="Q3237" s="4" t="s">
        <v>8775</v>
      </c>
      <c r="R3237" s="4"/>
      <c r="S3237" s="4"/>
      <c r="T3237" s="56">
        <v>0</v>
      </c>
      <c r="U3237" s="56" t="s">
        <v>150</v>
      </c>
      <c r="V3237" s="56">
        <v>300347</v>
      </c>
      <c r="W3237" s="56" t="s">
        <v>1980</v>
      </c>
      <c r="X3237" s="56">
        <v>300347</v>
      </c>
      <c r="Y3237" s="56" t="s">
        <v>1980</v>
      </c>
      <c r="Z3237" s="56">
        <v>4</v>
      </c>
      <c r="AA3237" s="56" t="s">
        <v>301</v>
      </c>
      <c r="AB3237" s="56">
        <v>1</v>
      </c>
      <c r="AC3237" s="56" t="s">
        <v>301</v>
      </c>
      <c r="AD3237" s="37">
        <v>17</v>
      </c>
      <c r="AE3237" s="37" t="s">
        <v>1981</v>
      </c>
      <c r="AF3237" s="4"/>
      <c r="AG3237" s="4"/>
      <c r="AH3237" s="4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</row>
    <row r="3238" spans="1:46" ht="15.75" customHeight="1" x14ac:dyDescent="0.35">
      <c r="A3238" s="4">
        <v>2026</v>
      </c>
      <c r="B3238" s="4" t="s">
        <v>147</v>
      </c>
      <c r="C3238" s="4" t="s">
        <v>148</v>
      </c>
      <c r="D3238" s="55">
        <v>45980</v>
      </c>
      <c r="E3238" s="4" t="s">
        <v>3708</v>
      </c>
      <c r="F3238" s="4" t="s">
        <v>3709</v>
      </c>
      <c r="G3238" s="4" t="s">
        <v>37</v>
      </c>
      <c r="H3238" s="4" t="s">
        <v>38</v>
      </c>
      <c r="I3238" s="4" t="s">
        <v>5120</v>
      </c>
      <c r="J3238" s="4">
        <v>3</v>
      </c>
      <c r="K3238" s="55">
        <v>46056</v>
      </c>
      <c r="L3238" s="4" t="s">
        <v>860</v>
      </c>
      <c r="M3238" s="4" t="s">
        <v>6193</v>
      </c>
      <c r="N3238" s="55" t="s">
        <v>3710</v>
      </c>
      <c r="O3238" s="4" t="s">
        <v>8776</v>
      </c>
      <c r="P3238" s="55">
        <v>46056</v>
      </c>
      <c r="Q3238" s="4" t="s">
        <v>8777</v>
      </c>
      <c r="R3238" s="55">
        <v>46056</v>
      </c>
      <c r="S3238" s="4" t="s">
        <v>8778</v>
      </c>
      <c r="T3238" s="56">
        <v>0</v>
      </c>
      <c r="U3238" s="56" t="s">
        <v>150</v>
      </c>
      <c r="V3238" s="56">
        <v>300106</v>
      </c>
      <c r="W3238" s="56" t="s">
        <v>8779</v>
      </c>
      <c r="X3238" s="56">
        <v>300106</v>
      </c>
      <c r="Y3238" s="56" t="s">
        <v>8779</v>
      </c>
      <c r="Z3238" s="56">
        <v>2</v>
      </c>
      <c r="AA3238" s="56" t="s">
        <v>72</v>
      </c>
      <c r="AB3238" s="56">
        <v>3</v>
      </c>
      <c r="AC3238" s="56" t="s">
        <v>1924</v>
      </c>
      <c r="AD3238" s="37">
        <v>5</v>
      </c>
      <c r="AE3238" s="37" t="s">
        <v>8780</v>
      </c>
      <c r="AF3238" s="4"/>
      <c r="AG3238" s="4"/>
      <c r="AH3238" s="4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  <c r="AS3238" s="6"/>
      <c r="AT3238" s="6"/>
    </row>
    <row r="3239" spans="1:46" ht="15.75" customHeight="1" x14ac:dyDescent="0.35">
      <c r="A3239" s="4">
        <v>2026</v>
      </c>
      <c r="B3239" s="4" t="s">
        <v>147</v>
      </c>
      <c r="C3239" s="4" t="s">
        <v>148</v>
      </c>
      <c r="D3239" s="55">
        <v>45981</v>
      </c>
      <c r="E3239" s="4" t="s">
        <v>3708</v>
      </c>
      <c r="F3239" s="4" t="s">
        <v>3709</v>
      </c>
      <c r="G3239" s="4" t="s">
        <v>37</v>
      </c>
      <c r="H3239" s="4" t="s">
        <v>38</v>
      </c>
      <c r="I3239" s="4" t="s">
        <v>5120</v>
      </c>
      <c r="J3239" s="4">
        <v>2</v>
      </c>
      <c r="K3239" s="55">
        <v>46139</v>
      </c>
      <c r="L3239" s="4" t="s">
        <v>860</v>
      </c>
      <c r="M3239" s="4" t="s">
        <v>6193</v>
      </c>
      <c r="N3239" s="55" t="s">
        <v>3710</v>
      </c>
      <c r="O3239" s="4" t="s">
        <v>8781</v>
      </c>
      <c r="P3239" s="55">
        <v>46139</v>
      </c>
      <c r="Q3239" s="4" t="s">
        <v>8782</v>
      </c>
      <c r="R3239" s="55">
        <v>46139</v>
      </c>
      <c r="S3239" s="4" t="s">
        <v>8783</v>
      </c>
      <c r="T3239" s="4">
        <v>0</v>
      </c>
      <c r="U3239" s="4" t="s">
        <v>150</v>
      </c>
      <c r="V3239" s="4">
        <v>300156</v>
      </c>
      <c r="W3239" s="4" t="s">
        <v>1532</v>
      </c>
      <c r="X3239" s="4">
        <v>300156</v>
      </c>
      <c r="Y3239" s="4" t="s">
        <v>1532</v>
      </c>
      <c r="Z3239" s="4">
        <v>2</v>
      </c>
      <c r="AA3239" s="4" t="s">
        <v>72</v>
      </c>
      <c r="AB3239" s="4">
        <v>10</v>
      </c>
      <c r="AC3239" s="4" t="s">
        <v>662</v>
      </c>
      <c r="AD3239" s="36">
        <v>7</v>
      </c>
      <c r="AE3239" s="36" t="s">
        <v>1533</v>
      </c>
      <c r="AF3239" s="4"/>
      <c r="AG3239" s="4"/>
      <c r="AH3239" s="4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</row>
    <row r="3240" spans="1:46" ht="15.75" customHeight="1" x14ac:dyDescent="0.35">
      <c r="A3240" s="4">
        <v>2025</v>
      </c>
      <c r="B3240" s="4" t="s">
        <v>147</v>
      </c>
      <c r="C3240" s="4" t="s">
        <v>148</v>
      </c>
      <c r="D3240" s="55">
        <v>45989</v>
      </c>
      <c r="E3240" s="4" t="s">
        <v>3708</v>
      </c>
      <c r="F3240" s="4" t="s">
        <v>3709</v>
      </c>
      <c r="G3240" s="4" t="s">
        <v>37</v>
      </c>
      <c r="H3240" s="4" t="s">
        <v>38</v>
      </c>
      <c r="I3240" s="4" t="s">
        <v>3923</v>
      </c>
      <c r="J3240" s="56">
        <v>3</v>
      </c>
      <c r="K3240" s="57">
        <v>46022</v>
      </c>
      <c r="L3240" s="4" t="s">
        <v>860</v>
      </c>
      <c r="M3240" s="4" t="s">
        <v>2983</v>
      </c>
      <c r="N3240" s="55" t="s">
        <v>3710</v>
      </c>
      <c r="O3240" s="4" t="s">
        <v>8784</v>
      </c>
      <c r="P3240" s="55">
        <v>46022</v>
      </c>
      <c r="Q3240" s="4" t="s">
        <v>8785</v>
      </c>
      <c r="R3240" s="4"/>
      <c r="S3240" s="4"/>
      <c r="T3240" s="4" t="s">
        <v>1921</v>
      </c>
      <c r="U3240" s="4" t="s">
        <v>150</v>
      </c>
      <c r="V3240" s="4">
        <v>300920</v>
      </c>
      <c r="W3240" s="4" t="s">
        <v>8786</v>
      </c>
      <c r="X3240" s="4">
        <v>300920</v>
      </c>
      <c r="Y3240" s="4" t="s">
        <v>8786</v>
      </c>
      <c r="Z3240" s="4">
        <v>10</v>
      </c>
      <c r="AA3240" s="4" t="s">
        <v>256</v>
      </c>
      <c r="AB3240" s="4">
        <v>5</v>
      </c>
      <c r="AC3240" s="4" t="s">
        <v>736</v>
      </c>
      <c r="AD3240" s="36">
        <v>5</v>
      </c>
      <c r="AE3240" s="36" t="s">
        <v>8787</v>
      </c>
      <c r="AF3240" s="4"/>
      <c r="AG3240" s="4"/>
      <c r="AH3240" s="4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</row>
    <row r="3241" spans="1:46" ht="15.75" customHeight="1" x14ac:dyDescent="0.35">
      <c r="A3241" s="4">
        <v>2026</v>
      </c>
      <c r="B3241" s="4" t="s">
        <v>147</v>
      </c>
      <c r="C3241" s="4" t="s">
        <v>148</v>
      </c>
      <c r="D3241" s="55">
        <v>45988</v>
      </c>
      <c r="E3241" s="4" t="s">
        <v>3708</v>
      </c>
      <c r="F3241" s="4" t="s">
        <v>3709</v>
      </c>
      <c r="G3241" s="4" t="s">
        <v>37</v>
      </c>
      <c r="H3241" s="4" t="s">
        <v>38</v>
      </c>
      <c r="I3241" s="4" t="s">
        <v>4539</v>
      </c>
      <c r="J3241" s="4">
        <v>3</v>
      </c>
      <c r="K3241" s="55">
        <v>46044</v>
      </c>
      <c r="L3241" s="4" t="s">
        <v>860</v>
      </c>
      <c r="M3241" s="4" t="s">
        <v>3632</v>
      </c>
      <c r="N3241" s="55" t="s">
        <v>3710</v>
      </c>
      <c r="O3241" s="4" t="s">
        <v>8788</v>
      </c>
      <c r="P3241" s="55">
        <v>46044</v>
      </c>
      <c r="Q3241" s="4" t="s">
        <v>8789</v>
      </c>
      <c r="R3241" s="55">
        <v>46044</v>
      </c>
      <c r="S3241" s="4" t="s">
        <v>8790</v>
      </c>
      <c r="T3241" s="56">
        <v>0</v>
      </c>
      <c r="U3241" s="56" t="s">
        <v>150</v>
      </c>
      <c r="V3241" s="56">
        <v>300478</v>
      </c>
      <c r="W3241" s="56" t="s">
        <v>1507</v>
      </c>
      <c r="X3241" s="56">
        <v>300478</v>
      </c>
      <c r="Y3241" s="56" t="s">
        <v>1507</v>
      </c>
      <c r="Z3241" s="56">
        <v>5</v>
      </c>
      <c r="AA3241" s="56" t="s">
        <v>77</v>
      </c>
      <c r="AB3241" s="56">
        <v>5</v>
      </c>
      <c r="AC3241" s="56" t="s">
        <v>773</v>
      </c>
      <c r="AD3241" s="37">
        <v>8</v>
      </c>
      <c r="AE3241" s="37" t="s">
        <v>1508</v>
      </c>
      <c r="AF3241" s="4"/>
      <c r="AG3241" s="4"/>
      <c r="AH3241" s="4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</row>
    <row r="3242" spans="1:46" ht="15.75" customHeight="1" x14ac:dyDescent="0.35">
      <c r="A3242" s="4">
        <v>2026</v>
      </c>
      <c r="B3242" s="4" t="s">
        <v>147</v>
      </c>
      <c r="C3242" s="4" t="s">
        <v>148</v>
      </c>
      <c r="D3242" s="55">
        <v>45985</v>
      </c>
      <c r="E3242" s="4" t="s">
        <v>3708</v>
      </c>
      <c r="F3242" s="4" t="s">
        <v>3709</v>
      </c>
      <c r="G3242" s="4" t="s">
        <v>37</v>
      </c>
      <c r="H3242" s="4" t="s">
        <v>38</v>
      </c>
      <c r="I3242" s="4" t="s">
        <v>3923</v>
      </c>
      <c r="J3242" s="4">
        <v>3</v>
      </c>
      <c r="K3242" s="55">
        <v>46079</v>
      </c>
      <c r="L3242" s="4" t="s">
        <v>860</v>
      </c>
      <c r="M3242" s="4" t="s">
        <v>2983</v>
      </c>
      <c r="N3242" s="55" t="s">
        <v>3710</v>
      </c>
      <c r="O3242" s="4" t="s">
        <v>8791</v>
      </c>
      <c r="P3242" s="55">
        <v>46079</v>
      </c>
      <c r="Q3242" s="4" t="s">
        <v>8792</v>
      </c>
      <c r="R3242" s="55">
        <v>46080</v>
      </c>
      <c r="S3242" s="4" t="s">
        <v>8793</v>
      </c>
      <c r="T3242" s="56" t="s">
        <v>1921</v>
      </c>
      <c r="U3242" s="56" t="s">
        <v>150</v>
      </c>
      <c r="V3242" s="56">
        <v>301635</v>
      </c>
      <c r="W3242" s="56" t="s">
        <v>8794</v>
      </c>
      <c r="X3242" s="56">
        <v>301635</v>
      </c>
      <c r="Y3242" s="56" t="s">
        <v>8794</v>
      </c>
      <c r="Z3242" s="56">
        <v>21</v>
      </c>
      <c r="AA3242" s="56" t="s">
        <v>104</v>
      </c>
      <c r="AB3242" s="56">
        <v>4</v>
      </c>
      <c r="AC3242" s="56" t="s">
        <v>4704</v>
      </c>
      <c r="AD3242" s="37">
        <v>3</v>
      </c>
      <c r="AE3242" s="37" t="s">
        <v>8795</v>
      </c>
      <c r="AF3242" s="4"/>
      <c r="AG3242" s="4"/>
      <c r="AH3242" s="4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</row>
    <row r="3243" spans="1:46" ht="15.75" customHeight="1" x14ac:dyDescent="0.35">
      <c r="A3243" s="4">
        <v>2025</v>
      </c>
      <c r="B3243" s="4" t="s">
        <v>147</v>
      </c>
      <c r="C3243" s="4" t="s">
        <v>148</v>
      </c>
      <c r="D3243" s="55">
        <v>45987</v>
      </c>
      <c r="E3243" s="4" t="s">
        <v>3708</v>
      </c>
      <c r="F3243" s="4" t="s">
        <v>3709</v>
      </c>
      <c r="G3243" s="4" t="s">
        <v>37</v>
      </c>
      <c r="H3243" s="4" t="s">
        <v>38</v>
      </c>
      <c r="I3243" s="4" t="s">
        <v>3923</v>
      </c>
      <c r="J3243" s="4">
        <v>1</v>
      </c>
      <c r="K3243" s="55">
        <v>46008</v>
      </c>
      <c r="L3243" s="4" t="s">
        <v>860</v>
      </c>
      <c r="M3243" s="4" t="s">
        <v>2983</v>
      </c>
      <c r="N3243" s="55" t="s">
        <v>3710</v>
      </c>
      <c r="O3243" s="55" t="s">
        <v>8796</v>
      </c>
      <c r="P3243" s="55">
        <v>46008</v>
      </c>
      <c r="Q3243" s="55" t="s">
        <v>8797</v>
      </c>
      <c r="R3243" s="55"/>
      <c r="S3243" s="55"/>
      <c r="T3243" s="4" t="s">
        <v>1921</v>
      </c>
      <c r="U3243" s="4" t="s">
        <v>150</v>
      </c>
      <c r="V3243" s="4">
        <v>301679</v>
      </c>
      <c r="W3243" s="4" t="s">
        <v>8798</v>
      </c>
      <c r="X3243" s="4">
        <v>301679</v>
      </c>
      <c r="Y3243" s="4" t="s">
        <v>8798</v>
      </c>
      <c r="Z3243" s="4">
        <v>21</v>
      </c>
      <c r="AA3243" s="4" t="s">
        <v>104</v>
      </c>
      <c r="AB3243" s="4">
        <v>10</v>
      </c>
      <c r="AC3243" s="4" t="s">
        <v>3108</v>
      </c>
      <c r="AD3243" s="36">
        <v>4</v>
      </c>
      <c r="AE3243" s="36" t="s">
        <v>8799</v>
      </c>
      <c r="AF3243" s="4"/>
      <c r="AG3243" s="4"/>
      <c r="AH3243" s="4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</row>
    <row r="3244" spans="1:46" ht="15.75" customHeight="1" x14ac:dyDescent="0.35">
      <c r="A3244" s="4">
        <v>2025</v>
      </c>
      <c r="B3244" s="4" t="s">
        <v>147</v>
      </c>
      <c r="C3244" s="4" t="s">
        <v>148</v>
      </c>
      <c r="D3244" s="55">
        <v>45981</v>
      </c>
      <c r="E3244" s="4" t="s">
        <v>3708</v>
      </c>
      <c r="F3244" s="4" t="s">
        <v>3709</v>
      </c>
      <c r="G3244" s="4" t="s">
        <v>37</v>
      </c>
      <c r="H3244" s="4" t="s">
        <v>38</v>
      </c>
      <c r="I3244" s="4" t="s">
        <v>5120</v>
      </c>
      <c r="J3244" s="4">
        <v>3</v>
      </c>
      <c r="K3244" s="55">
        <v>46014</v>
      </c>
      <c r="L3244" s="4" t="s">
        <v>860</v>
      </c>
      <c r="M3244" s="4" t="s">
        <v>6193</v>
      </c>
      <c r="N3244" s="55" t="s">
        <v>4546</v>
      </c>
      <c r="O3244" s="4" t="s">
        <v>8800</v>
      </c>
      <c r="P3244" s="55">
        <v>46014</v>
      </c>
      <c r="Q3244" s="4" t="s">
        <v>8801</v>
      </c>
      <c r="R3244" s="4"/>
      <c r="S3244" s="4"/>
      <c r="T3244" s="4" t="s">
        <v>1921</v>
      </c>
      <c r="U3244" s="4" t="s">
        <v>150</v>
      </c>
      <c r="V3244" s="4">
        <v>300225</v>
      </c>
      <c r="W3244" s="4" t="s">
        <v>8802</v>
      </c>
      <c r="X3244" s="4">
        <v>300225</v>
      </c>
      <c r="Y3244" s="4" t="s">
        <v>8802</v>
      </c>
      <c r="Z3244" s="4">
        <v>2</v>
      </c>
      <c r="AA3244" s="4" t="s">
        <v>72</v>
      </c>
      <c r="AB3244" s="4">
        <v>18</v>
      </c>
      <c r="AC3244" s="4" t="s">
        <v>907</v>
      </c>
      <c r="AD3244" s="36">
        <v>2</v>
      </c>
      <c r="AE3244" s="36" t="s">
        <v>8803</v>
      </c>
      <c r="AF3244" s="4"/>
      <c r="AG3244" s="4"/>
      <c r="AH3244" s="4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</row>
    <row r="3245" spans="1:46" ht="15.75" customHeight="1" x14ac:dyDescent="0.35">
      <c r="A3245" s="4">
        <v>2025</v>
      </c>
      <c r="B3245" s="4" t="s">
        <v>147</v>
      </c>
      <c r="C3245" s="4" t="s">
        <v>148</v>
      </c>
      <c r="D3245" s="55">
        <v>45936</v>
      </c>
      <c r="E3245" s="4" t="s">
        <v>3708</v>
      </c>
      <c r="F3245" s="4" t="s">
        <v>3709</v>
      </c>
      <c r="G3245" s="4" t="s">
        <v>37</v>
      </c>
      <c r="H3245" s="4" t="s">
        <v>38</v>
      </c>
      <c r="I3245" s="4" t="s">
        <v>5120</v>
      </c>
      <c r="J3245" s="4">
        <v>3</v>
      </c>
      <c r="K3245" s="55">
        <v>45994</v>
      </c>
      <c r="L3245" s="4" t="s">
        <v>860</v>
      </c>
      <c r="M3245" s="4" t="s">
        <v>6193</v>
      </c>
      <c r="N3245" s="55" t="s">
        <v>3710</v>
      </c>
      <c r="O3245" s="4" t="s">
        <v>8804</v>
      </c>
      <c r="P3245" s="55">
        <v>45994</v>
      </c>
      <c r="Q3245" s="4" t="s">
        <v>8805</v>
      </c>
      <c r="R3245" s="4"/>
      <c r="S3245" s="4"/>
      <c r="T3245" s="4">
        <v>0</v>
      </c>
      <c r="U3245" s="4" t="s">
        <v>150</v>
      </c>
      <c r="V3245" s="4">
        <v>301788</v>
      </c>
      <c r="W3245" s="4" t="s">
        <v>1590</v>
      </c>
      <c r="X3245" s="4">
        <v>301788</v>
      </c>
      <c r="Y3245" s="4" t="s">
        <v>1590</v>
      </c>
      <c r="Z3245" s="4">
        <v>23</v>
      </c>
      <c r="AA3245" s="4" t="s">
        <v>113</v>
      </c>
      <c r="AB3245" s="4">
        <v>2</v>
      </c>
      <c r="AC3245" s="4" t="s">
        <v>1322</v>
      </c>
      <c r="AD3245" s="36">
        <v>2</v>
      </c>
      <c r="AE3245" s="36" t="s">
        <v>1591</v>
      </c>
      <c r="AF3245" s="4"/>
      <c r="AG3245" s="4"/>
      <c r="AH3245" s="4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</row>
    <row r="3246" spans="1:46" s="32" customFormat="1" ht="15.75" customHeight="1" x14ac:dyDescent="0.3">
      <c r="A3246" s="4">
        <v>2025</v>
      </c>
      <c r="B3246" s="4" t="s">
        <v>147</v>
      </c>
      <c r="C3246" s="4" t="s">
        <v>148</v>
      </c>
      <c r="D3246" s="55">
        <v>45982</v>
      </c>
      <c r="E3246" s="4" t="s">
        <v>3708</v>
      </c>
      <c r="F3246" s="4" t="s">
        <v>3709</v>
      </c>
      <c r="G3246" s="4" t="s">
        <v>37</v>
      </c>
      <c r="H3246" s="4" t="s">
        <v>38</v>
      </c>
      <c r="I3246" s="4" t="s">
        <v>5120</v>
      </c>
      <c r="J3246" s="4">
        <v>2</v>
      </c>
      <c r="K3246" s="55">
        <v>45994</v>
      </c>
      <c r="L3246" s="4" t="s">
        <v>860</v>
      </c>
      <c r="M3246" s="4" t="s">
        <v>8806</v>
      </c>
      <c r="N3246" s="55" t="s">
        <v>3710</v>
      </c>
      <c r="O3246" s="4" t="s">
        <v>8807</v>
      </c>
      <c r="P3246" s="55">
        <v>45994</v>
      </c>
      <c r="Q3246" s="4" t="s">
        <v>8808</v>
      </c>
      <c r="R3246" s="4"/>
      <c r="S3246" s="4"/>
      <c r="T3246" s="4">
        <v>0</v>
      </c>
      <c r="U3246" s="4" t="s">
        <v>150</v>
      </c>
      <c r="V3246" s="4">
        <v>300149</v>
      </c>
      <c r="W3246" s="4" t="s">
        <v>8809</v>
      </c>
      <c r="X3246" s="4">
        <v>300149</v>
      </c>
      <c r="Y3246" s="4" t="s">
        <v>8809</v>
      </c>
      <c r="Z3246" s="4">
        <v>2</v>
      </c>
      <c r="AA3246" s="4" t="s">
        <v>72</v>
      </c>
      <c r="AB3246" s="4">
        <v>9</v>
      </c>
      <c r="AC3246" s="4" t="s">
        <v>4270</v>
      </c>
      <c r="AD3246" s="36">
        <v>7</v>
      </c>
      <c r="AE3246" s="36" t="s">
        <v>8810</v>
      </c>
      <c r="AF3246" s="4"/>
      <c r="AG3246" s="4"/>
      <c r="AH3246" s="4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</row>
    <row r="3247" spans="1:46" ht="15.75" customHeight="1" x14ac:dyDescent="0.35">
      <c r="A3247" s="4">
        <v>2026</v>
      </c>
      <c r="B3247" s="4" t="s">
        <v>147</v>
      </c>
      <c r="C3247" s="4" t="s">
        <v>148</v>
      </c>
      <c r="D3247" s="55">
        <v>45982</v>
      </c>
      <c r="E3247" s="4" t="s">
        <v>6721</v>
      </c>
      <c r="F3247" s="4" t="s">
        <v>3709</v>
      </c>
      <c r="G3247" s="4" t="s">
        <v>37</v>
      </c>
      <c r="H3247" s="4" t="s">
        <v>38</v>
      </c>
      <c r="I3247" s="4" t="s">
        <v>2948</v>
      </c>
      <c r="J3247" s="4">
        <v>3</v>
      </c>
      <c r="K3247" s="55">
        <v>46133</v>
      </c>
      <c r="L3247" s="4" t="s">
        <v>860</v>
      </c>
      <c r="M3247" s="4" t="s">
        <v>4665</v>
      </c>
      <c r="N3247" s="55" t="s">
        <v>5332</v>
      </c>
      <c r="O3247" s="4" t="s">
        <v>8811</v>
      </c>
      <c r="P3247" s="55">
        <v>46133</v>
      </c>
      <c r="Q3247" s="4" t="s">
        <v>8812</v>
      </c>
      <c r="R3247" s="4"/>
      <c r="S3247" s="4"/>
      <c r="T3247" s="4">
        <v>0</v>
      </c>
      <c r="U3247" s="4" t="s">
        <v>150</v>
      </c>
      <c r="V3247" s="4">
        <v>300333</v>
      </c>
      <c r="W3247" s="4" t="s">
        <v>2197</v>
      </c>
      <c r="X3247" s="4">
        <v>300333</v>
      </c>
      <c r="Y3247" s="4" t="s">
        <v>2197</v>
      </c>
      <c r="Z3247" s="4">
        <v>4</v>
      </c>
      <c r="AA3247" s="4" t="s">
        <v>301</v>
      </c>
      <c r="AB3247" s="4">
        <v>1</v>
      </c>
      <c r="AC3247" s="4" t="s">
        <v>301</v>
      </c>
      <c r="AD3247" s="36">
        <v>3</v>
      </c>
      <c r="AE3247" s="36" t="s">
        <v>2198</v>
      </c>
      <c r="AF3247" s="4"/>
      <c r="AG3247" s="4"/>
      <c r="AH3247" s="4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</row>
    <row r="3248" spans="1:46" ht="15.75" customHeight="1" x14ac:dyDescent="0.35">
      <c r="A3248" s="4">
        <v>2026</v>
      </c>
      <c r="B3248" s="4" t="s">
        <v>147</v>
      </c>
      <c r="C3248" s="4" t="s">
        <v>148</v>
      </c>
      <c r="D3248" s="55">
        <v>45979</v>
      </c>
      <c r="E3248" s="4" t="s">
        <v>3708</v>
      </c>
      <c r="F3248" s="4" t="s">
        <v>3709</v>
      </c>
      <c r="G3248" s="4" t="s">
        <v>37</v>
      </c>
      <c r="H3248" s="4" t="s">
        <v>38</v>
      </c>
      <c r="I3248" s="4" t="s">
        <v>2948</v>
      </c>
      <c r="J3248" s="4">
        <v>3</v>
      </c>
      <c r="K3248" s="55">
        <v>46127</v>
      </c>
      <c r="L3248" s="4" t="s">
        <v>860</v>
      </c>
      <c r="M3248" s="4" t="s">
        <v>4665</v>
      </c>
      <c r="N3248" s="55" t="s">
        <v>4546</v>
      </c>
      <c r="O3248" s="4" t="s">
        <v>8813</v>
      </c>
      <c r="P3248" s="55">
        <v>46127</v>
      </c>
      <c r="Q3248" s="4" t="s">
        <v>8814</v>
      </c>
      <c r="R3248" s="55">
        <v>46128</v>
      </c>
      <c r="S3248" s="4" t="s">
        <v>8815</v>
      </c>
      <c r="T3248" s="4">
        <v>0</v>
      </c>
      <c r="U3248" s="4" t="s">
        <v>150</v>
      </c>
      <c r="V3248" s="4">
        <v>300425</v>
      </c>
      <c r="W3248" s="4" t="s">
        <v>4418</v>
      </c>
      <c r="X3248" s="4">
        <v>300425</v>
      </c>
      <c r="Y3248" s="4" t="s">
        <v>4418</v>
      </c>
      <c r="Z3248" s="4">
        <v>4</v>
      </c>
      <c r="AA3248" s="4" t="s">
        <v>301</v>
      </c>
      <c r="AB3248" s="4">
        <v>7</v>
      </c>
      <c r="AC3248" s="4" t="s">
        <v>2701</v>
      </c>
      <c r="AD3248" s="36">
        <v>3</v>
      </c>
      <c r="AE3248" s="36" t="s">
        <v>4419</v>
      </c>
      <c r="AF3248" s="4"/>
      <c r="AG3248" s="4"/>
      <c r="AH3248" s="4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</row>
    <row r="3249" spans="1:46" ht="15.75" customHeight="1" x14ac:dyDescent="0.35">
      <c r="A3249" s="4">
        <v>2026</v>
      </c>
      <c r="B3249" s="4" t="s">
        <v>62</v>
      </c>
      <c r="C3249" s="4" t="s">
        <v>62</v>
      </c>
      <c r="D3249" s="55">
        <v>45987</v>
      </c>
      <c r="E3249" s="4" t="s">
        <v>3708</v>
      </c>
      <c r="F3249" s="4" t="s">
        <v>3709</v>
      </c>
      <c r="G3249" s="4" t="s">
        <v>37</v>
      </c>
      <c r="H3249" s="4" t="s">
        <v>38</v>
      </c>
      <c r="I3249" s="4" t="s">
        <v>2755</v>
      </c>
      <c r="J3249" s="4">
        <v>6</v>
      </c>
      <c r="K3249" s="55">
        <v>46129</v>
      </c>
      <c r="L3249" s="4" t="s">
        <v>860</v>
      </c>
      <c r="M3249" s="4" t="s">
        <v>5415</v>
      </c>
      <c r="N3249" s="55" t="s">
        <v>3710</v>
      </c>
      <c r="O3249" s="4" t="s">
        <v>8816</v>
      </c>
      <c r="P3249" s="55">
        <v>46129</v>
      </c>
      <c r="Q3249" s="4" t="s">
        <v>8817</v>
      </c>
      <c r="R3249" s="55">
        <v>46129</v>
      </c>
      <c r="S3249" s="4" t="s">
        <v>8818</v>
      </c>
      <c r="T3249" s="4">
        <v>99</v>
      </c>
      <c r="U3249" s="4" t="s">
        <v>64</v>
      </c>
      <c r="V3249" s="4">
        <v>459</v>
      </c>
      <c r="W3249" s="4" t="s">
        <v>106</v>
      </c>
      <c r="X3249" s="4">
        <v>921</v>
      </c>
      <c r="Y3249" s="4" t="s">
        <v>107</v>
      </c>
      <c r="Z3249" s="4">
        <v>22</v>
      </c>
      <c r="AA3249" s="4" t="s">
        <v>108</v>
      </c>
      <c r="AB3249" s="4">
        <v>1</v>
      </c>
      <c r="AC3249" s="4" t="s">
        <v>109</v>
      </c>
      <c r="AD3249" s="36">
        <v>1</v>
      </c>
      <c r="AE3249" s="36" t="s">
        <v>109</v>
      </c>
      <c r="AF3249" s="4"/>
      <c r="AG3249" s="4"/>
      <c r="AH3249" s="4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</row>
    <row r="3250" spans="1:46" ht="15.75" customHeight="1" x14ac:dyDescent="0.35">
      <c r="A3250" s="4">
        <v>2025</v>
      </c>
      <c r="B3250" s="4" t="s">
        <v>147</v>
      </c>
      <c r="C3250" s="4" t="s">
        <v>207</v>
      </c>
      <c r="D3250" s="55">
        <v>45981</v>
      </c>
      <c r="E3250" s="4" t="s">
        <v>3708</v>
      </c>
      <c r="F3250" s="4" t="s">
        <v>3709</v>
      </c>
      <c r="G3250" s="4" t="s">
        <v>37</v>
      </c>
      <c r="H3250" s="4" t="s">
        <v>38</v>
      </c>
      <c r="I3250" s="4" t="s">
        <v>5120</v>
      </c>
      <c r="J3250" s="4">
        <v>3</v>
      </c>
      <c r="K3250" s="55">
        <v>45996</v>
      </c>
      <c r="L3250" s="4" t="s">
        <v>860</v>
      </c>
      <c r="M3250" s="4" t="s">
        <v>6193</v>
      </c>
      <c r="N3250" s="55" t="s">
        <v>4546</v>
      </c>
      <c r="O3250" s="4" t="s">
        <v>8819</v>
      </c>
      <c r="P3250" s="55">
        <v>45996</v>
      </c>
      <c r="Q3250" s="4" t="s">
        <v>8820</v>
      </c>
      <c r="R3250" s="4"/>
      <c r="S3250" s="4"/>
      <c r="T3250" s="4">
        <v>0</v>
      </c>
      <c r="U3250" s="4" t="s">
        <v>150</v>
      </c>
      <c r="V3250" s="4">
        <v>300125</v>
      </c>
      <c r="W3250" s="4" t="s">
        <v>712</v>
      </c>
      <c r="X3250" s="4">
        <v>300125</v>
      </c>
      <c r="Y3250" s="4" t="s">
        <v>712</v>
      </c>
      <c r="Z3250" s="4">
        <v>2</v>
      </c>
      <c r="AA3250" s="4" t="s">
        <v>72</v>
      </c>
      <c r="AB3250" s="4">
        <v>6</v>
      </c>
      <c r="AC3250" s="4" t="s">
        <v>713</v>
      </c>
      <c r="AD3250" s="36">
        <v>1</v>
      </c>
      <c r="AE3250" s="36" t="s">
        <v>713</v>
      </c>
      <c r="AF3250" s="4"/>
      <c r="AG3250" s="4"/>
      <c r="AH3250" s="4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</row>
    <row r="3251" spans="1:46" ht="15.75" customHeight="1" x14ac:dyDescent="0.35">
      <c r="A3251" s="4">
        <v>2025</v>
      </c>
      <c r="B3251" s="4" t="s">
        <v>147</v>
      </c>
      <c r="C3251" s="4" t="s">
        <v>148</v>
      </c>
      <c r="D3251" s="55">
        <v>45981</v>
      </c>
      <c r="E3251" s="4" t="s">
        <v>4420</v>
      </c>
      <c r="F3251" s="4" t="s">
        <v>3709</v>
      </c>
      <c r="G3251" s="4" t="s">
        <v>921</v>
      </c>
      <c r="H3251" s="4" t="s">
        <v>38</v>
      </c>
      <c r="I3251" s="4" t="s">
        <v>2755</v>
      </c>
      <c r="J3251" s="4">
        <v>2</v>
      </c>
      <c r="K3251" s="55">
        <v>46017</v>
      </c>
      <c r="L3251" s="4" t="s">
        <v>860</v>
      </c>
      <c r="M3251" s="4" t="s">
        <v>3026</v>
      </c>
      <c r="N3251" s="55" t="s">
        <v>4546</v>
      </c>
      <c r="O3251" s="4" t="s">
        <v>8821</v>
      </c>
      <c r="P3251" s="55">
        <v>46017</v>
      </c>
      <c r="Q3251" s="58" t="s">
        <v>8822</v>
      </c>
      <c r="R3251" s="58"/>
      <c r="S3251" s="58"/>
      <c r="T3251" s="4" t="s">
        <v>1921</v>
      </c>
      <c r="U3251" s="4" t="s">
        <v>150</v>
      </c>
      <c r="V3251" s="4">
        <v>300731</v>
      </c>
      <c r="W3251" s="4" t="s">
        <v>4821</v>
      </c>
      <c r="X3251" s="4">
        <v>300731</v>
      </c>
      <c r="Y3251" s="4" t="s">
        <v>4821</v>
      </c>
      <c r="Z3251" s="4">
        <v>8</v>
      </c>
      <c r="AA3251" s="4" t="s">
        <v>191</v>
      </c>
      <c r="AB3251" s="4">
        <v>6</v>
      </c>
      <c r="AC3251" s="4" t="s">
        <v>705</v>
      </c>
      <c r="AD3251" s="36">
        <v>8</v>
      </c>
      <c r="AE3251" s="36" t="s">
        <v>4822</v>
      </c>
      <c r="AF3251" s="4"/>
      <c r="AG3251" s="4"/>
      <c r="AH3251" s="4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</row>
    <row r="3252" spans="1:46" ht="15.75" customHeight="1" x14ac:dyDescent="0.35">
      <c r="A3252" s="4">
        <v>2026</v>
      </c>
      <c r="B3252" s="4" t="s">
        <v>147</v>
      </c>
      <c r="C3252" s="4" t="s">
        <v>148</v>
      </c>
      <c r="D3252" s="55">
        <v>45993</v>
      </c>
      <c r="E3252" s="4" t="s">
        <v>3708</v>
      </c>
      <c r="F3252" s="4" t="s">
        <v>3709</v>
      </c>
      <c r="G3252" s="4" t="s">
        <v>37</v>
      </c>
      <c r="H3252" s="4" t="s">
        <v>38</v>
      </c>
      <c r="I3252" s="4" t="s">
        <v>4539</v>
      </c>
      <c r="J3252" s="4">
        <v>4</v>
      </c>
      <c r="K3252" s="55">
        <v>46066</v>
      </c>
      <c r="L3252" s="4" t="s">
        <v>860</v>
      </c>
      <c r="M3252" s="4" t="s">
        <v>2983</v>
      </c>
      <c r="N3252" s="55" t="s">
        <v>3710</v>
      </c>
      <c r="O3252" s="4" t="s">
        <v>8823</v>
      </c>
      <c r="P3252" s="55">
        <v>46066</v>
      </c>
      <c r="Q3252" s="4" t="s">
        <v>8824</v>
      </c>
      <c r="R3252" s="55">
        <v>46066</v>
      </c>
      <c r="S3252" s="4" t="s">
        <v>8825</v>
      </c>
      <c r="T3252" s="4" t="s">
        <v>1921</v>
      </c>
      <c r="U3252" s="4" t="s">
        <v>150</v>
      </c>
      <c r="V3252" s="4">
        <v>301460</v>
      </c>
      <c r="W3252" s="4" t="s">
        <v>8826</v>
      </c>
      <c r="X3252" s="4">
        <v>301460</v>
      </c>
      <c r="Y3252" s="4" t="s">
        <v>8826</v>
      </c>
      <c r="Z3252" s="4">
        <v>16</v>
      </c>
      <c r="AA3252" s="4" t="s">
        <v>88</v>
      </c>
      <c r="AB3252" s="4">
        <v>5</v>
      </c>
      <c r="AC3252" s="4" t="s">
        <v>801</v>
      </c>
      <c r="AD3252" s="36">
        <v>7</v>
      </c>
      <c r="AE3252" s="36" t="s">
        <v>8827</v>
      </c>
      <c r="AF3252" s="4"/>
      <c r="AG3252" s="4"/>
      <c r="AH3252" s="4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  <c r="AS3252" s="6"/>
      <c r="AT3252" s="6"/>
    </row>
    <row r="3253" spans="1:46" ht="15.75" customHeight="1" x14ac:dyDescent="0.35">
      <c r="A3253" s="4">
        <v>2025</v>
      </c>
      <c r="B3253" s="4" t="s">
        <v>147</v>
      </c>
      <c r="C3253" s="4" t="s">
        <v>207</v>
      </c>
      <c r="D3253" s="55">
        <v>45993</v>
      </c>
      <c r="E3253" s="4" t="s">
        <v>4533</v>
      </c>
      <c r="F3253" s="4" t="s">
        <v>3709</v>
      </c>
      <c r="G3253" s="4" t="s">
        <v>921</v>
      </c>
      <c r="H3253" s="4" t="s">
        <v>38</v>
      </c>
      <c r="I3253" s="4" t="s">
        <v>4520</v>
      </c>
      <c r="J3253" s="4">
        <v>1</v>
      </c>
      <c r="K3253" s="55">
        <v>46002</v>
      </c>
      <c r="L3253" s="4" t="s">
        <v>860</v>
      </c>
      <c r="M3253" s="4" t="s">
        <v>3185</v>
      </c>
      <c r="N3253" s="55" t="s">
        <v>3710</v>
      </c>
      <c r="O3253" s="4" t="s">
        <v>8828</v>
      </c>
      <c r="P3253" s="55">
        <v>46002</v>
      </c>
      <c r="Q3253" s="58" t="s">
        <v>8829</v>
      </c>
      <c r="R3253" s="58"/>
      <c r="S3253" s="58"/>
      <c r="T3253" s="4" t="s">
        <v>1921</v>
      </c>
      <c r="U3253" s="4" t="s">
        <v>150</v>
      </c>
      <c r="V3253" s="4">
        <v>301140</v>
      </c>
      <c r="W3253" s="4" t="s">
        <v>4654</v>
      </c>
      <c r="X3253" s="4">
        <v>301140</v>
      </c>
      <c r="Y3253" s="4" t="s">
        <v>4654</v>
      </c>
      <c r="Z3253" s="4">
        <v>13</v>
      </c>
      <c r="AA3253" s="4" t="s">
        <v>314</v>
      </c>
      <c r="AB3253" s="4">
        <v>2</v>
      </c>
      <c r="AC3253" s="4" t="s">
        <v>4655</v>
      </c>
      <c r="AD3253" s="36">
        <v>1</v>
      </c>
      <c r="AE3253" s="36" t="s">
        <v>4655</v>
      </c>
      <c r="AF3253" s="4"/>
      <c r="AG3253" s="4"/>
      <c r="AH3253" s="4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  <c r="AS3253" s="6"/>
      <c r="AT3253" s="6"/>
    </row>
    <row r="3254" spans="1:46" ht="15.75" customHeight="1" x14ac:dyDescent="0.35">
      <c r="A3254" s="4">
        <v>2026</v>
      </c>
      <c r="B3254" s="4" t="s">
        <v>147</v>
      </c>
      <c r="C3254" s="4" t="s">
        <v>148</v>
      </c>
      <c r="D3254" s="55">
        <v>45982</v>
      </c>
      <c r="E3254" s="4" t="s">
        <v>3708</v>
      </c>
      <c r="F3254" s="4" t="s">
        <v>3709</v>
      </c>
      <c r="G3254" s="4" t="s">
        <v>37</v>
      </c>
      <c r="H3254" s="4" t="s">
        <v>38</v>
      </c>
      <c r="I3254" s="4" t="s">
        <v>2742</v>
      </c>
      <c r="J3254" s="4">
        <v>3</v>
      </c>
      <c r="K3254" s="55">
        <v>46072</v>
      </c>
      <c r="L3254" s="4" t="s">
        <v>860</v>
      </c>
      <c r="M3254" s="4" t="s">
        <v>3632</v>
      </c>
      <c r="N3254" s="55" t="s">
        <v>4516</v>
      </c>
      <c r="O3254" s="4" t="s">
        <v>8830</v>
      </c>
      <c r="P3254" s="55">
        <v>46072</v>
      </c>
      <c r="Q3254" s="4" t="s">
        <v>8831</v>
      </c>
      <c r="R3254" s="4"/>
      <c r="S3254" s="4"/>
      <c r="T3254" s="4">
        <v>0</v>
      </c>
      <c r="U3254" s="4" t="s">
        <v>150</v>
      </c>
      <c r="V3254" s="4">
        <v>300815</v>
      </c>
      <c r="W3254" s="4" t="s">
        <v>8832</v>
      </c>
      <c r="X3254" s="4">
        <v>300815</v>
      </c>
      <c r="Y3254" s="4" t="s">
        <v>8832</v>
      </c>
      <c r="Z3254" s="4">
        <v>9</v>
      </c>
      <c r="AA3254" s="4" t="s">
        <v>417</v>
      </c>
      <c r="AB3254" s="4">
        <v>2</v>
      </c>
      <c r="AC3254" s="4" t="s">
        <v>691</v>
      </c>
      <c r="AD3254" s="36">
        <v>7</v>
      </c>
      <c r="AE3254" s="36" t="s">
        <v>8833</v>
      </c>
      <c r="AF3254" s="4"/>
      <c r="AG3254" s="4"/>
      <c r="AH3254" s="4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</row>
    <row r="3255" spans="1:46" ht="15.75" customHeight="1" x14ac:dyDescent="0.35">
      <c r="A3255" s="4">
        <v>2026</v>
      </c>
      <c r="B3255" s="4" t="s">
        <v>147</v>
      </c>
      <c r="C3255" s="4" t="s">
        <v>148</v>
      </c>
      <c r="D3255" s="55">
        <v>46014</v>
      </c>
      <c r="E3255" s="4" t="s">
        <v>3708</v>
      </c>
      <c r="F3255" s="4" t="s">
        <v>3709</v>
      </c>
      <c r="G3255" s="4" t="s">
        <v>37</v>
      </c>
      <c r="H3255" s="4" t="s">
        <v>38</v>
      </c>
      <c r="I3255" s="4" t="s">
        <v>2742</v>
      </c>
      <c r="J3255" s="4">
        <v>3</v>
      </c>
      <c r="K3255" s="55">
        <v>46199</v>
      </c>
      <c r="L3255" s="4" t="s">
        <v>860</v>
      </c>
      <c r="M3255" s="4" t="s">
        <v>3185</v>
      </c>
      <c r="N3255" s="55" t="s">
        <v>5332</v>
      </c>
      <c r="O3255" s="4" t="s">
        <v>8834</v>
      </c>
      <c r="P3255" s="55">
        <v>46199</v>
      </c>
      <c r="Q3255" s="4" t="s">
        <v>8835</v>
      </c>
      <c r="R3255" s="4"/>
      <c r="S3255" s="4"/>
      <c r="T3255" s="4">
        <v>0</v>
      </c>
      <c r="U3255" s="4" t="s">
        <v>150</v>
      </c>
      <c r="V3255" s="4">
        <v>301831</v>
      </c>
      <c r="W3255" s="4" t="s">
        <v>8836</v>
      </c>
      <c r="X3255" s="4">
        <v>301831</v>
      </c>
      <c r="Y3255" s="4" t="s">
        <v>8836</v>
      </c>
      <c r="Z3255" s="4">
        <v>9</v>
      </c>
      <c r="AA3255" s="4" t="s">
        <v>417</v>
      </c>
      <c r="AB3255" s="4">
        <v>1</v>
      </c>
      <c r="AC3255" s="4" t="s">
        <v>417</v>
      </c>
      <c r="AD3255" s="36">
        <v>18</v>
      </c>
      <c r="AE3255" s="36" t="s">
        <v>8837</v>
      </c>
      <c r="AF3255" s="4"/>
      <c r="AG3255" s="4"/>
      <c r="AH3255" s="4"/>
      <c r="AI3255" s="6"/>
      <c r="AJ3255" s="6"/>
      <c r="AK3255" s="6"/>
      <c r="AL3255" s="6"/>
      <c r="AM3255" s="6"/>
      <c r="AN3255" s="6"/>
      <c r="AO3255" s="6"/>
      <c r="AP3255" s="6"/>
      <c r="AQ3255" s="6"/>
      <c r="AR3255" s="6"/>
      <c r="AS3255" s="6"/>
      <c r="AT3255" s="6"/>
    </row>
    <row r="3256" spans="1:46" ht="15.75" customHeight="1" x14ac:dyDescent="0.35">
      <c r="A3256" s="4">
        <v>2026</v>
      </c>
      <c r="B3256" s="4" t="s">
        <v>147</v>
      </c>
      <c r="C3256" s="4" t="s">
        <v>148</v>
      </c>
      <c r="D3256" s="55">
        <v>45986</v>
      </c>
      <c r="E3256" s="4" t="s">
        <v>3708</v>
      </c>
      <c r="F3256" s="4" t="s">
        <v>3709</v>
      </c>
      <c r="G3256" s="4" t="s">
        <v>37</v>
      </c>
      <c r="H3256" s="4" t="s">
        <v>38</v>
      </c>
      <c r="I3256" s="4" t="s">
        <v>2742</v>
      </c>
      <c r="J3256" s="4">
        <v>3</v>
      </c>
      <c r="K3256" s="55">
        <v>46157</v>
      </c>
      <c r="L3256" s="4" t="s">
        <v>860</v>
      </c>
      <c r="M3256" s="4" t="s">
        <v>3185</v>
      </c>
      <c r="N3256" s="55" t="s">
        <v>3710</v>
      </c>
      <c r="O3256" s="4" t="s">
        <v>8838</v>
      </c>
      <c r="P3256" s="55">
        <v>46157</v>
      </c>
      <c r="Q3256" s="4" t="s">
        <v>8839</v>
      </c>
      <c r="R3256" s="55">
        <v>46157</v>
      </c>
      <c r="S3256" s="4" t="s">
        <v>8840</v>
      </c>
      <c r="T3256" s="4">
        <v>0</v>
      </c>
      <c r="U3256" s="4" t="s">
        <v>150</v>
      </c>
      <c r="V3256" s="4">
        <v>300862</v>
      </c>
      <c r="W3256" s="4" t="s">
        <v>8841</v>
      </c>
      <c r="X3256" s="4">
        <v>300862</v>
      </c>
      <c r="Y3256" s="4" t="s">
        <v>8841</v>
      </c>
      <c r="Z3256" s="4">
        <v>9</v>
      </c>
      <c r="AA3256" s="4" t="s">
        <v>417</v>
      </c>
      <c r="AB3256" s="4">
        <v>6</v>
      </c>
      <c r="AC3256" s="4" t="s">
        <v>4659</v>
      </c>
      <c r="AD3256" s="36">
        <v>11</v>
      </c>
      <c r="AE3256" s="36" t="s">
        <v>8842</v>
      </c>
      <c r="AF3256" s="4"/>
      <c r="AG3256" s="4"/>
      <c r="AH3256" s="4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</row>
    <row r="3257" spans="1:46" ht="15.75" customHeight="1" x14ac:dyDescent="0.35">
      <c r="A3257" s="4">
        <v>2026</v>
      </c>
      <c r="B3257" s="4" t="s">
        <v>147</v>
      </c>
      <c r="C3257" s="4" t="s">
        <v>148</v>
      </c>
      <c r="D3257" s="55">
        <v>45987</v>
      </c>
      <c r="E3257" s="4" t="s">
        <v>3708</v>
      </c>
      <c r="F3257" s="4" t="s">
        <v>3709</v>
      </c>
      <c r="G3257" s="4" t="s">
        <v>37</v>
      </c>
      <c r="H3257" s="4" t="s">
        <v>38</v>
      </c>
      <c r="I3257" s="4" t="s">
        <v>2742</v>
      </c>
      <c r="J3257" s="4">
        <v>4</v>
      </c>
      <c r="K3257" s="55">
        <v>46157</v>
      </c>
      <c r="L3257" s="4" t="s">
        <v>860</v>
      </c>
      <c r="M3257" s="4" t="s">
        <v>3185</v>
      </c>
      <c r="N3257" s="55" t="s">
        <v>3710</v>
      </c>
      <c r="O3257" s="4" t="s">
        <v>8843</v>
      </c>
      <c r="P3257" s="55">
        <v>46157</v>
      </c>
      <c r="Q3257" s="4" t="s">
        <v>8844</v>
      </c>
      <c r="R3257" s="55">
        <v>46157</v>
      </c>
      <c r="S3257" s="4" t="s">
        <v>8845</v>
      </c>
      <c r="T3257" s="4">
        <v>0</v>
      </c>
      <c r="U3257" s="4" t="s">
        <v>150</v>
      </c>
      <c r="V3257" s="4">
        <v>300882</v>
      </c>
      <c r="W3257" s="4" t="s">
        <v>8846</v>
      </c>
      <c r="X3257" s="4">
        <v>300882</v>
      </c>
      <c r="Y3257" s="4" t="s">
        <v>8846</v>
      </c>
      <c r="Z3257" s="4">
        <v>9</v>
      </c>
      <c r="AA3257" s="4" t="s">
        <v>417</v>
      </c>
      <c r="AB3257" s="4">
        <v>7</v>
      </c>
      <c r="AC3257" s="4" t="s">
        <v>495</v>
      </c>
      <c r="AD3257" s="36">
        <v>16</v>
      </c>
      <c r="AE3257" s="36" t="s">
        <v>8847</v>
      </c>
      <c r="AF3257" s="4"/>
      <c r="AG3257" s="4"/>
      <c r="AH3257" s="4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  <c r="AS3257" s="6"/>
      <c r="AT3257" s="6"/>
    </row>
    <row r="3258" spans="1:46" ht="15.75" customHeight="1" x14ac:dyDescent="0.35">
      <c r="A3258" s="4">
        <v>2026</v>
      </c>
      <c r="B3258" s="4" t="s">
        <v>147</v>
      </c>
      <c r="C3258" s="4" t="s">
        <v>148</v>
      </c>
      <c r="D3258" s="55">
        <v>45988</v>
      </c>
      <c r="E3258" s="4" t="s">
        <v>3708</v>
      </c>
      <c r="F3258" s="4" t="s">
        <v>3709</v>
      </c>
      <c r="G3258" s="4" t="s">
        <v>37</v>
      </c>
      <c r="H3258" s="4" t="s">
        <v>38</v>
      </c>
      <c r="I3258" s="4" t="s">
        <v>2742</v>
      </c>
      <c r="J3258" s="4">
        <v>3</v>
      </c>
      <c r="K3258" s="55">
        <v>46141</v>
      </c>
      <c r="L3258" s="4" t="s">
        <v>860</v>
      </c>
      <c r="M3258" s="4" t="s">
        <v>3185</v>
      </c>
      <c r="N3258" s="55" t="s">
        <v>3710</v>
      </c>
      <c r="O3258" s="4" t="s">
        <v>8848</v>
      </c>
      <c r="P3258" s="55">
        <v>46141</v>
      </c>
      <c r="Q3258" s="4" t="s">
        <v>8849</v>
      </c>
      <c r="R3258" s="55">
        <v>46141</v>
      </c>
      <c r="S3258" s="4" t="s">
        <v>8850</v>
      </c>
      <c r="T3258" s="4">
        <v>0</v>
      </c>
      <c r="U3258" s="4" t="s">
        <v>150</v>
      </c>
      <c r="V3258" s="4">
        <v>300878</v>
      </c>
      <c r="W3258" s="4" t="s">
        <v>8851</v>
      </c>
      <c r="X3258" s="4">
        <v>300878</v>
      </c>
      <c r="Y3258" s="4" t="s">
        <v>8851</v>
      </c>
      <c r="Z3258" s="4">
        <v>9</v>
      </c>
      <c r="AA3258" s="4" t="s">
        <v>417</v>
      </c>
      <c r="AB3258" s="4">
        <v>7</v>
      </c>
      <c r="AC3258" s="4" t="s">
        <v>495</v>
      </c>
      <c r="AD3258" s="36">
        <v>11</v>
      </c>
      <c r="AE3258" s="36" t="s">
        <v>8852</v>
      </c>
      <c r="AF3258" s="4"/>
      <c r="AG3258" s="4"/>
      <c r="AH3258" s="4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</row>
    <row r="3259" spans="1:46" ht="15.75" customHeight="1" x14ac:dyDescent="0.35">
      <c r="A3259" s="4">
        <v>2026</v>
      </c>
      <c r="B3259" s="4" t="s">
        <v>147</v>
      </c>
      <c r="C3259" s="4" t="s">
        <v>148</v>
      </c>
      <c r="D3259" s="55">
        <v>45987</v>
      </c>
      <c r="E3259" s="4" t="s">
        <v>3708</v>
      </c>
      <c r="F3259" s="4" t="s">
        <v>3709</v>
      </c>
      <c r="G3259" s="4" t="s">
        <v>37</v>
      </c>
      <c r="H3259" s="4" t="s">
        <v>38</v>
      </c>
      <c r="I3259" s="4" t="s">
        <v>2742</v>
      </c>
      <c r="J3259" s="4">
        <v>4</v>
      </c>
      <c r="K3259" s="55">
        <v>46105</v>
      </c>
      <c r="L3259" s="4" t="s">
        <v>860</v>
      </c>
      <c r="M3259" s="4" t="s">
        <v>6713</v>
      </c>
      <c r="N3259" s="55" t="s">
        <v>4516</v>
      </c>
      <c r="O3259" s="4" t="s">
        <v>8853</v>
      </c>
      <c r="P3259" s="55">
        <v>46105</v>
      </c>
      <c r="Q3259" s="4" t="s">
        <v>8854</v>
      </c>
      <c r="R3259" s="55">
        <v>46105</v>
      </c>
      <c r="S3259" s="4" t="s">
        <v>8855</v>
      </c>
      <c r="T3259" s="4">
        <v>0</v>
      </c>
      <c r="U3259" s="4" t="s">
        <v>150</v>
      </c>
      <c r="V3259" s="4">
        <v>300845</v>
      </c>
      <c r="W3259" s="4" t="s">
        <v>8856</v>
      </c>
      <c r="X3259" s="4">
        <v>300845</v>
      </c>
      <c r="Y3259" s="4" t="s">
        <v>8856</v>
      </c>
      <c r="Z3259" s="4">
        <v>9</v>
      </c>
      <c r="AA3259" s="4" t="s">
        <v>417</v>
      </c>
      <c r="AB3259" s="4">
        <v>5</v>
      </c>
      <c r="AC3259" s="4" t="s">
        <v>721</v>
      </c>
      <c r="AD3259" s="36">
        <v>4</v>
      </c>
      <c r="AE3259" s="36" t="s">
        <v>8857</v>
      </c>
      <c r="AF3259" s="4"/>
      <c r="AG3259" s="4"/>
      <c r="AH3259" s="4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</row>
    <row r="3260" spans="1:46" ht="15.75" customHeight="1" x14ac:dyDescent="0.35">
      <c r="A3260" s="4">
        <v>2026</v>
      </c>
      <c r="B3260" s="4" t="s">
        <v>147</v>
      </c>
      <c r="C3260" s="4" t="s">
        <v>207</v>
      </c>
      <c r="D3260" s="55">
        <v>45988</v>
      </c>
      <c r="E3260" s="4" t="s">
        <v>3708</v>
      </c>
      <c r="F3260" s="4" t="s">
        <v>3709</v>
      </c>
      <c r="G3260" s="4" t="s">
        <v>37</v>
      </c>
      <c r="H3260" s="4" t="s">
        <v>38</v>
      </c>
      <c r="I3260" s="4" t="s">
        <v>2742</v>
      </c>
      <c r="J3260" s="4">
        <v>4</v>
      </c>
      <c r="K3260" s="55">
        <v>46122</v>
      </c>
      <c r="L3260" s="4" t="s">
        <v>860</v>
      </c>
      <c r="M3260" s="4" t="s">
        <v>5530</v>
      </c>
      <c r="N3260" s="55" t="s">
        <v>3710</v>
      </c>
      <c r="O3260" s="4" t="s">
        <v>8858</v>
      </c>
      <c r="P3260" s="55">
        <v>46122</v>
      </c>
      <c r="Q3260" s="4" t="s">
        <v>8859</v>
      </c>
      <c r="R3260" s="55">
        <v>46122</v>
      </c>
      <c r="S3260" s="4" t="s">
        <v>8860</v>
      </c>
      <c r="T3260" s="4">
        <v>0</v>
      </c>
      <c r="U3260" s="4" t="s">
        <v>150</v>
      </c>
      <c r="V3260" s="4">
        <v>301812</v>
      </c>
      <c r="W3260" s="4" t="s">
        <v>8861</v>
      </c>
      <c r="X3260" s="4">
        <v>301812</v>
      </c>
      <c r="Y3260" s="4" t="s">
        <v>8861</v>
      </c>
      <c r="Z3260" s="4">
        <v>24</v>
      </c>
      <c r="AA3260" s="4" t="s">
        <v>569</v>
      </c>
      <c r="AB3260" s="4">
        <v>3</v>
      </c>
      <c r="AC3260" s="4" t="s">
        <v>8227</v>
      </c>
      <c r="AD3260" s="36">
        <v>1</v>
      </c>
      <c r="AE3260" s="36" t="s">
        <v>8227</v>
      </c>
      <c r="AF3260" s="4"/>
      <c r="AG3260" s="4"/>
      <c r="AH3260" s="4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</row>
    <row r="3261" spans="1:46" ht="15.75" customHeight="1" x14ac:dyDescent="0.35">
      <c r="A3261" s="4">
        <v>2026</v>
      </c>
      <c r="B3261" s="4" t="s">
        <v>147</v>
      </c>
      <c r="C3261" s="4" t="s">
        <v>148</v>
      </c>
      <c r="D3261" s="55">
        <v>45989</v>
      </c>
      <c r="E3261" s="4" t="s">
        <v>3708</v>
      </c>
      <c r="F3261" s="4" t="s">
        <v>3709</v>
      </c>
      <c r="G3261" s="4" t="s">
        <v>37</v>
      </c>
      <c r="H3261" s="4" t="s">
        <v>38</v>
      </c>
      <c r="I3261" s="4" t="s">
        <v>2742</v>
      </c>
      <c r="J3261" s="4">
        <v>4</v>
      </c>
      <c r="K3261" s="55">
        <v>46063</v>
      </c>
      <c r="L3261" s="4" t="s">
        <v>860</v>
      </c>
      <c r="M3261" s="4" t="s">
        <v>5415</v>
      </c>
      <c r="N3261" s="55" t="s">
        <v>3710</v>
      </c>
      <c r="O3261" s="4" t="s">
        <v>8862</v>
      </c>
      <c r="P3261" s="55">
        <v>46063</v>
      </c>
      <c r="Q3261" s="4" t="s">
        <v>8863</v>
      </c>
      <c r="R3261" s="55">
        <v>46063</v>
      </c>
      <c r="S3261" s="4" t="s">
        <v>8864</v>
      </c>
      <c r="T3261" s="4">
        <v>0</v>
      </c>
      <c r="U3261" s="4" t="s">
        <v>150</v>
      </c>
      <c r="V3261" s="4">
        <v>301540</v>
      </c>
      <c r="W3261" s="4" t="s">
        <v>8865</v>
      </c>
      <c r="X3261" s="4">
        <v>301540</v>
      </c>
      <c r="Y3261" s="4" t="s">
        <v>8865</v>
      </c>
      <c r="Z3261" s="4">
        <v>20</v>
      </c>
      <c r="AA3261" s="4" t="s">
        <v>324</v>
      </c>
      <c r="AB3261" s="4">
        <v>2</v>
      </c>
      <c r="AC3261" s="4" t="s">
        <v>4299</v>
      </c>
      <c r="AD3261" s="36">
        <v>3</v>
      </c>
      <c r="AE3261" s="36" t="s">
        <v>8866</v>
      </c>
      <c r="AF3261" s="4"/>
      <c r="AG3261" s="4"/>
      <c r="AH3261" s="4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</row>
    <row r="3262" spans="1:46" ht="15.75" customHeight="1" x14ac:dyDescent="0.35">
      <c r="A3262" s="4">
        <v>2026</v>
      </c>
      <c r="B3262" s="4" t="s">
        <v>147</v>
      </c>
      <c r="C3262" s="4" t="s">
        <v>148</v>
      </c>
      <c r="D3262" s="55">
        <v>45989</v>
      </c>
      <c r="E3262" s="4" t="s">
        <v>3708</v>
      </c>
      <c r="F3262" s="4" t="s">
        <v>3709</v>
      </c>
      <c r="G3262" s="4" t="s">
        <v>37</v>
      </c>
      <c r="H3262" s="4" t="s">
        <v>38</v>
      </c>
      <c r="I3262" s="4" t="s">
        <v>2742</v>
      </c>
      <c r="J3262" s="4">
        <v>3</v>
      </c>
      <c r="K3262" s="55">
        <v>46098</v>
      </c>
      <c r="L3262" s="4" t="s">
        <v>860</v>
      </c>
      <c r="M3262" s="4" t="s">
        <v>3632</v>
      </c>
      <c r="N3262" s="55" t="s">
        <v>4516</v>
      </c>
      <c r="O3262" s="4" t="s">
        <v>8867</v>
      </c>
      <c r="P3262" s="55">
        <v>46098</v>
      </c>
      <c r="Q3262" s="4" t="s">
        <v>8868</v>
      </c>
      <c r="R3262" s="4"/>
      <c r="S3262" s="4"/>
      <c r="T3262" s="4">
        <v>0</v>
      </c>
      <c r="U3262" s="4" t="s">
        <v>150</v>
      </c>
      <c r="V3262" s="4">
        <v>300881</v>
      </c>
      <c r="W3262" s="4" t="s">
        <v>8869</v>
      </c>
      <c r="X3262" s="4">
        <v>300881</v>
      </c>
      <c r="Y3262" s="4" t="s">
        <v>8869</v>
      </c>
      <c r="Z3262" s="4">
        <v>9</v>
      </c>
      <c r="AA3262" s="4" t="s">
        <v>417</v>
      </c>
      <c r="AB3262" s="4">
        <v>7</v>
      </c>
      <c r="AC3262" s="4" t="s">
        <v>495</v>
      </c>
      <c r="AD3262" s="36">
        <v>15</v>
      </c>
      <c r="AE3262" s="36" t="s">
        <v>8870</v>
      </c>
      <c r="AF3262" s="4"/>
      <c r="AG3262" s="4"/>
      <c r="AH3262" s="4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  <c r="AS3262" s="6"/>
      <c r="AT3262" s="6"/>
    </row>
    <row r="3263" spans="1:46" ht="15.75" customHeight="1" x14ac:dyDescent="0.35">
      <c r="A3263" s="4">
        <v>2026</v>
      </c>
      <c r="B3263" s="4" t="s">
        <v>147</v>
      </c>
      <c r="C3263" s="4" t="s">
        <v>148</v>
      </c>
      <c r="D3263" s="55">
        <v>45926</v>
      </c>
      <c r="E3263" s="4" t="s">
        <v>3708</v>
      </c>
      <c r="F3263" s="4" t="s">
        <v>3709</v>
      </c>
      <c r="G3263" s="4" t="s">
        <v>37</v>
      </c>
      <c r="H3263" s="4" t="s">
        <v>38</v>
      </c>
      <c r="I3263" s="4" t="s">
        <v>2742</v>
      </c>
      <c r="J3263" s="4">
        <v>7</v>
      </c>
      <c r="K3263" s="55">
        <v>46198</v>
      </c>
      <c r="L3263" s="4" t="s">
        <v>860</v>
      </c>
      <c r="M3263" s="4" t="s">
        <v>5530</v>
      </c>
      <c r="N3263" s="55" t="s">
        <v>3710</v>
      </c>
      <c r="O3263" s="4" t="s">
        <v>8871</v>
      </c>
      <c r="P3263" s="55">
        <v>46198</v>
      </c>
      <c r="Q3263" s="4" t="s">
        <v>8872</v>
      </c>
      <c r="R3263" s="55">
        <v>46198</v>
      </c>
      <c r="S3263" s="4" t="s">
        <v>8873</v>
      </c>
      <c r="T3263" s="4">
        <v>0</v>
      </c>
      <c r="U3263" s="4" t="s">
        <v>150</v>
      </c>
      <c r="V3263" s="4">
        <v>301569</v>
      </c>
      <c r="W3263" s="4" t="s">
        <v>3591</v>
      </c>
      <c r="X3263" s="4">
        <v>301569</v>
      </c>
      <c r="Y3263" s="4" t="s">
        <v>3591</v>
      </c>
      <c r="Z3263" s="4">
        <v>20</v>
      </c>
      <c r="AA3263" s="4" t="s">
        <v>324</v>
      </c>
      <c r="AB3263" s="4">
        <v>5</v>
      </c>
      <c r="AC3263" s="4" t="s">
        <v>3216</v>
      </c>
      <c r="AD3263" s="36">
        <v>4</v>
      </c>
      <c r="AE3263" s="36" t="s">
        <v>3592</v>
      </c>
      <c r="AF3263" s="4"/>
      <c r="AG3263" s="4"/>
      <c r="AH3263" s="4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  <c r="AS3263" s="6"/>
      <c r="AT3263" s="6"/>
    </row>
    <row r="3264" spans="1:46" ht="15.75" customHeight="1" x14ac:dyDescent="0.35">
      <c r="A3264" s="4">
        <v>2026</v>
      </c>
      <c r="B3264" s="4" t="s">
        <v>147</v>
      </c>
      <c r="C3264" s="4" t="s">
        <v>148</v>
      </c>
      <c r="D3264" s="55">
        <v>45989</v>
      </c>
      <c r="E3264" s="4" t="s">
        <v>3708</v>
      </c>
      <c r="F3264" s="4" t="s">
        <v>3709</v>
      </c>
      <c r="G3264" s="4" t="s">
        <v>37</v>
      </c>
      <c r="H3264" s="4" t="s">
        <v>38</v>
      </c>
      <c r="I3264" s="4" t="s">
        <v>2742</v>
      </c>
      <c r="J3264" s="4">
        <v>3</v>
      </c>
      <c r="K3264" s="55">
        <v>46072</v>
      </c>
      <c r="L3264" s="4" t="s">
        <v>860</v>
      </c>
      <c r="M3264" s="4" t="s">
        <v>3632</v>
      </c>
      <c r="N3264" s="55" t="s">
        <v>4516</v>
      </c>
      <c r="O3264" s="4" t="s">
        <v>8874</v>
      </c>
      <c r="P3264" s="55">
        <v>46072</v>
      </c>
      <c r="Q3264" s="4" t="s">
        <v>8875</v>
      </c>
      <c r="R3264" s="55">
        <v>46072</v>
      </c>
      <c r="S3264" s="4" t="s">
        <v>8876</v>
      </c>
      <c r="T3264" s="56">
        <v>0</v>
      </c>
      <c r="U3264" s="56" t="s">
        <v>150</v>
      </c>
      <c r="V3264" s="56">
        <v>300849</v>
      </c>
      <c r="W3264" s="56" t="s">
        <v>8877</v>
      </c>
      <c r="X3264" s="56">
        <v>300849</v>
      </c>
      <c r="Y3264" s="56" t="s">
        <v>8877</v>
      </c>
      <c r="Z3264" s="56">
        <v>9</v>
      </c>
      <c r="AA3264" s="56" t="s">
        <v>417</v>
      </c>
      <c r="AB3264" s="56">
        <v>5</v>
      </c>
      <c r="AC3264" s="56" t="s">
        <v>721</v>
      </c>
      <c r="AD3264" s="37">
        <v>8</v>
      </c>
      <c r="AE3264" s="37" t="s">
        <v>8878</v>
      </c>
      <c r="AF3264" s="4"/>
      <c r="AG3264" s="4"/>
      <c r="AH3264" s="4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  <c r="AS3264" s="6"/>
      <c r="AT3264" s="6"/>
    </row>
    <row r="3265" spans="1:46" ht="15.75" customHeight="1" x14ac:dyDescent="0.35">
      <c r="A3265" s="4">
        <v>2026</v>
      </c>
      <c r="B3265" s="4" t="s">
        <v>147</v>
      </c>
      <c r="C3265" s="4" t="s">
        <v>148</v>
      </c>
      <c r="D3265" s="55">
        <v>45992</v>
      </c>
      <c r="E3265" s="4" t="s">
        <v>3708</v>
      </c>
      <c r="F3265" s="4" t="s">
        <v>3709</v>
      </c>
      <c r="G3265" s="4" t="s">
        <v>37</v>
      </c>
      <c r="H3265" s="4" t="s">
        <v>4538</v>
      </c>
      <c r="I3265" s="4" t="s">
        <v>2742</v>
      </c>
      <c r="J3265" s="4">
        <v>1</v>
      </c>
      <c r="K3265" s="55">
        <v>46013</v>
      </c>
      <c r="L3265" s="4" t="s">
        <v>4540</v>
      </c>
      <c r="M3265" s="4"/>
      <c r="N3265" s="55" t="s">
        <v>3710</v>
      </c>
      <c r="O3265" s="4"/>
      <c r="P3265" s="55"/>
      <c r="Q3265" s="4"/>
      <c r="R3265" s="4"/>
      <c r="S3265" s="4"/>
      <c r="T3265" s="4">
        <v>0</v>
      </c>
      <c r="U3265" s="4" t="s">
        <v>150</v>
      </c>
      <c r="V3265" s="4">
        <v>301562</v>
      </c>
      <c r="W3265" s="4" t="s">
        <v>8879</v>
      </c>
      <c r="X3265" s="4">
        <v>301562</v>
      </c>
      <c r="Y3265" s="4" t="s">
        <v>8879</v>
      </c>
      <c r="Z3265" s="4">
        <v>20</v>
      </c>
      <c r="AA3265" s="4" t="s">
        <v>324</v>
      </c>
      <c r="AB3265" s="4">
        <v>4</v>
      </c>
      <c r="AC3265" s="4" t="s">
        <v>1570</v>
      </c>
      <c r="AD3265" s="36">
        <v>7</v>
      </c>
      <c r="AE3265" s="36" t="s">
        <v>8880</v>
      </c>
      <c r="AF3265" s="4"/>
      <c r="AG3265" s="4"/>
      <c r="AH3265" s="4"/>
      <c r="AI3265" s="6"/>
      <c r="AJ3265" s="6"/>
      <c r="AK3265" s="6"/>
      <c r="AL3265" s="6"/>
      <c r="AM3265" s="6"/>
      <c r="AN3265" s="6"/>
      <c r="AO3265" s="6"/>
      <c r="AP3265" s="6"/>
      <c r="AQ3265" s="6"/>
      <c r="AR3265" s="6"/>
      <c r="AS3265" s="6"/>
      <c r="AT3265" s="6"/>
    </row>
    <row r="3266" spans="1:46" ht="15.75" customHeight="1" x14ac:dyDescent="0.35">
      <c r="A3266" s="4">
        <v>2026</v>
      </c>
      <c r="B3266" s="4" t="s">
        <v>147</v>
      </c>
      <c r="C3266" s="4" t="s">
        <v>148</v>
      </c>
      <c r="D3266" s="55">
        <v>45992</v>
      </c>
      <c r="E3266" s="4" t="s">
        <v>3708</v>
      </c>
      <c r="F3266" s="4" t="s">
        <v>3709</v>
      </c>
      <c r="G3266" s="4" t="s">
        <v>37</v>
      </c>
      <c r="H3266" s="4" t="s">
        <v>38</v>
      </c>
      <c r="I3266" s="4" t="s">
        <v>2742</v>
      </c>
      <c r="J3266" s="4">
        <v>4</v>
      </c>
      <c r="K3266" s="55">
        <v>46077</v>
      </c>
      <c r="L3266" s="4" t="s">
        <v>860</v>
      </c>
      <c r="M3266" s="4" t="s">
        <v>3632</v>
      </c>
      <c r="N3266" s="55" t="s">
        <v>4516</v>
      </c>
      <c r="O3266" s="4" t="s">
        <v>8881</v>
      </c>
      <c r="P3266" s="55">
        <v>46077</v>
      </c>
      <c r="Q3266" s="4" t="s">
        <v>8882</v>
      </c>
      <c r="R3266" s="55">
        <v>46077</v>
      </c>
      <c r="S3266" s="4" t="s">
        <v>8883</v>
      </c>
      <c r="T3266" s="4">
        <v>0</v>
      </c>
      <c r="U3266" s="4" t="s">
        <v>150</v>
      </c>
      <c r="V3266" s="4">
        <v>301876</v>
      </c>
      <c r="W3266" s="4" t="s">
        <v>8884</v>
      </c>
      <c r="X3266" s="4">
        <v>301876</v>
      </c>
      <c r="Y3266" s="4" t="s">
        <v>8884</v>
      </c>
      <c r="Z3266" s="4">
        <v>9</v>
      </c>
      <c r="AA3266" s="4" t="s">
        <v>417</v>
      </c>
      <c r="AB3266" s="4">
        <v>7</v>
      </c>
      <c r="AC3266" s="4" t="s">
        <v>495</v>
      </c>
      <c r="AD3266" s="36">
        <v>21</v>
      </c>
      <c r="AE3266" s="36" t="s">
        <v>8885</v>
      </c>
      <c r="AF3266" s="4"/>
      <c r="AG3266" s="4"/>
      <c r="AH3266" s="4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  <c r="AS3266" s="6"/>
      <c r="AT3266" s="6"/>
    </row>
    <row r="3267" spans="1:46" ht="15.75" customHeight="1" x14ac:dyDescent="0.35">
      <c r="A3267" s="4">
        <v>2026</v>
      </c>
      <c r="B3267" s="4" t="s">
        <v>147</v>
      </c>
      <c r="C3267" s="4" t="s">
        <v>148</v>
      </c>
      <c r="D3267" s="55">
        <v>45992</v>
      </c>
      <c r="E3267" s="4" t="s">
        <v>3708</v>
      </c>
      <c r="F3267" s="4" t="s">
        <v>3709</v>
      </c>
      <c r="G3267" s="4" t="s">
        <v>37</v>
      </c>
      <c r="H3267" s="4" t="s">
        <v>38</v>
      </c>
      <c r="I3267" s="4" t="s">
        <v>2742</v>
      </c>
      <c r="J3267" s="4">
        <v>6</v>
      </c>
      <c r="K3267" s="60">
        <v>46108</v>
      </c>
      <c r="L3267" s="4" t="s">
        <v>860</v>
      </c>
      <c r="M3267" s="4" t="s">
        <v>6713</v>
      </c>
      <c r="N3267" s="55" t="s">
        <v>4516</v>
      </c>
      <c r="O3267" s="4" t="s">
        <v>8886</v>
      </c>
      <c r="P3267" s="60">
        <v>46108</v>
      </c>
      <c r="Q3267" s="4" t="s">
        <v>8887</v>
      </c>
      <c r="R3267" s="4"/>
      <c r="S3267" s="4"/>
      <c r="T3267" s="4">
        <v>0</v>
      </c>
      <c r="U3267" s="4" t="s">
        <v>150</v>
      </c>
      <c r="V3267" s="4">
        <v>300879</v>
      </c>
      <c r="W3267" s="4" t="s">
        <v>8888</v>
      </c>
      <c r="X3267" s="4">
        <v>300879</v>
      </c>
      <c r="Y3267" s="4" t="s">
        <v>8888</v>
      </c>
      <c r="Z3267" s="4">
        <v>9</v>
      </c>
      <c r="AA3267" s="4" t="s">
        <v>417</v>
      </c>
      <c r="AB3267" s="4">
        <v>7</v>
      </c>
      <c r="AC3267" s="4" t="s">
        <v>495</v>
      </c>
      <c r="AD3267" s="36">
        <v>13</v>
      </c>
      <c r="AE3267" s="36" t="s">
        <v>8889</v>
      </c>
      <c r="AF3267" s="4"/>
      <c r="AG3267" s="4"/>
      <c r="AH3267" s="4"/>
      <c r="AI3267" s="6"/>
      <c r="AJ3267" s="6"/>
      <c r="AK3267" s="6"/>
      <c r="AL3267" s="6"/>
      <c r="AM3267" s="6"/>
      <c r="AN3267" s="6"/>
      <c r="AO3267" s="6"/>
      <c r="AP3267" s="6"/>
      <c r="AQ3267" s="6"/>
      <c r="AR3267" s="6"/>
      <c r="AS3267" s="6"/>
      <c r="AT3267" s="6"/>
    </row>
    <row r="3268" spans="1:46" ht="15.75" customHeight="1" x14ac:dyDescent="0.35">
      <c r="A3268" s="4">
        <v>2026</v>
      </c>
      <c r="B3268" s="4" t="s">
        <v>147</v>
      </c>
      <c r="C3268" s="4" t="s">
        <v>148</v>
      </c>
      <c r="D3268" s="55">
        <v>45992</v>
      </c>
      <c r="E3268" s="4" t="s">
        <v>3708</v>
      </c>
      <c r="F3268" s="4" t="s">
        <v>3709</v>
      </c>
      <c r="G3268" s="4" t="s">
        <v>37</v>
      </c>
      <c r="H3268" s="4" t="s">
        <v>38</v>
      </c>
      <c r="I3268" s="4" t="s">
        <v>2742</v>
      </c>
      <c r="J3268" s="4">
        <v>3</v>
      </c>
      <c r="K3268" s="55">
        <v>46129</v>
      </c>
      <c r="L3268" s="4" t="s">
        <v>860</v>
      </c>
      <c r="M3268" s="4" t="s">
        <v>5530</v>
      </c>
      <c r="N3268" s="55" t="s">
        <v>3710</v>
      </c>
      <c r="O3268" s="4" t="s">
        <v>8890</v>
      </c>
      <c r="P3268" s="55">
        <v>46129</v>
      </c>
      <c r="Q3268" s="4" t="s">
        <v>8891</v>
      </c>
      <c r="R3268" s="55">
        <v>46129</v>
      </c>
      <c r="S3268" s="4" t="s">
        <v>8892</v>
      </c>
      <c r="T3268" s="56">
        <v>0</v>
      </c>
      <c r="U3268" s="56" t="s">
        <v>150</v>
      </c>
      <c r="V3268" s="56">
        <v>301533</v>
      </c>
      <c r="W3268" s="56" t="s">
        <v>8893</v>
      </c>
      <c r="X3268" s="56">
        <v>301533</v>
      </c>
      <c r="Y3268" s="56" t="s">
        <v>8893</v>
      </c>
      <c r="Z3268" s="56">
        <v>20</v>
      </c>
      <c r="AA3268" s="56" t="s">
        <v>324</v>
      </c>
      <c r="AB3268" s="56">
        <v>1</v>
      </c>
      <c r="AC3268" s="56" t="s">
        <v>324</v>
      </c>
      <c r="AD3268" s="37">
        <v>8</v>
      </c>
      <c r="AE3268" s="37" t="s">
        <v>8894</v>
      </c>
      <c r="AF3268" s="4"/>
      <c r="AG3268" s="4"/>
      <c r="AH3268" s="4"/>
      <c r="AI3268" s="6"/>
      <c r="AJ3268" s="6"/>
      <c r="AK3268" s="6"/>
      <c r="AL3268" s="6"/>
      <c r="AM3268" s="6"/>
      <c r="AN3268" s="6"/>
      <c r="AO3268" s="6"/>
      <c r="AP3268" s="6"/>
      <c r="AQ3268" s="6"/>
      <c r="AR3268" s="6"/>
      <c r="AS3268" s="6"/>
      <c r="AT3268" s="6"/>
    </row>
    <row r="3269" spans="1:46" ht="15.75" customHeight="1" x14ac:dyDescent="0.35">
      <c r="A3269" s="4">
        <v>2026</v>
      </c>
      <c r="B3269" s="4" t="s">
        <v>147</v>
      </c>
      <c r="C3269" s="4" t="s">
        <v>148</v>
      </c>
      <c r="D3269" s="55">
        <v>45995</v>
      </c>
      <c r="E3269" s="4" t="s">
        <v>3708</v>
      </c>
      <c r="F3269" s="4" t="s">
        <v>3709</v>
      </c>
      <c r="G3269" s="4" t="s">
        <v>37</v>
      </c>
      <c r="H3269" s="4" t="s">
        <v>4538</v>
      </c>
      <c r="I3269" s="4" t="s">
        <v>2742</v>
      </c>
      <c r="J3269" s="4">
        <v>4</v>
      </c>
      <c r="K3269" s="55">
        <v>46097</v>
      </c>
      <c r="L3269" s="4" t="s">
        <v>4540</v>
      </c>
      <c r="M3269" s="4"/>
      <c r="N3269" s="55" t="s">
        <v>3710</v>
      </c>
      <c r="O3269" s="4"/>
      <c r="P3269" s="55"/>
      <c r="Q3269" s="4"/>
      <c r="R3269" s="4"/>
      <c r="S3269" s="4"/>
      <c r="T3269" s="4">
        <v>0</v>
      </c>
      <c r="U3269" s="4" t="s">
        <v>150</v>
      </c>
      <c r="V3269" s="4">
        <v>300876</v>
      </c>
      <c r="W3269" s="4" t="s">
        <v>8895</v>
      </c>
      <c r="X3269" s="4">
        <v>300876</v>
      </c>
      <c r="Y3269" s="4" t="s">
        <v>8895</v>
      </c>
      <c r="Z3269" s="4">
        <v>9</v>
      </c>
      <c r="AA3269" s="4" t="s">
        <v>417</v>
      </c>
      <c r="AB3269" s="4">
        <v>7</v>
      </c>
      <c r="AC3269" s="4" t="s">
        <v>495</v>
      </c>
      <c r="AD3269" s="36">
        <v>9</v>
      </c>
      <c r="AE3269" s="36" t="s">
        <v>8896</v>
      </c>
      <c r="AF3269" s="4"/>
      <c r="AG3269" s="4"/>
      <c r="AH3269" s="4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</row>
    <row r="3270" spans="1:46" ht="15.75" customHeight="1" x14ac:dyDescent="0.35">
      <c r="A3270" s="4">
        <v>2026</v>
      </c>
      <c r="B3270" s="4" t="s">
        <v>147</v>
      </c>
      <c r="C3270" s="4" t="s">
        <v>148</v>
      </c>
      <c r="D3270" s="55">
        <v>46056</v>
      </c>
      <c r="E3270" s="4" t="s">
        <v>3708</v>
      </c>
      <c r="F3270" s="4" t="s">
        <v>3709</v>
      </c>
      <c r="G3270" s="4" t="s">
        <v>37</v>
      </c>
      <c r="H3270" s="4" t="s">
        <v>4538</v>
      </c>
      <c r="I3270" s="4" t="s">
        <v>2742</v>
      </c>
      <c r="J3270" s="4">
        <v>4</v>
      </c>
      <c r="K3270" s="55">
        <v>46217</v>
      </c>
      <c r="L3270" s="4" t="s">
        <v>7513</v>
      </c>
      <c r="M3270" s="4" t="s">
        <v>7514</v>
      </c>
      <c r="N3270" s="55" t="s">
        <v>3710</v>
      </c>
      <c r="O3270" s="4"/>
      <c r="P3270" s="55"/>
      <c r="Q3270" s="4"/>
      <c r="R3270" s="4"/>
      <c r="S3270" s="4"/>
      <c r="T3270" s="4">
        <v>0</v>
      </c>
      <c r="U3270" s="4" t="s">
        <v>150</v>
      </c>
      <c r="V3270" s="4">
        <v>300880</v>
      </c>
      <c r="W3270" s="4" t="s">
        <v>8897</v>
      </c>
      <c r="X3270" s="4">
        <v>300880</v>
      </c>
      <c r="Y3270" s="4" t="s">
        <v>8897</v>
      </c>
      <c r="Z3270" s="4">
        <v>9</v>
      </c>
      <c r="AA3270" s="4" t="s">
        <v>417</v>
      </c>
      <c r="AB3270" s="4">
        <v>7</v>
      </c>
      <c r="AC3270" s="4" t="s">
        <v>495</v>
      </c>
      <c r="AD3270" s="36">
        <v>14</v>
      </c>
      <c r="AE3270" s="36" t="s">
        <v>8898</v>
      </c>
      <c r="AF3270" s="4"/>
      <c r="AG3270" s="4"/>
      <c r="AH3270" s="4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  <c r="AS3270" s="6"/>
      <c r="AT3270" s="6"/>
    </row>
    <row r="3271" spans="1:46" ht="15.75" customHeight="1" x14ac:dyDescent="0.35">
      <c r="A3271" s="4">
        <v>2026</v>
      </c>
      <c r="B3271" s="4" t="s">
        <v>147</v>
      </c>
      <c r="C3271" s="4" t="s">
        <v>148</v>
      </c>
      <c r="D3271" s="55">
        <v>45995</v>
      </c>
      <c r="E3271" s="4" t="s">
        <v>3708</v>
      </c>
      <c r="F3271" s="4" t="s">
        <v>3709</v>
      </c>
      <c r="G3271" s="4" t="s">
        <v>37</v>
      </c>
      <c r="H3271" s="4" t="s">
        <v>38</v>
      </c>
      <c r="I3271" s="4" t="s">
        <v>2742</v>
      </c>
      <c r="J3271" s="4">
        <v>4</v>
      </c>
      <c r="K3271" s="55">
        <v>46078</v>
      </c>
      <c r="L3271" s="4" t="s">
        <v>860</v>
      </c>
      <c r="M3271" s="4" t="s">
        <v>3632</v>
      </c>
      <c r="N3271" s="55" t="s">
        <v>4516</v>
      </c>
      <c r="O3271" s="4" t="s">
        <v>8899</v>
      </c>
      <c r="P3271" s="55">
        <v>46078</v>
      </c>
      <c r="Q3271" s="4" t="s">
        <v>8900</v>
      </c>
      <c r="R3271" s="4"/>
      <c r="S3271" s="4"/>
      <c r="T3271" s="4">
        <v>0</v>
      </c>
      <c r="U3271" s="4" t="s">
        <v>150</v>
      </c>
      <c r="V3271" s="4">
        <v>300812</v>
      </c>
      <c r="W3271" s="4" t="s">
        <v>8901</v>
      </c>
      <c r="X3271" s="4">
        <v>300812</v>
      </c>
      <c r="Y3271" s="4" t="s">
        <v>8901</v>
      </c>
      <c r="Z3271" s="4">
        <v>9</v>
      </c>
      <c r="AA3271" s="4" t="s">
        <v>417</v>
      </c>
      <c r="AB3271" s="4">
        <v>2</v>
      </c>
      <c r="AC3271" s="4" t="s">
        <v>691</v>
      </c>
      <c r="AD3271" s="36">
        <v>4</v>
      </c>
      <c r="AE3271" s="36" t="s">
        <v>8902</v>
      </c>
      <c r="AF3271" s="4"/>
      <c r="AG3271" s="4"/>
      <c r="AH3271" s="4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</row>
    <row r="3272" spans="1:46" ht="15.75" customHeight="1" x14ac:dyDescent="0.35">
      <c r="A3272" s="4">
        <v>2026</v>
      </c>
      <c r="B3272" s="4" t="s">
        <v>147</v>
      </c>
      <c r="C3272" s="4" t="s">
        <v>207</v>
      </c>
      <c r="D3272" s="55">
        <v>45996</v>
      </c>
      <c r="E3272" s="4" t="s">
        <v>3708</v>
      </c>
      <c r="F3272" s="4" t="s">
        <v>3709</v>
      </c>
      <c r="G3272" s="4" t="s">
        <v>37</v>
      </c>
      <c r="H3272" s="4" t="s">
        <v>38</v>
      </c>
      <c r="I3272" s="4" t="s">
        <v>2742</v>
      </c>
      <c r="J3272" s="4">
        <v>4</v>
      </c>
      <c r="K3272" s="55">
        <v>46078</v>
      </c>
      <c r="L3272" s="4" t="s">
        <v>860</v>
      </c>
      <c r="M3272" s="4" t="s">
        <v>3632</v>
      </c>
      <c r="N3272" s="55" t="s">
        <v>4516</v>
      </c>
      <c r="O3272" s="4" t="s">
        <v>8903</v>
      </c>
      <c r="P3272" s="55">
        <v>46078</v>
      </c>
      <c r="Q3272" s="4" t="s">
        <v>8904</v>
      </c>
      <c r="R3272" s="55">
        <v>46078</v>
      </c>
      <c r="S3272" s="4" t="s">
        <v>8905</v>
      </c>
      <c r="T3272" s="4">
        <v>0</v>
      </c>
      <c r="U3272" s="4" t="s">
        <v>150</v>
      </c>
      <c r="V3272" s="4">
        <v>300842</v>
      </c>
      <c r="W3272" s="4" t="s">
        <v>720</v>
      </c>
      <c r="X3272" s="4">
        <v>300842</v>
      </c>
      <c r="Y3272" s="4" t="s">
        <v>720</v>
      </c>
      <c r="Z3272" s="4">
        <v>9</v>
      </c>
      <c r="AA3272" s="4" t="s">
        <v>417</v>
      </c>
      <c r="AB3272" s="4">
        <v>5</v>
      </c>
      <c r="AC3272" s="4" t="s">
        <v>721</v>
      </c>
      <c r="AD3272" s="36">
        <v>1</v>
      </c>
      <c r="AE3272" s="36" t="s">
        <v>721</v>
      </c>
      <c r="AF3272" s="4"/>
      <c r="AG3272" s="4"/>
      <c r="AH3272" s="4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</row>
    <row r="3273" spans="1:46" ht="15.75" customHeight="1" x14ac:dyDescent="0.35">
      <c r="A3273" s="4">
        <v>2025</v>
      </c>
      <c r="B3273" s="4" t="s">
        <v>147</v>
      </c>
      <c r="C3273" s="4" t="s">
        <v>148</v>
      </c>
      <c r="D3273" s="55">
        <v>45989</v>
      </c>
      <c r="E3273" s="4" t="s">
        <v>3708</v>
      </c>
      <c r="F3273" s="4" t="s">
        <v>3709</v>
      </c>
      <c r="G3273" s="4" t="s">
        <v>37</v>
      </c>
      <c r="H3273" s="4" t="s">
        <v>38</v>
      </c>
      <c r="I3273" s="4" t="s">
        <v>2755</v>
      </c>
      <c r="J3273" s="4">
        <v>1</v>
      </c>
      <c r="K3273" s="55">
        <v>46015</v>
      </c>
      <c r="L3273" s="4" t="s">
        <v>860</v>
      </c>
      <c r="M3273" s="4" t="s">
        <v>3026</v>
      </c>
      <c r="N3273" s="55" t="s">
        <v>4546</v>
      </c>
      <c r="O3273" s="4" t="s">
        <v>8906</v>
      </c>
      <c r="P3273" s="55">
        <v>46015</v>
      </c>
      <c r="Q3273" s="4" t="s">
        <v>8907</v>
      </c>
      <c r="R3273" s="4"/>
      <c r="S3273" s="4"/>
      <c r="T3273" s="4" t="s">
        <v>1921</v>
      </c>
      <c r="U3273" s="4" t="s">
        <v>150</v>
      </c>
      <c r="V3273" s="4">
        <v>300742</v>
      </c>
      <c r="W3273" s="4" t="s">
        <v>1481</v>
      </c>
      <c r="X3273" s="4">
        <v>300742</v>
      </c>
      <c r="Y3273" s="4" t="s">
        <v>1481</v>
      </c>
      <c r="Z3273" s="4">
        <v>8</v>
      </c>
      <c r="AA3273" s="4" t="s">
        <v>191</v>
      </c>
      <c r="AB3273" s="4">
        <v>8</v>
      </c>
      <c r="AC3273" s="4" t="s">
        <v>728</v>
      </c>
      <c r="AD3273" s="36">
        <v>3</v>
      </c>
      <c r="AE3273" s="36" t="s">
        <v>1482</v>
      </c>
      <c r="AF3273" s="4"/>
      <c r="AG3273" s="4"/>
      <c r="AH3273" s="4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</row>
    <row r="3274" spans="1:46" ht="15.75" customHeight="1" x14ac:dyDescent="0.35">
      <c r="A3274" s="4">
        <v>2025</v>
      </c>
      <c r="B3274" s="4" t="s">
        <v>147</v>
      </c>
      <c r="C3274" s="4" t="s">
        <v>148</v>
      </c>
      <c r="D3274" s="55">
        <v>45985</v>
      </c>
      <c r="E3274" s="4" t="s">
        <v>3708</v>
      </c>
      <c r="F3274" s="4" t="s">
        <v>3709</v>
      </c>
      <c r="G3274" s="4" t="s">
        <v>37</v>
      </c>
      <c r="H3274" s="4" t="s">
        <v>38</v>
      </c>
      <c r="I3274" s="4" t="s">
        <v>2755</v>
      </c>
      <c r="J3274" s="4">
        <v>3</v>
      </c>
      <c r="K3274" s="55">
        <v>46020</v>
      </c>
      <c r="L3274" s="4" t="s">
        <v>860</v>
      </c>
      <c r="M3274" s="4" t="s">
        <v>3026</v>
      </c>
      <c r="N3274" s="55" t="s">
        <v>3710</v>
      </c>
      <c r="O3274" s="4" t="s">
        <v>8908</v>
      </c>
      <c r="P3274" s="55">
        <v>46020</v>
      </c>
      <c r="Q3274" s="4" t="s">
        <v>8909</v>
      </c>
      <c r="R3274" s="4"/>
      <c r="S3274" s="4"/>
      <c r="T3274" s="4">
        <v>0</v>
      </c>
      <c r="U3274" s="4" t="s">
        <v>150</v>
      </c>
      <c r="V3274" s="4">
        <v>300704</v>
      </c>
      <c r="W3274" s="4" t="s">
        <v>1972</v>
      </c>
      <c r="X3274" s="4">
        <v>300704</v>
      </c>
      <c r="Y3274" s="4" t="s">
        <v>1972</v>
      </c>
      <c r="Z3274" s="4">
        <v>8</v>
      </c>
      <c r="AA3274" s="4" t="s">
        <v>191</v>
      </c>
      <c r="AB3274" s="4">
        <v>3</v>
      </c>
      <c r="AC3274" s="4" t="s">
        <v>202</v>
      </c>
      <c r="AD3274" s="36">
        <v>6</v>
      </c>
      <c r="AE3274" s="36" t="s">
        <v>1973</v>
      </c>
      <c r="AF3274" s="4"/>
      <c r="AG3274" s="4"/>
      <c r="AH3274" s="4"/>
      <c r="AI3274" s="6"/>
      <c r="AJ3274" s="6"/>
      <c r="AK3274" s="6"/>
      <c r="AL3274" s="6"/>
      <c r="AM3274" s="6"/>
      <c r="AN3274" s="6"/>
      <c r="AO3274" s="6"/>
      <c r="AP3274" s="6"/>
      <c r="AQ3274" s="6"/>
      <c r="AR3274" s="6"/>
      <c r="AS3274" s="6"/>
      <c r="AT3274" s="6"/>
    </row>
    <row r="3275" spans="1:46" ht="15.75" customHeight="1" x14ac:dyDescent="0.35">
      <c r="A3275" s="4">
        <v>2025</v>
      </c>
      <c r="B3275" s="4" t="s">
        <v>147</v>
      </c>
      <c r="C3275" s="4" t="s">
        <v>148</v>
      </c>
      <c r="D3275" s="55">
        <v>45994</v>
      </c>
      <c r="E3275" s="4" t="s">
        <v>3708</v>
      </c>
      <c r="F3275" s="4" t="s">
        <v>3709</v>
      </c>
      <c r="G3275" s="4" t="s">
        <v>37</v>
      </c>
      <c r="H3275" s="4" t="s">
        <v>38</v>
      </c>
      <c r="I3275" s="4" t="s">
        <v>2755</v>
      </c>
      <c r="J3275" s="4">
        <v>4</v>
      </c>
      <c r="K3275" s="55">
        <v>46022</v>
      </c>
      <c r="L3275" s="4" t="s">
        <v>860</v>
      </c>
      <c r="M3275" s="4" t="s">
        <v>8298</v>
      </c>
      <c r="N3275" s="55" t="s">
        <v>3710</v>
      </c>
      <c r="O3275" s="4" t="s">
        <v>8910</v>
      </c>
      <c r="P3275" s="55">
        <v>46022</v>
      </c>
      <c r="Q3275" s="4" t="s">
        <v>8911</v>
      </c>
      <c r="R3275" s="4"/>
      <c r="S3275" s="4"/>
      <c r="T3275" s="4" t="s">
        <v>1921</v>
      </c>
      <c r="U3275" s="4" t="s">
        <v>150</v>
      </c>
      <c r="V3275" s="4">
        <v>301714</v>
      </c>
      <c r="W3275" s="4" t="s">
        <v>8912</v>
      </c>
      <c r="X3275" s="4">
        <v>301714</v>
      </c>
      <c r="Y3275" s="4" t="s">
        <v>8912</v>
      </c>
      <c r="Z3275" s="4">
        <v>22</v>
      </c>
      <c r="AA3275" s="4" t="s">
        <v>108</v>
      </c>
      <c r="AB3275" s="4">
        <v>3</v>
      </c>
      <c r="AC3275" s="4" t="s">
        <v>1456</v>
      </c>
      <c r="AD3275" s="36">
        <v>2</v>
      </c>
      <c r="AE3275" s="36" t="s">
        <v>8913</v>
      </c>
      <c r="AF3275" s="4"/>
      <c r="AG3275" s="4"/>
      <c r="AH3275" s="4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</row>
    <row r="3276" spans="1:46" ht="15.75" customHeight="1" x14ac:dyDescent="0.35">
      <c r="A3276" s="4">
        <v>2026</v>
      </c>
      <c r="B3276" s="4" t="s">
        <v>147</v>
      </c>
      <c r="C3276" s="4" t="s">
        <v>148</v>
      </c>
      <c r="D3276" s="55">
        <v>45988</v>
      </c>
      <c r="E3276" s="4" t="s">
        <v>3708</v>
      </c>
      <c r="F3276" s="4" t="s">
        <v>3709</v>
      </c>
      <c r="G3276" s="4" t="s">
        <v>37</v>
      </c>
      <c r="H3276" s="4" t="s">
        <v>38</v>
      </c>
      <c r="I3276" s="4" t="s">
        <v>5120</v>
      </c>
      <c r="J3276" s="4">
        <v>3</v>
      </c>
      <c r="K3276" s="55">
        <v>46129</v>
      </c>
      <c r="L3276" s="4" t="s">
        <v>860</v>
      </c>
      <c r="M3276" s="4" t="s">
        <v>4545</v>
      </c>
      <c r="N3276" s="55" t="s">
        <v>4546</v>
      </c>
      <c r="O3276" s="4" t="s">
        <v>8914</v>
      </c>
      <c r="P3276" s="55">
        <v>46129</v>
      </c>
      <c r="Q3276" s="4" t="s">
        <v>8915</v>
      </c>
      <c r="R3276" s="55">
        <v>46129</v>
      </c>
      <c r="S3276" s="4" t="s">
        <v>8916</v>
      </c>
      <c r="T3276" s="4">
        <v>0</v>
      </c>
      <c r="U3276" s="4" t="s">
        <v>150</v>
      </c>
      <c r="V3276" s="4">
        <v>301011</v>
      </c>
      <c r="W3276" s="4" t="s">
        <v>8917</v>
      </c>
      <c r="X3276" s="4">
        <v>301011</v>
      </c>
      <c r="Y3276" s="4" t="s">
        <v>8917</v>
      </c>
      <c r="Z3276" s="4">
        <v>12</v>
      </c>
      <c r="AA3276" s="4" t="s">
        <v>83</v>
      </c>
      <c r="AB3276" s="4">
        <v>1</v>
      </c>
      <c r="AC3276" s="4" t="s">
        <v>84</v>
      </c>
      <c r="AD3276" s="36">
        <v>13</v>
      </c>
      <c r="AE3276" s="36" t="s">
        <v>8918</v>
      </c>
      <c r="AF3276" s="4"/>
      <c r="AG3276" s="4"/>
      <c r="AH3276" s="4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</row>
    <row r="3277" spans="1:46" ht="15.75" customHeight="1" x14ac:dyDescent="0.35">
      <c r="A3277" s="4">
        <v>2026</v>
      </c>
      <c r="B3277" s="4" t="s">
        <v>147</v>
      </c>
      <c r="C3277" s="4" t="s">
        <v>148</v>
      </c>
      <c r="D3277" s="55">
        <v>45988</v>
      </c>
      <c r="E3277" s="4" t="s">
        <v>3708</v>
      </c>
      <c r="F3277" s="4" t="s">
        <v>3709</v>
      </c>
      <c r="G3277" s="4" t="s">
        <v>37</v>
      </c>
      <c r="H3277" s="4" t="s">
        <v>38</v>
      </c>
      <c r="I3277" s="4" t="s">
        <v>5120</v>
      </c>
      <c r="J3277" s="4">
        <v>2</v>
      </c>
      <c r="K3277" s="55">
        <v>46056</v>
      </c>
      <c r="L3277" s="4" t="s">
        <v>860</v>
      </c>
      <c r="M3277" s="4" t="s">
        <v>6193</v>
      </c>
      <c r="N3277" s="55" t="s">
        <v>3710</v>
      </c>
      <c r="O3277" s="4" t="s">
        <v>8919</v>
      </c>
      <c r="P3277" s="55">
        <v>46056</v>
      </c>
      <c r="Q3277" s="4" t="s">
        <v>8920</v>
      </c>
      <c r="R3277" s="55">
        <v>46056</v>
      </c>
      <c r="S3277" s="4" t="s">
        <v>8921</v>
      </c>
      <c r="T3277" s="4" t="s">
        <v>1921</v>
      </c>
      <c r="U3277" s="4" t="s">
        <v>150</v>
      </c>
      <c r="V3277" s="4">
        <v>300191</v>
      </c>
      <c r="W3277" s="4" t="s">
        <v>8922</v>
      </c>
      <c r="X3277" s="4">
        <v>300191</v>
      </c>
      <c r="Y3277" s="4" t="s">
        <v>8922</v>
      </c>
      <c r="Z3277" s="4">
        <v>2</v>
      </c>
      <c r="AA3277" s="4" t="s">
        <v>72</v>
      </c>
      <c r="AB3277" s="4">
        <v>14</v>
      </c>
      <c r="AC3277" s="4" t="s">
        <v>2364</v>
      </c>
      <c r="AD3277" s="36">
        <v>3</v>
      </c>
      <c r="AE3277" s="36" t="s">
        <v>8923</v>
      </c>
      <c r="AF3277" s="4"/>
      <c r="AG3277" s="4"/>
      <c r="AH3277" s="4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</row>
    <row r="3278" spans="1:46" ht="15.75" customHeight="1" x14ac:dyDescent="0.35">
      <c r="A3278" s="4">
        <v>2025</v>
      </c>
      <c r="B3278" s="4" t="s">
        <v>147</v>
      </c>
      <c r="C3278" s="4" t="s">
        <v>148</v>
      </c>
      <c r="D3278" s="55">
        <v>45985</v>
      </c>
      <c r="E3278" s="4" t="s">
        <v>3708</v>
      </c>
      <c r="F3278" s="4" t="s">
        <v>3709</v>
      </c>
      <c r="G3278" s="4" t="s">
        <v>37</v>
      </c>
      <c r="H3278" s="4" t="s">
        <v>38</v>
      </c>
      <c r="I3278" s="4" t="s">
        <v>2728</v>
      </c>
      <c r="J3278" s="4">
        <v>1</v>
      </c>
      <c r="K3278" s="55">
        <v>46007</v>
      </c>
      <c r="L3278" s="4" t="s">
        <v>860</v>
      </c>
      <c r="M3278" s="4" t="s">
        <v>4545</v>
      </c>
      <c r="N3278" s="55" t="s">
        <v>3710</v>
      </c>
      <c r="O3278" s="4" t="s">
        <v>8924</v>
      </c>
      <c r="P3278" s="55">
        <v>46007</v>
      </c>
      <c r="Q3278" s="4" t="s">
        <v>8925</v>
      </c>
      <c r="R3278" s="4"/>
      <c r="S3278" s="4"/>
      <c r="T3278" s="4" t="s">
        <v>1921</v>
      </c>
      <c r="U3278" s="4" t="s">
        <v>150</v>
      </c>
      <c r="V3278" s="4">
        <v>300524</v>
      </c>
      <c r="W3278" s="4" t="s">
        <v>8926</v>
      </c>
      <c r="X3278" s="4">
        <v>300524</v>
      </c>
      <c r="Y3278" s="4" t="s">
        <v>8926</v>
      </c>
      <c r="Z3278" s="4">
        <v>5</v>
      </c>
      <c r="AA3278" s="4" t="s">
        <v>77</v>
      </c>
      <c r="AB3278" s="4">
        <v>9</v>
      </c>
      <c r="AC3278" s="4" t="s">
        <v>821</v>
      </c>
      <c r="AD3278" s="36">
        <v>7</v>
      </c>
      <c r="AE3278" s="36" t="s">
        <v>8927</v>
      </c>
      <c r="AF3278" s="4"/>
      <c r="AG3278" s="4"/>
      <c r="AH3278" s="4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</row>
    <row r="3279" spans="1:46" ht="15.75" customHeight="1" x14ac:dyDescent="0.35">
      <c r="A3279" s="4">
        <v>2025</v>
      </c>
      <c r="B3279" s="4" t="s">
        <v>147</v>
      </c>
      <c r="C3279" s="4" t="s">
        <v>148</v>
      </c>
      <c r="D3279" s="55">
        <v>45993</v>
      </c>
      <c r="E3279" s="4" t="s">
        <v>3708</v>
      </c>
      <c r="F3279" s="4" t="s">
        <v>3709</v>
      </c>
      <c r="G3279" s="4" t="s">
        <v>37</v>
      </c>
      <c r="H3279" s="4" t="s">
        <v>38</v>
      </c>
      <c r="I3279" s="4" t="s">
        <v>4520</v>
      </c>
      <c r="J3279" s="4">
        <v>2</v>
      </c>
      <c r="K3279" s="55">
        <v>46022</v>
      </c>
      <c r="L3279" s="4" t="s">
        <v>860</v>
      </c>
      <c r="M3279" s="4" t="s">
        <v>3185</v>
      </c>
      <c r="N3279" s="55" t="s">
        <v>3710</v>
      </c>
      <c r="O3279" s="4" t="s">
        <v>8928</v>
      </c>
      <c r="P3279" s="55">
        <v>46022</v>
      </c>
      <c r="Q3279" s="4" t="s">
        <v>8929</v>
      </c>
      <c r="R3279" s="4"/>
      <c r="S3279" s="4"/>
      <c r="T3279" s="4" t="s">
        <v>1921</v>
      </c>
      <c r="U3279" s="4" t="s">
        <v>150</v>
      </c>
      <c r="V3279" s="4">
        <v>301903</v>
      </c>
      <c r="W3279" s="4" t="s">
        <v>5039</v>
      </c>
      <c r="X3279" s="4">
        <v>301903</v>
      </c>
      <c r="Y3279" s="4" t="s">
        <v>5039</v>
      </c>
      <c r="Z3279" s="4">
        <v>13</v>
      </c>
      <c r="AA3279" s="4" t="s">
        <v>314</v>
      </c>
      <c r="AB3279" s="4">
        <v>1</v>
      </c>
      <c r="AC3279" s="4" t="s">
        <v>315</v>
      </c>
      <c r="AD3279" s="36">
        <v>11</v>
      </c>
      <c r="AE3279" s="36" t="s">
        <v>5040</v>
      </c>
      <c r="AF3279" s="4"/>
      <c r="AG3279" s="4"/>
      <c r="AH3279" s="4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  <c r="AS3279" s="6"/>
      <c r="AT3279" s="6"/>
    </row>
    <row r="3280" spans="1:46" ht="15.75" customHeight="1" x14ac:dyDescent="0.35">
      <c r="A3280" s="4">
        <v>2025</v>
      </c>
      <c r="B3280" s="4" t="s">
        <v>147</v>
      </c>
      <c r="C3280" s="4" t="s">
        <v>148</v>
      </c>
      <c r="D3280" s="55">
        <v>45994</v>
      </c>
      <c r="E3280" s="4" t="s">
        <v>4420</v>
      </c>
      <c r="F3280" s="4" t="s">
        <v>3709</v>
      </c>
      <c r="G3280" s="4" t="s">
        <v>921</v>
      </c>
      <c r="H3280" s="4" t="s">
        <v>38</v>
      </c>
      <c r="I3280" s="4" t="s">
        <v>4520</v>
      </c>
      <c r="J3280" s="4">
        <v>1</v>
      </c>
      <c r="K3280" s="55">
        <v>46017</v>
      </c>
      <c r="L3280" s="4" t="s">
        <v>860</v>
      </c>
      <c r="M3280" s="4" t="s">
        <v>4545</v>
      </c>
      <c r="N3280" s="55" t="s">
        <v>3710</v>
      </c>
      <c r="O3280" s="4" t="s">
        <v>8930</v>
      </c>
      <c r="P3280" s="55">
        <v>46017</v>
      </c>
      <c r="Q3280" s="4" t="s">
        <v>8931</v>
      </c>
      <c r="R3280" s="4"/>
      <c r="S3280" s="4"/>
      <c r="T3280" s="4" t="s">
        <v>1921</v>
      </c>
      <c r="U3280" s="4" t="s">
        <v>150</v>
      </c>
      <c r="V3280" s="4">
        <v>300637</v>
      </c>
      <c r="W3280" s="4" t="s">
        <v>4523</v>
      </c>
      <c r="X3280" s="4">
        <v>300637</v>
      </c>
      <c r="Y3280" s="4" t="s">
        <v>4523</v>
      </c>
      <c r="Z3280" s="4">
        <v>6</v>
      </c>
      <c r="AA3280" s="4" t="s">
        <v>413</v>
      </c>
      <c r="AB3280" s="4">
        <v>9</v>
      </c>
      <c r="AC3280" s="4" t="s">
        <v>1861</v>
      </c>
      <c r="AD3280" s="36">
        <v>3</v>
      </c>
      <c r="AE3280" s="36" t="s">
        <v>4524</v>
      </c>
      <c r="AF3280" s="4"/>
      <c r="AG3280" s="4"/>
      <c r="AH3280" s="4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</row>
    <row r="3281" spans="1:46" ht="15.75" customHeight="1" x14ac:dyDescent="0.35">
      <c r="A3281" s="4">
        <v>2025</v>
      </c>
      <c r="B3281" s="4" t="s">
        <v>147</v>
      </c>
      <c r="C3281" s="4" t="s">
        <v>148</v>
      </c>
      <c r="D3281" s="55">
        <v>45994</v>
      </c>
      <c r="E3281" s="4" t="s">
        <v>3708</v>
      </c>
      <c r="F3281" s="4" t="s">
        <v>3709</v>
      </c>
      <c r="G3281" s="4" t="s">
        <v>37</v>
      </c>
      <c r="H3281" s="4" t="s">
        <v>38</v>
      </c>
      <c r="I3281" s="4" t="s">
        <v>4515</v>
      </c>
      <c r="J3281" s="4">
        <v>3</v>
      </c>
      <c r="K3281" s="55">
        <v>46007</v>
      </c>
      <c r="L3281" s="4" t="s">
        <v>860</v>
      </c>
      <c r="M3281" s="4" t="s">
        <v>3632</v>
      </c>
      <c r="N3281" s="55" t="s">
        <v>4516</v>
      </c>
      <c r="O3281" s="4" t="s">
        <v>8932</v>
      </c>
      <c r="P3281" s="55">
        <v>46007</v>
      </c>
      <c r="Q3281" s="4" t="s">
        <v>8933</v>
      </c>
      <c r="R3281" s="4"/>
      <c r="S3281" s="4"/>
      <c r="T3281" s="4" t="s">
        <v>1921</v>
      </c>
      <c r="U3281" s="4" t="s">
        <v>150</v>
      </c>
      <c r="V3281" s="4">
        <v>300049</v>
      </c>
      <c r="W3281" s="4" t="s">
        <v>8934</v>
      </c>
      <c r="X3281" s="4">
        <v>300049</v>
      </c>
      <c r="Y3281" s="4" t="s">
        <v>8934</v>
      </c>
      <c r="Z3281" s="4">
        <v>1</v>
      </c>
      <c r="AA3281" s="4" t="s">
        <v>67</v>
      </c>
      <c r="AB3281" s="4">
        <v>5</v>
      </c>
      <c r="AC3281" s="4" t="s">
        <v>2660</v>
      </c>
      <c r="AD3281" s="36">
        <v>7</v>
      </c>
      <c r="AE3281" s="36" t="s">
        <v>8935</v>
      </c>
      <c r="AF3281" s="4"/>
      <c r="AG3281" s="4"/>
      <c r="AH3281" s="4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</row>
    <row r="3282" spans="1:46" ht="15.75" customHeight="1" x14ac:dyDescent="0.35">
      <c r="A3282" s="4">
        <v>2025</v>
      </c>
      <c r="B3282" s="4" t="s">
        <v>147</v>
      </c>
      <c r="C3282" s="4" t="s">
        <v>148</v>
      </c>
      <c r="D3282" s="55">
        <v>45994</v>
      </c>
      <c r="E3282" s="4" t="s">
        <v>4420</v>
      </c>
      <c r="F3282" s="4" t="s">
        <v>3709</v>
      </c>
      <c r="G3282" s="4" t="s">
        <v>921</v>
      </c>
      <c r="H3282" s="4" t="s">
        <v>38</v>
      </c>
      <c r="I3282" s="4" t="s">
        <v>4515</v>
      </c>
      <c r="J3282" s="4">
        <v>3</v>
      </c>
      <c r="K3282" s="55">
        <v>46009</v>
      </c>
      <c r="L3282" s="4" t="s">
        <v>860</v>
      </c>
      <c r="M3282" s="4" t="s">
        <v>3632</v>
      </c>
      <c r="N3282" s="55" t="s">
        <v>4516</v>
      </c>
      <c r="O3282" s="4" t="s">
        <v>8936</v>
      </c>
      <c r="P3282" s="55">
        <v>46009</v>
      </c>
      <c r="Q3282" s="4" t="s">
        <v>8937</v>
      </c>
      <c r="R3282" s="4"/>
      <c r="S3282" s="4"/>
      <c r="T3282" s="4" t="s">
        <v>1921</v>
      </c>
      <c r="U3282" s="4" t="s">
        <v>150</v>
      </c>
      <c r="V3282" s="4">
        <v>300027</v>
      </c>
      <c r="W3282" s="4" t="s">
        <v>4439</v>
      </c>
      <c r="X3282" s="4">
        <v>300027</v>
      </c>
      <c r="Y3282" s="4" t="s">
        <v>4439</v>
      </c>
      <c r="Z3282" s="4">
        <v>1</v>
      </c>
      <c r="AA3282" s="4" t="s">
        <v>67</v>
      </c>
      <c r="AB3282" s="4">
        <v>2</v>
      </c>
      <c r="AC3282" s="4" t="s">
        <v>701</v>
      </c>
      <c r="AD3282" s="36">
        <v>6</v>
      </c>
      <c r="AE3282" s="36" t="s">
        <v>4440</v>
      </c>
      <c r="AF3282" s="4"/>
      <c r="AG3282" s="4"/>
      <c r="AH3282" s="4"/>
      <c r="AI3282" s="6"/>
      <c r="AJ3282" s="6"/>
      <c r="AK3282" s="6"/>
      <c r="AL3282" s="6"/>
      <c r="AM3282" s="6"/>
      <c r="AN3282" s="6"/>
      <c r="AO3282" s="6"/>
      <c r="AP3282" s="6"/>
      <c r="AQ3282" s="6"/>
      <c r="AR3282" s="6"/>
      <c r="AS3282" s="6"/>
      <c r="AT3282" s="6"/>
    </row>
    <row r="3283" spans="1:46" ht="15.75" customHeight="1" x14ac:dyDescent="0.35">
      <c r="A3283" s="4">
        <v>2025</v>
      </c>
      <c r="B3283" s="4" t="s">
        <v>147</v>
      </c>
      <c r="C3283" s="4" t="s">
        <v>148</v>
      </c>
      <c r="D3283" s="55">
        <v>45971</v>
      </c>
      <c r="E3283" s="4" t="s">
        <v>3708</v>
      </c>
      <c r="F3283" s="4" t="s">
        <v>3709</v>
      </c>
      <c r="G3283" s="4" t="s">
        <v>37</v>
      </c>
      <c r="H3283" s="4" t="s">
        <v>38</v>
      </c>
      <c r="I3283" s="4" t="s">
        <v>4515</v>
      </c>
      <c r="J3283" s="4">
        <v>2</v>
      </c>
      <c r="K3283" s="55">
        <v>45995</v>
      </c>
      <c r="L3283" s="4" t="s">
        <v>860</v>
      </c>
      <c r="M3283" s="4" t="s">
        <v>3632</v>
      </c>
      <c r="N3283" s="55" t="s">
        <v>4516</v>
      </c>
      <c r="O3283" s="4" t="s">
        <v>8938</v>
      </c>
      <c r="P3283" s="55">
        <v>45995</v>
      </c>
      <c r="Q3283" s="4" t="s">
        <v>8939</v>
      </c>
      <c r="R3283" s="4"/>
      <c r="S3283" s="4"/>
      <c r="T3283" s="4" t="s">
        <v>1921</v>
      </c>
      <c r="U3283" s="4" t="s">
        <v>150</v>
      </c>
      <c r="V3283" s="4">
        <v>300047</v>
      </c>
      <c r="W3283" s="4" t="s">
        <v>8940</v>
      </c>
      <c r="X3283" s="4">
        <v>300047</v>
      </c>
      <c r="Y3283" s="4" t="s">
        <v>8940</v>
      </c>
      <c r="Z3283" s="4">
        <v>1</v>
      </c>
      <c r="AA3283" s="4" t="s">
        <v>67</v>
      </c>
      <c r="AB3283" s="4">
        <v>5</v>
      </c>
      <c r="AC3283" s="4" t="s">
        <v>2660</v>
      </c>
      <c r="AD3283" s="36">
        <v>5</v>
      </c>
      <c r="AE3283" s="36" t="s">
        <v>8941</v>
      </c>
      <c r="AF3283" s="4"/>
      <c r="AG3283" s="4"/>
      <c r="AH3283" s="4"/>
      <c r="AI3283" s="6"/>
      <c r="AJ3283" s="6"/>
      <c r="AK3283" s="6"/>
      <c r="AL3283" s="6"/>
      <c r="AM3283" s="6"/>
      <c r="AN3283" s="6"/>
      <c r="AO3283" s="6"/>
      <c r="AP3283" s="6"/>
      <c r="AQ3283" s="6"/>
      <c r="AR3283" s="6"/>
      <c r="AS3283" s="6"/>
      <c r="AT3283" s="6"/>
    </row>
    <row r="3284" spans="1:46" ht="15.75" customHeight="1" x14ac:dyDescent="0.35">
      <c r="A3284" s="4">
        <v>2025</v>
      </c>
      <c r="B3284" s="4" t="s">
        <v>147</v>
      </c>
      <c r="C3284" s="4" t="s">
        <v>148</v>
      </c>
      <c r="D3284" s="55">
        <v>45971</v>
      </c>
      <c r="E3284" s="4" t="s">
        <v>4533</v>
      </c>
      <c r="F3284" s="4" t="s">
        <v>3709</v>
      </c>
      <c r="G3284" s="4" t="s">
        <v>921</v>
      </c>
      <c r="H3284" s="4" t="s">
        <v>38</v>
      </c>
      <c r="I3284" s="4" t="s">
        <v>3491</v>
      </c>
      <c r="J3284" s="4">
        <v>2</v>
      </c>
      <c r="K3284" s="55">
        <v>45996</v>
      </c>
      <c r="L3284" s="4" t="s">
        <v>860</v>
      </c>
      <c r="M3284" s="4" t="s">
        <v>4665</v>
      </c>
      <c r="N3284" s="55" t="s">
        <v>5332</v>
      </c>
      <c r="O3284" s="4" t="s">
        <v>8942</v>
      </c>
      <c r="P3284" s="55">
        <v>45996</v>
      </c>
      <c r="Q3284" s="4" t="s">
        <v>8943</v>
      </c>
      <c r="R3284" s="4"/>
      <c r="S3284" s="4"/>
      <c r="T3284" s="4">
        <v>0</v>
      </c>
      <c r="U3284" s="4" t="s">
        <v>150</v>
      </c>
      <c r="V3284" s="4">
        <v>301265</v>
      </c>
      <c r="W3284" s="4" t="s">
        <v>443</v>
      </c>
      <c r="X3284" s="4">
        <v>301265</v>
      </c>
      <c r="Y3284" s="4" t="s">
        <v>443</v>
      </c>
      <c r="Z3284" s="4">
        <v>15</v>
      </c>
      <c r="AA3284" s="4" t="s">
        <v>43</v>
      </c>
      <c r="AB3284" s="56">
        <v>1</v>
      </c>
      <c r="AC3284" s="56" t="s">
        <v>43</v>
      </c>
      <c r="AD3284" s="36">
        <v>16</v>
      </c>
      <c r="AE3284" s="36" t="s">
        <v>444</v>
      </c>
      <c r="AF3284" s="4"/>
      <c r="AG3284" s="4"/>
      <c r="AH3284" s="4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  <c r="AS3284" s="6"/>
      <c r="AT3284" s="6"/>
    </row>
    <row r="3285" spans="1:46" ht="15.75" customHeight="1" x14ac:dyDescent="0.35">
      <c r="A3285" s="4">
        <v>2025</v>
      </c>
      <c r="B3285" s="4" t="s">
        <v>147</v>
      </c>
      <c r="C3285" s="4" t="s">
        <v>148</v>
      </c>
      <c r="D3285" s="55">
        <v>45964</v>
      </c>
      <c r="E3285" s="4" t="s">
        <v>3708</v>
      </c>
      <c r="F3285" s="4" t="s">
        <v>3709</v>
      </c>
      <c r="G3285" s="4" t="s">
        <v>37</v>
      </c>
      <c r="H3285" s="4" t="s">
        <v>38</v>
      </c>
      <c r="I3285" s="4" t="s">
        <v>2712</v>
      </c>
      <c r="J3285" s="4">
        <v>4</v>
      </c>
      <c r="K3285" s="55">
        <v>45998</v>
      </c>
      <c r="L3285" s="4" t="s">
        <v>860</v>
      </c>
      <c r="M3285" s="4" t="s">
        <v>4665</v>
      </c>
      <c r="N3285" s="55" t="s">
        <v>4546</v>
      </c>
      <c r="O3285" s="4" t="s">
        <v>8944</v>
      </c>
      <c r="P3285" s="55">
        <v>45998</v>
      </c>
      <c r="Q3285" s="4" t="s">
        <v>8945</v>
      </c>
      <c r="R3285" s="4"/>
      <c r="S3285" s="4"/>
      <c r="T3285" s="4" t="s">
        <v>1921</v>
      </c>
      <c r="U3285" s="4" t="s">
        <v>150</v>
      </c>
      <c r="V3285" s="4">
        <v>300329</v>
      </c>
      <c r="W3285" s="4" t="s">
        <v>8946</v>
      </c>
      <c r="X3285" s="4">
        <v>300329</v>
      </c>
      <c r="Y3285" s="4" t="s">
        <v>8946</v>
      </c>
      <c r="Z3285" s="4">
        <v>3</v>
      </c>
      <c r="AA3285" s="4" t="s">
        <v>152</v>
      </c>
      <c r="AB3285" s="4">
        <v>7</v>
      </c>
      <c r="AC3285" s="4" t="s">
        <v>3098</v>
      </c>
      <c r="AD3285" s="36">
        <v>13</v>
      </c>
      <c r="AE3285" s="36" t="s">
        <v>8947</v>
      </c>
      <c r="AF3285" s="4"/>
      <c r="AG3285" s="4"/>
      <c r="AH3285" s="4"/>
      <c r="AI3285" s="6"/>
      <c r="AJ3285" s="6"/>
      <c r="AK3285" s="6"/>
      <c r="AL3285" s="6"/>
      <c r="AM3285" s="6"/>
      <c r="AN3285" s="6"/>
      <c r="AO3285" s="6"/>
      <c r="AP3285" s="6"/>
      <c r="AQ3285" s="6"/>
      <c r="AR3285" s="6"/>
      <c r="AS3285" s="6"/>
      <c r="AT3285" s="6"/>
    </row>
    <row r="3286" spans="1:46" ht="15.75" customHeight="1" x14ac:dyDescent="0.35">
      <c r="A3286" s="4">
        <v>2025</v>
      </c>
      <c r="B3286" s="4" t="s">
        <v>147</v>
      </c>
      <c r="C3286" s="4" t="s">
        <v>148</v>
      </c>
      <c r="D3286" s="55">
        <v>45929</v>
      </c>
      <c r="E3286" s="4" t="s">
        <v>3708</v>
      </c>
      <c r="F3286" s="4" t="s">
        <v>3709</v>
      </c>
      <c r="G3286" s="4" t="s">
        <v>37</v>
      </c>
      <c r="H3286" s="4" t="s">
        <v>38</v>
      </c>
      <c r="I3286" s="4" t="s">
        <v>2712</v>
      </c>
      <c r="J3286" s="4">
        <v>5</v>
      </c>
      <c r="K3286" s="55">
        <v>45996</v>
      </c>
      <c r="L3286" s="4" t="s">
        <v>860</v>
      </c>
      <c r="M3286" s="4" t="s">
        <v>4665</v>
      </c>
      <c r="N3286" s="55" t="s">
        <v>4546</v>
      </c>
      <c r="O3286" s="4" t="s">
        <v>8948</v>
      </c>
      <c r="P3286" s="55">
        <v>45996</v>
      </c>
      <c r="Q3286" s="4" t="s">
        <v>8949</v>
      </c>
      <c r="R3286" s="4"/>
      <c r="S3286" s="4"/>
      <c r="T3286" s="4" t="s">
        <v>1921</v>
      </c>
      <c r="U3286" s="4" t="s">
        <v>150</v>
      </c>
      <c r="V3286" s="4">
        <v>300270</v>
      </c>
      <c r="W3286" s="4" t="s">
        <v>8832</v>
      </c>
      <c r="X3286" s="4">
        <v>300270</v>
      </c>
      <c r="Y3286" s="4" t="s">
        <v>8832</v>
      </c>
      <c r="Z3286" s="4">
        <v>3</v>
      </c>
      <c r="AA3286" s="4" t="s">
        <v>152</v>
      </c>
      <c r="AB3286" s="4">
        <v>2</v>
      </c>
      <c r="AC3286" s="4" t="s">
        <v>915</v>
      </c>
      <c r="AD3286" s="36">
        <v>11</v>
      </c>
      <c r="AE3286" s="36" t="s">
        <v>8833</v>
      </c>
      <c r="AF3286" s="4"/>
      <c r="AG3286" s="4"/>
      <c r="AH3286" s="4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</row>
    <row r="3287" spans="1:46" ht="15.75" customHeight="1" x14ac:dyDescent="0.35">
      <c r="A3287" s="4">
        <v>2025</v>
      </c>
      <c r="B3287" s="4" t="s">
        <v>147</v>
      </c>
      <c r="C3287" s="4" t="s">
        <v>148</v>
      </c>
      <c r="D3287" s="55">
        <v>45964</v>
      </c>
      <c r="E3287" s="4" t="s">
        <v>3708</v>
      </c>
      <c r="F3287" s="4" t="s">
        <v>3709</v>
      </c>
      <c r="G3287" s="4" t="s">
        <v>37</v>
      </c>
      <c r="H3287" s="4" t="s">
        <v>38</v>
      </c>
      <c r="I3287" s="4" t="s">
        <v>2712</v>
      </c>
      <c r="J3287" s="4">
        <v>4</v>
      </c>
      <c r="K3287" s="55">
        <v>45996</v>
      </c>
      <c r="L3287" s="4" t="s">
        <v>860</v>
      </c>
      <c r="M3287" s="4" t="s">
        <v>4665</v>
      </c>
      <c r="N3287" s="55" t="s">
        <v>5332</v>
      </c>
      <c r="O3287" s="4" t="s">
        <v>8950</v>
      </c>
      <c r="P3287" s="55">
        <v>45996</v>
      </c>
      <c r="Q3287" s="4" t="s">
        <v>8951</v>
      </c>
      <c r="R3287" s="4"/>
      <c r="S3287" s="4"/>
      <c r="T3287" s="4">
        <v>0</v>
      </c>
      <c r="U3287" s="4" t="s">
        <v>150</v>
      </c>
      <c r="V3287" s="4">
        <v>300310</v>
      </c>
      <c r="W3287" s="4" t="s">
        <v>3374</v>
      </c>
      <c r="X3287" s="4">
        <v>300310</v>
      </c>
      <c r="Y3287" s="4" t="s">
        <v>3374</v>
      </c>
      <c r="Z3287" s="4">
        <v>3</v>
      </c>
      <c r="AA3287" s="4" t="s">
        <v>152</v>
      </c>
      <c r="AB3287" s="4">
        <v>6</v>
      </c>
      <c r="AC3287" s="4" t="s">
        <v>1559</v>
      </c>
      <c r="AD3287" s="36">
        <v>2</v>
      </c>
      <c r="AE3287" s="36" t="s">
        <v>3375</v>
      </c>
      <c r="AF3287" s="4"/>
      <c r="AG3287" s="4"/>
      <c r="AH3287" s="4"/>
      <c r="AI3287" s="6"/>
      <c r="AJ3287" s="6"/>
      <c r="AK3287" s="6"/>
      <c r="AL3287" s="6"/>
      <c r="AM3287" s="6"/>
      <c r="AN3287" s="6"/>
      <c r="AO3287" s="6"/>
      <c r="AP3287" s="6"/>
      <c r="AQ3287" s="6"/>
      <c r="AR3287" s="6"/>
      <c r="AS3287" s="6"/>
      <c r="AT3287" s="6"/>
    </row>
    <row r="3288" spans="1:46" ht="15.75" customHeight="1" x14ac:dyDescent="0.35">
      <c r="A3288" s="4">
        <v>2026</v>
      </c>
      <c r="B3288" s="4" t="s">
        <v>147</v>
      </c>
      <c r="C3288" s="4" t="s">
        <v>148</v>
      </c>
      <c r="D3288" s="55">
        <v>45992</v>
      </c>
      <c r="E3288" s="4" t="s">
        <v>3708</v>
      </c>
      <c r="F3288" s="4" t="s">
        <v>3709</v>
      </c>
      <c r="G3288" s="4" t="s">
        <v>37</v>
      </c>
      <c r="H3288" s="4" t="s">
        <v>38</v>
      </c>
      <c r="I3288" s="4" t="s">
        <v>5120</v>
      </c>
      <c r="J3288" s="4">
        <v>4</v>
      </c>
      <c r="K3288" s="55">
        <v>46181</v>
      </c>
      <c r="L3288" s="4" t="s">
        <v>860</v>
      </c>
      <c r="M3288" s="4" t="s">
        <v>6193</v>
      </c>
      <c r="N3288" s="55" t="s">
        <v>3710</v>
      </c>
      <c r="O3288" s="4" t="s">
        <v>8952</v>
      </c>
      <c r="P3288" s="55">
        <v>46181</v>
      </c>
      <c r="Q3288" s="4" t="s">
        <v>8953</v>
      </c>
      <c r="R3288" s="55">
        <v>46181</v>
      </c>
      <c r="S3288" s="4" t="s">
        <v>8954</v>
      </c>
      <c r="T3288" s="4">
        <v>0</v>
      </c>
      <c r="U3288" s="4" t="s">
        <v>150</v>
      </c>
      <c r="V3288" s="4">
        <v>300117</v>
      </c>
      <c r="W3288" s="4" t="s">
        <v>1439</v>
      </c>
      <c r="X3288" s="4">
        <v>300117</v>
      </c>
      <c r="Y3288" s="4" t="s">
        <v>1439</v>
      </c>
      <c r="Z3288" s="4">
        <v>2</v>
      </c>
      <c r="AA3288" s="4" t="s">
        <v>72</v>
      </c>
      <c r="AB3288" s="4">
        <v>5</v>
      </c>
      <c r="AC3288" s="4" t="s">
        <v>1440</v>
      </c>
      <c r="AD3288" s="36">
        <v>8</v>
      </c>
      <c r="AE3288" s="36" t="s">
        <v>1441</v>
      </c>
      <c r="AF3288" s="4"/>
      <c r="AG3288" s="4"/>
      <c r="AH3288" s="4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</row>
    <row r="3289" spans="1:46" ht="15.75" customHeight="1" x14ac:dyDescent="0.35">
      <c r="A3289" s="4">
        <v>2025</v>
      </c>
      <c r="B3289" s="4" t="s">
        <v>147</v>
      </c>
      <c r="C3289" s="4" t="s">
        <v>148</v>
      </c>
      <c r="D3289" s="55">
        <v>45992</v>
      </c>
      <c r="E3289" s="4" t="s">
        <v>3708</v>
      </c>
      <c r="F3289" s="4" t="s">
        <v>3709</v>
      </c>
      <c r="G3289" s="4" t="s">
        <v>37</v>
      </c>
      <c r="H3289" s="4" t="s">
        <v>38</v>
      </c>
      <c r="I3289" s="4" t="s">
        <v>5120</v>
      </c>
      <c r="J3289" s="4">
        <v>2</v>
      </c>
      <c r="K3289" s="55">
        <v>46007</v>
      </c>
      <c r="L3289" s="4" t="s">
        <v>860</v>
      </c>
      <c r="M3289" s="4" t="s">
        <v>6193</v>
      </c>
      <c r="N3289" s="55" t="s">
        <v>5332</v>
      </c>
      <c r="O3289" s="4" t="s">
        <v>8955</v>
      </c>
      <c r="P3289" s="55">
        <v>46007</v>
      </c>
      <c r="Q3289" s="4" t="s">
        <v>8956</v>
      </c>
      <c r="R3289" s="4"/>
      <c r="S3289" s="4"/>
      <c r="T3289" s="4">
        <v>0</v>
      </c>
      <c r="U3289" s="4" t="s">
        <v>150</v>
      </c>
      <c r="V3289" s="4">
        <v>300250</v>
      </c>
      <c r="W3289" s="4" t="s">
        <v>8957</v>
      </c>
      <c r="X3289" s="4">
        <v>300250</v>
      </c>
      <c r="Y3289" s="4" t="s">
        <v>8957</v>
      </c>
      <c r="Z3289" s="4">
        <v>2</v>
      </c>
      <c r="AA3289" s="4" t="s">
        <v>72</v>
      </c>
      <c r="AB3289" s="4">
        <v>20</v>
      </c>
      <c r="AC3289" s="4" t="s">
        <v>1464</v>
      </c>
      <c r="AD3289" s="36">
        <v>8</v>
      </c>
      <c r="AE3289" s="36" t="s">
        <v>8958</v>
      </c>
      <c r="AF3289" s="4"/>
      <c r="AG3289" s="4"/>
      <c r="AH3289" s="4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</row>
    <row r="3290" spans="1:46" ht="15.75" customHeight="1" x14ac:dyDescent="0.35">
      <c r="A3290" s="4">
        <v>2026</v>
      </c>
      <c r="B3290" s="4" t="s">
        <v>147</v>
      </c>
      <c r="C3290" s="4" t="s">
        <v>148</v>
      </c>
      <c r="D3290" s="55">
        <v>45992</v>
      </c>
      <c r="E3290" s="4" t="s">
        <v>3708</v>
      </c>
      <c r="F3290" s="4" t="s">
        <v>3709</v>
      </c>
      <c r="G3290" s="4" t="s">
        <v>37</v>
      </c>
      <c r="H3290" s="4" t="s">
        <v>38</v>
      </c>
      <c r="I3290" s="4" t="s">
        <v>2948</v>
      </c>
      <c r="J3290" s="4">
        <v>2</v>
      </c>
      <c r="K3290" s="55">
        <v>46043</v>
      </c>
      <c r="L3290" s="4" t="s">
        <v>860</v>
      </c>
      <c r="M3290" s="4" t="s">
        <v>4545</v>
      </c>
      <c r="N3290" s="55" t="s">
        <v>4516</v>
      </c>
      <c r="O3290" s="4" t="s">
        <v>8959</v>
      </c>
      <c r="P3290" s="55">
        <v>46043</v>
      </c>
      <c r="Q3290" s="4" t="s">
        <v>8960</v>
      </c>
      <c r="R3290" s="55">
        <v>46043</v>
      </c>
      <c r="S3290" s="4" t="s">
        <v>8961</v>
      </c>
      <c r="T3290" s="4">
        <v>0</v>
      </c>
      <c r="U3290" s="4" t="s">
        <v>150</v>
      </c>
      <c r="V3290" s="4">
        <v>300346</v>
      </c>
      <c r="W3290" s="4" t="s">
        <v>3181</v>
      </c>
      <c r="X3290" s="4">
        <v>300346</v>
      </c>
      <c r="Y3290" s="4" t="s">
        <v>3181</v>
      </c>
      <c r="Z3290" s="4">
        <v>4</v>
      </c>
      <c r="AA3290" s="4" t="s">
        <v>301</v>
      </c>
      <c r="AB3290" s="4">
        <v>1</v>
      </c>
      <c r="AC3290" s="4" t="s">
        <v>301</v>
      </c>
      <c r="AD3290" s="36">
        <v>16</v>
      </c>
      <c r="AE3290" s="36" t="s">
        <v>3182</v>
      </c>
      <c r="AF3290" s="4"/>
      <c r="AG3290" s="4"/>
      <c r="AH3290" s="4"/>
      <c r="AI3290" s="6"/>
      <c r="AJ3290" s="6"/>
      <c r="AK3290" s="6"/>
      <c r="AL3290" s="6"/>
      <c r="AM3290" s="6"/>
      <c r="AN3290" s="6"/>
      <c r="AO3290" s="6"/>
      <c r="AP3290" s="6"/>
      <c r="AQ3290" s="6"/>
      <c r="AR3290" s="6"/>
      <c r="AS3290" s="6"/>
      <c r="AT3290" s="6"/>
    </row>
    <row r="3291" spans="1:46" ht="15.75" customHeight="1" x14ac:dyDescent="0.35">
      <c r="A3291" s="4">
        <v>2026</v>
      </c>
      <c r="B3291" s="4" t="s">
        <v>147</v>
      </c>
      <c r="C3291" s="4" t="s">
        <v>148</v>
      </c>
      <c r="D3291" s="55">
        <v>45985</v>
      </c>
      <c r="E3291" s="4" t="s">
        <v>3708</v>
      </c>
      <c r="F3291" s="4" t="s">
        <v>3709</v>
      </c>
      <c r="G3291" s="4" t="s">
        <v>37</v>
      </c>
      <c r="H3291" s="4" t="s">
        <v>38</v>
      </c>
      <c r="I3291" s="4" t="s">
        <v>2948</v>
      </c>
      <c r="J3291" s="4">
        <v>3</v>
      </c>
      <c r="K3291" s="55">
        <v>46127</v>
      </c>
      <c r="L3291" s="4" t="s">
        <v>860</v>
      </c>
      <c r="M3291" s="4" t="s">
        <v>4665</v>
      </c>
      <c r="N3291" s="55" t="s">
        <v>4516</v>
      </c>
      <c r="O3291" s="4" t="s">
        <v>8962</v>
      </c>
      <c r="P3291" s="55">
        <v>46127</v>
      </c>
      <c r="Q3291" s="4" t="s">
        <v>8963</v>
      </c>
      <c r="R3291" s="55">
        <v>46128</v>
      </c>
      <c r="S3291" s="4" t="s">
        <v>8964</v>
      </c>
      <c r="T3291" s="4">
        <v>0</v>
      </c>
      <c r="U3291" s="4" t="s">
        <v>150</v>
      </c>
      <c r="V3291" s="4">
        <v>300341</v>
      </c>
      <c r="W3291" s="4" t="s">
        <v>8965</v>
      </c>
      <c r="X3291" s="4">
        <v>300341</v>
      </c>
      <c r="Y3291" s="4" t="s">
        <v>8965</v>
      </c>
      <c r="Z3291" s="4">
        <v>4</v>
      </c>
      <c r="AA3291" s="4" t="s">
        <v>301</v>
      </c>
      <c r="AB3291" s="4">
        <v>1</v>
      </c>
      <c r="AC3291" s="4" t="s">
        <v>301</v>
      </c>
      <c r="AD3291" s="36">
        <v>11</v>
      </c>
      <c r="AE3291" s="36" t="s">
        <v>8966</v>
      </c>
      <c r="AF3291" s="4"/>
      <c r="AG3291" s="4"/>
      <c r="AH3291" s="4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</row>
    <row r="3292" spans="1:46" ht="15.75" customHeight="1" x14ac:dyDescent="0.35">
      <c r="A3292" s="4">
        <v>2026</v>
      </c>
      <c r="B3292" s="4" t="s">
        <v>147</v>
      </c>
      <c r="C3292" s="4" t="s">
        <v>148</v>
      </c>
      <c r="D3292" s="55">
        <v>46209</v>
      </c>
      <c r="E3292" s="4" t="s">
        <v>6721</v>
      </c>
      <c r="F3292" s="4" t="s">
        <v>3709</v>
      </c>
      <c r="G3292" s="4" t="s">
        <v>37</v>
      </c>
      <c r="H3292" s="4" t="s">
        <v>4538</v>
      </c>
      <c r="I3292" s="4" t="s">
        <v>2755</v>
      </c>
      <c r="J3292" s="4">
        <v>1</v>
      </c>
      <c r="K3292" s="55">
        <v>46210</v>
      </c>
      <c r="L3292" s="4" t="s">
        <v>4540</v>
      </c>
      <c r="M3292" s="4" t="s">
        <v>8967</v>
      </c>
      <c r="N3292" s="55" t="s">
        <v>3710</v>
      </c>
      <c r="O3292" s="4"/>
      <c r="P3292" s="55"/>
      <c r="Q3292" s="4"/>
      <c r="R3292" s="4"/>
      <c r="S3292" s="4"/>
      <c r="T3292" s="4" t="s">
        <v>1921</v>
      </c>
      <c r="U3292" s="4" t="s">
        <v>150</v>
      </c>
      <c r="V3292" s="4">
        <v>300697</v>
      </c>
      <c r="W3292" s="4" t="s">
        <v>8968</v>
      </c>
      <c r="X3292" s="4">
        <v>300697</v>
      </c>
      <c r="Y3292" s="4" t="s">
        <v>8968</v>
      </c>
      <c r="Z3292" s="4">
        <v>8</v>
      </c>
      <c r="AA3292" s="4" t="s">
        <v>191</v>
      </c>
      <c r="AB3292" s="4">
        <v>2</v>
      </c>
      <c r="AC3292" s="4" t="s">
        <v>941</v>
      </c>
      <c r="AD3292" s="36">
        <v>6</v>
      </c>
      <c r="AE3292" s="36" t="s">
        <v>8969</v>
      </c>
      <c r="AF3292" s="4"/>
      <c r="AG3292" s="4"/>
      <c r="AH3292" s="4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</row>
    <row r="3293" spans="1:46" ht="15.75" customHeight="1" x14ac:dyDescent="0.35">
      <c r="A3293" s="4">
        <v>2025</v>
      </c>
      <c r="B3293" s="4" t="s">
        <v>147</v>
      </c>
      <c r="C3293" s="4" t="s">
        <v>148</v>
      </c>
      <c r="D3293" s="55">
        <v>45993</v>
      </c>
      <c r="E3293" s="4" t="s">
        <v>3708</v>
      </c>
      <c r="F3293" s="4" t="s">
        <v>3709</v>
      </c>
      <c r="G3293" s="4" t="s">
        <v>37</v>
      </c>
      <c r="H3293" s="4" t="s">
        <v>38</v>
      </c>
      <c r="I3293" s="4" t="s">
        <v>3923</v>
      </c>
      <c r="J3293" s="4">
        <v>3</v>
      </c>
      <c r="K3293" s="55">
        <v>46014</v>
      </c>
      <c r="L3293" s="4" t="s">
        <v>860</v>
      </c>
      <c r="M3293" s="4" t="s">
        <v>2983</v>
      </c>
      <c r="N3293" s="55" t="s">
        <v>3710</v>
      </c>
      <c r="O3293" s="4" t="s">
        <v>8970</v>
      </c>
      <c r="P3293" s="55">
        <v>46014</v>
      </c>
      <c r="Q3293" s="4" t="s">
        <v>8971</v>
      </c>
      <c r="R3293" s="4"/>
      <c r="S3293" s="4"/>
      <c r="T3293" s="7" t="s">
        <v>1921</v>
      </c>
      <c r="U3293" s="4" t="s">
        <v>150</v>
      </c>
      <c r="V3293" s="4">
        <v>301595</v>
      </c>
      <c r="W3293" s="4" t="s">
        <v>8972</v>
      </c>
      <c r="X3293" s="4">
        <v>301595</v>
      </c>
      <c r="Y3293" s="4" t="s">
        <v>8972</v>
      </c>
      <c r="Z3293" s="4">
        <v>21</v>
      </c>
      <c r="AA3293" s="4" t="s">
        <v>104</v>
      </c>
      <c r="AB3293" s="4">
        <v>1</v>
      </c>
      <c r="AC3293" s="4" t="s">
        <v>104</v>
      </c>
      <c r="AD3293" s="36">
        <v>3</v>
      </c>
      <c r="AE3293" s="36" t="s">
        <v>8973</v>
      </c>
      <c r="AF3293" s="4"/>
      <c r="AG3293" s="4"/>
      <c r="AH3293" s="4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</row>
    <row r="3294" spans="1:46" ht="15.75" customHeight="1" x14ac:dyDescent="0.35">
      <c r="A3294" s="4">
        <v>2025</v>
      </c>
      <c r="B3294" s="4" t="s">
        <v>147</v>
      </c>
      <c r="C3294" s="4" t="s">
        <v>148</v>
      </c>
      <c r="D3294" s="55">
        <v>45929</v>
      </c>
      <c r="E3294" s="4" t="s">
        <v>3708</v>
      </c>
      <c r="F3294" s="4" t="s">
        <v>3709</v>
      </c>
      <c r="G3294" s="4" t="s">
        <v>37</v>
      </c>
      <c r="H3294" s="4" t="s">
        <v>38</v>
      </c>
      <c r="I3294" s="4" t="s">
        <v>2712</v>
      </c>
      <c r="J3294" s="4">
        <v>5</v>
      </c>
      <c r="K3294" s="55">
        <v>46001</v>
      </c>
      <c r="L3294" s="4" t="s">
        <v>860</v>
      </c>
      <c r="M3294" s="4" t="s">
        <v>4665</v>
      </c>
      <c r="N3294" s="55" t="s">
        <v>3710</v>
      </c>
      <c r="O3294" s="4" t="s">
        <v>8974</v>
      </c>
      <c r="P3294" s="55">
        <v>46001</v>
      </c>
      <c r="Q3294" s="4" t="s">
        <v>8975</v>
      </c>
      <c r="R3294" s="4"/>
      <c r="S3294" s="4"/>
      <c r="T3294" s="7" t="s">
        <v>1921</v>
      </c>
      <c r="U3294" s="4" t="s">
        <v>150</v>
      </c>
      <c r="V3294" s="4">
        <v>300313</v>
      </c>
      <c r="W3294" s="4" t="s">
        <v>4506</v>
      </c>
      <c r="X3294" s="4">
        <v>300313</v>
      </c>
      <c r="Y3294" s="4" t="s">
        <v>4506</v>
      </c>
      <c r="Z3294" s="4">
        <v>3</v>
      </c>
      <c r="AA3294" s="4" t="s">
        <v>152</v>
      </c>
      <c r="AB3294" s="4">
        <v>6</v>
      </c>
      <c r="AC3294" s="4" t="s">
        <v>1559</v>
      </c>
      <c r="AD3294" s="36">
        <v>5</v>
      </c>
      <c r="AE3294" s="36" t="s">
        <v>4507</v>
      </c>
      <c r="AF3294" s="4"/>
      <c r="AG3294" s="4"/>
      <c r="AH3294" s="4"/>
      <c r="AI3294" s="6"/>
      <c r="AJ3294" s="6"/>
      <c r="AK3294" s="6"/>
      <c r="AL3294" s="6"/>
      <c r="AM3294" s="6"/>
      <c r="AN3294" s="6"/>
      <c r="AO3294" s="6"/>
      <c r="AP3294" s="6"/>
      <c r="AQ3294" s="6"/>
      <c r="AR3294" s="6"/>
      <c r="AS3294" s="6"/>
      <c r="AT3294" s="6"/>
    </row>
    <row r="3295" spans="1:46" ht="15.75" customHeight="1" x14ac:dyDescent="0.35">
      <c r="A3295" s="4">
        <v>2026</v>
      </c>
      <c r="B3295" s="4" t="s">
        <v>147</v>
      </c>
      <c r="C3295" s="4" t="s">
        <v>148</v>
      </c>
      <c r="D3295" s="55">
        <v>45965</v>
      </c>
      <c r="E3295" s="4" t="s">
        <v>3708</v>
      </c>
      <c r="F3295" s="4" t="s">
        <v>3709</v>
      </c>
      <c r="G3295" s="4" t="s">
        <v>37</v>
      </c>
      <c r="H3295" s="4" t="s">
        <v>38</v>
      </c>
      <c r="I3295" s="4" t="s">
        <v>4539</v>
      </c>
      <c r="J3295" s="4">
        <v>3</v>
      </c>
      <c r="K3295" s="55">
        <v>46182</v>
      </c>
      <c r="L3295" s="4" t="s">
        <v>860</v>
      </c>
      <c r="M3295" s="4" t="s">
        <v>4545</v>
      </c>
      <c r="N3295" s="55" t="s">
        <v>3710</v>
      </c>
      <c r="O3295" s="4" t="s">
        <v>8976</v>
      </c>
      <c r="P3295" s="55">
        <v>46182</v>
      </c>
      <c r="Q3295" s="4" t="s">
        <v>8977</v>
      </c>
      <c r="R3295" s="55">
        <v>46182</v>
      </c>
      <c r="S3295" s="4" t="s">
        <v>8978</v>
      </c>
      <c r="T3295" s="4">
        <v>0</v>
      </c>
      <c r="U3295" s="4" t="s">
        <v>150</v>
      </c>
      <c r="V3295" s="4">
        <v>300521</v>
      </c>
      <c r="W3295" s="4" t="s">
        <v>2353</v>
      </c>
      <c r="X3295" s="4">
        <v>300521</v>
      </c>
      <c r="Y3295" s="4" t="s">
        <v>2353</v>
      </c>
      <c r="Z3295" s="4">
        <v>5</v>
      </c>
      <c r="AA3295" s="4" t="s">
        <v>77</v>
      </c>
      <c r="AB3295" s="4">
        <v>9</v>
      </c>
      <c r="AC3295" s="4" t="s">
        <v>821</v>
      </c>
      <c r="AD3295" s="36">
        <v>4</v>
      </c>
      <c r="AE3295" s="36" t="s">
        <v>2354</v>
      </c>
      <c r="AF3295" s="4"/>
      <c r="AG3295" s="4"/>
      <c r="AH3295" s="4"/>
      <c r="AI3295" s="6"/>
      <c r="AJ3295" s="6"/>
      <c r="AK3295" s="6"/>
      <c r="AL3295" s="6"/>
      <c r="AM3295" s="6"/>
      <c r="AN3295" s="6"/>
      <c r="AO3295" s="6"/>
      <c r="AP3295" s="6"/>
      <c r="AQ3295" s="6"/>
      <c r="AR3295" s="6"/>
      <c r="AS3295" s="6"/>
      <c r="AT3295" s="6"/>
    </row>
    <row r="3296" spans="1:46" ht="15.75" customHeight="1" x14ac:dyDescent="0.35">
      <c r="A3296" s="4">
        <v>2026</v>
      </c>
      <c r="B3296" s="4" t="s">
        <v>147</v>
      </c>
      <c r="C3296" s="4" t="s">
        <v>148</v>
      </c>
      <c r="D3296" s="55">
        <v>45985</v>
      </c>
      <c r="E3296" s="4" t="s">
        <v>3708</v>
      </c>
      <c r="F3296" s="4" t="s">
        <v>3709</v>
      </c>
      <c r="G3296" s="4" t="s">
        <v>37</v>
      </c>
      <c r="H3296" s="4" t="s">
        <v>38</v>
      </c>
      <c r="I3296" s="4" t="s">
        <v>2948</v>
      </c>
      <c r="J3296" s="4">
        <v>3</v>
      </c>
      <c r="K3296" s="57">
        <v>46030</v>
      </c>
      <c r="L3296" s="4" t="s">
        <v>860</v>
      </c>
      <c r="M3296" s="4" t="s">
        <v>4665</v>
      </c>
      <c r="N3296" s="55" t="s">
        <v>4516</v>
      </c>
      <c r="O3296" s="4" t="s">
        <v>8979</v>
      </c>
      <c r="P3296" s="57">
        <v>46030</v>
      </c>
      <c r="Q3296" s="4" t="s">
        <v>8980</v>
      </c>
      <c r="R3296" s="60">
        <v>46031</v>
      </c>
      <c r="S3296" s="4" t="s">
        <v>8981</v>
      </c>
      <c r="T3296" s="56">
        <v>0</v>
      </c>
      <c r="U3296" s="56" t="s">
        <v>150</v>
      </c>
      <c r="V3296" s="56">
        <v>300398</v>
      </c>
      <c r="W3296" s="56" t="s">
        <v>8982</v>
      </c>
      <c r="X3296" s="56">
        <v>300398</v>
      </c>
      <c r="Y3296" s="56" t="s">
        <v>8982</v>
      </c>
      <c r="Z3296" s="56">
        <v>4</v>
      </c>
      <c r="AA3296" s="56" t="s">
        <v>301</v>
      </c>
      <c r="AB3296" s="56">
        <v>5</v>
      </c>
      <c r="AC3296" s="56" t="s">
        <v>2628</v>
      </c>
      <c r="AD3296" s="37">
        <v>4</v>
      </c>
      <c r="AE3296" s="37" t="s">
        <v>8983</v>
      </c>
      <c r="AF3296" s="4"/>
      <c r="AG3296" s="4"/>
      <c r="AH3296" s="4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</row>
    <row r="3297" spans="1:46" ht="15.75" customHeight="1" x14ac:dyDescent="0.35">
      <c r="A3297" s="4">
        <v>2026</v>
      </c>
      <c r="B3297" s="4" t="s">
        <v>147</v>
      </c>
      <c r="C3297" s="4" t="s">
        <v>148</v>
      </c>
      <c r="D3297" s="55">
        <v>45993</v>
      </c>
      <c r="E3297" s="4" t="s">
        <v>3708</v>
      </c>
      <c r="F3297" s="4" t="s">
        <v>3709</v>
      </c>
      <c r="G3297" s="4" t="s">
        <v>37</v>
      </c>
      <c r="H3297" s="4" t="s">
        <v>38</v>
      </c>
      <c r="I3297" s="4" t="s">
        <v>4520</v>
      </c>
      <c r="J3297" s="4">
        <v>4</v>
      </c>
      <c r="K3297" s="55">
        <v>46108</v>
      </c>
      <c r="L3297" s="4" t="s">
        <v>860</v>
      </c>
      <c r="M3297" s="4" t="s">
        <v>4545</v>
      </c>
      <c r="N3297" s="55" t="s">
        <v>3710</v>
      </c>
      <c r="O3297" s="4" t="s">
        <v>8984</v>
      </c>
      <c r="P3297" s="55">
        <v>46108</v>
      </c>
      <c r="Q3297" s="55" t="s">
        <v>8985</v>
      </c>
      <c r="R3297" s="55">
        <v>46108</v>
      </c>
      <c r="S3297" s="4" t="s">
        <v>8986</v>
      </c>
      <c r="T3297" s="4">
        <v>0</v>
      </c>
      <c r="U3297" s="4" t="s">
        <v>150</v>
      </c>
      <c r="V3297" s="4">
        <v>300593</v>
      </c>
      <c r="W3297" s="4" t="s">
        <v>8987</v>
      </c>
      <c r="X3297" s="4">
        <v>300593</v>
      </c>
      <c r="Y3297" s="4" t="s">
        <v>8987</v>
      </c>
      <c r="Z3297" s="4">
        <v>6</v>
      </c>
      <c r="AA3297" s="4" t="s">
        <v>413</v>
      </c>
      <c r="AB3297" s="4">
        <v>4</v>
      </c>
      <c r="AC3297" s="4" t="s">
        <v>1215</v>
      </c>
      <c r="AD3297" s="36">
        <v>16</v>
      </c>
      <c r="AE3297" s="36" t="s">
        <v>8988</v>
      </c>
      <c r="AF3297" s="4"/>
      <c r="AG3297" s="4"/>
      <c r="AH3297" s="4"/>
      <c r="AI3297" s="6"/>
      <c r="AJ3297" s="6"/>
      <c r="AK3297" s="6"/>
      <c r="AL3297" s="6"/>
      <c r="AM3297" s="6"/>
      <c r="AN3297" s="6"/>
      <c r="AO3297" s="6"/>
      <c r="AP3297" s="6"/>
      <c r="AQ3297" s="6"/>
      <c r="AR3297" s="6"/>
      <c r="AS3297" s="6"/>
      <c r="AT3297" s="6"/>
    </row>
    <row r="3298" spans="1:46" ht="15.75" customHeight="1" x14ac:dyDescent="0.35">
      <c r="A3298" s="4">
        <v>2025</v>
      </c>
      <c r="B3298" s="4" t="s">
        <v>147</v>
      </c>
      <c r="C3298" s="4" t="s">
        <v>207</v>
      </c>
      <c r="D3298" s="55">
        <v>45989</v>
      </c>
      <c r="E3298" s="4" t="s">
        <v>4420</v>
      </c>
      <c r="F3298" s="4" t="s">
        <v>3709</v>
      </c>
      <c r="G3298" s="4" t="s">
        <v>921</v>
      </c>
      <c r="H3298" s="4" t="s">
        <v>38</v>
      </c>
      <c r="I3298" s="4" t="s">
        <v>2755</v>
      </c>
      <c r="J3298" s="4">
        <v>2</v>
      </c>
      <c r="K3298" s="55">
        <v>46022</v>
      </c>
      <c r="L3298" s="4" t="s">
        <v>860</v>
      </c>
      <c r="M3298" s="4" t="s">
        <v>3026</v>
      </c>
      <c r="N3298" s="55" t="s">
        <v>3710</v>
      </c>
      <c r="O3298" s="4" t="s">
        <v>8989</v>
      </c>
      <c r="P3298" s="55">
        <v>46022</v>
      </c>
      <c r="Q3298" s="4" t="s">
        <v>8990</v>
      </c>
      <c r="R3298" s="4"/>
      <c r="S3298" s="4"/>
      <c r="T3298" s="4">
        <v>0</v>
      </c>
      <c r="U3298" s="4" t="s">
        <v>150</v>
      </c>
      <c r="V3298" s="4">
        <v>300748</v>
      </c>
      <c r="W3298" s="4" t="s">
        <v>767</v>
      </c>
      <c r="X3298" s="4">
        <v>300748</v>
      </c>
      <c r="Y3298" s="4" t="s">
        <v>767</v>
      </c>
      <c r="Z3298" s="4">
        <v>8</v>
      </c>
      <c r="AA3298" s="4" t="s">
        <v>191</v>
      </c>
      <c r="AB3298" s="4">
        <v>9</v>
      </c>
      <c r="AC3298" s="4" t="s">
        <v>260</v>
      </c>
      <c r="AD3298" s="36">
        <v>1</v>
      </c>
      <c r="AE3298" s="36" t="s">
        <v>261</v>
      </c>
      <c r="AF3298" s="4"/>
      <c r="AG3298" s="4"/>
      <c r="AH3298" s="4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</row>
    <row r="3299" spans="1:46" ht="15.75" customHeight="1" x14ac:dyDescent="0.35">
      <c r="A3299" s="4">
        <v>2025</v>
      </c>
      <c r="B3299" s="4" t="s">
        <v>147</v>
      </c>
      <c r="C3299" s="4" t="s">
        <v>148</v>
      </c>
      <c r="D3299" s="55">
        <v>45994</v>
      </c>
      <c r="E3299" s="4" t="s">
        <v>3708</v>
      </c>
      <c r="F3299" s="4" t="s">
        <v>3709</v>
      </c>
      <c r="G3299" s="4" t="s">
        <v>37</v>
      </c>
      <c r="H3299" s="4" t="s">
        <v>38</v>
      </c>
      <c r="I3299" s="4" t="s">
        <v>3923</v>
      </c>
      <c r="J3299" s="4">
        <v>2</v>
      </c>
      <c r="K3299" s="55">
        <v>46021</v>
      </c>
      <c r="L3299" s="4" t="s">
        <v>860</v>
      </c>
      <c r="M3299" s="4" t="s">
        <v>2983</v>
      </c>
      <c r="N3299" s="55" t="s">
        <v>3710</v>
      </c>
      <c r="O3299" s="4" t="s">
        <v>8991</v>
      </c>
      <c r="P3299" s="55">
        <v>46021</v>
      </c>
      <c r="Q3299" s="4" t="s">
        <v>8992</v>
      </c>
      <c r="R3299" s="4"/>
      <c r="S3299" s="4"/>
      <c r="T3299" s="7" t="s">
        <v>1921</v>
      </c>
      <c r="U3299" s="4" t="s">
        <v>150</v>
      </c>
      <c r="V3299" s="4">
        <v>301648</v>
      </c>
      <c r="W3299" s="4" t="s">
        <v>8993</v>
      </c>
      <c r="X3299" s="4">
        <v>301648</v>
      </c>
      <c r="Y3299" s="4" t="s">
        <v>8993</v>
      </c>
      <c r="Z3299" s="4">
        <v>21</v>
      </c>
      <c r="AA3299" s="4" t="s">
        <v>104</v>
      </c>
      <c r="AB3299" s="4">
        <v>6</v>
      </c>
      <c r="AC3299" s="4" t="s">
        <v>2589</v>
      </c>
      <c r="AD3299" s="36">
        <v>4</v>
      </c>
      <c r="AE3299" s="36" t="s">
        <v>8994</v>
      </c>
      <c r="AF3299" s="4"/>
      <c r="AG3299" s="4"/>
      <c r="AH3299" s="4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  <c r="AS3299" s="6"/>
      <c r="AT3299" s="6"/>
    </row>
    <row r="3300" spans="1:46" ht="15.75" customHeight="1" x14ac:dyDescent="0.35">
      <c r="A3300" s="4">
        <v>2025</v>
      </c>
      <c r="B3300" s="4" t="s">
        <v>147</v>
      </c>
      <c r="C3300" s="4" t="s">
        <v>148</v>
      </c>
      <c r="D3300" s="55">
        <v>45994</v>
      </c>
      <c r="E3300" s="4" t="s">
        <v>3708</v>
      </c>
      <c r="F3300" s="4" t="s">
        <v>3709</v>
      </c>
      <c r="G3300" s="4" t="s">
        <v>37</v>
      </c>
      <c r="H3300" s="4" t="s">
        <v>38</v>
      </c>
      <c r="I3300" s="4" t="s">
        <v>3923</v>
      </c>
      <c r="J3300" s="4">
        <v>3</v>
      </c>
      <c r="K3300" s="55">
        <v>46020</v>
      </c>
      <c r="L3300" s="4" t="s">
        <v>860</v>
      </c>
      <c r="M3300" s="4" t="s">
        <v>2983</v>
      </c>
      <c r="N3300" s="55" t="s">
        <v>3710</v>
      </c>
      <c r="O3300" s="4" t="s">
        <v>8995</v>
      </c>
      <c r="P3300" s="55">
        <v>46020</v>
      </c>
      <c r="Q3300" s="4" t="s">
        <v>8996</v>
      </c>
      <c r="R3300" s="4"/>
      <c r="S3300" s="4"/>
      <c r="T3300" s="61" t="s">
        <v>1921</v>
      </c>
      <c r="U3300" s="56" t="s">
        <v>150</v>
      </c>
      <c r="V3300" s="56">
        <v>301684</v>
      </c>
      <c r="W3300" s="56" t="s">
        <v>8997</v>
      </c>
      <c r="X3300" s="56">
        <v>301684</v>
      </c>
      <c r="Y3300" s="56" t="s">
        <v>8997</v>
      </c>
      <c r="Z3300" s="56">
        <v>21</v>
      </c>
      <c r="AA3300" s="56" t="s">
        <v>104</v>
      </c>
      <c r="AB3300" s="56">
        <v>11</v>
      </c>
      <c r="AC3300" s="56" t="s">
        <v>513</v>
      </c>
      <c r="AD3300" s="37">
        <v>4</v>
      </c>
      <c r="AE3300" s="37" t="s">
        <v>8998</v>
      </c>
      <c r="AF3300" s="4"/>
      <c r="AG3300" s="4"/>
      <c r="AH3300" s="4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</row>
    <row r="3301" spans="1:46" ht="15.75" customHeight="1" x14ac:dyDescent="0.35">
      <c r="A3301" s="4">
        <v>2026</v>
      </c>
      <c r="B3301" s="4" t="s">
        <v>147</v>
      </c>
      <c r="C3301" s="4" t="s">
        <v>148</v>
      </c>
      <c r="D3301" s="55">
        <v>45993</v>
      </c>
      <c r="E3301" s="4" t="s">
        <v>3708</v>
      </c>
      <c r="F3301" s="4" t="s">
        <v>3709</v>
      </c>
      <c r="G3301" s="4" t="s">
        <v>37</v>
      </c>
      <c r="H3301" s="4" t="s">
        <v>38</v>
      </c>
      <c r="I3301" s="4" t="s">
        <v>3923</v>
      </c>
      <c r="J3301" s="4">
        <v>4</v>
      </c>
      <c r="K3301" s="55">
        <v>46155</v>
      </c>
      <c r="L3301" s="4" t="s">
        <v>860</v>
      </c>
      <c r="M3301" s="4" t="s">
        <v>2983</v>
      </c>
      <c r="N3301" s="55" t="s">
        <v>3710</v>
      </c>
      <c r="O3301" s="4" t="s">
        <v>8999</v>
      </c>
      <c r="P3301" s="55">
        <v>46155</v>
      </c>
      <c r="Q3301" s="4" t="s">
        <v>9000</v>
      </c>
      <c r="R3301" s="55">
        <v>46156</v>
      </c>
      <c r="S3301" s="4" t="s">
        <v>9001</v>
      </c>
      <c r="T3301" s="7" t="s">
        <v>1921</v>
      </c>
      <c r="U3301" s="4" t="s">
        <v>150</v>
      </c>
      <c r="V3301" s="4">
        <v>301682</v>
      </c>
      <c r="W3301" s="4" t="s">
        <v>9002</v>
      </c>
      <c r="X3301" s="4">
        <v>301682</v>
      </c>
      <c r="Y3301" s="4" t="s">
        <v>9002</v>
      </c>
      <c r="Z3301" s="4">
        <v>21</v>
      </c>
      <c r="AA3301" s="4" t="s">
        <v>104</v>
      </c>
      <c r="AB3301" s="4">
        <v>11</v>
      </c>
      <c r="AC3301" s="4" t="s">
        <v>513</v>
      </c>
      <c r="AD3301" s="36">
        <v>2</v>
      </c>
      <c r="AE3301" s="36" t="s">
        <v>9003</v>
      </c>
      <c r="AF3301" s="4"/>
      <c r="AG3301" s="4"/>
      <c r="AH3301" s="4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  <c r="AS3301" s="6"/>
      <c r="AT3301" s="6"/>
    </row>
    <row r="3302" spans="1:46" ht="15.75" customHeight="1" x14ac:dyDescent="0.35">
      <c r="A3302" s="4">
        <v>2026</v>
      </c>
      <c r="B3302" s="4" t="s">
        <v>147</v>
      </c>
      <c r="C3302" s="4" t="s">
        <v>148</v>
      </c>
      <c r="D3302" s="55">
        <v>46000</v>
      </c>
      <c r="E3302" s="4" t="s">
        <v>3708</v>
      </c>
      <c r="F3302" s="4" t="s">
        <v>3709</v>
      </c>
      <c r="G3302" s="4" t="s">
        <v>37</v>
      </c>
      <c r="H3302" s="4" t="s">
        <v>4538</v>
      </c>
      <c r="I3302" s="4" t="s">
        <v>4539</v>
      </c>
      <c r="J3302" s="4">
        <v>2</v>
      </c>
      <c r="K3302" s="55">
        <v>46001</v>
      </c>
      <c r="L3302" s="4" t="s">
        <v>4540</v>
      </c>
      <c r="M3302" s="4" t="s">
        <v>9004</v>
      </c>
      <c r="N3302" s="55" t="s">
        <v>3710</v>
      </c>
      <c r="O3302" s="4"/>
      <c r="P3302" s="4"/>
      <c r="Q3302" s="55"/>
      <c r="R3302" s="55"/>
      <c r="S3302" s="55"/>
      <c r="T3302" s="7" t="s">
        <v>1921</v>
      </c>
      <c r="U3302" s="4" t="s">
        <v>150</v>
      </c>
      <c r="V3302" s="4">
        <v>300527</v>
      </c>
      <c r="W3302" s="4" t="s">
        <v>9005</v>
      </c>
      <c r="X3302" s="4">
        <v>300527</v>
      </c>
      <c r="Y3302" s="4" t="s">
        <v>9005</v>
      </c>
      <c r="Z3302" s="4">
        <v>5</v>
      </c>
      <c r="AA3302" s="4" t="s">
        <v>77</v>
      </c>
      <c r="AB3302" s="4">
        <v>9</v>
      </c>
      <c r="AC3302" s="4" t="s">
        <v>821</v>
      </c>
      <c r="AD3302" s="36">
        <v>10</v>
      </c>
      <c r="AE3302" s="36" t="s">
        <v>9006</v>
      </c>
      <c r="AF3302" s="4"/>
      <c r="AG3302" s="4"/>
      <c r="AH3302" s="4"/>
      <c r="AI3302" s="6"/>
      <c r="AJ3302" s="6"/>
      <c r="AK3302" s="6"/>
      <c r="AL3302" s="6"/>
      <c r="AM3302" s="6"/>
      <c r="AN3302" s="6"/>
      <c r="AO3302" s="6"/>
      <c r="AP3302" s="6"/>
      <c r="AQ3302" s="6"/>
      <c r="AR3302" s="6"/>
      <c r="AS3302" s="6"/>
      <c r="AT3302" s="6"/>
    </row>
    <row r="3303" spans="1:46" ht="15.75" customHeight="1" x14ac:dyDescent="0.35">
      <c r="A3303" s="4">
        <v>2025</v>
      </c>
      <c r="B3303" s="4" t="s">
        <v>147</v>
      </c>
      <c r="C3303" s="4" t="s">
        <v>148</v>
      </c>
      <c r="D3303" s="55">
        <v>45979</v>
      </c>
      <c r="E3303" s="4" t="s">
        <v>3708</v>
      </c>
      <c r="F3303" s="4" t="s">
        <v>3709</v>
      </c>
      <c r="G3303" s="4" t="s">
        <v>37</v>
      </c>
      <c r="H3303" s="4" t="s">
        <v>38</v>
      </c>
      <c r="I3303" s="4" t="s">
        <v>5120</v>
      </c>
      <c r="J3303" s="4">
        <v>2</v>
      </c>
      <c r="K3303" s="55">
        <v>46007</v>
      </c>
      <c r="L3303" s="4" t="s">
        <v>860</v>
      </c>
      <c r="M3303" s="4" t="s">
        <v>6193</v>
      </c>
      <c r="N3303" s="55" t="s">
        <v>4546</v>
      </c>
      <c r="O3303" s="4" t="s">
        <v>9007</v>
      </c>
      <c r="P3303" s="55">
        <v>46007</v>
      </c>
      <c r="Q3303" s="4" t="s">
        <v>9008</v>
      </c>
      <c r="R3303" s="4"/>
      <c r="S3303" s="4"/>
      <c r="T3303" s="56">
        <v>0</v>
      </c>
      <c r="U3303" s="56" t="s">
        <v>150</v>
      </c>
      <c r="V3303" s="56">
        <v>300128</v>
      </c>
      <c r="W3303" s="56" t="s">
        <v>2351</v>
      </c>
      <c r="X3303" s="56">
        <v>300128</v>
      </c>
      <c r="Y3303" s="56" t="s">
        <v>2351</v>
      </c>
      <c r="Z3303" s="56">
        <v>2</v>
      </c>
      <c r="AA3303" s="56" t="s">
        <v>72</v>
      </c>
      <c r="AB3303" s="56">
        <v>6</v>
      </c>
      <c r="AC3303" s="56" t="s">
        <v>713</v>
      </c>
      <c r="AD3303" s="37">
        <v>4</v>
      </c>
      <c r="AE3303" s="37" t="s">
        <v>202</v>
      </c>
      <c r="AF3303" s="4"/>
      <c r="AG3303" s="4"/>
      <c r="AH3303" s="4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</row>
    <row r="3304" spans="1:46" ht="15.75" customHeight="1" x14ac:dyDescent="0.35">
      <c r="A3304" s="4">
        <v>2026</v>
      </c>
      <c r="B3304" s="4" t="s">
        <v>147</v>
      </c>
      <c r="C3304" s="4" t="s">
        <v>148</v>
      </c>
      <c r="D3304" s="55">
        <v>45992</v>
      </c>
      <c r="E3304" s="4" t="s">
        <v>3708</v>
      </c>
      <c r="F3304" s="4" t="s">
        <v>3709</v>
      </c>
      <c r="G3304" s="4" t="s">
        <v>37</v>
      </c>
      <c r="H3304" s="4" t="s">
        <v>38</v>
      </c>
      <c r="I3304" s="4" t="s">
        <v>4520</v>
      </c>
      <c r="J3304" s="4">
        <v>4</v>
      </c>
      <c r="K3304" s="55">
        <v>46070</v>
      </c>
      <c r="L3304" s="4" t="s">
        <v>860</v>
      </c>
      <c r="M3304" s="4" t="s">
        <v>3632</v>
      </c>
      <c r="N3304" s="55" t="s">
        <v>3710</v>
      </c>
      <c r="O3304" s="4" t="s">
        <v>9009</v>
      </c>
      <c r="P3304" s="55">
        <v>46070</v>
      </c>
      <c r="Q3304" s="55" t="s">
        <v>9010</v>
      </c>
      <c r="R3304" s="55">
        <v>46070</v>
      </c>
      <c r="S3304" s="55" t="s">
        <v>9011</v>
      </c>
      <c r="T3304" s="4">
        <v>0</v>
      </c>
      <c r="U3304" s="4" t="s">
        <v>150</v>
      </c>
      <c r="V3304" s="4">
        <v>300612</v>
      </c>
      <c r="W3304" s="4" t="s">
        <v>9012</v>
      </c>
      <c r="X3304" s="4">
        <v>300612</v>
      </c>
      <c r="Y3304" s="4" t="s">
        <v>9012</v>
      </c>
      <c r="Z3304" s="4">
        <v>6</v>
      </c>
      <c r="AA3304" s="4" t="s">
        <v>413</v>
      </c>
      <c r="AB3304" s="4">
        <v>6</v>
      </c>
      <c r="AC3304" s="4" t="s">
        <v>2999</v>
      </c>
      <c r="AD3304" s="36">
        <v>8</v>
      </c>
      <c r="AE3304" s="36" t="s">
        <v>9013</v>
      </c>
      <c r="AF3304" s="4"/>
      <c r="AG3304" s="4"/>
      <c r="AH3304" s="4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</row>
    <row r="3305" spans="1:46" ht="15.75" customHeight="1" x14ac:dyDescent="0.35">
      <c r="A3305" s="4">
        <v>2025</v>
      </c>
      <c r="B3305" s="4" t="s">
        <v>147</v>
      </c>
      <c r="C3305" s="4" t="s">
        <v>148</v>
      </c>
      <c r="D3305" s="55">
        <v>45986</v>
      </c>
      <c r="E3305" s="4" t="s">
        <v>3708</v>
      </c>
      <c r="F3305" s="4" t="s">
        <v>3709</v>
      </c>
      <c r="G3305" s="4" t="s">
        <v>37</v>
      </c>
      <c r="H3305" s="4" t="s">
        <v>38</v>
      </c>
      <c r="I3305" s="4" t="s">
        <v>5120</v>
      </c>
      <c r="J3305" s="4">
        <v>3</v>
      </c>
      <c r="K3305" s="55">
        <v>46007</v>
      </c>
      <c r="L3305" s="4" t="s">
        <v>860</v>
      </c>
      <c r="M3305" s="4" t="s">
        <v>6193</v>
      </c>
      <c r="N3305" s="55" t="s">
        <v>3710</v>
      </c>
      <c r="O3305" s="4" t="s">
        <v>9014</v>
      </c>
      <c r="P3305" s="55">
        <v>46007</v>
      </c>
      <c r="Q3305" s="4" t="s">
        <v>9015</v>
      </c>
      <c r="R3305" s="4"/>
      <c r="S3305" s="4"/>
      <c r="T3305" s="4">
        <v>0</v>
      </c>
      <c r="U3305" s="4" t="s">
        <v>150</v>
      </c>
      <c r="V3305" s="4">
        <v>300201</v>
      </c>
      <c r="W3305" s="4" t="s">
        <v>3648</v>
      </c>
      <c r="X3305" s="4">
        <v>300201</v>
      </c>
      <c r="Y3305" s="4" t="s">
        <v>3648</v>
      </c>
      <c r="Z3305" s="4">
        <v>2</v>
      </c>
      <c r="AA3305" s="4" t="s">
        <v>72</v>
      </c>
      <c r="AB3305" s="4">
        <v>15</v>
      </c>
      <c r="AC3305" s="4" t="s">
        <v>1918</v>
      </c>
      <c r="AD3305" s="36">
        <v>3</v>
      </c>
      <c r="AE3305" s="36" t="s">
        <v>3649</v>
      </c>
      <c r="AF3305" s="4"/>
      <c r="AG3305" s="4"/>
      <c r="AH3305" s="4"/>
      <c r="AI3305" s="6"/>
      <c r="AJ3305" s="6"/>
      <c r="AK3305" s="6"/>
      <c r="AL3305" s="6"/>
      <c r="AM3305" s="6"/>
      <c r="AN3305" s="6"/>
      <c r="AO3305" s="6"/>
      <c r="AP3305" s="6"/>
      <c r="AQ3305" s="6"/>
      <c r="AR3305" s="6"/>
      <c r="AS3305" s="6"/>
      <c r="AT3305" s="6"/>
    </row>
    <row r="3306" spans="1:46" ht="15.75" customHeight="1" x14ac:dyDescent="0.35">
      <c r="A3306" s="4">
        <v>2025</v>
      </c>
      <c r="B3306" s="4" t="s">
        <v>147</v>
      </c>
      <c r="C3306" s="4" t="s">
        <v>207</v>
      </c>
      <c r="D3306" s="55">
        <v>45991</v>
      </c>
      <c r="E3306" s="4" t="s">
        <v>3708</v>
      </c>
      <c r="F3306" s="4" t="s">
        <v>3709</v>
      </c>
      <c r="G3306" s="4" t="s">
        <v>37</v>
      </c>
      <c r="H3306" s="4" t="s">
        <v>38</v>
      </c>
      <c r="I3306" s="4" t="s">
        <v>5120</v>
      </c>
      <c r="J3306" s="4">
        <v>2</v>
      </c>
      <c r="K3306" s="55">
        <v>46007</v>
      </c>
      <c r="L3306" s="4" t="s">
        <v>860</v>
      </c>
      <c r="M3306" s="4" t="s">
        <v>6193</v>
      </c>
      <c r="N3306" s="55" t="s">
        <v>3710</v>
      </c>
      <c r="O3306" s="4" t="s">
        <v>9016</v>
      </c>
      <c r="P3306" s="55">
        <v>46007</v>
      </c>
      <c r="Q3306" s="4" t="s">
        <v>9017</v>
      </c>
      <c r="R3306" s="4"/>
      <c r="S3306" s="4"/>
      <c r="T3306" s="4">
        <v>0</v>
      </c>
      <c r="U3306" s="4" t="s">
        <v>150</v>
      </c>
      <c r="V3306" s="4">
        <v>300181</v>
      </c>
      <c r="W3306" s="4" t="s">
        <v>3434</v>
      </c>
      <c r="X3306" s="4">
        <v>300181</v>
      </c>
      <c r="Y3306" s="4" t="s">
        <v>3434</v>
      </c>
      <c r="Z3306" s="4">
        <v>2</v>
      </c>
      <c r="AA3306" s="4" t="s">
        <v>72</v>
      </c>
      <c r="AB3306" s="4">
        <v>13</v>
      </c>
      <c r="AC3306" s="4" t="s">
        <v>3435</v>
      </c>
      <c r="AD3306" s="36">
        <v>1</v>
      </c>
      <c r="AE3306" s="36" t="s">
        <v>3436</v>
      </c>
      <c r="AF3306" s="4"/>
      <c r="AG3306" s="4"/>
      <c r="AH3306" s="4"/>
      <c r="AI3306" s="6"/>
      <c r="AJ3306" s="6"/>
      <c r="AK3306" s="6"/>
      <c r="AL3306" s="6"/>
      <c r="AM3306" s="6"/>
      <c r="AN3306" s="6"/>
      <c r="AO3306" s="6"/>
      <c r="AP3306" s="6"/>
      <c r="AQ3306" s="6"/>
      <c r="AR3306" s="6"/>
      <c r="AS3306" s="6"/>
      <c r="AT3306" s="6"/>
    </row>
    <row r="3307" spans="1:46" s="32" customFormat="1" ht="15.75" customHeight="1" x14ac:dyDescent="0.3">
      <c r="A3307" s="4">
        <v>2025</v>
      </c>
      <c r="B3307" s="4" t="s">
        <v>147</v>
      </c>
      <c r="C3307" s="4" t="s">
        <v>148</v>
      </c>
      <c r="D3307" s="55">
        <v>45936</v>
      </c>
      <c r="E3307" s="4" t="s">
        <v>3708</v>
      </c>
      <c r="F3307" s="4" t="s">
        <v>3709</v>
      </c>
      <c r="G3307" s="4" t="s">
        <v>37</v>
      </c>
      <c r="H3307" s="4" t="s">
        <v>38</v>
      </c>
      <c r="I3307" s="4" t="s">
        <v>4515</v>
      </c>
      <c r="J3307" s="4">
        <v>2</v>
      </c>
      <c r="K3307" s="58">
        <v>46009</v>
      </c>
      <c r="L3307" s="4" t="s">
        <v>860</v>
      </c>
      <c r="M3307" s="4" t="s">
        <v>3632</v>
      </c>
      <c r="N3307" s="55" t="s">
        <v>4516</v>
      </c>
      <c r="O3307" s="4" t="s">
        <v>9018</v>
      </c>
      <c r="P3307" s="58">
        <v>46009</v>
      </c>
      <c r="Q3307" s="4" t="s">
        <v>9019</v>
      </c>
      <c r="R3307" s="4"/>
      <c r="S3307" s="4"/>
      <c r="T3307" s="56">
        <v>0</v>
      </c>
      <c r="U3307" s="56" t="s">
        <v>150</v>
      </c>
      <c r="V3307" s="56">
        <v>300032</v>
      </c>
      <c r="W3307" s="56" t="s">
        <v>9020</v>
      </c>
      <c r="X3307" s="56">
        <v>300032</v>
      </c>
      <c r="Y3307" s="56" t="s">
        <v>9020</v>
      </c>
      <c r="Z3307" s="56">
        <v>1</v>
      </c>
      <c r="AA3307" s="56" t="s">
        <v>67</v>
      </c>
      <c r="AB3307" s="56">
        <v>3</v>
      </c>
      <c r="AC3307" s="56" t="s">
        <v>6151</v>
      </c>
      <c r="AD3307" s="37">
        <v>5</v>
      </c>
      <c r="AE3307" s="37" t="s">
        <v>9021</v>
      </c>
      <c r="AF3307" s="4"/>
      <c r="AG3307" s="4"/>
      <c r="AH3307" s="4"/>
      <c r="AI3307" s="6"/>
      <c r="AJ3307" s="6"/>
      <c r="AK3307" s="6"/>
      <c r="AL3307" s="6"/>
      <c r="AM3307" s="6"/>
      <c r="AN3307" s="6"/>
      <c r="AO3307" s="6"/>
      <c r="AP3307" s="6"/>
      <c r="AQ3307" s="6"/>
      <c r="AR3307" s="6"/>
      <c r="AS3307" s="6"/>
      <c r="AT3307" s="6"/>
    </row>
    <row r="3308" spans="1:46" ht="15.75" customHeight="1" x14ac:dyDescent="0.35">
      <c r="A3308" s="4">
        <v>2026</v>
      </c>
      <c r="B3308" s="4" t="s">
        <v>147</v>
      </c>
      <c r="C3308" s="4" t="s">
        <v>148</v>
      </c>
      <c r="D3308" s="55">
        <v>45996</v>
      </c>
      <c r="E3308" s="4" t="s">
        <v>3708</v>
      </c>
      <c r="F3308" s="4" t="s">
        <v>3709</v>
      </c>
      <c r="G3308" s="4" t="s">
        <v>37</v>
      </c>
      <c r="H3308" s="4" t="s">
        <v>38</v>
      </c>
      <c r="I3308" s="4" t="s">
        <v>2948</v>
      </c>
      <c r="J3308" s="4">
        <v>2</v>
      </c>
      <c r="K3308" s="55">
        <v>46127</v>
      </c>
      <c r="L3308" s="4" t="s">
        <v>860</v>
      </c>
      <c r="M3308" s="4" t="s">
        <v>4665</v>
      </c>
      <c r="N3308" s="55" t="s">
        <v>3710</v>
      </c>
      <c r="O3308" s="4" t="s">
        <v>9022</v>
      </c>
      <c r="P3308" s="55">
        <v>46127</v>
      </c>
      <c r="Q3308" s="4" t="s">
        <v>9023</v>
      </c>
      <c r="R3308" s="55">
        <v>46128</v>
      </c>
      <c r="S3308" s="4" t="s">
        <v>9024</v>
      </c>
      <c r="T3308" s="4">
        <v>0</v>
      </c>
      <c r="U3308" s="4" t="s">
        <v>150</v>
      </c>
      <c r="V3308" s="4">
        <v>300413</v>
      </c>
      <c r="W3308" s="4" t="s">
        <v>9025</v>
      </c>
      <c r="X3308" s="4">
        <v>300413</v>
      </c>
      <c r="Y3308" s="4" t="s">
        <v>9025</v>
      </c>
      <c r="Z3308" s="4">
        <v>4</v>
      </c>
      <c r="AA3308" s="4" t="s">
        <v>301</v>
      </c>
      <c r="AB3308" s="4">
        <v>5</v>
      </c>
      <c r="AC3308" s="4" t="s">
        <v>2628</v>
      </c>
      <c r="AD3308" s="36">
        <v>19</v>
      </c>
      <c r="AE3308" s="36" t="s">
        <v>9026</v>
      </c>
      <c r="AF3308" s="4"/>
      <c r="AG3308" s="4"/>
      <c r="AH3308" s="4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</row>
    <row r="3309" spans="1:46" ht="15.75" customHeight="1" x14ac:dyDescent="0.35">
      <c r="A3309" s="4">
        <v>2026</v>
      </c>
      <c r="B3309" s="4" t="s">
        <v>147</v>
      </c>
      <c r="C3309" s="4" t="s">
        <v>148</v>
      </c>
      <c r="D3309" s="55">
        <v>45996</v>
      </c>
      <c r="E3309" s="4" t="s">
        <v>3708</v>
      </c>
      <c r="F3309" s="4" t="s">
        <v>3709</v>
      </c>
      <c r="G3309" s="4" t="s">
        <v>37</v>
      </c>
      <c r="H3309" s="4" t="s">
        <v>4538</v>
      </c>
      <c r="I3309" s="4" t="s">
        <v>2948</v>
      </c>
      <c r="J3309" s="4">
        <v>2</v>
      </c>
      <c r="K3309" s="58">
        <v>46100</v>
      </c>
      <c r="L3309" s="4" t="s">
        <v>4540</v>
      </c>
      <c r="M3309" s="4" t="s">
        <v>9027</v>
      </c>
      <c r="N3309" s="55" t="s">
        <v>4516</v>
      </c>
      <c r="O3309" s="4"/>
      <c r="P3309" s="55"/>
      <c r="Q3309" s="4"/>
      <c r="R3309" s="4"/>
      <c r="S3309" s="4"/>
      <c r="T3309" s="4">
        <v>0</v>
      </c>
      <c r="U3309" s="4" t="s">
        <v>150</v>
      </c>
      <c r="V3309" s="4">
        <v>300380</v>
      </c>
      <c r="W3309" s="4" t="s">
        <v>9028</v>
      </c>
      <c r="X3309" s="4">
        <v>300380</v>
      </c>
      <c r="Y3309" s="4" t="s">
        <v>9028</v>
      </c>
      <c r="Z3309" s="4">
        <v>4</v>
      </c>
      <c r="AA3309" s="4" t="s">
        <v>301</v>
      </c>
      <c r="AB3309" s="4">
        <v>3</v>
      </c>
      <c r="AC3309" s="4" t="s">
        <v>4685</v>
      </c>
      <c r="AD3309" s="36">
        <v>21</v>
      </c>
      <c r="AE3309" s="36" t="s">
        <v>9029</v>
      </c>
      <c r="AF3309" s="4"/>
      <c r="AG3309" s="4"/>
      <c r="AH3309" s="4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</row>
    <row r="3310" spans="1:46" ht="15.75" customHeight="1" x14ac:dyDescent="0.35">
      <c r="A3310" s="4">
        <v>2026</v>
      </c>
      <c r="B3310" s="4" t="s">
        <v>147</v>
      </c>
      <c r="C3310" s="4" t="s">
        <v>148</v>
      </c>
      <c r="D3310" s="55">
        <v>45989</v>
      </c>
      <c r="E3310" s="4" t="s">
        <v>3708</v>
      </c>
      <c r="F3310" s="4" t="s">
        <v>3709</v>
      </c>
      <c r="G3310" s="4" t="s">
        <v>37</v>
      </c>
      <c r="H3310" s="4" t="s">
        <v>38</v>
      </c>
      <c r="I3310" s="4" t="s">
        <v>2735</v>
      </c>
      <c r="J3310" s="4">
        <v>4</v>
      </c>
      <c r="K3310" s="55">
        <v>46059</v>
      </c>
      <c r="L3310" s="4" t="s">
        <v>860</v>
      </c>
      <c r="M3310" s="4" t="s">
        <v>6713</v>
      </c>
      <c r="N3310" s="55" t="s">
        <v>4546</v>
      </c>
      <c r="O3310" s="4" t="s">
        <v>9030</v>
      </c>
      <c r="P3310" s="55">
        <v>46059</v>
      </c>
      <c r="Q3310" s="4" t="s">
        <v>9031</v>
      </c>
      <c r="R3310" s="55">
        <v>46059</v>
      </c>
      <c r="S3310" s="4" t="s">
        <v>9032</v>
      </c>
      <c r="T3310" s="7" t="s">
        <v>1921</v>
      </c>
      <c r="U3310" s="4" t="s">
        <v>150</v>
      </c>
      <c r="V3310" s="4">
        <v>301234</v>
      </c>
      <c r="W3310" s="4" t="s">
        <v>9033</v>
      </c>
      <c r="X3310" s="4">
        <v>301234</v>
      </c>
      <c r="Y3310" s="4" t="s">
        <v>9033</v>
      </c>
      <c r="Z3310" s="4">
        <v>14</v>
      </c>
      <c r="AA3310" s="4" t="s">
        <v>731</v>
      </c>
      <c r="AB3310" s="4">
        <v>2</v>
      </c>
      <c r="AC3310" s="4" t="s">
        <v>732</v>
      </c>
      <c r="AD3310" s="36">
        <v>3</v>
      </c>
      <c r="AE3310" s="36" t="s">
        <v>9034</v>
      </c>
      <c r="AF3310" s="4"/>
      <c r="AG3310" s="4"/>
      <c r="AH3310" s="4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  <c r="AS3310" s="6"/>
      <c r="AT3310" s="6"/>
    </row>
    <row r="3311" spans="1:46" ht="15.75" customHeight="1" x14ac:dyDescent="0.35">
      <c r="A3311" s="4">
        <v>2026</v>
      </c>
      <c r="B3311" s="4" t="s">
        <v>147</v>
      </c>
      <c r="C3311" s="4" t="s">
        <v>148</v>
      </c>
      <c r="D3311" s="55">
        <v>45997</v>
      </c>
      <c r="E3311" s="4" t="s">
        <v>3708</v>
      </c>
      <c r="F3311" s="4" t="s">
        <v>3709</v>
      </c>
      <c r="G3311" s="4" t="s">
        <v>37</v>
      </c>
      <c r="H3311" s="4" t="s">
        <v>38</v>
      </c>
      <c r="I3311" s="4" t="s">
        <v>3923</v>
      </c>
      <c r="J3311" s="4">
        <v>2</v>
      </c>
      <c r="K3311" s="55">
        <v>46050</v>
      </c>
      <c r="L3311" s="4" t="s">
        <v>860</v>
      </c>
      <c r="M3311" s="4" t="s">
        <v>2983</v>
      </c>
      <c r="N3311" s="55" t="s">
        <v>3710</v>
      </c>
      <c r="O3311" s="4" t="s">
        <v>9035</v>
      </c>
      <c r="P3311" s="55">
        <v>46050</v>
      </c>
      <c r="Q3311" s="4" t="s">
        <v>9036</v>
      </c>
      <c r="R3311" s="55">
        <v>46050</v>
      </c>
      <c r="S3311" s="4" t="s">
        <v>9037</v>
      </c>
      <c r="T3311" s="61" t="s">
        <v>1921</v>
      </c>
      <c r="U3311" s="56" t="s">
        <v>150</v>
      </c>
      <c r="V3311" s="56">
        <v>301647</v>
      </c>
      <c r="W3311" s="56" t="s">
        <v>9038</v>
      </c>
      <c r="X3311" s="56">
        <v>301647</v>
      </c>
      <c r="Y3311" s="56" t="s">
        <v>9038</v>
      </c>
      <c r="Z3311" s="56">
        <v>21</v>
      </c>
      <c r="AA3311" s="56" t="s">
        <v>104</v>
      </c>
      <c r="AB3311" s="56">
        <v>6</v>
      </c>
      <c r="AC3311" s="56" t="s">
        <v>2589</v>
      </c>
      <c r="AD3311" s="37">
        <v>3</v>
      </c>
      <c r="AE3311" s="37" t="s">
        <v>9039</v>
      </c>
      <c r="AF3311" s="4"/>
      <c r="AG3311" s="4"/>
      <c r="AH3311" s="4"/>
      <c r="AI3311" s="6"/>
      <c r="AJ3311" s="6"/>
      <c r="AK3311" s="6"/>
      <c r="AL3311" s="6"/>
      <c r="AM3311" s="6"/>
      <c r="AN3311" s="6"/>
      <c r="AO3311" s="6"/>
      <c r="AP3311" s="6"/>
      <c r="AQ3311" s="6"/>
      <c r="AR3311" s="6"/>
      <c r="AS3311" s="6"/>
      <c r="AT3311" s="6"/>
    </row>
    <row r="3312" spans="1:46" ht="15.75" customHeight="1" x14ac:dyDescent="0.35">
      <c r="A3312" s="4">
        <v>2026</v>
      </c>
      <c r="B3312" s="4" t="s">
        <v>147</v>
      </c>
      <c r="C3312" s="4" t="s">
        <v>148</v>
      </c>
      <c r="D3312" s="55">
        <v>46002</v>
      </c>
      <c r="E3312" s="4" t="s">
        <v>3708</v>
      </c>
      <c r="F3312" s="4" t="s">
        <v>3709</v>
      </c>
      <c r="G3312" s="4" t="s">
        <v>37</v>
      </c>
      <c r="H3312" s="4" t="s">
        <v>4538</v>
      </c>
      <c r="I3312" s="4" t="s">
        <v>4520</v>
      </c>
      <c r="J3312" s="4">
        <v>1</v>
      </c>
      <c r="K3312" s="55">
        <v>46006</v>
      </c>
      <c r="L3312" s="4" t="s">
        <v>4540</v>
      </c>
      <c r="M3312" s="4" t="s">
        <v>9040</v>
      </c>
      <c r="N3312" s="55" t="s">
        <v>3710</v>
      </c>
      <c r="O3312" s="4"/>
      <c r="P3312" s="55"/>
      <c r="Q3312" s="4"/>
      <c r="R3312" s="4"/>
      <c r="S3312" s="4"/>
      <c r="T3312" s="7" t="s">
        <v>1921</v>
      </c>
      <c r="U3312" s="4" t="s">
        <v>150</v>
      </c>
      <c r="V3312" s="4">
        <v>300581</v>
      </c>
      <c r="W3312" s="4" t="s">
        <v>9041</v>
      </c>
      <c r="X3312" s="4">
        <v>300581</v>
      </c>
      <c r="Y3312" s="4" t="s">
        <v>9041</v>
      </c>
      <c r="Z3312" s="4">
        <v>6</v>
      </c>
      <c r="AA3312" s="4" t="s">
        <v>413</v>
      </c>
      <c r="AB3312" s="4">
        <v>4</v>
      </c>
      <c r="AC3312" s="4" t="s">
        <v>1215</v>
      </c>
      <c r="AD3312" s="36">
        <v>4</v>
      </c>
      <c r="AE3312" s="36" t="s">
        <v>9042</v>
      </c>
      <c r="AF3312" s="4"/>
      <c r="AG3312" s="4"/>
      <c r="AH3312" s="4"/>
      <c r="AI3312" s="6"/>
      <c r="AJ3312" s="6"/>
      <c r="AK3312" s="6"/>
      <c r="AL3312" s="6"/>
      <c r="AM3312" s="6"/>
      <c r="AN3312" s="6"/>
      <c r="AO3312" s="6"/>
      <c r="AP3312" s="6"/>
      <c r="AQ3312" s="6"/>
      <c r="AR3312" s="6"/>
      <c r="AS3312" s="6"/>
      <c r="AT3312" s="6"/>
    </row>
    <row r="3313" spans="1:46" ht="15.75" customHeight="1" x14ac:dyDescent="0.35">
      <c r="A3313" s="4">
        <v>2026</v>
      </c>
      <c r="B3313" s="4" t="s">
        <v>147</v>
      </c>
      <c r="C3313" s="4" t="s">
        <v>207</v>
      </c>
      <c r="D3313" s="55">
        <v>46001</v>
      </c>
      <c r="E3313" s="4" t="s">
        <v>6721</v>
      </c>
      <c r="F3313" s="4" t="s">
        <v>3709</v>
      </c>
      <c r="G3313" s="4" t="s">
        <v>37</v>
      </c>
      <c r="H3313" s="4" t="s">
        <v>38</v>
      </c>
      <c r="I3313" s="4" t="s">
        <v>4520</v>
      </c>
      <c r="J3313" s="4">
        <v>3</v>
      </c>
      <c r="K3313" s="55">
        <v>46119</v>
      </c>
      <c r="L3313" s="4" t="s">
        <v>860</v>
      </c>
      <c r="M3313" s="4" t="s">
        <v>4545</v>
      </c>
      <c r="N3313" s="55" t="s">
        <v>3710</v>
      </c>
      <c r="O3313" s="4" t="s">
        <v>9043</v>
      </c>
      <c r="P3313" s="55">
        <v>46119</v>
      </c>
      <c r="Q3313" s="4" t="s">
        <v>9044</v>
      </c>
      <c r="R3313" s="55">
        <v>46119</v>
      </c>
      <c r="S3313" s="4" t="s">
        <v>9045</v>
      </c>
      <c r="T3313" s="7" t="s">
        <v>1921</v>
      </c>
      <c r="U3313" s="4" t="s">
        <v>150</v>
      </c>
      <c r="V3313" s="4">
        <v>300662</v>
      </c>
      <c r="W3313" s="4" t="s">
        <v>3541</v>
      </c>
      <c r="X3313" s="4">
        <v>300662</v>
      </c>
      <c r="Y3313" s="4" t="s">
        <v>3541</v>
      </c>
      <c r="Z3313" s="4">
        <v>6</v>
      </c>
      <c r="AA3313" s="4" t="s">
        <v>413</v>
      </c>
      <c r="AB3313" s="4">
        <v>12</v>
      </c>
      <c r="AC3313" s="4" t="s">
        <v>3542</v>
      </c>
      <c r="AD3313" s="36">
        <v>1</v>
      </c>
      <c r="AE3313" s="36" t="s">
        <v>3542</v>
      </c>
      <c r="AF3313" s="4"/>
      <c r="AG3313" s="4"/>
      <c r="AH3313" s="4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</row>
    <row r="3314" spans="1:46" ht="15.75" customHeight="1" x14ac:dyDescent="0.35">
      <c r="A3314" s="4">
        <v>2026</v>
      </c>
      <c r="B3314" s="4" t="s">
        <v>147</v>
      </c>
      <c r="C3314" s="4" t="s">
        <v>148</v>
      </c>
      <c r="D3314" s="55">
        <v>46002</v>
      </c>
      <c r="E3314" s="4" t="s">
        <v>3708</v>
      </c>
      <c r="F3314" s="4" t="s">
        <v>3709</v>
      </c>
      <c r="G3314" s="4" t="s">
        <v>37</v>
      </c>
      <c r="H3314" s="4" t="s">
        <v>38</v>
      </c>
      <c r="I3314" s="4" t="s">
        <v>4520</v>
      </c>
      <c r="J3314" s="4">
        <v>4</v>
      </c>
      <c r="K3314" s="55">
        <v>46087</v>
      </c>
      <c r="L3314" s="4" t="s">
        <v>860</v>
      </c>
      <c r="M3314" s="4" t="s">
        <v>4545</v>
      </c>
      <c r="N3314" s="55" t="s">
        <v>3710</v>
      </c>
      <c r="O3314" s="4" t="s">
        <v>9046</v>
      </c>
      <c r="P3314" s="55">
        <v>46087</v>
      </c>
      <c r="Q3314" s="4" t="s">
        <v>9047</v>
      </c>
      <c r="R3314" s="55">
        <v>46087</v>
      </c>
      <c r="S3314" s="4" t="s">
        <v>9048</v>
      </c>
      <c r="T3314" s="7" t="s">
        <v>1921</v>
      </c>
      <c r="U3314" s="4" t="s">
        <v>150</v>
      </c>
      <c r="V3314" s="4">
        <v>300665</v>
      </c>
      <c r="W3314" s="4" t="s">
        <v>9049</v>
      </c>
      <c r="X3314" s="4">
        <v>300665</v>
      </c>
      <c r="Y3314" s="4" t="s">
        <v>9049</v>
      </c>
      <c r="Z3314" s="4">
        <v>6</v>
      </c>
      <c r="AA3314" s="4" t="s">
        <v>413</v>
      </c>
      <c r="AB3314" s="4">
        <v>12</v>
      </c>
      <c r="AC3314" s="4" t="s">
        <v>3542</v>
      </c>
      <c r="AD3314" s="36">
        <v>4</v>
      </c>
      <c r="AE3314" s="36" t="s">
        <v>9050</v>
      </c>
      <c r="AF3314" s="4"/>
      <c r="AG3314" s="4"/>
      <c r="AH3314" s="4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</row>
    <row r="3315" spans="1:46" ht="15.75" customHeight="1" x14ac:dyDescent="0.35">
      <c r="A3315" s="4">
        <v>2026</v>
      </c>
      <c r="B3315" s="4" t="s">
        <v>147</v>
      </c>
      <c r="C3315" s="4" t="s">
        <v>148</v>
      </c>
      <c r="D3315" s="55">
        <v>46002</v>
      </c>
      <c r="E3315" s="4" t="s">
        <v>3708</v>
      </c>
      <c r="F3315" s="4" t="s">
        <v>3709</v>
      </c>
      <c r="G3315" s="4" t="s">
        <v>37</v>
      </c>
      <c r="H3315" s="4" t="s">
        <v>38</v>
      </c>
      <c r="I3315" s="4" t="s">
        <v>4520</v>
      </c>
      <c r="J3315" s="4">
        <v>2</v>
      </c>
      <c r="K3315" s="55">
        <v>46108</v>
      </c>
      <c r="L3315" s="4" t="s">
        <v>860</v>
      </c>
      <c r="M3315" s="4" t="s">
        <v>6713</v>
      </c>
      <c r="N3315" s="55" t="s">
        <v>3710</v>
      </c>
      <c r="O3315" s="4" t="s">
        <v>9051</v>
      </c>
      <c r="P3315" s="55">
        <v>46108</v>
      </c>
      <c r="Q3315" s="4" t="s">
        <v>9052</v>
      </c>
      <c r="R3315" s="55">
        <v>46108</v>
      </c>
      <c r="S3315" s="4" t="s">
        <v>9053</v>
      </c>
      <c r="T3315" s="7" t="s">
        <v>1921</v>
      </c>
      <c r="U3315" s="4" t="s">
        <v>150</v>
      </c>
      <c r="V3315" s="4">
        <v>301211</v>
      </c>
      <c r="W3315" s="4" t="s">
        <v>9054</v>
      </c>
      <c r="X3315" s="4">
        <v>301211</v>
      </c>
      <c r="Y3315" s="4" t="s">
        <v>9054</v>
      </c>
      <c r="Z3315" s="4">
        <v>13</v>
      </c>
      <c r="AA3315" s="4" t="s">
        <v>314</v>
      </c>
      <c r="AB3315" s="4">
        <v>12</v>
      </c>
      <c r="AC3315" s="4" t="s">
        <v>837</v>
      </c>
      <c r="AD3315" s="36">
        <v>3</v>
      </c>
      <c r="AE3315" s="36" t="s">
        <v>9055</v>
      </c>
      <c r="AF3315" s="4"/>
      <c r="AG3315" s="4"/>
      <c r="AH3315" s="4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  <c r="AS3315" s="6"/>
      <c r="AT3315" s="6"/>
    </row>
    <row r="3316" spans="1:46" ht="15.75" customHeight="1" x14ac:dyDescent="0.35">
      <c r="A3316" s="4">
        <v>2026</v>
      </c>
      <c r="B3316" s="4" t="s">
        <v>147</v>
      </c>
      <c r="C3316" s="4" t="s">
        <v>148</v>
      </c>
      <c r="D3316" s="55">
        <v>45995</v>
      </c>
      <c r="E3316" s="4" t="s">
        <v>3708</v>
      </c>
      <c r="F3316" s="4" t="s">
        <v>3709</v>
      </c>
      <c r="G3316" s="4" t="s">
        <v>37</v>
      </c>
      <c r="H3316" s="4" t="s">
        <v>4538</v>
      </c>
      <c r="I3316" s="4" t="s">
        <v>5120</v>
      </c>
      <c r="J3316" s="4">
        <v>6</v>
      </c>
      <c r="K3316" s="55">
        <v>46175</v>
      </c>
      <c r="L3316" s="4" t="s">
        <v>7513</v>
      </c>
      <c r="M3316" s="4"/>
      <c r="N3316" s="55" t="s">
        <v>3710</v>
      </c>
      <c r="O3316" s="4"/>
      <c r="P3316" s="55"/>
      <c r="Q3316" s="4"/>
      <c r="R3316" s="4"/>
      <c r="S3316" s="4"/>
      <c r="T3316" s="7" t="s">
        <v>1921</v>
      </c>
      <c r="U3316" s="4" t="s">
        <v>150</v>
      </c>
      <c r="V3316" s="4">
        <v>300159</v>
      </c>
      <c r="W3316" s="4" t="s">
        <v>9056</v>
      </c>
      <c r="X3316" s="4">
        <v>300159</v>
      </c>
      <c r="Y3316" s="4" t="s">
        <v>9056</v>
      </c>
      <c r="Z3316" s="4">
        <v>2</v>
      </c>
      <c r="AA3316" s="4" t="s">
        <v>72</v>
      </c>
      <c r="AB3316" s="4">
        <v>10</v>
      </c>
      <c r="AC3316" s="4" t="s">
        <v>662</v>
      </c>
      <c r="AD3316" s="36">
        <v>10</v>
      </c>
      <c r="AE3316" s="36" t="s">
        <v>9057</v>
      </c>
      <c r="AF3316" s="4"/>
      <c r="AG3316" s="4"/>
      <c r="AH3316" s="4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  <c r="AS3316" s="6"/>
      <c r="AT3316" s="6"/>
    </row>
    <row r="3317" spans="1:46" ht="15.75" customHeight="1" x14ac:dyDescent="0.35">
      <c r="A3317" s="4">
        <v>2025</v>
      </c>
      <c r="B3317" s="4" t="s">
        <v>147</v>
      </c>
      <c r="C3317" s="4" t="s">
        <v>148</v>
      </c>
      <c r="D3317" s="55">
        <v>45992</v>
      </c>
      <c r="E3317" s="4" t="s">
        <v>3708</v>
      </c>
      <c r="F3317" s="4" t="s">
        <v>3709</v>
      </c>
      <c r="G3317" s="4" t="s">
        <v>37</v>
      </c>
      <c r="H3317" s="4" t="s">
        <v>38</v>
      </c>
      <c r="I3317" s="4" t="s">
        <v>5120</v>
      </c>
      <c r="J3317" s="4">
        <v>2</v>
      </c>
      <c r="K3317" s="55">
        <v>46010</v>
      </c>
      <c r="L3317" s="4" t="s">
        <v>860</v>
      </c>
      <c r="M3317" s="4" t="s">
        <v>6193</v>
      </c>
      <c r="N3317" s="55" t="s">
        <v>3710</v>
      </c>
      <c r="O3317" s="4" t="s">
        <v>9058</v>
      </c>
      <c r="P3317" s="55">
        <v>46010</v>
      </c>
      <c r="Q3317" s="4" t="s">
        <v>9059</v>
      </c>
      <c r="R3317" s="4"/>
      <c r="S3317" s="4"/>
      <c r="T3317" s="7" t="s">
        <v>1921</v>
      </c>
      <c r="U3317" s="4" t="s">
        <v>150</v>
      </c>
      <c r="V3317" s="4">
        <v>300204</v>
      </c>
      <c r="W3317" s="4" t="s">
        <v>9060</v>
      </c>
      <c r="X3317" s="4">
        <v>300204</v>
      </c>
      <c r="Y3317" s="4" t="s">
        <v>9060</v>
      </c>
      <c r="Z3317" s="4">
        <v>2</v>
      </c>
      <c r="AA3317" s="4" t="s">
        <v>72</v>
      </c>
      <c r="AB3317" s="4">
        <v>15</v>
      </c>
      <c r="AC3317" s="4" t="s">
        <v>1918</v>
      </c>
      <c r="AD3317" s="36">
        <v>6</v>
      </c>
      <c r="AE3317" s="36" t="s">
        <v>9061</v>
      </c>
      <c r="AF3317" s="4"/>
      <c r="AG3317" s="4"/>
      <c r="AH3317" s="4"/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</row>
    <row r="3318" spans="1:46" ht="15.75" customHeight="1" x14ac:dyDescent="0.35">
      <c r="A3318" s="4">
        <v>2025</v>
      </c>
      <c r="B3318" s="4" t="s">
        <v>147</v>
      </c>
      <c r="C3318" s="4" t="s">
        <v>148</v>
      </c>
      <c r="D3318" s="55">
        <v>45987</v>
      </c>
      <c r="E3318" s="4" t="s">
        <v>3708</v>
      </c>
      <c r="F3318" s="4" t="s">
        <v>3709</v>
      </c>
      <c r="G3318" s="4" t="s">
        <v>37</v>
      </c>
      <c r="H3318" s="4" t="s">
        <v>38</v>
      </c>
      <c r="I3318" s="4" t="s">
        <v>2948</v>
      </c>
      <c r="J3318" s="4">
        <v>2</v>
      </c>
      <c r="K3318" s="57">
        <v>46009</v>
      </c>
      <c r="L3318" s="4" t="s">
        <v>860</v>
      </c>
      <c r="M3318" s="4" t="s">
        <v>4665</v>
      </c>
      <c r="N3318" s="55" t="s">
        <v>4516</v>
      </c>
      <c r="O3318" s="4" t="s">
        <v>9062</v>
      </c>
      <c r="P3318" s="57">
        <v>46009</v>
      </c>
      <c r="Q3318" s="4" t="s">
        <v>9063</v>
      </c>
      <c r="R3318" s="56"/>
      <c r="S3318" s="4"/>
      <c r="T3318" s="61" t="s">
        <v>1921</v>
      </c>
      <c r="U3318" s="56" t="s">
        <v>150</v>
      </c>
      <c r="V3318" s="56">
        <v>300363</v>
      </c>
      <c r="W3318" s="56" t="s">
        <v>9064</v>
      </c>
      <c r="X3318" s="56">
        <v>300363</v>
      </c>
      <c r="Y3318" s="56" t="s">
        <v>9064</v>
      </c>
      <c r="Z3318" s="56">
        <v>4</v>
      </c>
      <c r="AA3318" s="56" t="s">
        <v>301</v>
      </c>
      <c r="AB3318" s="56">
        <v>2</v>
      </c>
      <c r="AC3318" s="56" t="s">
        <v>2624</v>
      </c>
      <c r="AD3318" s="37">
        <v>4</v>
      </c>
      <c r="AE3318" s="37" t="s">
        <v>3012</v>
      </c>
      <c r="AF3318" s="4"/>
      <c r="AG3318" s="4"/>
      <c r="AH3318" s="4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</row>
    <row r="3319" spans="1:46" ht="15.75" customHeight="1" x14ac:dyDescent="0.35">
      <c r="A3319" s="4">
        <v>2025</v>
      </c>
      <c r="B3319" s="4" t="s">
        <v>147</v>
      </c>
      <c r="C3319" s="4" t="s">
        <v>148</v>
      </c>
      <c r="D3319" s="55">
        <v>45954</v>
      </c>
      <c r="E3319" s="4" t="s">
        <v>3708</v>
      </c>
      <c r="F3319" s="4" t="s">
        <v>3709</v>
      </c>
      <c r="G3319" s="4" t="s">
        <v>37</v>
      </c>
      <c r="H3319" s="4" t="s">
        <v>38</v>
      </c>
      <c r="I3319" s="4"/>
      <c r="J3319" s="4">
        <v>4</v>
      </c>
      <c r="K3319" s="55">
        <v>46006</v>
      </c>
      <c r="L3319" s="4" t="s">
        <v>860</v>
      </c>
      <c r="M3319" s="4" t="s">
        <v>4665</v>
      </c>
      <c r="N3319" s="55" t="s">
        <v>4546</v>
      </c>
      <c r="O3319" s="4" t="s">
        <v>9065</v>
      </c>
      <c r="P3319" s="55">
        <v>46006</v>
      </c>
      <c r="Q3319" s="4" t="s">
        <v>9066</v>
      </c>
      <c r="R3319" s="4"/>
      <c r="S3319" s="4"/>
      <c r="T3319" s="7" t="s">
        <v>1921</v>
      </c>
      <c r="U3319" s="4" t="s">
        <v>150</v>
      </c>
      <c r="V3319" s="4">
        <v>300304</v>
      </c>
      <c r="W3319" s="4" t="s">
        <v>9067</v>
      </c>
      <c r="X3319" s="4">
        <v>300304</v>
      </c>
      <c r="Y3319" s="4" t="s">
        <v>9067</v>
      </c>
      <c r="Z3319" s="4">
        <v>3</v>
      </c>
      <c r="AA3319" s="4" t="s">
        <v>152</v>
      </c>
      <c r="AB3319" s="4">
        <v>5</v>
      </c>
      <c r="AC3319" s="4" t="s">
        <v>9068</v>
      </c>
      <c r="AD3319" s="36">
        <v>2</v>
      </c>
      <c r="AE3319" s="36" t="s">
        <v>1889</v>
      </c>
      <c r="AF3319" s="4"/>
      <c r="AG3319" s="4"/>
      <c r="AH3319" s="4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  <c r="AS3319" s="6"/>
      <c r="AT3319" s="6"/>
    </row>
    <row r="3320" spans="1:46" ht="15.75" customHeight="1" x14ac:dyDescent="0.35">
      <c r="A3320" s="4">
        <v>2025</v>
      </c>
      <c r="B3320" s="4" t="s">
        <v>147</v>
      </c>
      <c r="C3320" s="4" t="s">
        <v>148</v>
      </c>
      <c r="D3320" s="55">
        <v>45954</v>
      </c>
      <c r="E3320" s="4" t="s">
        <v>3708</v>
      </c>
      <c r="F3320" s="4" t="s">
        <v>3709</v>
      </c>
      <c r="G3320" s="4" t="s">
        <v>37</v>
      </c>
      <c r="H3320" s="4" t="s">
        <v>38</v>
      </c>
      <c r="I3320" s="4"/>
      <c r="J3320" s="4">
        <v>5</v>
      </c>
      <c r="K3320" s="55">
        <v>46006</v>
      </c>
      <c r="L3320" s="4" t="s">
        <v>860</v>
      </c>
      <c r="M3320" s="4" t="s">
        <v>4665</v>
      </c>
      <c r="N3320" s="55" t="s">
        <v>3710</v>
      </c>
      <c r="O3320" s="4" t="s">
        <v>9069</v>
      </c>
      <c r="P3320" s="55">
        <v>46006</v>
      </c>
      <c r="Q3320" s="4" t="s">
        <v>9070</v>
      </c>
      <c r="R3320" s="4"/>
      <c r="S3320" s="4"/>
      <c r="T3320" s="7" t="s">
        <v>1921</v>
      </c>
      <c r="U3320" s="4" t="s">
        <v>150</v>
      </c>
      <c r="V3320" s="4">
        <v>301900</v>
      </c>
      <c r="W3320" s="4" t="s">
        <v>9071</v>
      </c>
      <c r="X3320" s="4">
        <v>301900</v>
      </c>
      <c r="Y3320" s="4" t="s">
        <v>9071</v>
      </c>
      <c r="Z3320" s="4">
        <v>3</v>
      </c>
      <c r="AA3320" s="4" t="s">
        <v>152</v>
      </c>
      <c r="AB3320" s="4">
        <v>6</v>
      </c>
      <c r="AC3320" s="4" t="s">
        <v>1559</v>
      </c>
      <c r="AD3320" s="36">
        <v>12</v>
      </c>
      <c r="AE3320" s="36" t="s">
        <v>9072</v>
      </c>
      <c r="AF3320" s="4"/>
      <c r="AG3320" s="4"/>
      <c r="AH3320" s="4"/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</row>
    <row r="3321" spans="1:46" ht="15.75" customHeight="1" x14ac:dyDescent="0.35">
      <c r="A3321" s="4">
        <v>2025</v>
      </c>
      <c r="B3321" s="4" t="s">
        <v>147</v>
      </c>
      <c r="C3321" s="4" t="s">
        <v>148</v>
      </c>
      <c r="D3321" s="55">
        <v>45936</v>
      </c>
      <c r="E3321" s="4" t="s">
        <v>3708</v>
      </c>
      <c r="F3321" s="4" t="s">
        <v>3709</v>
      </c>
      <c r="G3321" s="4" t="s">
        <v>37</v>
      </c>
      <c r="H3321" s="4" t="s">
        <v>38</v>
      </c>
      <c r="I3321" s="4"/>
      <c r="J3321" s="4">
        <v>2</v>
      </c>
      <c r="K3321" s="55">
        <v>46006</v>
      </c>
      <c r="L3321" s="4" t="s">
        <v>860</v>
      </c>
      <c r="M3321" s="4" t="s">
        <v>3632</v>
      </c>
      <c r="N3321" s="55" t="s">
        <v>4516</v>
      </c>
      <c r="O3321" s="4" t="s">
        <v>9073</v>
      </c>
      <c r="P3321" s="55">
        <v>46006</v>
      </c>
      <c r="Q3321" s="4" t="s">
        <v>9074</v>
      </c>
      <c r="R3321" s="4"/>
      <c r="S3321" s="4"/>
      <c r="T3321" s="4">
        <v>0</v>
      </c>
      <c r="U3321" s="4" t="s">
        <v>150</v>
      </c>
      <c r="V3321" s="4">
        <v>300026</v>
      </c>
      <c r="W3321" s="4" t="s">
        <v>4949</v>
      </c>
      <c r="X3321" s="4">
        <v>300026</v>
      </c>
      <c r="Y3321" s="4" t="s">
        <v>4949</v>
      </c>
      <c r="Z3321" s="4">
        <v>1</v>
      </c>
      <c r="AA3321" s="4" t="s">
        <v>67</v>
      </c>
      <c r="AB3321" s="4">
        <v>2</v>
      </c>
      <c r="AC3321" s="4" t="s">
        <v>701</v>
      </c>
      <c r="AD3321" s="36">
        <v>5</v>
      </c>
      <c r="AE3321" s="36" t="s">
        <v>4950</v>
      </c>
      <c r="AF3321" s="4"/>
      <c r="AG3321" s="4"/>
      <c r="AH3321" s="4"/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</row>
    <row r="3322" spans="1:46" ht="15.75" customHeight="1" x14ac:dyDescent="0.35">
      <c r="A3322" s="4">
        <v>2026</v>
      </c>
      <c r="B3322" s="4" t="s">
        <v>147</v>
      </c>
      <c r="C3322" s="4" t="s">
        <v>148</v>
      </c>
      <c r="D3322" s="55">
        <v>46007</v>
      </c>
      <c r="E3322" s="4" t="s">
        <v>3708</v>
      </c>
      <c r="F3322" s="4" t="s">
        <v>3709</v>
      </c>
      <c r="G3322" s="4" t="s">
        <v>37</v>
      </c>
      <c r="H3322" s="4" t="s">
        <v>38</v>
      </c>
      <c r="I3322" s="4" t="s">
        <v>4520</v>
      </c>
      <c r="J3322" s="4">
        <v>3</v>
      </c>
      <c r="K3322" s="57">
        <v>46199</v>
      </c>
      <c r="L3322" s="4" t="s">
        <v>860</v>
      </c>
      <c r="M3322" s="4" t="s">
        <v>3185</v>
      </c>
      <c r="N3322" s="55" t="s">
        <v>3710</v>
      </c>
      <c r="O3322" s="4" t="s">
        <v>9075</v>
      </c>
      <c r="P3322" s="57">
        <v>46199</v>
      </c>
      <c r="Q3322" s="4" t="s">
        <v>9076</v>
      </c>
      <c r="R3322" s="56"/>
      <c r="S3322" s="4"/>
      <c r="T3322" s="61" t="s">
        <v>1921</v>
      </c>
      <c r="U3322" s="56" t="s">
        <v>150</v>
      </c>
      <c r="V3322" s="56">
        <v>301134</v>
      </c>
      <c r="W3322" s="56" t="s">
        <v>9077</v>
      </c>
      <c r="X3322" s="56">
        <v>301134</v>
      </c>
      <c r="Y3322" s="56" t="s">
        <v>9077</v>
      </c>
      <c r="Z3322" s="56">
        <v>13</v>
      </c>
      <c r="AA3322" s="56" t="s">
        <v>314</v>
      </c>
      <c r="AB3322" s="56">
        <v>1</v>
      </c>
      <c r="AC3322" s="56" t="s">
        <v>315</v>
      </c>
      <c r="AD3322" s="37">
        <v>8</v>
      </c>
      <c r="AE3322" s="37" t="s">
        <v>9078</v>
      </c>
      <c r="AF3322" s="4"/>
      <c r="AG3322" s="4"/>
      <c r="AH3322" s="4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  <c r="AS3322" s="6"/>
      <c r="AT3322" s="6"/>
    </row>
    <row r="3323" spans="1:46" ht="15.75" customHeight="1" x14ac:dyDescent="0.35">
      <c r="A3323" s="4">
        <v>2025</v>
      </c>
      <c r="B3323" s="4" t="s">
        <v>147</v>
      </c>
      <c r="C3323" s="4" t="s">
        <v>207</v>
      </c>
      <c r="D3323" s="55">
        <v>45986</v>
      </c>
      <c r="E3323" s="4" t="s">
        <v>3708</v>
      </c>
      <c r="F3323" s="4" t="s">
        <v>3709</v>
      </c>
      <c r="G3323" s="4" t="s">
        <v>37</v>
      </c>
      <c r="H3323" s="4" t="s">
        <v>38</v>
      </c>
      <c r="I3323" s="4" t="s">
        <v>2728</v>
      </c>
      <c r="J3323" s="4">
        <v>2</v>
      </c>
      <c r="K3323" s="55">
        <v>46014</v>
      </c>
      <c r="L3323" s="4" t="s">
        <v>860</v>
      </c>
      <c r="M3323" s="4" t="s">
        <v>4545</v>
      </c>
      <c r="N3323" s="55" t="s">
        <v>3710</v>
      </c>
      <c r="O3323" s="4" t="s">
        <v>9079</v>
      </c>
      <c r="P3323" s="55">
        <v>46014</v>
      </c>
      <c r="Q3323" s="4" t="s">
        <v>9080</v>
      </c>
      <c r="R3323" s="4"/>
      <c r="S3323" s="4"/>
      <c r="T3323" s="7" t="s">
        <v>1921</v>
      </c>
      <c r="U3323" s="4" t="s">
        <v>150</v>
      </c>
      <c r="V3323" s="4">
        <v>300454</v>
      </c>
      <c r="W3323" s="4" t="s">
        <v>1379</v>
      </c>
      <c r="X3323" s="4">
        <v>300454</v>
      </c>
      <c r="Y3323" s="4" t="s">
        <v>1379</v>
      </c>
      <c r="Z3323" s="4">
        <v>5</v>
      </c>
      <c r="AA3323" s="4" t="s">
        <v>77</v>
      </c>
      <c r="AB3323" s="4">
        <v>2</v>
      </c>
      <c r="AC3323" s="4" t="s">
        <v>1380</v>
      </c>
      <c r="AD3323" s="36">
        <v>1</v>
      </c>
      <c r="AE3323" s="36" t="s">
        <v>1380</v>
      </c>
      <c r="AF3323" s="4"/>
      <c r="AG3323" s="4"/>
      <c r="AH3323" s="4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  <c r="AS3323" s="6"/>
      <c r="AT3323" s="6"/>
    </row>
    <row r="3324" spans="1:46" ht="15.75" customHeight="1" x14ac:dyDescent="0.35">
      <c r="A3324" s="4">
        <v>2025</v>
      </c>
      <c r="B3324" s="4" t="s">
        <v>147</v>
      </c>
      <c r="C3324" s="4" t="s">
        <v>148</v>
      </c>
      <c r="D3324" s="55">
        <v>45978</v>
      </c>
      <c r="E3324" s="4" t="s">
        <v>3708</v>
      </c>
      <c r="F3324" s="4" t="s">
        <v>3709</v>
      </c>
      <c r="G3324" s="4" t="s">
        <v>37</v>
      </c>
      <c r="H3324" s="4" t="s">
        <v>38</v>
      </c>
      <c r="I3324" s="4" t="s">
        <v>2728</v>
      </c>
      <c r="J3324" s="4">
        <v>2</v>
      </c>
      <c r="K3324" s="55">
        <v>46014</v>
      </c>
      <c r="L3324" s="4" t="s">
        <v>860</v>
      </c>
      <c r="M3324" s="4" t="s">
        <v>4545</v>
      </c>
      <c r="N3324" s="55" t="s">
        <v>4546</v>
      </c>
      <c r="O3324" s="4" t="s">
        <v>9081</v>
      </c>
      <c r="P3324" s="55">
        <v>46014</v>
      </c>
      <c r="Q3324" s="4" t="s">
        <v>9082</v>
      </c>
      <c r="R3324" s="4"/>
      <c r="S3324" s="4"/>
      <c r="T3324" s="7" t="s">
        <v>1921</v>
      </c>
      <c r="U3324" s="4" t="s">
        <v>150</v>
      </c>
      <c r="V3324" s="4">
        <v>301866</v>
      </c>
      <c r="W3324" s="4" t="s">
        <v>9083</v>
      </c>
      <c r="X3324" s="4">
        <v>301866</v>
      </c>
      <c r="Y3324" s="4" t="s">
        <v>9083</v>
      </c>
      <c r="Z3324" s="4">
        <v>5</v>
      </c>
      <c r="AA3324" s="4" t="s">
        <v>77</v>
      </c>
      <c r="AB3324" s="4">
        <v>4</v>
      </c>
      <c r="AC3324" s="4" t="s">
        <v>770</v>
      </c>
      <c r="AD3324" s="36">
        <v>11</v>
      </c>
      <c r="AE3324" s="36" t="s">
        <v>9084</v>
      </c>
      <c r="AF3324" s="4"/>
      <c r="AG3324" s="4"/>
      <c r="AH3324" s="4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  <c r="AS3324" s="6"/>
      <c r="AT3324" s="6"/>
    </row>
    <row r="3325" spans="1:46" ht="15.75" customHeight="1" x14ac:dyDescent="0.35">
      <c r="A3325" s="4">
        <v>2025</v>
      </c>
      <c r="B3325" s="4" t="s">
        <v>147</v>
      </c>
      <c r="C3325" s="4" t="s">
        <v>148</v>
      </c>
      <c r="D3325" s="55">
        <v>46003</v>
      </c>
      <c r="E3325" s="4" t="s">
        <v>3708</v>
      </c>
      <c r="F3325" s="4" t="s">
        <v>3709</v>
      </c>
      <c r="G3325" s="4" t="s">
        <v>37</v>
      </c>
      <c r="H3325" s="4" t="s">
        <v>38</v>
      </c>
      <c r="I3325" s="4" t="s">
        <v>2728</v>
      </c>
      <c r="J3325" s="4">
        <v>2</v>
      </c>
      <c r="K3325" s="57">
        <v>46014</v>
      </c>
      <c r="L3325" s="4" t="s">
        <v>860</v>
      </c>
      <c r="M3325" s="4" t="s">
        <v>4545</v>
      </c>
      <c r="N3325" s="55" t="s">
        <v>5332</v>
      </c>
      <c r="O3325" s="4" t="s">
        <v>9085</v>
      </c>
      <c r="P3325" s="57">
        <v>46014</v>
      </c>
      <c r="Q3325" s="4" t="s">
        <v>9086</v>
      </c>
      <c r="R3325" s="56"/>
      <c r="S3325" s="4"/>
      <c r="T3325" s="61" t="s">
        <v>1921</v>
      </c>
      <c r="U3325" s="56" t="s">
        <v>150</v>
      </c>
      <c r="V3325" s="56">
        <v>301852</v>
      </c>
      <c r="W3325" s="56" t="s">
        <v>1580</v>
      </c>
      <c r="X3325" s="56">
        <v>301852</v>
      </c>
      <c r="Y3325" s="56" t="s">
        <v>1580</v>
      </c>
      <c r="Z3325" s="56">
        <v>5</v>
      </c>
      <c r="AA3325" s="56" t="s">
        <v>77</v>
      </c>
      <c r="AB3325" s="56">
        <v>1</v>
      </c>
      <c r="AC3325" s="56" t="s">
        <v>78</v>
      </c>
      <c r="AD3325" s="37">
        <v>16</v>
      </c>
      <c r="AE3325" s="37" t="s">
        <v>9087</v>
      </c>
      <c r="AF3325" s="4"/>
      <c r="AG3325" s="4"/>
      <c r="AH3325" s="4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  <c r="AS3325" s="6"/>
      <c r="AT3325" s="6"/>
    </row>
    <row r="3326" spans="1:46" ht="15.75" customHeight="1" x14ac:dyDescent="0.35">
      <c r="A3326" s="4">
        <v>2025</v>
      </c>
      <c r="B3326" s="4" t="s">
        <v>147</v>
      </c>
      <c r="C3326" s="4" t="s">
        <v>148</v>
      </c>
      <c r="D3326" s="55">
        <v>46003</v>
      </c>
      <c r="E3326" s="4" t="s">
        <v>3708</v>
      </c>
      <c r="F3326" s="4" t="s">
        <v>3709</v>
      </c>
      <c r="G3326" s="4" t="s">
        <v>37</v>
      </c>
      <c r="H3326" s="4" t="s">
        <v>38</v>
      </c>
      <c r="I3326" s="4" t="s">
        <v>2755</v>
      </c>
      <c r="J3326" s="4">
        <v>3</v>
      </c>
      <c r="K3326" s="55">
        <v>46015</v>
      </c>
      <c r="L3326" s="4" t="s">
        <v>860</v>
      </c>
      <c r="M3326" s="4" t="s">
        <v>3026</v>
      </c>
      <c r="N3326" s="55" t="s">
        <v>3710</v>
      </c>
      <c r="O3326" s="4" t="s">
        <v>9088</v>
      </c>
      <c r="P3326" s="55">
        <v>46015</v>
      </c>
      <c r="Q3326" s="4" t="s">
        <v>9089</v>
      </c>
      <c r="R3326" s="4"/>
      <c r="S3326" s="4"/>
      <c r="T3326" s="4">
        <v>0</v>
      </c>
      <c r="U3326" s="4" t="s">
        <v>150</v>
      </c>
      <c r="V3326" s="4">
        <v>300764</v>
      </c>
      <c r="W3326" s="4" t="s">
        <v>9090</v>
      </c>
      <c r="X3326" s="4">
        <v>300764</v>
      </c>
      <c r="Y3326" s="4" t="s">
        <v>9090</v>
      </c>
      <c r="Z3326" s="4">
        <v>8</v>
      </c>
      <c r="AA3326" s="4" t="s">
        <v>191</v>
      </c>
      <c r="AB3326" s="4">
        <v>10</v>
      </c>
      <c r="AC3326" s="4" t="s">
        <v>2087</v>
      </c>
      <c r="AD3326" s="48">
        <v>7</v>
      </c>
      <c r="AE3326" s="48" t="s">
        <v>9091</v>
      </c>
      <c r="AF3326" s="4"/>
      <c r="AG3326" s="4"/>
      <c r="AH3326" s="4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  <c r="AS3326" s="6"/>
      <c r="AT3326" s="6"/>
    </row>
    <row r="3327" spans="1:46" ht="15.75" customHeight="1" x14ac:dyDescent="0.35">
      <c r="A3327" s="4">
        <v>2025</v>
      </c>
      <c r="B3327" s="4" t="s">
        <v>147</v>
      </c>
      <c r="C3327" s="4" t="s">
        <v>148</v>
      </c>
      <c r="D3327" s="55">
        <v>46001</v>
      </c>
      <c r="E3327" s="4" t="s">
        <v>3708</v>
      </c>
      <c r="F3327" s="4" t="s">
        <v>3709</v>
      </c>
      <c r="G3327" s="4" t="s">
        <v>37</v>
      </c>
      <c r="H3327" s="4" t="s">
        <v>38</v>
      </c>
      <c r="I3327" s="4" t="s">
        <v>5120</v>
      </c>
      <c r="J3327" s="4">
        <v>1</v>
      </c>
      <c r="K3327" s="55">
        <v>46014</v>
      </c>
      <c r="L3327" s="4" t="s">
        <v>860</v>
      </c>
      <c r="M3327" s="4" t="s">
        <v>6193</v>
      </c>
      <c r="N3327" s="55" t="s">
        <v>3710</v>
      </c>
      <c r="O3327" s="4" t="s">
        <v>9092</v>
      </c>
      <c r="P3327" s="55">
        <v>46014</v>
      </c>
      <c r="Q3327" s="4" t="s">
        <v>9093</v>
      </c>
      <c r="R3327" s="4"/>
      <c r="S3327" s="4"/>
      <c r="T3327" s="4">
        <v>0</v>
      </c>
      <c r="U3327" s="4" t="s">
        <v>150</v>
      </c>
      <c r="V3327" s="4">
        <v>300211</v>
      </c>
      <c r="W3327" s="4" t="s">
        <v>9094</v>
      </c>
      <c r="X3327" s="4">
        <v>300211</v>
      </c>
      <c r="Y3327" s="4" t="s">
        <v>9094</v>
      </c>
      <c r="Z3327" s="4">
        <v>2</v>
      </c>
      <c r="AA3327" s="4" t="s">
        <v>72</v>
      </c>
      <c r="AB3327" s="4">
        <v>16</v>
      </c>
      <c r="AC3327" s="4" t="s">
        <v>3431</v>
      </c>
      <c r="AD3327" s="36">
        <v>2</v>
      </c>
      <c r="AE3327" s="36" t="s">
        <v>9095</v>
      </c>
      <c r="AF3327" s="4"/>
      <c r="AG3327" s="4"/>
      <c r="AH3327" s="4"/>
      <c r="AI3327" s="6"/>
      <c r="AJ3327" s="6"/>
      <c r="AK3327" s="6"/>
      <c r="AL3327" s="6"/>
      <c r="AM3327" s="6"/>
      <c r="AN3327" s="6"/>
      <c r="AO3327" s="6"/>
      <c r="AP3327" s="6"/>
      <c r="AQ3327" s="6"/>
      <c r="AR3327" s="6"/>
      <c r="AS3327" s="6"/>
      <c r="AT3327" s="6"/>
    </row>
    <row r="3328" spans="1:46" ht="15.75" customHeight="1" x14ac:dyDescent="0.35">
      <c r="A3328" s="4">
        <v>2025</v>
      </c>
      <c r="B3328" s="4" t="s">
        <v>147</v>
      </c>
      <c r="C3328" s="4" t="s">
        <v>148</v>
      </c>
      <c r="D3328" s="55">
        <v>46001</v>
      </c>
      <c r="E3328" s="4" t="s">
        <v>3708</v>
      </c>
      <c r="F3328" s="4" t="s">
        <v>3709</v>
      </c>
      <c r="G3328" s="4" t="s">
        <v>37</v>
      </c>
      <c r="H3328" s="4" t="s">
        <v>38</v>
      </c>
      <c r="I3328" s="4" t="s">
        <v>5120</v>
      </c>
      <c r="J3328" s="4">
        <v>1</v>
      </c>
      <c r="K3328" s="55">
        <v>46014</v>
      </c>
      <c r="L3328" s="4" t="s">
        <v>860</v>
      </c>
      <c r="M3328" s="4" t="s">
        <v>6193</v>
      </c>
      <c r="N3328" s="55" t="s">
        <v>3710</v>
      </c>
      <c r="O3328" s="4" t="s">
        <v>9096</v>
      </c>
      <c r="P3328" s="55">
        <v>46014</v>
      </c>
      <c r="Q3328" s="4" t="s">
        <v>9097</v>
      </c>
      <c r="R3328" s="4"/>
      <c r="S3328" s="4"/>
      <c r="T3328" s="4">
        <v>0</v>
      </c>
      <c r="U3328" s="4" t="s">
        <v>150</v>
      </c>
      <c r="V3328" s="4">
        <v>300215</v>
      </c>
      <c r="W3328" s="4" t="s">
        <v>9098</v>
      </c>
      <c r="X3328" s="4">
        <v>300215</v>
      </c>
      <c r="Y3328" s="4" t="s">
        <v>9098</v>
      </c>
      <c r="Z3328" s="4">
        <v>2</v>
      </c>
      <c r="AA3328" s="4" t="s">
        <v>72</v>
      </c>
      <c r="AB3328" s="56">
        <v>17</v>
      </c>
      <c r="AC3328" s="56" t="s">
        <v>1874</v>
      </c>
      <c r="AD3328" s="36">
        <v>2</v>
      </c>
      <c r="AE3328" s="36" t="s">
        <v>9099</v>
      </c>
      <c r="AF3328" s="4"/>
      <c r="AG3328" s="4"/>
      <c r="AH3328" s="4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</row>
    <row r="3329" spans="1:46" ht="15.75" customHeight="1" x14ac:dyDescent="0.35">
      <c r="A3329" s="4">
        <v>2026</v>
      </c>
      <c r="B3329" s="4" t="s">
        <v>147</v>
      </c>
      <c r="C3329" s="4" t="s">
        <v>148</v>
      </c>
      <c r="D3329" s="55">
        <v>45995</v>
      </c>
      <c r="E3329" s="4" t="s">
        <v>3708</v>
      </c>
      <c r="F3329" s="4" t="s">
        <v>3709</v>
      </c>
      <c r="G3329" s="4" t="s">
        <v>37</v>
      </c>
      <c r="H3329" s="4" t="s">
        <v>38</v>
      </c>
      <c r="I3329" s="4" t="s">
        <v>5120</v>
      </c>
      <c r="J3329" s="4">
        <v>2</v>
      </c>
      <c r="K3329" s="57">
        <v>46150</v>
      </c>
      <c r="L3329" s="4" t="s">
        <v>860</v>
      </c>
      <c r="M3329" s="4" t="s">
        <v>4545</v>
      </c>
      <c r="N3329" s="55" t="s">
        <v>3710</v>
      </c>
      <c r="O3329" s="4" t="s">
        <v>9100</v>
      </c>
      <c r="P3329" s="57">
        <v>46150</v>
      </c>
      <c r="Q3329" s="4" t="s">
        <v>9101</v>
      </c>
      <c r="R3329" s="57">
        <v>46150</v>
      </c>
      <c r="S3329" s="4" t="s">
        <v>9102</v>
      </c>
      <c r="T3329" s="56">
        <v>0</v>
      </c>
      <c r="U3329" s="56" t="s">
        <v>150</v>
      </c>
      <c r="V3329" s="56">
        <v>301073</v>
      </c>
      <c r="W3329" s="56" t="s">
        <v>9103</v>
      </c>
      <c r="X3329" s="56">
        <v>301073</v>
      </c>
      <c r="Y3329" s="56" t="s">
        <v>9103</v>
      </c>
      <c r="Z3329" s="56">
        <v>12</v>
      </c>
      <c r="AA3329" s="56" t="s">
        <v>83</v>
      </c>
      <c r="AB3329" s="56">
        <v>4</v>
      </c>
      <c r="AC3329" s="56" t="s">
        <v>2670</v>
      </c>
      <c r="AD3329" s="37">
        <v>22</v>
      </c>
      <c r="AE3329" s="37" t="s">
        <v>9104</v>
      </c>
      <c r="AF3329" s="4"/>
      <c r="AG3329" s="4"/>
      <c r="AH3329" s="4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</row>
    <row r="3330" spans="1:46" ht="15.75" customHeight="1" x14ac:dyDescent="0.35">
      <c r="A3330" s="4">
        <v>2026</v>
      </c>
      <c r="B3330" s="4" t="s">
        <v>147</v>
      </c>
      <c r="C3330" s="4" t="s">
        <v>148</v>
      </c>
      <c r="D3330" s="55">
        <v>46000</v>
      </c>
      <c r="E3330" s="4" t="s">
        <v>3708</v>
      </c>
      <c r="F3330" s="4" t="s">
        <v>3709</v>
      </c>
      <c r="G3330" s="4" t="s">
        <v>37</v>
      </c>
      <c r="H3330" s="4" t="s">
        <v>4538</v>
      </c>
      <c r="I3330" s="4" t="s">
        <v>5120</v>
      </c>
      <c r="J3330" s="4">
        <v>1</v>
      </c>
      <c r="K3330" s="55">
        <v>46011</v>
      </c>
      <c r="L3330" s="4" t="s">
        <v>4540</v>
      </c>
      <c r="M3330" s="4"/>
      <c r="N3330" s="55" t="s">
        <v>5332</v>
      </c>
      <c r="O3330" s="4"/>
      <c r="P3330" s="55"/>
      <c r="Q3330" s="4"/>
      <c r="R3330" s="4"/>
      <c r="S3330" s="4"/>
      <c r="T3330" s="4">
        <v>0</v>
      </c>
      <c r="U3330" s="4" t="s">
        <v>150</v>
      </c>
      <c r="V3330" s="4">
        <v>301024</v>
      </c>
      <c r="W3330" s="4" t="s">
        <v>4531</v>
      </c>
      <c r="X3330" s="4">
        <v>301024</v>
      </c>
      <c r="Y3330" s="4" t="s">
        <v>4531</v>
      </c>
      <c r="Z3330" s="4">
        <v>12</v>
      </c>
      <c r="AA3330" s="4" t="s">
        <v>83</v>
      </c>
      <c r="AB3330" s="4">
        <v>1</v>
      </c>
      <c r="AC3330" s="4" t="s">
        <v>84</v>
      </c>
      <c r="AD3330" s="36">
        <v>29</v>
      </c>
      <c r="AE3330" s="36" t="s">
        <v>4532</v>
      </c>
      <c r="AF3330" s="4"/>
      <c r="AG3330" s="4"/>
      <c r="AH3330" s="4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</row>
    <row r="3331" spans="1:46" ht="15.75" customHeight="1" x14ac:dyDescent="0.35">
      <c r="A3331" s="4">
        <v>2026</v>
      </c>
      <c r="B3331" s="4" t="s">
        <v>147</v>
      </c>
      <c r="C3331" s="4" t="s">
        <v>148</v>
      </c>
      <c r="D3331" s="55">
        <v>45993</v>
      </c>
      <c r="E3331" s="4" t="s">
        <v>9105</v>
      </c>
      <c r="F3331" s="4" t="s">
        <v>3709</v>
      </c>
      <c r="G3331" s="4" t="s">
        <v>37</v>
      </c>
      <c r="H3331" s="4" t="s">
        <v>38</v>
      </c>
      <c r="I3331" s="4" t="s">
        <v>5120</v>
      </c>
      <c r="J3331" s="4">
        <v>2</v>
      </c>
      <c r="K3331" s="55">
        <v>46157</v>
      </c>
      <c r="L3331" s="4" t="s">
        <v>860</v>
      </c>
      <c r="M3331" s="4" t="s">
        <v>4545</v>
      </c>
      <c r="N3331" s="55" t="s">
        <v>3710</v>
      </c>
      <c r="O3331" s="4" t="s">
        <v>9106</v>
      </c>
      <c r="P3331" s="55">
        <v>46157</v>
      </c>
      <c r="Q3331" s="4" t="s">
        <v>9107</v>
      </c>
      <c r="R3331" s="55">
        <v>46157</v>
      </c>
      <c r="S3331" s="4" t="s">
        <v>9108</v>
      </c>
      <c r="T3331" s="4">
        <v>0</v>
      </c>
      <c r="U3331" s="4" t="s">
        <v>150</v>
      </c>
      <c r="V3331" s="4">
        <v>301124</v>
      </c>
      <c r="W3331" s="4" t="s">
        <v>9109</v>
      </c>
      <c r="X3331" s="4">
        <v>301124</v>
      </c>
      <c r="Y3331" s="4" t="s">
        <v>9109</v>
      </c>
      <c r="Z3331" s="4">
        <v>12</v>
      </c>
      <c r="AA3331" s="4" t="s">
        <v>83</v>
      </c>
      <c r="AB3331" s="4">
        <v>9</v>
      </c>
      <c r="AC3331" s="4" t="s">
        <v>2336</v>
      </c>
      <c r="AD3331" s="36">
        <v>7</v>
      </c>
      <c r="AE3331" s="36" t="s">
        <v>9110</v>
      </c>
      <c r="AF3331" s="4"/>
      <c r="AG3331" s="4"/>
      <c r="AH3331" s="4"/>
      <c r="AI3331" s="6"/>
      <c r="AJ3331" s="6"/>
      <c r="AK3331" s="6"/>
      <c r="AL3331" s="6"/>
      <c r="AM3331" s="6"/>
      <c r="AN3331" s="6"/>
      <c r="AO3331" s="6"/>
      <c r="AP3331" s="6"/>
      <c r="AQ3331" s="6"/>
      <c r="AR3331" s="6"/>
      <c r="AS3331" s="6"/>
      <c r="AT3331" s="6"/>
    </row>
    <row r="3332" spans="1:46" ht="15.75" customHeight="1" x14ac:dyDescent="0.35">
      <c r="A3332" s="4">
        <v>2026</v>
      </c>
      <c r="B3332" s="4" t="s">
        <v>147</v>
      </c>
      <c r="C3332" s="4" t="s">
        <v>148</v>
      </c>
      <c r="D3332" s="55">
        <v>46000</v>
      </c>
      <c r="E3332" s="4" t="s">
        <v>3708</v>
      </c>
      <c r="F3332" s="4" t="s">
        <v>3709</v>
      </c>
      <c r="G3332" s="4" t="s">
        <v>37</v>
      </c>
      <c r="H3332" s="4" t="s">
        <v>38</v>
      </c>
      <c r="I3332" s="4" t="s">
        <v>5120</v>
      </c>
      <c r="J3332" s="4">
        <v>4</v>
      </c>
      <c r="K3332" s="55">
        <v>46071</v>
      </c>
      <c r="L3332" s="4" t="s">
        <v>860</v>
      </c>
      <c r="M3332" s="4" t="s">
        <v>4545</v>
      </c>
      <c r="N3332" s="55" t="s">
        <v>3710</v>
      </c>
      <c r="O3332" s="4" t="s">
        <v>9111</v>
      </c>
      <c r="P3332" s="55">
        <v>46071</v>
      </c>
      <c r="Q3332" s="4" t="s">
        <v>9112</v>
      </c>
      <c r="R3332" s="55">
        <v>46071</v>
      </c>
      <c r="S3332" s="4" t="s">
        <v>9113</v>
      </c>
      <c r="T3332" s="4">
        <v>0</v>
      </c>
      <c r="U3332" s="4" t="s">
        <v>150</v>
      </c>
      <c r="V3332" s="4">
        <v>301102</v>
      </c>
      <c r="W3332" s="4" t="s">
        <v>1444</v>
      </c>
      <c r="X3332" s="4">
        <v>301102</v>
      </c>
      <c r="Y3332" s="4" t="s">
        <v>1444</v>
      </c>
      <c r="Z3332" s="4">
        <v>12</v>
      </c>
      <c r="AA3332" s="4" t="s">
        <v>83</v>
      </c>
      <c r="AB3332" s="4">
        <v>7</v>
      </c>
      <c r="AC3332" s="4" t="s">
        <v>491</v>
      </c>
      <c r="AD3332" s="36">
        <v>5</v>
      </c>
      <c r="AE3332" s="36" t="s">
        <v>1445</v>
      </c>
      <c r="AF3332" s="4"/>
      <c r="AG3332" s="4"/>
      <c r="AH3332" s="4"/>
      <c r="AI3332" s="6"/>
      <c r="AJ3332" s="6"/>
      <c r="AK3332" s="6"/>
      <c r="AL3332" s="6"/>
      <c r="AM3332" s="6"/>
      <c r="AN3332" s="6"/>
      <c r="AO3332" s="6"/>
      <c r="AP3332" s="6"/>
      <c r="AQ3332" s="6"/>
      <c r="AR3332" s="6"/>
      <c r="AS3332" s="6"/>
      <c r="AT3332" s="6"/>
    </row>
    <row r="3333" spans="1:46" ht="15.75" customHeight="1" x14ac:dyDescent="0.35">
      <c r="A3333" s="4">
        <v>2026</v>
      </c>
      <c r="B3333" s="4" t="s">
        <v>147</v>
      </c>
      <c r="C3333" s="4" t="s">
        <v>148</v>
      </c>
      <c r="D3333" s="55">
        <v>46000</v>
      </c>
      <c r="E3333" s="4" t="s">
        <v>3708</v>
      </c>
      <c r="F3333" s="4" t="s">
        <v>3709</v>
      </c>
      <c r="G3333" s="4" t="s">
        <v>37</v>
      </c>
      <c r="H3333" s="4" t="s">
        <v>4538</v>
      </c>
      <c r="I3333" s="4" t="s">
        <v>5120</v>
      </c>
      <c r="J3333" s="4">
        <v>1</v>
      </c>
      <c r="K3333" s="55">
        <v>46012</v>
      </c>
      <c r="L3333" s="4" t="s">
        <v>4540</v>
      </c>
      <c r="M3333" s="4"/>
      <c r="N3333" s="55" t="s">
        <v>3710</v>
      </c>
      <c r="O3333" s="4"/>
      <c r="P3333" s="55"/>
      <c r="Q3333" s="4"/>
      <c r="R3333" s="4"/>
      <c r="S3333" s="4"/>
      <c r="T3333" s="4">
        <v>0</v>
      </c>
      <c r="U3333" s="4" t="s">
        <v>150</v>
      </c>
      <c r="V3333" s="4">
        <v>301089</v>
      </c>
      <c r="W3333" s="4" t="s">
        <v>9114</v>
      </c>
      <c r="X3333" s="4">
        <v>301089</v>
      </c>
      <c r="Y3333" s="4" t="s">
        <v>9114</v>
      </c>
      <c r="Z3333" s="4">
        <v>12</v>
      </c>
      <c r="AA3333" s="4" t="s">
        <v>83</v>
      </c>
      <c r="AB3333" s="4">
        <v>5</v>
      </c>
      <c r="AC3333" s="4" t="s">
        <v>83</v>
      </c>
      <c r="AD3333" s="36">
        <v>4</v>
      </c>
      <c r="AE3333" s="36" t="s">
        <v>9115</v>
      </c>
      <c r="AF3333" s="4"/>
      <c r="AG3333" s="4"/>
      <c r="AH3333" s="4"/>
      <c r="AI3333" s="6"/>
      <c r="AJ3333" s="6"/>
      <c r="AK3333" s="6"/>
      <c r="AL3333" s="6"/>
      <c r="AM3333" s="6"/>
      <c r="AN3333" s="6"/>
      <c r="AO3333" s="6"/>
      <c r="AP3333" s="6"/>
      <c r="AQ3333" s="6"/>
      <c r="AR3333" s="6"/>
      <c r="AS3333" s="6"/>
      <c r="AT3333" s="6"/>
    </row>
    <row r="3334" spans="1:46" ht="15.75" customHeight="1" x14ac:dyDescent="0.35">
      <c r="A3334" s="4">
        <v>2025</v>
      </c>
      <c r="B3334" s="4" t="s">
        <v>147</v>
      </c>
      <c r="C3334" s="4" t="s">
        <v>148</v>
      </c>
      <c r="D3334" s="55">
        <v>45978</v>
      </c>
      <c r="E3334" s="4" t="s">
        <v>3708</v>
      </c>
      <c r="F3334" s="4" t="s">
        <v>3709</v>
      </c>
      <c r="G3334" s="4" t="s">
        <v>37</v>
      </c>
      <c r="H3334" s="4" t="s">
        <v>38</v>
      </c>
      <c r="I3334" s="4"/>
      <c r="J3334" s="4">
        <v>2</v>
      </c>
      <c r="K3334" s="55">
        <v>46008</v>
      </c>
      <c r="L3334" s="4" t="s">
        <v>860</v>
      </c>
      <c r="M3334" s="4" t="s">
        <v>3185</v>
      </c>
      <c r="N3334" s="55" t="s">
        <v>4546</v>
      </c>
      <c r="O3334" s="4" t="s">
        <v>9116</v>
      </c>
      <c r="P3334" s="55">
        <v>46008</v>
      </c>
      <c r="Q3334" s="4" t="s">
        <v>9117</v>
      </c>
      <c r="R3334" s="4"/>
      <c r="S3334" s="4"/>
      <c r="T3334" s="7" t="s">
        <v>1921</v>
      </c>
      <c r="U3334" s="4" t="s">
        <v>150</v>
      </c>
      <c r="V3334" s="4">
        <v>301222</v>
      </c>
      <c r="W3334" s="4" t="s">
        <v>9118</v>
      </c>
      <c r="X3334" s="4">
        <v>301222</v>
      </c>
      <c r="Y3334" s="4" t="s">
        <v>9118</v>
      </c>
      <c r="Z3334" s="4">
        <v>14</v>
      </c>
      <c r="AA3334" s="4" t="s">
        <v>731</v>
      </c>
      <c r="AB3334" s="4">
        <v>1</v>
      </c>
      <c r="AC3334" s="4" t="s">
        <v>1387</v>
      </c>
      <c r="AD3334" s="36">
        <v>11</v>
      </c>
      <c r="AE3334" s="36" t="s">
        <v>9119</v>
      </c>
      <c r="AF3334" s="4"/>
      <c r="AG3334" s="4"/>
      <c r="AH3334" s="4"/>
      <c r="AI3334" s="6"/>
      <c r="AJ3334" s="6"/>
      <c r="AK3334" s="6"/>
      <c r="AL3334" s="6"/>
      <c r="AM3334" s="6"/>
      <c r="AN3334" s="6"/>
      <c r="AO3334" s="6"/>
      <c r="AP3334" s="6"/>
      <c r="AQ3334" s="6"/>
      <c r="AR3334" s="6"/>
      <c r="AS3334" s="6"/>
      <c r="AT3334" s="6"/>
    </row>
    <row r="3335" spans="1:46" ht="15.75" customHeight="1" x14ac:dyDescent="0.35">
      <c r="A3335" s="4">
        <v>2025</v>
      </c>
      <c r="B3335" s="4" t="s">
        <v>147</v>
      </c>
      <c r="C3335" s="4" t="s">
        <v>148</v>
      </c>
      <c r="D3335" s="55">
        <v>45985</v>
      </c>
      <c r="E3335" s="4" t="s">
        <v>4420</v>
      </c>
      <c r="F3335" s="4" t="s">
        <v>3709</v>
      </c>
      <c r="G3335" s="4" t="s">
        <v>37</v>
      </c>
      <c r="H3335" s="4" t="s">
        <v>38</v>
      </c>
      <c r="I3335" s="4" t="s">
        <v>3491</v>
      </c>
      <c r="J3335" s="4">
        <v>2</v>
      </c>
      <c r="K3335" s="55">
        <v>46009</v>
      </c>
      <c r="L3335" s="4" t="s">
        <v>860</v>
      </c>
      <c r="M3335" s="4" t="s">
        <v>4665</v>
      </c>
      <c r="N3335" s="55" t="s">
        <v>4546</v>
      </c>
      <c r="O3335" s="4" t="s">
        <v>9120</v>
      </c>
      <c r="P3335" s="55">
        <v>46009</v>
      </c>
      <c r="Q3335" s="4" t="s">
        <v>9121</v>
      </c>
      <c r="R3335" s="4"/>
      <c r="S3335" s="4"/>
      <c r="T3335" s="4">
        <v>0</v>
      </c>
      <c r="U3335" s="4" t="s">
        <v>150</v>
      </c>
      <c r="V3335" s="4">
        <v>301280</v>
      </c>
      <c r="W3335" s="4" t="s">
        <v>465</v>
      </c>
      <c r="X3335" s="4">
        <v>301280</v>
      </c>
      <c r="Y3335" s="4" t="s">
        <v>465</v>
      </c>
      <c r="Z3335" s="4">
        <v>15</v>
      </c>
      <c r="AA3335" s="4" t="s">
        <v>43</v>
      </c>
      <c r="AB3335" s="4">
        <v>1</v>
      </c>
      <c r="AC3335" s="4" t="s">
        <v>43</v>
      </c>
      <c r="AD3335" s="36">
        <v>31</v>
      </c>
      <c r="AE3335" s="36" t="s">
        <v>49</v>
      </c>
      <c r="AF3335" s="4"/>
      <c r="AG3335" s="4"/>
      <c r="AH3335" s="4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  <c r="AS3335" s="6"/>
      <c r="AT3335" s="6"/>
    </row>
    <row r="3336" spans="1:46" ht="15.75" customHeight="1" x14ac:dyDescent="0.35">
      <c r="A3336" s="4">
        <v>2025</v>
      </c>
      <c r="B3336" s="4" t="s">
        <v>147</v>
      </c>
      <c r="C3336" s="4" t="s">
        <v>148</v>
      </c>
      <c r="D3336" s="55">
        <v>45929</v>
      </c>
      <c r="E3336" s="4" t="s">
        <v>3708</v>
      </c>
      <c r="F3336" s="4" t="s">
        <v>3709</v>
      </c>
      <c r="G3336" s="4" t="s">
        <v>37</v>
      </c>
      <c r="H3336" s="4" t="s">
        <v>38</v>
      </c>
      <c r="I3336" s="4" t="s">
        <v>2712</v>
      </c>
      <c r="J3336" s="4">
        <v>5</v>
      </c>
      <c r="K3336" s="55">
        <v>46009</v>
      </c>
      <c r="L3336" s="4" t="s">
        <v>860</v>
      </c>
      <c r="M3336" s="4" t="s">
        <v>4665</v>
      </c>
      <c r="N3336" s="55" t="s">
        <v>3710</v>
      </c>
      <c r="O3336" s="4" t="s">
        <v>9122</v>
      </c>
      <c r="P3336" s="55">
        <v>46009</v>
      </c>
      <c r="Q3336" s="4" t="s">
        <v>9123</v>
      </c>
      <c r="R3336" s="4"/>
      <c r="S3336" s="4"/>
      <c r="T3336" s="7" t="s">
        <v>1921</v>
      </c>
      <c r="U3336" s="4" t="s">
        <v>150</v>
      </c>
      <c r="V3336" s="4">
        <v>300252</v>
      </c>
      <c r="W3336" s="4" t="s">
        <v>9124</v>
      </c>
      <c r="X3336" s="4">
        <v>300252</v>
      </c>
      <c r="Y3336" s="4" t="s">
        <v>9124</v>
      </c>
      <c r="Z3336" s="4">
        <v>3</v>
      </c>
      <c r="AA3336" s="4" t="s">
        <v>152</v>
      </c>
      <c r="AB3336" s="4">
        <v>1</v>
      </c>
      <c r="AC3336" s="4" t="s">
        <v>153</v>
      </c>
      <c r="AD3336" s="36">
        <v>2</v>
      </c>
      <c r="AE3336" s="36" t="s">
        <v>9125</v>
      </c>
      <c r="AF3336" s="4"/>
      <c r="AG3336" s="4"/>
      <c r="AH3336" s="4"/>
      <c r="AI3336" s="6"/>
      <c r="AJ3336" s="6"/>
      <c r="AK3336" s="6"/>
      <c r="AL3336" s="6"/>
      <c r="AM3336" s="6"/>
      <c r="AN3336" s="6"/>
      <c r="AO3336" s="6"/>
      <c r="AP3336" s="6"/>
      <c r="AQ3336" s="6"/>
      <c r="AR3336" s="6"/>
      <c r="AS3336" s="6"/>
      <c r="AT3336" s="6"/>
    </row>
    <row r="3337" spans="1:46" ht="15.75" customHeight="1" x14ac:dyDescent="0.35">
      <c r="A3337" s="4">
        <v>2025</v>
      </c>
      <c r="B3337" s="4" t="s">
        <v>147</v>
      </c>
      <c r="C3337" s="4" t="s">
        <v>148</v>
      </c>
      <c r="D3337" s="55">
        <v>45936</v>
      </c>
      <c r="E3337" s="4" t="s">
        <v>3708</v>
      </c>
      <c r="F3337" s="4" t="s">
        <v>3709</v>
      </c>
      <c r="G3337" s="4" t="s">
        <v>37</v>
      </c>
      <c r="H3337" s="4" t="s">
        <v>38</v>
      </c>
      <c r="I3337" s="4"/>
      <c r="J3337" s="4">
        <v>4</v>
      </c>
      <c r="K3337" s="55">
        <v>46010</v>
      </c>
      <c r="L3337" s="4" t="s">
        <v>860</v>
      </c>
      <c r="M3337" s="4" t="s">
        <v>6193</v>
      </c>
      <c r="N3337" s="55" t="s">
        <v>3710</v>
      </c>
      <c r="O3337" s="4" t="s">
        <v>9126</v>
      </c>
      <c r="P3337" s="55">
        <v>46010</v>
      </c>
      <c r="Q3337" s="4" t="s">
        <v>9127</v>
      </c>
      <c r="R3337" s="4"/>
      <c r="S3337" s="4"/>
      <c r="T3337" s="7" t="s">
        <v>1921</v>
      </c>
      <c r="U3337" s="4" t="s">
        <v>150</v>
      </c>
      <c r="V3337" s="4">
        <v>301789</v>
      </c>
      <c r="W3337" s="4" t="s">
        <v>9128</v>
      </c>
      <c r="X3337" s="4">
        <v>301789</v>
      </c>
      <c r="Y3337" s="4" t="s">
        <v>9128</v>
      </c>
      <c r="Z3337" s="4">
        <v>23</v>
      </c>
      <c r="AA3337" s="4" t="s">
        <v>113</v>
      </c>
      <c r="AB3337" s="4">
        <v>2</v>
      </c>
      <c r="AC3337" s="4" t="s">
        <v>1322</v>
      </c>
      <c r="AD3337" s="36">
        <v>3</v>
      </c>
      <c r="AE3337" s="36" t="s">
        <v>9129</v>
      </c>
      <c r="AF3337" s="4"/>
      <c r="AG3337" s="4"/>
      <c r="AH3337" s="4"/>
      <c r="AI3337" s="6"/>
      <c r="AJ3337" s="6"/>
      <c r="AK3337" s="6"/>
      <c r="AL3337" s="6"/>
      <c r="AM3337" s="6"/>
      <c r="AN3337" s="6"/>
      <c r="AO3337" s="6"/>
      <c r="AP3337" s="6"/>
      <c r="AQ3337" s="6"/>
      <c r="AR3337" s="6"/>
      <c r="AS3337" s="6"/>
      <c r="AT3337" s="6"/>
    </row>
    <row r="3338" spans="1:46" ht="15.75" customHeight="1" x14ac:dyDescent="0.35">
      <c r="A3338" s="4">
        <v>2026</v>
      </c>
      <c r="B3338" s="4" t="s">
        <v>147</v>
      </c>
      <c r="C3338" s="4" t="s">
        <v>148</v>
      </c>
      <c r="D3338" s="55">
        <v>46010</v>
      </c>
      <c r="E3338" s="4" t="s">
        <v>3708</v>
      </c>
      <c r="F3338" s="4" t="s">
        <v>3709</v>
      </c>
      <c r="G3338" s="4" t="s">
        <v>37</v>
      </c>
      <c r="H3338" s="4" t="s">
        <v>38</v>
      </c>
      <c r="I3338" s="4" t="s">
        <v>2755</v>
      </c>
      <c r="J3338" s="4">
        <v>3</v>
      </c>
      <c r="K3338" s="55">
        <v>46066</v>
      </c>
      <c r="L3338" s="4" t="s">
        <v>860</v>
      </c>
      <c r="M3338" s="4" t="s">
        <v>5415</v>
      </c>
      <c r="N3338" s="55" t="s">
        <v>3710</v>
      </c>
      <c r="O3338" s="4" t="s">
        <v>9130</v>
      </c>
      <c r="P3338" s="55">
        <v>46066</v>
      </c>
      <c r="Q3338" s="4" t="s">
        <v>9131</v>
      </c>
      <c r="R3338" s="55">
        <v>46066</v>
      </c>
      <c r="S3338" s="4" t="s">
        <v>9132</v>
      </c>
      <c r="T3338" s="4">
        <v>0</v>
      </c>
      <c r="U3338" s="4" t="s">
        <v>150</v>
      </c>
      <c r="V3338" s="4">
        <v>301747</v>
      </c>
      <c r="W3338" s="4" t="s">
        <v>1553</v>
      </c>
      <c r="X3338" s="4">
        <v>301747</v>
      </c>
      <c r="Y3338" s="4" t="s">
        <v>1553</v>
      </c>
      <c r="Z3338" s="4">
        <v>22</v>
      </c>
      <c r="AA3338" s="4" t="s">
        <v>108</v>
      </c>
      <c r="AB3338" s="4">
        <v>7</v>
      </c>
      <c r="AC3338" s="4" t="s">
        <v>1554</v>
      </c>
      <c r="AD3338" s="36">
        <v>8</v>
      </c>
      <c r="AE3338" s="36" t="s">
        <v>1555</v>
      </c>
      <c r="AF3338" s="4"/>
      <c r="AG3338" s="4"/>
      <c r="AH3338" s="4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</row>
    <row r="3339" spans="1:46" ht="15.75" customHeight="1" x14ac:dyDescent="0.35">
      <c r="A3339" s="4">
        <v>2026</v>
      </c>
      <c r="B3339" s="4" t="s">
        <v>147</v>
      </c>
      <c r="C3339" s="4" t="s">
        <v>148</v>
      </c>
      <c r="D3339" s="55">
        <v>45995</v>
      </c>
      <c r="E3339" s="4" t="s">
        <v>3708</v>
      </c>
      <c r="F3339" s="4" t="s">
        <v>3709</v>
      </c>
      <c r="G3339" s="4" t="s">
        <v>37</v>
      </c>
      <c r="H3339" s="4" t="s">
        <v>38</v>
      </c>
      <c r="I3339" s="4" t="s">
        <v>748</v>
      </c>
      <c r="J3339" s="4">
        <v>2</v>
      </c>
      <c r="K3339" s="55">
        <v>46066</v>
      </c>
      <c r="L3339" s="4" t="s">
        <v>860</v>
      </c>
      <c r="M3339" s="4" t="s">
        <v>5415</v>
      </c>
      <c r="N3339" s="55" t="s">
        <v>4516</v>
      </c>
      <c r="O3339" s="4" t="s">
        <v>9133</v>
      </c>
      <c r="P3339" s="55">
        <v>46066</v>
      </c>
      <c r="Q3339" s="4" t="s">
        <v>9134</v>
      </c>
      <c r="R3339" s="55">
        <v>46066</v>
      </c>
      <c r="S3339" s="4" t="s">
        <v>9135</v>
      </c>
      <c r="T3339" s="4">
        <v>0</v>
      </c>
      <c r="U3339" s="4" t="s">
        <v>150</v>
      </c>
      <c r="V3339" s="4">
        <v>300994</v>
      </c>
      <c r="W3339" s="4" t="s">
        <v>9136</v>
      </c>
      <c r="X3339" s="4">
        <v>300994</v>
      </c>
      <c r="Y3339" s="4" t="s">
        <v>9136</v>
      </c>
      <c r="Z3339" s="4">
        <v>11</v>
      </c>
      <c r="AA3339" s="4" t="s">
        <v>310</v>
      </c>
      <c r="AB3339" s="4">
        <v>4</v>
      </c>
      <c r="AC3339" s="4" t="s">
        <v>8670</v>
      </c>
      <c r="AD3339" s="36">
        <v>5</v>
      </c>
      <c r="AE3339" s="36" t="s">
        <v>9137</v>
      </c>
      <c r="AF3339" s="4"/>
      <c r="AG3339" s="4"/>
      <c r="AH3339" s="4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  <c r="AS3339" s="6"/>
      <c r="AT3339" s="6"/>
    </row>
    <row r="3340" spans="1:46" ht="15.75" customHeight="1" x14ac:dyDescent="0.35">
      <c r="A3340" s="4">
        <v>2026</v>
      </c>
      <c r="B3340" s="4" t="s">
        <v>147</v>
      </c>
      <c r="C3340" s="4" t="s">
        <v>148</v>
      </c>
      <c r="D3340" s="55">
        <v>46001</v>
      </c>
      <c r="E3340" s="4" t="s">
        <v>3708</v>
      </c>
      <c r="F3340" s="4" t="s">
        <v>3709</v>
      </c>
      <c r="G3340" s="4" t="s">
        <v>37</v>
      </c>
      <c r="H3340" s="4" t="s">
        <v>38</v>
      </c>
      <c r="I3340" s="4" t="s">
        <v>2948</v>
      </c>
      <c r="J3340" s="4">
        <v>3</v>
      </c>
      <c r="K3340" s="55">
        <v>46183</v>
      </c>
      <c r="L3340" s="4" t="s">
        <v>860</v>
      </c>
      <c r="M3340" s="4" t="s">
        <v>4665</v>
      </c>
      <c r="N3340" s="55" t="s">
        <v>3710</v>
      </c>
      <c r="O3340" s="4" t="s">
        <v>9138</v>
      </c>
      <c r="P3340" s="55">
        <v>46183</v>
      </c>
      <c r="Q3340" s="4" t="s">
        <v>9139</v>
      </c>
      <c r="R3340" s="55">
        <v>46183</v>
      </c>
      <c r="S3340" s="4" t="s">
        <v>9140</v>
      </c>
      <c r="T3340" s="4">
        <v>0</v>
      </c>
      <c r="U3340" s="4" t="s">
        <v>150</v>
      </c>
      <c r="V3340" s="4">
        <v>300400</v>
      </c>
      <c r="W3340" s="4" t="s">
        <v>1481</v>
      </c>
      <c r="X3340" s="4">
        <v>300400</v>
      </c>
      <c r="Y3340" s="4" t="s">
        <v>1481</v>
      </c>
      <c r="Z3340" s="4">
        <v>4</v>
      </c>
      <c r="AA3340" s="4" t="s">
        <v>301</v>
      </c>
      <c r="AB3340" s="4">
        <v>5</v>
      </c>
      <c r="AC3340" s="4" t="s">
        <v>2628</v>
      </c>
      <c r="AD3340" s="36">
        <v>6</v>
      </c>
      <c r="AE3340" s="36" t="s">
        <v>1482</v>
      </c>
      <c r="AF3340" s="4"/>
      <c r="AG3340" s="4"/>
      <c r="AH3340" s="4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</row>
    <row r="3341" spans="1:46" ht="15.75" customHeight="1" x14ac:dyDescent="0.35">
      <c r="A3341" s="4">
        <v>2025</v>
      </c>
      <c r="B3341" s="4" t="s">
        <v>147</v>
      </c>
      <c r="C3341" s="4" t="s">
        <v>148</v>
      </c>
      <c r="D3341" s="55">
        <v>45989</v>
      </c>
      <c r="E3341" s="4" t="s">
        <v>3708</v>
      </c>
      <c r="F3341" s="4" t="s">
        <v>3709</v>
      </c>
      <c r="G3341" s="4" t="s">
        <v>37</v>
      </c>
      <c r="H3341" s="4" t="s">
        <v>38</v>
      </c>
      <c r="I3341" s="4" t="s">
        <v>2948</v>
      </c>
      <c r="J3341" s="4">
        <v>1</v>
      </c>
      <c r="K3341" s="55">
        <v>46020</v>
      </c>
      <c r="L3341" s="4" t="s">
        <v>860</v>
      </c>
      <c r="M3341" s="4" t="s">
        <v>4665</v>
      </c>
      <c r="N3341" s="55" t="s">
        <v>5332</v>
      </c>
      <c r="O3341" s="4" t="s">
        <v>9141</v>
      </c>
      <c r="P3341" s="55">
        <v>46020</v>
      </c>
      <c r="Q3341" s="4" t="s">
        <v>9142</v>
      </c>
      <c r="R3341" s="4"/>
      <c r="S3341" s="4"/>
      <c r="T3341" s="4" t="s">
        <v>1921</v>
      </c>
      <c r="U3341" s="4" t="s">
        <v>150</v>
      </c>
      <c r="V3341" s="4">
        <v>300358</v>
      </c>
      <c r="W3341" s="4" t="s">
        <v>4227</v>
      </c>
      <c r="X3341" s="4">
        <v>300358</v>
      </c>
      <c r="Y3341" s="4" t="s">
        <v>4227</v>
      </c>
      <c r="Z3341" s="4">
        <v>4</v>
      </c>
      <c r="AA3341" s="4" t="s">
        <v>301</v>
      </c>
      <c r="AB3341" s="4">
        <v>1</v>
      </c>
      <c r="AC3341" s="4" t="s">
        <v>301</v>
      </c>
      <c r="AD3341" s="36">
        <v>28</v>
      </c>
      <c r="AE3341" s="36" t="s">
        <v>4228</v>
      </c>
      <c r="AF3341" s="4"/>
      <c r="AG3341" s="4"/>
      <c r="AH3341" s="4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</row>
    <row r="3342" spans="1:46" ht="15.75" customHeight="1" x14ac:dyDescent="0.35">
      <c r="A3342" s="4">
        <v>2025</v>
      </c>
      <c r="B3342" s="4" t="s">
        <v>147</v>
      </c>
      <c r="C3342" s="4" t="s">
        <v>148</v>
      </c>
      <c r="D3342" s="55">
        <v>45989</v>
      </c>
      <c r="E3342" s="4" t="s">
        <v>3708</v>
      </c>
      <c r="F3342" s="4" t="s">
        <v>3709</v>
      </c>
      <c r="G3342" s="4" t="s">
        <v>37</v>
      </c>
      <c r="H3342" s="4" t="s">
        <v>38</v>
      </c>
      <c r="I3342" s="4" t="s">
        <v>2755</v>
      </c>
      <c r="J3342" s="4">
        <v>3</v>
      </c>
      <c r="K3342" s="55">
        <v>46013</v>
      </c>
      <c r="L3342" s="4" t="s">
        <v>860</v>
      </c>
      <c r="M3342" s="4" t="s">
        <v>3026</v>
      </c>
      <c r="N3342" s="55" t="s">
        <v>3710</v>
      </c>
      <c r="O3342" s="4" t="s">
        <v>9143</v>
      </c>
      <c r="P3342" s="55">
        <v>46013</v>
      </c>
      <c r="Q3342" s="4" t="s">
        <v>9144</v>
      </c>
      <c r="R3342" s="4"/>
      <c r="S3342" s="4"/>
      <c r="T3342" s="4" t="s">
        <v>1921</v>
      </c>
      <c r="U3342" s="4" t="s">
        <v>150</v>
      </c>
      <c r="V3342" s="4">
        <v>301719</v>
      </c>
      <c r="W3342" s="4" t="s">
        <v>9145</v>
      </c>
      <c r="X3342" s="4">
        <v>301719</v>
      </c>
      <c r="Y3342" s="4" t="s">
        <v>9145</v>
      </c>
      <c r="Z3342" s="4">
        <v>22</v>
      </c>
      <c r="AA3342" s="4" t="s">
        <v>108</v>
      </c>
      <c r="AB3342" s="4">
        <v>4</v>
      </c>
      <c r="AC3342" s="4" t="s">
        <v>5748</v>
      </c>
      <c r="AD3342" s="36"/>
      <c r="AE3342" s="36" t="s">
        <v>9146</v>
      </c>
      <c r="AF3342" s="4"/>
      <c r="AG3342" s="4"/>
      <c r="AH3342" s="4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  <c r="AS3342" s="6"/>
      <c r="AT3342" s="6"/>
    </row>
    <row r="3343" spans="1:46" ht="15.75" customHeight="1" x14ac:dyDescent="0.35">
      <c r="A3343" s="4">
        <v>2026</v>
      </c>
      <c r="B3343" s="4" t="s">
        <v>147</v>
      </c>
      <c r="C3343" s="4" t="s">
        <v>148</v>
      </c>
      <c r="D3343" s="55">
        <v>46013</v>
      </c>
      <c r="E3343" s="4" t="s">
        <v>3708</v>
      </c>
      <c r="F3343" s="4" t="s">
        <v>3709</v>
      </c>
      <c r="G3343" s="4" t="s">
        <v>37</v>
      </c>
      <c r="H3343" s="4" t="s">
        <v>4538</v>
      </c>
      <c r="I3343" s="4" t="s">
        <v>748</v>
      </c>
      <c r="J3343" s="56">
        <v>1</v>
      </c>
      <c r="K3343" s="57">
        <v>46013</v>
      </c>
      <c r="L3343" s="4" t="s">
        <v>4540</v>
      </c>
      <c r="M3343" s="4" t="s">
        <v>9147</v>
      </c>
      <c r="N3343" s="55" t="s">
        <v>3710</v>
      </c>
      <c r="O3343" s="4"/>
      <c r="P3343" s="55"/>
      <c r="Q3343" s="4"/>
      <c r="R3343" s="4"/>
      <c r="S3343" s="4"/>
      <c r="T3343" s="61" t="s">
        <v>1921</v>
      </c>
      <c r="U3343" s="56" t="s">
        <v>150</v>
      </c>
      <c r="V3343" s="56">
        <v>301365</v>
      </c>
      <c r="W3343" s="56" t="s">
        <v>9148</v>
      </c>
      <c r="X3343" s="56">
        <v>301365</v>
      </c>
      <c r="Y3343" s="56" t="s">
        <v>9148</v>
      </c>
      <c r="Z3343" s="56">
        <v>15</v>
      </c>
      <c r="AA3343" s="56" t="s">
        <v>43</v>
      </c>
      <c r="AB3343" s="56">
        <v>7</v>
      </c>
      <c r="AC3343" s="56" t="s">
        <v>2233</v>
      </c>
      <c r="AD3343" s="37">
        <v>27</v>
      </c>
      <c r="AE3343" s="37" t="s">
        <v>9149</v>
      </c>
      <c r="AF3343" s="4"/>
      <c r="AG3343" s="4"/>
      <c r="AH3343" s="4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</row>
    <row r="3344" spans="1:46" ht="15.75" customHeight="1" x14ac:dyDescent="0.35">
      <c r="A3344" s="4">
        <v>2026</v>
      </c>
      <c r="B3344" s="4" t="s">
        <v>147</v>
      </c>
      <c r="C3344" s="4" t="s">
        <v>148</v>
      </c>
      <c r="D3344" s="55">
        <v>45916</v>
      </c>
      <c r="E3344" s="4" t="s">
        <v>3708</v>
      </c>
      <c r="F3344" s="4" t="s">
        <v>3709</v>
      </c>
      <c r="G3344" s="4" t="s">
        <v>37</v>
      </c>
      <c r="H3344" s="4" t="s">
        <v>38</v>
      </c>
      <c r="I3344" s="4" t="s">
        <v>2742</v>
      </c>
      <c r="J3344" s="4">
        <v>9</v>
      </c>
      <c r="K3344" s="55">
        <v>46097</v>
      </c>
      <c r="L3344" s="4" t="s">
        <v>860</v>
      </c>
      <c r="M3344" s="4" t="s">
        <v>5530</v>
      </c>
      <c r="N3344" s="55" t="s">
        <v>3710</v>
      </c>
      <c r="O3344" s="4" t="s">
        <v>9150</v>
      </c>
      <c r="P3344" s="55">
        <v>46097</v>
      </c>
      <c r="Q3344" s="4" t="s">
        <v>9151</v>
      </c>
      <c r="R3344" s="55">
        <v>46097</v>
      </c>
      <c r="S3344" s="4" t="s">
        <v>9152</v>
      </c>
      <c r="T3344" s="56">
        <v>0</v>
      </c>
      <c r="U3344" s="56" t="s">
        <v>150</v>
      </c>
      <c r="V3344" s="56">
        <v>301588</v>
      </c>
      <c r="W3344" s="56" t="s">
        <v>9153</v>
      </c>
      <c r="X3344" s="56">
        <v>301588</v>
      </c>
      <c r="Y3344" s="56" t="s">
        <v>9153</v>
      </c>
      <c r="Z3344" s="56">
        <v>20</v>
      </c>
      <c r="AA3344" s="56" t="s">
        <v>324</v>
      </c>
      <c r="AB3344" s="56">
        <v>8</v>
      </c>
      <c r="AC3344" s="56" t="s">
        <v>1414</v>
      </c>
      <c r="AD3344" s="37">
        <v>2</v>
      </c>
      <c r="AE3344" s="37" t="s">
        <v>9154</v>
      </c>
      <c r="AF3344" s="4"/>
      <c r="AG3344" s="4"/>
      <c r="AH3344" s="4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  <c r="AS3344" s="6"/>
      <c r="AT3344" s="6"/>
    </row>
    <row r="3345" spans="1:46" ht="15.75" customHeight="1" x14ac:dyDescent="0.35">
      <c r="A3345" s="4">
        <v>2026</v>
      </c>
      <c r="B3345" s="4" t="s">
        <v>147</v>
      </c>
      <c r="C3345" s="4" t="s">
        <v>148</v>
      </c>
      <c r="D3345" s="55">
        <v>46001</v>
      </c>
      <c r="E3345" s="4" t="s">
        <v>3708</v>
      </c>
      <c r="F3345" s="4" t="s">
        <v>3709</v>
      </c>
      <c r="G3345" s="4" t="s">
        <v>37</v>
      </c>
      <c r="H3345" s="4" t="s">
        <v>4538</v>
      </c>
      <c r="I3345" s="4" t="s">
        <v>2742</v>
      </c>
      <c r="J3345" s="4">
        <v>1</v>
      </c>
      <c r="K3345" s="55">
        <v>46038</v>
      </c>
      <c r="L3345" s="4" t="s">
        <v>4540</v>
      </c>
      <c r="M3345" s="4" t="s">
        <v>9155</v>
      </c>
      <c r="N3345" s="55" t="s">
        <v>3710</v>
      </c>
      <c r="O3345" s="4"/>
      <c r="P3345" s="55"/>
      <c r="Q3345" s="4"/>
      <c r="R3345" s="4"/>
      <c r="S3345" s="4"/>
      <c r="T3345" s="56">
        <v>0</v>
      </c>
      <c r="U3345" s="56" t="s">
        <v>150</v>
      </c>
      <c r="V3345" s="56">
        <v>301807</v>
      </c>
      <c r="W3345" s="56" t="s">
        <v>9156</v>
      </c>
      <c r="X3345" s="56">
        <v>301807</v>
      </c>
      <c r="Y3345" s="56" t="s">
        <v>9156</v>
      </c>
      <c r="Z3345" s="56">
        <v>24</v>
      </c>
      <c r="AA3345" s="56" t="s">
        <v>569</v>
      </c>
      <c r="AB3345" s="56">
        <v>1</v>
      </c>
      <c r="AC3345" s="56" t="s">
        <v>569</v>
      </c>
      <c r="AD3345" s="37">
        <v>4</v>
      </c>
      <c r="AE3345" s="37" t="s">
        <v>9157</v>
      </c>
      <c r="AF3345" s="4"/>
      <c r="AG3345" s="4"/>
      <c r="AH3345" s="4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</row>
    <row r="3346" spans="1:46" ht="15.75" customHeight="1" x14ac:dyDescent="0.35">
      <c r="A3346" s="4">
        <v>2026</v>
      </c>
      <c r="B3346" s="4" t="s">
        <v>147</v>
      </c>
      <c r="C3346" s="4" t="s">
        <v>148</v>
      </c>
      <c r="D3346" s="55">
        <v>46002</v>
      </c>
      <c r="E3346" s="4" t="s">
        <v>3708</v>
      </c>
      <c r="F3346" s="4" t="s">
        <v>3709</v>
      </c>
      <c r="G3346" s="4" t="s">
        <v>37</v>
      </c>
      <c r="H3346" s="4" t="s">
        <v>38</v>
      </c>
      <c r="I3346" s="4" t="s">
        <v>2742</v>
      </c>
      <c r="J3346" s="4">
        <v>5</v>
      </c>
      <c r="K3346" s="55">
        <v>46198</v>
      </c>
      <c r="L3346" s="4" t="s">
        <v>860</v>
      </c>
      <c r="M3346" s="4" t="s">
        <v>5530</v>
      </c>
      <c r="N3346" s="55" t="s">
        <v>5332</v>
      </c>
      <c r="O3346" s="4" t="s">
        <v>9158</v>
      </c>
      <c r="P3346" s="55">
        <v>46198</v>
      </c>
      <c r="Q3346" s="4" t="s">
        <v>9159</v>
      </c>
      <c r="R3346" s="55">
        <v>46198</v>
      </c>
      <c r="S3346" s="4" t="s">
        <v>9160</v>
      </c>
      <c r="T3346" s="56">
        <v>0</v>
      </c>
      <c r="U3346" s="56" t="s">
        <v>150</v>
      </c>
      <c r="V3346" s="56">
        <v>301534</v>
      </c>
      <c r="W3346" s="56" t="s">
        <v>1154</v>
      </c>
      <c r="X3346" s="56">
        <v>301534</v>
      </c>
      <c r="Y3346" s="56" t="s">
        <v>1154</v>
      </c>
      <c r="Z3346" s="56">
        <v>20</v>
      </c>
      <c r="AA3346" s="56" t="s">
        <v>324</v>
      </c>
      <c r="AB3346" s="56">
        <v>1</v>
      </c>
      <c r="AC3346" s="56" t="s">
        <v>324</v>
      </c>
      <c r="AD3346" s="37">
        <v>9</v>
      </c>
      <c r="AE3346" s="37" t="s">
        <v>1155</v>
      </c>
      <c r="AF3346" s="4"/>
      <c r="AG3346" s="4"/>
      <c r="AH3346" s="4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</row>
    <row r="3347" spans="1:46" ht="15.75" customHeight="1" x14ac:dyDescent="0.35">
      <c r="A3347" s="4">
        <v>2026</v>
      </c>
      <c r="B3347" s="4" t="s">
        <v>147</v>
      </c>
      <c r="C3347" s="4" t="s">
        <v>148</v>
      </c>
      <c r="D3347" s="55">
        <v>46003</v>
      </c>
      <c r="E3347" s="4" t="s">
        <v>3708</v>
      </c>
      <c r="F3347" s="4" t="s">
        <v>3709</v>
      </c>
      <c r="G3347" s="4" t="s">
        <v>37</v>
      </c>
      <c r="H3347" s="4" t="s">
        <v>38</v>
      </c>
      <c r="I3347" s="4" t="s">
        <v>2742</v>
      </c>
      <c r="J3347" s="4">
        <v>4</v>
      </c>
      <c r="K3347" s="55">
        <v>46108</v>
      </c>
      <c r="L3347" s="4" t="s">
        <v>860</v>
      </c>
      <c r="M3347" s="4" t="s">
        <v>6713</v>
      </c>
      <c r="N3347" s="55" t="s">
        <v>4516</v>
      </c>
      <c r="O3347" s="4" t="s">
        <v>9161</v>
      </c>
      <c r="P3347" s="55">
        <v>46108</v>
      </c>
      <c r="Q3347" s="4" t="s">
        <v>9162</v>
      </c>
      <c r="R3347" s="4"/>
      <c r="S3347" s="4"/>
      <c r="T3347" s="56">
        <v>0</v>
      </c>
      <c r="U3347" s="56" t="s">
        <v>150</v>
      </c>
      <c r="V3347" s="56">
        <v>300806</v>
      </c>
      <c r="W3347" s="56" t="s">
        <v>9163</v>
      </c>
      <c r="X3347" s="56">
        <v>300806</v>
      </c>
      <c r="Y3347" s="56" t="s">
        <v>9163</v>
      </c>
      <c r="Z3347" s="56">
        <v>9</v>
      </c>
      <c r="AA3347" s="56" t="s">
        <v>417</v>
      </c>
      <c r="AB3347" s="56">
        <v>1</v>
      </c>
      <c r="AC3347" s="56" t="s">
        <v>417</v>
      </c>
      <c r="AD3347" s="37">
        <v>15</v>
      </c>
      <c r="AE3347" s="37" t="s">
        <v>9164</v>
      </c>
      <c r="AF3347" s="4"/>
      <c r="AG3347" s="4"/>
      <c r="AH3347" s="4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</row>
    <row r="3348" spans="1:46" ht="15.75" customHeight="1" x14ac:dyDescent="0.35">
      <c r="A3348" s="4">
        <v>2026</v>
      </c>
      <c r="B3348" s="4" t="s">
        <v>147</v>
      </c>
      <c r="C3348" s="4" t="s">
        <v>148</v>
      </c>
      <c r="D3348" s="55">
        <v>46003</v>
      </c>
      <c r="E3348" s="4" t="s">
        <v>3708</v>
      </c>
      <c r="F3348" s="4" t="s">
        <v>3709</v>
      </c>
      <c r="G3348" s="4" t="s">
        <v>37</v>
      </c>
      <c r="H3348" s="4" t="s">
        <v>38</v>
      </c>
      <c r="I3348" s="4" t="s">
        <v>2742</v>
      </c>
      <c r="J3348" s="4">
        <v>5</v>
      </c>
      <c r="K3348" s="55">
        <v>46139</v>
      </c>
      <c r="L3348" s="4" t="s">
        <v>860</v>
      </c>
      <c r="M3348" s="4" t="s">
        <v>3185</v>
      </c>
      <c r="N3348" s="55" t="s">
        <v>4546</v>
      </c>
      <c r="O3348" s="4" t="s">
        <v>9165</v>
      </c>
      <c r="P3348" s="55">
        <v>46139</v>
      </c>
      <c r="Q3348" s="4" t="s">
        <v>9166</v>
      </c>
      <c r="R3348" s="55">
        <v>46139</v>
      </c>
      <c r="S3348" s="4" t="s">
        <v>9167</v>
      </c>
      <c r="T3348" s="56">
        <v>0</v>
      </c>
      <c r="U3348" s="56" t="s">
        <v>150</v>
      </c>
      <c r="V3348" s="56">
        <v>300821</v>
      </c>
      <c r="W3348" s="56" t="s">
        <v>9168</v>
      </c>
      <c r="X3348" s="56">
        <v>300821</v>
      </c>
      <c r="Y3348" s="56" t="s">
        <v>9168</v>
      </c>
      <c r="Z3348" s="56">
        <v>9</v>
      </c>
      <c r="AA3348" s="56" t="s">
        <v>417</v>
      </c>
      <c r="AB3348" s="56">
        <v>3</v>
      </c>
      <c r="AC3348" s="56" t="s">
        <v>694</v>
      </c>
      <c r="AD3348" s="37">
        <v>5</v>
      </c>
      <c r="AE3348" s="37" t="s">
        <v>9169</v>
      </c>
      <c r="AF3348" s="4"/>
      <c r="AG3348" s="4"/>
      <c r="AH3348" s="4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</row>
    <row r="3349" spans="1:46" ht="15.75" customHeight="1" x14ac:dyDescent="0.35">
      <c r="A3349" s="4">
        <v>2026</v>
      </c>
      <c r="B3349" s="4" t="s">
        <v>147</v>
      </c>
      <c r="C3349" s="4" t="s">
        <v>148</v>
      </c>
      <c r="D3349" s="55">
        <v>46027</v>
      </c>
      <c r="E3349" s="4" t="s">
        <v>3708</v>
      </c>
      <c r="F3349" s="4" t="s">
        <v>3709</v>
      </c>
      <c r="G3349" s="4" t="s">
        <v>37</v>
      </c>
      <c r="H3349" s="4" t="s">
        <v>38</v>
      </c>
      <c r="I3349" s="4" t="s">
        <v>2742</v>
      </c>
      <c r="J3349" s="4">
        <v>3</v>
      </c>
      <c r="K3349" s="55">
        <v>46125</v>
      </c>
      <c r="L3349" s="4" t="s">
        <v>860</v>
      </c>
      <c r="M3349" s="4" t="s">
        <v>3185</v>
      </c>
      <c r="N3349" s="55" t="s">
        <v>3710</v>
      </c>
      <c r="O3349" s="4" t="s">
        <v>9170</v>
      </c>
      <c r="P3349" s="55">
        <v>46125</v>
      </c>
      <c r="Q3349" s="4" t="s">
        <v>9171</v>
      </c>
      <c r="R3349" s="55">
        <v>46125</v>
      </c>
      <c r="S3349" s="4" t="s">
        <v>9172</v>
      </c>
      <c r="T3349" s="56">
        <v>0</v>
      </c>
      <c r="U3349" s="56" t="s">
        <v>150</v>
      </c>
      <c r="V3349" s="56">
        <v>300871</v>
      </c>
      <c r="W3349" s="56" t="s">
        <v>9173</v>
      </c>
      <c r="X3349" s="56">
        <v>300871</v>
      </c>
      <c r="Y3349" s="56" t="s">
        <v>9173</v>
      </c>
      <c r="Z3349" s="56">
        <v>9</v>
      </c>
      <c r="AA3349" s="56" t="s">
        <v>417</v>
      </c>
      <c r="AB3349" s="56">
        <v>7</v>
      </c>
      <c r="AC3349" s="56" t="s">
        <v>495</v>
      </c>
      <c r="AD3349" s="37">
        <v>4</v>
      </c>
      <c r="AE3349" s="37" t="s">
        <v>9174</v>
      </c>
      <c r="AF3349" s="4"/>
      <c r="AG3349" s="4"/>
      <c r="AH3349" s="4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</row>
    <row r="3350" spans="1:46" ht="15.75" customHeight="1" x14ac:dyDescent="0.35">
      <c r="A3350" s="4">
        <v>2026</v>
      </c>
      <c r="B3350" s="4" t="s">
        <v>147</v>
      </c>
      <c r="C3350" s="4" t="s">
        <v>148</v>
      </c>
      <c r="D3350" s="55">
        <v>46007</v>
      </c>
      <c r="E3350" s="4" t="s">
        <v>3708</v>
      </c>
      <c r="F3350" s="4" t="s">
        <v>3709</v>
      </c>
      <c r="G3350" s="4" t="s">
        <v>37</v>
      </c>
      <c r="H3350" s="4" t="s">
        <v>38</v>
      </c>
      <c r="I3350" s="4" t="s">
        <v>2742</v>
      </c>
      <c r="J3350" s="4">
        <v>7</v>
      </c>
      <c r="K3350" s="55">
        <v>46156</v>
      </c>
      <c r="L3350" s="4" t="s">
        <v>860</v>
      </c>
      <c r="M3350" s="4" t="s">
        <v>5530</v>
      </c>
      <c r="N3350" s="55" t="s">
        <v>3710</v>
      </c>
      <c r="O3350" s="4" t="s">
        <v>9175</v>
      </c>
      <c r="P3350" s="55">
        <v>46156</v>
      </c>
      <c r="Q3350" s="4" t="s">
        <v>9176</v>
      </c>
      <c r="R3350" s="55">
        <v>46156</v>
      </c>
      <c r="S3350" s="4" t="s">
        <v>9177</v>
      </c>
      <c r="T3350" s="56">
        <v>0</v>
      </c>
      <c r="U3350" s="56" t="s">
        <v>150</v>
      </c>
      <c r="V3350" s="56">
        <v>301539</v>
      </c>
      <c r="W3350" s="56" t="s">
        <v>5253</v>
      </c>
      <c r="X3350" s="56">
        <v>301539</v>
      </c>
      <c r="Y3350" s="56" t="s">
        <v>5253</v>
      </c>
      <c r="Z3350" s="56">
        <v>20</v>
      </c>
      <c r="AA3350" s="56" t="s">
        <v>324</v>
      </c>
      <c r="AB3350" s="56">
        <v>2</v>
      </c>
      <c r="AC3350" s="56" t="s">
        <v>4299</v>
      </c>
      <c r="AD3350" s="37">
        <v>2</v>
      </c>
      <c r="AE3350" s="37" t="s">
        <v>5254</v>
      </c>
      <c r="AF3350" s="4"/>
      <c r="AG3350" s="4"/>
      <c r="AH3350" s="4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</row>
    <row r="3351" spans="1:46" ht="15.75" customHeight="1" x14ac:dyDescent="0.35">
      <c r="A3351" s="4">
        <v>2026</v>
      </c>
      <c r="B3351" s="4" t="s">
        <v>147</v>
      </c>
      <c r="C3351" s="4" t="s">
        <v>207</v>
      </c>
      <c r="D3351" s="55">
        <v>46008</v>
      </c>
      <c r="E3351" s="4" t="s">
        <v>3708</v>
      </c>
      <c r="F3351" s="4" t="s">
        <v>3709</v>
      </c>
      <c r="G3351" s="4" t="s">
        <v>37</v>
      </c>
      <c r="H3351" s="4" t="s">
        <v>4538</v>
      </c>
      <c r="I3351" s="4" t="s">
        <v>2742</v>
      </c>
      <c r="J3351" s="4">
        <v>3</v>
      </c>
      <c r="K3351" s="60">
        <v>46184</v>
      </c>
      <c r="L3351" s="4" t="s">
        <v>4540</v>
      </c>
      <c r="M3351" s="4"/>
      <c r="N3351" s="55" t="s">
        <v>3710</v>
      </c>
      <c r="O3351" s="4"/>
      <c r="P3351" s="55"/>
      <c r="Q3351" s="4"/>
      <c r="R3351" s="4"/>
      <c r="S3351" s="4"/>
      <c r="T3351" s="4">
        <v>0</v>
      </c>
      <c r="U3351" s="4" t="s">
        <v>150</v>
      </c>
      <c r="V3351" s="4">
        <v>301587</v>
      </c>
      <c r="W3351" s="4" t="s">
        <v>1413</v>
      </c>
      <c r="X3351" s="4">
        <v>301587</v>
      </c>
      <c r="Y3351" s="4" t="s">
        <v>1413</v>
      </c>
      <c r="Z3351" s="4">
        <v>20</v>
      </c>
      <c r="AA3351" s="4" t="s">
        <v>324</v>
      </c>
      <c r="AB3351" s="4">
        <v>8</v>
      </c>
      <c r="AC3351" s="4" t="s">
        <v>1414</v>
      </c>
      <c r="AD3351" s="36">
        <v>1</v>
      </c>
      <c r="AE3351" s="36" t="s">
        <v>1414</v>
      </c>
      <c r="AF3351" s="4"/>
      <c r="AG3351" s="4"/>
      <c r="AH3351" s="4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</row>
    <row r="3352" spans="1:46" ht="15.75" customHeight="1" x14ac:dyDescent="0.35">
      <c r="A3352" s="4">
        <v>2026</v>
      </c>
      <c r="B3352" s="4" t="s">
        <v>147</v>
      </c>
      <c r="C3352" s="4" t="s">
        <v>148</v>
      </c>
      <c r="D3352" s="55">
        <v>46007</v>
      </c>
      <c r="E3352" s="4" t="s">
        <v>3708</v>
      </c>
      <c r="F3352" s="4" t="s">
        <v>3709</v>
      </c>
      <c r="G3352" s="4" t="s">
        <v>37</v>
      </c>
      <c r="H3352" s="4" t="s">
        <v>38</v>
      </c>
      <c r="I3352" s="4" t="s">
        <v>2742</v>
      </c>
      <c r="J3352" s="4">
        <v>7</v>
      </c>
      <c r="K3352" s="55">
        <v>46157</v>
      </c>
      <c r="L3352" s="4" t="s">
        <v>860</v>
      </c>
      <c r="M3352" s="4" t="s">
        <v>3185</v>
      </c>
      <c r="N3352" s="55" t="s">
        <v>4546</v>
      </c>
      <c r="O3352" s="4" t="s">
        <v>9178</v>
      </c>
      <c r="P3352" s="55">
        <v>46157</v>
      </c>
      <c r="Q3352" s="4" t="s">
        <v>9179</v>
      </c>
      <c r="R3352" s="55">
        <v>46157</v>
      </c>
      <c r="S3352" s="4" t="s">
        <v>9180</v>
      </c>
      <c r="T3352" s="4">
        <v>0</v>
      </c>
      <c r="U3352" s="4" t="s">
        <v>150</v>
      </c>
      <c r="V3352" s="4">
        <v>300793</v>
      </c>
      <c r="W3352" s="4" t="s">
        <v>9181</v>
      </c>
      <c r="X3352" s="4">
        <v>300793</v>
      </c>
      <c r="Y3352" s="4" t="s">
        <v>9181</v>
      </c>
      <c r="Z3352" s="4">
        <v>9</v>
      </c>
      <c r="AA3352" s="4" t="s">
        <v>417</v>
      </c>
      <c r="AB3352" s="4">
        <v>1</v>
      </c>
      <c r="AC3352" s="4" t="s">
        <v>417</v>
      </c>
      <c r="AD3352" s="36">
        <v>2</v>
      </c>
      <c r="AE3352" s="36" t="s">
        <v>9182</v>
      </c>
      <c r="AF3352" s="4"/>
      <c r="AG3352" s="4"/>
      <c r="AH3352" s="4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</row>
    <row r="3353" spans="1:46" ht="15.75" customHeight="1" x14ac:dyDescent="0.35">
      <c r="A3353" s="4">
        <v>2026</v>
      </c>
      <c r="B3353" s="4" t="s">
        <v>147</v>
      </c>
      <c r="C3353" s="4" t="s">
        <v>148</v>
      </c>
      <c r="D3353" s="55">
        <v>46010</v>
      </c>
      <c r="E3353" s="4" t="s">
        <v>3708</v>
      </c>
      <c r="F3353" s="4" t="s">
        <v>3709</v>
      </c>
      <c r="G3353" s="4" t="s">
        <v>37</v>
      </c>
      <c r="H3353" s="4" t="s">
        <v>38</v>
      </c>
      <c r="I3353" s="4" t="s">
        <v>2948</v>
      </c>
      <c r="J3353" s="4">
        <v>3</v>
      </c>
      <c r="K3353" s="55">
        <v>46125</v>
      </c>
      <c r="L3353" s="4" t="s">
        <v>860</v>
      </c>
      <c r="M3353" s="4" t="s">
        <v>4665</v>
      </c>
      <c r="N3353" s="55" t="s">
        <v>3710</v>
      </c>
      <c r="O3353" s="4" t="s">
        <v>9183</v>
      </c>
      <c r="P3353" s="55">
        <v>46125</v>
      </c>
      <c r="Q3353" s="4" t="s">
        <v>9184</v>
      </c>
      <c r="R3353" s="55">
        <v>46125</v>
      </c>
      <c r="S3353" s="4" t="s">
        <v>9185</v>
      </c>
      <c r="T3353" s="4">
        <v>0</v>
      </c>
      <c r="U3353" s="4" t="s">
        <v>150</v>
      </c>
      <c r="V3353" s="4">
        <v>300411</v>
      </c>
      <c r="W3353" s="4" t="s">
        <v>9186</v>
      </c>
      <c r="X3353" s="4">
        <v>300411</v>
      </c>
      <c r="Y3353" s="4" t="s">
        <v>9186</v>
      </c>
      <c r="Z3353" s="4">
        <v>4</v>
      </c>
      <c r="AA3353" s="4" t="s">
        <v>301</v>
      </c>
      <c r="AB3353" s="4">
        <v>5</v>
      </c>
      <c r="AC3353" s="4" t="s">
        <v>2628</v>
      </c>
      <c r="AD3353" s="36"/>
      <c r="AE3353" s="36" t="s">
        <v>9187</v>
      </c>
      <c r="AF3353" s="4"/>
      <c r="AG3353" s="4"/>
      <c r="AH3353" s="4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</row>
    <row r="3354" spans="1:46" ht="15.75" customHeight="1" x14ac:dyDescent="0.35">
      <c r="A3354" s="4">
        <v>2026</v>
      </c>
      <c r="B3354" s="4" t="s">
        <v>147</v>
      </c>
      <c r="C3354" s="4" t="s">
        <v>148</v>
      </c>
      <c r="D3354" s="55">
        <v>46009</v>
      </c>
      <c r="E3354" s="4" t="s">
        <v>3708</v>
      </c>
      <c r="F3354" s="4" t="s">
        <v>3709</v>
      </c>
      <c r="G3354" s="4" t="s">
        <v>37</v>
      </c>
      <c r="H3354" s="4" t="s">
        <v>4538</v>
      </c>
      <c r="I3354" s="4" t="s">
        <v>2742</v>
      </c>
      <c r="J3354" s="4">
        <v>5</v>
      </c>
      <c r="K3354" s="55">
        <v>46183</v>
      </c>
      <c r="L3354" s="4" t="s">
        <v>7513</v>
      </c>
      <c r="M3354" s="4"/>
      <c r="N3354" s="55" t="s">
        <v>3710</v>
      </c>
      <c r="O3354" s="4"/>
      <c r="P3354" s="55"/>
      <c r="Q3354" s="4"/>
      <c r="R3354" s="4"/>
      <c r="S3354" s="4"/>
      <c r="T3354" s="4">
        <v>0</v>
      </c>
      <c r="U3354" s="4" t="s">
        <v>150</v>
      </c>
      <c r="V3354" s="4">
        <v>301574</v>
      </c>
      <c r="W3354" s="4" t="s">
        <v>427</v>
      </c>
      <c r="X3354" s="4">
        <v>301574</v>
      </c>
      <c r="Y3354" s="4" t="s">
        <v>427</v>
      </c>
      <c r="Z3354" s="4">
        <v>20</v>
      </c>
      <c r="AA3354" s="4" t="s">
        <v>324</v>
      </c>
      <c r="AB3354" s="4">
        <v>6</v>
      </c>
      <c r="AC3354" s="4" t="s">
        <v>825</v>
      </c>
      <c r="AD3354" s="36">
        <v>2</v>
      </c>
      <c r="AE3354" s="36" t="s">
        <v>428</v>
      </c>
      <c r="AF3354" s="4"/>
      <c r="AG3354" s="4"/>
      <c r="AH3354" s="4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</row>
    <row r="3355" spans="1:46" ht="15.75" customHeight="1" x14ac:dyDescent="0.35">
      <c r="A3355" s="4">
        <v>2026</v>
      </c>
      <c r="B3355" s="4" t="s">
        <v>147</v>
      </c>
      <c r="C3355" s="4" t="s">
        <v>148</v>
      </c>
      <c r="D3355" s="55">
        <v>46010</v>
      </c>
      <c r="E3355" s="4" t="s">
        <v>3708</v>
      </c>
      <c r="F3355" s="4" t="s">
        <v>3709</v>
      </c>
      <c r="G3355" s="4" t="s">
        <v>37</v>
      </c>
      <c r="H3355" s="4" t="s">
        <v>4538</v>
      </c>
      <c r="I3355" s="4" t="s">
        <v>2742</v>
      </c>
      <c r="J3355" s="4">
        <v>3</v>
      </c>
      <c r="K3355" s="55">
        <v>46118</v>
      </c>
      <c r="L3355" s="4" t="s">
        <v>4540</v>
      </c>
      <c r="M3355" s="4"/>
      <c r="N3355" s="55" t="s">
        <v>3710</v>
      </c>
      <c r="O3355" s="4"/>
      <c r="P3355" s="55"/>
      <c r="Q3355" s="4"/>
      <c r="R3355" s="4"/>
      <c r="S3355" s="4"/>
      <c r="T3355" s="4">
        <v>0</v>
      </c>
      <c r="U3355" s="4" t="s">
        <v>150</v>
      </c>
      <c r="V3355" s="4">
        <v>301813</v>
      </c>
      <c r="W3355" s="4" t="s">
        <v>9188</v>
      </c>
      <c r="X3355" s="4">
        <v>301813</v>
      </c>
      <c r="Y3355" s="4" t="s">
        <v>9188</v>
      </c>
      <c r="Z3355" s="4">
        <v>24</v>
      </c>
      <c r="AA3355" s="4" t="s">
        <v>569</v>
      </c>
      <c r="AB3355" s="4">
        <v>3</v>
      </c>
      <c r="AC3355" s="4" t="s">
        <v>8227</v>
      </c>
      <c r="AD3355" s="36">
        <v>2</v>
      </c>
      <c r="AE3355" s="36" t="s">
        <v>9189</v>
      </c>
      <c r="AF3355" s="4"/>
      <c r="AG3355" s="4"/>
      <c r="AH3355" s="4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</row>
    <row r="3356" spans="1:46" ht="15.75" customHeight="1" x14ac:dyDescent="0.35">
      <c r="A3356" s="4">
        <v>2025</v>
      </c>
      <c r="B3356" s="4" t="s">
        <v>147</v>
      </c>
      <c r="C3356" s="4" t="s">
        <v>148</v>
      </c>
      <c r="D3356" s="55">
        <v>46010</v>
      </c>
      <c r="E3356" s="4" t="s">
        <v>3708</v>
      </c>
      <c r="F3356" s="4" t="s">
        <v>3709</v>
      </c>
      <c r="G3356" s="4" t="s">
        <v>37</v>
      </c>
      <c r="H3356" s="4" t="s">
        <v>38</v>
      </c>
      <c r="I3356" s="4" t="s">
        <v>2742</v>
      </c>
      <c r="J3356" s="4">
        <v>2</v>
      </c>
      <c r="K3356" s="57">
        <v>46022</v>
      </c>
      <c r="L3356" s="4" t="s">
        <v>860</v>
      </c>
      <c r="M3356" s="4" t="s">
        <v>5530</v>
      </c>
      <c r="N3356" s="55" t="s">
        <v>3710</v>
      </c>
      <c r="O3356" s="4" t="s">
        <v>9190</v>
      </c>
      <c r="P3356" s="57">
        <v>46022</v>
      </c>
      <c r="Q3356" s="4" t="s">
        <v>9191</v>
      </c>
      <c r="R3356" s="4"/>
      <c r="S3356" s="4"/>
      <c r="T3356" s="4">
        <v>0</v>
      </c>
      <c r="U3356" s="4" t="s">
        <v>150</v>
      </c>
      <c r="V3356" s="4">
        <v>301583</v>
      </c>
      <c r="W3356" s="4" t="s">
        <v>9192</v>
      </c>
      <c r="X3356" s="4">
        <v>301583</v>
      </c>
      <c r="Y3356" s="4" t="s">
        <v>9192</v>
      </c>
      <c r="Z3356" s="4">
        <v>20</v>
      </c>
      <c r="AA3356" s="4" t="s">
        <v>324</v>
      </c>
      <c r="AB3356" s="4">
        <v>7</v>
      </c>
      <c r="AC3356" s="4" t="s">
        <v>3228</v>
      </c>
      <c r="AD3356" s="36">
        <v>3</v>
      </c>
      <c r="AE3356" s="36" t="s">
        <v>9193</v>
      </c>
      <c r="AF3356" s="4"/>
      <c r="AG3356" s="4"/>
      <c r="AH3356" s="4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</row>
    <row r="3357" spans="1:46" ht="15.75" customHeight="1" x14ac:dyDescent="0.35">
      <c r="A3357" s="4">
        <v>2026</v>
      </c>
      <c r="B3357" s="4" t="s">
        <v>147</v>
      </c>
      <c r="C3357" s="4" t="s">
        <v>148</v>
      </c>
      <c r="D3357" s="55">
        <v>46010</v>
      </c>
      <c r="E3357" s="4" t="s">
        <v>3708</v>
      </c>
      <c r="F3357" s="4" t="s">
        <v>3709</v>
      </c>
      <c r="G3357" s="4" t="s">
        <v>37</v>
      </c>
      <c r="H3357" s="4" t="s">
        <v>38</v>
      </c>
      <c r="I3357" s="4" t="s">
        <v>2742</v>
      </c>
      <c r="J3357" s="4">
        <v>4</v>
      </c>
      <c r="K3357" s="55">
        <v>46108</v>
      </c>
      <c r="L3357" s="4" t="s">
        <v>860</v>
      </c>
      <c r="M3357" s="4" t="s">
        <v>6713</v>
      </c>
      <c r="N3357" s="55" t="s">
        <v>4516</v>
      </c>
      <c r="O3357" s="4" t="s">
        <v>9194</v>
      </c>
      <c r="P3357" s="55">
        <v>46108</v>
      </c>
      <c r="Q3357" s="4" t="s">
        <v>9195</v>
      </c>
      <c r="R3357" s="4"/>
      <c r="S3357" s="4"/>
      <c r="T3357" s="4">
        <v>0</v>
      </c>
      <c r="U3357" s="4" t="s">
        <v>150</v>
      </c>
      <c r="V3357" s="4">
        <v>300857</v>
      </c>
      <c r="W3357" s="4" t="s">
        <v>9196</v>
      </c>
      <c r="X3357" s="4">
        <v>300857</v>
      </c>
      <c r="Y3357" s="4" t="s">
        <v>9196</v>
      </c>
      <c r="Z3357" s="4">
        <v>9</v>
      </c>
      <c r="AA3357" s="4" t="s">
        <v>417</v>
      </c>
      <c r="AB3357" s="4">
        <v>6</v>
      </c>
      <c r="AC3357" s="4" t="s">
        <v>4659</v>
      </c>
      <c r="AD3357" s="36">
        <v>6</v>
      </c>
      <c r="AE3357" s="36" t="s">
        <v>9197</v>
      </c>
      <c r="AF3357" s="4"/>
      <c r="AG3357" s="4"/>
      <c r="AH3357" s="4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</row>
    <row r="3358" spans="1:46" ht="15.75" customHeight="1" x14ac:dyDescent="0.35">
      <c r="A3358" s="4">
        <v>2026</v>
      </c>
      <c r="B3358" s="4" t="s">
        <v>147</v>
      </c>
      <c r="C3358" s="4" t="s">
        <v>148</v>
      </c>
      <c r="D3358" s="55">
        <v>46013</v>
      </c>
      <c r="E3358" s="4" t="s">
        <v>3708</v>
      </c>
      <c r="F3358" s="4" t="s">
        <v>3709</v>
      </c>
      <c r="G3358" s="4" t="s">
        <v>37</v>
      </c>
      <c r="H3358" s="4" t="s">
        <v>38</v>
      </c>
      <c r="I3358" s="4" t="s">
        <v>2742</v>
      </c>
      <c r="J3358" s="4">
        <v>4</v>
      </c>
      <c r="K3358" s="55">
        <v>46108</v>
      </c>
      <c r="L3358" s="4" t="s">
        <v>860</v>
      </c>
      <c r="M3358" s="4" t="s">
        <v>6713</v>
      </c>
      <c r="N3358" s="55" t="s">
        <v>4516</v>
      </c>
      <c r="O3358" s="4" t="s">
        <v>9198</v>
      </c>
      <c r="P3358" s="55">
        <v>46108</v>
      </c>
      <c r="Q3358" s="4" t="s">
        <v>9199</v>
      </c>
      <c r="R3358" s="4"/>
      <c r="S3358" s="4"/>
      <c r="T3358" s="56">
        <v>0</v>
      </c>
      <c r="U3358" s="56" t="s">
        <v>150</v>
      </c>
      <c r="V3358" s="56">
        <v>300813</v>
      </c>
      <c r="W3358" s="56" t="s">
        <v>9200</v>
      </c>
      <c r="X3358" s="56">
        <v>300813</v>
      </c>
      <c r="Y3358" s="56" t="s">
        <v>9200</v>
      </c>
      <c r="Z3358" s="56">
        <v>9</v>
      </c>
      <c r="AA3358" s="56" t="s">
        <v>417</v>
      </c>
      <c r="AB3358" s="56">
        <v>2</v>
      </c>
      <c r="AC3358" s="56" t="s">
        <v>691</v>
      </c>
      <c r="AD3358" s="37">
        <v>5</v>
      </c>
      <c r="AE3358" s="37" t="s">
        <v>9201</v>
      </c>
      <c r="AF3358" s="4"/>
      <c r="AG3358" s="4"/>
      <c r="AH3358" s="4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</row>
    <row r="3359" spans="1:46" ht="15.75" customHeight="1" x14ac:dyDescent="0.35">
      <c r="A3359" s="4">
        <v>2026</v>
      </c>
      <c r="B3359" s="4" t="s">
        <v>147</v>
      </c>
      <c r="C3359" s="4" t="s">
        <v>148</v>
      </c>
      <c r="D3359" s="55">
        <v>46007</v>
      </c>
      <c r="E3359" s="4" t="s">
        <v>3708</v>
      </c>
      <c r="F3359" s="4" t="s">
        <v>3709</v>
      </c>
      <c r="G3359" s="4" t="s">
        <v>37</v>
      </c>
      <c r="H3359" s="4" t="s">
        <v>38</v>
      </c>
      <c r="I3359" s="4" t="s">
        <v>4539</v>
      </c>
      <c r="J3359" s="4">
        <v>4</v>
      </c>
      <c r="K3359" s="55">
        <v>46108</v>
      </c>
      <c r="L3359" s="4" t="s">
        <v>860</v>
      </c>
      <c r="M3359" s="4" t="s">
        <v>6713</v>
      </c>
      <c r="N3359" s="55" t="s">
        <v>4546</v>
      </c>
      <c r="O3359" s="4" t="s">
        <v>9202</v>
      </c>
      <c r="P3359" s="55">
        <v>46108</v>
      </c>
      <c r="Q3359" s="4" t="s">
        <v>9203</v>
      </c>
      <c r="R3359" s="55">
        <v>46108</v>
      </c>
      <c r="S3359" s="4" t="s">
        <v>9204</v>
      </c>
      <c r="T3359" s="4">
        <v>0</v>
      </c>
      <c r="U3359" s="4" t="s">
        <v>150</v>
      </c>
      <c r="V3359" s="4">
        <v>301235</v>
      </c>
      <c r="W3359" s="4" t="s">
        <v>3652</v>
      </c>
      <c r="X3359" s="4">
        <v>301235</v>
      </c>
      <c r="Y3359" s="4" t="s">
        <v>3652</v>
      </c>
      <c r="Z3359" s="4">
        <v>14</v>
      </c>
      <c r="AA3359" s="4" t="s">
        <v>731</v>
      </c>
      <c r="AB3359" s="4">
        <v>3</v>
      </c>
      <c r="AC3359" s="4" t="s">
        <v>732</v>
      </c>
      <c r="AD3359" s="36">
        <v>4</v>
      </c>
      <c r="AE3359" s="36" t="s">
        <v>3653</v>
      </c>
      <c r="AF3359" s="4"/>
      <c r="AG3359" s="4"/>
      <c r="AH3359" s="4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</row>
    <row r="3360" spans="1:46" ht="15.75" customHeight="1" x14ac:dyDescent="0.35">
      <c r="A3360" s="4">
        <v>2026</v>
      </c>
      <c r="B3360" s="4" t="s">
        <v>147</v>
      </c>
      <c r="C3360" s="4" t="s">
        <v>148</v>
      </c>
      <c r="D3360" s="55">
        <v>45979</v>
      </c>
      <c r="E3360" s="4" t="s">
        <v>3708</v>
      </c>
      <c r="F3360" s="4" t="s">
        <v>3709</v>
      </c>
      <c r="G3360" s="4" t="s">
        <v>37</v>
      </c>
      <c r="H3360" s="4" t="s">
        <v>38</v>
      </c>
      <c r="I3360" s="4" t="s">
        <v>2948</v>
      </c>
      <c r="J3360" s="4">
        <v>4</v>
      </c>
      <c r="K3360" s="57">
        <v>46042</v>
      </c>
      <c r="L3360" s="4" t="s">
        <v>860</v>
      </c>
      <c r="M3360" s="4" t="s">
        <v>4545</v>
      </c>
      <c r="N3360" s="55" t="s">
        <v>4516</v>
      </c>
      <c r="O3360" s="4" t="s">
        <v>9205</v>
      </c>
      <c r="P3360" s="57">
        <v>46042</v>
      </c>
      <c r="Q3360" s="4" t="s">
        <v>9206</v>
      </c>
      <c r="R3360" s="55">
        <v>46042</v>
      </c>
      <c r="S3360" s="4" t="s">
        <v>9207</v>
      </c>
      <c r="T3360" s="4">
        <v>0</v>
      </c>
      <c r="U3360" s="4" t="s">
        <v>150</v>
      </c>
      <c r="V3360" s="4">
        <v>300439</v>
      </c>
      <c r="W3360" s="4" t="s">
        <v>9208</v>
      </c>
      <c r="X3360" s="4">
        <v>300439</v>
      </c>
      <c r="Y3360" s="4" t="s">
        <v>9208</v>
      </c>
      <c r="Z3360" s="4">
        <v>4</v>
      </c>
      <c r="AA3360" s="4" t="s">
        <v>301</v>
      </c>
      <c r="AB3360" s="56">
        <v>8</v>
      </c>
      <c r="AC3360" s="56" t="s">
        <v>1445</v>
      </c>
      <c r="AD3360" s="36">
        <v>11</v>
      </c>
      <c r="AE3360" s="36" t="s">
        <v>9209</v>
      </c>
      <c r="AF3360" s="4"/>
      <c r="AG3360" s="4"/>
      <c r="AH3360" s="4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</row>
    <row r="3361" spans="1:46" ht="15.75" customHeight="1" x14ac:dyDescent="0.35">
      <c r="A3361" s="4">
        <v>2026</v>
      </c>
      <c r="B3361" s="4" t="s">
        <v>147</v>
      </c>
      <c r="C3361" s="4" t="s">
        <v>148</v>
      </c>
      <c r="D3361" s="55">
        <v>46013</v>
      </c>
      <c r="E3361" s="4" t="s">
        <v>3708</v>
      </c>
      <c r="F3361" s="4" t="s">
        <v>3709</v>
      </c>
      <c r="G3361" s="4" t="s">
        <v>37</v>
      </c>
      <c r="H3361" s="4" t="s">
        <v>38</v>
      </c>
      <c r="I3361" s="4" t="s">
        <v>748</v>
      </c>
      <c r="J3361" s="4">
        <v>2</v>
      </c>
      <c r="K3361" s="55">
        <v>46087</v>
      </c>
      <c r="L3361" s="4" t="s">
        <v>860</v>
      </c>
      <c r="M3361" s="4" t="s">
        <v>4545</v>
      </c>
      <c r="N3361" s="55" t="s">
        <v>3710</v>
      </c>
      <c r="O3361" s="4" t="s">
        <v>9210</v>
      </c>
      <c r="P3361" s="55">
        <v>46087</v>
      </c>
      <c r="Q3361" s="4" t="s">
        <v>9211</v>
      </c>
      <c r="R3361" s="4"/>
      <c r="S3361" s="4"/>
      <c r="T3361" s="7" t="s">
        <v>1921</v>
      </c>
      <c r="U3361" s="4" t="s">
        <v>150</v>
      </c>
      <c r="V3361" s="4">
        <v>301309</v>
      </c>
      <c r="W3361" s="4" t="s">
        <v>9212</v>
      </c>
      <c r="X3361" s="4">
        <v>301309</v>
      </c>
      <c r="Y3361" s="4" t="s">
        <v>9212</v>
      </c>
      <c r="Z3361" s="4">
        <v>15</v>
      </c>
      <c r="AA3361" s="4" t="s">
        <v>43</v>
      </c>
      <c r="AB3361" s="4">
        <v>4</v>
      </c>
      <c r="AC3361" s="4" t="s">
        <v>3569</v>
      </c>
      <c r="AD3361" s="36">
        <v>6</v>
      </c>
      <c r="AE3361" s="36" t="s">
        <v>9213</v>
      </c>
      <c r="AF3361" s="4"/>
      <c r="AG3361" s="4"/>
      <c r="AH3361" s="4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</row>
    <row r="3362" spans="1:46" ht="15.75" customHeight="1" x14ac:dyDescent="0.35">
      <c r="A3362" s="4">
        <v>2026</v>
      </c>
      <c r="B3362" s="4" t="s">
        <v>147</v>
      </c>
      <c r="C3362" s="4" t="s">
        <v>148</v>
      </c>
      <c r="D3362" s="55">
        <v>46013</v>
      </c>
      <c r="E3362" s="4" t="s">
        <v>3708</v>
      </c>
      <c r="F3362" s="4" t="s">
        <v>3709</v>
      </c>
      <c r="G3362" s="4" t="s">
        <v>37</v>
      </c>
      <c r="H3362" s="4" t="s">
        <v>4538</v>
      </c>
      <c r="I3362" s="4" t="s">
        <v>748</v>
      </c>
      <c r="J3362" s="4">
        <v>1</v>
      </c>
      <c r="K3362" s="57">
        <v>46034</v>
      </c>
      <c r="L3362" s="4" t="s">
        <v>4540</v>
      </c>
      <c r="M3362" s="4"/>
      <c r="N3362" s="55" t="s">
        <v>3710</v>
      </c>
      <c r="O3362" s="4"/>
      <c r="P3362" s="57"/>
      <c r="Q3362" s="4"/>
      <c r="R3362" s="4"/>
      <c r="S3362" s="4"/>
      <c r="T3362" s="61" t="s">
        <v>1921</v>
      </c>
      <c r="U3362" s="56" t="s">
        <v>150</v>
      </c>
      <c r="V3362" s="56">
        <v>301377</v>
      </c>
      <c r="W3362" s="56" t="s">
        <v>9214</v>
      </c>
      <c r="X3362" s="56">
        <v>301377</v>
      </c>
      <c r="Y3362" s="56" t="s">
        <v>9214</v>
      </c>
      <c r="Z3362" s="56">
        <v>15</v>
      </c>
      <c r="AA3362" s="56" t="s">
        <v>43</v>
      </c>
      <c r="AB3362" s="56">
        <v>8</v>
      </c>
      <c r="AC3362" s="56" t="s">
        <v>421</v>
      </c>
      <c r="AD3362" s="37">
        <v>7</v>
      </c>
      <c r="AE3362" s="37" t="s">
        <v>880</v>
      </c>
      <c r="AF3362" s="4"/>
      <c r="AG3362" s="4"/>
      <c r="AH3362" s="4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</row>
    <row r="3363" spans="1:46" ht="15.75" customHeight="1" x14ac:dyDescent="0.35">
      <c r="A3363" s="4">
        <v>2026</v>
      </c>
      <c r="B3363" s="4" t="s">
        <v>147</v>
      </c>
      <c r="C3363" s="4" t="s">
        <v>148</v>
      </c>
      <c r="D3363" s="55">
        <v>46013</v>
      </c>
      <c r="E3363" s="4" t="s">
        <v>3708</v>
      </c>
      <c r="F3363" s="4" t="s">
        <v>3709</v>
      </c>
      <c r="G3363" s="4" t="s">
        <v>37</v>
      </c>
      <c r="H3363" s="4" t="s">
        <v>38</v>
      </c>
      <c r="I3363" s="4" t="s">
        <v>748</v>
      </c>
      <c r="J3363" s="4">
        <v>2</v>
      </c>
      <c r="K3363" s="55">
        <v>46042</v>
      </c>
      <c r="L3363" s="4" t="s">
        <v>860</v>
      </c>
      <c r="M3363" s="4" t="s">
        <v>4545</v>
      </c>
      <c r="N3363" s="55" t="s">
        <v>3710</v>
      </c>
      <c r="O3363" s="4" t="s">
        <v>9215</v>
      </c>
      <c r="P3363" s="55">
        <v>46042</v>
      </c>
      <c r="Q3363" s="4" t="s">
        <v>9216</v>
      </c>
      <c r="R3363" s="55">
        <v>46042</v>
      </c>
      <c r="S3363" s="4" t="s">
        <v>9217</v>
      </c>
      <c r="T3363" s="7" t="s">
        <v>1921</v>
      </c>
      <c r="U3363" s="4" t="s">
        <v>150</v>
      </c>
      <c r="V3363" s="4">
        <v>301394</v>
      </c>
      <c r="W3363" s="4" t="s">
        <v>9218</v>
      </c>
      <c r="X3363" s="4">
        <v>301394</v>
      </c>
      <c r="Y3363" s="4" t="s">
        <v>9218</v>
      </c>
      <c r="Z3363" s="4">
        <v>15</v>
      </c>
      <c r="AA3363" s="4" t="s">
        <v>43</v>
      </c>
      <c r="AB3363" s="4">
        <v>10</v>
      </c>
      <c r="AC3363" s="4" t="s">
        <v>3379</v>
      </c>
      <c r="AD3363" s="36">
        <v>6</v>
      </c>
      <c r="AE3363" s="36" t="s">
        <v>9219</v>
      </c>
      <c r="AF3363" s="4"/>
      <c r="AG3363" s="4"/>
      <c r="AH3363" s="4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  <c r="AS3363" s="6"/>
      <c r="AT3363" s="6"/>
    </row>
    <row r="3364" spans="1:46" ht="15.75" customHeight="1" x14ac:dyDescent="0.35">
      <c r="A3364" s="4">
        <v>2025</v>
      </c>
      <c r="B3364" s="4" t="s">
        <v>147</v>
      </c>
      <c r="C3364" s="4" t="s">
        <v>148</v>
      </c>
      <c r="D3364" s="55">
        <v>46002</v>
      </c>
      <c r="E3364" s="4" t="s">
        <v>3708</v>
      </c>
      <c r="F3364" s="4" t="s">
        <v>3709</v>
      </c>
      <c r="G3364" s="4" t="s">
        <v>37</v>
      </c>
      <c r="H3364" s="4" t="s">
        <v>38</v>
      </c>
      <c r="I3364" s="4" t="s">
        <v>3923</v>
      </c>
      <c r="J3364" s="4">
        <v>3</v>
      </c>
      <c r="K3364" s="55">
        <v>46022</v>
      </c>
      <c r="L3364" s="4" t="s">
        <v>860</v>
      </c>
      <c r="M3364" s="4" t="s">
        <v>2983</v>
      </c>
      <c r="N3364" s="55" t="s">
        <v>3710</v>
      </c>
      <c r="O3364" s="4" t="s">
        <v>9220</v>
      </c>
      <c r="P3364" s="55">
        <v>46022</v>
      </c>
      <c r="Q3364" s="4" t="s">
        <v>9221</v>
      </c>
      <c r="R3364" s="4"/>
      <c r="S3364" s="4"/>
      <c r="T3364" s="7" t="s">
        <v>1921</v>
      </c>
      <c r="U3364" s="4" t="s">
        <v>150</v>
      </c>
      <c r="V3364" s="4">
        <v>301646</v>
      </c>
      <c r="W3364" s="4" t="s">
        <v>9222</v>
      </c>
      <c r="X3364" s="4">
        <v>301646</v>
      </c>
      <c r="Y3364" s="4" t="s">
        <v>9222</v>
      </c>
      <c r="Z3364" s="4">
        <v>21</v>
      </c>
      <c r="AA3364" s="4" t="s">
        <v>104</v>
      </c>
      <c r="AB3364" s="56">
        <v>6</v>
      </c>
      <c r="AC3364" s="56" t="s">
        <v>2589</v>
      </c>
      <c r="AD3364" s="36">
        <v>2</v>
      </c>
      <c r="AE3364" s="36" t="s">
        <v>9223</v>
      </c>
      <c r="AF3364" s="4"/>
      <c r="AG3364" s="4"/>
      <c r="AH3364" s="4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</row>
    <row r="3365" spans="1:46" ht="15.75" customHeight="1" x14ac:dyDescent="0.35">
      <c r="A3365" s="4">
        <v>2026</v>
      </c>
      <c r="B3365" s="4" t="s">
        <v>147</v>
      </c>
      <c r="C3365" s="4" t="s">
        <v>148</v>
      </c>
      <c r="D3365" s="55">
        <v>46007</v>
      </c>
      <c r="E3365" s="4" t="s">
        <v>3708</v>
      </c>
      <c r="F3365" s="4" t="s">
        <v>3709</v>
      </c>
      <c r="G3365" s="4" t="s">
        <v>37</v>
      </c>
      <c r="H3365" s="4" t="s">
        <v>38</v>
      </c>
      <c r="I3365" s="4" t="s">
        <v>3923</v>
      </c>
      <c r="J3365" s="4">
        <v>6</v>
      </c>
      <c r="K3365" s="55">
        <v>46154</v>
      </c>
      <c r="L3365" s="4" t="s">
        <v>860</v>
      </c>
      <c r="M3365" s="4" t="s">
        <v>2983</v>
      </c>
      <c r="N3365" s="55" t="s">
        <v>3710</v>
      </c>
      <c r="O3365" s="4" t="s">
        <v>9224</v>
      </c>
      <c r="P3365" s="55">
        <v>46154</v>
      </c>
      <c r="Q3365" s="4" t="s">
        <v>9225</v>
      </c>
      <c r="R3365" s="55">
        <v>46154</v>
      </c>
      <c r="S3365" s="4" t="s">
        <v>9226</v>
      </c>
      <c r="T3365" s="7" t="s">
        <v>1921</v>
      </c>
      <c r="U3365" s="4" t="s">
        <v>150</v>
      </c>
      <c r="V3365" s="4">
        <v>301624</v>
      </c>
      <c r="W3365" s="4" t="s">
        <v>9227</v>
      </c>
      <c r="X3365" s="4">
        <v>301624</v>
      </c>
      <c r="Y3365" s="4" t="s">
        <v>9227</v>
      </c>
      <c r="Z3365" s="4">
        <v>21</v>
      </c>
      <c r="AA3365" s="4" t="s">
        <v>104</v>
      </c>
      <c r="AB3365" s="4">
        <v>3</v>
      </c>
      <c r="AC3365" s="4" t="s">
        <v>709</v>
      </c>
      <c r="AD3365" s="36">
        <v>2</v>
      </c>
      <c r="AE3365" s="36" t="s">
        <v>9228</v>
      </c>
      <c r="AF3365" s="4"/>
      <c r="AG3365" s="4"/>
      <c r="AH3365" s="4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</row>
    <row r="3366" spans="1:46" ht="15.75" customHeight="1" x14ac:dyDescent="0.35">
      <c r="A3366" s="4">
        <v>2026</v>
      </c>
      <c r="B3366" s="4" t="s">
        <v>147</v>
      </c>
      <c r="C3366" s="4" t="s">
        <v>148</v>
      </c>
      <c r="D3366" s="55">
        <v>46008</v>
      </c>
      <c r="E3366" s="4" t="s">
        <v>3708</v>
      </c>
      <c r="F3366" s="4" t="s">
        <v>3709</v>
      </c>
      <c r="G3366" s="4" t="s">
        <v>37</v>
      </c>
      <c r="H3366" s="4" t="s">
        <v>4538</v>
      </c>
      <c r="I3366" s="4" t="s">
        <v>3923</v>
      </c>
      <c r="J3366" s="4">
        <v>1</v>
      </c>
      <c r="K3366" s="57">
        <v>46014</v>
      </c>
      <c r="L3366" s="4" t="s">
        <v>4540</v>
      </c>
      <c r="M3366" s="4" t="s">
        <v>9229</v>
      </c>
      <c r="N3366" s="55" t="s">
        <v>3710</v>
      </c>
      <c r="O3366" s="4"/>
      <c r="P3366" s="57"/>
      <c r="Q3366" s="4"/>
      <c r="R3366" s="4"/>
      <c r="S3366" s="4"/>
      <c r="T3366" s="4">
        <v>0</v>
      </c>
      <c r="U3366" s="4" t="s">
        <v>150</v>
      </c>
      <c r="V3366" s="4">
        <v>301618</v>
      </c>
      <c r="W3366" s="4" t="s">
        <v>1904</v>
      </c>
      <c r="X3366" s="4">
        <v>301618</v>
      </c>
      <c r="Y3366" s="4" t="s">
        <v>1904</v>
      </c>
      <c r="Z3366" s="4">
        <v>21</v>
      </c>
      <c r="AA3366" s="4" t="s">
        <v>104</v>
      </c>
      <c r="AB3366" s="4">
        <v>2</v>
      </c>
      <c r="AC3366" s="4" t="s">
        <v>1372</v>
      </c>
      <c r="AD3366" s="36">
        <v>11</v>
      </c>
      <c r="AE3366" s="36" t="s">
        <v>1905</v>
      </c>
      <c r="AF3366" s="4"/>
      <c r="AG3366" s="4"/>
      <c r="AH3366" s="4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</row>
    <row r="3367" spans="1:46" ht="15.75" customHeight="1" x14ac:dyDescent="0.35">
      <c r="A3367" s="4">
        <v>2026</v>
      </c>
      <c r="B3367" s="4" t="s">
        <v>147</v>
      </c>
      <c r="C3367" s="4" t="s">
        <v>148</v>
      </c>
      <c r="D3367" s="55">
        <v>46003</v>
      </c>
      <c r="E3367" s="4" t="s">
        <v>3708</v>
      </c>
      <c r="F3367" s="4" t="s">
        <v>3709</v>
      </c>
      <c r="G3367" s="4" t="s">
        <v>37</v>
      </c>
      <c r="H3367" s="4" t="s">
        <v>38</v>
      </c>
      <c r="I3367" s="4" t="s">
        <v>3923</v>
      </c>
      <c r="J3367" s="4">
        <v>3</v>
      </c>
      <c r="K3367" s="55">
        <v>46059</v>
      </c>
      <c r="L3367" s="4" t="s">
        <v>860</v>
      </c>
      <c r="M3367" s="4" t="s">
        <v>2983</v>
      </c>
      <c r="N3367" s="55" t="s">
        <v>3710</v>
      </c>
      <c r="O3367" s="4" t="s">
        <v>9230</v>
      </c>
      <c r="P3367" s="55">
        <v>46059</v>
      </c>
      <c r="Q3367" s="4" t="s">
        <v>9231</v>
      </c>
      <c r="R3367" s="55">
        <v>46059</v>
      </c>
      <c r="S3367" s="4" t="s">
        <v>9232</v>
      </c>
      <c r="T3367" s="7" t="s">
        <v>1921</v>
      </c>
      <c r="U3367" s="4" t="s">
        <v>150</v>
      </c>
      <c r="V3367" s="4">
        <v>301632</v>
      </c>
      <c r="W3367" s="4" t="s">
        <v>9233</v>
      </c>
      <c r="X3367" s="4">
        <v>301632</v>
      </c>
      <c r="Y3367" s="4" t="s">
        <v>9233</v>
      </c>
      <c r="Z3367" s="4">
        <v>21</v>
      </c>
      <c r="AA3367" s="4" t="s">
        <v>104</v>
      </c>
      <c r="AB3367" s="4">
        <v>3</v>
      </c>
      <c r="AC3367" s="4" t="s">
        <v>709</v>
      </c>
      <c r="AD3367" s="36">
        <v>10</v>
      </c>
      <c r="AE3367" s="36" t="s">
        <v>9234</v>
      </c>
      <c r="AF3367" s="4"/>
      <c r="AG3367" s="4"/>
      <c r="AH3367" s="4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</row>
    <row r="3368" spans="1:46" ht="15.75" customHeight="1" x14ac:dyDescent="0.35">
      <c r="A3368" s="4">
        <v>2026</v>
      </c>
      <c r="B3368" s="4" t="s">
        <v>147</v>
      </c>
      <c r="C3368" s="4" t="s">
        <v>148</v>
      </c>
      <c r="D3368" s="55">
        <v>46003</v>
      </c>
      <c r="E3368" s="4" t="s">
        <v>3708</v>
      </c>
      <c r="F3368" s="4" t="s">
        <v>3709</v>
      </c>
      <c r="G3368" s="4" t="s">
        <v>37</v>
      </c>
      <c r="H3368" s="4" t="s">
        <v>38</v>
      </c>
      <c r="I3368" s="4" t="s">
        <v>3923</v>
      </c>
      <c r="J3368" s="4">
        <v>3</v>
      </c>
      <c r="K3368" s="55">
        <v>46057</v>
      </c>
      <c r="L3368" s="4" t="s">
        <v>860</v>
      </c>
      <c r="M3368" s="4" t="s">
        <v>2983</v>
      </c>
      <c r="N3368" s="55" t="s">
        <v>3710</v>
      </c>
      <c r="O3368" s="4" t="s">
        <v>9235</v>
      </c>
      <c r="P3368" s="55">
        <v>46057</v>
      </c>
      <c r="Q3368" s="4" t="s">
        <v>9236</v>
      </c>
      <c r="R3368" s="55">
        <v>46057</v>
      </c>
      <c r="S3368" s="4" t="s">
        <v>9237</v>
      </c>
      <c r="T3368" s="7" t="s">
        <v>1921</v>
      </c>
      <c r="U3368" s="4" t="s">
        <v>150</v>
      </c>
      <c r="V3368" s="4">
        <v>301605</v>
      </c>
      <c r="W3368" s="4" t="s">
        <v>2372</v>
      </c>
      <c r="X3368" s="4">
        <v>301605</v>
      </c>
      <c r="Y3368" s="4" t="s">
        <v>2372</v>
      </c>
      <c r="Z3368" s="4">
        <v>21</v>
      </c>
      <c r="AA3368" s="4" t="s">
        <v>104</v>
      </c>
      <c r="AB3368" s="4">
        <v>1</v>
      </c>
      <c r="AC3368" s="4" t="s">
        <v>104</v>
      </c>
      <c r="AD3368" s="36">
        <v>13</v>
      </c>
      <c r="AE3368" s="36" t="s">
        <v>7357</v>
      </c>
      <c r="AF3368" s="4"/>
      <c r="AG3368" s="4"/>
      <c r="AH3368" s="4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</row>
    <row r="3369" spans="1:46" ht="15.75" customHeight="1" x14ac:dyDescent="0.35">
      <c r="A3369" s="4">
        <v>2026</v>
      </c>
      <c r="B3369" s="4" t="s">
        <v>147</v>
      </c>
      <c r="C3369" s="4" t="s">
        <v>148</v>
      </c>
      <c r="D3369" s="55">
        <v>46002</v>
      </c>
      <c r="E3369" s="4" t="s">
        <v>3708</v>
      </c>
      <c r="F3369" s="4" t="s">
        <v>3709</v>
      </c>
      <c r="G3369" s="4" t="s">
        <v>37</v>
      </c>
      <c r="H3369" s="4" t="s">
        <v>4538</v>
      </c>
      <c r="I3369" s="4" t="s">
        <v>3923</v>
      </c>
      <c r="J3369" s="4">
        <v>1</v>
      </c>
      <c r="K3369" s="55">
        <v>46013</v>
      </c>
      <c r="L3369" s="4" t="s">
        <v>4540</v>
      </c>
      <c r="M3369" s="4" t="s">
        <v>9229</v>
      </c>
      <c r="N3369" s="55" t="s">
        <v>3710</v>
      </c>
      <c r="O3369" s="4"/>
      <c r="P3369" s="55"/>
      <c r="Q3369" s="4"/>
      <c r="R3369" s="4"/>
      <c r="S3369" s="4"/>
      <c r="T3369" s="7" t="s">
        <v>1921</v>
      </c>
      <c r="U3369" s="4" t="s">
        <v>150</v>
      </c>
      <c r="V3369" s="4">
        <v>301596</v>
      </c>
      <c r="W3369" s="4" t="s">
        <v>9238</v>
      </c>
      <c r="X3369" s="4">
        <v>301596</v>
      </c>
      <c r="Y3369" s="4" t="s">
        <v>9238</v>
      </c>
      <c r="Z3369" s="4">
        <v>21</v>
      </c>
      <c r="AA3369" s="4" t="s">
        <v>104</v>
      </c>
      <c r="AB3369" s="4">
        <v>1</v>
      </c>
      <c r="AC3369" s="4" t="s">
        <v>104</v>
      </c>
      <c r="AD3369" s="36">
        <v>4</v>
      </c>
      <c r="AE3369" s="36" t="s">
        <v>9239</v>
      </c>
      <c r="AF3369" s="4"/>
      <c r="AG3369" s="4"/>
      <c r="AH3369" s="4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</row>
    <row r="3370" spans="1:46" ht="15.75" customHeight="1" x14ac:dyDescent="0.35">
      <c r="A3370" s="4">
        <v>2026</v>
      </c>
      <c r="B3370" s="4" t="s">
        <v>147</v>
      </c>
      <c r="C3370" s="4" t="s">
        <v>148</v>
      </c>
      <c r="D3370" s="55">
        <v>46006</v>
      </c>
      <c r="E3370" s="4" t="s">
        <v>3708</v>
      </c>
      <c r="F3370" s="4" t="s">
        <v>3709</v>
      </c>
      <c r="G3370" s="4" t="s">
        <v>37</v>
      </c>
      <c r="H3370" s="4" t="s">
        <v>4538</v>
      </c>
      <c r="I3370" s="4" t="s">
        <v>3923</v>
      </c>
      <c r="J3370" s="4">
        <v>1</v>
      </c>
      <c r="K3370" s="55">
        <v>46010</v>
      </c>
      <c r="L3370" s="4" t="s">
        <v>4540</v>
      </c>
      <c r="M3370" s="4" t="s">
        <v>9229</v>
      </c>
      <c r="N3370" s="55" t="s">
        <v>3710</v>
      </c>
      <c r="O3370" s="4"/>
      <c r="P3370" s="55"/>
      <c r="Q3370" s="4"/>
      <c r="R3370" s="4"/>
      <c r="S3370" s="4"/>
      <c r="T3370" s="7" t="s">
        <v>1921</v>
      </c>
      <c r="U3370" s="4" t="s">
        <v>150</v>
      </c>
      <c r="V3370" s="4">
        <v>301687</v>
      </c>
      <c r="W3370" s="4" t="s">
        <v>9240</v>
      </c>
      <c r="X3370" s="4">
        <v>301687</v>
      </c>
      <c r="Y3370" s="4" t="s">
        <v>9240</v>
      </c>
      <c r="Z3370" s="4">
        <v>21</v>
      </c>
      <c r="AA3370" s="4" t="s">
        <v>104</v>
      </c>
      <c r="AB3370" s="4">
        <v>12</v>
      </c>
      <c r="AC3370" s="4" t="s">
        <v>812</v>
      </c>
      <c r="AD3370" s="36">
        <v>3</v>
      </c>
      <c r="AE3370" s="36" t="s">
        <v>9241</v>
      </c>
      <c r="AF3370" s="4"/>
      <c r="AG3370" s="4"/>
      <c r="AH3370" s="4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</row>
    <row r="3371" spans="1:46" ht="15.75" customHeight="1" x14ac:dyDescent="0.35">
      <c r="A3371" s="4">
        <v>2026</v>
      </c>
      <c r="B3371" s="4" t="s">
        <v>147</v>
      </c>
      <c r="C3371" s="4" t="s">
        <v>148</v>
      </c>
      <c r="D3371" s="55">
        <v>46007</v>
      </c>
      <c r="E3371" s="4" t="s">
        <v>3708</v>
      </c>
      <c r="F3371" s="4" t="s">
        <v>3709</v>
      </c>
      <c r="G3371" s="4" t="s">
        <v>37</v>
      </c>
      <c r="H3371" s="4" t="s">
        <v>4538</v>
      </c>
      <c r="I3371" s="4" t="s">
        <v>3923</v>
      </c>
      <c r="J3371" s="4">
        <v>1</v>
      </c>
      <c r="K3371" s="55">
        <v>46013</v>
      </c>
      <c r="L3371" s="4" t="s">
        <v>4540</v>
      </c>
      <c r="M3371" s="4" t="s">
        <v>9229</v>
      </c>
      <c r="N3371" s="55" t="s">
        <v>3710</v>
      </c>
      <c r="O3371" s="4"/>
      <c r="P3371" s="55"/>
      <c r="Q3371" s="4"/>
      <c r="R3371" s="4"/>
      <c r="S3371" s="4"/>
      <c r="T3371" s="61" t="s">
        <v>1921</v>
      </c>
      <c r="U3371" s="56" t="s">
        <v>150</v>
      </c>
      <c r="V3371" s="56">
        <v>301617</v>
      </c>
      <c r="W3371" s="56" t="s">
        <v>9242</v>
      </c>
      <c r="X3371" s="56">
        <v>301617</v>
      </c>
      <c r="Y3371" s="56" t="s">
        <v>9242</v>
      </c>
      <c r="Z3371" s="56">
        <v>21</v>
      </c>
      <c r="AA3371" s="56" t="s">
        <v>104</v>
      </c>
      <c r="AB3371" s="56">
        <v>2</v>
      </c>
      <c r="AC3371" s="56" t="s">
        <v>1372</v>
      </c>
      <c r="AD3371" s="37">
        <v>10</v>
      </c>
      <c r="AE3371" s="37" t="s">
        <v>9243</v>
      </c>
      <c r="AF3371" s="4"/>
      <c r="AG3371" s="4"/>
      <c r="AH3371" s="4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</row>
    <row r="3372" spans="1:46" ht="15.75" customHeight="1" x14ac:dyDescent="0.35">
      <c r="A3372" s="4">
        <v>2025</v>
      </c>
      <c r="B3372" s="4" t="s">
        <v>147</v>
      </c>
      <c r="C3372" s="4" t="s">
        <v>148</v>
      </c>
      <c r="D3372" s="55">
        <v>45999</v>
      </c>
      <c r="E3372" s="4" t="s">
        <v>3708</v>
      </c>
      <c r="F3372" s="4" t="s">
        <v>3709</v>
      </c>
      <c r="G3372" s="4" t="s">
        <v>37</v>
      </c>
      <c r="H3372" s="4" t="s">
        <v>38</v>
      </c>
      <c r="I3372" s="4" t="s">
        <v>3923</v>
      </c>
      <c r="J3372" s="4">
        <v>3</v>
      </c>
      <c r="K3372" s="55">
        <v>46021</v>
      </c>
      <c r="L3372" s="4" t="s">
        <v>860</v>
      </c>
      <c r="M3372" s="4" t="s">
        <v>2983</v>
      </c>
      <c r="N3372" s="55" t="s">
        <v>3710</v>
      </c>
      <c r="O3372" s="4" t="s">
        <v>9244</v>
      </c>
      <c r="P3372" s="55">
        <v>46021</v>
      </c>
      <c r="Q3372" s="4" t="s">
        <v>9245</v>
      </c>
      <c r="R3372" s="4"/>
      <c r="S3372" s="4"/>
      <c r="T3372" s="7" t="s">
        <v>1921</v>
      </c>
      <c r="U3372" s="4" t="s">
        <v>150</v>
      </c>
      <c r="V3372" s="4">
        <v>301688</v>
      </c>
      <c r="W3372" s="4" t="s">
        <v>9246</v>
      </c>
      <c r="X3372" s="4">
        <v>301688</v>
      </c>
      <c r="Y3372" s="4" t="s">
        <v>9246</v>
      </c>
      <c r="Z3372" s="4">
        <v>21</v>
      </c>
      <c r="AA3372" s="4" t="s">
        <v>104</v>
      </c>
      <c r="AB3372" s="4">
        <v>12</v>
      </c>
      <c r="AC3372" s="4" t="s">
        <v>812</v>
      </c>
      <c r="AD3372" s="36">
        <v>4</v>
      </c>
      <c r="AE3372" s="36" t="s">
        <v>9247</v>
      </c>
      <c r="AF3372" s="4"/>
      <c r="AG3372" s="4"/>
      <c r="AH3372" s="4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</row>
    <row r="3373" spans="1:46" ht="15.75" customHeight="1" x14ac:dyDescent="0.35">
      <c r="A3373" s="4">
        <v>2026</v>
      </c>
      <c r="B3373" s="4" t="s">
        <v>147</v>
      </c>
      <c r="C3373" s="4" t="s">
        <v>148</v>
      </c>
      <c r="D3373" s="55">
        <v>46002</v>
      </c>
      <c r="E3373" s="4" t="s">
        <v>3708</v>
      </c>
      <c r="F3373" s="4" t="s">
        <v>3709</v>
      </c>
      <c r="G3373" s="4" t="s">
        <v>37</v>
      </c>
      <c r="H3373" s="4" t="s">
        <v>38</v>
      </c>
      <c r="I3373" s="4" t="s">
        <v>3923</v>
      </c>
      <c r="J3373" s="4">
        <v>3</v>
      </c>
      <c r="K3373" s="55">
        <v>46052</v>
      </c>
      <c r="L3373" s="4" t="s">
        <v>860</v>
      </c>
      <c r="M3373" s="4" t="s">
        <v>2983</v>
      </c>
      <c r="N3373" s="55" t="s">
        <v>4546</v>
      </c>
      <c r="O3373" s="4" t="s">
        <v>9248</v>
      </c>
      <c r="P3373" s="55">
        <v>46052</v>
      </c>
      <c r="Q3373" s="4" t="s">
        <v>9249</v>
      </c>
      <c r="R3373" s="55">
        <v>46052</v>
      </c>
      <c r="S3373" s="4" t="s">
        <v>9250</v>
      </c>
      <c r="T3373" s="7" t="s">
        <v>1921</v>
      </c>
      <c r="U3373" s="4" t="s">
        <v>150</v>
      </c>
      <c r="V3373" s="4">
        <v>300894</v>
      </c>
      <c r="W3373" s="4" t="s">
        <v>9251</v>
      </c>
      <c r="X3373" s="4">
        <v>300894</v>
      </c>
      <c r="Y3373" s="4" t="s">
        <v>9251</v>
      </c>
      <c r="Z3373" s="4">
        <v>10</v>
      </c>
      <c r="AA3373" s="4" t="s">
        <v>256</v>
      </c>
      <c r="AB3373" s="4">
        <v>1</v>
      </c>
      <c r="AC3373" s="4" t="s">
        <v>256</v>
      </c>
      <c r="AD3373" s="36">
        <v>10</v>
      </c>
      <c r="AE3373" s="36" t="s">
        <v>9252</v>
      </c>
      <c r="AF3373" s="4"/>
      <c r="AG3373" s="4"/>
      <c r="AH3373" s="4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</row>
    <row r="3374" spans="1:46" ht="15.75" customHeight="1" x14ac:dyDescent="0.35">
      <c r="A3374" s="4">
        <v>2026</v>
      </c>
      <c r="B3374" s="4" t="s">
        <v>147</v>
      </c>
      <c r="C3374" s="4" t="s">
        <v>148</v>
      </c>
      <c r="D3374" s="55">
        <v>45999</v>
      </c>
      <c r="E3374" s="4" t="s">
        <v>3708</v>
      </c>
      <c r="F3374" s="4" t="s">
        <v>3709</v>
      </c>
      <c r="G3374" s="4" t="s">
        <v>37</v>
      </c>
      <c r="H3374" s="4" t="s">
        <v>4538</v>
      </c>
      <c r="I3374" s="4" t="s">
        <v>3923</v>
      </c>
      <c r="J3374" s="4">
        <v>1</v>
      </c>
      <c r="K3374" s="55">
        <v>46008</v>
      </c>
      <c r="L3374" s="4" t="s">
        <v>4540</v>
      </c>
      <c r="M3374" s="4" t="s">
        <v>9229</v>
      </c>
      <c r="N3374" s="55" t="s">
        <v>3710</v>
      </c>
      <c r="O3374" s="4"/>
      <c r="P3374" s="55"/>
      <c r="Q3374" s="4"/>
      <c r="R3374" s="4"/>
      <c r="S3374" s="4"/>
      <c r="T3374" s="7" t="s">
        <v>1921</v>
      </c>
      <c r="U3374" s="4" t="s">
        <v>150</v>
      </c>
      <c r="V3374" s="4">
        <v>301683</v>
      </c>
      <c r="W3374" s="4" t="s">
        <v>9253</v>
      </c>
      <c r="X3374" s="4">
        <v>301683</v>
      </c>
      <c r="Y3374" s="4" t="s">
        <v>9253</v>
      </c>
      <c r="Z3374" s="4">
        <v>21</v>
      </c>
      <c r="AA3374" s="4" t="s">
        <v>104</v>
      </c>
      <c r="AB3374" s="4">
        <v>11</v>
      </c>
      <c r="AC3374" s="4" t="s">
        <v>513</v>
      </c>
      <c r="AD3374" s="36">
        <v>3</v>
      </c>
      <c r="AE3374" s="36" t="s">
        <v>9254</v>
      </c>
      <c r="AF3374" s="4"/>
      <c r="AG3374" s="4"/>
      <c r="AH3374" s="4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</row>
    <row r="3375" spans="1:46" ht="15.75" customHeight="1" x14ac:dyDescent="0.35">
      <c r="A3375" s="4">
        <v>2026</v>
      </c>
      <c r="B3375" s="4" t="s">
        <v>147</v>
      </c>
      <c r="C3375" s="4" t="s">
        <v>148</v>
      </c>
      <c r="D3375" s="55">
        <v>46004</v>
      </c>
      <c r="E3375" s="4" t="s">
        <v>3708</v>
      </c>
      <c r="F3375" s="4" t="s">
        <v>3709</v>
      </c>
      <c r="G3375" s="4" t="s">
        <v>37</v>
      </c>
      <c r="H3375" s="4" t="s">
        <v>4538</v>
      </c>
      <c r="I3375" s="4" t="s">
        <v>3923</v>
      </c>
      <c r="J3375" s="4">
        <v>1</v>
      </c>
      <c r="K3375" s="55">
        <v>46010</v>
      </c>
      <c r="L3375" s="4" t="s">
        <v>4540</v>
      </c>
      <c r="M3375" s="4" t="s">
        <v>9229</v>
      </c>
      <c r="N3375" s="55" t="s">
        <v>3710</v>
      </c>
      <c r="O3375" s="4"/>
      <c r="P3375" s="55"/>
      <c r="Q3375" s="4"/>
      <c r="R3375" s="4"/>
      <c r="S3375" s="4"/>
      <c r="T3375" s="61" t="s">
        <v>1921</v>
      </c>
      <c r="U3375" s="56" t="s">
        <v>150</v>
      </c>
      <c r="V3375" s="56">
        <v>301611</v>
      </c>
      <c r="W3375" s="56" t="s">
        <v>9255</v>
      </c>
      <c r="X3375" s="56">
        <v>301611</v>
      </c>
      <c r="Y3375" s="56" t="s">
        <v>9255</v>
      </c>
      <c r="Z3375" s="56">
        <v>21</v>
      </c>
      <c r="AA3375" s="56" t="s">
        <v>104</v>
      </c>
      <c r="AB3375" s="56">
        <v>2</v>
      </c>
      <c r="AC3375" s="56" t="s">
        <v>1372</v>
      </c>
      <c r="AD3375" s="37">
        <v>4</v>
      </c>
      <c r="AE3375" s="37" t="s">
        <v>9256</v>
      </c>
      <c r="AF3375" s="4"/>
      <c r="AG3375" s="4"/>
      <c r="AH3375" s="4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</row>
    <row r="3376" spans="1:46" ht="15.75" customHeight="1" x14ac:dyDescent="0.35">
      <c r="A3376" s="4">
        <v>2026</v>
      </c>
      <c r="B3376" s="4" t="s">
        <v>147</v>
      </c>
      <c r="C3376" s="4" t="s">
        <v>148</v>
      </c>
      <c r="D3376" s="55">
        <v>46006</v>
      </c>
      <c r="E3376" s="4" t="s">
        <v>3708</v>
      </c>
      <c r="F3376" s="4" t="s">
        <v>3709</v>
      </c>
      <c r="G3376" s="4" t="s">
        <v>37</v>
      </c>
      <c r="H3376" s="4" t="s">
        <v>38</v>
      </c>
      <c r="I3376" s="4" t="s">
        <v>3923</v>
      </c>
      <c r="J3376" s="4">
        <v>4</v>
      </c>
      <c r="K3376" s="55">
        <v>46071</v>
      </c>
      <c r="L3376" s="4" t="s">
        <v>860</v>
      </c>
      <c r="M3376" s="4" t="s">
        <v>2983</v>
      </c>
      <c r="N3376" s="55" t="s">
        <v>4546</v>
      </c>
      <c r="O3376" s="4" t="s">
        <v>9257</v>
      </c>
      <c r="P3376" s="55">
        <v>46071</v>
      </c>
      <c r="Q3376" s="4" t="s">
        <v>9258</v>
      </c>
      <c r="R3376" s="55">
        <v>46071</v>
      </c>
      <c r="S3376" s="4" t="s">
        <v>9259</v>
      </c>
      <c r="T3376" s="7" t="s">
        <v>1921</v>
      </c>
      <c r="U3376" s="4" t="s">
        <v>150</v>
      </c>
      <c r="V3376" s="4">
        <v>301693</v>
      </c>
      <c r="W3376" s="4" t="s">
        <v>9260</v>
      </c>
      <c r="X3376" s="4">
        <v>301693</v>
      </c>
      <c r="Y3376" s="4" t="s">
        <v>9260</v>
      </c>
      <c r="Z3376" s="4">
        <v>21</v>
      </c>
      <c r="AA3376" s="4" t="s">
        <v>104</v>
      </c>
      <c r="AB3376" s="4">
        <v>12</v>
      </c>
      <c r="AC3376" s="4" t="s">
        <v>812</v>
      </c>
      <c r="AD3376" s="36">
        <v>9</v>
      </c>
      <c r="AE3376" s="36" t="s">
        <v>9261</v>
      </c>
      <c r="AF3376" s="4"/>
      <c r="AG3376" s="4"/>
      <c r="AH3376" s="4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</row>
    <row r="3377" spans="1:46" ht="15.75" customHeight="1" x14ac:dyDescent="0.35">
      <c r="A3377" s="4">
        <v>2025</v>
      </c>
      <c r="B3377" s="4" t="s">
        <v>147</v>
      </c>
      <c r="C3377" s="4" t="s">
        <v>148</v>
      </c>
      <c r="D3377" s="55">
        <v>45964</v>
      </c>
      <c r="E3377" s="4" t="s">
        <v>3708</v>
      </c>
      <c r="F3377" s="4" t="s">
        <v>3709</v>
      </c>
      <c r="G3377" s="4" t="s">
        <v>37</v>
      </c>
      <c r="H3377" s="4" t="s">
        <v>38</v>
      </c>
      <c r="I3377" s="4" t="s">
        <v>4515</v>
      </c>
      <c r="J3377" s="4">
        <v>2</v>
      </c>
      <c r="K3377" s="55">
        <v>46013</v>
      </c>
      <c r="L3377" s="4" t="s">
        <v>860</v>
      </c>
      <c r="M3377" s="4" t="s">
        <v>3632</v>
      </c>
      <c r="N3377" s="55" t="s">
        <v>4516</v>
      </c>
      <c r="O3377" s="4" t="s">
        <v>9262</v>
      </c>
      <c r="P3377" s="55">
        <v>46013</v>
      </c>
      <c r="Q3377" s="4" t="s">
        <v>9263</v>
      </c>
      <c r="R3377" s="4"/>
      <c r="S3377" s="4"/>
      <c r="T3377" s="7" t="s">
        <v>1921</v>
      </c>
      <c r="U3377" s="4" t="s">
        <v>150</v>
      </c>
      <c r="V3377" s="4">
        <v>300071</v>
      </c>
      <c r="W3377" s="4" t="s">
        <v>9264</v>
      </c>
      <c r="X3377" s="4">
        <v>300071</v>
      </c>
      <c r="Y3377" s="4" t="s">
        <v>9264</v>
      </c>
      <c r="Z3377" s="4">
        <v>1</v>
      </c>
      <c r="AA3377" s="4" t="s">
        <v>67</v>
      </c>
      <c r="AB3377" s="4">
        <v>6</v>
      </c>
      <c r="AC3377" s="4" t="s">
        <v>5790</v>
      </c>
      <c r="AD3377" s="36">
        <v>6</v>
      </c>
      <c r="AE3377" s="36" t="s">
        <v>9265</v>
      </c>
      <c r="AF3377" s="4"/>
      <c r="AG3377" s="4"/>
      <c r="AH3377" s="4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</row>
    <row r="3378" spans="1:46" ht="15.75" customHeight="1" x14ac:dyDescent="0.35">
      <c r="A3378" s="4">
        <v>2025</v>
      </c>
      <c r="B3378" s="4" t="s">
        <v>147</v>
      </c>
      <c r="C3378" s="4" t="s">
        <v>148</v>
      </c>
      <c r="D3378" s="55">
        <v>45986</v>
      </c>
      <c r="E3378" s="4" t="s">
        <v>3708</v>
      </c>
      <c r="F3378" s="4" t="s">
        <v>3709</v>
      </c>
      <c r="G3378" s="4" t="s">
        <v>37</v>
      </c>
      <c r="H3378" s="4" t="s">
        <v>38</v>
      </c>
      <c r="I3378" s="4" t="s">
        <v>4515</v>
      </c>
      <c r="J3378" s="4">
        <v>3</v>
      </c>
      <c r="K3378" s="55">
        <v>46013</v>
      </c>
      <c r="L3378" s="4" t="s">
        <v>860</v>
      </c>
      <c r="M3378" s="4" t="s">
        <v>3632</v>
      </c>
      <c r="N3378" s="55" t="s">
        <v>4516</v>
      </c>
      <c r="O3378" s="4" t="s">
        <v>9266</v>
      </c>
      <c r="P3378" s="55">
        <v>46013</v>
      </c>
      <c r="Q3378" s="4" t="s">
        <v>9267</v>
      </c>
      <c r="R3378" s="4"/>
      <c r="S3378" s="4"/>
      <c r="T3378" s="7" t="s">
        <v>1921</v>
      </c>
      <c r="U3378" s="4" t="s">
        <v>150</v>
      </c>
      <c r="V3378" s="4">
        <v>300013</v>
      </c>
      <c r="W3378" s="4" t="s">
        <v>7553</v>
      </c>
      <c r="X3378" s="4">
        <v>300013</v>
      </c>
      <c r="Y3378" s="4" t="s">
        <v>7553</v>
      </c>
      <c r="Z3378" s="4">
        <v>1</v>
      </c>
      <c r="AA3378" s="4" t="s">
        <v>67</v>
      </c>
      <c r="AB3378" s="4">
        <v>1</v>
      </c>
      <c r="AC3378" s="4" t="s">
        <v>68</v>
      </c>
      <c r="AD3378" s="36">
        <v>13</v>
      </c>
      <c r="AE3378" s="36" t="s">
        <v>7554</v>
      </c>
      <c r="AF3378" s="4"/>
      <c r="AG3378" s="4"/>
      <c r="AH3378" s="4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  <c r="AS3378" s="6"/>
      <c r="AT3378" s="6"/>
    </row>
    <row r="3379" spans="1:46" ht="15.75" customHeight="1" x14ac:dyDescent="0.35">
      <c r="A3379" s="4">
        <v>2026</v>
      </c>
      <c r="B3379" s="4" t="s">
        <v>147</v>
      </c>
      <c r="C3379" s="4" t="s">
        <v>148</v>
      </c>
      <c r="D3379" s="55">
        <v>46006</v>
      </c>
      <c r="E3379" s="4" t="s">
        <v>3708</v>
      </c>
      <c r="F3379" s="4" t="s">
        <v>3709</v>
      </c>
      <c r="G3379" s="4" t="s">
        <v>37</v>
      </c>
      <c r="H3379" s="4" t="s">
        <v>38</v>
      </c>
      <c r="I3379" s="4" t="s">
        <v>4515</v>
      </c>
      <c r="J3379" s="56">
        <v>2</v>
      </c>
      <c r="K3379" s="57">
        <v>46035</v>
      </c>
      <c r="L3379" s="4" t="s">
        <v>860</v>
      </c>
      <c r="M3379" s="4" t="s">
        <v>3632</v>
      </c>
      <c r="N3379" s="55" t="s">
        <v>4516</v>
      </c>
      <c r="O3379" s="4" t="s">
        <v>9268</v>
      </c>
      <c r="P3379" s="55">
        <v>46035</v>
      </c>
      <c r="Q3379" s="4" t="s">
        <v>9269</v>
      </c>
      <c r="R3379" s="58">
        <v>46036</v>
      </c>
      <c r="S3379" s="4" t="s">
        <v>9270</v>
      </c>
      <c r="T3379" s="7" t="s">
        <v>1921</v>
      </c>
      <c r="U3379" s="4" t="s">
        <v>150</v>
      </c>
      <c r="V3379" s="4">
        <v>300038</v>
      </c>
      <c r="W3379" s="4" t="s">
        <v>9271</v>
      </c>
      <c r="X3379" s="4">
        <v>300038</v>
      </c>
      <c r="Y3379" s="4" t="s">
        <v>9271</v>
      </c>
      <c r="Z3379" s="4">
        <v>1</v>
      </c>
      <c r="AA3379" s="4" t="s">
        <v>67</v>
      </c>
      <c r="AB3379" s="4">
        <v>3</v>
      </c>
      <c r="AC3379" s="4" t="s">
        <v>6151</v>
      </c>
      <c r="AD3379" s="36">
        <v>11</v>
      </c>
      <c r="AE3379" s="36" t="s">
        <v>9272</v>
      </c>
      <c r="AF3379" s="4"/>
      <c r="AG3379" s="4"/>
      <c r="AH3379" s="4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  <c r="AS3379" s="6"/>
      <c r="AT3379" s="6"/>
    </row>
    <row r="3380" spans="1:46" ht="15.75" customHeight="1" x14ac:dyDescent="0.35">
      <c r="A3380" s="4">
        <v>2026</v>
      </c>
      <c r="B3380" s="4" t="s">
        <v>147</v>
      </c>
      <c r="C3380" s="4" t="s">
        <v>148</v>
      </c>
      <c r="D3380" s="55">
        <v>46003</v>
      </c>
      <c r="E3380" s="4" t="s">
        <v>3708</v>
      </c>
      <c r="F3380" s="4" t="s">
        <v>3709</v>
      </c>
      <c r="G3380" s="4" t="s">
        <v>37</v>
      </c>
      <c r="H3380" s="4" t="s">
        <v>38</v>
      </c>
      <c r="I3380" s="4" t="s">
        <v>4515</v>
      </c>
      <c r="J3380" s="4">
        <v>4</v>
      </c>
      <c r="K3380" s="55">
        <v>46092</v>
      </c>
      <c r="L3380" s="4" t="s">
        <v>860</v>
      </c>
      <c r="M3380" s="4" t="s">
        <v>3632</v>
      </c>
      <c r="N3380" s="55" t="s">
        <v>4516</v>
      </c>
      <c r="O3380" s="4" t="s">
        <v>9273</v>
      </c>
      <c r="P3380" s="55">
        <v>46092</v>
      </c>
      <c r="Q3380" s="4" t="s">
        <v>9274</v>
      </c>
      <c r="R3380" s="55">
        <v>46092</v>
      </c>
      <c r="S3380" s="4" t="s">
        <v>9275</v>
      </c>
      <c r="T3380" s="7" t="s">
        <v>1921</v>
      </c>
      <c r="U3380" s="4" t="s">
        <v>150</v>
      </c>
      <c r="V3380" s="4">
        <v>300059</v>
      </c>
      <c r="W3380" s="4" t="s">
        <v>9276</v>
      </c>
      <c r="X3380" s="4">
        <v>300059</v>
      </c>
      <c r="Y3380" s="4" t="s">
        <v>9276</v>
      </c>
      <c r="Z3380" s="4">
        <v>1</v>
      </c>
      <c r="AA3380" s="4" t="s">
        <v>67</v>
      </c>
      <c r="AB3380" s="4">
        <v>5</v>
      </c>
      <c r="AC3380" s="4" t="s">
        <v>2660</v>
      </c>
      <c r="AD3380" s="36">
        <v>17</v>
      </c>
      <c r="AE3380" s="36" t="s">
        <v>9277</v>
      </c>
      <c r="AF3380" s="4"/>
      <c r="AG3380" s="4"/>
      <c r="AH3380" s="4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  <c r="AS3380" s="6"/>
      <c r="AT3380" s="6"/>
    </row>
    <row r="3381" spans="1:46" ht="15.75" customHeight="1" x14ac:dyDescent="0.35">
      <c r="A3381" s="4">
        <v>2025</v>
      </c>
      <c r="B3381" s="4" t="s">
        <v>147</v>
      </c>
      <c r="C3381" s="4" t="s">
        <v>148</v>
      </c>
      <c r="D3381" s="55">
        <v>46006</v>
      </c>
      <c r="E3381" s="4" t="s">
        <v>3708</v>
      </c>
      <c r="F3381" s="4" t="s">
        <v>3709</v>
      </c>
      <c r="G3381" s="4" t="s">
        <v>37</v>
      </c>
      <c r="H3381" s="4" t="s">
        <v>38</v>
      </c>
      <c r="I3381" s="4" t="s">
        <v>2755</v>
      </c>
      <c r="J3381" s="4">
        <v>3</v>
      </c>
      <c r="K3381" s="55">
        <v>46015</v>
      </c>
      <c r="L3381" s="4" t="s">
        <v>860</v>
      </c>
      <c r="M3381" s="4" t="s">
        <v>3026</v>
      </c>
      <c r="N3381" s="55" t="s">
        <v>3710</v>
      </c>
      <c r="O3381" s="4" t="s">
        <v>9278</v>
      </c>
      <c r="P3381" s="55">
        <v>46015</v>
      </c>
      <c r="Q3381" s="4" t="s">
        <v>9279</v>
      </c>
      <c r="R3381" s="4"/>
      <c r="S3381" s="4"/>
      <c r="T3381" s="7" t="s">
        <v>1921</v>
      </c>
      <c r="U3381" s="4" t="s">
        <v>150</v>
      </c>
      <c r="V3381" s="4">
        <v>301722</v>
      </c>
      <c r="W3381" s="4" t="s">
        <v>9280</v>
      </c>
      <c r="X3381" s="4">
        <v>301722</v>
      </c>
      <c r="Y3381" s="4" t="s">
        <v>9280</v>
      </c>
      <c r="Z3381" s="4">
        <v>22</v>
      </c>
      <c r="AA3381" s="4" t="s">
        <v>108</v>
      </c>
      <c r="AB3381" s="4">
        <v>4</v>
      </c>
      <c r="AC3381" s="4" t="s">
        <v>5748</v>
      </c>
      <c r="AD3381" s="36"/>
      <c r="AE3381" s="36" t="s">
        <v>9281</v>
      </c>
      <c r="AF3381" s="4"/>
      <c r="AG3381" s="4"/>
      <c r="AH3381" s="4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  <c r="AS3381" s="6"/>
      <c r="AT3381" s="6"/>
    </row>
    <row r="3382" spans="1:46" ht="15.75" customHeight="1" x14ac:dyDescent="0.35">
      <c r="A3382" s="4">
        <v>2026</v>
      </c>
      <c r="B3382" s="4" t="s">
        <v>147</v>
      </c>
      <c r="C3382" s="4" t="s">
        <v>148</v>
      </c>
      <c r="D3382" s="55">
        <v>46000</v>
      </c>
      <c r="E3382" s="4" t="s">
        <v>6721</v>
      </c>
      <c r="F3382" s="4" t="s">
        <v>3709</v>
      </c>
      <c r="G3382" s="4" t="s">
        <v>37</v>
      </c>
      <c r="H3382" s="4" t="s">
        <v>38</v>
      </c>
      <c r="I3382" s="4" t="s">
        <v>5120</v>
      </c>
      <c r="J3382" s="4">
        <v>3</v>
      </c>
      <c r="K3382" s="55">
        <v>46169</v>
      </c>
      <c r="L3382" s="4" t="s">
        <v>860</v>
      </c>
      <c r="M3382" s="4" t="s">
        <v>4545</v>
      </c>
      <c r="N3382" s="55" t="s">
        <v>3710</v>
      </c>
      <c r="O3382" s="4" t="s">
        <v>9282</v>
      </c>
      <c r="P3382" s="55">
        <v>46169</v>
      </c>
      <c r="Q3382" s="4" t="s">
        <v>9283</v>
      </c>
      <c r="R3382" s="4"/>
      <c r="S3382" s="4"/>
      <c r="T3382" s="7" t="s">
        <v>1921</v>
      </c>
      <c r="U3382" s="4" t="s">
        <v>150</v>
      </c>
      <c r="V3382" s="4">
        <v>301057</v>
      </c>
      <c r="W3382" s="4" t="s">
        <v>9284</v>
      </c>
      <c r="X3382" s="4">
        <v>301057</v>
      </c>
      <c r="Y3382" s="4" t="s">
        <v>9284</v>
      </c>
      <c r="Z3382" s="4">
        <v>12</v>
      </c>
      <c r="AA3382" s="4" t="s">
        <v>83</v>
      </c>
      <c r="AB3382" s="4">
        <v>4</v>
      </c>
      <c r="AC3382" s="4" t="s">
        <v>2670</v>
      </c>
      <c r="AD3382" s="36">
        <v>6</v>
      </c>
      <c r="AE3382" s="36" t="s">
        <v>9285</v>
      </c>
      <c r="AF3382" s="4"/>
      <c r="AG3382" s="4"/>
      <c r="AH3382" s="4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</row>
    <row r="3383" spans="1:46" ht="15.75" customHeight="1" x14ac:dyDescent="0.35">
      <c r="A3383" s="4">
        <v>2026</v>
      </c>
      <c r="B3383" s="4" t="s">
        <v>147</v>
      </c>
      <c r="C3383" s="4" t="s">
        <v>148</v>
      </c>
      <c r="D3383" s="55">
        <v>46000</v>
      </c>
      <c r="E3383" s="4" t="s">
        <v>3708</v>
      </c>
      <c r="F3383" s="4" t="s">
        <v>3709</v>
      </c>
      <c r="G3383" s="4" t="s">
        <v>37</v>
      </c>
      <c r="H3383" s="4" t="s">
        <v>38</v>
      </c>
      <c r="I3383" s="4" t="s">
        <v>5120</v>
      </c>
      <c r="J3383" s="56">
        <v>3</v>
      </c>
      <c r="K3383" s="57">
        <v>46079</v>
      </c>
      <c r="L3383" s="4" t="s">
        <v>860</v>
      </c>
      <c r="M3383" s="4" t="s">
        <v>4545</v>
      </c>
      <c r="N3383" s="55" t="s">
        <v>3710</v>
      </c>
      <c r="O3383" s="4" t="s">
        <v>9286</v>
      </c>
      <c r="P3383" s="55">
        <v>46079</v>
      </c>
      <c r="Q3383" s="4" t="s">
        <v>9287</v>
      </c>
      <c r="R3383" s="55">
        <v>46080</v>
      </c>
      <c r="S3383" s="4" t="s">
        <v>9288</v>
      </c>
      <c r="T3383" s="7" t="s">
        <v>1921</v>
      </c>
      <c r="U3383" s="4" t="s">
        <v>150</v>
      </c>
      <c r="V3383" s="4">
        <v>301051</v>
      </c>
      <c r="W3383" s="4" t="s">
        <v>9289</v>
      </c>
      <c r="X3383" s="4">
        <v>301051</v>
      </c>
      <c r="Y3383" s="4" t="s">
        <v>9289</v>
      </c>
      <c r="Z3383" s="4">
        <v>12</v>
      </c>
      <c r="AA3383" s="4" t="s">
        <v>83</v>
      </c>
      <c r="AB3383" s="4">
        <v>3</v>
      </c>
      <c r="AC3383" s="4" t="s">
        <v>765</v>
      </c>
      <c r="AD3383" s="36">
        <v>6</v>
      </c>
      <c r="AE3383" s="36" t="s">
        <v>9290</v>
      </c>
      <c r="AF3383" s="4"/>
      <c r="AG3383" s="4"/>
      <c r="AH3383" s="4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  <c r="AS3383" s="6"/>
      <c r="AT3383" s="6"/>
    </row>
    <row r="3384" spans="1:46" ht="15.75" customHeight="1" x14ac:dyDescent="0.35">
      <c r="A3384" s="4">
        <v>2026</v>
      </c>
      <c r="B3384" s="4" t="s">
        <v>147</v>
      </c>
      <c r="C3384" s="4" t="s">
        <v>148</v>
      </c>
      <c r="D3384" s="55">
        <v>46006</v>
      </c>
      <c r="E3384" s="4" t="s">
        <v>3708</v>
      </c>
      <c r="F3384" s="4" t="s">
        <v>3709</v>
      </c>
      <c r="G3384" s="4" t="s">
        <v>37</v>
      </c>
      <c r="H3384" s="4" t="s">
        <v>4538</v>
      </c>
      <c r="I3384" s="4" t="s">
        <v>5120</v>
      </c>
      <c r="J3384" s="4">
        <v>2</v>
      </c>
      <c r="K3384" s="55">
        <v>46068</v>
      </c>
      <c r="L3384" s="4" t="s">
        <v>4540</v>
      </c>
      <c r="M3384" s="4"/>
      <c r="N3384" s="55" t="s">
        <v>3710</v>
      </c>
      <c r="O3384" s="4"/>
      <c r="P3384" s="55"/>
      <c r="Q3384" s="4"/>
      <c r="R3384" s="4"/>
      <c r="S3384" s="4"/>
      <c r="T3384" s="7" t="s">
        <v>1921</v>
      </c>
      <c r="U3384" s="4" t="s">
        <v>150</v>
      </c>
      <c r="V3384" s="4">
        <v>301114</v>
      </c>
      <c r="W3384" s="4" t="s">
        <v>9291</v>
      </c>
      <c r="X3384" s="4">
        <v>301114</v>
      </c>
      <c r="Y3384" s="4" t="s">
        <v>9291</v>
      </c>
      <c r="Z3384" s="4">
        <v>12</v>
      </c>
      <c r="AA3384" s="4" t="s">
        <v>83</v>
      </c>
      <c r="AB3384" s="4">
        <v>8</v>
      </c>
      <c r="AC3384" s="4" t="s">
        <v>1303</v>
      </c>
      <c r="AD3384" s="36">
        <v>7</v>
      </c>
      <c r="AE3384" s="36" t="s">
        <v>9292</v>
      </c>
      <c r="AF3384" s="4"/>
      <c r="AG3384" s="4"/>
      <c r="AH3384" s="4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  <c r="AS3384" s="6"/>
      <c r="AT3384" s="6"/>
    </row>
    <row r="3385" spans="1:46" ht="15.75" customHeight="1" x14ac:dyDescent="0.35">
      <c r="A3385" s="4">
        <v>2026</v>
      </c>
      <c r="B3385" s="4" t="s">
        <v>147</v>
      </c>
      <c r="C3385" s="4" t="s">
        <v>148</v>
      </c>
      <c r="D3385" s="55">
        <v>45993</v>
      </c>
      <c r="E3385" s="4" t="s">
        <v>3708</v>
      </c>
      <c r="F3385" s="4" t="s">
        <v>3709</v>
      </c>
      <c r="G3385" s="4" t="s">
        <v>37</v>
      </c>
      <c r="H3385" s="4" t="s">
        <v>38</v>
      </c>
      <c r="I3385" s="4" t="s">
        <v>5120</v>
      </c>
      <c r="J3385" s="4">
        <v>3</v>
      </c>
      <c r="K3385" s="55">
        <v>46049</v>
      </c>
      <c r="L3385" s="4" t="s">
        <v>860</v>
      </c>
      <c r="M3385" s="4" t="s">
        <v>6193</v>
      </c>
      <c r="N3385" s="55" t="s">
        <v>3710</v>
      </c>
      <c r="O3385" s="4" t="s">
        <v>9293</v>
      </c>
      <c r="P3385" s="55">
        <v>46049</v>
      </c>
      <c r="Q3385" s="4" t="s">
        <v>9294</v>
      </c>
      <c r="R3385" s="55">
        <v>46049</v>
      </c>
      <c r="S3385" s="4" t="s">
        <v>9295</v>
      </c>
      <c r="T3385" s="7" t="s">
        <v>1921</v>
      </c>
      <c r="U3385" s="4" t="s">
        <v>150</v>
      </c>
      <c r="V3385" s="4">
        <v>300186</v>
      </c>
      <c r="W3385" s="4" t="s">
        <v>9296</v>
      </c>
      <c r="X3385" s="4">
        <v>300186</v>
      </c>
      <c r="Y3385" s="4" t="s">
        <v>9296</v>
      </c>
      <c r="Z3385" s="4">
        <v>2</v>
      </c>
      <c r="AA3385" s="4" t="s">
        <v>72</v>
      </c>
      <c r="AB3385" s="4">
        <v>13</v>
      </c>
      <c r="AC3385" s="4" t="s">
        <v>3435</v>
      </c>
      <c r="AD3385" s="36">
        <v>6</v>
      </c>
      <c r="AE3385" s="36" t="s">
        <v>9297</v>
      </c>
      <c r="AF3385" s="4"/>
      <c r="AG3385" s="4"/>
      <c r="AH3385" s="4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  <c r="AS3385" s="6"/>
      <c r="AT3385" s="6"/>
    </row>
    <row r="3386" spans="1:46" ht="15.75" customHeight="1" x14ac:dyDescent="0.35">
      <c r="A3386" s="4">
        <v>2025</v>
      </c>
      <c r="B3386" s="4" t="s">
        <v>147</v>
      </c>
      <c r="C3386" s="4" t="s">
        <v>148</v>
      </c>
      <c r="D3386" s="55">
        <v>46003</v>
      </c>
      <c r="E3386" s="4" t="s">
        <v>4533</v>
      </c>
      <c r="F3386" s="4" t="s">
        <v>3709</v>
      </c>
      <c r="G3386" s="4" t="s">
        <v>921</v>
      </c>
      <c r="H3386" s="4" t="s">
        <v>38</v>
      </c>
      <c r="I3386" s="4" t="s">
        <v>4520</v>
      </c>
      <c r="J3386" s="4">
        <v>1</v>
      </c>
      <c r="K3386" s="55">
        <v>46021</v>
      </c>
      <c r="L3386" s="4" t="s">
        <v>860</v>
      </c>
      <c r="M3386" s="4" t="s">
        <v>4545</v>
      </c>
      <c r="N3386" s="55" t="s">
        <v>3710</v>
      </c>
      <c r="O3386" s="4" t="s">
        <v>9298</v>
      </c>
      <c r="P3386" s="55">
        <v>46021</v>
      </c>
      <c r="Q3386" s="4" t="s">
        <v>9299</v>
      </c>
      <c r="R3386" s="4"/>
      <c r="S3386" s="4"/>
      <c r="T3386" s="7" t="s">
        <v>1921</v>
      </c>
      <c r="U3386" s="4" t="s">
        <v>150</v>
      </c>
      <c r="V3386" s="4">
        <v>300584</v>
      </c>
      <c r="W3386" s="4" t="s">
        <v>5154</v>
      </c>
      <c r="X3386" s="4">
        <v>300584</v>
      </c>
      <c r="Y3386" s="4" t="s">
        <v>5154</v>
      </c>
      <c r="Z3386" s="4">
        <v>6</v>
      </c>
      <c r="AA3386" s="4" t="s">
        <v>413</v>
      </c>
      <c r="AB3386" s="4">
        <v>4</v>
      </c>
      <c r="AC3386" s="4" t="s">
        <v>1215</v>
      </c>
      <c r="AD3386" s="36">
        <v>7</v>
      </c>
      <c r="AE3386" s="36" t="s">
        <v>5155</v>
      </c>
      <c r="AF3386" s="4"/>
      <c r="AG3386" s="4"/>
      <c r="AH3386" s="4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  <c r="AS3386" s="6"/>
      <c r="AT3386" s="6"/>
    </row>
    <row r="3387" spans="1:46" ht="15.75" customHeight="1" x14ac:dyDescent="0.35">
      <c r="A3387" s="4">
        <v>2025</v>
      </c>
      <c r="B3387" s="4" t="s">
        <v>147</v>
      </c>
      <c r="C3387" s="4" t="s">
        <v>148</v>
      </c>
      <c r="D3387" s="55">
        <v>46010</v>
      </c>
      <c r="E3387" s="4" t="s">
        <v>3708</v>
      </c>
      <c r="F3387" s="4" t="s">
        <v>3709</v>
      </c>
      <c r="G3387" s="4" t="s">
        <v>37</v>
      </c>
      <c r="H3387" s="4" t="s">
        <v>38</v>
      </c>
      <c r="I3387" s="4" t="s">
        <v>2755</v>
      </c>
      <c r="J3387" s="4">
        <v>3</v>
      </c>
      <c r="K3387" s="55">
        <v>46020</v>
      </c>
      <c r="L3387" s="4" t="s">
        <v>860</v>
      </c>
      <c r="M3387" s="4" t="s">
        <v>3026</v>
      </c>
      <c r="N3387" s="55" t="s">
        <v>3710</v>
      </c>
      <c r="O3387" s="4" t="s">
        <v>9300</v>
      </c>
      <c r="P3387" s="55">
        <v>46020</v>
      </c>
      <c r="Q3387" s="4" t="s">
        <v>9301</v>
      </c>
      <c r="R3387" s="4"/>
      <c r="S3387" s="4"/>
      <c r="T3387" s="4">
        <v>0</v>
      </c>
      <c r="U3387" s="4" t="s">
        <v>150</v>
      </c>
      <c r="V3387" s="4">
        <v>300755</v>
      </c>
      <c r="W3387" s="4" t="s">
        <v>3169</v>
      </c>
      <c r="X3387" s="4">
        <v>300755</v>
      </c>
      <c r="Y3387" s="4" t="s">
        <v>3169</v>
      </c>
      <c r="Z3387" s="4">
        <v>8</v>
      </c>
      <c r="AA3387" s="4" t="s">
        <v>191</v>
      </c>
      <c r="AB3387" s="4">
        <v>9</v>
      </c>
      <c r="AC3387" s="4" t="s">
        <v>260</v>
      </c>
      <c r="AD3387" s="36">
        <v>8</v>
      </c>
      <c r="AE3387" s="36" t="s">
        <v>3170</v>
      </c>
      <c r="AF3387" s="4"/>
      <c r="AG3387" s="4"/>
      <c r="AH3387" s="4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  <c r="AS3387" s="6"/>
      <c r="AT3387" s="6"/>
    </row>
    <row r="3388" spans="1:46" ht="15.75" customHeight="1" x14ac:dyDescent="0.35">
      <c r="A3388" s="4">
        <v>2025</v>
      </c>
      <c r="B3388" s="4" t="s">
        <v>34</v>
      </c>
      <c r="C3388" s="4" t="s">
        <v>244</v>
      </c>
      <c r="D3388" s="55">
        <v>46014</v>
      </c>
      <c r="E3388" s="4" t="s">
        <v>3708</v>
      </c>
      <c r="F3388" s="4" t="s">
        <v>3709</v>
      </c>
      <c r="G3388" s="4" t="s">
        <v>37</v>
      </c>
      <c r="H3388" s="4" t="s">
        <v>38</v>
      </c>
      <c r="I3388" s="4" t="s">
        <v>2948</v>
      </c>
      <c r="J3388" s="4">
        <v>5</v>
      </c>
      <c r="K3388" s="55">
        <v>46020</v>
      </c>
      <c r="L3388" s="4" t="s">
        <v>860</v>
      </c>
      <c r="M3388" s="4" t="s">
        <v>4585</v>
      </c>
      <c r="N3388" s="55" t="s">
        <v>4516</v>
      </c>
      <c r="O3388" s="4" t="s">
        <v>9302</v>
      </c>
      <c r="P3388" s="55">
        <v>46020</v>
      </c>
      <c r="Q3388" s="4" t="s">
        <v>9303</v>
      </c>
      <c r="R3388" s="4"/>
      <c r="S3388" s="4"/>
      <c r="T3388" s="4">
        <v>10</v>
      </c>
      <c r="U3388" s="4" t="s">
        <v>246</v>
      </c>
      <c r="V3388" s="4">
        <v>527</v>
      </c>
      <c r="W3388" s="4" t="s">
        <v>888</v>
      </c>
      <c r="X3388" s="4">
        <v>105</v>
      </c>
      <c r="Y3388" s="4" t="s">
        <v>889</v>
      </c>
      <c r="Z3388" s="4">
        <v>19</v>
      </c>
      <c r="AA3388" s="4" t="s">
        <v>99</v>
      </c>
      <c r="AB3388" s="4">
        <v>1</v>
      </c>
      <c r="AC3388" s="4" t="s">
        <v>99</v>
      </c>
      <c r="AD3388" s="36">
        <v>13</v>
      </c>
      <c r="AE3388" s="36" t="s">
        <v>100</v>
      </c>
      <c r="AF3388" s="4"/>
      <c r="AG3388" s="4"/>
      <c r="AH3388" s="4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  <c r="AS3388" s="6"/>
      <c r="AT3388" s="6"/>
    </row>
    <row r="3389" spans="1:46" ht="15.75" customHeight="1" x14ac:dyDescent="0.35">
      <c r="A3389" s="4">
        <v>2026</v>
      </c>
      <c r="B3389" s="4" t="s">
        <v>147</v>
      </c>
      <c r="C3389" s="4" t="s">
        <v>148</v>
      </c>
      <c r="D3389" s="55">
        <v>45996</v>
      </c>
      <c r="E3389" s="4" t="s">
        <v>3708</v>
      </c>
      <c r="F3389" s="4" t="s">
        <v>3709</v>
      </c>
      <c r="G3389" s="4" t="s">
        <v>37</v>
      </c>
      <c r="H3389" s="4" t="s">
        <v>4538</v>
      </c>
      <c r="I3389" s="4" t="s">
        <v>5120</v>
      </c>
      <c r="J3389" s="4"/>
      <c r="K3389" s="55">
        <v>46019</v>
      </c>
      <c r="L3389" s="4" t="s">
        <v>4540</v>
      </c>
      <c r="M3389" s="4"/>
      <c r="N3389" s="55" t="s">
        <v>3710</v>
      </c>
      <c r="O3389" s="4"/>
      <c r="P3389" s="55"/>
      <c r="Q3389" s="4"/>
      <c r="R3389" s="4"/>
      <c r="S3389" s="4"/>
      <c r="T3389" s="4">
        <v>0</v>
      </c>
      <c r="U3389" s="4" t="s">
        <v>150</v>
      </c>
      <c r="V3389" s="4">
        <v>300198</v>
      </c>
      <c r="W3389" s="4" t="s">
        <v>9304</v>
      </c>
      <c r="X3389" s="4">
        <v>300198</v>
      </c>
      <c r="Y3389" s="4" t="s">
        <v>9304</v>
      </c>
      <c r="Z3389" s="4">
        <v>2</v>
      </c>
      <c r="AA3389" s="4" t="s">
        <v>72</v>
      </c>
      <c r="AB3389" s="4">
        <v>14</v>
      </c>
      <c r="AC3389" s="4" t="s">
        <v>2364</v>
      </c>
      <c r="AD3389" s="36">
        <v>10</v>
      </c>
      <c r="AE3389" s="36" t="s">
        <v>9305</v>
      </c>
      <c r="AF3389" s="4"/>
      <c r="AG3389" s="4"/>
      <c r="AH3389" s="4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</row>
    <row r="3390" spans="1:46" ht="15.75" customHeight="1" x14ac:dyDescent="0.35">
      <c r="A3390" s="4">
        <v>2026</v>
      </c>
      <c r="B3390" s="4" t="s">
        <v>147</v>
      </c>
      <c r="C3390" s="4" t="s">
        <v>207</v>
      </c>
      <c r="D3390" s="55">
        <v>46010</v>
      </c>
      <c r="E3390" s="4" t="s">
        <v>3708</v>
      </c>
      <c r="F3390" s="4" t="s">
        <v>3709</v>
      </c>
      <c r="G3390" s="4" t="s">
        <v>37</v>
      </c>
      <c r="H3390" s="4" t="s">
        <v>38</v>
      </c>
      <c r="I3390" s="4" t="s">
        <v>4515</v>
      </c>
      <c r="J3390" s="4">
        <v>3</v>
      </c>
      <c r="K3390" s="55">
        <v>46065</v>
      </c>
      <c r="L3390" s="4" t="s">
        <v>860</v>
      </c>
      <c r="M3390" s="4" t="s">
        <v>3632</v>
      </c>
      <c r="N3390" s="55" t="s">
        <v>4516</v>
      </c>
      <c r="O3390" s="4" t="s">
        <v>9306</v>
      </c>
      <c r="P3390" s="55">
        <v>46065</v>
      </c>
      <c r="Q3390" s="4" t="s">
        <v>9307</v>
      </c>
      <c r="R3390" s="55">
        <v>46065</v>
      </c>
      <c r="S3390" s="4" t="s">
        <v>9308</v>
      </c>
      <c r="T3390" s="4">
        <v>0</v>
      </c>
      <c r="U3390" s="4" t="s">
        <v>150</v>
      </c>
      <c r="V3390" s="4">
        <v>300001</v>
      </c>
      <c r="W3390" s="4" t="s">
        <v>718</v>
      </c>
      <c r="X3390" s="4">
        <v>300001</v>
      </c>
      <c r="Y3390" s="4" t="s">
        <v>718</v>
      </c>
      <c r="Z3390" s="4">
        <v>1</v>
      </c>
      <c r="AA3390" s="4" t="s">
        <v>67</v>
      </c>
      <c r="AB3390" s="4">
        <v>1</v>
      </c>
      <c r="AC3390" s="4" t="s">
        <v>68</v>
      </c>
      <c r="AD3390" s="36">
        <v>1</v>
      </c>
      <c r="AE3390" s="36" t="s">
        <v>68</v>
      </c>
      <c r="AF3390" s="4"/>
      <c r="AG3390" s="4"/>
      <c r="AH3390" s="4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  <c r="AS3390" s="6"/>
      <c r="AT3390" s="6"/>
    </row>
    <row r="3391" spans="1:46" ht="15.75" customHeight="1" x14ac:dyDescent="0.35">
      <c r="A3391" s="4">
        <v>2026</v>
      </c>
      <c r="B3391" s="4" t="s">
        <v>147</v>
      </c>
      <c r="C3391" s="4" t="s">
        <v>148</v>
      </c>
      <c r="D3391" s="55">
        <v>46006</v>
      </c>
      <c r="E3391" s="4" t="s">
        <v>3708</v>
      </c>
      <c r="F3391" s="4" t="s">
        <v>3709</v>
      </c>
      <c r="G3391" s="4" t="s">
        <v>37</v>
      </c>
      <c r="H3391" s="4" t="s">
        <v>38</v>
      </c>
      <c r="I3391" s="4" t="s">
        <v>5120</v>
      </c>
      <c r="J3391" s="4">
        <v>2</v>
      </c>
      <c r="K3391" s="55">
        <v>46041</v>
      </c>
      <c r="L3391" s="4" t="s">
        <v>860</v>
      </c>
      <c r="M3391" s="4" t="s">
        <v>6193</v>
      </c>
      <c r="N3391" s="55" t="s">
        <v>4546</v>
      </c>
      <c r="O3391" s="4" t="s">
        <v>9309</v>
      </c>
      <c r="P3391" s="55">
        <v>46041</v>
      </c>
      <c r="Q3391" s="4" t="s">
        <v>9310</v>
      </c>
      <c r="R3391" s="58">
        <v>46042</v>
      </c>
      <c r="S3391" s="4" t="s">
        <v>9311</v>
      </c>
      <c r="T3391" s="4">
        <v>0</v>
      </c>
      <c r="U3391" s="4" t="s">
        <v>150</v>
      </c>
      <c r="V3391" s="4">
        <v>300124</v>
      </c>
      <c r="W3391" s="4" t="s">
        <v>9312</v>
      </c>
      <c r="X3391" s="4">
        <v>300124</v>
      </c>
      <c r="Y3391" s="4" t="s">
        <v>9312</v>
      </c>
      <c r="Z3391" s="4">
        <v>2</v>
      </c>
      <c r="AA3391" s="4" t="s">
        <v>72</v>
      </c>
      <c r="AB3391" s="56">
        <v>5</v>
      </c>
      <c r="AC3391" s="56" t="s">
        <v>1440</v>
      </c>
      <c r="AD3391" s="36">
        <v>15</v>
      </c>
      <c r="AE3391" s="36" t="s">
        <v>9313</v>
      </c>
      <c r="AF3391" s="4"/>
      <c r="AG3391" s="4"/>
      <c r="AH3391" s="4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  <c r="AS3391" s="6"/>
      <c r="AT3391" s="6"/>
    </row>
    <row r="3392" spans="1:46" ht="15.75" customHeight="1" x14ac:dyDescent="0.35">
      <c r="A3392" s="4">
        <v>2026</v>
      </c>
      <c r="B3392" s="4" t="s">
        <v>147</v>
      </c>
      <c r="C3392" s="4" t="s">
        <v>148</v>
      </c>
      <c r="D3392" s="55">
        <v>46010</v>
      </c>
      <c r="E3392" s="4" t="s">
        <v>3708</v>
      </c>
      <c r="F3392" s="4" t="s">
        <v>3709</v>
      </c>
      <c r="G3392" s="4" t="s">
        <v>37</v>
      </c>
      <c r="H3392" s="4" t="s">
        <v>38</v>
      </c>
      <c r="I3392" s="4" t="s">
        <v>4515</v>
      </c>
      <c r="J3392" s="4">
        <v>3</v>
      </c>
      <c r="K3392" s="55">
        <v>46035</v>
      </c>
      <c r="L3392" s="4" t="s">
        <v>860</v>
      </c>
      <c r="M3392" s="4" t="s">
        <v>3632</v>
      </c>
      <c r="N3392" s="55" t="s">
        <v>4516</v>
      </c>
      <c r="O3392" s="4" t="s">
        <v>9314</v>
      </c>
      <c r="P3392" s="55">
        <v>46035</v>
      </c>
      <c r="Q3392" s="4" t="s">
        <v>9315</v>
      </c>
      <c r="R3392" s="58">
        <v>46035</v>
      </c>
      <c r="S3392" s="4" t="s">
        <v>9316</v>
      </c>
      <c r="T3392" s="7" t="s">
        <v>1921</v>
      </c>
      <c r="U3392" s="4" t="s">
        <v>150</v>
      </c>
      <c r="V3392" s="4">
        <v>300004</v>
      </c>
      <c r="W3392" s="4" t="s">
        <v>9317</v>
      </c>
      <c r="X3392" s="4">
        <v>300004</v>
      </c>
      <c r="Y3392" s="4" t="s">
        <v>9317</v>
      </c>
      <c r="Z3392" s="4">
        <v>1</v>
      </c>
      <c r="AA3392" s="4" t="s">
        <v>67</v>
      </c>
      <c r="AB3392" s="4">
        <v>1</v>
      </c>
      <c r="AC3392" s="4" t="s">
        <v>68</v>
      </c>
      <c r="AD3392" s="36">
        <v>4</v>
      </c>
      <c r="AE3392" s="36" t="s">
        <v>9318</v>
      </c>
      <c r="AF3392" s="4"/>
      <c r="AG3392" s="4"/>
      <c r="AH3392" s="4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  <c r="AS3392" s="6"/>
      <c r="AT3392" s="6"/>
    </row>
    <row r="3393" spans="1:46" ht="15.75" customHeight="1" x14ac:dyDescent="0.35">
      <c r="A3393" s="4">
        <v>2026</v>
      </c>
      <c r="B3393" s="4" t="s">
        <v>147</v>
      </c>
      <c r="C3393" s="4" t="s">
        <v>148</v>
      </c>
      <c r="D3393" s="55">
        <v>46010</v>
      </c>
      <c r="E3393" s="4" t="s">
        <v>3708</v>
      </c>
      <c r="F3393" s="4" t="s">
        <v>3709</v>
      </c>
      <c r="G3393" s="4" t="s">
        <v>37</v>
      </c>
      <c r="H3393" s="4" t="s">
        <v>38</v>
      </c>
      <c r="I3393" s="4" t="s">
        <v>4515</v>
      </c>
      <c r="J3393" s="4">
        <v>4</v>
      </c>
      <c r="K3393" s="55">
        <v>46188</v>
      </c>
      <c r="L3393" s="4" t="s">
        <v>860</v>
      </c>
      <c r="M3393" s="4" t="s">
        <v>3632</v>
      </c>
      <c r="N3393" s="55" t="s">
        <v>5332</v>
      </c>
      <c r="O3393" s="55" t="s">
        <v>9319</v>
      </c>
      <c r="P3393" s="55">
        <v>46190</v>
      </c>
      <c r="Q3393" s="4" t="s">
        <v>9320</v>
      </c>
      <c r="R3393" s="55">
        <v>46190</v>
      </c>
      <c r="S3393" s="4" t="s">
        <v>9321</v>
      </c>
      <c r="T3393" s="7" t="s">
        <v>1921</v>
      </c>
      <c r="U3393" s="4" t="s">
        <v>150</v>
      </c>
      <c r="V3393" s="4">
        <v>300072</v>
      </c>
      <c r="W3393" s="4" t="s">
        <v>9322</v>
      </c>
      <c r="X3393" s="4">
        <v>300072</v>
      </c>
      <c r="Y3393" s="4" t="s">
        <v>9322</v>
      </c>
      <c r="Z3393" s="4">
        <v>1</v>
      </c>
      <c r="AA3393" s="4" t="s">
        <v>67</v>
      </c>
      <c r="AB3393" s="4">
        <v>6</v>
      </c>
      <c r="AC3393" s="4" t="s">
        <v>5790</v>
      </c>
      <c r="AD3393" s="36">
        <v>7</v>
      </c>
      <c r="AE3393" s="36" t="s">
        <v>9323</v>
      </c>
      <c r="AF3393" s="4"/>
      <c r="AG3393" s="4"/>
      <c r="AH3393" s="4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  <c r="AS3393" s="6"/>
      <c r="AT3393" s="6"/>
    </row>
    <row r="3394" spans="1:46" ht="15.75" customHeight="1" x14ac:dyDescent="0.35">
      <c r="A3394" s="4">
        <v>2026</v>
      </c>
      <c r="B3394" s="4" t="s">
        <v>147</v>
      </c>
      <c r="C3394" s="4" t="s">
        <v>148</v>
      </c>
      <c r="D3394" s="55">
        <v>46013</v>
      </c>
      <c r="E3394" s="4" t="s">
        <v>3708</v>
      </c>
      <c r="F3394" s="4" t="s">
        <v>3709</v>
      </c>
      <c r="G3394" s="4" t="s">
        <v>37</v>
      </c>
      <c r="H3394" s="4" t="s">
        <v>38</v>
      </c>
      <c r="I3394" s="4" t="s">
        <v>4515</v>
      </c>
      <c r="J3394" s="4">
        <v>3</v>
      </c>
      <c r="K3394" s="55">
        <v>46154</v>
      </c>
      <c r="L3394" s="4" t="s">
        <v>860</v>
      </c>
      <c r="M3394" s="4" t="s">
        <v>3632</v>
      </c>
      <c r="N3394" s="55" t="s">
        <v>4516</v>
      </c>
      <c r="O3394" s="55" t="s">
        <v>9324</v>
      </c>
      <c r="P3394" s="55">
        <v>46154</v>
      </c>
      <c r="Q3394" s="4" t="s">
        <v>9325</v>
      </c>
      <c r="R3394" s="55">
        <v>46154</v>
      </c>
      <c r="S3394" s="4" t="s">
        <v>9326</v>
      </c>
      <c r="T3394" s="7" t="s">
        <v>1921</v>
      </c>
      <c r="U3394" s="4" t="s">
        <v>150</v>
      </c>
      <c r="V3394" s="4">
        <v>300056</v>
      </c>
      <c r="W3394" s="4" t="s">
        <v>9327</v>
      </c>
      <c r="X3394" s="4">
        <v>300056</v>
      </c>
      <c r="Y3394" s="4" t="s">
        <v>9327</v>
      </c>
      <c r="Z3394" s="4">
        <v>1</v>
      </c>
      <c r="AA3394" s="4" t="s">
        <v>67</v>
      </c>
      <c r="AB3394" s="4">
        <v>5</v>
      </c>
      <c r="AC3394" s="4" t="s">
        <v>2660</v>
      </c>
      <c r="AD3394" s="36">
        <v>14</v>
      </c>
      <c r="AE3394" s="36" t="s">
        <v>9328</v>
      </c>
      <c r="AF3394" s="4"/>
      <c r="AG3394" s="4"/>
      <c r="AH3394" s="4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</row>
    <row r="3395" spans="1:46" ht="15.75" customHeight="1" x14ac:dyDescent="0.35">
      <c r="A3395" s="4">
        <v>2026</v>
      </c>
      <c r="B3395" s="4" t="s">
        <v>147</v>
      </c>
      <c r="C3395" s="4" t="s">
        <v>148</v>
      </c>
      <c r="D3395" s="55">
        <v>46014</v>
      </c>
      <c r="E3395" s="4" t="s">
        <v>3708</v>
      </c>
      <c r="F3395" s="4" t="s">
        <v>3709</v>
      </c>
      <c r="G3395" s="4" t="s">
        <v>37</v>
      </c>
      <c r="H3395" s="4" t="s">
        <v>38</v>
      </c>
      <c r="I3395" s="4" t="s">
        <v>4515</v>
      </c>
      <c r="J3395" s="4">
        <v>3</v>
      </c>
      <c r="K3395" s="55">
        <v>46064</v>
      </c>
      <c r="L3395" s="4" t="s">
        <v>860</v>
      </c>
      <c r="M3395" s="4" t="s">
        <v>3632</v>
      </c>
      <c r="N3395" s="55" t="s">
        <v>4516</v>
      </c>
      <c r="O3395" s="4" t="s">
        <v>9329</v>
      </c>
      <c r="P3395" s="55">
        <v>46064</v>
      </c>
      <c r="Q3395" s="4" t="s">
        <v>9330</v>
      </c>
      <c r="R3395" s="55">
        <v>46064</v>
      </c>
      <c r="S3395" s="4" t="s">
        <v>9331</v>
      </c>
      <c r="T3395" s="61" t="s">
        <v>1921</v>
      </c>
      <c r="U3395" s="56" t="s">
        <v>150</v>
      </c>
      <c r="V3395" s="56">
        <v>300021</v>
      </c>
      <c r="W3395" s="56" t="s">
        <v>9332</v>
      </c>
      <c r="X3395" s="56">
        <v>300021</v>
      </c>
      <c r="Y3395" s="56" t="s">
        <v>9332</v>
      </c>
      <c r="Z3395" s="56">
        <v>1</v>
      </c>
      <c r="AA3395" s="56" t="s">
        <v>67</v>
      </c>
      <c r="AB3395" s="56">
        <v>1</v>
      </c>
      <c r="AC3395" s="56" t="s">
        <v>68</v>
      </c>
      <c r="AD3395" s="37">
        <v>21</v>
      </c>
      <c r="AE3395" s="37" t="s">
        <v>9333</v>
      </c>
      <c r="AF3395" s="4"/>
      <c r="AG3395" s="4"/>
      <c r="AH3395" s="4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</row>
    <row r="3396" spans="1:46" ht="15.75" customHeight="1" x14ac:dyDescent="0.35">
      <c r="A3396" s="4">
        <v>2026</v>
      </c>
      <c r="B3396" s="4" t="s">
        <v>147</v>
      </c>
      <c r="C3396" s="4" t="s">
        <v>148</v>
      </c>
      <c r="D3396" s="55">
        <v>46008</v>
      </c>
      <c r="E3396" s="4" t="s">
        <v>3708</v>
      </c>
      <c r="F3396" s="4" t="s">
        <v>3709</v>
      </c>
      <c r="G3396" s="4" t="s">
        <v>37</v>
      </c>
      <c r="H3396" s="4" t="s">
        <v>38</v>
      </c>
      <c r="I3396" s="4" t="s">
        <v>4520</v>
      </c>
      <c r="J3396" s="4">
        <v>3</v>
      </c>
      <c r="K3396" s="55">
        <v>46070</v>
      </c>
      <c r="L3396" s="4" t="s">
        <v>860</v>
      </c>
      <c r="M3396" s="4" t="s">
        <v>3632</v>
      </c>
      <c r="N3396" s="55" t="s">
        <v>3710</v>
      </c>
      <c r="O3396" s="4" t="s">
        <v>9334</v>
      </c>
      <c r="P3396" s="55">
        <v>46070</v>
      </c>
      <c r="Q3396" s="4" t="s">
        <v>9335</v>
      </c>
      <c r="R3396" s="55">
        <v>46070</v>
      </c>
      <c r="S3396" s="4" t="s">
        <v>9336</v>
      </c>
      <c r="T3396" s="7" t="s">
        <v>1921</v>
      </c>
      <c r="U3396" s="4" t="s">
        <v>150</v>
      </c>
      <c r="V3396" s="4">
        <v>300670</v>
      </c>
      <c r="W3396" s="4" t="s">
        <v>4477</v>
      </c>
      <c r="X3396" s="4">
        <v>300670</v>
      </c>
      <c r="Y3396" s="4" t="s">
        <v>4477</v>
      </c>
      <c r="Z3396" s="4">
        <v>6</v>
      </c>
      <c r="AA3396" s="4" t="s">
        <v>413</v>
      </c>
      <c r="AB3396" s="4">
        <v>13</v>
      </c>
      <c r="AC3396" s="4" t="s">
        <v>3311</v>
      </c>
      <c r="AD3396" s="36">
        <v>5</v>
      </c>
      <c r="AE3396" s="36" t="s">
        <v>4478</v>
      </c>
      <c r="AF3396" s="4"/>
      <c r="AG3396" s="4"/>
      <c r="AH3396" s="4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</row>
    <row r="3397" spans="1:46" ht="15.75" customHeight="1" x14ac:dyDescent="0.35">
      <c r="A3397" s="4">
        <v>2026</v>
      </c>
      <c r="B3397" s="4" t="s">
        <v>147</v>
      </c>
      <c r="C3397" s="4" t="s">
        <v>148</v>
      </c>
      <c r="D3397" s="55">
        <v>46010</v>
      </c>
      <c r="E3397" s="4" t="s">
        <v>3708</v>
      </c>
      <c r="F3397" s="4" t="s">
        <v>3709</v>
      </c>
      <c r="G3397" s="4" t="s">
        <v>37</v>
      </c>
      <c r="H3397" s="4" t="s">
        <v>38</v>
      </c>
      <c r="I3397" s="4" t="s">
        <v>4520</v>
      </c>
      <c r="J3397" s="4">
        <v>2</v>
      </c>
      <c r="K3397" s="55">
        <v>46052</v>
      </c>
      <c r="L3397" s="4" t="s">
        <v>860</v>
      </c>
      <c r="M3397" s="4" t="s">
        <v>4545</v>
      </c>
      <c r="N3397" s="55" t="s">
        <v>4546</v>
      </c>
      <c r="O3397" s="4" t="s">
        <v>9337</v>
      </c>
      <c r="P3397" s="55">
        <v>46052</v>
      </c>
      <c r="Q3397" s="4" t="s">
        <v>9338</v>
      </c>
      <c r="R3397" s="58">
        <v>46052</v>
      </c>
      <c r="S3397" s="4" t="s">
        <v>9339</v>
      </c>
      <c r="T3397" s="61" t="s">
        <v>1921</v>
      </c>
      <c r="U3397" s="56" t="s">
        <v>150</v>
      </c>
      <c r="V3397" s="56">
        <v>300621</v>
      </c>
      <c r="W3397" s="56" t="s">
        <v>3482</v>
      </c>
      <c r="X3397" s="56">
        <v>300621</v>
      </c>
      <c r="Y3397" s="56" t="s">
        <v>3482</v>
      </c>
      <c r="Z3397" s="56">
        <v>6</v>
      </c>
      <c r="AA3397" s="56" t="s">
        <v>413</v>
      </c>
      <c r="AB3397" s="56">
        <v>7</v>
      </c>
      <c r="AC3397" s="56" t="s">
        <v>3324</v>
      </c>
      <c r="AD3397" s="37">
        <v>2</v>
      </c>
      <c r="AE3397" s="37" t="s">
        <v>9340</v>
      </c>
      <c r="AF3397" s="4"/>
      <c r="AG3397" s="4"/>
      <c r="AH3397" s="4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</row>
    <row r="3398" spans="1:46" ht="15.75" customHeight="1" x14ac:dyDescent="0.35">
      <c r="A3398" s="4">
        <v>2026</v>
      </c>
      <c r="B3398" s="4" t="s">
        <v>147</v>
      </c>
      <c r="C3398" s="4" t="s">
        <v>148</v>
      </c>
      <c r="D3398" s="55">
        <v>46008</v>
      </c>
      <c r="E3398" s="4" t="s">
        <v>4420</v>
      </c>
      <c r="F3398" s="4" t="s">
        <v>3709</v>
      </c>
      <c r="G3398" s="4" t="s">
        <v>921</v>
      </c>
      <c r="H3398" s="4" t="s">
        <v>38</v>
      </c>
      <c r="I3398" s="4" t="s">
        <v>4520</v>
      </c>
      <c r="J3398" s="4">
        <v>1</v>
      </c>
      <c r="K3398" s="55">
        <v>46051</v>
      </c>
      <c r="L3398" s="4" t="s">
        <v>860</v>
      </c>
      <c r="M3398" s="4" t="s">
        <v>6713</v>
      </c>
      <c r="N3398" s="55" t="s">
        <v>3710</v>
      </c>
      <c r="O3398" s="4" t="s">
        <v>9341</v>
      </c>
      <c r="P3398" s="55">
        <v>46051</v>
      </c>
      <c r="Q3398" s="4" t="s">
        <v>9342</v>
      </c>
      <c r="R3398" s="55">
        <v>46051</v>
      </c>
      <c r="S3398" s="4" t="s">
        <v>9343</v>
      </c>
      <c r="T3398" s="7" t="s">
        <v>1921</v>
      </c>
      <c r="U3398" s="4" t="s">
        <v>150</v>
      </c>
      <c r="V3398" s="4">
        <v>301183</v>
      </c>
      <c r="W3398" s="4" t="s">
        <v>4971</v>
      </c>
      <c r="X3398" s="4">
        <v>301183</v>
      </c>
      <c r="Y3398" s="4" t="s">
        <v>4971</v>
      </c>
      <c r="Z3398" s="4">
        <v>13</v>
      </c>
      <c r="AA3398" s="4" t="s">
        <v>314</v>
      </c>
      <c r="AB3398" s="4">
        <v>8</v>
      </c>
      <c r="AC3398" s="4" t="s">
        <v>2132</v>
      </c>
      <c r="AD3398" s="36">
        <v>8</v>
      </c>
      <c r="AE3398" s="36" t="s">
        <v>4972</v>
      </c>
      <c r="AF3398" s="4"/>
      <c r="AG3398" s="4"/>
      <c r="AH3398" s="4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</row>
    <row r="3399" spans="1:46" ht="15.75" customHeight="1" x14ac:dyDescent="0.35">
      <c r="A3399" s="4">
        <v>2026</v>
      </c>
      <c r="B3399" s="4" t="s">
        <v>147</v>
      </c>
      <c r="C3399" s="4" t="s">
        <v>148</v>
      </c>
      <c r="D3399" s="55">
        <v>46008</v>
      </c>
      <c r="E3399" s="4" t="s">
        <v>3708</v>
      </c>
      <c r="F3399" s="4" t="s">
        <v>3709</v>
      </c>
      <c r="G3399" s="4" t="s">
        <v>37</v>
      </c>
      <c r="H3399" s="4" t="s">
        <v>38</v>
      </c>
      <c r="I3399" s="4" t="s">
        <v>4520</v>
      </c>
      <c r="J3399" s="4">
        <v>3</v>
      </c>
      <c r="K3399" s="55">
        <v>46119</v>
      </c>
      <c r="L3399" s="4" t="s">
        <v>860</v>
      </c>
      <c r="M3399" s="4" t="s">
        <v>4545</v>
      </c>
      <c r="N3399" s="55" t="s">
        <v>3710</v>
      </c>
      <c r="O3399" s="4" t="s">
        <v>9344</v>
      </c>
      <c r="P3399" s="55">
        <v>46119</v>
      </c>
      <c r="Q3399" s="4" t="s">
        <v>9345</v>
      </c>
      <c r="R3399" s="55">
        <v>46119</v>
      </c>
      <c r="S3399" s="4" t="s">
        <v>9346</v>
      </c>
      <c r="T3399" s="61" t="s">
        <v>1921</v>
      </c>
      <c r="U3399" s="56" t="s">
        <v>150</v>
      </c>
      <c r="V3399" s="56">
        <v>300601</v>
      </c>
      <c r="W3399" s="56" t="s">
        <v>9347</v>
      </c>
      <c r="X3399" s="56">
        <v>300601</v>
      </c>
      <c r="Y3399" s="56" t="s">
        <v>9347</v>
      </c>
      <c r="Z3399" s="56">
        <v>6</v>
      </c>
      <c r="AA3399" s="56" t="s">
        <v>413</v>
      </c>
      <c r="AB3399" s="56">
        <v>5</v>
      </c>
      <c r="AC3399" s="56" t="s">
        <v>3003</v>
      </c>
      <c r="AD3399" s="37">
        <v>5</v>
      </c>
      <c r="AE3399" s="37" t="s">
        <v>9348</v>
      </c>
      <c r="AF3399" s="4"/>
      <c r="AG3399" s="4"/>
      <c r="AH3399" s="4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</row>
    <row r="3400" spans="1:46" ht="15.75" customHeight="1" x14ac:dyDescent="0.35">
      <c r="A3400" s="4">
        <v>2025</v>
      </c>
      <c r="B3400" s="4" t="s">
        <v>147</v>
      </c>
      <c r="C3400" s="4" t="s">
        <v>148</v>
      </c>
      <c r="D3400" s="55">
        <v>45996</v>
      </c>
      <c r="E3400" s="4" t="s">
        <v>3708</v>
      </c>
      <c r="F3400" s="4" t="s">
        <v>3709</v>
      </c>
      <c r="G3400" s="4" t="s">
        <v>37</v>
      </c>
      <c r="H3400" s="4" t="s">
        <v>38</v>
      </c>
      <c r="I3400" s="4" t="s">
        <v>5120</v>
      </c>
      <c r="J3400" s="4">
        <v>2</v>
      </c>
      <c r="K3400" s="55">
        <v>46021</v>
      </c>
      <c r="L3400" s="4" t="s">
        <v>860</v>
      </c>
      <c r="M3400" s="4" t="s">
        <v>4665</v>
      </c>
      <c r="N3400" s="55" t="s">
        <v>3710</v>
      </c>
      <c r="O3400" s="4" t="s">
        <v>9349</v>
      </c>
      <c r="P3400" s="55">
        <v>46021</v>
      </c>
      <c r="Q3400" s="4" t="s">
        <v>9350</v>
      </c>
      <c r="R3400" s="4"/>
      <c r="S3400" s="4"/>
      <c r="T3400" s="7" t="s">
        <v>1921</v>
      </c>
      <c r="U3400" s="4" t="s">
        <v>150</v>
      </c>
      <c r="V3400" s="4">
        <v>300207</v>
      </c>
      <c r="W3400" s="4" t="s">
        <v>1917</v>
      </c>
      <c r="X3400" s="4">
        <v>300207</v>
      </c>
      <c r="Y3400" s="4" t="s">
        <v>1917</v>
      </c>
      <c r="Z3400" s="4">
        <v>2</v>
      </c>
      <c r="AA3400" s="4" t="s">
        <v>72</v>
      </c>
      <c r="AB3400" s="4">
        <v>15</v>
      </c>
      <c r="AC3400" s="4" t="s">
        <v>1918</v>
      </c>
      <c r="AD3400" s="36">
        <v>9</v>
      </c>
      <c r="AE3400" s="36" t="s">
        <v>828</v>
      </c>
      <c r="AF3400" s="4"/>
      <c r="AG3400" s="4"/>
      <c r="AH3400" s="4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</row>
    <row r="3401" spans="1:46" ht="15.75" customHeight="1" x14ac:dyDescent="0.35">
      <c r="A3401" s="4">
        <v>2026</v>
      </c>
      <c r="B3401" s="4" t="s">
        <v>147</v>
      </c>
      <c r="C3401" s="4" t="s">
        <v>148</v>
      </c>
      <c r="D3401" s="55">
        <v>46009</v>
      </c>
      <c r="E3401" s="4" t="s">
        <v>3708</v>
      </c>
      <c r="F3401" s="4" t="s">
        <v>3709</v>
      </c>
      <c r="G3401" s="4" t="s">
        <v>37</v>
      </c>
      <c r="H3401" s="4" t="s">
        <v>4538</v>
      </c>
      <c r="I3401" s="4" t="s">
        <v>2735</v>
      </c>
      <c r="J3401" s="4">
        <v>1</v>
      </c>
      <c r="K3401" s="55">
        <v>46020</v>
      </c>
      <c r="L3401" s="4" t="s">
        <v>4540</v>
      </c>
      <c r="M3401" s="4" t="s">
        <v>7540</v>
      </c>
      <c r="N3401" s="55" t="s">
        <v>3710</v>
      </c>
      <c r="O3401" s="4"/>
      <c r="P3401" s="55"/>
      <c r="Q3401" s="4"/>
      <c r="R3401" s="4"/>
      <c r="S3401" s="4"/>
      <c r="T3401" s="56">
        <v>0</v>
      </c>
      <c r="U3401" s="56" t="s">
        <v>150</v>
      </c>
      <c r="V3401" s="56">
        <v>301242</v>
      </c>
      <c r="W3401" s="56" t="s">
        <v>3134</v>
      </c>
      <c r="X3401" s="56">
        <v>301242</v>
      </c>
      <c r="Y3401" s="56" t="s">
        <v>3134</v>
      </c>
      <c r="Z3401" s="56">
        <v>14</v>
      </c>
      <c r="AA3401" s="56" t="s">
        <v>731</v>
      </c>
      <c r="AB3401" s="56">
        <v>3</v>
      </c>
      <c r="AC3401" s="56" t="s">
        <v>731</v>
      </c>
      <c r="AD3401" s="37">
        <v>5</v>
      </c>
      <c r="AE3401" s="37" t="s">
        <v>3135</v>
      </c>
      <c r="AF3401" s="4"/>
      <c r="AG3401" s="4"/>
      <c r="AH3401" s="4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</row>
    <row r="3402" spans="1:46" ht="15.75" customHeight="1" x14ac:dyDescent="0.35">
      <c r="A3402" s="4">
        <v>2026</v>
      </c>
      <c r="B3402" s="4" t="s">
        <v>147</v>
      </c>
      <c r="C3402" s="4" t="s">
        <v>148</v>
      </c>
      <c r="D3402" s="55">
        <v>46006</v>
      </c>
      <c r="E3402" s="4" t="s">
        <v>3708</v>
      </c>
      <c r="F3402" s="4" t="s">
        <v>3709</v>
      </c>
      <c r="G3402" s="4" t="s">
        <v>37</v>
      </c>
      <c r="H3402" s="4" t="s">
        <v>38</v>
      </c>
      <c r="I3402" s="4" t="s">
        <v>2948</v>
      </c>
      <c r="J3402" s="4">
        <v>2</v>
      </c>
      <c r="K3402" s="55">
        <v>46062</v>
      </c>
      <c r="L3402" s="4" t="s">
        <v>860</v>
      </c>
      <c r="M3402" s="4" t="s">
        <v>6193</v>
      </c>
      <c r="N3402" s="55" t="s">
        <v>5332</v>
      </c>
      <c r="O3402" s="4" t="s">
        <v>9351</v>
      </c>
      <c r="P3402" s="55">
        <v>46062</v>
      </c>
      <c r="Q3402" s="4" t="s">
        <v>9352</v>
      </c>
      <c r="R3402" s="55">
        <v>46062</v>
      </c>
      <c r="S3402" s="4" t="s">
        <v>9353</v>
      </c>
      <c r="T3402" s="4">
        <v>0</v>
      </c>
      <c r="U3402" s="4" t="s">
        <v>150</v>
      </c>
      <c r="V3402" s="4">
        <v>301519</v>
      </c>
      <c r="W3402" s="4" t="s">
        <v>9354</v>
      </c>
      <c r="X3402" s="4">
        <v>301519</v>
      </c>
      <c r="Y3402" s="4" t="s">
        <v>9354</v>
      </c>
      <c r="Z3402" s="4">
        <v>19</v>
      </c>
      <c r="AA3402" s="4" t="s">
        <v>99</v>
      </c>
      <c r="AB3402" s="4">
        <v>2</v>
      </c>
      <c r="AC3402" s="4" t="s">
        <v>9355</v>
      </c>
      <c r="AD3402" s="36">
        <v>6</v>
      </c>
      <c r="AE3402" s="36" t="s">
        <v>9356</v>
      </c>
      <c r="AF3402" s="4"/>
      <c r="AG3402" s="4"/>
      <c r="AH3402" s="4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  <c r="AS3402" s="6"/>
      <c r="AT3402" s="6"/>
    </row>
    <row r="3403" spans="1:46" ht="15.75" customHeight="1" x14ac:dyDescent="0.35">
      <c r="A3403" s="4">
        <v>2025</v>
      </c>
      <c r="B3403" s="4" t="s">
        <v>147</v>
      </c>
      <c r="C3403" s="4" t="s">
        <v>148</v>
      </c>
      <c r="D3403" s="55">
        <v>46014</v>
      </c>
      <c r="E3403" s="4" t="s">
        <v>3708</v>
      </c>
      <c r="F3403" s="4" t="s">
        <v>3709</v>
      </c>
      <c r="G3403" s="4" t="s">
        <v>37</v>
      </c>
      <c r="H3403" s="4" t="s">
        <v>38</v>
      </c>
      <c r="I3403" s="4" t="s">
        <v>2755</v>
      </c>
      <c r="J3403" s="4">
        <v>3</v>
      </c>
      <c r="K3403" s="55">
        <v>46021</v>
      </c>
      <c r="L3403" s="4" t="s">
        <v>860</v>
      </c>
      <c r="M3403" s="4" t="s">
        <v>3026</v>
      </c>
      <c r="N3403" s="55" t="s">
        <v>3710</v>
      </c>
      <c r="O3403" s="4" t="s">
        <v>9357</v>
      </c>
      <c r="P3403" s="55">
        <v>46021</v>
      </c>
      <c r="Q3403" s="4" t="s">
        <v>9358</v>
      </c>
      <c r="R3403" s="4"/>
      <c r="S3403" s="4"/>
      <c r="T3403" s="4">
        <v>1</v>
      </c>
      <c r="U3403" s="4" t="s">
        <v>150</v>
      </c>
      <c r="V3403" s="4">
        <v>300718</v>
      </c>
      <c r="W3403" s="4" t="s">
        <v>9359</v>
      </c>
      <c r="X3403" s="4">
        <v>300718</v>
      </c>
      <c r="Y3403" s="4" t="s">
        <v>9359</v>
      </c>
      <c r="Z3403" s="4">
        <v>8</v>
      </c>
      <c r="AA3403" s="4" t="s">
        <v>191</v>
      </c>
      <c r="AB3403" s="4">
        <v>5</v>
      </c>
      <c r="AC3403" s="4" t="s">
        <v>3585</v>
      </c>
      <c r="AD3403" s="36"/>
      <c r="AE3403" s="36" t="s">
        <v>9360</v>
      </c>
      <c r="AF3403" s="4"/>
      <c r="AG3403" s="4"/>
      <c r="AH3403" s="4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  <c r="AS3403" s="6"/>
      <c r="AT3403" s="6"/>
    </row>
    <row r="3404" spans="1:46" ht="15.75" customHeight="1" x14ac:dyDescent="0.35">
      <c r="A3404" s="4">
        <v>2026</v>
      </c>
      <c r="B3404" s="4" t="s">
        <v>147</v>
      </c>
      <c r="C3404" s="4" t="s">
        <v>148</v>
      </c>
      <c r="D3404" s="55">
        <v>46000</v>
      </c>
      <c r="E3404" s="4" t="s">
        <v>6721</v>
      </c>
      <c r="F3404" s="4" t="s">
        <v>3709</v>
      </c>
      <c r="G3404" s="4" t="s">
        <v>37</v>
      </c>
      <c r="H3404" s="4" t="s">
        <v>38</v>
      </c>
      <c r="I3404" s="4" t="s">
        <v>5120</v>
      </c>
      <c r="J3404" s="4">
        <v>3</v>
      </c>
      <c r="K3404" s="55">
        <v>46197</v>
      </c>
      <c r="L3404" s="4" t="s">
        <v>860</v>
      </c>
      <c r="M3404" s="4" t="s">
        <v>4545</v>
      </c>
      <c r="N3404" s="55" t="s">
        <v>3710</v>
      </c>
      <c r="O3404" s="4" t="s">
        <v>9361</v>
      </c>
      <c r="P3404" s="55">
        <v>46197</v>
      </c>
      <c r="Q3404" s="4" t="s">
        <v>9362</v>
      </c>
      <c r="R3404" s="55">
        <v>46197</v>
      </c>
      <c r="S3404" s="4" t="s">
        <v>9363</v>
      </c>
      <c r="T3404" s="4">
        <v>0</v>
      </c>
      <c r="U3404" s="4" t="s">
        <v>150</v>
      </c>
      <c r="V3404" s="4">
        <v>301061</v>
      </c>
      <c r="W3404" s="4" t="s">
        <v>9364</v>
      </c>
      <c r="X3404" s="4">
        <v>301061</v>
      </c>
      <c r="Y3404" s="4" t="s">
        <v>9364</v>
      </c>
      <c r="Z3404" s="4">
        <v>12</v>
      </c>
      <c r="AA3404" s="4" t="s">
        <v>83</v>
      </c>
      <c r="AB3404" s="4">
        <v>4</v>
      </c>
      <c r="AC3404" s="4" t="s">
        <v>2670</v>
      </c>
      <c r="AD3404" s="36">
        <v>10</v>
      </c>
      <c r="AE3404" s="36" t="s">
        <v>9365</v>
      </c>
      <c r="AF3404" s="4"/>
      <c r="AG3404" s="4"/>
      <c r="AH3404" s="4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  <c r="AS3404" s="6"/>
      <c r="AT3404" s="6"/>
    </row>
    <row r="3405" spans="1:46" ht="15.75" customHeight="1" x14ac:dyDescent="0.35">
      <c r="A3405" s="4">
        <v>2026</v>
      </c>
      <c r="B3405" s="4" t="s">
        <v>147</v>
      </c>
      <c r="C3405" s="4" t="s">
        <v>148</v>
      </c>
      <c r="D3405" s="55">
        <v>46000</v>
      </c>
      <c r="E3405" s="4" t="s">
        <v>3708</v>
      </c>
      <c r="F3405" s="4" t="s">
        <v>3709</v>
      </c>
      <c r="G3405" s="4" t="s">
        <v>37</v>
      </c>
      <c r="H3405" s="4" t="s">
        <v>4538</v>
      </c>
      <c r="I3405" s="4" t="s">
        <v>5120</v>
      </c>
      <c r="J3405" s="4">
        <v>3</v>
      </c>
      <c r="K3405" s="55">
        <v>46163</v>
      </c>
      <c r="L3405" s="4" t="s">
        <v>7513</v>
      </c>
      <c r="M3405" s="4"/>
      <c r="N3405" s="55" t="s">
        <v>3710</v>
      </c>
      <c r="O3405" s="4"/>
      <c r="P3405" s="55"/>
      <c r="Q3405" s="4"/>
      <c r="R3405" s="4"/>
      <c r="S3405" s="4"/>
      <c r="T3405" s="56">
        <v>0</v>
      </c>
      <c r="U3405" s="56" t="s">
        <v>150</v>
      </c>
      <c r="V3405" s="56">
        <v>301088</v>
      </c>
      <c r="W3405" s="56" t="s">
        <v>9366</v>
      </c>
      <c r="X3405" s="56">
        <v>301088</v>
      </c>
      <c r="Y3405" s="56" t="s">
        <v>9366</v>
      </c>
      <c r="Z3405" s="56">
        <v>12</v>
      </c>
      <c r="AA3405" s="56" t="s">
        <v>83</v>
      </c>
      <c r="AB3405" s="56">
        <v>5</v>
      </c>
      <c r="AC3405" s="56" t="s">
        <v>83</v>
      </c>
      <c r="AD3405" s="37">
        <v>3</v>
      </c>
      <c r="AE3405" s="37" t="s">
        <v>9367</v>
      </c>
      <c r="AF3405" s="4"/>
      <c r="AG3405" s="4"/>
      <c r="AH3405" s="4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</row>
    <row r="3406" spans="1:46" ht="15.75" customHeight="1" x14ac:dyDescent="0.35">
      <c r="A3406" s="4">
        <v>2025</v>
      </c>
      <c r="B3406" s="4" t="s">
        <v>147</v>
      </c>
      <c r="C3406" s="4" t="s">
        <v>148</v>
      </c>
      <c r="D3406" s="55">
        <v>45930</v>
      </c>
      <c r="E3406" s="4" t="s">
        <v>3708</v>
      </c>
      <c r="F3406" s="4" t="s">
        <v>3709</v>
      </c>
      <c r="G3406" s="4" t="s">
        <v>37</v>
      </c>
      <c r="H3406" s="4" t="s">
        <v>38</v>
      </c>
      <c r="I3406" s="4" t="s">
        <v>3923</v>
      </c>
      <c r="J3406" s="4">
        <v>3</v>
      </c>
      <c r="K3406" s="55">
        <v>46014</v>
      </c>
      <c r="L3406" s="4" t="s">
        <v>860</v>
      </c>
      <c r="M3406" s="4" t="s">
        <v>2983</v>
      </c>
      <c r="N3406" s="55" t="s">
        <v>3710</v>
      </c>
      <c r="O3406" s="4" t="s">
        <v>9368</v>
      </c>
      <c r="P3406" s="55">
        <v>46014</v>
      </c>
      <c r="Q3406" s="4" t="s">
        <v>9369</v>
      </c>
      <c r="R3406" s="4"/>
      <c r="S3406" s="4"/>
      <c r="T3406" s="7" t="s">
        <v>1921</v>
      </c>
      <c r="U3406" s="4" t="s">
        <v>150</v>
      </c>
      <c r="V3406" s="4">
        <v>301627</v>
      </c>
      <c r="W3406" s="4" t="s">
        <v>9370</v>
      </c>
      <c r="X3406" s="4">
        <v>301627</v>
      </c>
      <c r="Y3406" s="4" t="s">
        <v>9370</v>
      </c>
      <c r="Z3406" s="4">
        <v>21</v>
      </c>
      <c r="AA3406" s="4" t="s">
        <v>104</v>
      </c>
      <c r="AB3406" s="4">
        <v>3</v>
      </c>
      <c r="AC3406" s="4" t="s">
        <v>709</v>
      </c>
      <c r="AD3406" s="36">
        <v>5</v>
      </c>
      <c r="AE3406" s="36" t="s">
        <v>9371</v>
      </c>
      <c r="AF3406" s="4"/>
      <c r="AG3406" s="4"/>
      <c r="AH3406" s="4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</row>
    <row r="3407" spans="1:46" ht="15.75" customHeight="1" x14ac:dyDescent="0.35">
      <c r="A3407" s="4">
        <v>2025</v>
      </c>
      <c r="B3407" s="4" t="s">
        <v>147</v>
      </c>
      <c r="C3407" s="4" t="s">
        <v>148</v>
      </c>
      <c r="D3407" s="55">
        <v>45953</v>
      </c>
      <c r="E3407" s="4" t="s">
        <v>3708</v>
      </c>
      <c r="F3407" s="4" t="s">
        <v>3709</v>
      </c>
      <c r="G3407" s="4" t="s">
        <v>37</v>
      </c>
      <c r="H3407" s="4" t="s">
        <v>38</v>
      </c>
      <c r="I3407" s="4"/>
      <c r="J3407" s="4">
        <v>2</v>
      </c>
      <c r="K3407" s="55">
        <v>46014</v>
      </c>
      <c r="L3407" s="4" t="s">
        <v>860</v>
      </c>
      <c r="M3407" s="4" t="s">
        <v>3632</v>
      </c>
      <c r="N3407" s="55" t="s">
        <v>4516</v>
      </c>
      <c r="O3407" s="4" t="s">
        <v>9372</v>
      </c>
      <c r="P3407" s="55">
        <v>46014</v>
      </c>
      <c r="Q3407" s="4" t="s">
        <v>9373</v>
      </c>
      <c r="R3407" s="4"/>
      <c r="S3407" s="4"/>
      <c r="T3407" s="7" t="s">
        <v>1921</v>
      </c>
      <c r="U3407" s="4" t="s">
        <v>150</v>
      </c>
      <c r="V3407" s="4">
        <v>300068</v>
      </c>
      <c r="W3407" s="4" t="s">
        <v>9374</v>
      </c>
      <c r="X3407" s="4">
        <v>300068</v>
      </c>
      <c r="Y3407" s="4" t="s">
        <v>9374</v>
      </c>
      <c r="Z3407" s="4">
        <v>1</v>
      </c>
      <c r="AA3407" s="4" t="s">
        <v>67</v>
      </c>
      <c r="AB3407" s="4">
        <v>6</v>
      </c>
      <c r="AC3407" s="4" t="s">
        <v>5790</v>
      </c>
      <c r="AD3407" s="36">
        <v>3</v>
      </c>
      <c r="AE3407" s="36" t="s">
        <v>9375</v>
      </c>
      <c r="AF3407" s="4"/>
      <c r="AG3407" s="4"/>
      <c r="AH3407" s="4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</row>
    <row r="3408" spans="1:46" ht="15.75" customHeight="1" x14ac:dyDescent="0.35">
      <c r="A3408" s="4">
        <v>2026</v>
      </c>
      <c r="B3408" s="4" t="s">
        <v>147</v>
      </c>
      <c r="C3408" s="4" t="s">
        <v>148</v>
      </c>
      <c r="D3408" s="55">
        <v>46006</v>
      </c>
      <c r="E3408" s="4" t="s">
        <v>3708</v>
      </c>
      <c r="F3408" s="4" t="s">
        <v>3709</v>
      </c>
      <c r="G3408" s="4" t="s">
        <v>37</v>
      </c>
      <c r="H3408" s="4" t="s">
        <v>38</v>
      </c>
      <c r="I3408" s="4" t="s">
        <v>5120</v>
      </c>
      <c r="J3408" s="4">
        <v>2</v>
      </c>
      <c r="K3408" s="55">
        <v>46041</v>
      </c>
      <c r="L3408" s="4" t="s">
        <v>860</v>
      </c>
      <c r="M3408" s="4" t="s">
        <v>6193</v>
      </c>
      <c r="N3408" s="55" t="s">
        <v>3710</v>
      </c>
      <c r="O3408" s="4" t="s">
        <v>9376</v>
      </c>
      <c r="P3408" s="55">
        <v>46041</v>
      </c>
      <c r="Q3408" s="4" t="s">
        <v>9377</v>
      </c>
      <c r="R3408" s="55">
        <v>46042</v>
      </c>
      <c r="S3408" s="4" t="s">
        <v>9378</v>
      </c>
      <c r="T3408" s="7" t="s">
        <v>1921</v>
      </c>
      <c r="U3408" s="4" t="s">
        <v>150</v>
      </c>
      <c r="V3408" s="4">
        <v>300103</v>
      </c>
      <c r="W3408" s="4" t="s">
        <v>9379</v>
      </c>
      <c r="X3408" s="4">
        <v>300103</v>
      </c>
      <c r="Y3408" s="4" t="s">
        <v>9379</v>
      </c>
      <c r="Z3408" s="4">
        <v>2</v>
      </c>
      <c r="AA3408" s="4" t="s">
        <v>72</v>
      </c>
      <c r="AB3408" s="4">
        <v>3</v>
      </c>
      <c r="AC3408" s="4" t="s">
        <v>1924</v>
      </c>
      <c r="AD3408" s="36">
        <v>2</v>
      </c>
      <c r="AE3408" s="36" t="s">
        <v>9380</v>
      </c>
      <c r="AF3408" s="4"/>
      <c r="AG3408" s="4"/>
      <c r="AH3408" s="4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</row>
    <row r="3409" spans="1:46" ht="15.75" customHeight="1" x14ac:dyDescent="0.35">
      <c r="A3409" s="4">
        <v>2025</v>
      </c>
      <c r="B3409" s="4" t="s">
        <v>147</v>
      </c>
      <c r="C3409" s="4" t="s">
        <v>148</v>
      </c>
      <c r="D3409" s="55">
        <v>46006</v>
      </c>
      <c r="E3409" s="4" t="s">
        <v>3708</v>
      </c>
      <c r="F3409" s="4" t="s">
        <v>3709</v>
      </c>
      <c r="G3409" s="4" t="s">
        <v>37</v>
      </c>
      <c r="H3409" s="4" t="s">
        <v>38</v>
      </c>
      <c r="I3409" s="4" t="s">
        <v>5120</v>
      </c>
      <c r="J3409" s="56">
        <v>2</v>
      </c>
      <c r="K3409" s="57">
        <v>46022</v>
      </c>
      <c r="L3409" s="4" t="s">
        <v>860</v>
      </c>
      <c r="M3409" s="4" t="s">
        <v>6193</v>
      </c>
      <c r="N3409" s="55" t="s">
        <v>3710</v>
      </c>
      <c r="O3409" s="4" t="s">
        <v>9381</v>
      </c>
      <c r="P3409" s="55">
        <v>46022</v>
      </c>
      <c r="Q3409" s="4" t="s">
        <v>9382</v>
      </c>
      <c r="R3409" s="4"/>
      <c r="S3409" s="4"/>
      <c r="T3409" s="7" t="s">
        <v>1921</v>
      </c>
      <c r="U3409" s="4" t="s">
        <v>150</v>
      </c>
      <c r="V3409" s="4">
        <v>300100</v>
      </c>
      <c r="W3409" s="4" t="s">
        <v>9383</v>
      </c>
      <c r="X3409" s="4">
        <v>300100</v>
      </c>
      <c r="Y3409" s="4" t="s">
        <v>9383</v>
      </c>
      <c r="Z3409" s="4">
        <v>2</v>
      </c>
      <c r="AA3409" s="4" t="s">
        <v>72</v>
      </c>
      <c r="AB3409" s="4">
        <v>2</v>
      </c>
      <c r="AC3409" s="4" t="s">
        <v>7235</v>
      </c>
      <c r="AD3409" s="36">
        <v>4</v>
      </c>
      <c r="AE3409" s="36" t="s">
        <v>9384</v>
      </c>
      <c r="AF3409" s="4"/>
      <c r="AG3409" s="4"/>
      <c r="AH3409" s="4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</row>
    <row r="3410" spans="1:46" ht="15.75" customHeight="1" x14ac:dyDescent="0.35">
      <c r="A3410" s="4">
        <v>2025</v>
      </c>
      <c r="B3410" s="4" t="s">
        <v>147</v>
      </c>
      <c r="C3410" s="4" t="s">
        <v>148</v>
      </c>
      <c r="D3410" s="55">
        <v>45985</v>
      </c>
      <c r="E3410" s="4" t="s">
        <v>3708</v>
      </c>
      <c r="F3410" s="4" t="s">
        <v>3709</v>
      </c>
      <c r="G3410" s="4" t="s">
        <v>37</v>
      </c>
      <c r="H3410" s="4" t="s">
        <v>38</v>
      </c>
      <c r="I3410" s="4"/>
      <c r="J3410" s="4">
        <v>3</v>
      </c>
      <c r="K3410" s="55">
        <v>46020</v>
      </c>
      <c r="L3410" s="4" t="s">
        <v>860</v>
      </c>
      <c r="M3410" s="4" t="s">
        <v>2983</v>
      </c>
      <c r="N3410" s="55" t="s">
        <v>3710</v>
      </c>
      <c r="O3410" s="4" t="s">
        <v>9385</v>
      </c>
      <c r="P3410" s="55">
        <v>46020</v>
      </c>
      <c r="Q3410" s="4" t="s">
        <v>9386</v>
      </c>
      <c r="R3410" s="4"/>
      <c r="S3410" s="4"/>
      <c r="T3410" s="7" t="s">
        <v>1921</v>
      </c>
      <c r="U3410" s="4" t="s">
        <v>150</v>
      </c>
      <c r="V3410" s="4">
        <v>301657</v>
      </c>
      <c r="W3410" s="4" t="s">
        <v>9387</v>
      </c>
      <c r="X3410" s="4">
        <v>301657</v>
      </c>
      <c r="Y3410" s="4" t="s">
        <v>9387</v>
      </c>
      <c r="Z3410" s="4">
        <v>21</v>
      </c>
      <c r="AA3410" s="4" t="s">
        <v>104</v>
      </c>
      <c r="AB3410" s="4">
        <v>7</v>
      </c>
      <c r="AC3410" s="4" t="s">
        <v>2390</v>
      </c>
      <c r="AD3410" s="36">
        <v>5</v>
      </c>
      <c r="AE3410" s="36" t="s">
        <v>9388</v>
      </c>
      <c r="AF3410" s="4"/>
      <c r="AG3410" s="4"/>
      <c r="AH3410" s="4"/>
      <c r="AI3410" s="6"/>
      <c r="AJ3410" s="6"/>
      <c r="AK3410" s="6"/>
      <c r="AL3410" s="6"/>
      <c r="AM3410" s="6"/>
      <c r="AN3410" s="6"/>
      <c r="AO3410" s="6"/>
      <c r="AP3410" s="6"/>
      <c r="AQ3410" s="6"/>
      <c r="AR3410" s="6"/>
      <c r="AS3410" s="6"/>
      <c r="AT3410" s="6"/>
    </row>
    <row r="3411" spans="1:46" ht="15.75" customHeight="1" x14ac:dyDescent="0.35">
      <c r="A3411" s="4">
        <v>2025</v>
      </c>
      <c r="B3411" s="4" t="s">
        <v>147</v>
      </c>
      <c r="C3411" s="4" t="s">
        <v>148</v>
      </c>
      <c r="D3411" s="55">
        <v>45959</v>
      </c>
      <c r="E3411" s="4" t="s">
        <v>3708</v>
      </c>
      <c r="F3411" s="4" t="s">
        <v>3709</v>
      </c>
      <c r="G3411" s="4" t="s">
        <v>37</v>
      </c>
      <c r="H3411" s="4" t="s">
        <v>38</v>
      </c>
      <c r="I3411" s="4"/>
      <c r="J3411" s="4">
        <v>3</v>
      </c>
      <c r="K3411" s="55">
        <v>46021</v>
      </c>
      <c r="L3411" s="4" t="s">
        <v>860</v>
      </c>
      <c r="M3411" s="4" t="s">
        <v>4665</v>
      </c>
      <c r="N3411" s="55" t="s">
        <v>3710</v>
      </c>
      <c r="O3411" s="4" t="s">
        <v>9389</v>
      </c>
      <c r="P3411" s="55">
        <v>46021</v>
      </c>
      <c r="Q3411" s="4" t="s">
        <v>9390</v>
      </c>
      <c r="R3411" s="4"/>
      <c r="S3411" s="4"/>
      <c r="T3411" s="7" t="s">
        <v>1921</v>
      </c>
      <c r="U3411" s="4" t="s">
        <v>150</v>
      </c>
      <c r="V3411" s="4">
        <v>300266</v>
      </c>
      <c r="W3411" s="4" t="s">
        <v>9391</v>
      </c>
      <c r="X3411" s="4">
        <v>300266</v>
      </c>
      <c r="Y3411" s="4" t="s">
        <v>9391</v>
      </c>
      <c r="Z3411" s="4">
        <v>3</v>
      </c>
      <c r="AA3411" s="4" t="s">
        <v>152</v>
      </c>
      <c r="AB3411" s="4">
        <v>2</v>
      </c>
      <c r="AC3411" s="4" t="s">
        <v>915</v>
      </c>
      <c r="AD3411" s="36">
        <v>7</v>
      </c>
      <c r="AE3411" s="36" t="s">
        <v>9392</v>
      </c>
      <c r="AF3411" s="4"/>
      <c r="AG3411" s="4"/>
      <c r="AH3411" s="4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  <c r="AS3411" s="6"/>
      <c r="AT3411" s="6"/>
    </row>
    <row r="3412" spans="1:46" ht="15.75" customHeight="1" x14ac:dyDescent="0.35">
      <c r="A3412" s="4">
        <v>2025</v>
      </c>
      <c r="B3412" s="4" t="s">
        <v>147</v>
      </c>
      <c r="C3412" s="4" t="s">
        <v>207</v>
      </c>
      <c r="D3412" s="55">
        <v>45978</v>
      </c>
      <c r="E3412" s="4" t="s">
        <v>3708</v>
      </c>
      <c r="F3412" s="4" t="s">
        <v>3709</v>
      </c>
      <c r="G3412" s="4" t="s">
        <v>37</v>
      </c>
      <c r="H3412" s="4" t="s">
        <v>38</v>
      </c>
      <c r="I3412" s="4"/>
      <c r="J3412" s="4"/>
      <c r="K3412" s="55">
        <v>46021</v>
      </c>
      <c r="L3412" s="4" t="s">
        <v>860</v>
      </c>
      <c r="M3412" s="4" t="s">
        <v>2983</v>
      </c>
      <c r="N3412" s="55" t="s">
        <v>3710</v>
      </c>
      <c r="O3412" s="4" t="s">
        <v>9393</v>
      </c>
      <c r="P3412" s="55">
        <v>46021</v>
      </c>
      <c r="Q3412" s="4" t="s">
        <v>9394</v>
      </c>
      <c r="R3412" s="4"/>
      <c r="S3412" s="4"/>
      <c r="T3412" s="7" t="s">
        <v>1921</v>
      </c>
      <c r="U3412" s="4" t="s">
        <v>150</v>
      </c>
      <c r="V3412" s="4">
        <v>301672</v>
      </c>
      <c r="W3412" s="4" t="s">
        <v>9395</v>
      </c>
      <c r="X3412" s="4">
        <v>301672</v>
      </c>
      <c r="Y3412" s="4" t="s">
        <v>9395</v>
      </c>
      <c r="Z3412" s="4">
        <v>21</v>
      </c>
      <c r="AA3412" s="4" t="s">
        <v>104</v>
      </c>
      <c r="AB3412" s="4">
        <v>9</v>
      </c>
      <c r="AC3412" s="4" t="s">
        <v>8008</v>
      </c>
      <c r="AD3412" s="36">
        <v>1</v>
      </c>
      <c r="AE3412" s="36" t="s">
        <v>8008</v>
      </c>
      <c r="AF3412" s="4"/>
      <c r="AG3412" s="4"/>
      <c r="AH3412" s="4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</row>
    <row r="3413" spans="1:46" ht="15.75" customHeight="1" x14ac:dyDescent="0.35">
      <c r="A3413" s="4">
        <v>2025</v>
      </c>
      <c r="B3413" s="4" t="s">
        <v>147</v>
      </c>
      <c r="C3413" s="4" t="s">
        <v>148</v>
      </c>
      <c r="D3413" s="55">
        <v>46003</v>
      </c>
      <c r="E3413" s="4" t="s">
        <v>3708</v>
      </c>
      <c r="F3413" s="4" t="s">
        <v>3709</v>
      </c>
      <c r="G3413" s="4" t="s">
        <v>37</v>
      </c>
      <c r="H3413" s="4" t="s">
        <v>38</v>
      </c>
      <c r="I3413" s="4"/>
      <c r="J3413" s="56">
        <v>2</v>
      </c>
      <c r="K3413" s="57">
        <v>46015</v>
      </c>
      <c r="L3413" s="4" t="s">
        <v>860</v>
      </c>
      <c r="M3413" s="4" t="s">
        <v>3632</v>
      </c>
      <c r="N3413" s="55" t="s">
        <v>4516</v>
      </c>
      <c r="O3413" s="4" t="s">
        <v>9396</v>
      </c>
      <c r="P3413" s="55">
        <v>46015</v>
      </c>
      <c r="Q3413" s="4" t="s">
        <v>9397</v>
      </c>
      <c r="R3413" s="4"/>
      <c r="S3413" s="4"/>
      <c r="T3413" s="7" t="s">
        <v>1921</v>
      </c>
      <c r="U3413" s="4" t="s">
        <v>150</v>
      </c>
      <c r="V3413" s="4">
        <v>300084</v>
      </c>
      <c r="W3413" s="4" t="s">
        <v>9398</v>
      </c>
      <c r="X3413" s="4">
        <v>300084</v>
      </c>
      <c r="Y3413" s="4" t="s">
        <v>9398</v>
      </c>
      <c r="Z3413" s="4">
        <v>1</v>
      </c>
      <c r="AA3413" s="4" t="s">
        <v>67</v>
      </c>
      <c r="AB3413" s="4">
        <v>7</v>
      </c>
      <c r="AC3413" s="4" t="s">
        <v>6669</v>
      </c>
      <c r="AD3413" s="36">
        <v>7</v>
      </c>
      <c r="AE3413" s="36" t="s">
        <v>9399</v>
      </c>
      <c r="AF3413" s="4"/>
      <c r="AG3413" s="4"/>
      <c r="AH3413" s="4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</row>
    <row r="3414" spans="1:46" ht="15.75" customHeight="1" x14ac:dyDescent="0.35">
      <c r="A3414" s="4">
        <v>2025</v>
      </c>
      <c r="B3414" s="4" t="s">
        <v>147</v>
      </c>
      <c r="C3414" s="4" t="s">
        <v>207</v>
      </c>
      <c r="D3414" s="55">
        <v>45936</v>
      </c>
      <c r="E3414" s="4" t="s">
        <v>4420</v>
      </c>
      <c r="F3414" s="4" t="s">
        <v>3709</v>
      </c>
      <c r="G3414" s="4" t="s">
        <v>921</v>
      </c>
      <c r="H3414" s="4" t="s">
        <v>38</v>
      </c>
      <c r="I3414" s="4"/>
      <c r="J3414" s="4">
        <v>3</v>
      </c>
      <c r="K3414" s="55">
        <v>46020</v>
      </c>
      <c r="L3414" s="4" t="s">
        <v>860</v>
      </c>
      <c r="M3414" s="4" t="s">
        <v>2983</v>
      </c>
      <c r="N3414" s="55" t="s">
        <v>3710</v>
      </c>
      <c r="O3414" s="4" t="s">
        <v>9400</v>
      </c>
      <c r="P3414" s="55">
        <v>46020</v>
      </c>
      <c r="Q3414" s="4" t="s">
        <v>9401</v>
      </c>
      <c r="R3414" s="4"/>
      <c r="S3414" s="4"/>
      <c r="T3414" s="4">
        <v>0</v>
      </c>
      <c r="U3414" s="4" t="s">
        <v>150</v>
      </c>
      <c r="V3414" s="4">
        <v>301640</v>
      </c>
      <c r="W3414" s="4" t="s">
        <v>842</v>
      </c>
      <c r="X3414" s="4">
        <v>301640</v>
      </c>
      <c r="Y3414" s="4" t="s">
        <v>842</v>
      </c>
      <c r="Z3414" s="4">
        <v>21</v>
      </c>
      <c r="AA3414" s="4" t="s">
        <v>104</v>
      </c>
      <c r="AB3414" s="4">
        <v>5</v>
      </c>
      <c r="AC3414" s="4" t="s">
        <v>843</v>
      </c>
      <c r="AD3414" s="36">
        <v>1</v>
      </c>
      <c r="AE3414" s="36" t="s">
        <v>844</v>
      </c>
      <c r="AF3414" s="4"/>
      <c r="AG3414" s="4"/>
      <c r="AH3414" s="4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  <c r="AS3414" s="6"/>
      <c r="AT3414" s="6"/>
    </row>
    <row r="3415" spans="1:46" ht="15.75" customHeight="1" x14ac:dyDescent="0.35">
      <c r="A3415" s="4">
        <v>2025</v>
      </c>
      <c r="B3415" s="4" t="s">
        <v>147</v>
      </c>
      <c r="C3415" s="4" t="s">
        <v>148</v>
      </c>
      <c r="D3415" s="55">
        <v>45936</v>
      </c>
      <c r="E3415" s="4" t="s">
        <v>4420</v>
      </c>
      <c r="F3415" s="4" t="s">
        <v>3709</v>
      </c>
      <c r="G3415" s="4" t="s">
        <v>37</v>
      </c>
      <c r="H3415" s="4" t="s">
        <v>38</v>
      </c>
      <c r="I3415" s="4"/>
      <c r="J3415" s="4">
        <v>3</v>
      </c>
      <c r="K3415" s="55">
        <v>46006</v>
      </c>
      <c r="L3415" s="4" t="s">
        <v>860</v>
      </c>
      <c r="M3415" s="4" t="s">
        <v>2983</v>
      </c>
      <c r="N3415" s="55" t="s">
        <v>3710</v>
      </c>
      <c r="O3415" s="4" t="s">
        <v>9402</v>
      </c>
      <c r="P3415" s="55">
        <v>46006</v>
      </c>
      <c r="Q3415" s="4" t="s">
        <v>9403</v>
      </c>
      <c r="R3415" s="4"/>
      <c r="S3415" s="4"/>
      <c r="T3415" s="61" t="s">
        <v>1921</v>
      </c>
      <c r="U3415" s="56" t="s">
        <v>150</v>
      </c>
      <c r="V3415" s="56">
        <v>301659</v>
      </c>
      <c r="W3415" s="56" t="s">
        <v>9404</v>
      </c>
      <c r="X3415" s="56">
        <v>301659</v>
      </c>
      <c r="Y3415" s="56" t="s">
        <v>9404</v>
      </c>
      <c r="Z3415" s="56">
        <v>21</v>
      </c>
      <c r="AA3415" s="56" t="s">
        <v>104</v>
      </c>
      <c r="AB3415" s="56">
        <v>7</v>
      </c>
      <c r="AC3415" s="56" t="s">
        <v>2390</v>
      </c>
      <c r="AD3415" s="37">
        <v>7</v>
      </c>
      <c r="AE3415" s="37" t="s">
        <v>9405</v>
      </c>
      <c r="AF3415" s="4"/>
      <c r="AG3415" s="4"/>
      <c r="AH3415" s="4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  <c r="AS3415" s="6"/>
      <c r="AT3415" s="6"/>
    </row>
    <row r="3416" spans="1:46" ht="15.75" customHeight="1" x14ac:dyDescent="0.35">
      <c r="A3416" s="4">
        <v>2026</v>
      </c>
      <c r="B3416" s="4" t="s">
        <v>147</v>
      </c>
      <c r="C3416" s="4" t="s">
        <v>148</v>
      </c>
      <c r="D3416" s="55">
        <v>45982</v>
      </c>
      <c r="E3416" s="4" t="s">
        <v>3708</v>
      </c>
      <c r="F3416" s="4" t="s">
        <v>3709</v>
      </c>
      <c r="G3416" s="4" t="s">
        <v>37</v>
      </c>
      <c r="H3416" s="4" t="s">
        <v>38</v>
      </c>
      <c r="I3416" s="4" t="s">
        <v>4539</v>
      </c>
      <c r="J3416" s="4">
        <v>4</v>
      </c>
      <c r="K3416" s="55">
        <v>46097</v>
      </c>
      <c r="L3416" s="4" t="s">
        <v>860</v>
      </c>
      <c r="M3416" s="4" t="s">
        <v>4545</v>
      </c>
      <c r="N3416" s="55" t="s">
        <v>3710</v>
      </c>
      <c r="O3416" s="4" t="s">
        <v>9406</v>
      </c>
      <c r="P3416" s="55">
        <v>46097</v>
      </c>
      <c r="Q3416" s="4" t="s">
        <v>9407</v>
      </c>
      <c r="R3416" s="55">
        <v>46097</v>
      </c>
      <c r="S3416" s="4" t="s">
        <v>9408</v>
      </c>
      <c r="T3416" s="7" t="s">
        <v>1921</v>
      </c>
      <c r="U3416" s="4" t="s">
        <v>150</v>
      </c>
      <c r="V3416" s="4">
        <v>300526</v>
      </c>
      <c r="W3416" s="4" t="s">
        <v>9409</v>
      </c>
      <c r="X3416" s="4">
        <v>300526</v>
      </c>
      <c r="Y3416" s="4" t="s">
        <v>9409</v>
      </c>
      <c r="Z3416" s="4">
        <v>5</v>
      </c>
      <c r="AA3416" s="4" t="s">
        <v>77</v>
      </c>
      <c r="AB3416" s="4">
        <v>9</v>
      </c>
      <c r="AC3416" s="4" t="s">
        <v>821</v>
      </c>
      <c r="AD3416" s="36">
        <v>9</v>
      </c>
      <c r="AE3416" s="36" t="s">
        <v>9410</v>
      </c>
      <c r="AF3416" s="4"/>
      <c r="AG3416" s="4"/>
      <c r="AH3416" s="4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</row>
    <row r="3417" spans="1:46" ht="15.75" customHeight="1" x14ac:dyDescent="0.35">
      <c r="A3417" s="4">
        <v>2026</v>
      </c>
      <c r="B3417" s="4" t="s">
        <v>147</v>
      </c>
      <c r="C3417" s="4" t="s">
        <v>148</v>
      </c>
      <c r="D3417" s="55">
        <v>46006</v>
      </c>
      <c r="E3417" s="4" t="s">
        <v>3708</v>
      </c>
      <c r="F3417" s="4" t="s">
        <v>3709</v>
      </c>
      <c r="G3417" s="4" t="s">
        <v>37</v>
      </c>
      <c r="H3417" s="4" t="s">
        <v>38</v>
      </c>
      <c r="I3417" s="4" t="s">
        <v>2948</v>
      </c>
      <c r="J3417" s="4">
        <v>4</v>
      </c>
      <c r="K3417" s="55">
        <v>46111</v>
      </c>
      <c r="L3417" s="4" t="s">
        <v>860</v>
      </c>
      <c r="M3417" s="4" t="s">
        <v>4665</v>
      </c>
      <c r="N3417" s="55" t="s">
        <v>4516</v>
      </c>
      <c r="O3417" s="4" t="s">
        <v>9411</v>
      </c>
      <c r="P3417" s="55">
        <v>46111</v>
      </c>
      <c r="Q3417" s="4" t="s">
        <v>9412</v>
      </c>
      <c r="R3417" s="4"/>
      <c r="S3417" s="4"/>
      <c r="T3417" s="7" t="s">
        <v>1921</v>
      </c>
      <c r="U3417" s="4" t="s">
        <v>150</v>
      </c>
      <c r="V3417" s="4">
        <v>300361</v>
      </c>
      <c r="W3417" s="4" t="s">
        <v>9413</v>
      </c>
      <c r="X3417" s="4">
        <v>300361</v>
      </c>
      <c r="Y3417" s="4" t="s">
        <v>9413</v>
      </c>
      <c r="Z3417" s="4">
        <v>4</v>
      </c>
      <c r="AA3417" s="4" t="s">
        <v>301</v>
      </c>
      <c r="AB3417" s="4">
        <v>2</v>
      </c>
      <c r="AC3417" s="4" t="s">
        <v>2624</v>
      </c>
      <c r="AD3417" s="36">
        <v>2</v>
      </c>
      <c r="AE3417" s="36" t="s">
        <v>9414</v>
      </c>
      <c r="AF3417" s="4"/>
      <c r="AG3417" s="4"/>
      <c r="AH3417" s="4"/>
      <c r="AI3417" s="6"/>
      <c r="AJ3417" s="6"/>
      <c r="AK3417" s="6"/>
      <c r="AL3417" s="6"/>
      <c r="AM3417" s="6"/>
      <c r="AN3417" s="6"/>
      <c r="AO3417" s="6"/>
      <c r="AP3417" s="6"/>
      <c r="AQ3417" s="6"/>
      <c r="AR3417" s="6"/>
      <c r="AS3417" s="6"/>
      <c r="AT3417" s="6"/>
    </row>
    <row r="3418" spans="1:46" ht="15.75" customHeight="1" x14ac:dyDescent="0.35">
      <c r="A3418" s="4">
        <v>2026</v>
      </c>
      <c r="B3418" s="4" t="s">
        <v>147</v>
      </c>
      <c r="C3418" s="4" t="s">
        <v>207</v>
      </c>
      <c r="D3418" s="55">
        <v>46013</v>
      </c>
      <c r="E3418" s="4" t="s">
        <v>3708</v>
      </c>
      <c r="F3418" s="4" t="s">
        <v>3709</v>
      </c>
      <c r="G3418" s="4" t="s">
        <v>37</v>
      </c>
      <c r="H3418" s="4" t="s">
        <v>38</v>
      </c>
      <c r="I3418" s="4" t="s">
        <v>2755</v>
      </c>
      <c r="J3418" s="4">
        <v>4</v>
      </c>
      <c r="K3418" s="55">
        <v>46132</v>
      </c>
      <c r="L3418" s="4" t="s">
        <v>860</v>
      </c>
      <c r="M3418" s="4" t="s">
        <v>5415</v>
      </c>
      <c r="N3418" s="55" t="s">
        <v>3710</v>
      </c>
      <c r="O3418" s="4" t="s">
        <v>9415</v>
      </c>
      <c r="P3418" s="55">
        <v>46132</v>
      </c>
      <c r="Q3418" s="4" t="s">
        <v>9416</v>
      </c>
      <c r="R3418" s="4"/>
      <c r="S3418" s="4"/>
      <c r="T3418" s="4">
        <v>0</v>
      </c>
      <c r="U3418" s="4" t="s">
        <v>150</v>
      </c>
      <c r="V3418" s="4">
        <v>300773</v>
      </c>
      <c r="W3418" s="4" t="s">
        <v>2383</v>
      </c>
      <c r="X3418" s="4">
        <v>300773</v>
      </c>
      <c r="Y3418" s="4" t="s">
        <v>2383</v>
      </c>
      <c r="Z3418" s="4">
        <v>8</v>
      </c>
      <c r="AA3418" s="4" t="s">
        <v>191</v>
      </c>
      <c r="AB3418" s="4">
        <v>12</v>
      </c>
      <c r="AC3418" s="4" t="s">
        <v>2359</v>
      </c>
      <c r="AD3418" s="36">
        <v>1</v>
      </c>
      <c r="AE3418" s="36" t="s">
        <v>2384</v>
      </c>
      <c r="AF3418" s="4"/>
      <c r="AG3418" s="4"/>
      <c r="AH3418" s="4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</row>
    <row r="3419" spans="1:46" ht="15.75" customHeight="1" x14ac:dyDescent="0.35">
      <c r="A3419" s="4">
        <v>2026</v>
      </c>
      <c r="B3419" s="4" t="s">
        <v>147</v>
      </c>
      <c r="C3419" s="4" t="s">
        <v>148</v>
      </c>
      <c r="D3419" s="55">
        <v>46013</v>
      </c>
      <c r="E3419" s="4" t="s">
        <v>3708</v>
      </c>
      <c r="F3419" s="4" t="s">
        <v>3709</v>
      </c>
      <c r="G3419" s="4" t="s">
        <v>37</v>
      </c>
      <c r="H3419" s="4" t="s">
        <v>4538</v>
      </c>
      <c r="I3419" s="4" t="s">
        <v>748</v>
      </c>
      <c r="J3419" s="4">
        <v>1</v>
      </c>
      <c r="K3419" s="55">
        <v>46024</v>
      </c>
      <c r="L3419" s="4" t="s">
        <v>4540</v>
      </c>
      <c r="M3419" s="4"/>
      <c r="N3419" s="55" t="s">
        <v>3710</v>
      </c>
      <c r="O3419" s="4"/>
      <c r="P3419" s="55"/>
      <c r="Q3419" s="4"/>
      <c r="R3419" s="4"/>
      <c r="S3419" s="4"/>
      <c r="T3419" s="61" t="s">
        <v>1921</v>
      </c>
      <c r="U3419" s="56" t="s">
        <v>150</v>
      </c>
      <c r="V3419" s="56">
        <v>301298</v>
      </c>
      <c r="W3419" s="56" t="s">
        <v>9417</v>
      </c>
      <c r="X3419" s="56">
        <v>301298</v>
      </c>
      <c r="Y3419" s="56" t="s">
        <v>9417</v>
      </c>
      <c r="Z3419" s="56">
        <v>15</v>
      </c>
      <c r="AA3419" s="56" t="s">
        <v>43</v>
      </c>
      <c r="AB3419" s="56">
        <v>2</v>
      </c>
      <c r="AC3419" s="56" t="s">
        <v>509</v>
      </c>
      <c r="AD3419" s="37">
        <v>5</v>
      </c>
      <c r="AE3419" s="37" t="s">
        <v>9418</v>
      </c>
      <c r="AF3419" s="4"/>
      <c r="AG3419" s="4"/>
      <c r="AH3419" s="4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  <c r="AS3419" s="6"/>
      <c r="AT3419" s="6"/>
    </row>
    <row r="3420" spans="1:46" ht="15.75" customHeight="1" x14ac:dyDescent="0.35">
      <c r="A3420" s="4">
        <v>2026</v>
      </c>
      <c r="B3420" s="4" t="s">
        <v>147</v>
      </c>
      <c r="C3420" s="4" t="s">
        <v>148</v>
      </c>
      <c r="D3420" s="55">
        <v>46013</v>
      </c>
      <c r="E3420" s="4" t="s">
        <v>3708</v>
      </c>
      <c r="F3420" s="4" t="s">
        <v>3709</v>
      </c>
      <c r="G3420" s="4" t="s">
        <v>37</v>
      </c>
      <c r="H3420" s="4" t="s">
        <v>38</v>
      </c>
      <c r="I3420" s="4" t="s">
        <v>748</v>
      </c>
      <c r="J3420" s="4">
        <v>3</v>
      </c>
      <c r="K3420" s="55">
        <v>46073</v>
      </c>
      <c r="L3420" s="4" t="s">
        <v>860</v>
      </c>
      <c r="M3420" s="4" t="s">
        <v>2983</v>
      </c>
      <c r="N3420" s="55" t="s">
        <v>4516</v>
      </c>
      <c r="O3420" s="4" t="s">
        <v>9419</v>
      </c>
      <c r="P3420" s="55">
        <v>46073</v>
      </c>
      <c r="Q3420" s="4" t="s">
        <v>9420</v>
      </c>
      <c r="R3420" s="58">
        <v>46076</v>
      </c>
      <c r="S3420" s="4" t="s">
        <v>9421</v>
      </c>
      <c r="T3420" s="7" t="s">
        <v>1921</v>
      </c>
      <c r="U3420" s="4" t="s">
        <v>150</v>
      </c>
      <c r="V3420" s="4">
        <v>300987</v>
      </c>
      <c r="W3420" s="4" t="s">
        <v>9422</v>
      </c>
      <c r="X3420" s="4">
        <v>300987</v>
      </c>
      <c r="Y3420" s="4" t="s">
        <v>9422</v>
      </c>
      <c r="Z3420" s="4">
        <v>11</v>
      </c>
      <c r="AA3420" s="4" t="s">
        <v>310</v>
      </c>
      <c r="AB3420" s="4">
        <v>3</v>
      </c>
      <c r="AC3420" s="4" t="s">
        <v>8459</v>
      </c>
      <c r="AD3420" s="36">
        <v>3</v>
      </c>
      <c r="AE3420" s="36" t="s">
        <v>9423</v>
      </c>
      <c r="AF3420" s="4"/>
      <c r="AG3420" s="4"/>
      <c r="AH3420" s="4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</row>
    <row r="3421" spans="1:46" ht="15.75" customHeight="1" x14ac:dyDescent="0.35">
      <c r="A3421" s="4">
        <v>2026</v>
      </c>
      <c r="B3421" s="4" t="s">
        <v>147</v>
      </c>
      <c r="C3421" s="4" t="s">
        <v>148</v>
      </c>
      <c r="D3421" s="55">
        <v>46013</v>
      </c>
      <c r="E3421" s="4" t="s">
        <v>3708</v>
      </c>
      <c r="F3421" s="4" t="s">
        <v>3709</v>
      </c>
      <c r="G3421" s="4" t="s">
        <v>37</v>
      </c>
      <c r="H3421" s="4" t="s">
        <v>38</v>
      </c>
      <c r="I3421" s="4" t="s">
        <v>748</v>
      </c>
      <c r="J3421" s="4">
        <v>3</v>
      </c>
      <c r="K3421" s="55">
        <v>46057</v>
      </c>
      <c r="L3421" s="4" t="s">
        <v>860</v>
      </c>
      <c r="M3421" s="4" t="s">
        <v>5415</v>
      </c>
      <c r="N3421" s="55" t="s">
        <v>4516</v>
      </c>
      <c r="O3421" s="4" t="s">
        <v>9424</v>
      </c>
      <c r="P3421" s="55">
        <v>46057</v>
      </c>
      <c r="Q3421" s="4" t="s">
        <v>9425</v>
      </c>
      <c r="R3421" s="55">
        <v>46057</v>
      </c>
      <c r="S3421" s="4" t="s">
        <v>9426</v>
      </c>
      <c r="T3421" s="7" t="s">
        <v>1921</v>
      </c>
      <c r="U3421" s="4" t="s">
        <v>150</v>
      </c>
      <c r="V3421" s="4">
        <v>300975</v>
      </c>
      <c r="W3421" s="4" t="s">
        <v>2221</v>
      </c>
      <c r="X3421" s="4">
        <v>300975</v>
      </c>
      <c r="Y3421" s="4" t="s">
        <v>2221</v>
      </c>
      <c r="Z3421" s="4">
        <v>11</v>
      </c>
      <c r="AA3421" s="4" t="s">
        <v>310</v>
      </c>
      <c r="AB3421" s="4">
        <v>2</v>
      </c>
      <c r="AC3421" s="4" t="s">
        <v>2222</v>
      </c>
      <c r="AD3421" s="36">
        <v>2</v>
      </c>
      <c r="AE3421" s="36" t="s">
        <v>2223</v>
      </c>
      <c r="AF3421" s="4"/>
      <c r="AG3421" s="4"/>
      <c r="AH3421" s="4"/>
      <c r="AI3421" s="6"/>
      <c r="AJ3421" s="6"/>
      <c r="AK3421" s="6"/>
      <c r="AL3421" s="6"/>
      <c r="AM3421" s="6"/>
      <c r="AN3421" s="6"/>
      <c r="AO3421" s="6"/>
      <c r="AP3421" s="6"/>
      <c r="AQ3421" s="6"/>
      <c r="AR3421" s="6"/>
      <c r="AS3421" s="6"/>
      <c r="AT3421" s="6"/>
    </row>
    <row r="3422" spans="1:46" ht="15.75" customHeight="1" x14ac:dyDescent="0.35">
      <c r="A3422" s="4">
        <v>2026</v>
      </c>
      <c r="B3422" s="4" t="s">
        <v>147</v>
      </c>
      <c r="C3422" s="4" t="s">
        <v>148</v>
      </c>
      <c r="D3422" s="55">
        <v>46013</v>
      </c>
      <c r="E3422" s="4" t="s">
        <v>3708</v>
      </c>
      <c r="F3422" s="4" t="s">
        <v>3709</v>
      </c>
      <c r="G3422" s="4" t="s">
        <v>37</v>
      </c>
      <c r="H3422" s="4" t="s">
        <v>38</v>
      </c>
      <c r="I3422" s="4" t="s">
        <v>748</v>
      </c>
      <c r="J3422" s="4">
        <v>2</v>
      </c>
      <c r="K3422" s="55">
        <v>46104</v>
      </c>
      <c r="L3422" s="4" t="s">
        <v>860</v>
      </c>
      <c r="M3422" s="4" t="s">
        <v>5415</v>
      </c>
      <c r="N3422" s="55" t="s">
        <v>5332</v>
      </c>
      <c r="O3422" s="4" t="s">
        <v>9427</v>
      </c>
      <c r="P3422" s="55">
        <v>46104</v>
      </c>
      <c r="Q3422" s="4" t="s">
        <v>9428</v>
      </c>
      <c r="R3422" s="55">
        <v>46104</v>
      </c>
      <c r="S3422" s="4" t="s">
        <v>9429</v>
      </c>
      <c r="T3422" s="7" t="s">
        <v>1921</v>
      </c>
      <c r="U3422" s="4" t="s">
        <v>150</v>
      </c>
      <c r="V3422" s="4">
        <v>301901</v>
      </c>
      <c r="W3422" s="4" t="s">
        <v>2372</v>
      </c>
      <c r="X3422" s="4">
        <v>301901</v>
      </c>
      <c r="Y3422" s="4" t="s">
        <v>2372</v>
      </c>
      <c r="Z3422" s="4">
        <v>18</v>
      </c>
      <c r="AA3422" s="4" t="s">
        <v>94</v>
      </c>
      <c r="AB3422" s="4">
        <v>1</v>
      </c>
      <c r="AC3422" s="4" t="s">
        <v>95</v>
      </c>
      <c r="AD3422" s="36">
        <v>7</v>
      </c>
      <c r="AE3422" s="36" t="s">
        <v>9430</v>
      </c>
      <c r="AF3422" s="4"/>
      <c r="AG3422" s="4"/>
      <c r="AH3422" s="4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  <c r="AS3422" s="6"/>
      <c r="AT3422" s="6"/>
    </row>
    <row r="3423" spans="1:46" ht="15.75" customHeight="1" x14ac:dyDescent="0.35">
      <c r="A3423" s="4">
        <v>2026</v>
      </c>
      <c r="B3423" s="4" t="s">
        <v>147</v>
      </c>
      <c r="C3423" s="4" t="s">
        <v>148</v>
      </c>
      <c r="D3423" s="55">
        <v>46013</v>
      </c>
      <c r="E3423" s="4" t="s">
        <v>3708</v>
      </c>
      <c r="F3423" s="4" t="s">
        <v>3709</v>
      </c>
      <c r="G3423" s="4" t="s">
        <v>37</v>
      </c>
      <c r="H3423" s="4" t="s">
        <v>4538</v>
      </c>
      <c r="I3423" s="4" t="s">
        <v>748</v>
      </c>
      <c r="J3423" s="4">
        <v>1</v>
      </c>
      <c r="K3423" s="55">
        <v>46009</v>
      </c>
      <c r="L3423" s="4" t="s">
        <v>4540</v>
      </c>
      <c r="M3423" s="4"/>
      <c r="N3423" s="55" t="s">
        <v>3710</v>
      </c>
      <c r="O3423" s="4"/>
      <c r="P3423" s="55"/>
      <c r="Q3423" s="4"/>
      <c r="R3423" s="4"/>
      <c r="S3423" s="4"/>
      <c r="T3423" s="7" t="s">
        <v>1921</v>
      </c>
      <c r="U3423" s="4" t="s">
        <v>150</v>
      </c>
      <c r="V3423" s="4">
        <v>301316</v>
      </c>
      <c r="W3423" s="4" t="s">
        <v>5295</v>
      </c>
      <c r="X3423" s="4">
        <v>301316</v>
      </c>
      <c r="Y3423" s="4" t="s">
        <v>5295</v>
      </c>
      <c r="Z3423" s="4">
        <v>15</v>
      </c>
      <c r="AA3423" s="4" t="s">
        <v>43</v>
      </c>
      <c r="AB3423" s="4">
        <v>5</v>
      </c>
      <c r="AC3423" s="4" t="s">
        <v>893</v>
      </c>
      <c r="AD3423" s="36">
        <v>6</v>
      </c>
      <c r="AE3423" s="36" t="s">
        <v>5296</v>
      </c>
      <c r="AF3423" s="4"/>
      <c r="AG3423" s="4"/>
      <c r="AH3423" s="4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</row>
    <row r="3424" spans="1:46" ht="15.75" customHeight="1" x14ac:dyDescent="0.35">
      <c r="A3424" s="4">
        <v>2026</v>
      </c>
      <c r="B3424" s="4" t="s">
        <v>147</v>
      </c>
      <c r="C3424" s="4" t="s">
        <v>148</v>
      </c>
      <c r="D3424" s="55">
        <v>46013</v>
      </c>
      <c r="E3424" s="4" t="s">
        <v>3708</v>
      </c>
      <c r="F3424" s="4" t="s">
        <v>3709</v>
      </c>
      <c r="G3424" s="4" t="s">
        <v>37</v>
      </c>
      <c r="H3424" s="4" t="s">
        <v>38</v>
      </c>
      <c r="I3424" s="4" t="s">
        <v>748</v>
      </c>
      <c r="J3424" s="4">
        <v>2</v>
      </c>
      <c r="K3424" s="55">
        <v>46087</v>
      </c>
      <c r="L3424" s="4" t="s">
        <v>860</v>
      </c>
      <c r="M3424" s="4" t="s">
        <v>8116</v>
      </c>
      <c r="N3424" s="55" t="s">
        <v>3710</v>
      </c>
      <c r="O3424" s="4" t="s">
        <v>9431</v>
      </c>
      <c r="P3424" s="55">
        <v>46087</v>
      </c>
      <c r="Q3424" s="4" t="s">
        <v>9432</v>
      </c>
      <c r="R3424" s="4"/>
      <c r="S3424" s="4"/>
      <c r="T3424" s="7" t="s">
        <v>1921</v>
      </c>
      <c r="U3424" s="4" t="s">
        <v>150</v>
      </c>
      <c r="V3424" s="4">
        <v>301386</v>
      </c>
      <c r="W3424" s="4" t="s">
        <v>9433</v>
      </c>
      <c r="X3424" s="4">
        <v>301386</v>
      </c>
      <c r="Y3424" s="4" t="s">
        <v>9433</v>
      </c>
      <c r="Z3424" s="4">
        <v>15</v>
      </c>
      <c r="AA3424" s="4" t="s">
        <v>43</v>
      </c>
      <c r="AB3424" s="56">
        <v>9</v>
      </c>
      <c r="AC3424" s="56" t="s">
        <v>3212</v>
      </c>
      <c r="AD3424" s="36">
        <v>4</v>
      </c>
      <c r="AE3424" s="36" t="s">
        <v>9434</v>
      </c>
      <c r="AF3424" s="4"/>
      <c r="AG3424" s="4"/>
      <c r="AH3424" s="4"/>
      <c r="AI3424" s="6"/>
      <c r="AJ3424" s="6"/>
      <c r="AK3424" s="6"/>
      <c r="AL3424" s="6"/>
      <c r="AM3424" s="6"/>
      <c r="AN3424" s="6"/>
      <c r="AO3424" s="6"/>
      <c r="AP3424" s="6"/>
      <c r="AQ3424" s="6"/>
      <c r="AR3424" s="6"/>
      <c r="AS3424" s="6"/>
      <c r="AT3424" s="6"/>
    </row>
    <row r="3425" spans="1:46" ht="15.75" customHeight="1" x14ac:dyDescent="0.35">
      <c r="A3425" s="4">
        <v>2026</v>
      </c>
      <c r="B3425" s="4" t="s">
        <v>147</v>
      </c>
      <c r="C3425" s="4" t="s">
        <v>148</v>
      </c>
      <c r="D3425" s="55">
        <v>46013</v>
      </c>
      <c r="E3425" s="4" t="s">
        <v>3708</v>
      </c>
      <c r="F3425" s="4" t="s">
        <v>3709</v>
      </c>
      <c r="G3425" s="4" t="s">
        <v>37</v>
      </c>
      <c r="H3425" s="4" t="s">
        <v>38</v>
      </c>
      <c r="I3425" s="4" t="s">
        <v>748</v>
      </c>
      <c r="J3425" s="4">
        <v>3</v>
      </c>
      <c r="K3425" s="55">
        <v>46119</v>
      </c>
      <c r="L3425" s="4" t="s">
        <v>860</v>
      </c>
      <c r="M3425" s="4" t="s">
        <v>4545</v>
      </c>
      <c r="N3425" s="55" t="s">
        <v>4546</v>
      </c>
      <c r="O3425" s="4" t="s">
        <v>9435</v>
      </c>
      <c r="P3425" s="55">
        <v>46119</v>
      </c>
      <c r="Q3425" s="4" t="s">
        <v>9436</v>
      </c>
      <c r="R3425" s="55">
        <v>46119</v>
      </c>
      <c r="S3425" s="4" t="s">
        <v>9437</v>
      </c>
      <c r="T3425" s="7" t="s">
        <v>1921</v>
      </c>
      <c r="U3425" s="4" t="s">
        <v>150</v>
      </c>
      <c r="V3425" s="4">
        <v>301355</v>
      </c>
      <c r="W3425" s="4" t="s">
        <v>9438</v>
      </c>
      <c r="X3425" s="4">
        <v>301355</v>
      </c>
      <c r="Y3425" s="4" t="s">
        <v>9438</v>
      </c>
      <c r="Z3425" s="4">
        <v>15</v>
      </c>
      <c r="AA3425" s="4" t="s">
        <v>43</v>
      </c>
      <c r="AB3425" s="4">
        <v>7</v>
      </c>
      <c r="AC3425" s="4" t="s">
        <v>2233</v>
      </c>
      <c r="AD3425" s="36">
        <v>17</v>
      </c>
      <c r="AE3425" s="36" t="s">
        <v>9439</v>
      </c>
      <c r="AF3425" s="4"/>
      <c r="AG3425" s="4"/>
      <c r="AH3425" s="4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</row>
    <row r="3426" spans="1:46" ht="15.75" customHeight="1" x14ac:dyDescent="0.35">
      <c r="A3426" s="4">
        <v>2026</v>
      </c>
      <c r="B3426" s="4" t="s">
        <v>147</v>
      </c>
      <c r="C3426" s="4" t="s">
        <v>148</v>
      </c>
      <c r="D3426" s="55">
        <v>46013</v>
      </c>
      <c r="E3426" s="4" t="s">
        <v>3708</v>
      </c>
      <c r="F3426" s="4" t="s">
        <v>3709</v>
      </c>
      <c r="G3426" s="4" t="s">
        <v>37</v>
      </c>
      <c r="H3426" s="4" t="s">
        <v>38</v>
      </c>
      <c r="I3426" s="4" t="s">
        <v>748</v>
      </c>
      <c r="J3426" s="4">
        <v>2</v>
      </c>
      <c r="K3426" s="55">
        <v>46048</v>
      </c>
      <c r="L3426" s="4" t="s">
        <v>860</v>
      </c>
      <c r="M3426" s="4" t="s">
        <v>4545</v>
      </c>
      <c r="N3426" s="55" t="s">
        <v>3710</v>
      </c>
      <c r="O3426" s="4" t="s">
        <v>9440</v>
      </c>
      <c r="P3426" s="55">
        <v>46048</v>
      </c>
      <c r="Q3426" s="4" t="s">
        <v>9441</v>
      </c>
      <c r="R3426" s="55">
        <v>46048</v>
      </c>
      <c r="S3426" s="4" t="s">
        <v>9442</v>
      </c>
      <c r="T3426" s="7" t="s">
        <v>1921</v>
      </c>
      <c r="U3426" s="4" t="s">
        <v>150</v>
      </c>
      <c r="V3426" s="4">
        <v>301420</v>
      </c>
      <c r="W3426" s="4" t="s">
        <v>9443</v>
      </c>
      <c r="X3426" s="4">
        <v>301420</v>
      </c>
      <c r="Y3426" s="4" t="s">
        <v>9443</v>
      </c>
      <c r="Z3426" s="4">
        <v>15</v>
      </c>
      <c r="AA3426" s="4" t="s">
        <v>43</v>
      </c>
      <c r="AB3426" s="4">
        <v>10</v>
      </c>
      <c r="AC3426" s="4" t="s">
        <v>3379</v>
      </c>
      <c r="AD3426" s="36">
        <v>32</v>
      </c>
      <c r="AE3426" s="36" t="s">
        <v>9444</v>
      </c>
      <c r="AF3426" s="4"/>
      <c r="AG3426" s="4"/>
      <c r="AH3426" s="4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</row>
    <row r="3427" spans="1:46" ht="15.75" customHeight="1" x14ac:dyDescent="0.35">
      <c r="A3427" s="4">
        <v>2026</v>
      </c>
      <c r="B3427" s="4" t="s">
        <v>147</v>
      </c>
      <c r="C3427" s="4" t="s">
        <v>148</v>
      </c>
      <c r="D3427" s="55">
        <v>46013</v>
      </c>
      <c r="E3427" s="4" t="s">
        <v>3708</v>
      </c>
      <c r="F3427" s="4" t="s">
        <v>3709</v>
      </c>
      <c r="G3427" s="4" t="s">
        <v>37</v>
      </c>
      <c r="H3427" s="4" t="s">
        <v>4538</v>
      </c>
      <c r="I3427" s="4" t="s">
        <v>748</v>
      </c>
      <c r="J3427" s="4">
        <v>1</v>
      </c>
      <c r="K3427" s="55">
        <v>46043</v>
      </c>
      <c r="L3427" s="4" t="s">
        <v>4540</v>
      </c>
      <c r="M3427" s="4"/>
      <c r="N3427" s="55" t="s">
        <v>3710</v>
      </c>
      <c r="O3427" s="4"/>
      <c r="P3427" s="55"/>
      <c r="Q3427" s="4"/>
      <c r="R3427" s="4"/>
      <c r="S3427" s="4"/>
      <c r="T3427" s="7" t="s">
        <v>1921</v>
      </c>
      <c r="U3427" s="4" t="s">
        <v>150</v>
      </c>
      <c r="V3427" s="4">
        <v>301410</v>
      </c>
      <c r="W3427" s="4" t="s">
        <v>9445</v>
      </c>
      <c r="X3427" s="4">
        <v>301410</v>
      </c>
      <c r="Y3427" s="4" t="s">
        <v>9445</v>
      </c>
      <c r="Z3427" s="4">
        <v>15</v>
      </c>
      <c r="AA3427" s="4" t="s">
        <v>43</v>
      </c>
      <c r="AB3427" s="4">
        <v>10</v>
      </c>
      <c r="AC3427" s="4" t="s">
        <v>3379</v>
      </c>
      <c r="AD3427" s="36">
        <v>22</v>
      </c>
      <c r="AE3427" s="36" t="s">
        <v>9446</v>
      </c>
      <c r="AF3427" s="4"/>
      <c r="AG3427" s="4"/>
      <c r="AH3427" s="4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</row>
    <row r="3428" spans="1:46" ht="15.75" customHeight="1" x14ac:dyDescent="0.35">
      <c r="A3428" s="4">
        <v>2026</v>
      </c>
      <c r="B3428" s="4" t="s">
        <v>147</v>
      </c>
      <c r="C3428" s="4" t="s">
        <v>148</v>
      </c>
      <c r="D3428" s="55">
        <v>46013</v>
      </c>
      <c r="E3428" s="4" t="s">
        <v>3708</v>
      </c>
      <c r="F3428" s="4" t="s">
        <v>3709</v>
      </c>
      <c r="G3428" s="4" t="s">
        <v>37</v>
      </c>
      <c r="H3428" s="4" t="s">
        <v>4538</v>
      </c>
      <c r="I3428" s="4" t="s">
        <v>748</v>
      </c>
      <c r="J3428" s="4">
        <v>1</v>
      </c>
      <c r="K3428" s="55">
        <v>46042</v>
      </c>
      <c r="L3428" s="4" t="s">
        <v>4540</v>
      </c>
      <c r="M3428" s="4"/>
      <c r="N3428" s="55" t="s">
        <v>3710</v>
      </c>
      <c r="O3428" s="4"/>
      <c r="P3428" s="55"/>
      <c r="Q3428" s="4"/>
      <c r="R3428" s="4"/>
      <c r="S3428" s="4"/>
      <c r="T3428" s="7" t="s">
        <v>1921</v>
      </c>
      <c r="U3428" s="4" t="s">
        <v>150</v>
      </c>
      <c r="V3428" s="4">
        <v>301421</v>
      </c>
      <c r="W3428" s="4" t="s">
        <v>9447</v>
      </c>
      <c r="X3428" s="4">
        <v>301421</v>
      </c>
      <c r="Y3428" s="4" t="s">
        <v>9447</v>
      </c>
      <c r="Z3428" s="4">
        <v>15</v>
      </c>
      <c r="AA3428" s="4" t="s">
        <v>43</v>
      </c>
      <c r="AB3428" s="56">
        <v>10</v>
      </c>
      <c r="AC3428" s="56" t="s">
        <v>3379</v>
      </c>
      <c r="AD3428" s="36">
        <v>33</v>
      </c>
      <c r="AE3428" s="36" t="s">
        <v>9448</v>
      </c>
      <c r="AF3428" s="4"/>
      <c r="AG3428" s="4"/>
      <c r="AH3428" s="4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  <c r="AS3428" s="6"/>
      <c r="AT3428" s="6"/>
    </row>
    <row r="3429" spans="1:46" ht="15.75" customHeight="1" x14ac:dyDescent="0.35">
      <c r="A3429" s="4">
        <v>2026</v>
      </c>
      <c r="B3429" s="4" t="s">
        <v>147</v>
      </c>
      <c r="C3429" s="4" t="s">
        <v>148</v>
      </c>
      <c r="D3429" s="55">
        <v>46013</v>
      </c>
      <c r="E3429" s="4" t="s">
        <v>3708</v>
      </c>
      <c r="F3429" s="4" t="s">
        <v>3709</v>
      </c>
      <c r="G3429" s="4" t="s">
        <v>37</v>
      </c>
      <c r="H3429" s="4" t="s">
        <v>38</v>
      </c>
      <c r="I3429" s="4" t="s">
        <v>748</v>
      </c>
      <c r="J3429" s="4">
        <v>5</v>
      </c>
      <c r="K3429" s="55">
        <v>46156</v>
      </c>
      <c r="L3429" s="4" t="s">
        <v>860</v>
      </c>
      <c r="M3429" s="4" t="s">
        <v>5530</v>
      </c>
      <c r="N3429" s="55" t="s">
        <v>4516</v>
      </c>
      <c r="O3429" s="4" t="s">
        <v>9449</v>
      </c>
      <c r="P3429" s="55">
        <v>46156</v>
      </c>
      <c r="Q3429" s="4" t="s">
        <v>9450</v>
      </c>
      <c r="R3429" s="55">
        <v>46156</v>
      </c>
      <c r="S3429" s="4" t="s">
        <v>9451</v>
      </c>
      <c r="T3429" s="7" t="s">
        <v>1921</v>
      </c>
      <c r="U3429" s="4" t="s">
        <v>150</v>
      </c>
      <c r="V3429" s="4">
        <v>300982</v>
      </c>
      <c r="W3429" s="4" t="s">
        <v>9452</v>
      </c>
      <c r="X3429" s="4">
        <v>300982</v>
      </c>
      <c r="Y3429" s="4" t="s">
        <v>9452</v>
      </c>
      <c r="Z3429" s="4">
        <v>11</v>
      </c>
      <c r="AA3429" s="4" t="s">
        <v>310</v>
      </c>
      <c r="AB3429" s="4">
        <v>2</v>
      </c>
      <c r="AC3429" s="4" t="s">
        <v>2222</v>
      </c>
      <c r="AD3429" s="36">
        <v>9</v>
      </c>
      <c r="AE3429" s="36" t="s">
        <v>9453</v>
      </c>
      <c r="AF3429" s="4"/>
      <c r="AG3429" s="4"/>
      <c r="AH3429" s="4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  <c r="AS3429" s="6"/>
      <c r="AT3429" s="6"/>
    </row>
    <row r="3430" spans="1:46" s="23" customFormat="1" ht="15.75" customHeight="1" x14ac:dyDescent="0.35">
      <c r="A3430" s="4">
        <v>2026</v>
      </c>
      <c r="B3430" s="4" t="s">
        <v>147</v>
      </c>
      <c r="C3430" s="4" t="s">
        <v>148</v>
      </c>
      <c r="D3430" s="55">
        <v>46009</v>
      </c>
      <c r="E3430" s="4" t="s">
        <v>3708</v>
      </c>
      <c r="F3430" s="4" t="s">
        <v>3709</v>
      </c>
      <c r="G3430" s="4" t="s">
        <v>37</v>
      </c>
      <c r="H3430" s="4" t="s">
        <v>4538</v>
      </c>
      <c r="I3430" s="4" t="s">
        <v>748</v>
      </c>
      <c r="J3430" s="4">
        <v>1</v>
      </c>
      <c r="K3430" s="55">
        <v>46021</v>
      </c>
      <c r="L3430" s="4" t="s">
        <v>4540</v>
      </c>
      <c r="M3430" s="4" t="s">
        <v>9454</v>
      </c>
      <c r="N3430" s="55" t="s">
        <v>4516</v>
      </c>
      <c r="O3430" s="4"/>
      <c r="P3430" s="55"/>
      <c r="Q3430" s="4"/>
      <c r="R3430" s="4"/>
      <c r="S3430" s="4"/>
      <c r="T3430" s="7" t="s">
        <v>1921</v>
      </c>
      <c r="U3430" s="4" t="s">
        <v>150</v>
      </c>
      <c r="V3430" s="4">
        <v>300981</v>
      </c>
      <c r="W3430" s="4" t="s">
        <v>9455</v>
      </c>
      <c r="X3430" s="4">
        <v>300981</v>
      </c>
      <c r="Y3430" s="4" t="s">
        <v>9455</v>
      </c>
      <c r="Z3430" s="4">
        <v>11</v>
      </c>
      <c r="AA3430" s="4" t="s">
        <v>310</v>
      </c>
      <c r="AB3430" s="4">
        <v>2</v>
      </c>
      <c r="AC3430" s="4" t="s">
        <v>2222</v>
      </c>
      <c r="AD3430" s="36">
        <v>8</v>
      </c>
      <c r="AE3430" s="36" t="s">
        <v>9456</v>
      </c>
      <c r="AF3430" s="4"/>
      <c r="AG3430" s="4"/>
      <c r="AH3430" s="4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</row>
    <row r="3431" spans="1:46" s="23" customFormat="1" ht="15.75" customHeight="1" x14ac:dyDescent="0.35">
      <c r="A3431" s="4">
        <v>2026</v>
      </c>
      <c r="B3431" s="4" t="s">
        <v>147</v>
      </c>
      <c r="C3431" s="4" t="s">
        <v>148</v>
      </c>
      <c r="D3431" s="55">
        <v>45989</v>
      </c>
      <c r="E3431" s="4" t="s">
        <v>3708</v>
      </c>
      <c r="F3431" s="4" t="s">
        <v>3709</v>
      </c>
      <c r="G3431" s="4" t="s">
        <v>37</v>
      </c>
      <c r="H3431" s="4" t="s">
        <v>4538</v>
      </c>
      <c r="I3431" s="4" t="s">
        <v>2755</v>
      </c>
      <c r="J3431" s="4">
        <v>3</v>
      </c>
      <c r="K3431" s="55">
        <v>45989</v>
      </c>
      <c r="L3431" s="4" t="s">
        <v>4540</v>
      </c>
      <c r="M3431" s="4" t="s">
        <v>9457</v>
      </c>
      <c r="N3431" s="55" t="s">
        <v>3710</v>
      </c>
      <c r="O3431" s="4"/>
      <c r="P3431" s="55"/>
      <c r="Q3431" s="4"/>
      <c r="R3431" s="4"/>
      <c r="S3431" s="4"/>
      <c r="T3431" s="4">
        <v>0</v>
      </c>
      <c r="U3431" s="4" t="s">
        <v>150</v>
      </c>
      <c r="V3431" s="4">
        <v>301705</v>
      </c>
      <c r="W3431" s="4" t="s">
        <v>1362</v>
      </c>
      <c r="X3431" s="4">
        <v>301705</v>
      </c>
      <c r="Y3431" s="4" t="s">
        <v>1362</v>
      </c>
      <c r="Z3431" s="4">
        <v>22</v>
      </c>
      <c r="AA3431" s="4" t="s">
        <v>108</v>
      </c>
      <c r="AB3431" s="4">
        <v>1</v>
      </c>
      <c r="AC3431" s="4" t="s">
        <v>109</v>
      </c>
      <c r="AD3431" s="36">
        <v>5</v>
      </c>
      <c r="AE3431" s="36" t="s">
        <v>1363</v>
      </c>
      <c r="AF3431" s="4"/>
      <c r="AG3431" s="4"/>
      <c r="AH3431" s="4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</row>
    <row r="3432" spans="1:46" s="23" customFormat="1" ht="15.75" customHeight="1" x14ac:dyDescent="0.35">
      <c r="A3432" s="4">
        <v>2025</v>
      </c>
      <c r="B3432" s="4" t="s">
        <v>147</v>
      </c>
      <c r="C3432" s="4" t="s">
        <v>207</v>
      </c>
      <c r="D3432" s="55">
        <v>45999</v>
      </c>
      <c r="E3432" s="4" t="s">
        <v>4420</v>
      </c>
      <c r="F3432" s="4" t="s">
        <v>3709</v>
      </c>
      <c r="G3432" s="4" t="s">
        <v>921</v>
      </c>
      <c r="H3432" s="4" t="s">
        <v>38</v>
      </c>
      <c r="I3432" s="4" t="s">
        <v>2735</v>
      </c>
      <c r="J3432" s="4">
        <v>2</v>
      </c>
      <c r="K3432" s="57">
        <v>46021</v>
      </c>
      <c r="L3432" s="4" t="s">
        <v>860</v>
      </c>
      <c r="M3432" s="4" t="s">
        <v>3185</v>
      </c>
      <c r="N3432" s="55" t="s">
        <v>3710</v>
      </c>
      <c r="O3432" s="4" t="s">
        <v>9458</v>
      </c>
      <c r="P3432" s="55">
        <v>46021</v>
      </c>
      <c r="Q3432" s="4" t="s">
        <v>9459</v>
      </c>
      <c r="R3432" s="4"/>
      <c r="S3432" s="4"/>
      <c r="T3432" s="4">
        <v>0</v>
      </c>
      <c r="U3432" s="4" t="s">
        <v>150</v>
      </c>
      <c r="V3432" s="4">
        <v>301232</v>
      </c>
      <c r="W3432" s="4" t="s">
        <v>730</v>
      </c>
      <c r="X3432" s="4">
        <v>301232</v>
      </c>
      <c r="Y3432" s="4" t="s">
        <v>730</v>
      </c>
      <c r="Z3432" s="4">
        <v>14</v>
      </c>
      <c r="AA3432" s="4" t="s">
        <v>731</v>
      </c>
      <c r="AB3432" s="4">
        <v>2</v>
      </c>
      <c r="AC3432" s="4" t="s">
        <v>732</v>
      </c>
      <c r="AD3432" s="36">
        <v>1</v>
      </c>
      <c r="AE3432" s="36" t="s">
        <v>732</v>
      </c>
      <c r="AF3432" s="4"/>
      <c r="AG3432" s="4"/>
      <c r="AH3432" s="4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</row>
    <row r="3433" spans="1:46" ht="15.75" customHeight="1" x14ac:dyDescent="0.35">
      <c r="A3433" s="4"/>
      <c r="B3433" s="4"/>
      <c r="C3433" s="4"/>
      <c r="D3433" s="55"/>
      <c r="E3433" s="4"/>
      <c r="F3433" s="4"/>
      <c r="G3433" s="4"/>
      <c r="H3433" s="4"/>
      <c r="I3433" s="4"/>
      <c r="J3433" s="4"/>
      <c r="K3433" s="57"/>
      <c r="L3433" s="4"/>
      <c r="M3433" s="4"/>
      <c r="N3433" s="55"/>
      <c r="O3433" s="4"/>
      <c r="P3433" s="55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36"/>
      <c r="AE3433" s="36"/>
      <c r="AF3433" s="4"/>
      <c r="AG3433" s="4"/>
      <c r="AH3433" s="4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</row>
    <row r="3434" spans="1:46" ht="15.75" customHeight="1" x14ac:dyDescent="0.35">
      <c r="A3434" s="4">
        <v>2026</v>
      </c>
      <c r="B3434" s="4" t="s">
        <v>147</v>
      </c>
      <c r="C3434" s="4" t="s">
        <v>148</v>
      </c>
      <c r="D3434" s="55">
        <v>46013</v>
      </c>
      <c r="E3434" s="4" t="s">
        <v>3708</v>
      </c>
      <c r="F3434" s="4" t="s">
        <v>3709</v>
      </c>
      <c r="G3434" s="4" t="s">
        <v>37</v>
      </c>
      <c r="H3434" s="4" t="s">
        <v>4538</v>
      </c>
      <c r="I3434" s="4" t="s">
        <v>748</v>
      </c>
      <c r="J3434" s="4">
        <v>6</v>
      </c>
      <c r="K3434" s="55">
        <v>46220</v>
      </c>
      <c r="L3434" s="4" t="s">
        <v>4540</v>
      </c>
      <c r="M3434" s="4"/>
      <c r="N3434" s="55" t="s">
        <v>4546</v>
      </c>
      <c r="O3434" s="4"/>
      <c r="P3434" s="55"/>
      <c r="Q3434" s="4"/>
      <c r="R3434" s="4"/>
      <c r="S3434" s="4"/>
      <c r="T3434" s="7" t="s">
        <v>1921</v>
      </c>
      <c r="U3434" s="4" t="s">
        <v>150</v>
      </c>
      <c r="V3434" s="4">
        <v>301348</v>
      </c>
      <c r="W3434" s="4" t="s">
        <v>9460</v>
      </c>
      <c r="X3434" s="4">
        <v>301348</v>
      </c>
      <c r="Y3434" s="4" t="s">
        <v>9460</v>
      </c>
      <c r="Z3434" s="4">
        <v>15</v>
      </c>
      <c r="AA3434" s="4" t="s">
        <v>43</v>
      </c>
      <c r="AB3434" s="4">
        <v>7</v>
      </c>
      <c r="AC3434" s="4" t="s">
        <v>2233</v>
      </c>
      <c r="AD3434" s="36">
        <v>10</v>
      </c>
      <c r="AE3434" s="36" t="s">
        <v>9461</v>
      </c>
      <c r="AF3434" s="4"/>
      <c r="AG3434" s="4"/>
      <c r="AH3434" s="4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  <c r="AS3434" s="6"/>
      <c r="AT3434" s="6"/>
    </row>
    <row r="3435" spans="1:46" ht="15.75" customHeight="1" x14ac:dyDescent="0.35">
      <c r="A3435" s="4">
        <v>2026</v>
      </c>
      <c r="B3435" s="4" t="s">
        <v>147</v>
      </c>
      <c r="C3435" s="4" t="s">
        <v>148</v>
      </c>
      <c r="D3435" s="55">
        <v>46013</v>
      </c>
      <c r="E3435" s="4" t="s">
        <v>3708</v>
      </c>
      <c r="F3435" s="4" t="s">
        <v>3709</v>
      </c>
      <c r="G3435" s="4" t="s">
        <v>37</v>
      </c>
      <c r="H3435" s="4" t="s">
        <v>38</v>
      </c>
      <c r="I3435" s="4" t="s">
        <v>748</v>
      </c>
      <c r="J3435" s="4">
        <v>4</v>
      </c>
      <c r="K3435" s="55">
        <v>46077</v>
      </c>
      <c r="L3435" s="4" t="s">
        <v>860</v>
      </c>
      <c r="M3435" s="4" t="s">
        <v>3632</v>
      </c>
      <c r="N3435" s="55" t="s">
        <v>4546</v>
      </c>
      <c r="O3435" s="4" t="s">
        <v>9462</v>
      </c>
      <c r="P3435" s="55">
        <v>46077</v>
      </c>
      <c r="Q3435" s="4" t="s">
        <v>9463</v>
      </c>
      <c r="R3435" s="55">
        <v>46077</v>
      </c>
      <c r="S3435" s="4" t="s">
        <v>9464</v>
      </c>
      <c r="T3435" s="56">
        <v>0</v>
      </c>
      <c r="U3435" s="56" t="s">
        <v>150</v>
      </c>
      <c r="V3435" s="56">
        <v>301335</v>
      </c>
      <c r="W3435" s="56" t="s">
        <v>4847</v>
      </c>
      <c r="X3435" s="56">
        <v>301335</v>
      </c>
      <c r="Y3435" s="56" t="s">
        <v>4847</v>
      </c>
      <c r="Z3435" s="56">
        <v>15</v>
      </c>
      <c r="AA3435" s="56" t="s">
        <v>43</v>
      </c>
      <c r="AB3435" s="56">
        <v>6</v>
      </c>
      <c r="AC3435" s="56" t="s">
        <v>1398</v>
      </c>
      <c r="AD3435" s="37">
        <v>9</v>
      </c>
      <c r="AE3435" s="37" t="s">
        <v>4848</v>
      </c>
      <c r="AF3435" s="4"/>
      <c r="AG3435" s="4"/>
      <c r="AH3435" s="4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</row>
    <row r="3436" spans="1:46" ht="15.75" customHeight="1" x14ac:dyDescent="0.35">
      <c r="A3436" s="4">
        <v>2026</v>
      </c>
      <c r="B3436" s="4" t="s">
        <v>34</v>
      </c>
      <c r="C3436" s="4" t="s">
        <v>34</v>
      </c>
      <c r="D3436" s="55">
        <v>46007</v>
      </c>
      <c r="E3436" s="4" t="s">
        <v>4420</v>
      </c>
      <c r="F3436" s="4" t="s">
        <v>3709</v>
      </c>
      <c r="G3436" s="4" t="s">
        <v>5808</v>
      </c>
      <c r="H3436" s="4" t="s">
        <v>38</v>
      </c>
      <c r="I3436" s="4" t="s">
        <v>2742</v>
      </c>
      <c r="J3436" s="4">
        <v>4</v>
      </c>
      <c r="K3436" s="55">
        <v>46036</v>
      </c>
      <c r="L3436" s="4" t="s">
        <v>860</v>
      </c>
      <c r="M3436" s="4" t="s">
        <v>6713</v>
      </c>
      <c r="N3436" s="55" t="s">
        <v>4973</v>
      </c>
      <c r="O3436" s="4" t="s">
        <v>9465</v>
      </c>
      <c r="P3436" s="55">
        <v>46036</v>
      </c>
      <c r="Q3436" s="4" t="s">
        <v>9466</v>
      </c>
      <c r="R3436" s="58">
        <v>46036</v>
      </c>
      <c r="S3436" s="4" t="s">
        <v>9467</v>
      </c>
      <c r="T3436" s="56">
        <v>37</v>
      </c>
      <c r="U3436" s="56" t="s">
        <v>186</v>
      </c>
      <c r="V3436" s="4">
        <v>37</v>
      </c>
      <c r="W3436" s="56" t="s">
        <v>187</v>
      </c>
      <c r="X3436" s="4">
        <v>1082</v>
      </c>
      <c r="Y3436" s="4" t="s">
        <v>188</v>
      </c>
      <c r="Z3436" s="4">
        <v>15</v>
      </c>
      <c r="AA3436" s="4" t="s">
        <v>43</v>
      </c>
      <c r="AB3436" s="4">
        <v>1</v>
      </c>
      <c r="AC3436" s="4" t="s">
        <v>43</v>
      </c>
      <c r="AD3436" s="36">
        <v>31</v>
      </c>
      <c r="AE3436" s="36" t="s">
        <v>49</v>
      </c>
      <c r="AF3436" s="4"/>
      <c r="AG3436" s="4"/>
      <c r="AH3436" s="4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</row>
    <row r="3437" spans="1:46" ht="15.75" customHeight="1" x14ac:dyDescent="0.35">
      <c r="A3437" s="4">
        <v>2026</v>
      </c>
      <c r="B3437" s="4" t="s">
        <v>147</v>
      </c>
      <c r="C3437" s="4" t="s">
        <v>148</v>
      </c>
      <c r="D3437" s="55">
        <v>46009</v>
      </c>
      <c r="E3437" s="4" t="s">
        <v>3708</v>
      </c>
      <c r="F3437" s="4" t="s">
        <v>3709</v>
      </c>
      <c r="G3437" s="4" t="s">
        <v>37</v>
      </c>
      <c r="H3437" s="4" t="s">
        <v>4538</v>
      </c>
      <c r="I3437" s="4" t="s">
        <v>5120</v>
      </c>
      <c r="J3437" s="4">
        <v>2</v>
      </c>
      <c r="K3437" s="55">
        <v>46090</v>
      </c>
      <c r="L3437" s="4" t="s">
        <v>4644</v>
      </c>
      <c r="M3437" s="4"/>
      <c r="N3437" s="55" t="s">
        <v>3710</v>
      </c>
      <c r="O3437" s="4"/>
      <c r="P3437" s="55"/>
      <c r="Q3437" s="4"/>
      <c r="R3437" s="4"/>
      <c r="S3437" s="4"/>
      <c r="T3437" s="4">
        <v>0</v>
      </c>
      <c r="U3437" s="4" t="s">
        <v>150</v>
      </c>
      <c r="V3437" s="4">
        <v>300088</v>
      </c>
      <c r="W3437" s="4" t="s">
        <v>9468</v>
      </c>
      <c r="X3437" s="4">
        <v>300088</v>
      </c>
      <c r="Y3437" s="4" t="s">
        <v>9468</v>
      </c>
      <c r="Z3437" s="4">
        <v>2</v>
      </c>
      <c r="AA3437" s="4" t="s">
        <v>72</v>
      </c>
      <c r="AB3437" s="4">
        <v>1</v>
      </c>
      <c r="AC3437" s="4" t="s">
        <v>73</v>
      </c>
      <c r="AD3437" s="36">
        <v>4</v>
      </c>
      <c r="AE3437" s="36" t="s">
        <v>9469</v>
      </c>
      <c r="AF3437" s="4"/>
      <c r="AG3437" s="4"/>
      <c r="AH3437" s="4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</row>
    <row r="3438" spans="1:46" ht="15.75" customHeight="1" x14ac:dyDescent="0.35">
      <c r="A3438" s="4">
        <v>2025</v>
      </c>
      <c r="B3438" s="4" t="s">
        <v>147</v>
      </c>
      <c r="C3438" s="4" t="s">
        <v>148</v>
      </c>
      <c r="D3438" s="55">
        <v>45989</v>
      </c>
      <c r="E3438" s="4" t="s">
        <v>3708</v>
      </c>
      <c r="F3438" s="4" t="s">
        <v>3709</v>
      </c>
      <c r="G3438" s="4" t="s">
        <v>37</v>
      </c>
      <c r="H3438" s="4" t="s">
        <v>38</v>
      </c>
      <c r="I3438" s="4"/>
      <c r="J3438" s="4">
        <v>3</v>
      </c>
      <c r="K3438" s="55">
        <v>46022</v>
      </c>
      <c r="L3438" s="4" t="s">
        <v>860</v>
      </c>
      <c r="M3438" s="4" t="s">
        <v>3632</v>
      </c>
      <c r="N3438" s="55" t="s">
        <v>4516</v>
      </c>
      <c r="O3438" s="4" t="s">
        <v>9470</v>
      </c>
      <c r="P3438" s="55">
        <v>46022</v>
      </c>
      <c r="Q3438" s="4" t="s">
        <v>9471</v>
      </c>
      <c r="R3438" s="4"/>
      <c r="S3438" s="4"/>
      <c r="T3438" s="7" t="s">
        <v>1921</v>
      </c>
      <c r="U3438" s="4" t="s">
        <v>150</v>
      </c>
      <c r="V3438" s="4">
        <v>300031</v>
      </c>
      <c r="W3438" s="4" t="s">
        <v>9472</v>
      </c>
      <c r="X3438" s="4">
        <v>300031</v>
      </c>
      <c r="Y3438" s="4" t="s">
        <v>9472</v>
      </c>
      <c r="Z3438" s="4">
        <v>1</v>
      </c>
      <c r="AA3438" s="4" t="s">
        <v>67</v>
      </c>
      <c r="AB3438" s="4">
        <v>3</v>
      </c>
      <c r="AC3438" s="4" t="s">
        <v>6151</v>
      </c>
      <c r="AD3438" s="36">
        <v>4</v>
      </c>
      <c r="AE3438" s="36" t="s">
        <v>9473</v>
      </c>
      <c r="AF3438" s="4"/>
      <c r="AG3438" s="4"/>
      <c r="AH3438" s="4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</row>
    <row r="3439" spans="1:46" ht="15.75" customHeight="1" x14ac:dyDescent="0.35">
      <c r="A3439" s="4">
        <v>2025</v>
      </c>
      <c r="B3439" s="4" t="s">
        <v>147</v>
      </c>
      <c r="C3439" s="4" t="s">
        <v>148</v>
      </c>
      <c r="D3439" s="55">
        <v>45740</v>
      </c>
      <c r="E3439" s="4" t="s">
        <v>3708</v>
      </c>
      <c r="F3439" s="4" t="s">
        <v>3709</v>
      </c>
      <c r="G3439" s="4" t="s">
        <v>37</v>
      </c>
      <c r="H3439" s="4" t="s">
        <v>38</v>
      </c>
      <c r="I3439" s="4"/>
      <c r="J3439" s="4">
        <v>5</v>
      </c>
      <c r="K3439" s="55">
        <v>46022</v>
      </c>
      <c r="L3439" s="4" t="s">
        <v>860</v>
      </c>
      <c r="M3439" s="4" t="s">
        <v>6193</v>
      </c>
      <c r="N3439" s="55" t="s">
        <v>4546</v>
      </c>
      <c r="O3439" s="4" t="s">
        <v>9474</v>
      </c>
      <c r="P3439" s="55">
        <v>46022</v>
      </c>
      <c r="Q3439" s="4" t="s">
        <v>9475</v>
      </c>
      <c r="R3439" s="4"/>
      <c r="S3439" s="4"/>
      <c r="T3439" s="61" t="s">
        <v>1921</v>
      </c>
      <c r="U3439" s="56" t="s">
        <v>150</v>
      </c>
      <c r="V3439" s="56">
        <v>301798</v>
      </c>
      <c r="W3439" s="56" t="s">
        <v>9476</v>
      </c>
      <c r="X3439" s="56">
        <v>301798</v>
      </c>
      <c r="Y3439" s="56" t="s">
        <v>9476</v>
      </c>
      <c r="Z3439" s="56">
        <v>23</v>
      </c>
      <c r="AA3439" s="56" t="s">
        <v>113</v>
      </c>
      <c r="AB3439" s="56">
        <v>4</v>
      </c>
      <c r="AC3439" s="56" t="s">
        <v>1512</v>
      </c>
      <c r="AD3439" s="37">
        <v>3</v>
      </c>
      <c r="AE3439" s="37" t="s">
        <v>9477</v>
      </c>
      <c r="AF3439" s="4"/>
      <c r="AG3439" s="4"/>
      <c r="AH3439" s="4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</row>
    <row r="3440" spans="1:46" ht="15.75" customHeight="1" x14ac:dyDescent="0.35">
      <c r="A3440" s="4">
        <v>2025</v>
      </c>
      <c r="B3440" s="4" t="s">
        <v>147</v>
      </c>
      <c r="C3440" s="4" t="s">
        <v>148</v>
      </c>
      <c r="D3440" s="55">
        <v>45880</v>
      </c>
      <c r="E3440" s="4" t="s">
        <v>4533</v>
      </c>
      <c r="F3440" s="4" t="s">
        <v>3709</v>
      </c>
      <c r="G3440" s="4" t="s">
        <v>5808</v>
      </c>
      <c r="H3440" s="4" t="s">
        <v>38</v>
      </c>
      <c r="I3440" s="4" t="s">
        <v>3491</v>
      </c>
      <c r="J3440" s="4">
        <v>2</v>
      </c>
      <c r="K3440" s="55">
        <v>46022</v>
      </c>
      <c r="L3440" s="4" t="s">
        <v>860</v>
      </c>
      <c r="M3440" s="4" t="s">
        <v>4665</v>
      </c>
      <c r="N3440" s="55" t="s">
        <v>5332</v>
      </c>
      <c r="O3440" s="4" t="s">
        <v>9478</v>
      </c>
      <c r="P3440" s="55">
        <v>46022</v>
      </c>
      <c r="Q3440" s="4" t="s">
        <v>9479</v>
      </c>
      <c r="R3440" s="4"/>
      <c r="S3440" s="4"/>
      <c r="T3440" s="56">
        <v>0</v>
      </c>
      <c r="U3440" s="56" t="s">
        <v>150</v>
      </c>
      <c r="V3440" s="4">
        <v>301268</v>
      </c>
      <c r="W3440" s="56" t="s">
        <v>1328</v>
      </c>
      <c r="X3440" s="4">
        <v>301268</v>
      </c>
      <c r="Y3440" s="4" t="s">
        <v>1328</v>
      </c>
      <c r="Z3440" s="4">
        <v>15</v>
      </c>
      <c r="AA3440" s="4" t="s">
        <v>43</v>
      </c>
      <c r="AB3440" s="4">
        <v>1</v>
      </c>
      <c r="AC3440" s="4" t="s">
        <v>43</v>
      </c>
      <c r="AD3440" s="36">
        <v>19</v>
      </c>
      <c r="AE3440" s="36" t="s">
        <v>1329</v>
      </c>
      <c r="AF3440" s="4"/>
      <c r="AG3440" s="4"/>
      <c r="AH3440" s="4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</row>
    <row r="3441" spans="1:46" ht="15.75" customHeight="1" x14ac:dyDescent="0.35">
      <c r="A3441" s="4">
        <v>2026</v>
      </c>
      <c r="B3441" s="4" t="s">
        <v>147</v>
      </c>
      <c r="C3441" s="4" t="s">
        <v>148</v>
      </c>
      <c r="D3441" s="55">
        <v>46001</v>
      </c>
      <c r="E3441" s="4" t="s">
        <v>3708</v>
      </c>
      <c r="F3441" s="4" t="s">
        <v>3709</v>
      </c>
      <c r="G3441" s="4" t="s">
        <v>37</v>
      </c>
      <c r="H3441" s="4" t="s">
        <v>38</v>
      </c>
      <c r="I3441" s="4" t="s">
        <v>5120</v>
      </c>
      <c r="J3441" s="4">
        <v>2</v>
      </c>
      <c r="K3441" s="55">
        <v>46041</v>
      </c>
      <c r="L3441" s="4" t="s">
        <v>860</v>
      </c>
      <c r="M3441" s="4" t="s">
        <v>6193</v>
      </c>
      <c r="N3441" s="55" t="s">
        <v>4546</v>
      </c>
      <c r="O3441" s="4" t="s">
        <v>9480</v>
      </c>
      <c r="P3441" s="55">
        <v>46041</v>
      </c>
      <c r="Q3441" s="4" t="s">
        <v>9481</v>
      </c>
      <c r="R3441" s="55">
        <v>46042</v>
      </c>
      <c r="S3441" s="4" t="s">
        <v>9482</v>
      </c>
      <c r="T3441" s="4">
        <v>0</v>
      </c>
      <c r="U3441" s="4" t="s">
        <v>150</v>
      </c>
      <c r="V3441" s="4">
        <v>300096</v>
      </c>
      <c r="W3441" s="4" t="s">
        <v>9483</v>
      </c>
      <c r="X3441" s="4">
        <v>300096</v>
      </c>
      <c r="Y3441" s="4" t="s">
        <v>9483</v>
      </c>
      <c r="Z3441" s="4">
        <v>2</v>
      </c>
      <c r="AA3441" s="4" t="s">
        <v>72</v>
      </c>
      <c r="AB3441" s="4">
        <v>2</v>
      </c>
      <c r="AC3441" s="4" t="s">
        <v>73</v>
      </c>
      <c r="AD3441" s="36">
        <v>12</v>
      </c>
      <c r="AE3441" s="36" t="s">
        <v>9484</v>
      </c>
      <c r="AF3441" s="4"/>
      <c r="AG3441" s="4"/>
      <c r="AH3441" s="4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  <c r="AS3441" s="6"/>
      <c r="AT3441" s="6"/>
    </row>
    <row r="3442" spans="1:46" ht="15.75" customHeight="1" x14ac:dyDescent="0.35">
      <c r="A3442" s="4">
        <v>2026</v>
      </c>
      <c r="B3442" s="4" t="s">
        <v>147</v>
      </c>
      <c r="C3442" s="4" t="s">
        <v>148</v>
      </c>
      <c r="D3442" s="55">
        <v>46007</v>
      </c>
      <c r="E3442" s="4" t="s">
        <v>3708</v>
      </c>
      <c r="F3442" s="4" t="s">
        <v>3709</v>
      </c>
      <c r="G3442" s="4" t="s">
        <v>37</v>
      </c>
      <c r="H3442" s="4" t="s">
        <v>38</v>
      </c>
      <c r="I3442" s="4" t="s">
        <v>2742</v>
      </c>
      <c r="J3442" s="4">
        <v>4</v>
      </c>
      <c r="K3442" s="60">
        <v>46083</v>
      </c>
      <c r="L3442" s="4" t="s">
        <v>860</v>
      </c>
      <c r="M3442" s="4" t="s">
        <v>3632</v>
      </c>
      <c r="N3442" s="55" t="s">
        <v>4516</v>
      </c>
      <c r="O3442" s="4" t="s">
        <v>9485</v>
      </c>
      <c r="P3442" s="60">
        <v>46083</v>
      </c>
      <c r="Q3442" s="4" t="s">
        <v>9486</v>
      </c>
      <c r="R3442" s="60">
        <v>46083</v>
      </c>
      <c r="S3442" s="4" t="s">
        <v>9487</v>
      </c>
      <c r="T3442" s="56">
        <v>0</v>
      </c>
      <c r="U3442" s="56" t="s">
        <v>150</v>
      </c>
      <c r="V3442" s="56">
        <v>300832</v>
      </c>
      <c r="W3442" s="56" t="s">
        <v>9488</v>
      </c>
      <c r="X3442" s="56">
        <v>300832</v>
      </c>
      <c r="Y3442" s="56" t="s">
        <v>9488</v>
      </c>
      <c r="Z3442" s="56">
        <v>9</v>
      </c>
      <c r="AA3442" s="56" t="s">
        <v>417</v>
      </c>
      <c r="AB3442" s="56">
        <v>4</v>
      </c>
      <c r="AC3442" s="56" t="s">
        <v>716</v>
      </c>
      <c r="AD3442" s="37">
        <v>4</v>
      </c>
      <c r="AE3442" s="37" t="s">
        <v>9489</v>
      </c>
      <c r="AF3442" s="4"/>
      <c r="AG3442" s="4"/>
      <c r="AH3442" s="4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  <c r="AS3442" s="6"/>
      <c r="AT3442" s="6"/>
    </row>
    <row r="3443" spans="1:46" ht="15.75" customHeight="1" x14ac:dyDescent="0.35">
      <c r="A3443" s="4">
        <v>2026</v>
      </c>
      <c r="B3443" s="4" t="s">
        <v>147</v>
      </c>
      <c r="C3443" s="4" t="s">
        <v>148</v>
      </c>
      <c r="D3443" s="55">
        <v>46010</v>
      </c>
      <c r="E3443" s="4" t="s">
        <v>3708</v>
      </c>
      <c r="F3443" s="4" t="s">
        <v>3709</v>
      </c>
      <c r="G3443" s="4" t="s">
        <v>37</v>
      </c>
      <c r="H3443" s="4" t="s">
        <v>4538</v>
      </c>
      <c r="I3443" s="4" t="s">
        <v>2742</v>
      </c>
      <c r="J3443" s="4">
        <v>1</v>
      </c>
      <c r="K3443" s="55">
        <v>46021</v>
      </c>
      <c r="L3443" s="4" t="s">
        <v>4540</v>
      </c>
      <c r="M3443" s="4"/>
      <c r="N3443" s="55" t="s">
        <v>3710</v>
      </c>
      <c r="O3443" s="4"/>
      <c r="P3443" s="55"/>
      <c r="Q3443" s="4"/>
      <c r="R3443" s="4"/>
      <c r="S3443" s="4"/>
      <c r="T3443" s="56">
        <v>0</v>
      </c>
      <c r="U3443" s="56" t="s">
        <v>150</v>
      </c>
      <c r="V3443" s="56">
        <v>300807</v>
      </c>
      <c r="W3443" s="56" t="s">
        <v>9490</v>
      </c>
      <c r="X3443" s="56">
        <v>300807</v>
      </c>
      <c r="Y3443" s="56" t="s">
        <v>9490</v>
      </c>
      <c r="Z3443" s="56">
        <v>9</v>
      </c>
      <c r="AA3443" s="56" t="s">
        <v>417</v>
      </c>
      <c r="AB3443" s="56">
        <v>1</v>
      </c>
      <c r="AC3443" s="56" t="s">
        <v>417</v>
      </c>
      <c r="AD3443" s="37">
        <v>16</v>
      </c>
      <c r="AE3443" s="37" t="s">
        <v>9491</v>
      </c>
      <c r="AF3443" s="4"/>
      <c r="AG3443" s="4"/>
      <c r="AH3443" s="4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</row>
    <row r="3444" spans="1:46" ht="15.75" customHeight="1" x14ac:dyDescent="0.35">
      <c r="A3444" s="4">
        <v>2026</v>
      </c>
      <c r="B3444" s="4" t="s">
        <v>147</v>
      </c>
      <c r="C3444" s="4" t="s">
        <v>148</v>
      </c>
      <c r="D3444" s="55">
        <v>46015</v>
      </c>
      <c r="E3444" s="4" t="s">
        <v>3708</v>
      </c>
      <c r="F3444" s="4" t="s">
        <v>3709</v>
      </c>
      <c r="G3444" s="4" t="s">
        <v>37</v>
      </c>
      <c r="H3444" s="4" t="s">
        <v>4538</v>
      </c>
      <c r="I3444" s="4" t="s">
        <v>2742</v>
      </c>
      <c r="J3444" s="4">
        <v>5</v>
      </c>
      <c r="K3444" s="55">
        <v>46122</v>
      </c>
      <c r="L3444" s="4" t="s">
        <v>7513</v>
      </c>
      <c r="M3444" s="4"/>
      <c r="N3444" s="55" t="s">
        <v>3710</v>
      </c>
      <c r="O3444" s="4"/>
      <c r="P3444" s="55"/>
      <c r="Q3444" s="4"/>
      <c r="R3444" s="4"/>
      <c r="S3444" s="4"/>
      <c r="T3444" s="56">
        <v>0</v>
      </c>
      <c r="U3444" s="56" t="s">
        <v>150</v>
      </c>
      <c r="V3444" s="56">
        <v>301809</v>
      </c>
      <c r="W3444" s="56" t="s">
        <v>9492</v>
      </c>
      <c r="X3444" s="56">
        <v>301809</v>
      </c>
      <c r="Y3444" s="56" t="s">
        <v>9492</v>
      </c>
      <c r="Z3444" s="56">
        <v>24</v>
      </c>
      <c r="AA3444" s="56" t="s">
        <v>569</v>
      </c>
      <c r="AB3444" s="56">
        <v>1</v>
      </c>
      <c r="AC3444" s="56" t="s">
        <v>569</v>
      </c>
      <c r="AD3444" s="37">
        <v>6</v>
      </c>
      <c r="AE3444" s="37" t="s">
        <v>9493</v>
      </c>
      <c r="AF3444" s="4"/>
      <c r="AG3444" s="4"/>
      <c r="AH3444" s="4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</row>
    <row r="3445" spans="1:46" ht="15.75" customHeight="1" x14ac:dyDescent="0.35">
      <c r="A3445" s="4">
        <v>2026</v>
      </c>
      <c r="B3445" s="4" t="s">
        <v>147</v>
      </c>
      <c r="C3445" s="4" t="s">
        <v>148</v>
      </c>
      <c r="D3445" s="55">
        <v>46014</v>
      </c>
      <c r="E3445" s="4" t="s">
        <v>3708</v>
      </c>
      <c r="F3445" s="4" t="s">
        <v>3709</v>
      </c>
      <c r="G3445" s="4" t="s">
        <v>37</v>
      </c>
      <c r="H3445" s="4" t="s">
        <v>4538</v>
      </c>
      <c r="I3445" s="4" t="s">
        <v>2742</v>
      </c>
      <c r="J3445" s="4">
        <v>1</v>
      </c>
      <c r="K3445" s="55">
        <v>46065</v>
      </c>
      <c r="L3445" s="4" t="s">
        <v>4540</v>
      </c>
      <c r="M3445" s="4" t="s">
        <v>8491</v>
      </c>
      <c r="N3445" s="55" t="s">
        <v>3710</v>
      </c>
      <c r="O3445" s="4"/>
      <c r="P3445" s="55"/>
      <c r="Q3445" s="4"/>
      <c r="R3445" s="4"/>
      <c r="S3445" s="4"/>
      <c r="T3445" s="56">
        <v>0</v>
      </c>
      <c r="U3445" s="56" t="s">
        <v>150</v>
      </c>
      <c r="V3445" s="56">
        <v>300824</v>
      </c>
      <c r="W3445" s="56" t="s">
        <v>9494</v>
      </c>
      <c r="X3445" s="56">
        <v>300824</v>
      </c>
      <c r="Y3445" s="56" t="s">
        <v>9494</v>
      </c>
      <c r="Z3445" s="56">
        <v>9</v>
      </c>
      <c r="AA3445" s="56" t="s">
        <v>417</v>
      </c>
      <c r="AB3445" s="56">
        <v>3</v>
      </c>
      <c r="AC3445" s="56" t="s">
        <v>694</v>
      </c>
      <c r="AD3445" s="37">
        <v>8</v>
      </c>
      <c r="AE3445" s="37" t="s">
        <v>9495</v>
      </c>
      <c r="AF3445" s="4"/>
      <c r="AG3445" s="4"/>
      <c r="AH3445" s="4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</row>
    <row r="3446" spans="1:46" ht="15.75" customHeight="1" x14ac:dyDescent="0.35">
      <c r="A3446" s="4">
        <v>2026</v>
      </c>
      <c r="B3446" s="4" t="s">
        <v>147</v>
      </c>
      <c r="C3446" s="4" t="s">
        <v>148</v>
      </c>
      <c r="D3446" s="55">
        <v>46007</v>
      </c>
      <c r="E3446" s="4" t="s">
        <v>3708</v>
      </c>
      <c r="F3446" s="4" t="s">
        <v>3709</v>
      </c>
      <c r="G3446" s="4" t="s">
        <v>37</v>
      </c>
      <c r="H3446" s="4" t="s">
        <v>38</v>
      </c>
      <c r="I3446" s="4" t="s">
        <v>2948</v>
      </c>
      <c r="J3446" s="4">
        <v>2</v>
      </c>
      <c r="K3446" s="55">
        <v>46091</v>
      </c>
      <c r="L3446" s="4" t="s">
        <v>860</v>
      </c>
      <c r="M3446" s="4" t="s">
        <v>4665</v>
      </c>
      <c r="N3446" s="55" t="s">
        <v>4516</v>
      </c>
      <c r="O3446" s="4" t="s">
        <v>9496</v>
      </c>
      <c r="P3446" s="55">
        <v>46091</v>
      </c>
      <c r="Q3446" s="4" t="s">
        <v>9497</v>
      </c>
      <c r="R3446" s="55">
        <v>46091</v>
      </c>
      <c r="S3446" s="4" t="s">
        <v>9498</v>
      </c>
      <c r="T3446" s="56">
        <v>0</v>
      </c>
      <c r="U3446" s="56" t="s">
        <v>150</v>
      </c>
      <c r="V3446" s="4">
        <v>300409</v>
      </c>
      <c r="W3446" s="56" t="s">
        <v>9499</v>
      </c>
      <c r="X3446" s="4">
        <v>300409</v>
      </c>
      <c r="Y3446" s="56" t="s">
        <v>9499</v>
      </c>
      <c r="Z3446" s="56">
        <v>4</v>
      </c>
      <c r="AA3446" s="56" t="s">
        <v>301</v>
      </c>
      <c r="AB3446" s="56">
        <v>5</v>
      </c>
      <c r="AC3446" s="56" t="s">
        <v>2628</v>
      </c>
      <c r="AD3446" s="37">
        <v>15</v>
      </c>
      <c r="AE3446" s="37" t="s">
        <v>9500</v>
      </c>
      <c r="AF3446" s="4"/>
      <c r="AG3446" s="4"/>
      <c r="AH3446" s="4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  <c r="AS3446" s="6"/>
      <c r="AT3446" s="6"/>
    </row>
    <row r="3447" spans="1:46" ht="15.75" customHeight="1" x14ac:dyDescent="0.35">
      <c r="A3447" s="4">
        <v>2026</v>
      </c>
      <c r="B3447" s="4" t="s">
        <v>34</v>
      </c>
      <c r="C3447" s="4" t="s">
        <v>34</v>
      </c>
      <c r="D3447" s="55">
        <v>46034</v>
      </c>
      <c r="E3447" s="4" t="s">
        <v>3708</v>
      </c>
      <c r="F3447" s="4" t="s">
        <v>3709</v>
      </c>
      <c r="G3447" s="4" t="s">
        <v>37</v>
      </c>
      <c r="H3447" s="4" t="s">
        <v>38</v>
      </c>
      <c r="I3447" s="4" t="s">
        <v>2948</v>
      </c>
      <c r="J3447" s="4">
        <v>5</v>
      </c>
      <c r="K3447" s="55">
        <v>46037</v>
      </c>
      <c r="L3447" s="4" t="s">
        <v>860</v>
      </c>
      <c r="M3447" s="4" t="s">
        <v>3632</v>
      </c>
      <c r="N3447" s="55" t="s">
        <v>4973</v>
      </c>
      <c r="O3447" s="4" t="s">
        <v>9501</v>
      </c>
      <c r="P3447" s="55">
        <v>46037</v>
      </c>
      <c r="Q3447" s="4" t="s">
        <v>9502</v>
      </c>
      <c r="R3447" s="55">
        <v>46037</v>
      </c>
      <c r="S3447" s="4" t="s">
        <v>9503</v>
      </c>
      <c r="T3447" s="4">
        <v>9</v>
      </c>
      <c r="U3447" s="4" t="s">
        <v>46</v>
      </c>
      <c r="V3447" s="4">
        <v>96</v>
      </c>
      <c r="W3447" s="4" t="s">
        <v>47</v>
      </c>
      <c r="X3447" s="4">
        <v>1650</v>
      </c>
      <c r="Y3447" s="4" t="s">
        <v>48</v>
      </c>
      <c r="Z3447" s="4">
        <v>15</v>
      </c>
      <c r="AA3447" s="4" t="s">
        <v>43</v>
      </c>
      <c r="AB3447" s="4">
        <v>1</v>
      </c>
      <c r="AC3447" s="4" t="s">
        <v>43</v>
      </c>
      <c r="AD3447" s="36">
        <v>31</v>
      </c>
      <c r="AE3447" s="36" t="s">
        <v>49</v>
      </c>
      <c r="AF3447" s="4"/>
      <c r="AG3447" s="4"/>
      <c r="AH3447" s="4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</row>
    <row r="3448" spans="1:46" ht="15.75" customHeight="1" x14ac:dyDescent="0.35">
      <c r="A3448" s="4">
        <v>2026</v>
      </c>
      <c r="B3448" s="4" t="s">
        <v>147</v>
      </c>
      <c r="C3448" s="4" t="s">
        <v>207</v>
      </c>
      <c r="D3448" s="55">
        <v>46020</v>
      </c>
      <c r="E3448" s="4" t="s">
        <v>4533</v>
      </c>
      <c r="F3448" s="4" t="s">
        <v>3709</v>
      </c>
      <c r="G3448" s="4" t="s">
        <v>921</v>
      </c>
      <c r="H3448" s="4" t="s">
        <v>38</v>
      </c>
      <c r="I3448" s="4" t="s">
        <v>4520</v>
      </c>
      <c r="J3448" s="4">
        <v>1</v>
      </c>
      <c r="K3448" s="55">
        <v>46051</v>
      </c>
      <c r="L3448" s="4" t="s">
        <v>860</v>
      </c>
      <c r="M3448" s="4" t="s">
        <v>6713</v>
      </c>
      <c r="N3448" s="55" t="s">
        <v>4546</v>
      </c>
      <c r="O3448" s="4" t="s">
        <v>9504</v>
      </c>
      <c r="P3448" s="55">
        <v>46051</v>
      </c>
      <c r="Q3448" s="4" t="s">
        <v>9505</v>
      </c>
      <c r="R3448" s="55">
        <v>46051</v>
      </c>
      <c r="S3448" s="4" t="s">
        <v>9506</v>
      </c>
      <c r="T3448" s="7" t="s">
        <v>1921</v>
      </c>
      <c r="U3448" s="4" t="s">
        <v>150</v>
      </c>
      <c r="V3448" s="4">
        <v>301157</v>
      </c>
      <c r="W3448" s="4" t="s">
        <v>1584</v>
      </c>
      <c r="X3448" s="4">
        <v>301157</v>
      </c>
      <c r="Y3448" s="4" t="s">
        <v>1584</v>
      </c>
      <c r="Z3448" s="4">
        <v>13</v>
      </c>
      <c r="AA3448" s="4" t="s">
        <v>314</v>
      </c>
      <c r="AB3448" s="4">
        <v>5</v>
      </c>
      <c r="AC3448" s="4" t="s">
        <v>1585</v>
      </c>
      <c r="AD3448" s="36">
        <v>1</v>
      </c>
      <c r="AE3448" s="36" t="s">
        <v>1585</v>
      </c>
      <c r="AF3448" s="4"/>
      <c r="AG3448" s="4"/>
      <c r="AH3448" s="4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  <c r="AS3448" s="6"/>
      <c r="AT3448" s="6"/>
    </row>
    <row r="3449" spans="1:46" ht="15.75" customHeight="1" x14ac:dyDescent="0.35">
      <c r="A3449" s="4">
        <v>2026</v>
      </c>
      <c r="B3449" s="4" t="s">
        <v>147</v>
      </c>
      <c r="C3449" s="4" t="s">
        <v>148</v>
      </c>
      <c r="D3449" s="55">
        <v>46015</v>
      </c>
      <c r="E3449" s="4" t="s">
        <v>3708</v>
      </c>
      <c r="F3449" s="4" t="s">
        <v>3709</v>
      </c>
      <c r="G3449" s="4" t="s">
        <v>37</v>
      </c>
      <c r="H3449" s="4" t="s">
        <v>38</v>
      </c>
      <c r="I3449" s="4" t="s">
        <v>2948</v>
      </c>
      <c r="J3449" s="4">
        <v>2</v>
      </c>
      <c r="K3449" s="55">
        <v>46083</v>
      </c>
      <c r="L3449" s="4" t="s">
        <v>860</v>
      </c>
      <c r="M3449" s="4" t="s">
        <v>4665</v>
      </c>
      <c r="N3449" s="55" t="s">
        <v>4516</v>
      </c>
      <c r="O3449" s="4" t="s">
        <v>9507</v>
      </c>
      <c r="P3449" s="55">
        <v>46083</v>
      </c>
      <c r="Q3449" s="4" t="s">
        <v>9508</v>
      </c>
      <c r="R3449" s="55">
        <v>46083</v>
      </c>
      <c r="S3449" s="4" t="s">
        <v>9509</v>
      </c>
      <c r="T3449" s="56">
        <v>0</v>
      </c>
      <c r="U3449" s="56" t="s">
        <v>150</v>
      </c>
      <c r="V3449" s="56">
        <v>300412</v>
      </c>
      <c r="W3449" s="56" t="s">
        <v>9510</v>
      </c>
      <c r="X3449" s="56">
        <v>300412</v>
      </c>
      <c r="Y3449" s="56" t="s">
        <v>9510</v>
      </c>
      <c r="Z3449" s="56">
        <v>4</v>
      </c>
      <c r="AA3449" s="56" t="s">
        <v>301</v>
      </c>
      <c r="AB3449" s="56">
        <v>5</v>
      </c>
      <c r="AC3449" s="56" t="s">
        <v>2628</v>
      </c>
      <c r="AD3449" s="37">
        <v>18</v>
      </c>
      <c r="AE3449" s="37" t="s">
        <v>9511</v>
      </c>
      <c r="AF3449" s="4"/>
      <c r="AG3449" s="4"/>
      <c r="AH3449" s="4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</row>
    <row r="3450" spans="1:46" ht="15.75" customHeight="1" x14ac:dyDescent="0.35">
      <c r="A3450" s="4">
        <v>2026</v>
      </c>
      <c r="B3450" s="4" t="s">
        <v>147</v>
      </c>
      <c r="C3450" s="4" t="s">
        <v>148</v>
      </c>
      <c r="D3450" s="55">
        <v>46017</v>
      </c>
      <c r="E3450" s="4" t="s">
        <v>3708</v>
      </c>
      <c r="F3450" s="4" t="s">
        <v>3709</v>
      </c>
      <c r="G3450" s="4" t="s">
        <v>37</v>
      </c>
      <c r="H3450" s="4" t="s">
        <v>38</v>
      </c>
      <c r="I3450" s="4" t="s">
        <v>2948</v>
      </c>
      <c r="J3450" s="4">
        <v>2</v>
      </c>
      <c r="K3450" s="55">
        <v>46052</v>
      </c>
      <c r="L3450" s="4" t="s">
        <v>860</v>
      </c>
      <c r="M3450" s="4" t="s">
        <v>4545</v>
      </c>
      <c r="N3450" s="55" t="s">
        <v>4516</v>
      </c>
      <c r="O3450" s="4" t="s">
        <v>9512</v>
      </c>
      <c r="P3450" s="55">
        <v>46052</v>
      </c>
      <c r="Q3450" s="4" t="s">
        <v>9513</v>
      </c>
      <c r="R3450" s="58">
        <v>46052</v>
      </c>
      <c r="S3450" s="4" t="s">
        <v>9514</v>
      </c>
      <c r="T3450" s="56">
        <v>0</v>
      </c>
      <c r="U3450" s="56" t="s">
        <v>150</v>
      </c>
      <c r="V3450" s="4">
        <v>300345</v>
      </c>
      <c r="W3450" s="56" t="s">
        <v>9515</v>
      </c>
      <c r="X3450" s="4">
        <v>300345</v>
      </c>
      <c r="Y3450" s="4" t="s">
        <v>9515</v>
      </c>
      <c r="Z3450" s="4">
        <v>4</v>
      </c>
      <c r="AA3450" s="4" t="s">
        <v>301</v>
      </c>
      <c r="AB3450" s="4">
        <v>1</v>
      </c>
      <c r="AC3450" s="4" t="s">
        <v>301</v>
      </c>
      <c r="AD3450" s="36">
        <v>15</v>
      </c>
      <c r="AE3450" s="36" t="s">
        <v>9516</v>
      </c>
      <c r="AF3450" s="4"/>
      <c r="AG3450" s="4"/>
      <c r="AH3450" s="4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  <c r="AS3450" s="6"/>
      <c r="AT3450" s="6"/>
    </row>
    <row r="3451" spans="1:46" ht="15.75" customHeight="1" x14ac:dyDescent="0.35">
      <c r="A3451" s="4">
        <v>2026</v>
      </c>
      <c r="B3451" s="4" t="s">
        <v>147</v>
      </c>
      <c r="C3451" s="4" t="s">
        <v>207</v>
      </c>
      <c r="D3451" s="55">
        <v>45997</v>
      </c>
      <c r="E3451" s="4" t="s">
        <v>3708</v>
      </c>
      <c r="F3451" s="4" t="s">
        <v>3709</v>
      </c>
      <c r="G3451" s="4" t="s">
        <v>37</v>
      </c>
      <c r="H3451" s="4" t="s">
        <v>38</v>
      </c>
      <c r="I3451" s="4" t="s">
        <v>5120</v>
      </c>
      <c r="J3451" s="4">
        <v>3</v>
      </c>
      <c r="K3451" s="55">
        <v>46198</v>
      </c>
      <c r="L3451" s="4" t="s">
        <v>860</v>
      </c>
      <c r="M3451" s="4" t="s">
        <v>6193</v>
      </c>
      <c r="N3451" s="55" t="s">
        <v>3710</v>
      </c>
      <c r="O3451" s="4" t="s">
        <v>9517</v>
      </c>
      <c r="P3451" s="55">
        <v>46198</v>
      </c>
      <c r="Q3451" s="4" t="s">
        <v>9518</v>
      </c>
      <c r="R3451" s="55">
        <v>46198</v>
      </c>
      <c r="S3451" s="4" t="s">
        <v>9519</v>
      </c>
      <c r="T3451" s="56">
        <v>0</v>
      </c>
      <c r="U3451" s="56" t="s">
        <v>150</v>
      </c>
      <c r="V3451" s="56">
        <v>300171</v>
      </c>
      <c r="W3451" s="56" t="s">
        <v>750</v>
      </c>
      <c r="X3451" s="56">
        <v>300171</v>
      </c>
      <c r="Y3451" s="56" t="s">
        <v>750</v>
      </c>
      <c r="Z3451" s="56">
        <v>2</v>
      </c>
      <c r="AA3451" s="56" t="s">
        <v>72</v>
      </c>
      <c r="AB3451" s="56">
        <v>12</v>
      </c>
      <c r="AC3451" s="56" t="s">
        <v>751</v>
      </c>
      <c r="AD3451" s="37">
        <v>1</v>
      </c>
      <c r="AE3451" s="37" t="s">
        <v>752</v>
      </c>
      <c r="AF3451" s="4"/>
      <c r="AG3451" s="4"/>
      <c r="AH3451" s="4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</row>
    <row r="3452" spans="1:46" ht="15.75" customHeight="1" x14ac:dyDescent="0.35">
      <c r="A3452" s="4">
        <v>2026</v>
      </c>
      <c r="B3452" s="4" t="s">
        <v>147</v>
      </c>
      <c r="C3452" s="4" t="s">
        <v>148</v>
      </c>
      <c r="D3452" s="55">
        <v>46024</v>
      </c>
      <c r="E3452" s="4" t="s">
        <v>3708</v>
      </c>
      <c r="F3452" s="4" t="s">
        <v>3709</v>
      </c>
      <c r="G3452" s="4" t="s">
        <v>37</v>
      </c>
      <c r="H3452" s="4" t="s">
        <v>38</v>
      </c>
      <c r="I3452" s="4" t="s">
        <v>4539</v>
      </c>
      <c r="J3452" s="4">
        <v>3</v>
      </c>
      <c r="K3452" s="55">
        <v>46134</v>
      </c>
      <c r="L3452" s="4" t="s">
        <v>860</v>
      </c>
      <c r="M3452" s="4" t="s">
        <v>3632</v>
      </c>
      <c r="N3452" s="55" t="s">
        <v>3710</v>
      </c>
      <c r="O3452" s="4" t="s">
        <v>9520</v>
      </c>
      <c r="P3452" s="55">
        <v>46134</v>
      </c>
      <c r="Q3452" s="4" t="s">
        <v>9521</v>
      </c>
      <c r="R3452" s="55">
        <v>46134</v>
      </c>
      <c r="S3452" s="4" t="s">
        <v>9522</v>
      </c>
      <c r="T3452" s="7" t="s">
        <v>1921</v>
      </c>
      <c r="U3452" s="4" t="s">
        <v>150</v>
      </c>
      <c r="V3452" s="4">
        <v>301463</v>
      </c>
      <c r="W3452" s="4" t="s">
        <v>9523</v>
      </c>
      <c r="X3452" s="4">
        <v>301463</v>
      </c>
      <c r="Y3452" s="4" t="s">
        <v>9523</v>
      </c>
      <c r="Z3452" s="4">
        <v>16</v>
      </c>
      <c r="AA3452" s="4" t="s">
        <v>88</v>
      </c>
      <c r="AB3452" s="4">
        <v>5</v>
      </c>
      <c r="AC3452" s="4" t="s">
        <v>801</v>
      </c>
      <c r="AD3452" s="36">
        <v>10</v>
      </c>
      <c r="AE3452" s="36" t="s">
        <v>9524</v>
      </c>
      <c r="AF3452" s="4"/>
      <c r="AG3452" s="4"/>
      <c r="AH3452" s="4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  <c r="AS3452" s="6"/>
      <c r="AT3452" s="6"/>
    </row>
    <row r="3453" spans="1:46" ht="15.75" customHeight="1" x14ac:dyDescent="0.35">
      <c r="A3453" s="4">
        <v>2026</v>
      </c>
      <c r="B3453" s="4" t="s">
        <v>147</v>
      </c>
      <c r="C3453" s="4" t="s">
        <v>148</v>
      </c>
      <c r="D3453" s="55">
        <v>46007</v>
      </c>
      <c r="E3453" s="4" t="s">
        <v>3708</v>
      </c>
      <c r="F3453" s="4" t="s">
        <v>3709</v>
      </c>
      <c r="G3453" s="4" t="s">
        <v>37</v>
      </c>
      <c r="H3453" s="4" t="s">
        <v>38</v>
      </c>
      <c r="I3453" s="4" t="s">
        <v>2948</v>
      </c>
      <c r="J3453" s="4">
        <v>4</v>
      </c>
      <c r="K3453" s="55">
        <v>46197</v>
      </c>
      <c r="L3453" s="4" t="s">
        <v>860</v>
      </c>
      <c r="M3453" s="4" t="s">
        <v>4665</v>
      </c>
      <c r="N3453" s="55" t="s">
        <v>3710</v>
      </c>
      <c r="O3453" s="4" t="s">
        <v>9525</v>
      </c>
      <c r="P3453" s="55">
        <v>46197</v>
      </c>
      <c r="Q3453" s="4" t="s">
        <v>9526</v>
      </c>
      <c r="R3453" s="55">
        <v>46197</v>
      </c>
      <c r="S3453" s="4" t="s">
        <v>9527</v>
      </c>
      <c r="T3453" s="7" t="s">
        <v>1921</v>
      </c>
      <c r="U3453" s="4" t="s">
        <v>150</v>
      </c>
      <c r="V3453" s="4">
        <v>300365</v>
      </c>
      <c r="W3453" s="4" t="s">
        <v>9528</v>
      </c>
      <c r="X3453" s="4">
        <v>300365</v>
      </c>
      <c r="Y3453" s="4" t="s">
        <v>9528</v>
      </c>
      <c r="Z3453" s="4">
        <v>4</v>
      </c>
      <c r="AA3453" s="4" t="s">
        <v>301</v>
      </c>
      <c r="AB3453" s="4">
        <v>2</v>
      </c>
      <c r="AC3453" s="4" t="s">
        <v>2624</v>
      </c>
      <c r="AD3453" s="36">
        <v>6</v>
      </c>
      <c r="AE3453" s="36" t="s">
        <v>9529</v>
      </c>
      <c r="AF3453" s="4"/>
      <c r="AG3453" s="4"/>
      <c r="AH3453" s="4"/>
      <c r="AI3453" s="6"/>
      <c r="AJ3453" s="6"/>
      <c r="AK3453" s="6"/>
      <c r="AL3453" s="6"/>
      <c r="AM3453" s="6"/>
      <c r="AN3453" s="6"/>
      <c r="AO3453" s="6"/>
      <c r="AP3453" s="6"/>
      <c r="AQ3453" s="6"/>
      <c r="AR3453" s="6"/>
      <c r="AS3453" s="6"/>
      <c r="AT3453" s="6"/>
    </row>
    <row r="3454" spans="1:46" ht="15.75" customHeight="1" x14ac:dyDescent="0.35">
      <c r="A3454" s="4">
        <v>2026</v>
      </c>
      <c r="B3454" s="4" t="s">
        <v>147</v>
      </c>
      <c r="C3454" s="4" t="s">
        <v>148</v>
      </c>
      <c r="D3454" s="55">
        <v>46013</v>
      </c>
      <c r="E3454" s="4" t="s">
        <v>3708</v>
      </c>
      <c r="F3454" s="4" t="s">
        <v>3709</v>
      </c>
      <c r="G3454" s="4" t="s">
        <v>37</v>
      </c>
      <c r="H3454" s="4" t="s">
        <v>38</v>
      </c>
      <c r="I3454" s="4" t="s">
        <v>2948</v>
      </c>
      <c r="J3454" s="4">
        <v>3</v>
      </c>
      <c r="K3454" s="55">
        <v>46077</v>
      </c>
      <c r="L3454" s="4" t="s">
        <v>860</v>
      </c>
      <c r="M3454" s="4" t="s">
        <v>3632</v>
      </c>
      <c r="N3454" s="55" t="s">
        <v>4516</v>
      </c>
      <c r="O3454" s="4" t="s">
        <v>9530</v>
      </c>
      <c r="P3454" s="55">
        <v>46077</v>
      </c>
      <c r="Q3454" s="4" t="s">
        <v>9531</v>
      </c>
      <c r="R3454" s="55">
        <v>46077</v>
      </c>
      <c r="S3454" s="4" t="s">
        <v>9532</v>
      </c>
      <c r="T3454" s="4">
        <v>0</v>
      </c>
      <c r="U3454" s="4" t="s">
        <v>150</v>
      </c>
      <c r="V3454" s="4">
        <v>300354</v>
      </c>
      <c r="W3454" s="4" t="s">
        <v>4433</v>
      </c>
      <c r="X3454" s="4">
        <v>300354</v>
      </c>
      <c r="Y3454" s="4" t="s">
        <v>4433</v>
      </c>
      <c r="Z3454" s="4">
        <v>4</v>
      </c>
      <c r="AA3454" s="4" t="s">
        <v>301</v>
      </c>
      <c r="AB3454" s="4">
        <v>1</v>
      </c>
      <c r="AC3454" s="4" t="s">
        <v>301</v>
      </c>
      <c r="AD3454" s="36">
        <v>24</v>
      </c>
      <c r="AE3454" s="36" t="s">
        <v>4434</v>
      </c>
      <c r="AF3454" s="4"/>
      <c r="AG3454" s="4"/>
      <c r="AH3454" s="4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</row>
    <row r="3455" spans="1:46" ht="15.75" customHeight="1" x14ac:dyDescent="0.35">
      <c r="A3455" s="4">
        <v>2026</v>
      </c>
      <c r="B3455" s="4" t="s">
        <v>147</v>
      </c>
      <c r="C3455" s="4" t="s">
        <v>207</v>
      </c>
      <c r="D3455" s="55">
        <v>46009</v>
      </c>
      <c r="E3455" s="4" t="s">
        <v>4420</v>
      </c>
      <c r="F3455" s="4" t="s">
        <v>3709</v>
      </c>
      <c r="G3455" s="4" t="s">
        <v>921</v>
      </c>
      <c r="H3455" s="4" t="s">
        <v>38</v>
      </c>
      <c r="I3455" s="4" t="s">
        <v>2755</v>
      </c>
      <c r="J3455" s="4">
        <v>2</v>
      </c>
      <c r="K3455" s="55">
        <v>46063</v>
      </c>
      <c r="L3455" s="4" t="s">
        <v>860</v>
      </c>
      <c r="M3455" s="4" t="s">
        <v>5415</v>
      </c>
      <c r="N3455" s="55" t="s">
        <v>4546</v>
      </c>
      <c r="O3455" s="4" t="s">
        <v>9533</v>
      </c>
      <c r="P3455" s="55">
        <v>46063</v>
      </c>
      <c r="Q3455" s="4" t="s">
        <v>9534</v>
      </c>
      <c r="R3455" s="55">
        <v>46063</v>
      </c>
      <c r="S3455" s="4" t="s">
        <v>9535</v>
      </c>
      <c r="T3455" s="4">
        <v>0</v>
      </c>
      <c r="U3455" s="4" t="s">
        <v>150</v>
      </c>
      <c r="V3455" s="4">
        <v>300732</v>
      </c>
      <c r="W3455" s="4" t="s">
        <v>2076</v>
      </c>
      <c r="X3455" s="4">
        <v>300732</v>
      </c>
      <c r="Y3455" s="4" t="s">
        <v>2076</v>
      </c>
      <c r="Z3455" s="4">
        <v>8</v>
      </c>
      <c r="AA3455" s="4" t="s">
        <v>191</v>
      </c>
      <c r="AB3455" s="4">
        <v>7</v>
      </c>
      <c r="AC3455" s="4" t="s">
        <v>2077</v>
      </c>
      <c r="AD3455" s="36">
        <v>1</v>
      </c>
      <c r="AE3455" s="36" t="s">
        <v>2078</v>
      </c>
      <c r="AF3455" s="4"/>
      <c r="AG3455" s="4"/>
      <c r="AH3455" s="4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</row>
    <row r="3456" spans="1:46" ht="15.75" customHeight="1" x14ac:dyDescent="0.35">
      <c r="A3456" s="4">
        <v>2026</v>
      </c>
      <c r="B3456" s="4" t="s">
        <v>147</v>
      </c>
      <c r="C3456" s="4" t="s">
        <v>148</v>
      </c>
      <c r="D3456" s="55">
        <v>46036</v>
      </c>
      <c r="E3456" s="4" t="s">
        <v>3708</v>
      </c>
      <c r="F3456" s="4" t="s">
        <v>3709</v>
      </c>
      <c r="G3456" s="4" t="s">
        <v>37</v>
      </c>
      <c r="H3456" s="4" t="s">
        <v>38</v>
      </c>
      <c r="I3456" s="4" t="s">
        <v>748</v>
      </c>
      <c r="J3456" s="4">
        <v>7</v>
      </c>
      <c r="K3456" s="55">
        <v>46100</v>
      </c>
      <c r="L3456" s="4" t="s">
        <v>860</v>
      </c>
      <c r="M3456" s="4" t="s">
        <v>4545</v>
      </c>
      <c r="N3456" s="55" t="s">
        <v>3710</v>
      </c>
      <c r="O3456" s="4" t="s">
        <v>9536</v>
      </c>
      <c r="P3456" s="55">
        <v>46100</v>
      </c>
      <c r="Q3456" s="4" t="s">
        <v>9537</v>
      </c>
      <c r="R3456" s="55">
        <v>46100</v>
      </c>
      <c r="S3456" s="4" t="s">
        <v>9538</v>
      </c>
      <c r="T3456" s="61" t="s">
        <v>1921</v>
      </c>
      <c r="U3456" s="56" t="s">
        <v>150</v>
      </c>
      <c r="V3456" s="56">
        <v>301319</v>
      </c>
      <c r="W3456" s="56" t="s">
        <v>1503</v>
      </c>
      <c r="X3456" s="56">
        <v>301319</v>
      </c>
      <c r="Y3456" s="56" t="s">
        <v>1503</v>
      </c>
      <c r="Z3456" s="56">
        <v>15</v>
      </c>
      <c r="AA3456" s="56" t="s">
        <v>43</v>
      </c>
      <c r="AB3456" s="56">
        <v>5</v>
      </c>
      <c r="AC3456" s="56" t="s">
        <v>893</v>
      </c>
      <c r="AD3456" s="37">
        <v>9</v>
      </c>
      <c r="AE3456" s="37" t="s">
        <v>1504</v>
      </c>
      <c r="AF3456" s="4"/>
      <c r="AG3456" s="4"/>
      <c r="AH3456" s="4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  <c r="AS3456" s="6"/>
      <c r="AT3456" s="6"/>
    </row>
    <row r="3457" spans="1:46" ht="15.75" customHeight="1" x14ac:dyDescent="0.35">
      <c r="A3457" s="4">
        <v>2026</v>
      </c>
      <c r="B3457" s="4" t="s">
        <v>147</v>
      </c>
      <c r="C3457" s="4" t="s">
        <v>148</v>
      </c>
      <c r="D3457" s="55">
        <v>46013</v>
      </c>
      <c r="E3457" s="4" t="s">
        <v>3708</v>
      </c>
      <c r="F3457" s="4" t="s">
        <v>3709</v>
      </c>
      <c r="G3457" s="4" t="s">
        <v>37</v>
      </c>
      <c r="H3457" s="4" t="s">
        <v>38</v>
      </c>
      <c r="I3457" s="4" t="s">
        <v>2948</v>
      </c>
      <c r="J3457" s="4">
        <v>3</v>
      </c>
      <c r="K3457" s="57">
        <v>46098</v>
      </c>
      <c r="L3457" s="4" t="s">
        <v>860</v>
      </c>
      <c r="M3457" s="4" t="s">
        <v>4665</v>
      </c>
      <c r="N3457" s="55" t="s">
        <v>4516</v>
      </c>
      <c r="O3457" s="4" t="s">
        <v>9539</v>
      </c>
      <c r="P3457" s="57">
        <v>46098</v>
      </c>
      <c r="Q3457" s="4" t="s">
        <v>9540</v>
      </c>
      <c r="R3457" s="56"/>
      <c r="S3457" s="4"/>
      <c r="T3457" s="61" t="s">
        <v>1921</v>
      </c>
      <c r="U3457" s="56" t="s">
        <v>150</v>
      </c>
      <c r="V3457" s="56">
        <v>300389</v>
      </c>
      <c r="W3457" s="56" t="s">
        <v>9541</v>
      </c>
      <c r="X3457" s="56">
        <v>300389</v>
      </c>
      <c r="Y3457" s="56" t="s">
        <v>9541</v>
      </c>
      <c r="Z3457" s="56">
        <v>4</v>
      </c>
      <c r="AA3457" s="56" t="s">
        <v>301</v>
      </c>
      <c r="AB3457" s="56">
        <v>4</v>
      </c>
      <c r="AC3457" s="56" t="s">
        <v>902</v>
      </c>
      <c r="AD3457" s="37">
        <v>9</v>
      </c>
      <c r="AE3457" s="37" t="s">
        <v>9542</v>
      </c>
      <c r="AF3457" s="4"/>
      <c r="AG3457" s="4"/>
      <c r="AH3457" s="4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</row>
    <row r="3458" spans="1:46" ht="15.75" customHeight="1" x14ac:dyDescent="0.35">
      <c r="A3458" s="4">
        <v>2026</v>
      </c>
      <c r="B3458" s="4" t="s">
        <v>147</v>
      </c>
      <c r="C3458" s="4" t="s">
        <v>148</v>
      </c>
      <c r="D3458" s="55">
        <v>46013</v>
      </c>
      <c r="E3458" s="4" t="s">
        <v>3708</v>
      </c>
      <c r="F3458" s="4" t="s">
        <v>3709</v>
      </c>
      <c r="G3458" s="4" t="s">
        <v>37</v>
      </c>
      <c r="H3458" s="4" t="s">
        <v>38</v>
      </c>
      <c r="I3458" s="4" t="s">
        <v>2948</v>
      </c>
      <c r="J3458" s="4">
        <v>3</v>
      </c>
      <c r="K3458" s="55">
        <v>46183</v>
      </c>
      <c r="L3458" s="4" t="s">
        <v>860</v>
      </c>
      <c r="M3458" s="4" t="s">
        <v>4665</v>
      </c>
      <c r="N3458" s="55" t="s">
        <v>3710</v>
      </c>
      <c r="O3458" s="4" t="s">
        <v>9543</v>
      </c>
      <c r="P3458" s="55">
        <v>46183</v>
      </c>
      <c r="Q3458" s="4" t="s">
        <v>9544</v>
      </c>
      <c r="R3458" s="55">
        <v>46183</v>
      </c>
      <c r="S3458" s="4" t="s">
        <v>9545</v>
      </c>
      <c r="T3458" s="7" t="s">
        <v>1921</v>
      </c>
      <c r="U3458" s="4" t="s">
        <v>150</v>
      </c>
      <c r="V3458" s="4">
        <v>300404</v>
      </c>
      <c r="W3458" s="4" t="s">
        <v>9546</v>
      </c>
      <c r="X3458" s="4">
        <v>300404</v>
      </c>
      <c r="Y3458" s="4" t="s">
        <v>9546</v>
      </c>
      <c r="Z3458" s="4">
        <v>4</v>
      </c>
      <c r="AA3458" s="4" t="s">
        <v>301</v>
      </c>
      <c r="AB3458" s="56">
        <v>5</v>
      </c>
      <c r="AC3458" s="56" t="s">
        <v>2628</v>
      </c>
      <c r="AD3458" s="36">
        <v>10</v>
      </c>
      <c r="AE3458" s="36" t="s">
        <v>9547</v>
      </c>
      <c r="AF3458" s="4"/>
      <c r="AG3458" s="4"/>
      <c r="AH3458" s="4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</row>
    <row r="3459" spans="1:46" ht="15.75" customHeight="1" x14ac:dyDescent="0.35">
      <c r="A3459" s="4">
        <v>2026</v>
      </c>
      <c r="B3459" s="4" t="s">
        <v>147</v>
      </c>
      <c r="C3459" s="4" t="s">
        <v>148</v>
      </c>
      <c r="D3459" s="55">
        <v>46013</v>
      </c>
      <c r="E3459" s="4" t="s">
        <v>3708</v>
      </c>
      <c r="F3459" s="4" t="s">
        <v>3709</v>
      </c>
      <c r="G3459" s="4" t="s">
        <v>37</v>
      </c>
      <c r="H3459" s="4" t="s">
        <v>38</v>
      </c>
      <c r="I3459" s="4" t="s">
        <v>2755</v>
      </c>
      <c r="J3459" s="4">
        <v>3</v>
      </c>
      <c r="K3459" s="55">
        <v>46049</v>
      </c>
      <c r="L3459" s="4" t="s">
        <v>860</v>
      </c>
      <c r="M3459" s="4" t="s">
        <v>5415</v>
      </c>
      <c r="N3459" s="55" t="s">
        <v>4546</v>
      </c>
      <c r="O3459" s="4" t="s">
        <v>9548</v>
      </c>
      <c r="P3459" s="55">
        <v>46049</v>
      </c>
      <c r="Q3459" s="4" t="s">
        <v>9549</v>
      </c>
      <c r="R3459" s="55">
        <v>46049</v>
      </c>
      <c r="S3459" s="4" t="s">
        <v>9550</v>
      </c>
      <c r="T3459" s="7" t="s">
        <v>1921</v>
      </c>
      <c r="U3459" s="4" t="s">
        <v>150</v>
      </c>
      <c r="V3459" s="4">
        <v>300737</v>
      </c>
      <c r="W3459" s="4" t="s">
        <v>2954</v>
      </c>
      <c r="X3459" s="4">
        <v>300737</v>
      </c>
      <c r="Y3459" s="4" t="s">
        <v>2954</v>
      </c>
      <c r="Z3459" s="4">
        <v>8</v>
      </c>
      <c r="AA3459" s="4" t="s">
        <v>191</v>
      </c>
      <c r="AB3459" s="56"/>
      <c r="AC3459" s="56" t="s">
        <v>2077</v>
      </c>
      <c r="AD3459" s="36"/>
      <c r="AE3459" s="36" t="s">
        <v>2955</v>
      </c>
      <c r="AF3459" s="4"/>
      <c r="AG3459" s="4"/>
      <c r="AH3459" s="4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</row>
    <row r="3460" spans="1:46" ht="15.75" customHeight="1" x14ac:dyDescent="0.35">
      <c r="A3460" s="4">
        <v>2026</v>
      </c>
      <c r="B3460" s="4" t="s">
        <v>147</v>
      </c>
      <c r="C3460" s="4" t="s">
        <v>148</v>
      </c>
      <c r="D3460" s="55">
        <v>46042</v>
      </c>
      <c r="E3460" s="4" t="s">
        <v>3708</v>
      </c>
      <c r="F3460" s="4" t="s">
        <v>3709</v>
      </c>
      <c r="G3460" s="4" t="s">
        <v>37</v>
      </c>
      <c r="H3460" s="4" t="s">
        <v>38</v>
      </c>
      <c r="I3460" s="4" t="s">
        <v>3923</v>
      </c>
      <c r="J3460" s="4">
        <v>3</v>
      </c>
      <c r="K3460" s="55">
        <v>46111</v>
      </c>
      <c r="L3460" s="4" t="s">
        <v>860</v>
      </c>
      <c r="M3460" s="4" t="s">
        <v>2983</v>
      </c>
      <c r="N3460" s="55" t="s">
        <v>4546</v>
      </c>
      <c r="O3460" s="4" t="s">
        <v>9551</v>
      </c>
      <c r="P3460" s="55">
        <v>46111</v>
      </c>
      <c r="Q3460" s="4" t="s">
        <v>9552</v>
      </c>
      <c r="R3460" s="4"/>
      <c r="S3460" s="4"/>
      <c r="T3460" s="7" t="s">
        <v>1921</v>
      </c>
      <c r="U3460" s="4" t="s">
        <v>150</v>
      </c>
      <c r="V3460" s="4">
        <v>300893</v>
      </c>
      <c r="W3460" s="4" t="s">
        <v>9553</v>
      </c>
      <c r="X3460" s="4">
        <v>300893</v>
      </c>
      <c r="Y3460" s="4" t="s">
        <v>9553</v>
      </c>
      <c r="Z3460" s="4">
        <v>10</v>
      </c>
      <c r="AA3460" s="4" t="s">
        <v>256</v>
      </c>
      <c r="AB3460" s="56">
        <v>1</v>
      </c>
      <c r="AC3460" s="56" t="s">
        <v>256</v>
      </c>
      <c r="AD3460" s="36">
        <v>9</v>
      </c>
      <c r="AE3460" s="36" t="s">
        <v>9554</v>
      </c>
      <c r="AF3460" s="4"/>
      <c r="AG3460" s="4"/>
      <c r="AH3460" s="4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</row>
    <row r="3461" spans="1:46" ht="15.75" customHeight="1" x14ac:dyDescent="0.35">
      <c r="A3461" s="4">
        <v>2026</v>
      </c>
      <c r="B3461" s="4" t="s">
        <v>147</v>
      </c>
      <c r="C3461" s="4" t="s">
        <v>148</v>
      </c>
      <c r="D3461" s="55">
        <v>46361</v>
      </c>
      <c r="E3461" s="4" t="s">
        <v>3708</v>
      </c>
      <c r="F3461" s="4" t="s">
        <v>3709</v>
      </c>
      <c r="G3461" s="4" t="s">
        <v>37</v>
      </c>
      <c r="H3461" s="4" t="s">
        <v>4538</v>
      </c>
      <c r="I3461" s="4" t="s">
        <v>5120</v>
      </c>
      <c r="J3461" s="4">
        <v>1</v>
      </c>
      <c r="K3461" s="55">
        <v>46027</v>
      </c>
      <c r="L3461" s="4" t="s">
        <v>4644</v>
      </c>
      <c r="M3461" s="4"/>
      <c r="N3461" s="55" t="s">
        <v>3710</v>
      </c>
      <c r="O3461" s="4"/>
      <c r="P3461" s="55"/>
      <c r="Q3461" s="4"/>
      <c r="R3461" s="4"/>
      <c r="S3461" s="4"/>
      <c r="T3461" s="7" t="s">
        <v>1921</v>
      </c>
      <c r="U3461" s="4" t="s">
        <v>150</v>
      </c>
      <c r="V3461" s="4">
        <v>301047</v>
      </c>
      <c r="W3461" s="4" t="s">
        <v>9555</v>
      </c>
      <c r="X3461" s="4">
        <v>301047</v>
      </c>
      <c r="Y3461" s="4" t="s">
        <v>9555</v>
      </c>
      <c r="Z3461" s="4">
        <v>12</v>
      </c>
      <c r="AA3461" s="4" t="s">
        <v>83</v>
      </c>
      <c r="AB3461" s="56">
        <v>3</v>
      </c>
      <c r="AC3461" s="56" t="s">
        <v>765</v>
      </c>
      <c r="AD3461" s="36">
        <v>47</v>
      </c>
      <c r="AE3461" s="36" t="s">
        <v>9556</v>
      </c>
      <c r="AF3461" s="4"/>
      <c r="AG3461" s="4"/>
      <c r="AH3461" s="4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</row>
    <row r="3462" spans="1:46" ht="15.75" customHeight="1" x14ac:dyDescent="0.35">
      <c r="A3462" s="4">
        <v>2026</v>
      </c>
      <c r="B3462" s="4" t="s">
        <v>147</v>
      </c>
      <c r="C3462" s="4" t="s">
        <v>148</v>
      </c>
      <c r="D3462" s="55">
        <v>46007</v>
      </c>
      <c r="E3462" s="4" t="s">
        <v>3708</v>
      </c>
      <c r="F3462" s="4" t="s">
        <v>3709</v>
      </c>
      <c r="G3462" s="4" t="s">
        <v>37</v>
      </c>
      <c r="H3462" s="4" t="s">
        <v>38</v>
      </c>
      <c r="I3462" s="4" t="s">
        <v>2755</v>
      </c>
      <c r="J3462" s="4">
        <v>3</v>
      </c>
      <c r="K3462" s="55">
        <v>46052</v>
      </c>
      <c r="L3462" s="4" t="s">
        <v>860</v>
      </c>
      <c r="M3462" s="4" t="s">
        <v>5415</v>
      </c>
      <c r="N3462" s="55" t="s">
        <v>5332</v>
      </c>
      <c r="O3462" s="4" t="s">
        <v>9557</v>
      </c>
      <c r="P3462" s="55">
        <v>46052</v>
      </c>
      <c r="Q3462" s="4" t="s">
        <v>9558</v>
      </c>
      <c r="R3462" s="55">
        <v>46052</v>
      </c>
      <c r="S3462" s="4" t="s">
        <v>9559</v>
      </c>
      <c r="T3462" s="61">
        <v>0</v>
      </c>
      <c r="U3462" s="56" t="s">
        <v>150</v>
      </c>
      <c r="V3462" s="56">
        <v>300688</v>
      </c>
      <c r="W3462" s="56" t="s">
        <v>2060</v>
      </c>
      <c r="X3462" s="56">
        <v>300688</v>
      </c>
      <c r="Y3462" s="56" t="s">
        <v>2060</v>
      </c>
      <c r="Z3462" s="56">
        <v>8</v>
      </c>
      <c r="AA3462" s="56" t="s">
        <v>191</v>
      </c>
      <c r="AB3462" s="56">
        <v>1</v>
      </c>
      <c r="AC3462" s="56" t="s">
        <v>191</v>
      </c>
      <c r="AD3462" s="37">
        <v>5</v>
      </c>
      <c r="AE3462" s="37" t="s">
        <v>2061</v>
      </c>
      <c r="AF3462" s="4"/>
      <c r="AG3462" s="4"/>
      <c r="AH3462" s="4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</row>
    <row r="3463" spans="1:46" ht="15.75" customHeight="1" x14ac:dyDescent="0.35">
      <c r="A3463" s="4">
        <v>2026</v>
      </c>
      <c r="B3463" s="4" t="s">
        <v>147</v>
      </c>
      <c r="C3463" s="4" t="s">
        <v>148</v>
      </c>
      <c r="D3463" s="55">
        <v>46034</v>
      </c>
      <c r="E3463" s="4" t="s">
        <v>3708</v>
      </c>
      <c r="F3463" s="4" t="s">
        <v>3709</v>
      </c>
      <c r="G3463" s="4" t="s">
        <v>37</v>
      </c>
      <c r="H3463" s="4" t="s">
        <v>4538</v>
      </c>
      <c r="I3463" s="4" t="s">
        <v>2742</v>
      </c>
      <c r="J3463" s="4">
        <v>3</v>
      </c>
      <c r="K3463" s="55">
        <v>46119</v>
      </c>
      <c r="L3463" s="4" t="s">
        <v>4540</v>
      </c>
      <c r="M3463" s="4"/>
      <c r="N3463" s="55" t="s">
        <v>3710</v>
      </c>
      <c r="O3463" s="4"/>
      <c r="P3463" s="55"/>
      <c r="Q3463" s="4"/>
      <c r="R3463" s="4"/>
      <c r="S3463" s="4"/>
      <c r="T3463" s="7" t="s">
        <v>1921</v>
      </c>
      <c r="U3463" s="4" t="s">
        <v>150</v>
      </c>
      <c r="V3463" s="4">
        <v>301535</v>
      </c>
      <c r="W3463" s="4" t="s">
        <v>1444</v>
      </c>
      <c r="X3463" s="4">
        <v>301535</v>
      </c>
      <c r="Y3463" s="4" t="s">
        <v>1444</v>
      </c>
      <c r="Z3463" s="4">
        <v>20</v>
      </c>
      <c r="AA3463" s="4" t="s">
        <v>324</v>
      </c>
      <c r="AB3463" s="4">
        <v>1</v>
      </c>
      <c r="AC3463" s="4" t="s">
        <v>324</v>
      </c>
      <c r="AD3463" s="36">
        <v>10</v>
      </c>
      <c r="AE3463" s="36" t="s">
        <v>1445</v>
      </c>
      <c r="AF3463" s="4"/>
      <c r="AG3463" s="4"/>
      <c r="AH3463" s="4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</row>
    <row r="3464" spans="1:46" ht="15.75" customHeight="1" x14ac:dyDescent="0.35">
      <c r="A3464" s="4">
        <v>2026</v>
      </c>
      <c r="B3464" s="4" t="s">
        <v>147</v>
      </c>
      <c r="C3464" s="4" t="s">
        <v>148</v>
      </c>
      <c r="D3464" s="55">
        <v>46034</v>
      </c>
      <c r="E3464" s="4" t="s">
        <v>3708</v>
      </c>
      <c r="F3464" s="4" t="s">
        <v>3709</v>
      </c>
      <c r="G3464" s="4" t="s">
        <v>37</v>
      </c>
      <c r="H3464" s="4" t="s">
        <v>38</v>
      </c>
      <c r="I3464" s="4" t="s">
        <v>4520</v>
      </c>
      <c r="J3464" s="4">
        <v>2</v>
      </c>
      <c r="K3464" s="55">
        <v>46106</v>
      </c>
      <c r="L3464" s="4" t="s">
        <v>860</v>
      </c>
      <c r="M3464" s="4" t="s">
        <v>4545</v>
      </c>
      <c r="N3464" s="55" t="s">
        <v>3710</v>
      </c>
      <c r="O3464" s="4" t="s">
        <v>9560</v>
      </c>
      <c r="P3464" s="55">
        <v>46106</v>
      </c>
      <c r="Q3464" s="4" t="s">
        <v>9561</v>
      </c>
      <c r="R3464" s="55">
        <v>46106</v>
      </c>
      <c r="S3464" s="4" t="s">
        <v>9562</v>
      </c>
      <c r="T3464" s="7" t="s">
        <v>1921</v>
      </c>
      <c r="U3464" s="4" t="s">
        <v>150</v>
      </c>
      <c r="V3464" s="4">
        <v>300582</v>
      </c>
      <c r="W3464" s="4" t="s">
        <v>9563</v>
      </c>
      <c r="X3464" s="4">
        <v>300582</v>
      </c>
      <c r="Y3464" s="4" t="s">
        <v>9563</v>
      </c>
      <c r="Z3464" s="4">
        <v>6</v>
      </c>
      <c r="AA3464" s="4" t="s">
        <v>413</v>
      </c>
      <c r="AB3464" s="4">
        <v>4</v>
      </c>
      <c r="AC3464" s="4" t="s">
        <v>1215</v>
      </c>
      <c r="AD3464" s="36">
        <v>5</v>
      </c>
      <c r="AE3464" s="36" t="s">
        <v>9564</v>
      </c>
      <c r="AF3464" s="4"/>
      <c r="AG3464" s="4"/>
      <c r="AH3464" s="4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</row>
    <row r="3465" spans="1:46" ht="15.75" customHeight="1" x14ac:dyDescent="0.35">
      <c r="A3465" s="4">
        <v>2026</v>
      </c>
      <c r="B3465" s="4" t="s">
        <v>147</v>
      </c>
      <c r="C3465" s="4" t="s">
        <v>207</v>
      </c>
      <c r="D3465" s="55">
        <v>46375</v>
      </c>
      <c r="E3465" s="4" t="s">
        <v>3708</v>
      </c>
      <c r="F3465" s="4" t="s">
        <v>3709</v>
      </c>
      <c r="G3465" s="4" t="s">
        <v>37</v>
      </c>
      <c r="H3465" s="4" t="s">
        <v>4538</v>
      </c>
      <c r="I3465" s="4" t="s">
        <v>2948</v>
      </c>
      <c r="J3465" s="4">
        <v>1</v>
      </c>
      <c r="K3465" s="55">
        <v>46062</v>
      </c>
      <c r="L3465" s="4" t="s">
        <v>4540</v>
      </c>
      <c r="M3465" s="4" t="s">
        <v>9027</v>
      </c>
      <c r="N3465" s="55" t="s">
        <v>4516</v>
      </c>
      <c r="O3465" s="4"/>
      <c r="P3465" s="55"/>
      <c r="Q3465" s="4"/>
      <c r="R3465" s="4"/>
      <c r="S3465" s="4"/>
      <c r="T3465" s="7">
        <v>0</v>
      </c>
      <c r="U3465" s="4" t="s">
        <v>150</v>
      </c>
      <c r="V3465" s="4">
        <v>300360</v>
      </c>
      <c r="W3465" s="4" t="s">
        <v>2623</v>
      </c>
      <c r="X3465" s="4">
        <v>300360</v>
      </c>
      <c r="Y3465" s="4" t="s">
        <v>2623</v>
      </c>
      <c r="Z3465" s="4">
        <v>4</v>
      </c>
      <c r="AA3465" s="4" t="s">
        <v>301</v>
      </c>
      <c r="AB3465" s="4">
        <v>2</v>
      </c>
      <c r="AC3465" s="4" t="s">
        <v>2624</v>
      </c>
      <c r="AD3465" s="36">
        <v>1</v>
      </c>
      <c r="AE3465" s="36" t="s">
        <v>2624</v>
      </c>
      <c r="AF3465" s="4"/>
      <c r="AG3465" s="4"/>
      <c r="AH3465" s="4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</row>
    <row r="3466" spans="1:46" ht="15.75" customHeight="1" x14ac:dyDescent="0.35">
      <c r="A3466" s="4">
        <v>2026</v>
      </c>
      <c r="B3466" s="4" t="s">
        <v>147</v>
      </c>
      <c r="C3466" s="4" t="s">
        <v>148</v>
      </c>
      <c r="D3466" s="55">
        <v>46030</v>
      </c>
      <c r="E3466" s="4" t="s">
        <v>3708</v>
      </c>
      <c r="F3466" s="4" t="s">
        <v>3709</v>
      </c>
      <c r="G3466" s="4" t="s">
        <v>37</v>
      </c>
      <c r="H3466" s="4" t="s">
        <v>38</v>
      </c>
      <c r="I3466" s="4" t="s">
        <v>2948</v>
      </c>
      <c r="J3466" s="4">
        <v>3</v>
      </c>
      <c r="K3466" s="55">
        <v>46183</v>
      </c>
      <c r="L3466" s="4" t="s">
        <v>860</v>
      </c>
      <c r="M3466" s="4" t="s">
        <v>4665</v>
      </c>
      <c r="N3466" s="55" t="s">
        <v>3710</v>
      </c>
      <c r="O3466" s="4" t="s">
        <v>9565</v>
      </c>
      <c r="P3466" s="55">
        <v>46183</v>
      </c>
      <c r="Q3466" s="4" t="s">
        <v>9566</v>
      </c>
      <c r="R3466" s="4"/>
      <c r="S3466" s="4"/>
      <c r="T3466" s="7">
        <v>0</v>
      </c>
      <c r="U3466" s="4" t="s">
        <v>150</v>
      </c>
      <c r="V3466" s="4">
        <v>300408</v>
      </c>
      <c r="W3466" s="4" t="s">
        <v>9567</v>
      </c>
      <c r="X3466" s="4">
        <v>300408</v>
      </c>
      <c r="Y3466" s="4" t="s">
        <v>9567</v>
      </c>
      <c r="Z3466" s="4">
        <v>4</v>
      </c>
      <c r="AA3466" s="4" t="s">
        <v>301</v>
      </c>
      <c r="AB3466" s="56">
        <v>5</v>
      </c>
      <c r="AC3466" s="56" t="s">
        <v>2628</v>
      </c>
      <c r="AD3466" s="36">
        <v>14</v>
      </c>
      <c r="AE3466" s="36" t="s">
        <v>9568</v>
      </c>
      <c r="AF3466" s="4"/>
      <c r="AG3466" s="4"/>
      <c r="AH3466" s="4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</row>
    <row r="3467" spans="1:46" ht="15.75" customHeight="1" x14ac:dyDescent="0.35">
      <c r="A3467" s="4">
        <v>2026</v>
      </c>
      <c r="B3467" s="4" t="s">
        <v>34</v>
      </c>
      <c r="C3467" s="4" t="s">
        <v>34</v>
      </c>
      <c r="D3467" s="55">
        <v>46006</v>
      </c>
      <c r="E3467" s="4" t="s">
        <v>4533</v>
      </c>
      <c r="F3467" s="4" t="s">
        <v>3709</v>
      </c>
      <c r="G3467" s="4" t="s">
        <v>5808</v>
      </c>
      <c r="H3467" s="4" t="s">
        <v>38</v>
      </c>
      <c r="I3467" s="4" t="s">
        <v>2728</v>
      </c>
      <c r="J3467" s="4">
        <v>3</v>
      </c>
      <c r="K3467" s="55">
        <v>46028</v>
      </c>
      <c r="L3467" s="4" t="s">
        <v>860</v>
      </c>
      <c r="M3467" s="4" t="s">
        <v>3632</v>
      </c>
      <c r="N3467" s="55" t="s">
        <v>4973</v>
      </c>
      <c r="O3467" s="4" t="s">
        <v>9569</v>
      </c>
      <c r="P3467" s="55">
        <v>46028</v>
      </c>
      <c r="Q3467" s="4" t="s">
        <v>9570</v>
      </c>
      <c r="R3467" s="58">
        <v>46029</v>
      </c>
      <c r="S3467" s="4" t="s">
        <v>9571</v>
      </c>
      <c r="T3467" s="7" t="s">
        <v>9572</v>
      </c>
      <c r="U3467" s="4" t="s">
        <v>177</v>
      </c>
      <c r="V3467" s="4">
        <v>121</v>
      </c>
      <c r="W3467" s="4" t="s">
        <v>238</v>
      </c>
      <c r="X3467" s="4">
        <v>1510</v>
      </c>
      <c r="Y3467" s="4" t="s">
        <v>239</v>
      </c>
      <c r="Z3467" s="4">
        <v>15</v>
      </c>
      <c r="AA3467" s="4" t="s">
        <v>43</v>
      </c>
      <c r="AB3467" s="4">
        <v>1</v>
      </c>
      <c r="AC3467" s="4" t="s">
        <v>43</v>
      </c>
      <c r="AD3467" s="36">
        <v>13</v>
      </c>
      <c r="AE3467" s="36" t="s">
        <v>44</v>
      </c>
      <c r="AF3467" s="4"/>
      <c r="AG3467" s="4"/>
      <c r="AH3467" s="4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</row>
    <row r="3468" spans="1:46" ht="15.75" customHeight="1" x14ac:dyDescent="0.35">
      <c r="A3468" s="4">
        <v>2026</v>
      </c>
      <c r="B3468" s="4" t="s">
        <v>147</v>
      </c>
      <c r="C3468" s="4" t="s">
        <v>148</v>
      </c>
      <c r="D3468" s="55">
        <v>46041</v>
      </c>
      <c r="E3468" s="4" t="s">
        <v>3708</v>
      </c>
      <c r="F3468" s="4" t="s">
        <v>3709</v>
      </c>
      <c r="G3468" s="4" t="s">
        <v>37</v>
      </c>
      <c r="H3468" s="4" t="s">
        <v>38</v>
      </c>
      <c r="I3468" s="4" t="s">
        <v>2742</v>
      </c>
      <c r="J3468" s="4">
        <v>5</v>
      </c>
      <c r="K3468" s="55">
        <v>46192</v>
      </c>
      <c r="L3468" s="4" t="s">
        <v>860</v>
      </c>
      <c r="M3468" s="4" t="s">
        <v>3185</v>
      </c>
      <c r="N3468" s="55" t="s">
        <v>5332</v>
      </c>
      <c r="O3468" s="4" t="s">
        <v>9573</v>
      </c>
      <c r="P3468" s="55">
        <v>46192</v>
      </c>
      <c r="Q3468" s="4" t="s">
        <v>9574</v>
      </c>
      <c r="R3468" s="4"/>
      <c r="S3468" s="4"/>
      <c r="T3468" s="7" t="s">
        <v>1921</v>
      </c>
      <c r="U3468" s="4" t="s">
        <v>150</v>
      </c>
      <c r="V3468" s="4">
        <v>300855</v>
      </c>
      <c r="W3468" s="4" t="s">
        <v>9575</v>
      </c>
      <c r="X3468" s="4">
        <v>300855</v>
      </c>
      <c r="Y3468" s="4" t="s">
        <v>9575</v>
      </c>
      <c r="Z3468" s="4">
        <v>9</v>
      </c>
      <c r="AA3468" s="4" t="s">
        <v>417</v>
      </c>
      <c r="AB3468" s="4">
        <v>6</v>
      </c>
      <c r="AC3468" s="4" t="s">
        <v>4659</v>
      </c>
      <c r="AD3468" s="36">
        <v>4</v>
      </c>
      <c r="AE3468" s="36" t="s">
        <v>9576</v>
      </c>
      <c r="AF3468" s="4"/>
      <c r="AG3468" s="4"/>
      <c r="AH3468" s="4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</row>
    <row r="3469" spans="1:46" ht="15.75" customHeight="1" x14ac:dyDescent="0.35">
      <c r="A3469" s="4">
        <v>2026</v>
      </c>
      <c r="B3469" s="4" t="s">
        <v>147</v>
      </c>
      <c r="C3469" s="4" t="s">
        <v>148</v>
      </c>
      <c r="D3469" s="55">
        <v>46030</v>
      </c>
      <c r="E3469" s="4" t="s">
        <v>3708</v>
      </c>
      <c r="F3469" s="4" t="s">
        <v>3709</v>
      </c>
      <c r="G3469" s="4" t="s">
        <v>37</v>
      </c>
      <c r="H3469" s="4" t="s">
        <v>38</v>
      </c>
      <c r="I3469" s="4" t="s">
        <v>2948</v>
      </c>
      <c r="J3469" s="4">
        <v>4</v>
      </c>
      <c r="K3469" s="55">
        <v>46183</v>
      </c>
      <c r="L3469" s="4" t="s">
        <v>860</v>
      </c>
      <c r="M3469" s="4" t="s">
        <v>4665</v>
      </c>
      <c r="N3469" s="55" t="s">
        <v>3710</v>
      </c>
      <c r="O3469" s="4" t="s">
        <v>9577</v>
      </c>
      <c r="P3469" s="55">
        <v>46183</v>
      </c>
      <c r="Q3469" s="4" t="s">
        <v>9578</v>
      </c>
      <c r="R3469" s="55">
        <v>46183</v>
      </c>
      <c r="S3469" s="4" t="s">
        <v>9579</v>
      </c>
      <c r="T3469" s="7">
        <v>0</v>
      </c>
      <c r="U3469" s="4" t="s">
        <v>150</v>
      </c>
      <c r="V3469" s="4">
        <v>300419</v>
      </c>
      <c r="W3469" s="4" t="s">
        <v>9580</v>
      </c>
      <c r="X3469" s="4">
        <v>300419</v>
      </c>
      <c r="Y3469" s="4" t="s">
        <v>9580</v>
      </c>
      <c r="Z3469" s="4">
        <v>4</v>
      </c>
      <c r="AA3469" s="4" t="s">
        <v>301</v>
      </c>
      <c r="AB3469" s="4">
        <v>6</v>
      </c>
      <c r="AC3469" s="4" t="s">
        <v>9581</v>
      </c>
      <c r="AD3469" s="36">
        <v>5</v>
      </c>
      <c r="AE3469" s="36" t="s">
        <v>9582</v>
      </c>
      <c r="AF3469" s="4"/>
      <c r="AG3469" s="4"/>
      <c r="AH3469" s="4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</row>
    <row r="3470" spans="1:46" ht="15.75" customHeight="1" x14ac:dyDescent="0.35">
      <c r="A3470" s="4">
        <v>2026</v>
      </c>
      <c r="B3470" s="4" t="s">
        <v>147</v>
      </c>
      <c r="C3470" s="4" t="s">
        <v>148</v>
      </c>
      <c r="D3470" s="55">
        <v>46028</v>
      </c>
      <c r="E3470" s="4" t="s">
        <v>3708</v>
      </c>
      <c r="F3470" s="4" t="s">
        <v>3709</v>
      </c>
      <c r="G3470" s="4" t="s">
        <v>37</v>
      </c>
      <c r="H3470" s="4" t="s">
        <v>4538</v>
      </c>
      <c r="I3470" s="4" t="s">
        <v>4520</v>
      </c>
      <c r="J3470" s="4">
        <v>1</v>
      </c>
      <c r="K3470" s="55">
        <v>46044</v>
      </c>
      <c r="L3470" s="4" t="s">
        <v>4540</v>
      </c>
      <c r="M3470" s="4" t="s">
        <v>9583</v>
      </c>
      <c r="N3470" s="55" t="s">
        <v>3710</v>
      </c>
      <c r="O3470" s="4"/>
      <c r="P3470" s="55"/>
      <c r="Q3470" s="4"/>
      <c r="R3470" s="4"/>
      <c r="S3470" s="4"/>
      <c r="T3470" s="7" t="s">
        <v>1921</v>
      </c>
      <c r="U3470" s="4" t="s">
        <v>150</v>
      </c>
      <c r="V3470" s="4">
        <v>300658</v>
      </c>
      <c r="W3470" s="4" t="s">
        <v>9584</v>
      </c>
      <c r="X3470" s="4">
        <v>300658</v>
      </c>
      <c r="Y3470" s="4" t="s">
        <v>9584</v>
      </c>
      <c r="Z3470" s="4">
        <v>6</v>
      </c>
      <c r="AA3470" s="4" t="s">
        <v>413</v>
      </c>
      <c r="AB3470" s="4">
        <v>11</v>
      </c>
      <c r="AC3470" s="4" t="s">
        <v>666</v>
      </c>
      <c r="AD3470" s="36">
        <v>10</v>
      </c>
      <c r="AE3470" s="36" t="s">
        <v>9585</v>
      </c>
      <c r="AF3470" s="4"/>
      <c r="AG3470" s="4"/>
      <c r="AH3470" s="4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  <c r="AS3470" s="6"/>
      <c r="AT3470" s="6"/>
    </row>
    <row r="3471" spans="1:46" ht="15.75" customHeight="1" x14ac:dyDescent="0.35">
      <c r="A3471" s="4">
        <v>2026</v>
      </c>
      <c r="B3471" s="4" t="s">
        <v>147</v>
      </c>
      <c r="C3471" s="4" t="s">
        <v>148</v>
      </c>
      <c r="D3471" s="55">
        <v>46020</v>
      </c>
      <c r="E3471" s="4" t="s">
        <v>3708</v>
      </c>
      <c r="F3471" s="4" t="s">
        <v>3709</v>
      </c>
      <c r="G3471" s="4" t="s">
        <v>37</v>
      </c>
      <c r="H3471" s="4" t="s">
        <v>4538</v>
      </c>
      <c r="I3471" s="4" t="s">
        <v>2948</v>
      </c>
      <c r="J3471" s="4">
        <v>5</v>
      </c>
      <c r="K3471" s="55">
        <v>46132</v>
      </c>
      <c r="L3471" s="4" t="s">
        <v>7513</v>
      </c>
      <c r="M3471" s="4" t="s">
        <v>9586</v>
      </c>
      <c r="N3471" s="55" t="s">
        <v>4546</v>
      </c>
      <c r="O3471" s="4"/>
      <c r="P3471" s="55"/>
      <c r="Q3471" s="4"/>
      <c r="R3471" s="4"/>
      <c r="S3471" s="4"/>
      <c r="T3471" s="7">
        <v>0</v>
      </c>
      <c r="U3471" s="4" t="s">
        <v>150</v>
      </c>
      <c r="V3471" s="4">
        <v>301526</v>
      </c>
      <c r="W3471" s="4" t="s">
        <v>9587</v>
      </c>
      <c r="X3471" s="4">
        <v>301526</v>
      </c>
      <c r="Y3471" s="4" t="s">
        <v>9587</v>
      </c>
      <c r="Z3471" s="4">
        <v>19</v>
      </c>
      <c r="AA3471" s="4" t="s">
        <v>99</v>
      </c>
      <c r="AB3471" s="4">
        <v>3</v>
      </c>
      <c r="AC3471" s="4" t="s">
        <v>620</v>
      </c>
      <c r="AD3471" s="36">
        <v>5</v>
      </c>
      <c r="AE3471" s="36" t="s">
        <v>9588</v>
      </c>
      <c r="AF3471" s="4"/>
      <c r="AG3471" s="4"/>
      <c r="AH3471" s="4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  <c r="AS3471" s="6"/>
      <c r="AT3471" s="6"/>
    </row>
    <row r="3472" spans="1:46" ht="15.75" customHeight="1" x14ac:dyDescent="0.35">
      <c r="A3472" s="4">
        <v>2026</v>
      </c>
      <c r="B3472" s="4" t="s">
        <v>147</v>
      </c>
      <c r="C3472" s="4" t="s">
        <v>148</v>
      </c>
      <c r="D3472" s="55">
        <v>46008</v>
      </c>
      <c r="E3472" s="4" t="s">
        <v>3708</v>
      </c>
      <c r="F3472" s="4" t="s">
        <v>3709</v>
      </c>
      <c r="G3472" s="4" t="s">
        <v>37</v>
      </c>
      <c r="H3472" s="4" t="s">
        <v>38</v>
      </c>
      <c r="I3472" s="4" t="s">
        <v>5120</v>
      </c>
      <c r="J3472" s="4">
        <v>2</v>
      </c>
      <c r="K3472" s="55">
        <v>46049</v>
      </c>
      <c r="L3472" s="4" t="s">
        <v>860</v>
      </c>
      <c r="M3472" s="4" t="s">
        <v>6193</v>
      </c>
      <c r="N3472" s="55" t="s">
        <v>3710</v>
      </c>
      <c r="O3472" s="4" t="s">
        <v>9589</v>
      </c>
      <c r="P3472" s="55">
        <v>46049</v>
      </c>
      <c r="Q3472" s="4" t="s">
        <v>9590</v>
      </c>
      <c r="R3472" s="55">
        <v>46051</v>
      </c>
      <c r="S3472" s="4" t="s">
        <v>9591</v>
      </c>
      <c r="T3472" s="7">
        <v>0</v>
      </c>
      <c r="U3472" s="4" t="s">
        <v>150</v>
      </c>
      <c r="V3472" s="4">
        <v>300239</v>
      </c>
      <c r="W3472" s="4" t="s">
        <v>9592</v>
      </c>
      <c r="X3472" s="4">
        <v>300239</v>
      </c>
      <c r="Y3472" s="4" t="s">
        <v>9592</v>
      </c>
      <c r="Z3472" s="4">
        <v>2</v>
      </c>
      <c r="AA3472" s="4" t="s">
        <v>72</v>
      </c>
      <c r="AB3472" s="4">
        <v>19</v>
      </c>
      <c r="AC3472" s="4" t="s">
        <v>818</v>
      </c>
      <c r="AD3472" s="36">
        <v>7</v>
      </c>
      <c r="AE3472" s="36" t="s">
        <v>9593</v>
      </c>
      <c r="AF3472" s="4"/>
      <c r="AG3472" s="4"/>
      <c r="AH3472" s="4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  <c r="AS3472" s="6"/>
      <c r="AT3472" s="6"/>
    </row>
    <row r="3473" spans="1:46" ht="15.75" customHeight="1" x14ac:dyDescent="0.35">
      <c r="A3473" s="4">
        <v>2026</v>
      </c>
      <c r="B3473" s="4" t="s">
        <v>147</v>
      </c>
      <c r="C3473" s="4" t="s">
        <v>148</v>
      </c>
      <c r="D3473" s="55">
        <v>46013</v>
      </c>
      <c r="E3473" s="4" t="s">
        <v>3708</v>
      </c>
      <c r="F3473" s="4" t="s">
        <v>3709</v>
      </c>
      <c r="G3473" s="4" t="s">
        <v>37</v>
      </c>
      <c r="H3473" s="4" t="s">
        <v>38</v>
      </c>
      <c r="I3473" s="4" t="s">
        <v>2948</v>
      </c>
      <c r="J3473" s="4">
        <v>2</v>
      </c>
      <c r="K3473" s="55">
        <v>46030</v>
      </c>
      <c r="L3473" s="4" t="s">
        <v>860</v>
      </c>
      <c r="M3473" s="4" t="s">
        <v>4665</v>
      </c>
      <c r="N3473" s="55" t="s">
        <v>4516</v>
      </c>
      <c r="O3473" s="4" t="s">
        <v>9594</v>
      </c>
      <c r="P3473" s="55">
        <v>46030</v>
      </c>
      <c r="Q3473" s="4" t="s">
        <v>9595</v>
      </c>
      <c r="R3473" s="58">
        <v>46031</v>
      </c>
      <c r="S3473" s="4" t="s">
        <v>9596</v>
      </c>
      <c r="T3473" s="7" t="s">
        <v>1921</v>
      </c>
      <c r="U3473" s="4" t="s">
        <v>150</v>
      </c>
      <c r="V3473" s="4">
        <v>300435</v>
      </c>
      <c r="W3473" s="4" t="s">
        <v>9597</v>
      </c>
      <c r="X3473" s="4">
        <v>300435</v>
      </c>
      <c r="Y3473" s="4" t="s">
        <v>9597</v>
      </c>
      <c r="Z3473" s="4">
        <v>4</v>
      </c>
      <c r="AA3473" s="4" t="s">
        <v>301</v>
      </c>
      <c r="AB3473" s="4">
        <v>8</v>
      </c>
      <c r="AC3473" s="4" t="s">
        <v>1445</v>
      </c>
      <c r="AD3473" s="36">
        <v>7</v>
      </c>
      <c r="AE3473" s="36" t="s">
        <v>9598</v>
      </c>
      <c r="AF3473" s="4"/>
      <c r="AG3473" s="4"/>
      <c r="AH3473" s="4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</row>
    <row r="3474" spans="1:46" ht="15.75" customHeight="1" x14ac:dyDescent="0.35">
      <c r="A3474" s="4">
        <v>2026</v>
      </c>
      <c r="B3474" s="4" t="s">
        <v>147</v>
      </c>
      <c r="C3474" s="4" t="s">
        <v>148</v>
      </c>
      <c r="D3474" s="55">
        <v>46042</v>
      </c>
      <c r="E3474" s="4" t="s">
        <v>3708</v>
      </c>
      <c r="F3474" s="4" t="s">
        <v>3709</v>
      </c>
      <c r="G3474" s="4" t="s">
        <v>37</v>
      </c>
      <c r="H3474" s="4" t="s">
        <v>38</v>
      </c>
      <c r="I3474" s="4" t="s">
        <v>2755</v>
      </c>
      <c r="J3474" s="4">
        <v>3</v>
      </c>
      <c r="K3474" s="55">
        <v>46062</v>
      </c>
      <c r="L3474" s="4" t="s">
        <v>860</v>
      </c>
      <c r="M3474" s="4" t="s">
        <v>5415</v>
      </c>
      <c r="N3474" s="55" t="s">
        <v>4546</v>
      </c>
      <c r="O3474" s="4" t="s">
        <v>9599</v>
      </c>
      <c r="P3474" s="55">
        <v>46062</v>
      </c>
      <c r="Q3474" s="4" t="s">
        <v>9600</v>
      </c>
      <c r="R3474" s="55">
        <v>46062</v>
      </c>
      <c r="S3474" s="4" t="s">
        <v>9601</v>
      </c>
      <c r="T3474" s="7" t="s">
        <v>1921</v>
      </c>
      <c r="U3474" s="4" t="s">
        <v>150</v>
      </c>
      <c r="V3474" s="4">
        <v>300745</v>
      </c>
      <c r="W3474" s="4" t="s">
        <v>9602</v>
      </c>
      <c r="X3474" s="4">
        <v>300745</v>
      </c>
      <c r="Y3474" s="4" t="s">
        <v>9602</v>
      </c>
      <c r="Z3474" s="4">
        <v>8</v>
      </c>
      <c r="AA3474" s="4" t="s">
        <v>191</v>
      </c>
      <c r="AB3474" s="4">
        <v>8</v>
      </c>
      <c r="AC3474" s="4" t="s">
        <v>728</v>
      </c>
      <c r="AD3474" s="36">
        <v>6</v>
      </c>
      <c r="AE3474" s="36" t="s">
        <v>9603</v>
      </c>
      <c r="AF3474" s="4"/>
      <c r="AG3474" s="4"/>
      <c r="AH3474" s="4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</row>
    <row r="3475" spans="1:46" ht="15.75" customHeight="1" x14ac:dyDescent="0.35">
      <c r="A3475" s="4">
        <v>2026</v>
      </c>
      <c r="B3475" s="4" t="s">
        <v>147</v>
      </c>
      <c r="C3475" s="4" t="s">
        <v>148</v>
      </c>
      <c r="D3475" s="55">
        <v>46014</v>
      </c>
      <c r="E3475" s="4" t="s">
        <v>3708</v>
      </c>
      <c r="F3475" s="4" t="s">
        <v>3709</v>
      </c>
      <c r="G3475" s="4" t="s">
        <v>37</v>
      </c>
      <c r="H3475" s="4" t="s">
        <v>38</v>
      </c>
      <c r="I3475" s="4" t="s">
        <v>2948</v>
      </c>
      <c r="J3475" s="4">
        <v>3</v>
      </c>
      <c r="K3475" s="55">
        <v>46092</v>
      </c>
      <c r="L3475" s="4" t="s">
        <v>860</v>
      </c>
      <c r="M3475" s="4" t="s">
        <v>4665</v>
      </c>
      <c r="N3475" s="55" t="s">
        <v>4516</v>
      </c>
      <c r="O3475" s="4" t="s">
        <v>9604</v>
      </c>
      <c r="P3475" s="55">
        <v>46092</v>
      </c>
      <c r="Q3475" s="4" t="s">
        <v>9605</v>
      </c>
      <c r="R3475" s="55">
        <v>46092</v>
      </c>
      <c r="S3475" s="4" t="s">
        <v>9606</v>
      </c>
      <c r="T3475" s="7">
        <v>0</v>
      </c>
      <c r="U3475" s="4" t="s">
        <v>150</v>
      </c>
      <c r="V3475" s="4">
        <v>300332</v>
      </c>
      <c r="W3475" s="4" t="s">
        <v>606</v>
      </c>
      <c r="X3475" s="4">
        <v>300332</v>
      </c>
      <c r="Y3475" s="4" t="s">
        <v>606</v>
      </c>
      <c r="Z3475" s="4">
        <v>4</v>
      </c>
      <c r="AA3475" s="4" t="s">
        <v>301</v>
      </c>
      <c r="AB3475" s="4">
        <v>1</v>
      </c>
      <c r="AC3475" s="4" t="s">
        <v>301</v>
      </c>
      <c r="AD3475" s="36">
        <v>2</v>
      </c>
      <c r="AE3475" s="36" t="s">
        <v>607</v>
      </c>
      <c r="AF3475" s="4"/>
      <c r="AG3475" s="4"/>
      <c r="AH3475" s="4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</row>
    <row r="3476" spans="1:46" ht="15.75" customHeight="1" x14ac:dyDescent="0.35">
      <c r="A3476" s="4">
        <v>2026</v>
      </c>
      <c r="B3476" s="4" t="s">
        <v>147</v>
      </c>
      <c r="C3476" s="4" t="s">
        <v>148</v>
      </c>
      <c r="D3476" s="55">
        <v>46014</v>
      </c>
      <c r="E3476" s="4" t="s">
        <v>3708</v>
      </c>
      <c r="F3476" s="4" t="s">
        <v>3709</v>
      </c>
      <c r="G3476" s="4" t="s">
        <v>37</v>
      </c>
      <c r="H3476" s="4" t="s">
        <v>4538</v>
      </c>
      <c r="I3476" s="4" t="s">
        <v>4539</v>
      </c>
      <c r="J3476" s="4">
        <v>2</v>
      </c>
      <c r="K3476" s="55">
        <v>46146</v>
      </c>
      <c r="L3476" s="4" t="s">
        <v>4540</v>
      </c>
      <c r="M3476" s="4" t="s">
        <v>9607</v>
      </c>
      <c r="N3476" s="55" t="s">
        <v>3710</v>
      </c>
      <c r="O3476" s="4"/>
      <c r="P3476" s="55"/>
      <c r="Q3476" s="4"/>
      <c r="R3476" s="4"/>
      <c r="S3476" s="4"/>
      <c r="T3476" s="7" t="s">
        <v>1921</v>
      </c>
      <c r="U3476" s="4" t="s">
        <v>150</v>
      </c>
      <c r="V3476" s="4">
        <v>300536</v>
      </c>
      <c r="W3476" s="4" t="s">
        <v>9608</v>
      </c>
      <c r="X3476" s="4">
        <v>300536</v>
      </c>
      <c r="Y3476" s="4" t="s">
        <v>9608</v>
      </c>
      <c r="Z3476" s="4">
        <v>5</v>
      </c>
      <c r="AA3476" s="4" t="s">
        <v>77</v>
      </c>
      <c r="AB3476" s="4">
        <v>10</v>
      </c>
      <c r="AC3476" s="4" t="s">
        <v>833</v>
      </c>
      <c r="AD3476" s="36">
        <v>8</v>
      </c>
      <c r="AE3476" s="36" t="s">
        <v>9609</v>
      </c>
      <c r="AF3476" s="4"/>
      <c r="AG3476" s="4"/>
      <c r="AH3476" s="4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  <c r="AS3476" s="6"/>
      <c r="AT3476" s="6"/>
    </row>
    <row r="3477" spans="1:46" ht="15.75" customHeight="1" x14ac:dyDescent="0.35">
      <c r="A3477" s="4">
        <v>2026</v>
      </c>
      <c r="B3477" s="4" t="s">
        <v>147</v>
      </c>
      <c r="C3477" s="4" t="s">
        <v>148</v>
      </c>
      <c r="D3477" s="55">
        <v>46014</v>
      </c>
      <c r="E3477" s="4" t="s">
        <v>3708</v>
      </c>
      <c r="F3477" s="4" t="s">
        <v>3709</v>
      </c>
      <c r="G3477" s="4" t="s">
        <v>37</v>
      </c>
      <c r="H3477" s="4" t="s">
        <v>4538</v>
      </c>
      <c r="I3477" s="4" t="s">
        <v>4539</v>
      </c>
      <c r="J3477" s="4">
        <v>1</v>
      </c>
      <c r="K3477" s="55">
        <v>46045</v>
      </c>
      <c r="L3477" s="4" t="s">
        <v>4540</v>
      </c>
      <c r="M3477" s="4" t="s">
        <v>9610</v>
      </c>
      <c r="N3477" s="55" t="s">
        <v>3710</v>
      </c>
      <c r="O3477" s="4"/>
      <c r="P3477" s="55"/>
      <c r="Q3477" s="4"/>
      <c r="R3477" s="4"/>
      <c r="S3477" s="4"/>
      <c r="T3477" s="7" t="s">
        <v>1921</v>
      </c>
      <c r="U3477" s="4" t="s">
        <v>150</v>
      </c>
      <c r="V3477" s="4">
        <v>300459</v>
      </c>
      <c r="W3477" s="4" t="s">
        <v>9611</v>
      </c>
      <c r="X3477" s="4">
        <v>300459</v>
      </c>
      <c r="Y3477" s="4" t="s">
        <v>9611</v>
      </c>
      <c r="Z3477" s="4">
        <v>5</v>
      </c>
      <c r="AA3477" s="4" t="s">
        <v>77</v>
      </c>
      <c r="AB3477" s="4">
        <v>2</v>
      </c>
      <c r="AC3477" s="4" t="s">
        <v>1380</v>
      </c>
      <c r="AD3477" s="36">
        <v>6</v>
      </c>
      <c r="AE3477" s="36" t="s">
        <v>9612</v>
      </c>
      <c r="AF3477" s="4"/>
      <c r="AG3477" s="4"/>
      <c r="AH3477" s="4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  <c r="AS3477" s="6"/>
      <c r="AT3477" s="6"/>
    </row>
    <row r="3478" spans="1:46" ht="15.75" customHeight="1" x14ac:dyDescent="0.35">
      <c r="A3478" s="4">
        <v>2026</v>
      </c>
      <c r="B3478" s="4" t="s">
        <v>147</v>
      </c>
      <c r="C3478" s="4" t="s">
        <v>148</v>
      </c>
      <c r="D3478" s="55">
        <v>46014</v>
      </c>
      <c r="E3478" s="4" t="s">
        <v>3708</v>
      </c>
      <c r="F3478" s="4" t="s">
        <v>3709</v>
      </c>
      <c r="G3478" s="4" t="s">
        <v>37</v>
      </c>
      <c r="H3478" s="4" t="s">
        <v>38</v>
      </c>
      <c r="I3478" s="4" t="s">
        <v>4539</v>
      </c>
      <c r="J3478" s="4">
        <v>3</v>
      </c>
      <c r="K3478" s="55">
        <v>46178</v>
      </c>
      <c r="L3478" s="4" t="s">
        <v>860</v>
      </c>
      <c r="M3478" s="4" t="s">
        <v>4545</v>
      </c>
      <c r="N3478" s="55" t="s">
        <v>3710</v>
      </c>
      <c r="O3478" s="4" t="s">
        <v>9613</v>
      </c>
      <c r="P3478" s="55">
        <v>46178</v>
      </c>
      <c r="Q3478" s="4" t="s">
        <v>9614</v>
      </c>
      <c r="R3478" s="55">
        <v>46178</v>
      </c>
      <c r="S3478" s="4" t="s">
        <v>9615</v>
      </c>
      <c r="T3478" s="4">
        <v>0</v>
      </c>
      <c r="U3478" s="4" t="s">
        <v>150</v>
      </c>
      <c r="V3478" s="4">
        <v>300443</v>
      </c>
      <c r="W3478" s="4" t="s">
        <v>2193</v>
      </c>
      <c r="X3478" s="4">
        <v>300443</v>
      </c>
      <c r="Y3478" s="4" t="s">
        <v>2193</v>
      </c>
      <c r="Z3478" s="4">
        <v>5</v>
      </c>
      <c r="AA3478" s="4" t="s">
        <v>77</v>
      </c>
      <c r="AB3478" s="4">
        <v>1</v>
      </c>
      <c r="AC3478" s="4" t="s">
        <v>78</v>
      </c>
      <c r="AD3478" s="36">
        <v>4</v>
      </c>
      <c r="AE3478" s="36" t="s">
        <v>2194</v>
      </c>
      <c r="AF3478" s="4"/>
      <c r="AG3478" s="4"/>
      <c r="AH3478" s="4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</row>
    <row r="3479" spans="1:46" ht="15.75" customHeight="1" x14ac:dyDescent="0.35">
      <c r="A3479" s="4">
        <v>2026</v>
      </c>
      <c r="B3479" s="4" t="s">
        <v>147</v>
      </c>
      <c r="C3479" s="4" t="s">
        <v>148</v>
      </c>
      <c r="D3479" s="55">
        <v>46020</v>
      </c>
      <c r="E3479" s="4" t="s">
        <v>3708</v>
      </c>
      <c r="F3479" s="4" t="s">
        <v>3709</v>
      </c>
      <c r="G3479" s="4" t="s">
        <v>37</v>
      </c>
      <c r="H3479" s="4" t="s">
        <v>4538</v>
      </c>
      <c r="I3479" s="4" t="s">
        <v>4539</v>
      </c>
      <c r="J3479" s="4">
        <v>1</v>
      </c>
      <c r="K3479" s="57">
        <v>46047</v>
      </c>
      <c r="L3479" s="4" t="s">
        <v>4540</v>
      </c>
      <c r="M3479" s="4" t="s">
        <v>9610</v>
      </c>
      <c r="N3479" s="55" t="s">
        <v>3710</v>
      </c>
      <c r="O3479" s="4"/>
      <c r="P3479" s="57"/>
      <c r="Q3479" s="4"/>
      <c r="R3479" s="56"/>
      <c r="S3479" s="4"/>
      <c r="T3479" s="7" t="s">
        <v>1921</v>
      </c>
      <c r="U3479" s="4" t="s">
        <v>150</v>
      </c>
      <c r="V3479" s="4">
        <v>300493</v>
      </c>
      <c r="W3479" s="4" t="s">
        <v>658</v>
      </c>
      <c r="X3479" s="4">
        <v>300493</v>
      </c>
      <c r="Y3479" s="4" t="s">
        <v>658</v>
      </c>
      <c r="Z3479" s="4">
        <v>5</v>
      </c>
      <c r="AA3479" s="4" t="s">
        <v>77</v>
      </c>
      <c r="AB3479" s="4">
        <v>6</v>
      </c>
      <c r="AC3479" s="4" t="s">
        <v>1353</v>
      </c>
      <c r="AD3479" s="36">
        <v>15</v>
      </c>
      <c r="AE3479" s="36" t="s">
        <v>659</v>
      </c>
      <c r="AF3479" s="4"/>
      <c r="AG3479" s="4"/>
      <c r="AH3479" s="4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</row>
    <row r="3480" spans="1:46" ht="15.75" customHeight="1" x14ac:dyDescent="0.35">
      <c r="A3480" s="4">
        <v>2026</v>
      </c>
      <c r="B3480" s="4" t="s">
        <v>147</v>
      </c>
      <c r="C3480" s="4" t="s">
        <v>148</v>
      </c>
      <c r="D3480" s="55">
        <v>46021</v>
      </c>
      <c r="E3480" s="4" t="s">
        <v>3708</v>
      </c>
      <c r="F3480" s="4" t="s">
        <v>3709</v>
      </c>
      <c r="G3480" s="4" t="s">
        <v>37</v>
      </c>
      <c r="H3480" s="4" t="s">
        <v>4538</v>
      </c>
      <c r="I3480" s="4" t="s">
        <v>4539</v>
      </c>
      <c r="J3480" s="4">
        <v>2</v>
      </c>
      <c r="K3480" s="55">
        <v>46090</v>
      </c>
      <c r="L3480" s="4" t="s">
        <v>4540</v>
      </c>
      <c r="M3480" s="4" t="s">
        <v>9616</v>
      </c>
      <c r="N3480" s="55" t="s">
        <v>4546</v>
      </c>
      <c r="O3480" s="4"/>
      <c r="P3480" s="55"/>
      <c r="Q3480" s="4"/>
      <c r="R3480" s="4"/>
      <c r="S3480" s="4"/>
      <c r="T3480" s="7" t="s">
        <v>1921</v>
      </c>
      <c r="U3480" s="4" t="s">
        <v>150</v>
      </c>
      <c r="V3480" s="4">
        <v>300484</v>
      </c>
      <c r="W3480" s="4" t="s">
        <v>9617</v>
      </c>
      <c r="X3480" s="4">
        <v>300484</v>
      </c>
      <c r="Y3480" s="4" t="s">
        <v>9617</v>
      </c>
      <c r="Z3480" s="4">
        <v>5</v>
      </c>
      <c r="AA3480" s="4" t="s">
        <v>77</v>
      </c>
      <c r="AB3480" s="4">
        <v>6</v>
      </c>
      <c r="AC3480" s="4" t="s">
        <v>1353</v>
      </c>
      <c r="AD3480" s="36">
        <v>6</v>
      </c>
      <c r="AE3480" s="36" t="s">
        <v>9618</v>
      </c>
      <c r="AF3480" s="4"/>
      <c r="AG3480" s="4"/>
      <c r="AH3480" s="4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</row>
    <row r="3481" spans="1:46" ht="15.75" customHeight="1" x14ac:dyDescent="0.35">
      <c r="A3481" s="4">
        <v>2026</v>
      </c>
      <c r="B3481" s="4" t="s">
        <v>147</v>
      </c>
      <c r="C3481" s="4" t="s">
        <v>148</v>
      </c>
      <c r="D3481" s="55">
        <v>46034</v>
      </c>
      <c r="E3481" s="4" t="s">
        <v>3708</v>
      </c>
      <c r="F3481" s="4" t="s">
        <v>3709</v>
      </c>
      <c r="G3481" s="4" t="s">
        <v>37</v>
      </c>
      <c r="H3481" s="4" t="s">
        <v>38</v>
      </c>
      <c r="I3481" s="4" t="s">
        <v>4539</v>
      </c>
      <c r="J3481" s="4">
        <v>4</v>
      </c>
      <c r="K3481" s="55">
        <v>46119</v>
      </c>
      <c r="L3481" s="4" t="s">
        <v>860</v>
      </c>
      <c r="M3481" s="4" t="s">
        <v>4545</v>
      </c>
      <c r="N3481" s="55" t="s">
        <v>3710</v>
      </c>
      <c r="O3481" s="4" t="s">
        <v>9619</v>
      </c>
      <c r="P3481" s="55">
        <v>46119</v>
      </c>
      <c r="Q3481" s="4" t="s">
        <v>9620</v>
      </c>
      <c r="R3481" s="55">
        <v>46119</v>
      </c>
      <c r="S3481" s="4" t="s">
        <v>9621</v>
      </c>
      <c r="T3481" s="7" t="s">
        <v>1921</v>
      </c>
      <c r="U3481" s="4" t="s">
        <v>150</v>
      </c>
      <c r="V3481" s="4">
        <v>300543</v>
      </c>
      <c r="W3481" s="4" t="s">
        <v>9622</v>
      </c>
      <c r="X3481" s="4">
        <v>300543</v>
      </c>
      <c r="Y3481" s="4" t="s">
        <v>9622</v>
      </c>
      <c r="Z3481" s="4">
        <v>5</v>
      </c>
      <c r="AA3481" s="4" t="s">
        <v>77</v>
      </c>
      <c r="AB3481" s="56">
        <v>11</v>
      </c>
      <c r="AC3481" s="56" t="s">
        <v>2666</v>
      </c>
      <c r="AD3481" s="36">
        <v>3</v>
      </c>
      <c r="AE3481" s="36" t="s">
        <v>9623</v>
      </c>
      <c r="AF3481" s="4"/>
      <c r="AG3481" s="4"/>
      <c r="AH3481" s="4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</row>
    <row r="3482" spans="1:46" ht="15.75" customHeight="1" x14ac:dyDescent="0.35">
      <c r="A3482" s="4">
        <v>2026</v>
      </c>
      <c r="B3482" s="4" t="s">
        <v>147</v>
      </c>
      <c r="C3482" s="4" t="s">
        <v>148</v>
      </c>
      <c r="D3482" s="55">
        <v>46037</v>
      </c>
      <c r="E3482" s="4" t="s">
        <v>3708</v>
      </c>
      <c r="F3482" s="4" t="s">
        <v>3709</v>
      </c>
      <c r="G3482" s="4" t="s">
        <v>37</v>
      </c>
      <c r="H3482" s="4" t="s">
        <v>38</v>
      </c>
      <c r="I3482" s="4" t="s">
        <v>4539</v>
      </c>
      <c r="J3482" s="4">
        <v>3</v>
      </c>
      <c r="K3482" s="55">
        <v>46182</v>
      </c>
      <c r="L3482" s="4" t="s">
        <v>860</v>
      </c>
      <c r="M3482" s="4" t="s">
        <v>4545</v>
      </c>
      <c r="N3482" s="55" t="s">
        <v>3710</v>
      </c>
      <c r="O3482" s="4" t="s">
        <v>9624</v>
      </c>
      <c r="P3482" s="55">
        <v>46182</v>
      </c>
      <c r="Q3482" s="4" t="s">
        <v>9625</v>
      </c>
      <c r="R3482" s="55">
        <v>46182</v>
      </c>
      <c r="S3482" s="4" t="s">
        <v>9626</v>
      </c>
      <c r="T3482" s="7" t="s">
        <v>1921</v>
      </c>
      <c r="U3482" s="4" t="s">
        <v>150</v>
      </c>
      <c r="V3482" s="4">
        <v>300523</v>
      </c>
      <c r="W3482" s="4" t="s">
        <v>9627</v>
      </c>
      <c r="X3482" s="4">
        <v>300523</v>
      </c>
      <c r="Y3482" s="4" t="s">
        <v>9627</v>
      </c>
      <c r="Z3482" s="4">
        <v>5</v>
      </c>
      <c r="AA3482" s="4" t="s">
        <v>77</v>
      </c>
      <c r="AB3482" s="4">
        <v>9</v>
      </c>
      <c r="AC3482" s="4" t="s">
        <v>821</v>
      </c>
      <c r="AD3482" s="36">
        <v>6</v>
      </c>
      <c r="AE3482" s="36" t="s">
        <v>9628</v>
      </c>
      <c r="AF3482" s="4"/>
      <c r="AG3482" s="4"/>
      <c r="AH3482" s="4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  <c r="AS3482" s="6"/>
      <c r="AT3482" s="6"/>
    </row>
    <row r="3483" spans="1:46" ht="15.75" customHeight="1" x14ac:dyDescent="0.35">
      <c r="A3483" s="4">
        <v>2026</v>
      </c>
      <c r="B3483" s="4" t="s">
        <v>147</v>
      </c>
      <c r="C3483" s="4" t="s">
        <v>148</v>
      </c>
      <c r="D3483" s="55">
        <v>46014</v>
      </c>
      <c r="E3483" s="4" t="s">
        <v>3708</v>
      </c>
      <c r="F3483" s="4" t="s">
        <v>3709</v>
      </c>
      <c r="G3483" s="4" t="s">
        <v>37</v>
      </c>
      <c r="H3483" s="4" t="s">
        <v>4538</v>
      </c>
      <c r="I3483" s="4" t="s">
        <v>4539</v>
      </c>
      <c r="J3483" s="4">
        <v>2</v>
      </c>
      <c r="K3483" s="55">
        <v>46092</v>
      </c>
      <c r="L3483" s="4" t="s">
        <v>4540</v>
      </c>
      <c r="M3483" s="4" t="s">
        <v>9629</v>
      </c>
      <c r="N3483" s="55" t="s">
        <v>3710</v>
      </c>
      <c r="O3483" s="4"/>
      <c r="P3483" s="55"/>
      <c r="Q3483" s="4"/>
      <c r="R3483" s="4"/>
      <c r="S3483" s="4"/>
      <c r="T3483" s="61" t="s">
        <v>1921</v>
      </c>
      <c r="U3483" s="56" t="s">
        <v>150</v>
      </c>
      <c r="V3483" s="56">
        <v>300498</v>
      </c>
      <c r="W3483" s="56" t="s">
        <v>9630</v>
      </c>
      <c r="X3483" s="56">
        <v>300498</v>
      </c>
      <c r="Y3483" s="56" t="s">
        <v>9630</v>
      </c>
      <c r="Z3483" s="56">
        <v>5</v>
      </c>
      <c r="AA3483" s="56" t="s">
        <v>77</v>
      </c>
      <c r="AB3483" s="56">
        <v>6</v>
      </c>
      <c r="AC3483" s="56" t="s">
        <v>1353</v>
      </c>
      <c r="AD3483" s="37">
        <v>20</v>
      </c>
      <c r="AE3483" s="37" t="s">
        <v>9631</v>
      </c>
      <c r="AF3483" s="4"/>
      <c r="AG3483" s="4"/>
      <c r="AH3483" s="4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  <c r="AS3483" s="6"/>
      <c r="AT3483" s="6"/>
    </row>
    <row r="3484" spans="1:46" ht="15.75" customHeight="1" x14ac:dyDescent="0.35">
      <c r="A3484" s="4">
        <v>2026</v>
      </c>
      <c r="B3484" s="4" t="s">
        <v>147</v>
      </c>
      <c r="C3484" s="4" t="s">
        <v>148</v>
      </c>
      <c r="D3484" s="55">
        <v>46036</v>
      </c>
      <c r="E3484" s="4" t="s">
        <v>3708</v>
      </c>
      <c r="F3484" s="4" t="s">
        <v>3709</v>
      </c>
      <c r="G3484" s="4" t="s">
        <v>37</v>
      </c>
      <c r="H3484" s="4" t="s">
        <v>38</v>
      </c>
      <c r="I3484" s="4" t="s">
        <v>4539</v>
      </c>
      <c r="J3484" s="4">
        <v>3</v>
      </c>
      <c r="K3484" s="57">
        <v>46127</v>
      </c>
      <c r="L3484" s="4" t="s">
        <v>860</v>
      </c>
      <c r="M3484" s="4" t="s">
        <v>4545</v>
      </c>
      <c r="N3484" s="55" t="s">
        <v>3710</v>
      </c>
      <c r="O3484" s="4" t="s">
        <v>9632</v>
      </c>
      <c r="P3484" s="57">
        <v>46127</v>
      </c>
      <c r="Q3484" s="4" t="s">
        <v>9633</v>
      </c>
      <c r="R3484" s="57">
        <v>46127</v>
      </c>
      <c r="S3484" s="4" t="s">
        <v>9634</v>
      </c>
      <c r="T3484" s="7" t="s">
        <v>1921</v>
      </c>
      <c r="U3484" s="4" t="s">
        <v>150</v>
      </c>
      <c r="V3484" s="4">
        <v>300533</v>
      </c>
      <c r="W3484" s="4" t="s">
        <v>9635</v>
      </c>
      <c r="X3484" s="4">
        <v>300533</v>
      </c>
      <c r="Y3484" s="4" t="s">
        <v>9635</v>
      </c>
      <c r="Z3484" s="4">
        <v>5</v>
      </c>
      <c r="AA3484" s="4" t="s">
        <v>77</v>
      </c>
      <c r="AB3484" s="4">
        <v>10</v>
      </c>
      <c r="AC3484" s="4" t="s">
        <v>833</v>
      </c>
      <c r="AD3484" s="36">
        <v>5</v>
      </c>
      <c r="AE3484" s="36" t="s">
        <v>9636</v>
      </c>
      <c r="AF3484" s="4"/>
      <c r="AG3484" s="4"/>
      <c r="AH3484" s="4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  <c r="AS3484" s="6"/>
      <c r="AT3484" s="6"/>
    </row>
    <row r="3485" spans="1:46" ht="15.75" customHeight="1" x14ac:dyDescent="0.35">
      <c r="A3485" s="4">
        <v>2026</v>
      </c>
      <c r="B3485" s="4" t="s">
        <v>147</v>
      </c>
      <c r="C3485" s="4" t="s">
        <v>148</v>
      </c>
      <c r="D3485" s="55">
        <v>46042</v>
      </c>
      <c r="E3485" s="4" t="s">
        <v>3708</v>
      </c>
      <c r="F3485" s="4" t="s">
        <v>3709</v>
      </c>
      <c r="G3485" s="4" t="s">
        <v>37</v>
      </c>
      <c r="H3485" s="4" t="s">
        <v>38</v>
      </c>
      <c r="I3485" s="4" t="s">
        <v>4539</v>
      </c>
      <c r="J3485" s="4">
        <v>4</v>
      </c>
      <c r="K3485" s="55">
        <v>46120</v>
      </c>
      <c r="L3485" s="4" t="s">
        <v>860</v>
      </c>
      <c r="M3485" s="4" t="s">
        <v>4545</v>
      </c>
      <c r="N3485" s="55" t="s">
        <v>3710</v>
      </c>
      <c r="O3485" s="4" t="s">
        <v>9637</v>
      </c>
      <c r="P3485" s="55">
        <v>46120</v>
      </c>
      <c r="Q3485" s="4" t="s">
        <v>9638</v>
      </c>
      <c r="R3485" s="55">
        <v>46120</v>
      </c>
      <c r="S3485" s="4" t="s">
        <v>9639</v>
      </c>
      <c r="T3485" s="7" t="s">
        <v>1921</v>
      </c>
      <c r="U3485" s="4" t="s">
        <v>150</v>
      </c>
      <c r="V3485" s="4">
        <v>301889</v>
      </c>
      <c r="W3485" s="4" t="s">
        <v>9640</v>
      </c>
      <c r="X3485" s="4">
        <v>301889</v>
      </c>
      <c r="Y3485" s="4" t="s">
        <v>9640</v>
      </c>
      <c r="Z3485" s="4">
        <v>5</v>
      </c>
      <c r="AA3485" s="4" t="s">
        <v>77</v>
      </c>
      <c r="AB3485" s="4">
        <v>5</v>
      </c>
      <c r="AC3485" s="4" t="s">
        <v>773</v>
      </c>
      <c r="AD3485" s="36">
        <v>12</v>
      </c>
      <c r="AE3485" s="36" t="s">
        <v>9641</v>
      </c>
      <c r="AF3485" s="4"/>
      <c r="AG3485" s="4"/>
      <c r="AH3485" s="4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  <c r="AS3485" s="6"/>
      <c r="AT3485" s="6"/>
    </row>
    <row r="3486" spans="1:46" ht="15.75" customHeight="1" x14ac:dyDescent="0.35">
      <c r="A3486" s="4">
        <v>2026</v>
      </c>
      <c r="B3486" s="4" t="s">
        <v>147</v>
      </c>
      <c r="C3486" s="4" t="s">
        <v>148</v>
      </c>
      <c r="D3486" s="55">
        <v>46020</v>
      </c>
      <c r="E3486" s="4" t="s">
        <v>3708</v>
      </c>
      <c r="F3486" s="4" t="s">
        <v>3709</v>
      </c>
      <c r="G3486" s="4" t="s">
        <v>37</v>
      </c>
      <c r="H3486" s="4" t="s">
        <v>38</v>
      </c>
      <c r="I3486" s="4" t="s">
        <v>3923</v>
      </c>
      <c r="J3486" s="4">
        <v>3</v>
      </c>
      <c r="K3486" s="55">
        <v>46073</v>
      </c>
      <c r="L3486" s="4" t="s">
        <v>860</v>
      </c>
      <c r="M3486" s="4" t="s">
        <v>2983</v>
      </c>
      <c r="N3486" s="55" t="s">
        <v>5332</v>
      </c>
      <c r="O3486" s="4" t="s">
        <v>9642</v>
      </c>
      <c r="P3486" s="55">
        <v>46073</v>
      </c>
      <c r="Q3486" s="4" t="s">
        <v>9643</v>
      </c>
      <c r="R3486" s="55">
        <v>46076</v>
      </c>
      <c r="S3486" s="4" t="s">
        <v>9644</v>
      </c>
      <c r="T3486" s="7" t="s">
        <v>1921</v>
      </c>
      <c r="U3486" s="4" t="s">
        <v>150</v>
      </c>
      <c r="V3486" s="4">
        <v>300888</v>
      </c>
      <c r="W3486" s="4" t="s">
        <v>9645</v>
      </c>
      <c r="X3486" s="4">
        <v>300888</v>
      </c>
      <c r="Y3486" s="4" t="s">
        <v>9645</v>
      </c>
      <c r="Z3486" s="4">
        <v>10</v>
      </c>
      <c r="AA3486" s="4" t="s">
        <v>256</v>
      </c>
      <c r="AB3486" s="56">
        <v>1</v>
      </c>
      <c r="AC3486" s="56" t="s">
        <v>256</v>
      </c>
      <c r="AD3486" s="36">
        <v>4</v>
      </c>
      <c r="AE3486" s="36" t="s">
        <v>9646</v>
      </c>
      <c r="AF3486" s="4"/>
      <c r="AG3486" s="4"/>
      <c r="AH3486" s="4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  <c r="AS3486" s="6"/>
      <c r="AT3486" s="6"/>
    </row>
    <row r="3487" spans="1:46" ht="15.75" customHeight="1" x14ac:dyDescent="0.35">
      <c r="A3487" s="4">
        <v>2026</v>
      </c>
      <c r="B3487" s="4" t="s">
        <v>147</v>
      </c>
      <c r="C3487" s="4" t="s">
        <v>148</v>
      </c>
      <c r="D3487" s="55">
        <v>46020</v>
      </c>
      <c r="E3487" s="4" t="s">
        <v>3708</v>
      </c>
      <c r="F3487" s="4" t="s">
        <v>3709</v>
      </c>
      <c r="G3487" s="4" t="s">
        <v>37</v>
      </c>
      <c r="H3487" s="4" t="s">
        <v>38</v>
      </c>
      <c r="I3487" s="4" t="s">
        <v>3923</v>
      </c>
      <c r="J3487" s="4">
        <v>2</v>
      </c>
      <c r="K3487" s="55">
        <v>46052</v>
      </c>
      <c r="L3487" s="4" t="s">
        <v>860</v>
      </c>
      <c r="M3487" s="4" t="s">
        <v>2983</v>
      </c>
      <c r="N3487" s="55" t="s">
        <v>4546</v>
      </c>
      <c r="O3487" s="4" t="s">
        <v>9647</v>
      </c>
      <c r="P3487" s="55">
        <v>46052</v>
      </c>
      <c r="Q3487" s="4" t="s">
        <v>9648</v>
      </c>
      <c r="R3487" s="58">
        <v>46052</v>
      </c>
      <c r="S3487" s="4" t="s">
        <v>9649</v>
      </c>
      <c r="T3487" s="7" t="s">
        <v>1921</v>
      </c>
      <c r="U3487" s="4" t="s">
        <v>150</v>
      </c>
      <c r="V3487" s="4">
        <v>300890</v>
      </c>
      <c r="W3487" s="4" t="s">
        <v>9650</v>
      </c>
      <c r="X3487" s="4">
        <v>300890</v>
      </c>
      <c r="Y3487" s="4" t="s">
        <v>9650</v>
      </c>
      <c r="Z3487" s="4">
        <v>10</v>
      </c>
      <c r="AA3487" s="4" t="s">
        <v>256</v>
      </c>
      <c r="AB3487" s="4">
        <v>1</v>
      </c>
      <c r="AC3487" s="4" t="s">
        <v>256</v>
      </c>
      <c r="AD3487" s="36">
        <v>6</v>
      </c>
      <c r="AE3487" s="36" t="s">
        <v>9651</v>
      </c>
      <c r="AF3487" s="4"/>
      <c r="AG3487" s="4"/>
      <c r="AH3487" s="4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  <c r="AS3487" s="6"/>
      <c r="AT3487" s="6"/>
    </row>
    <row r="3488" spans="1:46" ht="15.75" customHeight="1" x14ac:dyDescent="0.35">
      <c r="A3488" s="4">
        <v>2026</v>
      </c>
      <c r="B3488" s="4" t="s">
        <v>147</v>
      </c>
      <c r="C3488" s="4" t="s">
        <v>148</v>
      </c>
      <c r="D3488" s="55">
        <v>45992</v>
      </c>
      <c r="E3488" s="4" t="s">
        <v>3708</v>
      </c>
      <c r="F3488" s="4" t="s">
        <v>3709</v>
      </c>
      <c r="G3488" s="4" t="s">
        <v>37</v>
      </c>
      <c r="H3488" s="4" t="s">
        <v>38</v>
      </c>
      <c r="I3488" s="4" t="s">
        <v>4539</v>
      </c>
      <c r="J3488" s="4">
        <v>4</v>
      </c>
      <c r="K3488" s="55">
        <v>46120</v>
      </c>
      <c r="L3488" s="4" t="s">
        <v>860</v>
      </c>
      <c r="M3488" s="4" t="s">
        <v>4545</v>
      </c>
      <c r="N3488" s="55" t="s">
        <v>3710</v>
      </c>
      <c r="O3488" s="4" t="s">
        <v>9652</v>
      </c>
      <c r="P3488" s="55">
        <v>46120</v>
      </c>
      <c r="Q3488" s="4" t="s">
        <v>9653</v>
      </c>
      <c r="R3488" s="55">
        <v>46120</v>
      </c>
      <c r="S3488" s="4" t="s">
        <v>9654</v>
      </c>
      <c r="T3488" s="61" t="s">
        <v>1921</v>
      </c>
      <c r="U3488" s="56" t="s">
        <v>150</v>
      </c>
      <c r="V3488" s="56">
        <v>300502</v>
      </c>
      <c r="W3488" s="56" t="s">
        <v>9655</v>
      </c>
      <c r="X3488" s="56">
        <v>300502</v>
      </c>
      <c r="Y3488" s="56" t="s">
        <v>9655</v>
      </c>
      <c r="Z3488" s="56">
        <v>5</v>
      </c>
      <c r="AA3488" s="56" t="s">
        <v>77</v>
      </c>
      <c r="AB3488" s="56">
        <v>7</v>
      </c>
      <c r="AC3488" s="56" t="s">
        <v>1405</v>
      </c>
      <c r="AD3488" s="37">
        <v>3</v>
      </c>
      <c r="AE3488" s="37" t="s">
        <v>9656</v>
      </c>
      <c r="AF3488" s="4"/>
      <c r="AG3488" s="4"/>
      <c r="AH3488" s="4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  <c r="AS3488" s="6"/>
      <c r="AT3488" s="6"/>
    </row>
    <row r="3489" spans="1:46" ht="15.75" customHeight="1" x14ac:dyDescent="0.35">
      <c r="A3489" s="4">
        <v>2026</v>
      </c>
      <c r="B3489" s="4" t="s">
        <v>147</v>
      </c>
      <c r="C3489" s="4" t="s">
        <v>148</v>
      </c>
      <c r="D3489" s="55">
        <v>46048</v>
      </c>
      <c r="E3489" s="4" t="s">
        <v>3708</v>
      </c>
      <c r="F3489" s="4" t="s">
        <v>3709</v>
      </c>
      <c r="G3489" s="4" t="s">
        <v>37</v>
      </c>
      <c r="H3489" s="4" t="s">
        <v>38</v>
      </c>
      <c r="I3489" s="4" t="s">
        <v>748</v>
      </c>
      <c r="J3489" s="4">
        <v>3</v>
      </c>
      <c r="K3489" s="55">
        <v>46100</v>
      </c>
      <c r="L3489" s="4" t="s">
        <v>860</v>
      </c>
      <c r="M3489" s="4" t="s">
        <v>4545</v>
      </c>
      <c r="N3489" s="55" t="s">
        <v>4546</v>
      </c>
      <c r="O3489" s="4" t="s">
        <v>9657</v>
      </c>
      <c r="P3489" s="55">
        <v>46100</v>
      </c>
      <c r="Q3489" s="4" t="s">
        <v>9658</v>
      </c>
      <c r="R3489" s="55">
        <v>46100</v>
      </c>
      <c r="S3489" s="4" t="s">
        <v>9659</v>
      </c>
      <c r="T3489" s="7" t="s">
        <v>1921</v>
      </c>
      <c r="U3489" s="4" t="s">
        <v>150</v>
      </c>
      <c r="V3489" s="4">
        <v>301329</v>
      </c>
      <c r="W3489" s="4" t="s">
        <v>9660</v>
      </c>
      <c r="X3489" s="4">
        <v>301329</v>
      </c>
      <c r="Y3489" s="4" t="s">
        <v>9660</v>
      </c>
      <c r="Z3489" s="4">
        <v>15</v>
      </c>
      <c r="AA3489" s="4" t="s">
        <v>43</v>
      </c>
      <c r="AB3489" s="4">
        <v>6</v>
      </c>
      <c r="AC3489" s="4" t="s">
        <v>1398</v>
      </c>
      <c r="AD3489" s="36">
        <v>3</v>
      </c>
      <c r="AE3489" s="36" t="s">
        <v>9661</v>
      </c>
      <c r="AF3489" s="4"/>
      <c r="AG3489" s="4"/>
      <c r="AH3489" s="4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</row>
    <row r="3490" spans="1:46" ht="15.75" customHeight="1" x14ac:dyDescent="0.35">
      <c r="A3490" s="4">
        <v>2026</v>
      </c>
      <c r="B3490" s="4" t="s">
        <v>147</v>
      </c>
      <c r="C3490" s="4" t="s">
        <v>148</v>
      </c>
      <c r="D3490" s="55">
        <v>46036</v>
      </c>
      <c r="E3490" s="4" t="s">
        <v>3708</v>
      </c>
      <c r="F3490" s="4" t="s">
        <v>3709</v>
      </c>
      <c r="G3490" s="4" t="s">
        <v>37</v>
      </c>
      <c r="H3490" s="4" t="s">
        <v>38</v>
      </c>
      <c r="I3490" s="4" t="s">
        <v>4539</v>
      </c>
      <c r="J3490" s="4">
        <v>3</v>
      </c>
      <c r="K3490" s="55">
        <v>46120</v>
      </c>
      <c r="L3490" s="4" t="s">
        <v>860</v>
      </c>
      <c r="M3490" s="4" t="s">
        <v>4545</v>
      </c>
      <c r="N3490" s="55" t="s">
        <v>4546</v>
      </c>
      <c r="O3490" s="4" t="s">
        <v>9662</v>
      </c>
      <c r="P3490" s="55">
        <v>46120</v>
      </c>
      <c r="Q3490" s="4" t="s">
        <v>9663</v>
      </c>
      <c r="R3490" s="55">
        <v>46120</v>
      </c>
      <c r="S3490" s="4" t="s">
        <v>9664</v>
      </c>
      <c r="T3490" s="7" t="s">
        <v>1921</v>
      </c>
      <c r="U3490" s="4" t="s">
        <v>150</v>
      </c>
      <c r="V3490" s="4">
        <v>301850</v>
      </c>
      <c r="W3490" s="4" t="s">
        <v>2255</v>
      </c>
      <c r="X3490" s="4">
        <v>301850</v>
      </c>
      <c r="Y3490" s="4" t="s">
        <v>2255</v>
      </c>
      <c r="Z3490" s="4">
        <v>5</v>
      </c>
      <c r="AA3490" s="4" t="s">
        <v>77</v>
      </c>
      <c r="AB3490" s="4">
        <v>4</v>
      </c>
      <c r="AC3490" s="4" t="s">
        <v>9665</v>
      </c>
      <c r="AD3490" s="36">
        <v>9</v>
      </c>
      <c r="AE3490" s="36" t="s">
        <v>2256</v>
      </c>
      <c r="AF3490" s="4"/>
      <c r="AG3490" s="4"/>
      <c r="AH3490" s="4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  <c r="AS3490" s="6"/>
      <c r="AT3490" s="6"/>
    </row>
    <row r="3491" spans="1:46" ht="15.75" customHeight="1" x14ac:dyDescent="0.35">
      <c r="A3491" s="4">
        <v>2026</v>
      </c>
      <c r="B3491" s="4" t="s">
        <v>147</v>
      </c>
      <c r="C3491" s="4" t="s">
        <v>148</v>
      </c>
      <c r="D3491" s="55">
        <v>46013</v>
      </c>
      <c r="E3491" s="4" t="s">
        <v>3708</v>
      </c>
      <c r="F3491" s="4" t="s">
        <v>3709</v>
      </c>
      <c r="G3491" s="4" t="s">
        <v>37</v>
      </c>
      <c r="H3491" s="4" t="s">
        <v>38</v>
      </c>
      <c r="I3491" s="4" t="s">
        <v>2948</v>
      </c>
      <c r="J3491" s="4">
        <v>4</v>
      </c>
      <c r="K3491" s="55">
        <v>46197</v>
      </c>
      <c r="L3491" s="4" t="s">
        <v>860</v>
      </c>
      <c r="M3491" s="4" t="s">
        <v>4665</v>
      </c>
      <c r="N3491" s="55" t="s">
        <v>3710</v>
      </c>
      <c r="O3491" s="4" t="s">
        <v>9666</v>
      </c>
      <c r="P3491" s="55">
        <v>46197</v>
      </c>
      <c r="Q3491" s="4" t="s">
        <v>9667</v>
      </c>
      <c r="R3491" s="55">
        <v>46197</v>
      </c>
      <c r="S3491" s="4" t="s">
        <v>9668</v>
      </c>
      <c r="T3491" s="7" t="s">
        <v>1921</v>
      </c>
      <c r="U3491" s="4" t="s">
        <v>150</v>
      </c>
      <c r="V3491" s="4">
        <v>300433</v>
      </c>
      <c r="W3491" s="4" t="s">
        <v>5830</v>
      </c>
      <c r="X3491" s="4">
        <v>300433</v>
      </c>
      <c r="Y3491" s="4" t="s">
        <v>5830</v>
      </c>
      <c r="Z3491" s="4">
        <v>4</v>
      </c>
      <c r="AA3491" s="4" t="s">
        <v>301</v>
      </c>
      <c r="AB3491" s="4">
        <v>8</v>
      </c>
      <c r="AC3491" s="4" t="s">
        <v>9669</v>
      </c>
      <c r="AD3491" s="36">
        <v>5</v>
      </c>
      <c r="AE3491" s="36" t="s">
        <v>5831</v>
      </c>
      <c r="AF3491" s="4"/>
      <c r="AG3491" s="4"/>
      <c r="AH3491" s="4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</row>
    <row r="3492" spans="1:46" ht="15.75" customHeight="1" x14ac:dyDescent="0.35">
      <c r="A3492" s="4">
        <v>2026</v>
      </c>
      <c r="B3492" s="4" t="s">
        <v>147</v>
      </c>
      <c r="C3492" s="4" t="s">
        <v>148</v>
      </c>
      <c r="D3492" s="55">
        <v>45993</v>
      </c>
      <c r="E3492" s="4" t="s">
        <v>3708</v>
      </c>
      <c r="F3492" s="4" t="s">
        <v>3709</v>
      </c>
      <c r="G3492" s="4" t="s">
        <v>37</v>
      </c>
      <c r="H3492" s="4" t="s">
        <v>38</v>
      </c>
      <c r="I3492" s="4" t="s">
        <v>4539</v>
      </c>
      <c r="J3492" s="4">
        <v>4</v>
      </c>
      <c r="K3492" s="55">
        <v>46157</v>
      </c>
      <c r="L3492" s="4" t="s">
        <v>860</v>
      </c>
      <c r="M3492" s="4" t="s">
        <v>9670</v>
      </c>
      <c r="N3492" s="55" t="s">
        <v>3710</v>
      </c>
      <c r="O3492" s="4" t="s">
        <v>9671</v>
      </c>
      <c r="P3492" s="55">
        <v>46157</v>
      </c>
      <c r="Q3492" s="4" t="s">
        <v>9672</v>
      </c>
      <c r="R3492" s="55">
        <v>46157</v>
      </c>
      <c r="S3492" s="4" t="s">
        <v>9673</v>
      </c>
      <c r="T3492" s="4">
        <v>0</v>
      </c>
      <c r="U3492" s="4" t="s">
        <v>150</v>
      </c>
      <c r="V3492" s="4">
        <v>300517</v>
      </c>
      <c r="W3492" s="4" t="s">
        <v>3637</v>
      </c>
      <c r="X3492" s="4">
        <v>300517</v>
      </c>
      <c r="Y3492" s="4" t="s">
        <v>3637</v>
      </c>
      <c r="Z3492" s="4">
        <v>5</v>
      </c>
      <c r="AA3492" s="4" t="s">
        <v>77</v>
      </c>
      <c r="AB3492" s="4">
        <v>8</v>
      </c>
      <c r="AC3492" s="4" t="s">
        <v>787</v>
      </c>
      <c r="AD3492" s="36">
        <v>10</v>
      </c>
      <c r="AE3492" s="36" t="s">
        <v>3638</v>
      </c>
      <c r="AF3492" s="4"/>
      <c r="AG3492" s="4"/>
      <c r="AH3492" s="4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</row>
    <row r="3493" spans="1:46" ht="15.75" customHeight="1" x14ac:dyDescent="0.35">
      <c r="A3493" s="4">
        <v>2026</v>
      </c>
      <c r="B3493" s="4" t="s">
        <v>147</v>
      </c>
      <c r="C3493" s="4" t="s">
        <v>148</v>
      </c>
      <c r="D3493" s="55">
        <v>45993</v>
      </c>
      <c r="E3493" s="4" t="s">
        <v>3708</v>
      </c>
      <c r="F3493" s="4" t="s">
        <v>3709</v>
      </c>
      <c r="G3493" s="4" t="s">
        <v>37</v>
      </c>
      <c r="H3493" s="4" t="s">
        <v>38</v>
      </c>
      <c r="I3493" s="4" t="s">
        <v>4539</v>
      </c>
      <c r="J3493" s="4">
        <v>4</v>
      </c>
      <c r="K3493" s="55">
        <v>46157</v>
      </c>
      <c r="L3493" s="4" t="s">
        <v>860</v>
      </c>
      <c r="M3493" s="4" t="s">
        <v>9670</v>
      </c>
      <c r="N3493" s="55" t="s">
        <v>4546</v>
      </c>
      <c r="O3493" s="4" t="s">
        <v>9674</v>
      </c>
      <c r="P3493" s="55">
        <v>46157</v>
      </c>
      <c r="Q3493" s="4" t="s">
        <v>9675</v>
      </c>
      <c r="R3493" s="55">
        <v>46157</v>
      </c>
      <c r="S3493" s="4" t="s">
        <v>9676</v>
      </c>
      <c r="T3493" s="7" t="s">
        <v>1921</v>
      </c>
      <c r="U3493" s="4" t="s">
        <v>150</v>
      </c>
      <c r="V3493" s="4">
        <v>300547</v>
      </c>
      <c r="W3493" s="4" t="s">
        <v>9677</v>
      </c>
      <c r="X3493" s="4">
        <v>300547</v>
      </c>
      <c r="Y3493" s="4" t="s">
        <v>9677</v>
      </c>
      <c r="Z3493" s="4">
        <v>5</v>
      </c>
      <c r="AA3493" s="4" t="s">
        <v>77</v>
      </c>
      <c r="AB3493" s="4">
        <v>11</v>
      </c>
      <c r="AC3493" s="4" t="s">
        <v>2666</v>
      </c>
      <c r="AD3493" s="36">
        <v>7</v>
      </c>
      <c r="AE3493" s="36" t="s">
        <v>9678</v>
      </c>
      <c r="AF3493" s="4"/>
      <c r="AG3493" s="4"/>
      <c r="AH3493" s="4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</row>
    <row r="3494" spans="1:46" ht="15.75" customHeight="1" x14ac:dyDescent="0.35">
      <c r="A3494" s="4">
        <v>2026</v>
      </c>
      <c r="B3494" s="4" t="s">
        <v>147</v>
      </c>
      <c r="C3494" s="4" t="s">
        <v>148</v>
      </c>
      <c r="D3494" s="55">
        <v>45992</v>
      </c>
      <c r="E3494" s="4" t="s">
        <v>3708</v>
      </c>
      <c r="F3494" s="4" t="s">
        <v>3709</v>
      </c>
      <c r="G3494" s="4" t="s">
        <v>37</v>
      </c>
      <c r="H3494" s="4" t="s">
        <v>38</v>
      </c>
      <c r="I3494" s="55" t="s">
        <v>4515</v>
      </c>
      <c r="J3494" s="4">
        <v>3</v>
      </c>
      <c r="K3494" s="55">
        <v>46036</v>
      </c>
      <c r="L3494" s="4" t="s">
        <v>860</v>
      </c>
      <c r="M3494" s="4" t="s">
        <v>3632</v>
      </c>
      <c r="N3494" s="55" t="s">
        <v>4516</v>
      </c>
      <c r="O3494" s="4" t="s">
        <v>9679</v>
      </c>
      <c r="P3494" s="55">
        <v>46036</v>
      </c>
      <c r="Q3494" s="4" t="s">
        <v>9680</v>
      </c>
      <c r="R3494" s="55">
        <v>46036</v>
      </c>
      <c r="S3494" s="4" t="s">
        <v>9681</v>
      </c>
      <c r="T3494" s="7" t="s">
        <v>1921</v>
      </c>
      <c r="U3494" s="4" t="s">
        <v>150</v>
      </c>
      <c r="V3494" s="4">
        <v>301476</v>
      </c>
      <c r="W3494" s="4" t="s">
        <v>9682</v>
      </c>
      <c r="X3494" s="4">
        <v>301476</v>
      </c>
      <c r="Y3494" s="4" t="s">
        <v>9682</v>
      </c>
      <c r="Z3494" s="4">
        <v>17</v>
      </c>
      <c r="AA3494" s="4" t="s">
        <v>319</v>
      </c>
      <c r="AB3494" s="4">
        <v>2</v>
      </c>
      <c r="AC3494" s="4" t="s">
        <v>4647</v>
      </c>
      <c r="AD3494" s="36">
        <v>2</v>
      </c>
      <c r="AE3494" s="36" t="s">
        <v>9683</v>
      </c>
      <c r="AF3494" s="4"/>
      <c r="AG3494" s="4"/>
      <c r="AH3494" s="4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</row>
    <row r="3495" spans="1:46" ht="15.75" customHeight="1" x14ac:dyDescent="0.35">
      <c r="A3495" s="4">
        <v>2026</v>
      </c>
      <c r="B3495" s="4" t="s">
        <v>147</v>
      </c>
      <c r="C3495" s="4" t="s">
        <v>148</v>
      </c>
      <c r="D3495" s="55">
        <v>46013</v>
      </c>
      <c r="E3495" s="4" t="s">
        <v>4525</v>
      </c>
      <c r="F3495" s="4" t="s">
        <v>3709</v>
      </c>
      <c r="G3495" s="4" t="s">
        <v>5808</v>
      </c>
      <c r="H3495" s="4" t="s">
        <v>38</v>
      </c>
      <c r="I3495" s="4" t="s">
        <v>3491</v>
      </c>
      <c r="J3495" s="4">
        <v>2</v>
      </c>
      <c r="K3495" s="55">
        <v>46040</v>
      </c>
      <c r="L3495" s="4" t="s">
        <v>860</v>
      </c>
      <c r="M3495" s="4" t="s">
        <v>4665</v>
      </c>
      <c r="N3495" s="55" t="s">
        <v>4546</v>
      </c>
      <c r="O3495" s="4" t="s">
        <v>9684</v>
      </c>
      <c r="P3495" s="55">
        <v>46040</v>
      </c>
      <c r="Q3495" s="4" t="s">
        <v>9685</v>
      </c>
      <c r="R3495" s="58">
        <v>46043</v>
      </c>
      <c r="S3495" s="4" t="s">
        <v>9686</v>
      </c>
      <c r="T3495" s="61">
        <v>0</v>
      </c>
      <c r="U3495" s="56" t="s">
        <v>150</v>
      </c>
      <c r="V3495" s="56">
        <v>301281</v>
      </c>
      <c r="W3495" s="56" t="s">
        <v>1344</v>
      </c>
      <c r="X3495" s="56">
        <v>301281</v>
      </c>
      <c r="Y3495" s="56" t="s">
        <v>1344</v>
      </c>
      <c r="Z3495" s="56">
        <v>15</v>
      </c>
      <c r="AA3495" s="56" t="s">
        <v>43</v>
      </c>
      <c r="AB3495" s="56">
        <v>1</v>
      </c>
      <c r="AC3495" s="56" t="s">
        <v>43</v>
      </c>
      <c r="AD3495" s="37">
        <v>32</v>
      </c>
      <c r="AE3495" s="37" t="s">
        <v>1345</v>
      </c>
      <c r="AF3495" s="4"/>
      <c r="AG3495" s="4"/>
      <c r="AH3495" s="4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</row>
    <row r="3496" spans="1:46" ht="15.75" customHeight="1" x14ac:dyDescent="0.35">
      <c r="A3496" s="4">
        <v>2026</v>
      </c>
      <c r="B3496" s="4" t="s">
        <v>34</v>
      </c>
      <c r="C3496" s="4" t="s">
        <v>34</v>
      </c>
      <c r="D3496" s="55">
        <v>46001</v>
      </c>
      <c r="E3496" s="4" t="s">
        <v>3708</v>
      </c>
      <c r="F3496" s="4" t="s">
        <v>3709</v>
      </c>
      <c r="G3496" s="4" t="s">
        <v>37</v>
      </c>
      <c r="H3496" s="4" t="s">
        <v>38</v>
      </c>
      <c r="I3496" s="4" t="s">
        <v>2742</v>
      </c>
      <c r="J3496" s="4">
        <v>4</v>
      </c>
      <c r="K3496" s="55">
        <v>46104</v>
      </c>
      <c r="L3496" s="4" t="s">
        <v>860</v>
      </c>
      <c r="M3496" s="4" t="s">
        <v>6713</v>
      </c>
      <c r="N3496" s="55" t="s">
        <v>4973</v>
      </c>
      <c r="O3496" s="4" t="s">
        <v>9687</v>
      </c>
      <c r="P3496" s="55">
        <v>46104</v>
      </c>
      <c r="Q3496" s="4" t="s">
        <v>9688</v>
      </c>
      <c r="R3496" s="55">
        <v>46104</v>
      </c>
      <c r="S3496" s="4" t="s">
        <v>9689</v>
      </c>
      <c r="T3496" s="61">
        <v>37</v>
      </c>
      <c r="U3496" s="56" t="s">
        <v>186</v>
      </c>
      <c r="V3496" s="56">
        <v>56</v>
      </c>
      <c r="W3496" s="56" t="s">
        <v>236</v>
      </c>
      <c r="X3496" s="56">
        <v>204</v>
      </c>
      <c r="Y3496" s="56" t="s">
        <v>236</v>
      </c>
      <c r="Z3496" s="56">
        <v>15</v>
      </c>
      <c r="AA3496" s="56" t="s">
        <v>43</v>
      </c>
      <c r="AB3496" s="56">
        <v>1</v>
      </c>
      <c r="AC3496" s="56" t="s">
        <v>43</v>
      </c>
      <c r="AD3496" s="37">
        <v>14</v>
      </c>
      <c r="AE3496" s="37" t="s">
        <v>126</v>
      </c>
      <c r="AF3496" s="4"/>
      <c r="AG3496" s="4"/>
      <c r="AH3496" s="4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</row>
    <row r="3497" spans="1:46" ht="15.75" customHeight="1" x14ac:dyDescent="0.35">
      <c r="A3497" s="4">
        <v>2026</v>
      </c>
      <c r="B3497" s="4" t="s">
        <v>147</v>
      </c>
      <c r="C3497" s="4" t="s">
        <v>148</v>
      </c>
      <c r="D3497" s="55">
        <v>46042</v>
      </c>
      <c r="E3497" s="4" t="s">
        <v>3708</v>
      </c>
      <c r="F3497" s="4" t="s">
        <v>3709</v>
      </c>
      <c r="G3497" s="4" t="s">
        <v>37</v>
      </c>
      <c r="H3497" s="4" t="s">
        <v>38</v>
      </c>
      <c r="I3497" s="55" t="s">
        <v>4515</v>
      </c>
      <c r="J3497" s="4">
        <v>2</v>
      </c>
      <c r="K3497" s="55">
        <v>46072</v>
      </c>
      <c r="L3497" s="4" t="s">
        <v>860</v>
      </c>
      <c r="M3497" s="4" t="s">
        <v>3632</v>
      </c>
      <c r="N3497" s="55" t="s">
        <v>4516</v>
      </c>
      <c r="O3497" s="4" t="s">
        <v>9690</v>
      </c>
      <c r="P3497" s="55">
        <v>46072</v>
      </c>
      <c r="Q3497" s="4" t="s">
        <v>9691</v>
      </c>
      <c r="R3497" s="55">
        <v>46072</v>
      </c>
      <c r="S3497" s="4" t="s">
        <v>9692</v>
      </c>
      <c r="T3497" s="7" t="s">
        <v>1921</v>
      </c>
      <c r="U3497" s="4" t="s">
        <v>150</v>
      </c>
      <c r="V3497" s="4">
        <v>300075</v>
      </c>
      <c r="W3497" s="4" t="s">
        <v>3462</v>
      </c>
      <c r="X3497" s="4">
        <v>300075</v>
      </c>
      <c r="Y3497" s="4" t="s">
        <v>3462</v>
      </c>
      <c r="Z3497" s="4">
        <v>1</v>
      </c>
      <c r="AA3497" s="4" t="s">
        <v>67</v>
      </c>
      <c r="AB3497" s="4">
        <v>6</v>
      </c>
      <c r="AC3497" s="4" t="s">
        <v>5790</v>
      </c>
      <c r="AD3497" s="36">
        <v>10</v>
      </c>
      <c r="AE3497" s="36" t="s">
        <v>3463</v>
      </c>
      <c r="AF3497" s="4"/>
      <c r="AG3497" s="4"/>
      <c r="AH3497" s="4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</row>
    <row r="3498" spans="1:46" ht="15.75" customHeight="1" x14ac:dyDescent="0.35">
      <c r="A3498" s="4">
        <v>2026</v>
      </c>
      <c r="B3498" s="4" t="s">
        <v>147</v>
      </c>
      <c r="C3498" s="4" t="s">
        <v>148</v>
      </c>
      <c r="D3498" s="55">
        <v>46051</v>
      </c>
      <c r="E3498" s="4" t="s">
        <v>3708</v>
      </c>
      <c r="F3498" s="4" t="s">
        <v>3709</v>
      </c>
      <c r="G3498" s="4" t="s">
        <v>37</v>
      </c>
      <c r="H3498" s="4" t="s">
        <v>38</v>
      </c>
      <c r="I3498" s="4" t="s">
        <v>748</v>
      </c>
      <c r="J3498" s="4">
        <v>5</v>
      </c>
      <c r="K3498" s="55">
        <v>46122</v>
      </c>
      <c r="L3498" s="4" t="s">
        <v>860</v>
      </c>
      <c r="M3498" s="4" t="s">
        <v>4545</v>
      </c>
      <c r="N3498" s="55" t="s">
        <v>3710</v>
      </c>
      <c r="O3498" s="4" t="s">
        <v>9693</v>
      </c>
      <c r="P3498" s="55">
        <v>46122</v>
      </c>
      <c r="Q3498" s="4" t="s">
        <v>9694</v>
      </c>
      <c r="R3498" s="55">
        <v>46122</v>
      </c>
      <c r="S3498" s="4" t="s">
        <v>9695</v>
      </c>
      <c r="T3498" s="7" t="s">
        <v>1921</v>
      </c>
      <c r="U3498" s="4" t="s">
        <v>150</v>
      </c>
      <c r="V3498" s="4">
        <v>301306</v>
      </c>
      <c r="W3498" s="4" t="s">
        <v>9696</v>
      </c>
      <c r="X3498" s="4">
        <v>301306</v>
      </c>
      <c r="Y3498" s="4" t="s">
        <v>9696</v>
      </c>
      <c r="Z3498" s="4">
        <v>15</v>
      </c>
      <c r="AA3498" s="4" t="s">
        <v>43</v>
      </c>
      <c r="AB3498" s="4">
        <v>4</v>
      </c>
      <c r="AC3498" s="4" t="s">
        <v>3569</v>
      </c>
      <c r="AD3498" s="36">
        <v>3</v>
      </c>
      <c r="AE3498" s="36" t="s">
        <v>9697</v>
      </c>
      <c r="AF3498" s="4"/>
      <c r="AG3498" s="4"/>
      <c r="AH3498" s="4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</row>
    <row r="3499" spans="1:46" ht="15.75" customHeight="1" x14ac:dyDescent="0.35">
      <c r="A3499" s="4">
        <v>2026</v>
      </c>
      <c r="B3499" s="4" t="s">
        <v>147</v>
      </c>
      <c r="C3499" s="4" t="s">
        <v>148</v>
      </c>
      <c r="D3499" s="55">
        <v>46019</v>
      </c>
      <c r="E3499" s="4" t="s">
        <v>3708</v>
      </c>
      <c r="F3499" s="4" t="s">
        <v>3709</v>
      </c>
      <c r="G3499" s="4" t="s">
        <v>37</v>
      </c>
      <c r="H3499" s="4" t="s">
        <v>4538</v>
      </c>
      <c r="I3499" s="4" t="s">
        <v>2948</v>
      </c>
      <c r="J3499" s="4">
        <v>1</v>
      </c>
      <c r="K3499" s="55">
        <v>46051</v>
      </c>
      <c r="L3499" s="4" t="s">
        <v>4540</v>
      </c>
      <c r="M3499" s="4" t="s">
        <v>9027</v>
      </c>
      <c r="N3499" s="55" t="s">
        <v>4516</v>
      </c>
      <c r="O3499" s="4"/>
      <c r="P3499" s="55"/>
      <c r="Q3499" s="4"/>
      <c r="R3499" s="4"/>
      <c r="S3499" s="4"/>
      <c r="T3499" s="7" t="s">
        <v>1921</v>
      </c>
      <c r="U3499" s="4" t="s">
        <v>150</v>
      </c>
      <c r="V3499" s="4">
        <v>300431</v>
      </c>
      <c r="W3499" s="4" t="s">
        <v>9698</v>
      </c>
      <c r="X3499" s="4">
        <v>300431</v>
      </c>
      <c r="Y3499" s="4" t="s">
        <v>9698</v>
      </c>
      <c r="Z3499" s="4">
        <v>4</v>
      </c>
      <c r="AA3499" s="4" t="s">
        <v>301</v>
      </c>
      <c r="AB3499" s="4">
        <v>8</v>
      </c>
      <c r="AC3499" s="4" t="s">
        <v>1445</v>
      </c>
      <c r="AD3499" s="36">
        <v>4</v>
      </c>
      <c r="AE3499" s="36" t="s">
        <v>9699</v>
      </c>
      <c r="AF3499" s="4"/>
      <c r="AG3499" s="4"/>
      <c r="AH3499" s="4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</row>
    <row r="3500" spans="1:46" ht="15.75" customHeight="1" x14ac:dyDescent="0.35">
      <c r="A3500" s="4">
        <v>2026</v>
      </c>
      <c r="B3500" s="4" t="s">
        <v>147</v>
      </c>
      <c r="C3500" s="4" t="s">
        <v>148</v>
      </c>
      <c r="D3500" s="55">
        <v>46051</v>
      </c>
      <c r="E3500" s="4" t="s">
        <v>3708</v>
      </c>
      <c r="F3500" s="4" t="s">
        <v>3709</v>
      </c>
      <c r="G3500" s="4" t="s">
        <v>37</v>
      </c>
      <c r="H3500" s="4" t="s">
        <v>38</v>
      </c>
      <c r="I3500" s="4" t="s">
        <v>748</v>
      </c>
      <c r="J3500" s="4">
        <v>3</v>
      </c>
      <c r="K3500" s="55">
        <v>46106</v>
      </c>
      <c r="L3500" s="4" t="s">
        <v>860</v>
      </c>
      <c r="M3500" s="4" t="s">
        <v>4545</v>
      </c>
      <c r="N3500" s="55" t="s">
        <v>4546</v>
      </c>
      <c r="O3500" s="4" t="s">
        <v>9700</v>
      </c>
      <c r="P3500" s="55">
        <v>46106</v>
      </c>
      <c r="Q3500" s="4" t="s">
        <v>9701</v>
      </c>
      <c r="R3500" s="55">
        <v>46106</v>
      </c>
      <c r="S3500" s="4" t="s">
        <v>9702</v>
      </c>
      <c r="T3500" s="61" t="s">
        <v>1921</v>
      </c>
      <c r="U3500" s="56" t="s">
        <v>150</v>
      </c>
      <c r="V3500" s="56">
        <v>301361</v>
      </c>
      <c r="W3500" s="56" t="s">
        <v>9703</v>
      </c>
      <c r="X3500" s="56">
        <v>301361</v>
      </c>
      <c r="Y3500" s="56" t="s">
        <v>9703</v>
      </c>
      <c r="Z3500" s="56">
        <v>15</v>
      </c>
      <c r="AA3500" s="56" t="s">
        <v>43</v>
      </c>
      <c r="AB3500" s="56">
        <v>7</v>
      </c>
      <c r="AC3500" s="56" t="s">
        <v>2233</v>
      </c>
      <c r="AD3500" s="37">
        <v>23</v>
      </c>
      <c r="AE3500" s="37" t="s">
        <v>9704</v>
      </c>
      <c r="AF3500" s="4"/>
      <c r="AG3500" s="4"/>
      <c r="AH3500" s="4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</row>
    <row r="3501" spans="1:46" ht="15.75" customHeight="1" x14ac:dyDescent="0.35">
      <c r="A3501" s="4">
        <v>2026</v>
      </c>
      <c r="B3501" s="4" t="s">
        <v>147</v>
      </c>
      <c r="C3501" s="4" t="s">
        <v>148</v>
      </c>
      <c r="D3501" s="55">
        <v>45992</v>
      </c>
      <c r="E3501" s="4" t="s">
        <v>3708</v>
      </c>
      <c r="F3501" s="4" t="s">
        <v>3709</v>
      </c>
      <c r="G3501" s="4" t="s">
        <v>37</v>
      </c>
      <c r="H3501" s="4" t="s">
        <v>38</v>
      </c>
      <c r="I3501" s="4" t="s">
        <v>2755</v>
      </c>
      <c r="J3501" s="4">
        <v>3</v>
      </c>
      <c r="K3501" s="55">
        <v>46049</v>
      </c>
      <c r="L3501" s="4" t="s">
        <v>860</v>
      </c>
      <c r="M3501" s="4" t="s">
        <v>5415</v>
      </c>
      <c r="N3501" s="55" t="s">
        <v>4546</v>
      </c>
      <c r="O3501" s="4" t="s">
        <v>9705</v>
      </c>
      <c r="P3501" s="55">
        <v>46049</v>
      </c>
      <c r="Q3501" s="4" t="s">
        <v>9706</v>
      </c>
      <c r="R3501" s="55">
        <v>46049</v>
      </c>
      <c r="S3501" s="4" t="s">
        <v>9707</v>
      </c>
      <c r="T3501" s="61" t="s">
        <v>1921</v>
      </c>
      <c r="U3501" s="56" t="s">
        <v>150</v>
      </c>
      <c r="V3501" s="56">
        <v>301762</v>
      </c>
      <c r="W3501" s="56" t="s">
        <v>9708</v>
      </c>
      <c r="X3501" s="56">
        <v>301762</v>
      </c>
      <c r="Y3501" s="56" t="s">
        <v>9708</v>
      </c>
      <c r="Z3501" s="56">
        <v>22</v>
      </c>
      <c r="AA3501" s="56" t="s">
        <v>108</v>
      </c>
      <c r="AB3501" s="56">
        <v>9</v>
      </c>
      <c r="AC3501" s="56" t="s">
        <v>108</v>
      </c>
      <c r="AD3501" s="37">
        <v>4</v>
      </c>
      <c r="AE3501" s="37" t="s">
        <v>9709</v>
      </c>
      <c r="AF3501" s="4"/>
      <c r="AG3501" s="4"/>
      <c r="AH3501" s="4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</row>
    <row r="3502" spans="1:46" ht="15.75" customHeight="1" x14ac:dyDescent="0.35">
      <c r="A3502" s="4">
        <v>2026</v>
      </c>
      <c r="B3502" s="4" t="s">
        <v>147</v>
      </c>
      <c r="C3502" s="4" t="s">
        <v>148</v>
      </c>
      <c r="D3502" s="55">
        <v>46034</v>
      </c>
      <c r="E3502" s="4" t="s">
        <v>3708</v>
      </c>
      <c r="F3502" s="4" t="s">
        <v>3709</v>
      </c>
      <c r="G3502" s="4" t="s">
        <v>37</v>
      </c>
      <c r="H3502" s="4" t="s">
        <v>38</v>
      </c>
      <c r="I3502" s="4" t="s">
        <v>4539</v>
      </c>
      <c r="J3502" s="4">
        <v>4</v>
      </c>
      <c r="K3502" s="55">
        <v>46168</v>
      </c>
      <c r="L3502" s="4" t="s">
        <v>860</v>
      </c>
      <c r="M3502" s="4" t="s">
        <v>4545</v>
      </c>
      <c r="N3502" s="55" t="s">
        <v>3710</v>
      </c>
      <c r="O3502" s="4" t="s">
        <v>9710</v>
      </c>
      <c r="P3502" s="55">
        <v>46168</v>
      </c>
      <c r="Q3502" s="4" t="s">
        <v>9711</v>
      </c>
      <c r="R3502" s="55">
        <v>46168</v>
      </c>
      <c r="S3502" s="4" t="s">
        <v>9712</v>
      </c>
      <c r="T3502" s="7" t="s">
        <v>1921</v>
      </c>
      <c r="U3502" s="4" t="s">
        <v>150</v>
      </c>
      <c r="V3502" s="4">
        <v>300450</v>
      </c>
      <c r="W3502" s="4" t="s">
        <v>9713</v>
      </c>
      <c r="X3502" s="4">
        <v>300450</v>
      </c>
      <c r="Y3502" s="4" t="s">
        <v>9713</v>
      </c>
      <c r="Z3502" s="4">
        <v>5</v>
      </c>
      <c r="AA3502" s="4" t="s">
        <v>77</v>
      </c>
      <c r="AB3502" s="4">
        <v>1</v>
      </c>
      <c r="AC3502" s="4" t="s">
        <v>78</v>
      </c>
      <c r="AD3502" s="36">
        <v>11</v>
      </c>
      <c r="AE3502" s="36" t="s">
        <v>9714</v>
      </c>
      <c r="AF3502" s="4"/>
      <c r="AG3502" s="4"/>
      <c r="AH3502" s="4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</row>
    <row r="3503" spans="1:46" ht="15.75" customHeight="1" x14ac:dyDescent="0.35">
      <c r="A3503" s="4">
        <v>2026</v>
      </c>
      <c r="B3503" s="4" t="s">
        <v>147</v>
      </c>
      <c r="C3503" s="4" t="s">
        <v>148</v>
      </c>
      <c r="D3503" s="55">
        <v>46042</v>
      </c>
      <c r="E3503" s="4" t="s">
        <v>3708</v>
      </c>
      <c r="F3503" s="4" t="s">
        <v>3709</v>
      </c>
      <c r="G3503" s="4" t="s">
        <v>37</v>
      </c>
      <c r="H3503" s="4" t="s">
        <v>4538</v>
      </c>
      <c r="I3503" s="4" t="s">
        <v>3923</v>
      </c>
      <c r="J3503" s="4">
        <v>3</v>
      </c>
      <c r="K3503" s="55">
        <v>46133</v>
      </c>
      <c r="L3503" s="4" t="s">
        <v>7513</v>
      </c>
      <c r="M3503" s="4" t="s">
        <v>9586</v>
      </c>
      <c r="N3503" s="55" t="s">
        <v>3710</v>
      </c>
      <c r="O3503" s="4"/>
      <c r="P3503" s="55"/>
      <c r="Q3503" s="4"/>
      <c r="R3503" s="4"/>
      <c r="S3503" s="4"/>
      <c r="T3503" s="7" t="s">
        <v>1921</v>
      </c>
      <c r="U3503" s="4" t="s">
        <v>150</v>
      </c>
      <c r="V3503" s="4">
        <v>300957</v>
      </c>
      <c r="W3503" s="4" t="s">
        <v>9715</v>
      </c>
      <c r="X3503" s="4">
        <v>300957</v>
      </c>
      <c r="Y3503" s="4" t="s">
        <v>9715</v>
      </c>
      <c r="Z3503" s="4">
        <v>10</v>
      </c>
      <c r="AA3503" s="4" t="s">
        <v>256</v>
      </c>
      <c r="AB3503" s="4">
        <v>11</v>
      </c>
      <c r="AC3503" s="4" t="s">
        <v>1308</v>
      </c>
      <c r="AD3503" s="36">
        <v>5</v>
      </c>
      <c r="AE3503" s="36" t="s">
        <v>9716</v>
      </c>
      <c r="AF3503" s="4"/>
      <c r="AG3503" s="4"/>
      <c r="AH3503" s="4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</row>
    <row r="3504" spans="1:46" ht="15.75" customHeight="1" x14ac:dyDescent="0.35">
      <c r="A3504" s="4">
        <v>2026</v>
      </c>
      <c r="B3504" s="4" t="s">
        <v>147</v>
      </c>
      <c r="C3504" s="4" t="s">
        <v>148</v>
      </c>
      <c r="D3504" s="55">
        <v>45997</v>
      </c>
      <c r="E3504" s="4" t="s">
        <v>3708</v>
      </c>
      <c r="F3504" s="4" t="s">
        <v>3709</v>
      </c>
      <c r="G3504" s="4" t="s">
        <v>37</v>
      </c>
      <c r="H3504" s="4" t="s">
        <v>38</v>
      </c>
      <c r="I3504" s="4" t="s">
        <v>3923</v>
      </c>
      <c r="J3504" s="4">
        <v>2</v>
      </c>
      <c r="K3504" s="55">
        <v>46050</v>
      </c>
      <c r="L3504" s="4" t="s">
        <v>860</v>
      </c>
      <c r="M3504" s="4" t="s">
        <v>2983</v>
      </c>
      <c r="N3504" s="55" t="s">
        <v>4546</v>
      </c>
      <c r="O3504" s="4" t="s">
        <v>9717</v>
      </c>
      <c r="P3504" s="55">
        <v>46050</v>
      </c>
      <c r="Q3504" s="4" t="s">
        <v>9718</v>
      </c>
      <c r="R3504" s="55">
        <v>46051</v>
      </c>
      <c r="S3504" s="4" t="s">
        <v>9719</v>
      </c>
      <c r="T3504" s="7" t="s">
        <v>1921</v>
      </c>
      <c r="U3504" s="4" t="s">
        <v>150</v>
      </c>
      <c r="V3504" s="4">
        <v>301603</v>
      </c>
      <c r="W3504" s="4" t="s">
        <v>9720</v>
      </c>
      <c r="X3504" s="4">
        <v>301603</v>
      </c>
      <c r="Y3504" s="4" t="s">
        <v>9720</v>
      </c>
      <c r="Z3504" s="4">
        <v>21</v>
      </c>
      <c r="AA3504" s="4" t="s">
        <v>104</v>
      </c>
      <c r="AB3504" s="4">
        <v>1</v>
      </c>
      <c r="AC3504" s="4" t="s">
        <v>104</v>
      </c>
      <c r="AD3504" s="36">
        <v>11</v>
      </c>
      <c r="AE3504" s="36" t="s">
        <v>9721</v>
      </c>
      <c r="AF3504" s="4"/>
      <c r="AG3504" s="4"/>
      <c r="AH3504" s="4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</row>
    <row r="3505" spans="1:46" ht="15.75" customHeight="1" x14ac:dyDescent="0.35">
      <c r="A3505" s="4">
        <v>2026</v>
      </c>
      <c r="B3505" s="4" t="s">
        <v>147</v>
      </c>
      <c r="C3505" s="4" t="s">
        <v>148</v>
      </c>
      <c r="D3505" s="55">
        <v>46042</v>
      </c>
      <c r="E3505" s="4" t="s">
        <v>3708</v>
      </c>
      <c r="F3505" s="4" t="s">
        <v>3709</v>
      </c>
      <c r="G3505" s="4" t="s">
        <v>37</v>
      </c>
      <c r="H3505" s="4" t="s">
        <v>38</v>
      </c>
      <c r="I3505" s="4" t="s">
        <v>4539</v>
      </c>
      <c r="J3505" s="4">
        <v>3</v>
      </c>
      <c r="K3505" s="55">
        <v>46129</v>
      </c>
      <c r="L3505" s="4" t="s">
        <v>860</v>
      </c>
      <c r="M3505" s="4" t="s">
        <v>4545</v>
      </c>
      <c r="N3505" s="55" t="s">
        <v>3710</v>
      </c>
      <c r="O3505" s="4" t="s">
        <v>9722</v>
      </c>
      <c r="P3505" s="55">
        <v>46129</v>
      </c>
      <c r="Q3505" s="4" t="s">
        <v>9723</v>
      </c>
      <c r="R3505" s="55">
        <v>46129</v>
      </c>
      <c r="S3505" s="4" t="s">
        <v>9724</v>
      </c>
      <c r="T3505" s="7" t="s">
        <v>1921</v>
      </c>
      <c r="U3505" s="4" t="s">
        <v>150</v>
      </c>
      <c r="V3505" s="4">
        <v>300525</v>
      </c>
      <c r="W3505" s="4" t="s">
        <v>9725</v>
      </c>
      <c r="X3505" s="4">
        <v>300525</v>
      </c>
      <c r="Y3505" s="4" t="s">
        <v>9725</v>
      </c>
      <c r="Z3505" s="4">
        <v>5</v>
      </c>
      <c r="AA3505" s="4" t="s">
        <v>77</v>
      </c>
      <c r="AB3505" s="4">
        <v>9</v>
      </c>
      <c r="AC3505" s="4" t="s">
        <v>821</v>
      </c>
      <c r="AD3505" s="36">
        <v>8</v>
      </c>
      <c r="AE3505" s="36" t="s">
        <v>9726</v>
      </c>
      <c r="AF3505" s="4"/>
      <c r="AG3505" s="4"/>
      <c r="AH3505" s="4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</row>
    <row r="3506" spans="1:46" ht="15.75" customHeight="1" x14ac:dyDescent="0.35">
      <c r="A3506" s="4">
        <v>2026</v>
      </c>
      <c r="B3506" s="4" t="s">
        <v>147</v>
      </c>
      <c r="C3506" s="4" t="s">
        <v>207</v>
      </c>
      <c r="D3506" s="55">
        <v>46037</v>
      </c>
      <c r="E3506" s="4" t="s">
        <v>3708</v>
      </c>
      <c r="F3506" s="4" t="s">
        <v>3709</v>
      </c>
      <c r="G3506" s="4" t="s">
        <v>37</v>
      </c>
      <c r="H3506" s="4" t="s">
        <v>38</v>
      </c>
      <c r="I3506" s="4" t="s">
        <v>2948</v>
      </c>
      <c r="J3506" s="4">
        <v>2</v>
      </c>
      <c r="K3506" s="55">
        <v>46056</v>
      </c>
      <c r="L3506" s="4" t="s">
        <v>860</v>
      </c>
      <c r="M3506" s="4" t="s">
        <v>6193</v>
      </c>
      <c r="N3506" s="55" t="s">
        <v>3710</v>
      </c>
      <c r="O3506" s="4" t="s">
        <v>9727</v>
      </c>
      <c r="P3506" s="55">
        <v>46056</v>
      </c>
      <c r="Q3506" s="4" t="s">
        <v>9728</v>
      </c>
      <c r="R3506" s="55">
        <v>46056</v>
      </c>
      <c r="S3506" s="4" t="s">
        <v>9729</v>
      </c>
      <c r="T3506" s="7">
        <v>0</v>
      </c>
      <c r="U3506" s="4" t="s">
        <v>150</v>
      </c>
      <c r="V3506" s="4">
        <v>301501</v>
      </c>
      <c r="W3506" s="4" t="s">
        <v>1930</v>
      </c>
      <c r="X3506" s="4">
        <v>301501</v>
      </c>
      <c r="Y3506" s="4" t="s">
        <v>1930</v>
      </c>
      <c r="Z3506" s="4">
        <v>19</v>
      </c>
      <c r="AA3506" s="4" t="s">
        <v>99</v>
      </c>
      <c r="AB3506" s="4">
        <v>1</v>
      </c>
      <c r="AC3506" s="4" t="s">
        <v>99</v>
      </c>
      <c r="AD3506" s="36">
        <v>1</v>
      </c>
      <c r="AE3506" s="36" t="s">
        <v>1931</v>
      </c>
      <c r="AF3506" s="4"/>
      <c r="AG3506" s="4"/>
      <c r="AH3506" s="4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</row>
    <row r="3507" spans="1:46" ht="15.75" customHeight="1" x14ac:dyDescent="0.35">
      <c r="A3507" s="4">
        <v>2026</v>
      </c>
      <c r="B3507" s="4" t="s">
        <v>147</v>
      </c>
      <c r="C3507" s="4" t="s">
        <v>148</v>
      </c>
      <c r="D3507" s="55">
        <v>46042</v>
      </c>
      <c r="E3507" s="4" t="s">
        <v>3708</v>
      </c>
      <c r="F3507" s="4" t="s">
        <v>3709</v>
      </c>
      <c r="G3507" s="4" t="s">
        <v>37</v>
      </c>
      <c r="H3507" s="4" t="s">
        <v>38</v>
      </c>
      <c r="I3507" s="4" t="s">
        <v>4539</v>
      </c>
      <c r="J3507" s="4">
        <v>3</v>
      </c>
      <c r="K3507" s="55">
        <v>46209</v>
      </c>
      <c r="L3507" s="4" t="s">
        <v>860</v>
      </c>
      <c r="M3507" s="4" t="s">
        <v>3632</v>
      </c>
      <c r="N3507" s="55" t="s">
        <v>3710</v>
      </c>
      <c r="O3507" s="4" t="s">
        <v>9730</v>
      </c>
      <c r="P3507" s="55">
        <v>46209</v>
      </c>
      <c r="Q3507" s="4" t="s">
        <v>9731</v>
      </c>
      <c r="R3507" s="55">
        <v>46209</v>
      </c>
      <c r="S3507" s="4" t="s">
        <v>9732</v>
      </c>
      <c r="T3507" s="7" t="s">
        <v>1921</v>
      </c>
      <c r="U3507" s="4" t="s">
        <v>150</v>
      </c>
      <c r="V3507" s="4">
        <v>301425</v>
      </c>
      <c r="W3507" s="4" t="s">
        <v>9733</v>
      </c>
      <c r="X3507" s="4">
        <v>301425</v>
      </c>
      <c r="Y3507" s="4" t="s">
        <v>9733</v>
      </c>
      <c r="Z3507" s="4">
        <v>16</v>
      </c>
      <c r="AA3507" s="4" t="s">
        <v>88</v>
      </c>
      <c r="AB3507" s="4">
        <v>1</v>
      </c>
      <c r="AC3507" s="4" t="s">
        <v>89</v>
      </c>
      <c r="AD3507" s="36">
        <v>4</v>
      </c>
      <c r="AE3507" s="36" t="s">
        <v>9734</v>
      </c>
      <c r="AF3507" s="4"/>
      <c r="AG3507" s="4"/>
      <c r="AH3507" s="4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</row>
    <row r="3508" spans="1:46" ht="15.75" customHeight="1" x14ac:dyDescent="0.35">
      <c r="A3508" s="4">
        <v>2026</v>
      </c>
      <c r="B3508" s="4" t="s">
        <v>147</v>
      </c>
      <c r="C3508" s="4" t="s">
        <v>148</v>
      </c>
      <c r="D3508" s="55">
        <v>46045</v>
      </c>
      <c r="E3508" s="4" t="s">
        <v>3708</v>
      </c>
      <c r="F3508" s="4" t="s">
        <v>3709</v>
      </c>
      <c r="G3508" s="4" t="s">
        <v>37</v>
      </c>
      <c r="H3508" s="4" t="s">
        <v>4538</v>
      </c>
      <c r="I3508" s="4" t="s">
        <v>4539</v>
      </c>
      <c r="J3508" s="4">
        <v>1</v>
      </c>
      <c r="K3508" s="55">
        <v>46056</v>
      </c>
      <c r="L3508" s="4" t="s">
        <v>4540</v>
      </c>
      <c r="M3508" s="4" t="s">
        <v>7661</v>
      </c>
      <c r="N3508" s="55" t="s">
        <v>3710</v>
      </c>
      <c r="O3508" s="4"/>
      <c r="P3508" s="55"/>
      <c r="Q3508" s="4"/>
      <c r="R3508" s="4"/>
      <c r="S3508" s="4"/>
      <c r="T3508" s="7" t="s">
        <v>1921</v>
      </c>
      <c r="U3508" s="4" t="s">
        <v>150</v>
      </c>
      <c r="V3508" s="4">
        <v>301444</v>
      </c>
      <c r="W3508" s="4" t="s">
        <v>9735</v>
      </c>
      <c r="X3508" s="4">
        <v>301444</v>
      </c>
      <c r="Y3508" s="4" t="s">
        <v>9735</v>
      </c>
      <c r="Z3508" s="4">
        <v>16</v>
      </c>
      <c r="AA3508" s="4" t="s">
        <v>88</v>
      </c>
      <c r="AB3508" s="4">
        <v>2</v>
      </c>
      <c r="AC3508" s="4" t="s">
        <v>885</v>
      </c>
      <c r="AD3508" s="36">
        <v>11</v>
      </c>
      <c r="AE3508" s="36" t="s">
        <v>9736</v>
      </c>
      <c r="AF3508" s="4"/>
      <c r="AG3508" s="4"/>
      <c r="AH3508" s="4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</row>
    <row r="3509" spans="1:46" ht="15.75" customHeight="1" x14ac:dyDescent="0.35">
      <c r="A3509" s="4">
        <v>2026</v>
      </c>
      <c r="B3509" s="4" t="s">
        <v>34</v>
      </c>
      <c r="C3509" s="4" t="s">
        <v>244</v>
      </c>
      <c r="D3509" s="55">
        <v>45930</v>
      </c>
      <c r="E3509" s="4" t="s">
        <v>3708</v>
      </c>
      <c r="F3509" s="4" t="s">
        <v>3709</v>
      </c>
      <c r="G3509" s="4" t="s">
        <v>37</v>
      </c>
      <c r="H3509" s="4" t="s">
        <v>38</v>
      </c>
      <c r="I3509" s="4" t="s">
        <v>2948</v>
      </c>
      <c r="J3509" s="4">
        <v>7</v>
      </c>
      <c r="K3509" s="57">
        <v>46056</v>
      </c>
      <c r="L3509" s="4" t="s">
        <v>860</v>
      </c>
      <c r="M3509" s="4" t="s">
        <v>3632</v>
      </c>
      <c r="N3509" s="55" t="s">
        <v>4516</v>
      </c>
      <c r="O3509" s="4" t="s">
        <v>9737</v>
      </c>
      <c r="P3509" s="55">
        <v>46056</v>
      </c>
      <c r="Q3509" s="4" t="s">
        <v>9738</v>
      </c>
      <c r="R3509" s="55">
        <v>46056</v>
      </c>
      <c r="S3509" s="4" t="s">
        <v>9739</v>
      </c>
      <c r="T3509" s="61">
        <v>10</v>
      </c>
      <c r="U3509" s="56" t="s">
        <v>246</v>
      </c>
      <c r="V3509" s="56">
        <v>512</v>
      </c>
      <c r="W3509" s="56" t="s">
        <v>936</v>
      </c>
      <c r="X3509" s="56">
        <v>90</v>
      </c>
      <c r="Y3509" s="56" t="s">
        <v>937</v>
      </c>
      <c r="Z3509" s="56">
        <v>13</v>
      </c>
      <c r="AA3509" s="56" t="s">
        <v>314</v>
      </c>
      <c r="AB3509" s="56">
        <v>1</v>
      </c>
      <c r="AC3509" s="56" t="s">
        <v>315</v>
      </c>
      <c r="AD3509" s="37">
        <v>1</v>
      </c>
      <c r="AE3509" s="37" t="s">
        <v>315</v>
      </c>
      <c r="AF3509" s="4"/>
      <c r="AG3509" s="4"/>
      <c r="AH3509" s="4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</row>
    <row r="3510" spans="1:46" ht="15.75" customHeight="1" x14ac:dyDescent="0.35">
      <c r="A3510" s="4">
        <v>2026</v>
      </c>
      <c r="B3510" s="4" t="s">
        <v>147</v>
      </c>
      <c r="C3510" s="4" t="s">
        <v>148</v>
      </c>
      <c r="D3510" s="55">
        <v>46034</v>
      </c>
      <c r="E3510" s="4" t="s">
        <v>3708</v>
      </c>
      <c r="F3510" s="4" t="s">
        <v>3709</v>
      </c>
      <c r="G3510" s="4" t="s">
        <v>37</v>
      </c>
      <c r="H3510" s="4" t="s">
        <v>38</v>
      </c>
      <c r="I3510" s="4" t="s">
        <v>5120</v>
      </c>
      <c r="J3510" s="4">
        <v>1</v>
      </c>
      <c r="K3510" s="55">
        <v>46059</v>
      </c>
      <c r="L3510" s="4" t="s">
        <v>860</v>
      </c>
      <c r="M3510" s="4" t="s">
        <v>4545</v>
      </c>
      <c r="N3510" s="55" t="s">
        <v>5332</v>
      </c>
      <c r="O3510" s="4" t="s">
        <v>9740</v>
      </c>
      <c r="P3510" s="55">
        <v>46059</v>
      </c>
      <c r="Q3510" s="4" t="s">
        <v>9741</v>
      </c>
      <c r="R3510" s="55">
        <v>46059</v>
      </c>
      <c r="S3510" s="4" t="s">
        <v>9742</v>
      </c>
      <c r="T3510" s="7">
        <v>0</v>
      </c>
      <c r="U3510" s="4" t="s">
        <v>150</v>
      </c>
      <c r="V3510" s="4">
        <v>301045</v>
      </c>
      <c r="W3510" s="4" t="s">
        <v>9743</v>
      </c>
      <c r="X3510" s="4">
        <v>301045</v>
      </c>
      <c r="Y3510" s="4" t="s">
        <v>9743</v>
      </c>
      <c r="Z3510" s="4">
        <v>12</v>
      </c>
      <c r="AA3510" s="4" t="s">
        <v>83</v>
      </c>
      <c r="AB3510" s="4">
        <v>2</v>
      </c>
      <c r="AC3510" s="4" t="s">
        <v>1391</v>
      </c>
      <c r="AD3510" s="36">
        <v>2</v>
      </c>
      <c r="AE3510" s="36" t="s">
        <v>9744</v>
      </c>
      <c r="AF3510" s="4"/>
      <c r="AG3510" s="4"/>
      <c r="AH3510" s="4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</row>
    <row r="3511" spans="1:46" ht="15.75" customHeight="1" x14ac:dyDescent="0.35">
      <c r="A3511" s="4">
        <v>2026</v>
      </c>
      <c r="B3511" s="4" t="s">
        <v>147</v>
      </c>
      <c r="C3511" s="4" t="s">
        <v>148</v>
      </c>
      <c r="D3511" s="55">
        <v>46045</v>
      </c>
      <c r="E3511" s="4" t="s">
        <v>3708</v>
      </c>
      <c r="F3511" s="4" t="s">
        <v>3709</v>
      </c>
      <c r="G3511" s="4" t="s">
        <v>37</v>
      </c>
      <c r="H3511" s="4" t="s">
        <v>38</v>
      </c>
      <c r="I3511" s="4" t="s">
        <v>2755</v>
      </c>
      <c r="J3511" s="4">
        <v>3</v>
      </c>
      <c r="K3511" s="55">
        <v>46055</v>
      </c>
      <c r="L3511" s="4" t="s">
        <v>860</v>
      </c>
      <c r="M3511" s="4" t="s">
        <v>5415</v>
      </c>
      <c r="N3511" s="55" t="s">
        <v>3710</v>
      </c>
      <c r="O3511" s="4" t="s">
        <v>9745</v>
      </c>
      <c r="P3511" s="55">
        <v>46055</v>
      </c>
      <c r="Q3511" s="4" t="s">
        <v>9746</v>
      </c>
      <c r="R3511" s="55">
        <v>46055</v>
      </c>
      <c r="S3511" s="4" t="s">
        <v>9747</v>
      </c>
      <c r="T3511" s="61">
        <v>0</v>
      </c>
      <c r="U3511" s="56" t="s">
        <v>150</v>
      </c>
      <c r="V3511" s="56">
        <v>301746</v>
      </c>
      <c r="W3511" s="56" t="s">
        <v>9748</v>
      </c>
      <c r="X3511" s="56">
        <v>301746</v>
      </c>
      <c r="Y3511" s="56" t="s">
        <v>9748</v>
      </c>
      <c r="Z3511" s="56">
        <v>22</v>
      </c>
      <c r="AA3511" s="56" t="s">
        <v>108</v>
      </c>
      <c r="AB3511" s="56">
        <v>7</v>
      </c>
      <c r="AC3511" s="56" t="s">
        <v>1554</v>
      </c>
      <c r="AD3511" s="37">
        <v>7</v>
      </c>
      <c r="AE3511" s="37" t="s">
        <v>9749</v>
      </c>
      <c r="AF3511" s="4"/>
      <c r="AG3511" s="4"/>
      <c r="AH3511" s="4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</row>
    <row r="3512" spans="1:46" ht="15.75" customHeight="1" x14ac:dyDescent="0.35">
      <c r="A3512" s="4">
        <v>2026</v>
      </c>
      <c r="B3512" s="4" t="s">
        <v>147</v>
      </c>
      <c r="C3512" s="4" t="s">
        <v>148</v>
      </c>
      <c r="D3512" s="55">
        <v>46014</v>
      </c>
      <c r="E3512" s="4" t="s">
        <v>3708</v>
      </c>
      <c r="F3512" s="4" t="s">
        <v>3709</v>
      </c>
      <c r="G3512" s="4" t="s">
        <v>37</v>
      </c>
      <c r="H3512" s="4" t="s">
        <v>4538</v>
      </c>
      <c r="I3512" s="4" t="s">
        <v>5120</v>
      </c>
      <c r="J3512" s="4">
        <v>1</v>
      </c>
      <c r="K3512" s="55">
        <v>46057</v>
      </c>
      <c r="L3512" s="4" t="s">
        <v>4540</v>
      </c>
      <c r="M3512" s="4"/>
      <c r="N3512" s="55" t="s">
        <v>4546</v>
      </c>
      <c r="O3512" s="4"/>
      <c r="P3512" s="55"/>
      <c r="Q3512" s="4"/>
      <c r="R3512" s="4"/>
      <c r="S3512" s="4"/>
      <c r="T3512" s="7">
        <v>0</v>
      </c>
      <c r="U3512" s="4" t="s">
        <v>150</v>
      </c>
      <c r="V3512" s="4">
        <v>301019</v>
      </c>
      <c r="W3512" s="4" t="s">
        <v>9750</v>
      </c>
      <c r="X3512" s="4">
        <v>301019</v>
      </c>
      <c r="Y3512" s="4" t="s">
        <v>9750</v>
      </c>
      <c r="Z3512" s="4">
        <v>12</v>
      </c>
      <c r="AA3512" s="4" t="s">
        <v>83</v>
      </c>
      <c r="AB3512" s="4">
        <v>1</v>
      </c>
      <c r="AC3512" s="4" t="s">
        <v>84</v>
      </c>
      <c r="AD3512" s="36">
        <v>4</v>
      </c>
      <c r="AE3512" s="36" t="s">
        <v>9751</v>
      </c>
      <c r="AF3512" s="4"/>
      <c r="AG3512" s="4"/>
      <c r="AH3512" s="4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</row>
    <row r="3513" spans="1:46" ht="15.75" customHeight="1" x14ac:dyDescent="0.35">
      <c r="A3513" s="4">
        <v>2026</v>
      </c>
      <c r="B3513" s="4" t="s">
        <v>147</v>
      </c>
      <c r="C3513" s="4" t="s">
        <v>148</v>
      </c>
      <c r="D3513" s="55">
        <v>46058</v>
      </c>
      <c r="E3513" s="4" t="s">
        <v>3708</v>
      </c>
      <c r="F3513" s="4" t="s">
        <v>3709</v>
      </c>
      <c r="G3513" s="4" t="s">
        <v>37</v>
      </c>
      <c r="H3513" s="4" t="s">
        <v>38</v>
      </c>
      <c r="I3513" s="4" t="s">
        <v>748</v>
      </c>
      <c r="J3513" s="4">
        <v>5</v>
      </c>
      <c r="K3513" s="55">
        <v>46122</v>
      </c>
      <c r="L3513" s="4" t="s">
        <v>860</v>
      </c>
      <c r="M3513" s="4" t="s">
        <v>4545</v>
      </c>
      <c r="N3513" s="55" t="s">
        <v>4546</v>
      </c>
      <c r="O3513" s="4" t="s">
        <v>9752</v>
      </c>
      <c r="P3513" s="55">
        <v>46122</v>
      </c>
      <c r="Q3513" s="4" t="s">
        <v>9753</v>
      </c>
      <c r="R3513" s="55">
        <v>46122</v>
      </c>
      <c r="S3513" s="4" t="s">
        <v>9754</v>
      </c>
      <c r="T3513" s="61" t="s">
        <v>1921</v>
      </c>
      <c r="U3513" s="56" t="s">
        <v>150</v>
      </c>
      <c r="V3513" s="56">
        <v>301336</v>
      </c>
      <c r="W3513" s="56" t="s">
        <v>9755</v>
      </c>
      <c r="X3513" s="56">
        <v>301336</v>
      </c>
      <c r="Y3513" s="56" t="s">
        <v>9755</v>
      </c>
      <c r="Z3513" s="56">
        <v>15</v>
      </c>
      <c r="AA3513" s="56" t="s">
        <v>43</v>
      </c>
      <c r="AB3513" s="56">
        <v>6</v>
      </c>
      <c r="AC3513" s="56" t="s">
        <v>1398</v>
      </c>
      <c r="AD3513" s="37">
        <v>10</v>
      </c>
      <c r="AE3513" s="37" t="s">
        <v>9756</v>
      </c>
      <c r="AF3513" s="4" t="s">
        <v>9757</v>
      </c>
      <c r="AG3513" s="4"/>
      <c r="AH3513" s="4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</row>
    <row r="3514" spans="1:46" ht="15.75" customHeight="1" x14ac:dyDescent="0.35">
      <c r="A3514" s="4">
        <v>2026</v>
      </c>
      <c r="B3514" s="4" t="s">
        <v>147</v>
      </c>
      <c r="C3514" s="4" t="s">
        <v>148</v>
      </c>
      <c r="D3514" s="55">
        <v>46058</v>
      </c>
      <c r="E3514" s="4" t="s">
        <v>3708</v>
      </c>
      <c r="F3514" s="4" t="s">
        <v>3709</v>
      </c>
      <c r="G3514" s="4" t="s">
        <v>37</v>
      </c>
      <c r="H3514" s="4" t="s">
        <v>4538</v>
      </c>
      <c r="I3514" s="4" t="s">
        <v>748</v>
      </c>
      <c r="J3514" s="4">
        <v>1</v>
      </c>
      <c r="K3514" s="57">
        <v>46058</v>
      </c>
      <c r="L3514" s="4" t="s">
        <v>4644</v>
      </c>
      <c r="M3514" s="4"/>
      <c r="N3514" s="55" t="s">
        <v>3710</v>
      </c>
      <c r="O3514" s="4"/>
      <c r="P3514" s="55"/>
      <c r="Q3514" s="4"/>
      <c r="R3514" s="4"/>
      <c r="S3514" s="4"/>
      <c r="T3514" s="7" t="s">
        <v>1921</v>
      </c>
      <c r="U3514" s="4" t="s">
        <v>150</v>
      </c>
      <c r="V3514" s="4">
        <v>301406</v>
      </c>
      <c r="W3514" s="4" t="s">
        <v>3378</v>
      </c>
      <c r="X3514" s="4">
        <v>301406</v>
      </c>
      <c r="Y3514" s="4" t="s">
        <v>3378</v>
      </c>
      <c r="Z3514" s="4">
        <v>15</v>
      </c>
      <c r="AA3514" s="4" t="s">
        <v>43</v>
      </c>
      <c r="AB3514" s="4">
        <v>10</v>
      </c>
      <c r="AC3514" s="4" t="s">
        <v>3379</v>
      </c>
      <c r="AD3514" s="36">
        <v>18</v>
      </c>
      <c r="AE3514" s="36" t="s">
        <v>3380</v>
      </c>
      <c r="AF3514" s="4" t="s">
        <v>9758</v>
      </c>
      <c r="AG3514" s="4"/>
      <c r="AH3514" s="4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</row>
    <row r="3515" spans="1:46" ht="15.75" customHeight="1" x14ac:dyDescent="0.35">
      <c r="A3515" s="4">
        <v>2026</v>
      </c>
      <c r="B3515" s="4" t="s">
        <v>147</v>
      </c>
      <c r="C3515" s="4" t="s">
        <v>148</v>
      </c>
      <c r="D3515" s="55">
        <v>46058</v>
      </c>
      <c r="E3515" s="4" t="s">
        <v>3708</v>
      </c>
      <c r="F3515" s="4" t="s">
        <v>3709</v>
      </c>
      <c r="G3515" s="4" t="s">
        <v>37</v>
      </c>
      <c r="H3515" s="4" t="s">
        <v>4538</v>
      </c>
      <c r="I3515" s="4" t="s">
        <v>748</v>
      </c>
      <c r="J3515" s="4">
        <v>1</v>
      </c>
      <c r="K3515" s="57">
        <v>46058</v>
      </c>
      <c r="L3515" s="4" t="s">
        <v>4644</v>
      </c>
      <c r="M3515" s="4"/>
      <c r="N3515" s="55" t="s">
        <v>4546</v>
      </c>
      <c r="O3515" s="4"/>
      <c r="P3515" s="55"/>
      <c r="Q3515" s="4"/>
      <c r="R3515" s="4"/>
      <c r="S3515" s="4"/>
      <c r="T3515" s="7" t="s">
        <v>1921</v>
      </c>
      <c r="U3515" s="4" t="s">
        <v>150</v>
      </c>
      <c r="V3515" s="4">
        <v>301350</v>
      </c>
      <c r="W3515" s="4" t="s">
        <v>3378</v>
      </c>
      <c r="X3515" s="4">
        <v>301350</v>
      </c>
      <c r="Y3515" s="4" t="s">
        <v>3378</v>
      </c>
      <c r="Z3515" s="4">
        <v>15</v>
      </c>
      <c r="AA3515" s="4" t="s">
        <v>43</v>
      </c>
      <c r="AB3515" s="4">
        <v>7</v>
      </c>
      <c r="AC3515" s="4" t="s">
        <v>2233</v>
      </c>
      <c r="AD3515" s="36">
        <v>12</v>
      </c>
      <c r="AE3515" s="36" t="s">
        <v>3380</v>
      </c>
      <c r="AF3515" s="4" t="s">
        <v>9758</v>
      </c>
      <c r="AG3515" s="4"/>
      <c r="AH3515" s="4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</row>
    <row r="3516" spans="1:46" ht="15.75" customHeight="1" x14ac:dyDescent="0.35">
      <c r="A3516" s="4">
        <v>2026</v>
      </c>
      <c r="B3516" s="4" t="s">
        <v>147</v>
      </c>
      <c r="C3516" s="4" t="s">
        <v>148</v>
      </c>
      <c r="D3516" s="55">
        <v>46058</v>
      </c>
      <c r="E3516" s="4" t="s">
        <v>3708</v>
      </c>
      <c r="F3516" s="4" t="s">
        <v>3709</v>
      </c>
      <c r="G3516" s="4" t="s">
        <v>37</v>
      </c>
      <c r="H3516" s="4" t="s">
        <v>38</v>
      </c>
      <c r="I3516" s="4" t="s">
        <v>748</v>
      </c>
      <c r="J3516" s="4">
        <v>4</v>
      </c>
      <c r="K3516" s="55">
        <v>46178</v>
      </c>
      <c r="L3516" s="4" t="s">
        <v>860</v>
      </c>
      <c r="M3516" s="4" t="s">
        <v>4545</v>
      </c>
      <c r="N3516" s="55" t="s">
        <v>3710</v>
      </c>
      <c r="O3516" s="4" t="s">
        <v>9759</v>
      </c>
      <c r="P3516" s="55">
        <v>46178</v>
      </c>
      <c r="Q3516" s="4" t="s">
        <v>9760</v>
      </c>
      <c r="R3516" s="55">
        <v>46178</v>
      </c>
      <c r="S3516" s="4" t="s">
        <v>9761</v>
      </c>
      <c r="T3516" s="61" t="s">
        <v>1921</v>
      </c>
      <c r="U3516" s="56" t="s">
        <v>150</v>
      </c>
      <c r="V3516" s="56">
        <v>301401</v>
      </c>
      <c r="W3516" s="56" t="s">
        <v>9762</v>
      </c>
      <c r="X3516" s="56">
        <v>301401</v>
      </c>
      <c r="Y3516" s="56" t="s">
        <v>9762</v>
      </c>
      <c r="Z3516" s="56">
        <v>15</v>
      </c>
      <c r="AA3516" s="56" t="s">
        <v>43</v>
      </c>
      <c r="AB3516" s="56">
        <v>10</v>
      </c>
      <c r="AC3516" s="56" t="s">
        <v>3379</v>
      </c>
      <c r="AD3516" s="37">
        <v>13</v>
      </c>
      <c r="AE3516" s="37" t="s">
        <v>9763</v>
      </c>
      <c r="AF3516" s="4"/>
      <c r="AG3516" s="4"/>
      <c r="AH3516" s="4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</row>
    <row r="3517" spans="1:46" ht="15.75" customHeight="1" x14ac:dyDescent="0.35">
      <c r="A3517" s="4">
        <v>2026</v>
      </c>
      <c r="B3517" s="4" t="s">
        <v>147</v>
      </c>
      <c r="C3517" s="4" t="s">
        <v>148</v>
      </c>
      <c r="D3517" s="55">
        <v>46058</v>
      </c>
      <c r="E3517" s="4" t="s">
        <v>3708</v>
      </c>
      <c r="F3517" s="4" t="s">
        <v>3709</v>
      </c>
      <c r="G3517" s="4" t="s">
        <v>37</v>
      </c>
      <c r="H3517" s="4" t="s">
        <v>38</v>
      </c>
      <c r="I3517" s="4" t="s">
        <v>748</v>
      </c>
      <c r="J3517" s="4">
        <v>2</v>
      </c>
      <c r="K3517" s="57">
        <v>46127</v>
      </c>
      <c r="L3517" s="4" t="s">
        <v>860</v>
      </c>
      <c r="M3517" s="4" t="s">
        <v>4545</v>
      </c>
      <c r="N3517" s="55" t="s">
        <v>4546</v>
      </c>
      <c r="O3517" s="4" t="s">
        <v>9764</v>
      </c>
      <c r="P3517" s="55">
        <v>46127</v>
      </c>
      <c r="Q3517" s="4" t="s">
        <v>9765</v>
      </c>
      <c r="R3517" s="55">
        <v>46127</v>
      </c>
      <c r="S3517" s="4" t="s">
        <v>9766</v>
      </c>
      <c r="T3517" s="7" t="s">
        <v>1921</v>
      </c>
      <c r="U3517" s="4" t="s">
        <v>150</v>
      </c>
      <c r="V3517" s="4">
        <v>301343</v>
      </c>
      <c r="W3517" s="4" t="s">
        <v>9767</v>
      </c>
      <c r="X3517" s="4">
        <v>301343</v>
      </c>
      <c r="Y3517" s="4" t="s">
        <v>9767</v>
      </c>
      <c r="Z3517" s="4">
        <v>15</v>
      </c>
      <c r="AA3517" s="4" t="s">
        <v>43</v>
      </c>
      <c r="AB3517" s="4">
        <v>7</v>
      </c>
      <c r="AC3517" s="4" t="s">
        <v>2233</v>
      </c>
      <c r="AD3517" s="36">
        <v>5</v>
      </c>
      <c r="AE3517" s="36" t="s">
        <v>9768</v>
      </c>
      <c r="AF3517" s="4" t="s">
        <v>9757</v>
      </c>
      <c r="AG3517" s="4"/>
      <c r="AH3517" s="4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</row>
    <row r="3518" spans="1:46" ht="15.75" customHeight="1" x14ac:dyDescent="0.35">
      <c r="A3518" s="4">
        <v>2026</v>
      </c>
      <c r="B3518" s="4" t="s">
        <v>147</v>
      </c>
      <c r="C3518" s="4" t="s">
        <v>148</v>
      </c>
      <c r="D3518" s="55">
        <v>46058</v>
      </c>
      <c r="E3518" s="4" t="s">
        <v>3708</v>
      </c>
      <c r="F3518" s="4" t="s">
        <v>3709</v>
      </c>
      <c r="G3518" s="4" t="s">
        <v>37</v>
      </c>
      <c r="H3518" s="4" t="s">
        <v>38</v>
      </c>
      <c r="I3518" s="4" t="s">
        <v>748</v>
      </c>
      <c r="J3518" s="4">
        <v>5</v>
      </c>
      <c r="K3518" s="55">
        <v>46162</v>
      </c>
      <c r="L3518" s="4" t="s">
        <v>860</v>
      </c>
      <c r="M3518" s="4" t="s">
        <v>5530</v>
      </c>
      <c r="N3518" s="55" t="s">
        <v>4516</v>
      </c>
      <c r="O3518" s="4" t="s">
        <v>9769</v>
      </c>
      <c r="P3518" s="55">
        <v>46162</v>
      </c>
      <c r="Q3518" s="4" t="s">
        <v>9770</v>
      </c>
      <c r="R3518" s="55">
        <v>46162</v>
      </c>
      <c r="S3518" s="4" t="s">
        <v>9771</v>
      </c>
      <c r="T3518" s="61" t="s">
        <v>1921</v>
      </c>
      <c r="U3518" s="56" t="s">
        <v>150</v>
      </c>
      <c r="V3518" s="56">
        <v>301002</v>
      </c>
      <c r="W3518" s="56" t="s">
        <v>9772</v>
      </c>
      <c r="X3518" s="56">
        <v>301002</v>
      </c>
      <c r="Y3518" s="56" t="s">
        <v>9772</v>
      </c>
      <c r="Z3518" s="56">
        <v>11</v>
      </c>
      <c r="AA3518" s="56" t="s">
        <v>310</v>
      </c>
      <c r="AB3518" s="56">
        <v>5</v>
      </c>
      <c r="AC3518" s="56" t="s">
        <v>791</v>
      </c>
      <c r="AD3518" s="37">
        <v>8</v>
      </c>
      <c r="AE3518" s="37" t="s">
        <v>9773</v>
      </c>
      <c r="AF3518" s="4" t="s">
        <v>9774</v>
      </c>
      <c r="AG3518" s="4"/>
      <c r="AH3518" s="4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</row>
    <row r="3519" spans="1:46" ht="15.75" customHeight="1" x14ac:dyDescent="0.35">
      <c r="A3519" s="4">
        <v>2026</v>
      </c>
      <c r="B3519" s="4" t="s">
        <v>147</v>
      </c>
      <c r="C3519" s="4" t="s">
        <v>148</v>
      </c>
      <c r="D3519" s="55">
        <v>46058</v>
      </c>
      <c r="E3519" s="4" t="s">
        <v>3708</v>
      </c>
      <c r="F3519" s="4" t="s">
        <v>3709</v>
      </c>
      <c r="G3519" s="4" t="s">
        <v>37</v>
      </c>
      <c r="H3519" s="4" t="s">
        <v>4538</v>
      </c>
      <c r="I3519" s="4" t="s">
        <v>748</v>
      </c>
      <c r="J3519" s="4">
        <v>1</v>
      </c>
      <c r="K3519" s="55">
        <v>46065</v>
      </c>
      <c r="L3519" s="4" t="s">
        <v>4540</v>
      </c>
      <c r="M3519" s="4" t="s">
        <v>9027</v>
      </c>
      <c r="N3519" s="55" t="s">
        <v>4516</v>
      </c>
      <c r="O3519" s="4"/>
      <c r="P3519" s="55"/>
      <c r="Q3519" s="4"/>
      <c r="R3519" s="4"/>
      <c r="S3519" s="4"/>
      <c r="T3519" s="61">
        <v>0</v>
      </c>
      <c r="U3519" s="56" t="s">
        <v>150</v>
      </c>
      <c r="V3519" s="56">
        <v>300962</v>
      </c>
      <c r="W3519" s="56" t="s">
        <v>4351</v>
      </c>
      <c r="X3519" s="56">
        <v>300962</v>
      </c>
      <c r="Y3519" s="56" t="s">
        <v>4351</v>
      </c>
      <c r="Z3519" s="56">
        <v>11</v>
      </c>
      <c r="AA3519" s="56" t="s">
        <v>310</v>
      </c>
      <c r="AB3519" s="56">
        <v>1</v>
      </c>
      <c r="AC3519" s="56" t="s">
        <v>310</v>
      </c>
      <c r="AD3519" s="37">
        <v>3</v>
      </c>
      <c r="AE3519" s="37" t="s">
        <v>4352</v>
      </c>
      <c r="AF3519" s="4"/>
      <c r="AG3519" s="4"/>
      <c r="AH3519" s="4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  <c r="AS3519" s="6"/>
      <c r="AT3519" s="6"/>
    </row>
    <row r="3520" spans="1:46" ht="15.75" customHeight="1" x14ac:dyDescent="0.35">
      <c r="A3520" s="4">
        <v>2026</v>
      </c>
      <c r="B3520" s="4" t="s">
        <v>147</v>
      </c>
      <c r="C3520" s="4" t="s">
        <v>148</v>
      </c>
      <c r="D3520" s="55">
        <v>46052</v>
      </c>
      <c r="E3520" s="4" t="s">
        <v>3708</v>
      </c>
      <c r="F3520" s="4" t="s">
        <v>3709</v>
      </c>
      <c r="G3520" s="4" t="s">
        <v>37</v>
      </c>
      <c r="H3520" s="4" t="s">
        <v>38</v>
      </c>
      <c r="I3520" s="4" t="s">
        <v>5120</v>
      </c>
      <c r="J3520" s="4">
        <v>2</v>
      </c>
      <c r="K3520" s="55">
        <v>46100</v>
      </c>
      <c r="L3520" s="4" t="s">
        <v>860</v>
      </c>
      <c r="M3520" s="4" t="s">
        <v>6193</v>
      </c>
      <c r="N3520" s="55" t="s">
        <v>5332</v>
      </c>
      <c r="O3520" s="4" t="s">
        <v>9775</v>
      </c>
      <c r="P3520" s="55">
        <v>46100</v>
      </c>
      <c r="Q3520" s="4" t="s">
        <v>9776</v>
      </c>
      <c r="R3520" s="55">
        <v>46100</v>
      </c>
      <c r="S3520" s="4" t="s">
        <v>9777</v>
      </c>
      <c r="T3520" s="7">
        <v>0</v>
      </c>
      <c r="U3520" s="4" t="s">
        <v>150</v>
      </c>
      <c r="V3520" s="4">
        <v>300090</v>
      </c>
      <c r="W3520" s="4" t="s">
        <v>2052</v>
      </c>
      <c r="X3520" s="4">
        <v>300090</v>
      </c>
      <c r="Y3520" s="4" t="s">
        <v>2052</v>
      </c>
      <c r="Z3520" s="4">
        <v>2</v>
      </c>
      <c r="AA3520" s="4" t="s">
        <v>72</v>
      </c>
      <c r="AB3520" s="4">
        <v>1</v>
      </c>
      <c r="AC3520" s="4" t="s">
        <v>73</v>
      </c>
      <c r="AD3520" s="36">
        <v>6</v>
      </c>
      <c r="AE3520" s="36" t="s">
        <v>2053</v>
      </c>
      <c r="AF3520" s="4"/>
      <c r="AG3520" s="4"/>
      <c r="AH3520" s="4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</row>
    <row r="3521" spans="1:46" ht="15.75" customHeight="1" x14ac:dyDescent="0.35">
      <c r="A3521" s="4">
        <v>2026</v>
      </c>
      <c r="B3521" s="4" t="s">
        <v>147</v>
      </c>
      <c r="C3521" s="4" t="s">
        <v>148</v>
      </c>
      <c r="D3521" s="55">
        <v>46051</v>
      </c>
      <c r="E3521" s="4" t="s">
        <v>3708</v>
      </c>
      <c r="F3521" s="4" t="s">
        <v>3709</v>
      </c>
      <c r="G3521" s="4" t="s">
        <v>37</v>
      </c>
      <c r="H3521" s="4" t="s">
        <v>38</v>
      </c>
      <c r="I3521" s="4" t="s">
        <v>5120</v>
      </c>
      <c r="J3521" s="4">
        <v>3</v>
      </c>
      <c r="K3521" s="55">
        <v>46064</v>
      </c>
      <c r="L3521" s="4" t="s">
        <v>860</v>
      </c>
      <c r="M3521" s="4" t="s">
        <v>6193</v>
      </c>
      <c r="N3521" s="55" t="s">
        <v>3710</v>
      </c>
      <c r="O3521" s="4" t="s">
        <v>9778</v>
      </c>
      <c r="P3521" s="55">
        <v>46064</v>
      </c>
      <c r="Q3521" s="4" t="s">
        <v>9779</v>
      </c>
      <c r="R3521" s="55">
        <v>46065</v>
      </c>
      <c r="S3521" s="4" t="s">
        <v>9780</v>
      </c>
      <c r="T3521" s="7">
        <v>0</v>
      </c>
      <c r="U3521" s="4" t="s">
        <v>150</v>
      </c>
      <c r="V3521" s="4">
        <v>300099</v>
      </c>
      <c r="W3521" s="4" t="s">
        <v>9781</v>
      </c>
      <c r="X3521" s="4">
        <v>300099</v>
      </c>
      <c r="Y3521" s="4" t="s">
        <v>9781</v>
      </c>
      <c r="Z3521" s="4">
        <v>2</v>
      </c>
      <c r="AA3521" s="4" t="s">
        <v>72</v>
      </c>
      <c r="AB3521" s="4">
        <v>2</v>
      </c>
      <c r="AC3521" s="4" t="s">
        <v>7235</v>
      </c>
      <c r="AD3521" s="36"/>
      <c r="AE3521" s="36" t="s">
        <v>9782</v>
      </c>
      <c r="AF3521" s="4"/>
      <c r="AG3521" s="4"/>
      <c r="AH3521" s="4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  <c r="AS3521" s="6"/>
      <c r="AT3521" s="6"/>
    </row>
    <row r="3522" spans="1:46" ht="15.75" customHeight="1" x14ac:dyDescent="0.35">
      <c r="A3522" s="4">
        <v>2026</v>
      </c>
      <c r="B3522" s="4" t="s">
        <v>147</v>
      </c>
      <c r="C3522" s="4" t="s">
        <v>148</v>
      </c>
      <c r="D3522" s="55">
        <v>46057</v>
      </c>
      <c r="E3522" s="4" t="s">
        <v>3708</v>
      </c>
      <c r="F3522" s="4" t="s">
        <v>3709</v>
      </c>
      <c r="G3522" s="4" t="s">
        <v>37</v>
      </c>
      <c r="H3522" s="4" t="s">
        <v>4538</v>
      </c>
      <c r="I3522" s="4" t="s">
        <v>4539</v>
      </c>
      <c r="J3522" s="4">
        <v>1</v>
      </c>
      <c r="K3522" s="57">
        <v>46063</v>
      </c>
      <c r="L3522" s="4" t="s">
        <v>4540</v>
      </c>
      <c r="M3522" s="4" t="s">
        <v>7661</v>
      </c>
      <c r="N3522" s="55" t="s">
        <v>3710</v>
      </c>
      <c r="O3522" s="4"/>
      <c r="P3522" s="55"/>
      <c r="Q3522" s="4"/>
      <c r="R3522" s="4"/>
      <c r="S3522" s="4"/>
      <c r="T3522" s="7">
        <v>0</v>
      </c>
      <c r="U3522" s="4" t="s">
        <v>150</v>
      </c>
      <c r="V3522" s="4">
        <v>301428</v>
      </c>
      <c r="W3522" s="4" t="s">
        <v>2677</v>
      </c>
      <c r="X3522" s="4">
        <v>301428</v>
      </c>
      <c r="Y3522" s="4" t="s">
        <v>2677</v>
      </c>
      <c r="Z3522" s="4">
        <v>16</v>
      </c>
      <c r="AA3522" s="4" t="s">
        <v>88</v>
      </c>
      <c r="AB3522" s="4">
        <v>1</v>
      </c>
      <c r="AC3522" s="4" t="s">
        <v>89</v>
      </c>
      <c r="AD3522" s="36">
        <v>7</v>
      </c>
      <c r="AE3522" s="36" t="s">
        <v>2678</v>
      </c>
      <c r="AF3522" s="4"/>
      <c r="AG3522" s="4"/>
      <c r="AH3522" s="4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</row>
    <row r="3523" spans="1:46" ht="15.75" customHeight="1" x14ac:dyDescent="0.35">
      <c r="A3523" s="4">
        <v>2026</v>
      </c>
      <c r="B3523" s="4" t="s">
        <v>147</v>
      </c>
      <c r="C3523" s="4" t="s">
        <v>148</v>
      </c>
      <c r="D3523" s="55">
        <v>46014</v>
      </c>
      <c r="E3523" s="4" t="s">
        <v>3708</v>
      </c>
      <c r="F3523" s="4" t="s">
        <v>3709</v>
      </c>
      <c r="G3523" s="4" t="s">
        <v>37</v>
      </c>
      <c r="H3523" s="4" t="s">
        <v>38</v>
      </c>
      <c r="I3523" s="55" t="s">
        <v>4515</v>
      </c>
      <c r="J3523" s="4">
        <v>3</v>
      </c>
      <c r="K3523" s="55">
        <v>46160</v>
      </c>
      <c r="L3523" s="4" t="s">
        <v>860</v>
      </c>
      <c r="M3523" s="55" t="s">
        <v>3632</v>
      </c>
      <c r="N3523" s="55" t="s">
        <v>4516</v>
      </c>
      <c r="O3523" s="4" t="s">
        <v>9783</v>
      </c>
      <c r="P3523" s="55">
        <v>46160</v>
      </c>
      <c r="Q3523" s="4" t="s">
        <v>9784</v>
      </c>
      <c r="R3523" s="55">
        <v>46160</v>
      </c>
      <c r="S3523" s="4" t="s">
        <v>9785</v>
      </c>
      <c r="T3523" s="61" t="s">
        <v>1921</v>
      </c>
      <c r="U3523" s="56" t="s">
        <v>150</v>
      </c>
      <c r="V3523" s="4">
        <v>300036</v>
      </c>
      <c r="W3523" s="56" t="s">
        <v>9786</v>
      </c>
      <c r="X3523" s="4">
        <v>300036</v>
      </c>
      <c r="Y3523" s="56" t="s">
        <v>9786</v>
      </c>
      <c r="Z3523" s="56">
        <v>1</v>
      </c>
      <c r="AA3523" s="56" t="s">
        <v>67</v>
      </c>
      <c r="AB3523" s="56">
        <v>3</v>
      </c>
      <c r="AC3523" s="56" t="s">
        <v>6151</v>
      </c>
      <c r="AD3523" s="37">
        <v>9</v>
      </c>
      <c r="AE3523" s="37" t="s">
        <v>9787</v>
      </c>
      <c r="AF3523" s="4"/>
      <c r="AG3523" s="4"/>
      <c r="AH3523" s="4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</row>
    <row r="3524" spans="1:46" ht="15.75" customHeight="1" x14ac:dyDescent="0.35">
      <c r="A3524" s="4">
        <v>2026</v>
      </c>
      <c r="B3524" s="4" t="s">
        <v>147</v>
      </c>
      <c r="C3524" s="4" t="s">
        <v>148</v>
      </c>
      <c r="D3524" s="55">
        <v>46003</v>
      </c>
      <c r="E3524" s="4" t="s">
        <v>3708</v>
      </c>
      <c r="F3524" s="4" t="s">
        <v>3709</v>
      </c>
      <c r="G3524" s="4" t="s">
        <v>37</v>
      </c>
      <c r="H3524" s="4" t="s">
        <v>38</v>
      </c>
      <c r="I3524" s="4" t="s">
        <v>3491</v>
      </c>
      <c r="J3524" s="4">
        <v>5</v>
      </c>
      <c r="K3524" s="55">
        <v>46059</v>
      </c>
      <c r="L3524" s="4" t="s">
        <v>860</v>
      </c>
      <c r="M3524" s="4" t="s">
        <v>4665</v>
      </c>
      <c r="N3524" s="55" t="s">
        <v>4546</v>
      </c>
      <c r="O3524" s="4" t="s">
        <v>9788</v>
      </c>
      <c r="P3524" s="55">
        <v>46059</v>
      </c>
      <c r="Q3524" s="4" t="s">
        <v>9789</v>
      </c>
      <c r="R3524" s="55">
        <v>46059</v>
      </c>
      <c r="S3524" s="4" t="s">
        <v>9790</v>
      </c>
      <c r="T3524" s="61" t="s">
        <v>1921</v>
      </c>
      <c r="U3524" s="56" t="s">
        <v>150</v>
      </c>
      <c r="V3524" s="56">
        <v>300263</v>
      </c>
      <c r="W3524" s="56" t="s">
        <v>9791</v>
      </c>
      <c r="X3524" s="56">
        <v>300263</v>
      </c>
      <c r="Y3524" s="56" t="s">
        <v>9791</v>
      </c>
      <c r="Z3524" s="56">
        <v>3</v>
      </c>
      <c r="AA3524" s="56" t="s">
        <v>152</v>
      </c>
      <c r="AB3524" s="56">
        <v>2</v>
      </c>
      <c r="AC3524" s="56" t="s">
        <v>915</v>
      </c>
      <c r="AD3524" s="37">
        <v>4</v>
      </c>
      <c r="AE3524" s="37" t="s">
        <v>9792</v>
      </c>
      <c r="AF3524" s="4"/>
      <c r="AG3524" s="4"/>
      <c r="AH3524" s="4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</row>
    <row r="3525" spans="1:46" ht="15.75" customHeight="1" x14ac:dyDescent="0.35">
      <c r="A3525" s="4">
        <v>2026</v>
      </c>
      <c r="B3525" s="4" t="s">
        <v>147</v>
      </c>
      <c r="C3525" s="4" t="s">
        <v>148</v>
      </c>
      <c r="D3525" s="55">
        <v>46007</v>
      </c>
      <c r="E3525" s="4" t="s">
        <v>3708</v>
      </c>
      <c r="F3525" s="4" t="s">
        <v>3709</v>
      </c>
      <c r="G3525" s="4" t="s">
        <v>37</v>
      </c>
      <c r="H3525" s="4" t="s">
        <v>38</v>
      </c>
      <c r="I3525" s="4" t="s">
        <v>3491</v>
      </c>
      <c r="J3525" s="4">
        <v>5</v>
      </c>
      <c r="K3525" s="57">
        <v>46059</v>
      </c>
      <c r="L3525" s="4" t="s">
        <v>860</v>
      </c>
      <c r="M3525" s="4" t="s">
        <v>4665</v>
      </c>
      <c r="N3525" s="55" t="s">
        <v>4546</v>
      </c>
      <c r="O3525" s="4" t="s">
        <v>9793</v>
      </c>
      <c r="P3525" s="55">
        <v>46059</v>
      </c>
      <c r="Q3525" s="4" t="s">
        <v>9794</v>
      </c>
      <c r="R3525" s="55">
        <v>46059</v>
      </c>
      <c r="S3525" s="4" t="s">
        <v>9795</v>
      </c>
      <c r="T3525" s="7" t="s">
        <v>1921</v>
      </c>
      <c r="U3525" s="4" t="s">
        <v>150</v>
      </c>
      <c r="V3525" s="4">
        <v>300283</v>
      </c>
      <c r="W3525" s="4" t="s">
        <v>5385</v>
      </c>
      <c r="X3525" s="4">
        <v>300283</v>
      </c>
      <c r="Y3525" s="4" t="s">
        <v>5385</v>
      </c>
      <c r="Z3525" s="4">
        <v>3</v>
      </c>
      <c r="AA3525" s="4" t="s">
        <v>152</v>
      </c>
      <c r="AB3525" s="4">
        <v>3</v>
      </c>
      <c r="AC3525" s="4" t="s">
        <v>5591</v>
      </c>
      <c r="AD3525" s="36">
        <v>5</v>
      </c>
      <c r="AE3525" s="36" t="s">
        <v>5386</v>
      </c>
      <c r="AF3525" s="4"/>
      <c r="AG3525" s="4"/>
      <c r="AH3525" s="4"/>
      <c r="AI3525" s="6"/>
      <c r="AJ3525" s="6"/>
      <c r="AK3525" s="6"/>
      <c r="AL3525" s="6"/>
      <c r="AM3525" s="6"/>
      <c r="AN3525" s="6"/>
      <c r="AO3525" s="6"/>
      <c r="AP3525" s="6"/>
      <c r="AQ3525" s="6"/>
      <c r="AR3525" s="6"/>
      <c r="AS3525" s="6"/>
      <c r="AT3525" s="6"/>
    </row>
    <row r="3526" spans="1:46" ht="15.75" customHeight="1" x14ac:dyDescent="0.35">
      <c r="A3526" s="4">
        <v>2026</v>
      </c>
      <c r="B3526" s="4" t="s">
        <v>147</v>
      </c>
      <c r="C3526" s="4" t="s">
        <v>148</v>
      </c>
      <c r="D3526" s="55">
        <v>46007</v>
      </c>
      <c r="E3526" s="4" t="s">
        <v>3708</v>
      </c>
      <c r="F3526" s="4" t="s">
        <v>3709</v>
      </c>
      <c r="G3526" s="4" t="s">
        <v>37</v>
      </c>
      <c r="H3526" s="4" t="s">
        <v>38</v>
      </c>
      <c r="I3526" s="4" t="s">
        <v>4515</v>
      </c>
      <c r="J3526" s="4">
        <v>2</v>
      </c>
      <c r="K3526" s="55">
        <v>46059</v>
      </c>
      <c r="L3526" s="4" t="s">
        <v>860</v>
      </c>
      <c r="M3526" s="4" t="s">
        <v>3632</v>
      </c>
      <c r="N3526" s="55" t="s">
        <v>4516</v>
      </c>
      <c r="O3526" s="4" t="s">
        <v>9796</v>
      </c>
      <c r="P3526" s="55">
        <v>46059</v>
      </c>
      <c r="Q3526" s="4" t="s">
        <v>9797</v>
      </c>
      <c r="R3526" s="55">
        <v>46059</v>
      </c>
      <c r="S3526" s="4" t="s">
        <v>9798</v>
      </c>
      <c r="T3526" s="7" t="s">
        <v>1921</v>
      </c>
      <c r="U3526" s="4" t="s">
        <v>150</v>
      </c>
      <c r="V3526" s="4">
        <v>300073</v>
      </c>
      <c r="W3526" s="4" t="s">
        <v>9799</v>
      </c>
      <c r="X3526" s="4">
        <v>300073</v>
      </c>
      <c r="Y3526" s="4" t="s">
        <v>9799</v>
      </c>
      <c r="Z3526" s="4">
        <v>1</v>
      </c>
      <c r="AA3526" s="4" t="s">
        <v>67</v>
      </c>
      <c r="AB3526" s="56">
        <v>6</v>
      </c>
      <c r="AC3526" s="56" t="s">
        <v>5790</v>
      </c>
      <c r="AD3526" s="36">
        <v>8</v>
      </c>
      <c r="AE3526" s="36" t="s">
        <v>9800</v>
      </c>
      <c r="AF3526" s="4"/>
      <c r="AG3526" s="4"/>
      <c r="AH3526" s="4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</row>
    <row r="3527" spans="1:46" ht="15.75" customHeight="1" x14ac:dyDescent="0.35">
      <c r="A3527" s="4">
        <v>2026</v>
      </c>
      <c r="B3527" s="4" t="s">
        <v>34</v>
      </c>
      <c r="C3527" s="4" t="s">
        <v>34</v>
      </c>
      <c r="D3527" s="55">
        <v>45653</v>
      </c>
      <c r="E3527" s="4" t="s">
        <v>4533</v>
      </c>
      <c r="F3527" s="4" t="s">
        <v>3709</v>
      </c>
      <c r="G3527" s="4" t="s">
        <v>5808</v>
      </c>
      <c r="H3527" s="4" t="s">
        <v>38</v>
      </c>
      <c r="I3527" s="4" t="s">
        <v>2728</v>
      </c>
      <c r="J3527" s="4">
        <v>2</v>
      </c>
      <c r="K3527" s="55">
        <v>46059</v>
      </c>
      <c r="L3527" s="4" t="s">
        <v>860</v>
      </c>
      <c r="M3527" s="4" t="s">
        <v>3632</v>
      </c>
      <c r="N3527" s="55" t="s">
        <v>4973</v>
      </c>
      <c r="O3527" s="4" t="s">
        <v>9801</v>
      </c>
      <c r="P3527" s="55">
        <v>46059</v>
      </c>
      <c r="Q3527" s="4" t="s">
        <v>9802</v>
      </c>
      <c r="R3527" s="55">
        <v>46059</v>
      </c>
      <c r="S3527" s="4" t="s">
        <v>9803</v>
      </c>
      <c r="T3527" s="7">
        <v>38</v>
      </c>
      <c r="U3527" s="4" t="s">
        <v>59</v>
      </c>
      <c r="V3527" s="4">
        <v>241</v>
      </c>
      <c r="W3527" s="4" t="s">
        <v>146</v>
      </c>
      <c r="X3527" s="4">
        <v>194</v>
      </c>
      <c r="Y3527" s="4" t="s">
        <v>146</v>
      </c>
      <c r="Z3527" s="4">
        <v>15</v>
      </c>
      <c r="AA3527" s="4" t="s">
        <v>43</v>
      </c>
      <c r="AB3527" s="4">
        <v>1</v>
      </c>
      <c r="AC3527" s="4" t="s">
        <v>43</v>
      </c>
      <c r="AD3527" s="36">
        <v>31</v>
      </c>
      <c r="AE3527" s="36" t="s">
        <v>49</v>
      </c>
      <c r="AF3527" s="4"/>
      <c r="AG3527" s="4"/>
      <c r="AH3527" s="4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  <c r="AS3527" s="6"/>
      <c r="AT3527" s="6"/>
    </row>
    <row r="3528" spans="1:46" ht="15.75" customHeight="1" x14ac:dyDescent="0.35">
      <c r="A3528" s="4">
        <v>2026</v>
      </c>
      <c r="B3528" s="4" t="s">
        <v>147</v>
      </c>
      <c r="C3528" s="4" t="s">
        <v>148</v>
      </c>
      <c r="D3528" s="55">
        <v>46006</v>
      </c>
      <c r="E3528" s="4" t="s">
        <v>3708</v>
      </c>
      <c r="F3528" s="4" t="s">
        <v>3709</v>
      </c>
      <c r="G3528" s="4" t="s">
        <v>37</v>
      </c>
      <c r="H3528" s="4" t="s">
        <v>38</v>
      </c>
      <c r="I3528" s="4" t="s">
        <v>2712</v>
      </c>
      <c r="J3528" s="4">
        <v>4</v>
      </c>
      <c r="K3528" s="55">
        <v>46062</v>
      </c>
      <c r="L3528" s="4" t="s">
        <v>860</v>
      </c>
      <c r="M3528" s="4" t="s">
        <v>6193</v>
      </c>
      <c r="N3528" s="55" t="s">
        <v>4546</v>
      </c>
      <c r="O3528" s="4" t="s">
        <v>9804</v>
      </c>
      <c r="P3528" s="55">
        <v>46062</v>
      </c>
      <c r="Q3528" s="4" t="s">
        <v>9805</v>
      </c>
      <c r="R3528" s="55">
        <v>46062</v>
      </c>
      <c r="S3528" s="4" t="s">
        <v>9806</v>
      </c>
      <c r="T3528" s="61" t="s">
        <v>1921</v>
      </c>
      <c r="U3528" s="56" t="s">
        <v>150</v>
      </c>
      <c r="V3528" s="4">
        <v>301786</v>
      </c>
      <c r="W3528" s="56" t="s">
        <v>9807</v>
      </c>
      <c r="X3528" s="4">
        <v>301786</v>
      </c>
      <c r="Y3528" s="56" t="s">
        <v>9807</v>
      </c>
      <c r="Z3528" s="56">
        <v>23</v>
      </c>
      <c r="AA3528" s="56" t="s">
        <v>113</v>
      </c>
      <c r="AB3528" s="56">
        <v>1</v>
      </c>
      <c r="AC3528" s="56" t="s">
        <v>113</v>
      </c>
      <c r="AD3528" s="37">
        <v>9</v>
      </c>
      <c r="AE3528" s="37" t="s">
        <v>9808</v>
      </c>
      <c r="AF3528" s="4"/>
      <c r="AG3528" s="4"/>
      <c r="AH3528" s="4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</row>
    <row r="3529" spans="1:46" ht="15.75" customHeight="1" x14ac:dyDescent="0.35">
      <c r="A3529" s="4">
        <v>2026</v>
      </c>
      <c r="B3529" s="4" t="s">
        <v>147</v>
      </c>
      <c r="C3529" s="4" t="s">
        <v>148</v>
      </c>
      <c r="D3529" s="55">
        <v>46027</v>
      </c>
      <c r="E3529" s="4" t="s">
        <v>4420</v>
      </c>
      <c r="F3529" s="4" t="s">
        <v>3709</v>
      </c>
      <c r="G3529" s="4" t="s">
        <v>921</v>
      </c>
      <c r="H3529" s="4" t="s">
        <v>38</v>
      </c>
      <c r="I3529" s="4" t="s">
        <v>2712</v>
      </c>
      <c r="J3529" s="4">
        <v>4</v>
      </c>
      <c r="K3529" s="55">
        <v>46064</v>
      </c>
      <c r="L3529" s="4" t="s">
        <v>860</v>
      </c>
      <c r="M3529" s="4" t="s">
        <v>6193</v>
      </c>
      <c r="N3529" s="55" t="s">
        <v>4546</v>
      </c>
      <c r="O3529" s="4" t="s">
        <v>9809</v>
      </c>
      <c r="P3529" s="55">
        <v>46064</v>
      </c>
      <c r="Q3529" s="4" t="s">
        <v>9810</v>
      </c>
      <c r="R3529" s="55">
        <v>46064</v>
      </c>
      <c r="S3529" s="4" t="s">
        <v>9811</v>
      </c>
      <c r="T3529" s="7">
        <v>0</v>
      </c>
      <c r="U3529" s="4" t="s">
        <v>150</v>
      </c>
      <c r="V3529" s="4">
        <v>301781</v>
      </c>
      <c r="W3529" s="4" t="s">
        <v>1435</v>
      </c>
      <c r="X3529" s="4">
        <v>301781</v>
      </c>
      <c r="Y3529" s="4" t="s">
        <v>1435</v>
      </c>
      <c r="Z3529" s="4">
        <v>23</v>
      </c>
      <c r="AA3529" s="4" t="s">
        <v>113</v>
      </c>
      <c r="AB3529" s="56">
        <v>1</v>
      </c>
      <c r="AC3529" s="56" t="s">
        <v>113</v>
      </c>
      <c r="AD3529" s="36">
        <v>4</v>
      </c>
      <c r="AE3529" s="36" t="s">
        <v>1436</v>
      </c>
      <c r="AF3529" s="4"/>
      <c r="AG3529" s="4"/>
      <c r="AH3529" s="4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</row>
    <row r="3530" spans="1:46" ht="15.75" customHeight="1" x14ac:dyDescent="0.35">
      <c r="A3530" s="4">
        <v>2026</v>
      </c>
      <c r="B3530" s="4" t="s">
        <v>147</v>
      </c>
      <c r="C3530" s="4" t="s">
        <v>148</v>
      </c>
      <c r="D3530" s="55">
        <v>46030</v>
      </c>
      <c r="E3530" s="4" t="s">
        <v>3708</v>
      </c>
      <c r="F3530" s="4" t="s">
        <v>3709</v>
      </c>
      <c r="G3530" s="4" t="s">
        <v>37</v>
      </c>
      <c r="H3530" s="4" t="s">
        <v>38</v>
      </c>
      <c r="I3530" s="4" t="s">
        <v>5120</v>
      </c>
      <c r="J3530" s="4">
        <v>2</v>
      </c>
      <c r="K3530" s="57">
        <v>46142</v>
      </c>
      <c r="L3530" s="4" t="s">
        <v>860</v>
      </c>
      <c r="M3530" s="4" t="s">
        <v>6193</v>
      </c>
      <c r="N3530" s="55" t="s">
        <v>3710</v>
      </c>
      <c r="O3530" s="4" t="s">
        <v>9812</v>
      </c>
      <c r="P3530" s="55">
        <v>46142</v>
      </c>
      <c r="Q3530" s="4" t="s">
        <v>9813</v>
      </c>
      <c r="R3530" s="55">
        <v>46142</v>
      </c>
      <c r="S3530" s="4" t="s">
        <v>9814</v>
      </c>
      <c r="T3530" s="7">
        <v>0</v>
      </c>
      <c r="U3530" s="4" t="s">
        <v>150</v>
      </c>
      <c r="V3530" s="4">
        <v>300248</v>
      </c>
      <c r="W3530" s="4" t="s">
        <v>9815</v>
      </c>
      <c r="X3530" s="4">
        <v>300248</v>
      </c>
      <c r="Y3530" s="4" t="s">
        <v>9815</v>
      </c>
      <c r="Z3530" s="4">
        <v>2</v>
      </c>
      <c r="AA3530" s="4" t="s">
        <v>72</v>
      </c>
      <c r="AB3530" s="4">
        <v>20</v>
      </c>
      <c r="AC3530" s="4" t="s">
        <v>1464</v>
      </c>
      <c r="AD3530" s="36">
        <v>6</v>
      </c>
      <c r="AE3530" s="36" t="s">
        <v>9816</v>
      </c>
      <c r="AF3530" s="4"/>
      <c r="AG3530" s="4"/>
      <c r="AH3530" s="4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</row>
    <row r="3531" spans="1:46" ht="15.75" customHeight="1" x14ac:dyDescent="0.35">
      <c r="A3531" s="4">
        <v>2026</v>
      </c>
      <c r="B3531" s="4" t="s">
        <v>147</v>
      </c>
      <c r="C3531" s="4" t="s">
        <v>148</v>
      </c>
      <c r="D3531" s="55">
        <v>45950</v>
      </c>
      <c r="E3531" s="4" t="s">
        <v>3708</v>
      </c>
      <c r="F3531" s="4" t="s">
        <v>3709</v>
      </c>
      <c r="G3531" s="4" t="s">
        <v>37</v>
      </c>
      <c r="H3531" s="4" t="s">
        <v>38</v>
      </c>
      <c r="I3531" s="4" t="s">
        <v>3923</v>
      </c>
      <c r="J3531" s="4">
        <v>4</v>
      </c>
      <c r="K3531" s="55">
        <v>46066</v>
      </c>
      <c r="L3531" s="4" t="s">
        <v>860</v>
      </c>
      <c r="M3531" s="4" t="s">
        <v>2983</v>
      </c>
      <c r="N3531" s="55" t="s">
        <v>3710</v>
      </c>
      <c r="O3531" s="4" t="s">
        <v>9817</v>
      </c>
      <c r="P3531" s="55">
        <v>46066</v>
      </c>
      <c r="Q3531" s="4" t="s">
        <v>9818</v>
      </c>
      <c r="R3531" s="55">
        <v>46066</v>
      </c>
      <c r="S3531" s="4" t="s">
        <v>9819</v>
      </c>
      <c r="T3531" s="7" t="s">
        <v>1921</v>
      </c>
      <c r="U3531" s="4" t="s">
        <v>150</v>
      </c>
      <c r="V3531" s="4">
        <v>300949</v>
      </c>
      <c r="W3531" s="4" t="s">
        <v>9820</v>
      </c>
      <c r="X3531" s="4">
        <v>300949</v>
      </c>
      <c r="Y3531" s="4" t="s">
        <v>9820</v>
      </c>
      <c r="Z3531" s="4">
        <v>10</v>
      </c>
      <c r="AA3531" s="4" t="s">
        <v>256</v>
      </c>
      <c r="AB3531" s="4">
        <v>10</v>
      </c>
      <c r="AC3531" s="4" t="s">
        <v>6052</v>
      </c>
      <c r="AD3531" s="36">
        <v>4</v>
      </c>
      <c r="AE3531" s="36" t="s">
        <v>9821</v>
      </c>
      <c r="AF3531" s="4"/>
      <c r="AG3531" s="4"/>
      <c r="AH3531" s="4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  <c r="AS3531" s="6"/>
      <c r="AT3531" s="6"/>
    </row>
    <row r="3532" spans="1:46" ht="15.75" customHeight="1" x14ac:dyDescent="0.35">
      <c r="A3532" s="4">
        <v>2026</v>
      </c>
      <c r="B3532" s="4" t="s">
        <v>147</v>
      </c>
      <c r="C3532" s="4" t="s">
        <v>148</v>
      </c>
      <c r="D3532" s="55">
        <v>46059</v>
      </c>
      <c r="E3532" s="4" t="s">
        <v>3708</v>
      </c>
      <c r="F3532" s="4" t="s">
        <v>3709</v>
      </c>
      <c r="G3532" s="4" t="s">
        <v>37</v>
      </c>
      <c r="H3532" s="4" t="s">
        <v>4538</v>
      </c>
      <c r="I3532" s="4" t="s">
        <v>3923</v>
      </c>
      <c r="J3532" s="4">
        <v>3</v>
      </c>
      <c r="K3532" s="55">
        <v>46211</v>
      </c>
      <c r="L3532" s="4" t="s">
        <v>4540</v>
      </c>
      <c r="M3532" s="4" t="s">
        <v>9027</v>
      </c>
      <c r="N3532" s="55" t="s">
        <v>4546</v>
      </c>
      <c r="O3532" s="4"/>
      <c r="P3532" s="55"/>
      <c r="Q3532" s="4"/>
      <c r="R3532" s="4"/>
      <c r="S3532" s="4"/>
      <c r="T3532" s="7" t="s">
        <v>1921</v>
      </c>
      <c r="U3532" s="4" t="s">
        <v>150</v>
      </c>
      <c r="V3532" s="4">
        <v>300889</v>
      </c>
      <c r="W3532" s="4" t="s">
        <v>9822</v>
      </c>
      <c r="X3532" s="4">
        <v>300889</v>
      </c>
      <c r="Y3532" s="4" t="s">
        <v>9822</v>
      </c>
      <c r="Z3532" s="4">
        <v>10</v>
      </c>
      <c r="AA3532" s="4" t="s">
        <v>256</v>
      </c>
      <c r="AB3532" s="4">
        <v>1</v>
      </c>
      <c r="AC3532" s="4" t="s">
        <v>256</v>
      </c>
      <c r="AD3532" s="36">
        <v>5</v>
      </c>
      <c r="AE3532" s="36" t="s">
        <v>9823</v>
      </c>
      <c r="AF3532" s="4"/>
      <c r="AG3532" s="4"/>
      <c r="AH3532" s="4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</row>
    <row r="3533" spans="1:46" ht="15.75" customHeight="1" x14ac:dyDescent="0.35">
      <c r="A3533" s="4">
        <v>2026</v>
      </c>
      <c r="B3533" s="4" t="s">
        <v>147</v>
      </c>
      <c r="C3533" s="4" t="s">
        <v>148</v>
      </c>
      <c r="D3533" s="55">
        <v>46043</v>
      </c>
      <c r="E3533" s="4" t="s">
        <v>3708</v>
      </c>
      <c r="F3533" s="4" t="s">
        <v>3709</v>
      </c>
      <c r="G3533" s="4" t="s">
        <v>37</v>
      </c>
      <c r="H3533" s="4" t="s">
        <v>38</v>
      </c>
      <c r="I3533" s="4" t="s">
        <v>4539</v>
      </c>
      <c r="J3533" s="4">
        <v>3</v>
      </c>
      <c r="K3533" s="55">
        <v>46129</v>
      </c>
      <c r="L3533" s="4" t="s">
        <v>860</v>
      </c>
      <c r="M3533" s="4" t="s">
        <v>4545</v>
      </c>
      <c r="N3533" s="55" t="s">
        <v>4546</v>
      </c>
      <c r="O3533" s="4" t="s">
        <v>9824</v>
      </c>
      <c r="P3533" s="55">
        <v>46129</v>
      </c>
      <c r="Q3533" s="4" t="s">
        <v>9825</v>
      </c>
      <c r="R3533" s="55">
        <v>46129</v>
      </c>
      <c r="S3533" s="4" t="s">
        <v>9826</v>
      </c>
      <c r="T3533" s="7" t="s">
        <v>1921</v>
      </c>
      <c r="U3533" s="4" t="s">
        <v>150</v>
      </c>
      <c r="V3533" s="4">
        <v>300483</v>
      </c>
      <c r="W3533" s="4" t="s">
        <v>9827</v>
      </c>
      <c r="X3533" s="4">
        <v>300483</v>
      </c>
      <c r="Y3533" s="4" t="s">
        <v>9827</v>
      </c>
      <c r="Z3533" s="4">
        <v>5</v>
      </c>
      <c r="AA3533" s="4" t="s">
        <v>77</v>
      </c>
      <c r="AB3533" s="4">
        <v>6</v>
      </c>
      <c r="AC3533" s="4" t="s">
        <v>1353</v>
      </c>
      <c r="AD3533" s="36">
        <v>5</v>
      </c>
      <c r="AE3533" s="36" t="s">
        <v>9828</v>
      </c>
      <c r="AF3533" s="4"/>
      <c r="AG3533" s="4"/>
      <c r="AH3533" s="4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  <c r="AS3533" s="6"/>
      <c r="AT3533" s="6"/>
    </row>
    <row r="3534" spans="1:46" ht="15.75" customHeight="1" x14ac:dyDescent="0.35">
      <c r="A3534" s="4">
        <v>2026</v>
      </c>
      <c r="B3534" s="4" t="s">
        <v>147</v>
      </c>
      <c r="C3534" s="4" t="s">
        <v>148</v>
      </c>
      <c r="D3534" s="55">
        <v>46063</v>
      </c>
      <c r="E3534" s="4" t="s">
        <v>6721</v>
      </c>
      <c r="F3534" s="4" t="s">
        <v>3709</v>
      </c>
      <c r="G3534" s="4" t="s">
        <v>37</v>
      </c>
      <c r="H3534" s="4" t="s">
        <v>4538</v>
      </c>
      <c r="I3534" s="4" t="s">
        <v>4520</v>
      </c>
      <c r="J3534" s="4">
        <v>3</v>
      </c>
      <c r="K3534" s="55">
        <v>46205</v>
      </c>
      <c r="L3534" s="4" t="s">
        <v>7513</v>
      </c>
      <c r="M3534" s="4" t="s">
        <v>9829</v>
      </c>
      <c r="N3534" s="55" t="s">
        <v>5332</v>
      </c>
      <c r="O3534" s="4"/>
      <c r="P3534" s="55"/>
      <c r="Q3534" s="4"/>
      <c r="R3534" s="4"/>
      <c r="S3534" s="4"/>
      <c r="T3534" s="61" t="s">
        <v>1921</v>
      </c>
      <c r="U3534" s="56" t="s">
        <v>150</v>
      </c>
      <c r="V3534" s="56">
        <v>300553</v>
      </c>
      <c r="W3534" s="56" t="s">
        <v>9830</v>
      </c>
      <c r="X3534" s="56">
        <v>300553</v>
      </c>
      <c r="Y3534" s="56" t="s">
        <v>9830</v>
      </c>
      <c r="Z3534" s="56">
        <v>6</v>
      </c>
      <c r="AA3534" s="56" t="s">
        <v>413</v>
      </c>
      <c r="AB3534" s="56">
        <v>1</v>
      </c>
      <c r="AC3534" s="56" t="s">
        <v>413</v>
      </c>
      <c r="AD3534" s="37">
        <v>5</v>
      </c>
      <c r="AE3534" s="37" t="s">
        <v>9831</v>
      </c>
      <c r="AF3534" s="4"/>
      <c r="AG3534" s="4"/>
      <c r="AH3534" s="4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  <c r="AS3534" s="6"/>
      <c r="AT3534" s="6"/>
    </row>
    <row r="3535" spans="1:46" ht="15.75" customHeight="1" x14ac:dyDescent="0.35">
      <c r="A3535" s="4">
        <v>2026</v>
      </c>
      <c r="B3535" s="4" t="s">
        <v>147</v>
      </c>
      <c r="C3535" s="4" t="s">
        <v>148</v>
      </c>
      <c r="D3535" s="55">
        <v>46044</v>
      </c>
      <c r="E3535" s="4" t="s">
        <v>3708</v>
      </c>
      <c r="F3535" s="4" t="s">
        <v>3709</v>
      </c>
      <c r="G3535" s="4" t="s">
        <v>37</v>
      </c>
      <c r="H3535" s="4" t="s">
        <v>38</v>
      </c>
      <c r="I3535" s="4" t="s">
        <v>2948</v>
      </c>
      <c r="J3535" s="4">
        <v>2</v>
      </c>
      <c r="K3535" s="55">
        <v>46111</v>
      </c>
      <c r="L3535" s="4" t="s">
        <v>860</v>
      </c>
      <c r="M3535" s="4" t="s">
        <v>4665</v>
      </c>
      <c r="N3535" s="55" t="s">
        <v>4516</v>
      </c>
      <c r="O3535" s="4" t="s">
        <v>9832</v>
      </c>
      <c r="P3535" s="55">
        <v>46111</v>
      </c>
      <c r="Q3535" s="4" t="s">
        <v>9833</v>
      </c>
      <c r="R3535" s="4"/>
      <c r="S3535" s="4"/>
      <c r="T3535" s="7" t="s">
        <v>1921</v>
      </c>
      <c r="U3535" s="4" t="s">
        <v>150</v>
      </c>
      <c r="V3535" s="4">
        <v>300384</v>
      </c>
      <c r="W3535" s="4" t="s">
        <v>9834</v>
      </c>
      <c r="X3535" s="4">
        <v>300384</v>
      </c>
      <c r="Y3535" s="4" t="s">
        <v>9834</v>
      </c>
      <c r="Z3535" s="4">
        <v>4</v>
      </c>
      <c r="AA3535" s="4" t="s">
        <v>301</v>
      </c>
      <c r="AB3535" s="4">
        <v>4</v>
      </c>
      <c r="AC3535" s="4" t="s">
        <v>902</v>
      </c>
      <c r="AD3535" s="36">
        <v>4</v>
      </c>
      <c r="AE3535" s="36" t="s">
        <v>9835</v>
      </c>
      <c r="AF3535" s="4"/>
      <c r="AG3535" s="4"/>
      <c r="AH3535" s="4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</row>
    <row r="3536" spans="1:46" ht="15.75" customHeight="1" x14ac:dyDescent="0.35">
      <c r="A3536" s="4">
        <v>2026</v>
      </c>
      <c r="B3536" s="4" t="s">
        <v>147</v>
      </c>
      <c r="C3536" s="4" t="s">
        <v>148</v>
      </c>
      <c r="D3536" s="55">
        <v>45958</v>
      </c>
      <c r="E3536" s="4" t="s">
        <v>3708</v>
      </c>
      <c r="F3536" s="4" t="s">
        <v>3709</v>
      </c>
      <c r="G3536" s="4" t="s">
        <v>37</v>
      </c>
      <c r="H3536" s="4" t="s">
        <v>38</v>
      </c>
      <c r="I3536" s="4" t="s">
        <v>2712</v>
      </c>
      <c r="J3536" s="4">
        <v>5</v>
      </c>
      <c r="K3536" s="55">
        <v>46070</v>
      </c>
      <c r="L3536" s="4" t="s">
        <v>860</v>
      </c>
      <c r="M3536" s="4" t="s">
        <v>4665</v>
      </c>
      <c r="N3536" s="55" t="s">
        <v>3710</v>
      </c>
      <c r="O3536" s="4" t="s">
        <v>9836</v>
      </c>
      <c r="P3536" s="55">
        <v>46070</v>
      </c>
      <c r="Q3536" s="4" t="s">
        <v>9837</v>
      </c>
      <c r="R3536" s="55">
        <v>46070</v>
      </c>
      <c r="S3536" s="4" t="s">
        <v>9838</v>
      </c>
      <c r="T3536" s="7" t="s">
        <v>1921</v>
      </c>
      <c r="U3536" s="4" t="s">
        <v>150</v>
      </c>
      <c r="V3536" s="4">
        <v>300273</v>
      </c>
      <c r="W3536" s="4" t="s">
        <v>9839</v>
      </c>
      <c r="X3536" s="4">
        <v>300273</v>
      </c>
      <c r="Y3536" s="4" t="s">
        <v>9839</v>
      </c>
      <c r="Z3536" s="4">
        <v>3</v>
      </c>
      <c r="AA3536" s="4" t="s">
        <v>152</v>
      </c>
      <c r="AB3536" s="4">
        <v>2</v>
      </c>
      <c r="AC3536" s="4" t="s">
        <v>915</v>
      </c>
      <c r="AD3536" s="36">
        <v>14</v>
      </c>
      <c r="AE3536" s="36" t="s">
        <v>9840</v>
      </c>
      <c r="AF3536" s="4"/>
      <c r="AG3536" s="4"/>
      <c r="AH3536" s="4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</row>
    <row r="3537" spans="1:46" ht="15.75" customHeight="1" x14ac:dyDescent="0.35">
      <c r="A3537" s="4">
        <v>2026</v>
      </c>
      <c r="B3537" s="4" t="s">
        <v>147</v>
      </c>
      <c r="C3537" s="4" t="s">
        <v>207</v>
      </c>
      <c r="D3537" s="55">
        <v>46027</v>
      </c>
      <c r="E3537" s="4" t="s">
        <v>4420</v>
      </c>
      <c r="F3537" s="4" t="s">
        <v>3709</v>
      </c>
      <c r="G3537" s="4" t="s">
        <v>921</v>
      </c>
      <c r="H3537" s="4" t="s">
        <v>38</v>
      </c>
      <c r="I3537" s="4" t="s">
        <v>3923</v>
      </c>
      <c r="J3537" s="4">
        <v>3</v>
      </c>
      <c r="K3537" s="55">
        <v>46070</v>
      </c>
      <c r="L3537" s="4" t="s">
        <v>860</v>
      </c>
      <c r="M3537" s="4" t="s">
        <v>2983</v>
      </c>
      <c r="N3537" s="55" t="s">
        <v>4546</v>
      </c>
      <c r="O3537" s="4" t="s">
        <v>9841</v>
      </c>
      <c r="P3537" s="55">
        <v>46070</v>
      </c>
      <c r="Q3537" s="4" t="s">
        <v>9842</v>
      </c>
      <c r="R3537" s="55">
        <v>46071</v>
      </c>
      <c r="S3537" s="4" t="s">
        <v>9843</v>
      </c>
      <c r="T3537" s="7">
        <v>0</v>
      </c>
      <c r="U3537" s="4" t="s">
        <v>150</v>
      </c>
      <c r="V3537" s="4">
        <v>301593</v>
      </c>
      <c r="W3537" s="4" t="s">
        <v>795</v>
      </c>
      <c r="X3537" s="4">
        <v>301593</v>
      </c>
      <c r="Y3537" s="4" t="s">
        <v>795</v>
      </c>
      <c r="Z3537" s="4">
        <v>21</v>
      </c>
      <c r="AA3537" s="4" t="s">
        <v>104</v>
      </c>
      <c r="AB3537" s="4">
        <v>1</v>
      </c>
      <c r="AC3537" s="4" t="s">
        <v>104</v>
      </c>
      <c r="AD3537" s="36">
        <v>1</v>
      </c>
      <c r="AE3537" s="36" t="s">
        <v>104</v>
      </c>
      <c r="AF3537" s="4"/>
      <c r="AG3537" s="4"/>
      <c r="AH3537" s="4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  <c r="AS3537" s="6"/>
      <c r="AT3537" s="6"/>
    </row>
    <row r="3538" spans="1:46" ht="15.75" customHeight="1" x14ac:dyDescent="0.35">
      <c r="A3538" s="4">
        <v>2026</v>
      </c>
      <c r="B3538" s="4" t="s">
        <v>147</v>
      </c>
      <c r="C3538" s="4" t="s">
        <v>148</v>
      </c>
      <c r="D3538" s="55">
        <v>45825</v>
      </c>
      <c r="E3538" s="4" t="s">
        <v>3708</v>
      </c>
      <c r="F3538" s="4" t="s">
        <v>3709</v>
      </c>
      <c r="G3538" s="4" t="s">
        <v>37</v>
      </c>
      <c r="H3538" s="4" t="s">
        <v>38</v>
      </c>
      <c r="I3538" s="4" t="s">
        <v>3923</v>
      </c>
      <c r="J3538" s="4">
        <v>3</v>
      </c>
      <c r="K3538" s="55">
        <v>46071</v>
      </c>
      <c r="L3538" s="4" t="s">
        <v>860</v>
      </c>
      <c r="M3538" s="4" t="s">
        <v>2983</v>
      </c>
      <c r="N3538" s="55" t="s">
        <v>4546</v>
      </c>
      <c r="O3538" s="4" t="s">
        <v>9844</v>
      </c>
      <c r="P3538" s="55">
        <v>46071</v>
      </c>
      <c r="Q3538" s="4" t="s">
        <v>9845</v>
      </c>
      <c r="R3538" s="55">
        <v>46071</v>
      </c>
      <c r="S3538" s="4" t="s">
        <v>9846</v>
      </c>
      <c r="T3538" s="7" t="s">
        <v>1921</v>
      </c>
      <c r="U3538" s="4" t="s">
        <v>150</v>
      </c>
      <c r="V3538" s="4">
        <v>300900</v>
      </c>
      <c r="W3538" s="4" t="s">
        <v>9847</v>
      </c>
      <c r="X3538" s="4">
        <v>300900</v>
      </c>
      <c r="Y3538" s="4" t="s">
        <v>9847</v>
      </c>
      <c r="Z3538" s="4">
        <v>10</v>
      </c>
      <c r="AA3538" s="4" t="s">
        <v>256</v>
      </c>
      <c r="AB3538" s="4">
        <v>2</v>
      </c>
      <c r="AC3538" s="4" t="s">
        <v>1358</v>
      </c>
      <c r="AD3538" s="36">
        <v>6</v>
      </c>
      <c r="AE3538" s="36" t="s">
        <v>9848</v>
      </c>
      <c r="AF3538" s="4"/>
      <c r="AG3538" s="4"/>
      <c r="AH3538" s="4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</row>
    <row r="3539" spans="1:46" ht="15.75" customHeight="1" x14ac:dyDescent="0.35">
      <c r="A3539" s="4">
        <v>2026</v>
      </c>
      <c r="B3539" s="4" t="s">
        <v>147</v>
      </c>
      <c r="C3539" s="4" t="s">
        <v>148</v>
      </c>
      <c r="D3539" s="55">
        <v>45825</v>
      </c>
      <c r="E3539" s="4" t="s">
        <v>3708</v>
      </c>
      <c r="F3539" s="4" t="s">
        <v>3709</v>
      </c>
      <c r="G3539" s="4" t="s">
        <v>37</v>
      </c>
      <c r="H3539" s="4" t="s">
        <v>38</v>
      </c>
      <c r="I3539" s="4" t="s">
        <v>3491</v>
      </c>
      <c r="J3539" s="4">
        <v>5</v>
      </c>
      <c r="K3539" s="55">
        <v>46071</v>
      </c>
      <c r="L3539" s="4" t="s">
        <v>860</v>
      </c>
      <c r="M3539" s="4" t="s">
        <v>4665</v>
      </c>
      <c r="N3539" s="55" t="s">
        <v>3710</v>
      </c>
      <c r="O3539" s="4" t="s">
        <v>9849</v>
      </c>
      <c r="P3539" s="55">
        <v>46071</v>
      </c>
      <c r="Q3539" s="4" t="s">
        <v>9850</v>
      </c>
      <c r="R3539" s="55">
        <v>46071</v>
      </c>
      <c r="S3539" s="4" t="s">
        <v>9851</v>
      </c>
      <c r="T3539" s="61" t="s">
        <v>1921</v>
      </c>
      <c r="U3539" s="56" t="s">
        <v>150</v>
      </c>
      <c r="V3539" s="56">
        <v>300281</v>
      </c>
      <c r="W3539" s="56" t="s">
        <v>9852</v>
      </c>
      <c r="X3539" s="56">
        <v>300281</v>
      </c>
      <c r="Y3539" s="56" t="s">
        <v>9852</v>
      </c>
      <c r="Z3539" s="56">
        <v>3</v>
      </c>
      <c r="AA3539" s="56" t="s">
        <v>152</v>
      </c>
      <c r="AB3539" s="56">
        <v>3</v>
      </c>
      <c r="AC3539" s="56" t="s">
        <v>5591</v>
      </c>
      <c r="AD3539" s="37">
        <v>3</v>
      </c>
      <c r="AE3539" s="37" t="s">
        <v>9853</v>
      </c>
      <c r="AF3539" s="4"/>
      <c r="AG3539" s="4"/>
      <c r="AH3539" s="4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  <c r="AS3539" s="6"/>
      <c r="AT3539" s="6"/>
    </row>
    <row r="3540" spans="1:46" ht="15.75" customHeight="1" x14ac:dyDescent="0.35">
      <c r="A3540" s="4">
        <v>2026</v>
      </c>
      <c r="B3540" s="4" t="s">
        <v>147</v>
      </c>
      <c r="C3540" s="4" t="s">
        <v>148</v>
      </c>
      <c r="D3540" s="55">
        <v>45989</v>
      </c>
      <c r="E3540" s="4" t="s">
        <v>3708</v>
      </c>
      <c r="F3540" s="4" t="s">
        <v>3709</v>
      </c>
      <c r="G3540" s="4" t="s">
        <v>37</v>
      </c>
      <c r="H3540" s="4" t="s">
        <v>38</v>
      </c>
      <c r="I3540" s="4" t="s">
        <v>3491</v>
      </c>
      <c r="J3540" s="4">
        <v>5</v>
      </c>
      <c r="K3540" s="55">
        <v>46072</v>
      </c>
      <c r="L3540" s="4" t="s">
        <v>860</v>
      </c>
      <c r="M3540" s="4" t="s">
        <v>4665</v>
      </c>
      <c r="N3540" s="55" t="s">
        <v>3710</v>
      </c>
      <c r="O3540" s="4" t="s">
        <v>9854</v>
      </c>
      <c r="P3540" s="55">
        <v>46072</v>
      </c>
      <c r="Q3540" s="4" t="s">
        <v>9855</v>
      </c>
      <c r="R3540" s="55">
        <v>46072</v>
      </c>
      <c r="S3540" s="4" t="s">
        <v>9856</v>
      </c>
      <c r="T3540" s="7" t="s">
        <v>1921</v>
      </c>
      <c r="U3540" s="4" t="s">
        <v>150</v>
      </c>
      <c r="V3540" s="4">
        <v>300295</v>
      </c>
      <c r="W3540" s="4" t="s">
        <v>9857</v>
      </c>
      <c r="X3540" s="4">
        <v>300295</v>
      </c>
      <c r="Y3540" s="4" t="s">
        <v>9857</v>
      </c>
      <c r="Z3540" s="4">
        <v>3</v>
      </c>
      <c r="AA3540" s="4" t="s">
        <v>152</v>
      </c>
      <c r="AB3540" s="4">
        <v>4</v>
      </c>
      <c r="AC3540" s="4" t="s">
        <v>4446</v>
      </c>
      <c r="AD3540" s="36">
        <v>10</v>
      </c>
      <c r="AE3540" s="36" t="s">
        <v>9858</v>
      </c>
      <c r="AF3540" s="4"/>
      <c r="AG3540" s="4"/>
      <c r="AH3540" s="4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  <c r="AS3540" s="6"/>
      <c r="AT3540" s="6"/>
    </row>
    <row r="3541" spans="1:46" ht="15.75" customHeight="1" x14ac:dyDescent="0.35">
      <c r="A3541" s="4">
        <v>2026</v>
      </c>
      <c r="B3541" s="4" t="s">
        <v>147</v>
      </c>
      <c r="C3541" s="4" t="s">
        <v>148</v>
      </c>
      <c r="D3541" s="55">
        <v>46007</v>
      </c>
      <c r="E3541" s="4" t="s">
        <v>3708</v>
      </c>
      <c r="F3541" s="4" t="s">
        <v>3709</v>
      </c>
      <c r="G3541" s="4" t="s">
        <v>37</v>
      </c>
      <c r="H3541" s="4" t="s">
        <v>38</v>
      </c>
      <c r="I3541" s="4" t="s">
        <v>4515</v>
      </c>
      <c r="J3541" s="4">
        <v>3</v>
      </c>
      <c r="K3541" s="55">
        <v>46073</v>
      </c>
      <c r="L3541" s="4" t="s">
        <v>860</v>
      </c>
      <c r="M3541" s="4" t="s">
        <v>3632</v>
      </c>
      <c r="N3541" s="55" t="s">
        <v>4516</v>
      </c>
      <c r="O3541" s="4" t="s">
        <v>9859</v>
      </c>
      <c r="P3541" s="55">
        <v>46073</v>
      </c>
      <c r="Q3541" s="4" t="s">
        <v>9860</v>
      </c>
      <c r="R3541" s="55">
        <v>46073</v>
      </c>
      <c r="S3541" s="4" t="s">
        <v>9861</v>
      </c>
      <c r="T3541" s="7" t="s">
        <v>1921</v>
      </c>
      <c r="U3541" s="4" t="s">
        <v>150</v>
      </c>
      <c r="V3541" s="4">
        <v>300077</v>
      </c>
      <c r="W3541" s="4" t="s">
        <v>8458</v>
      </c>
      <c r="X3541" s="4">
        <v>300077</v>
      </c>
      <c r="Y3541" s="4" t="s">
        <v>8458</v>
      </c>
      <c r="Z3541" s="4">
        <v>1</v>
      </c>
      <c r="AA3541" s="4" t="s">
        <v>67</v>
      </c>
      <c r="AB3541" s="4">
        <v>6</v>
      </c>
      <c r="AC3541" s="4" t="s">
        <v>5790</v>
      </c>
      <c r="AD3541" s="36">
        <v>12</v>
      </c>
      <c r="AE3541" s="36" t="s">
        <v>8460</v>
      </c>
      <c r="AF3541" s="4"/>
      <c r="AG3541" s="4"/>
      <c r="AH3541" s="4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  <c r="AS3541" s="6"/>
      <c r="AT3541" s="6"/>
    </row>
    <row r="3542" spans="1:46" ht="15.75" customHeight="1" x14ac:dyDescent="0.35">
      <c r="A3542" s="4">
        <v>2026</v>
      </c>
      <c r="B3542" s="4" t="s">
        <v>147</v>
      </c>
      <c r="C3542" s="4" t="s">
        <v>148</v>
      </c>
      <c r="D3542" s="55">
        <v>46028</v>
      </c>
      <c r="E3542" s="4" t="s">
        <v>3708</v>
      </c>
      <c r="F3542" s="4" t="s">
        <v>3709</v>
      </c>
      <c r="G3542" s="4" t="s">
        <v>37</v>
      </c>
      <c r="H3542" s="4" t="s">
        <v>38</v>
      </c>
      <c r="I3542" s="4" t="s">
        <v>2735</v>
      </c>
      <c r="J3542" s="4">
        <v>4</v>
      </c>
      <c r="K3542" s="55">
        <v>46160</v>
      </c>
      <c r="L3542" s="4" t="s">
        <v>860</v>
      </c>
      <c r="M3542" s="4" t="s">
        <v>3185</v>
      </c>
      <c r="N3542" s="55" t="s">
        <v>4546</v>
      </c>
      <c r="O3542" s="4" t="s">
        <v>9862</v>
      </c>
      <c r="P3542" s="55">
        <v>46160</v>
      </c>
      <c r="Q3542" s="4" t="s">
        <v>9784</v>
      </c>
      <c r="R3542" s="55">
        <v>46160</v>
      </c>
      <c r="S3542" s="4" t="s">
        <v>9863</v>
      </c>
      <c r="T3542" s="7">
        <v>0</v>
      </c>
      <c r="U3542" s="4" t="s">
        <v>150</v>
      </c>
      <c r="V3542" s="4">
        <v>301224</v>
      </c>
      <c r="W3542" s="4" t="s">
        <v>2593</v>
      </c>
      <c r="X3542" s="4">
        <v>301224</v>
      </c>
      <c r="Y3542" s="4" t="s">
        <v>2593</v>
      </c>
      <c r="Z3542" s="4">
        <v>14</v>
      </c>
      <c r="AA3542" s="4" t="s">
        <v>731</v>
      </c>
      <c r="AB3542" s="4">
        <v>1</v>
      </c>
      <c r="AC3542" s="4" t="s">
        <v>1387</v>
      </c>
      <c r="AD3542" s="36">
        <v>13</v>
      </c>
      <c r="AE3542" s="36" t="s">
        <v>2594</v>
      </c>
      <c r="AF3542" s="4"/>
      <c r="AG3542" s="4"/>
      <c r="AH3542" s="4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  <c r="AS3542" s="6"/>
      <c r="AT3542" s="6"/>
    </row>
    <row r="3543" spans="1:46" ht="15.75" customHeight="1" x14ac:dyDescent="0.35">
      <c r="A3543" s="4">
        <v>2026</v>
      </c>
      <c r="B3543" s="4" t="s">
        <v>147</v>
      </c>
      <c r="C3543" s="4" t="s">
        <v>148</v>
      </c>
      <c r="D3543" s="55">
        <v>46021</v>
      </c>
      <c r="E3543" s="4" t="s">
        <v>3708</v>
      </c>
      <c r="F3543" s="4" t="s">
        <v>3709</v>
      </c>
      <c r="G3543" s="4" t="s">
        <v>37</v>
      </c>
      <c r="H3543" s="4" t="s">
        <v>38</v>
      </c>
      <c r="I3543" s="4" t="s">
        <v>2735</v>
      </c>
      <c r="J3543" s="4">
        <v>4</v>
      </c>
      <c r="K3543" s="55">
        <v>46196</v>
      </c>
      <c r="L3543" s="4" t="s">
        <v>860</v>
      </c>
      <c r="M3543" s="4" t="s">
        <v>3185</v>
      </c>
      <c r="N3543" s="55" t="s">
        <v>3710</v>
      </c>
      <c r="O3543" s="4" t="s">
        <v>9864</v>
      </c>
      <c r="P3543" s="55">
        <v>46196</v>
      </c>
      <c r="Q3543" s="4" t="s">
        <v>9865</v>
      </c>
      <c r="R3543" s="4"/>
      <c r="S3543" s="4"/>
      <c r="T3543" s="7">
        <v>0</v>
      </c>
      <c r="U3543" s="4" t="s">
        <v>150</v>
      </c>
      <c r="V3543" s="4">
        <v>301243</v>
      </c>
      <c r="W3543" s="4" t="s">
        <v>1976</v>
      </c>
      <c r="X3543" s="4">
        <v>301243</v>
      </c>
      <c r="Y3543" s="4" t="s">
        <v>1976</v>
      </c>
      <c r="Z3543" s="4">
        <v>14</v>
      </c>
      <c r="AA3543" s="4" t="s">
        <v>731</v>
      </c>
      <c r="AB3543" s="4">
        <v>3</v>
      </c>
      <c r="AC3543" s="4" t="s">
        <v>731</v>
      </c>
      <c r="AD3543" s="36">
        <v>6</v>
      </c>
      <c r="AE3543" s="36" t="s">
        <v>1977</v>
      </c>
      <c r="AF3543" s="4"/>
      <c r="AG3543" s="4"/>
      <c r="AH3543" s="4"/>
      <c r="AI3543" s="6"/>
      <c r="AJ3543" s="6"/>
      <c r="AK3543" s="6"/>
      <c r="AL3543" s="6"/>
      <c r="AM3543" s="6"/>
      <c r="AN3543" s="6"/>
      <c r="AO3543" s="6"/>
      <c r="AP3543" s="6"/>
      <c r="AQ3543" s="6"/>
      <c r="AR3543" s="6"/>
      <c r="AS3543" s="6"/>
      <c r="AT3543" s="6"/>
    </row>
    <row r="3544" spans="1:46" ht="15.75" customHeight="1" x14ac:dyDescent="0.35">
      <c r="A3544" s="4">
        <v>2026</v>
      </c>
      <c r="B3544" s="4" t="s">
        <v>147</v>
      </c>
      <c r="C3544" s="4" t="s">
        <v>148</v>
      </c>
      <c r="D3544" s="55">
        <v>46028</v>
      </c>
      <c r="E3544" s="4" t="s">
        <v>3708</v>
      </c>
      <c r="F3544" s="4" t="s">
        <v>3709</v>
      </c>
      <c r="G3544" s="4" t="s">
        <v>37</v>
      </c>
      <c r="H3544" s="4" t="s">
        <v>38</v>
      </c>
      <c r="I3544" s="4" t="s">
        <v>2755</v>
      </c>
      <c r="J3544" s="4">
        <v>3</v>
      </c>
      <c r="K3544" s="55">
        <v>46097</v>
      </c>
      <c r="L3544" s="4" t="s">
        <v>860</v>
      </c>
      <c r="M3544" s="4" t="s">
        <v>5415</v>
      </c>
      <c r="N3544" s="55" t="s">
        <v>3710</v>
      </c>
      <c r="O3544" s="4" t="s">
        <v>9866</v>
      </c>
      <c r="P3544" s="55">
        <v>46097</v>
      </c>
      <c r="Q3544" s="4" t="s">
        <v>9867</v>
      </c>
      <c r="R3544" s="55">
        <v>46097</v>
      </c>
      <c r="S3544" s="4" t="s">
        <v>9868</v>
      </c>
      <c r="T3544" s="7" t="s">
        <v>1921</v>
      </c>
      <c r="U3544" s="4" t="s">
        <v>150</v>
      </c>
      <c r="V3544" s="4">
        <v>300701</v>
      </c>
      <c r="W3544" s="4" t="s">
        <v>9869</v>
      </c>
      <c r="X3544" s="4">
        <v>300701</v>
      </c>
      <c r="Y3544" s="4" t="s">
        <v>9869</v>
      </c>
      <c r="Z3544" s="4">
        <v>8</v>
      </c>
      <c r="AA3544" s="4" t="s">
        <v>191</v>
      </c>
      <c r="AB3544" s="4">
        <v>3</v>
      </c>
      <c r="AC3544" s="4" t="s">
        <v>202</v>
      </c>
      <c r="AD3544" s="36">
        <v>3</v>
      </c>
      <c r="AE3544" s="36" t="s">
        <v>9870</v>
      </c>
      <c r="AF3544" s="4"/>
      <c r="AG3544" s="4"/>
      <c r="AH3544" s="4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  <c r="AS3544" s="6"/>
      <c r="AT3544" s="6"/>
    </row>
    <row r="3545" spans="1:46" ht="15.75" customHeight="1" x14ac:dyDescent="0.35">
      <c r="A3545" s="4">
        <v>2026</v>
      </c>
      <c r="B3545" s="4" t="s">
        <v>147</v>
      </c>
      <c r="C3545" s="4" t="s">
        <v>148</v>
      </c>
      <c r="D3545" s="55">
        <v>46071</v>
      </c>
      <c r="E3545" s="4" t="s">
        <v>3708</v>
      </c>
      <c r="F3545" s="4" t="s">
        <v>3709</v>
      </c>
      <c r="G3545" s="4" t="s">
        <v>37</v>
      </c>
      <c r="H3545" s="4" t="s">
        <v>38</v>
      </c>
      <c r="I3545" s="4" t="s">
        <v>4520</v>
      </c>
      <c r="J3545" s="4">
        <v>3</v>
      </c>
      <c r="K3545" s="55">
        <v>46150</v>
      </c>
      <c r="L3545" s="4" t="s">
        <v>860</v>
      </c>
      <c r="M3545" s="4" t="s">
        <v>4545</v>
      </c>
      <c r="N3545" s="55" t="s">
        <v>3710</v>
      </c>
      <c r="O3545" s="4" t="s">
        <v>9871</v>
      </c>
      <c r="P3545" s="55">
        <v>46150</v>
      </c>
      <c r="Q3545" s="4" t="s">
        <v>9872</v>
      </c>
      <c r="R3545" s="55">
        <v>46150</v>
      </c>
      <c r="S3545" s="4" t="s">
        <v>9873</v>
      </c>
      <c r="T3545" s="7" t="s">
        <v>1921</v>
      </c>
      <c r="U3545" s="4" t="s">
        <v>150</v>
      </c>
      <c r="V3545" s="4">
        <v>300638</v>
      </c>
      <c r="W3545" s="4" t="s">
        <v>4137</v>
      </c>
      <c r="X3545" s="4">
        <v>300638</v>
      </c>
      <c r="Y3545" s="4" t="s">
        <v>4137</v>
      </c>
      <c r="Z3545" s="4">
        <v>6</v>
      </c>
      <c r="AA3545" s="4" t="s">
        <v>413</v>
      </c>
      <c r="AB3545" s="4">
        <v>9</v>
      </c>
      <c r="AC3545" s="4" t="s">
        <v>1861</v>
      </c>
      <c r="AD3545" s="36">
        <v>4</v>
      </c>
      <c r="AE3545" s="36" t="s">
        <v>4138</v>
      </c>
      <c r="AF3545" s="4" t="s">
        <v>9874</v>
      </c>
      <c r="AG3545" s="4"/>
      <c r="AH3545" s="4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</row>
    <row r="3546" spans="1:46" ht="15.75" customHeight="1" x14ac:dyDescent="0.35">
      <c r="A3546" s="4">
        <v>2026</v>
      </c>
      <c r="B3546" s="4" t="s">
        <v>147</v>
      </c>
      <c r="C3546" s="4" t="s">
        <v>148</v>
      </c>
      <c r="D3546" s="55">
        <v>46077</v>
      </c>
      <c r="E3546" s="4" t="s">
        <v>6721</v>
      </c>
      <c r="F3546" s="4" t="s">
        <v>3709</v>
      </c>
      <c r="G3546" s="4" t="s">
        <v>37</v>
      </c>
      <c r="H3546" s="4" t="s">
        <v>4538</v>
      </c>
      <c r="I3546" s="4" t="s">
        <v>4539</v>
      </c>
      <c r="J3546" s="4">
        <v>5</v>
      </c>
      <c r="K3546" s="55">
        <v>46146</v>
      </c>
      <c r="L3546" s="4" t="s">
        <v>4540</v>
      </c>
      <c r="M3546" s="4" t="s">
        <v>9875</v>
      </c>
      <c r="N3546" s="55" t="s">
        <v>3710</v>
      </c>
      <c r="O3546" s="4"/>
      <c r="P3546" s="55"/>
      <c r="Q3546" s="4"/>
      <c r="R3546" s="4"/>
      <c r="S3546" s="4"/>
      <c r="T3546" s="7" t="s">
        <v>1921</v>
      </c>
      <c r="U3546" s="4" t="s">
        <v>150</v>
      </c>
      <c r="V3546" s="4">
        <v>301448</v>
      </c>
      <c r="W3546" s="4" t="s">
        <v>9876</v>
      </c>
      <c r="X3546" s="4">
        <v>301448</v>
      </c>
      <c r="Y3546" s="4" t="s">
        <v>9876</v>
      </c>
      <c r="Z3546" s="4">
        <v>16</v>
      </c>
      <c r="AA3546" s="4" t="s">
        <v>88</v>
      </c>
      <c r="AB3546" s="4">
        <v>3</v>
      </c>
      <c r="AC3546" s="4" t="s">
        <v>88</v>
      </c>
      <c r="AD3546" s="36">
        <v>4</v>
      </c>
      <c r="AE3546" s="36" t="s">
        <v>9877</v>
      </c>
      <c r="AF3546" s="4"/>
      <c r="AG3546" s="4"/>
      <c r="AH3546" s="4"/>
      <c r="AI3546" s="6"/>
      <c r="AJ3546" s="6"/>
      <c r="AK3546" s="6"/>
      <c r="AL3546" s="6"/>
      <c r="AM3546" s="6"/>
      <c r="AN3546" s="6"/>
      <c r="AO3546" s="6"/>
      <c r="AP3546" s="6"/>
      <c r="AQ3546" s="6"/>
      <c r="AR3546" s="6"/>
      <c r="AS3546" s="6"/>
      <c r="AT3546" s="6"/>
    </row>
    <row r="3547" spans="1:46" ht="15.75" customHeight="1" x14ac:dyDescent="0.35">
      <c r="A3547" s="4">
        <v>2026</v>
      </c>
      <c r="B3547" s="4" t="s">
        <v>147</v>
      </c>
      <c r="C3547" s="4" t="s">
        <v>148</v>
      </c>
      <c r="D3547" s="55">
        <v>46038</v>
      </c>
      <c r="E3547" s="4" t="s">
        <v>3708</v>
      </c>
      <c r="F3547" s="4" t="s">
        <v>3709</v>
      </c>
      <c r="G3547" s="4" t="s">
        <v>37</v>
      </c>
      <c r="H3547" s="4" t="s">
        <v>38</v>
      </c>
      <c r="I3547" s="4" t="s">
        <v>2755</v>
      </c>
      <c r="J3547" s="4">
        <v>3</v>
      </c>
      <c r="K3547" s="55">
        <v>46078</v>
      </c>
      <c r="L3547" s="4" t="s">
        <v>860</v>
      </c>
      <c r="M3547" s="4" t="s">
        <v>5415</v>
      </c>
      <c r="N3547" s="55" t="s">
        <v>3710</v>
      </c>
      <c r="O3547" s="4" t="s">
        <v>9878</v>
      </c>
      <c r="P3547" s="55">
        <v>46078</v>
      </c>
      <c r="Q3547" s="4" t="s">
        <v>9879</v>
      </c>
      <c r="R3547" s="55">
        <v>46078</v>
      </c>
      <c r="S3547" s="4" t="s">
        <v>9880</v>
      </c>
      <c r="T3547" s="7">
        <v>0</v>
      </c>
      <c r="U3547" s="4" t="s">
        <v>150</v>
      </c>
      <c r="V3547" s="4">
        <v>300703</v>
      </c>
      <c r="W3547" s="4" t="s">
        <v>201</v>
      </c>
      <c r="X3547" s="4">
        <v>300703</v>
      </c>
      <c r="Y3547" s="4" t="s">
        <v>201</v>
      </c>
      <c r="Z3547" s="4">
        <v>8</v>
      </c>
      <c r="AA3547" s="4" t="s">
        <v>191</v>
      </c>
      <c r="AB3547" s="4">
        <v>3</v>
      </c>
      <c r="AC3547" s="4" t="s">
        <v>202</v>
      </c>
      <c r="AD3547" s="36">
        <v>5</v>
      </c>
      <c r="AE3547" s="36" t="s">
        <v>203</v>
      </c>
      <c r="AF3547" s="4"/>
      <c r="AG3547" s="4"/>
      <c r="AH3547" s="4"/>
      <c r="AI3547" s="6"/>
      <c r="AJ3547" s="6"/>
      <c r="AK3547" s="6"/>
      <c r="AL3547" s="6"/>
      <c r="AM3547" s="6"/>
      <c r="AN3547" s="6"/>
      <c r="AO3547" s="6"/>
      <c r="AP3547" s="6"/>
      <c r="AQ3547" s="6"/>
      <c r="AR3547" s="6"/>
      <c r="AS3547" s="6"/>
      <c r="AT3547" s="6"/>
    </row>
    <row r="3548" spans="1:46" ht="15.75" customHeight="1" x14ac:dyDescent="0.35">
      <c r="A3548" s="4">
        <v>2026</v>
      </c>
      <c r="B3548" s="4" t="s">
        <v>147</v>
      </c>
      <c r="C3548" s="4" t="s">
        <v>148</v>
      </c>
      <c r="D3548" s="55">
        <v>46008</v>
      </c>
      <c r="E3548" s="4" t="s">
        <v>3708</v>
      </c>
      <c r="F3548" s="4" t="s">
        <v>3709</v>
      </c>
      <c r="G3548" s="4" t="s">
        <v>37</v>
      </c>
      <c r="H3548" s="4" t="s">
        <v>38</v>
      </c>
      <c r="I3548" s="4" t="s">
        <v>4539</v>
      </c>
      <c r="J3548" s="4">
        <v>3</v>
      </c>
      <c r="K3548" s="55">
        <v>46127</v>
      </c>
      <c r="L3548" s="4" t="s">
        <v>860</v>
      </c>
      <c r="M3548" s="4" t="s">
        <v>4545</v>
      </c>
      <c r="N3548" s="55" t="s">
        <v>3710</v>
      </c>
      <c r="O3548" s="4" t="s">
        <v>9881</v>
      </c>
      <c r="P3548" s="55">
        <v>46127</v>
      </c>
      <c r="Q3548" s="4" t="s">
        <v>9882</v>
      </c>
      <c r="R3548" s="55">
        <v>46127</v>
      </c>
      <c r="S3548" s="4" t="s">
        <v>9883</v>
      </c>
      <c r="T3548" s="7">
        <v>0</v>
      </c>
      <c r="U3548" s="4" t="s">
        <v>150</v>
      </c>
      <c r="V3548" s="4">
        <v>300468</v>
      </c>
      <c r="W3548" s="4" t="s">
        <v>1541</v>
      </c>
      <c r="X3548" s="4">
        <v>300468</v>
      </c>
      <c r="Y3548" s="4" t="s">
        <v>1541</v>
      </c>
      <c r="Z3548" s="4">
        <v>5</v>
      </c>
      <c r="AA3548" s="4" t="s">
        <v>77</v>
      </c>
      <c r="AB3548" s="4">
        <v>4</v>
      </c>
      <c r="AC3548" s="4" t="s">
        <v>770</v>
      </c>
      <c r="AD3548" s="36">
        <v>5</v>
      </c>
      <c r="AE3548" s="36" t="s">
        <v>1542</v>
      </c>
      <c r="AF3548" s="4"/>
      <c r="AG3548" s="4"/>
      <c r="AH3548" s="4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  <c r="AS3548" s="6"/>
      <c r="AT3548" s="6"/>
    </row>
    <row r="3549" spans="1:46" ht="15.75" customHeight="1" x14ac:dyDescent="0.35">
      <c r="A3549" s="4">
        <v>2026</v>
      </c>
      <c r="B3549" s="4" t="s">
        <v>147</v>
      </c>
      <c r="C3549" s="4" t="s">
        <v>148</v>
      </c>
      <c r="D3549" s="55">
        <v>46060</v>
      </c>
      <c r="E3549" s="4" t="s">
        <v>3708</v>
      </c>
      <c r="F3549" s="4" t="s">
        <v>3709</v>
      </c>
      <c r="G3549" s="4" t="s">
        <v>37</v>
      </c>
      <c r="H3549" s="4" t="s">
        <v>38</v>
      </c>
      <c r="I3549" s="4" t="s">
        <v>2755</v>
      </c>
      <c r="J3549" s="4">
        <v>4</v>
      </c>
      <c r="K3549" s="55">
        <v>46091</v>
      </c>
      <c r="L3549" s="4" t="s">
        <v>860</v>
      </c>
      <c r="M3549" s="4" t="s">
        <v>5415</v>
      </c>
      <c r="N3549" s="55" t="s">
        <v>3710</v>
      </c>
      <c r="O3549" s="4" t="s">
        <v>9884</v>
      </c>
      <c r="P3549" s="55">
        <v>46091</v>
      </c>
      <c r="Q3549" s="4" t="s">
        <v>9885</v>
      </c>
      <c r="R3549" s="55">
        <v>46091</v>
      </c>
      <c r="S3549" s="4" t="s">
        <v>9886</v>
      </c>
      <c r="T3549" s="7" t="s">
        <v>1921</v>
      </c>
      <c r="U3549" s="4" t="s">
        <v>150</v>
      </c>
      <c r="V3549" s="4">
        <v>300705</v>
      </c>
      <c r="W3549" s="4" t="s">
        <v>7393</v>
      </c>
      <c r="X3549" s="4">
        <v>300705</v>
      </c>
      <c r="Y3549" s="4" t="s">
        <v>7393</v>
      </c>
      <c r="Z3549" s="4">
        <v>8</v>
      </c>
      <c r="AA3549" s="4" t="s">
        <v>191</v>
      </c>
      <c r="AB3549" s="4">
        <v>3</v>
      </c>
      <c r="AC3549" s="4" t="s">
        <v>202</v>
      </c>
      <c r="AD3549" s="36">
        <v>7</v>
      </c>
      <c r="AE3549" s="36" t="s">
        <v>7394</v>
      </c>
      <c r="AF3549" s="4"/>
      <c r="AG3549" s="4"/>
      <c r="AH3549" s="4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</row>
    <row r="3550" spans="1:46" ht="15.75" customHeight="1" x14ac:dyDescent="0.35">
      <c r="A3550" s="4">
        <v>2026</v>
      </c>
      <c r="B3550" s="4" t="s">
        <v>147</v>
      </c>
      <c r="C3550" s="4" t="s">
        <v>148</v>
      </c>
      <c r="D3550" s="55">
        <v>45958</v>
      </c>
      <c r="E3550" s="4" t="s">
        <v>3708</v>
      </c>
      <c r="F3550" s="4" t="s">
        <v>3709</v>
      </c>
      <c r="G3550" s="4" t="s">
        <v>37</v>
      </c>
      <c r="H3550" s="4" t="s">
        <v>38</v>
      </c>
      <c r="I3550" s="4" t="s">
        <v>2712</v>
      </c>
      <c r="J3550" s="4">
        <v>5</v>
      </c>
      <c r="K3550" s="55">
        <v>46073</v>
      </c>
      <c r="L3550" s="4" t="s">
        <v>860</v>
      </c>
      <c r="M3550" s="4" t="s">
        <v>4665</v>
      </c>
      <c r="N3550" s="55" t="s">
        <v>3710</v>
      </c>
      <c r="O3550" s="4" t="s">
        <v>9887</v>
      </c>
      <c r="P3550" s="55">
        <v>46073</v>
      </c>
      <c r="Q3550" s="4" t="s">
        <v>9888</v>
      </c>
      <c r="R3550" s="55">
        <v>46073</v>
      </c>
      <c r="S3550" s="4" t="s">
        <v>9889</v>
      </c>
      <c r="T3550" s="7" t="s">
        <v>1921</v>
      </c>
      <c r="U3550" s="4" t="s">
        <v>150</v>
      </c>
      <c r="V3550" s="4">
        <v>300314</v>
      </c>
      <c r="W3550" s="4" t="s">
        <v>9890</v>
      </c>
      <c r="X3550" s="4">
        <v>300314</v>
      </c>
      <c r="Y3550" s="4" t="s">
        <v>9890</v>
      </c>
      <c r="Z3550" s="4">
        <v>3</v>
      </c>
      <c r="AA3550" s="4" t="s">
        <v>152</v>
      </c>
      <c r="AB3550" s="4">
        <v>6</v>
      </c>
      <c r="AC3550" s="4" t="s">
        <v>1559</v>
      </c>
      <c r="AD3550" s="36">
        <v>6</v>
      </c>
      <c r="AE3550" s="36" t="s">
        <v>9891</v>
      </c>
      <c r="AF3550" s="4"/>
      <c r="AG3550" s="4"/>
      <c r="AH3550" s="4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  <c r="AS3550" s="6"/>
      <c r="AT3550" s="6"/>
    </row>
    <row r="3551" spans="1:46" ht="15.75" customHeight="1" x14ac:dyDescent="0.35">
      <c r="A3551" s="4">
        <v>2026</v>
      </c>
      <c r="B3551" s="4" t="s">
        <v>147</v>
      </c>
      <c r="C3551" s="4" t="s">
        <v>148</v>
      </c>
      <c r="D3551" s="55">
        <v>45966</v>
      </c>
      <c r="E3551" s="4" t="s">
        <v>3708</v>
      </c>
      <c r="F3551" s="4" t="s">
        <v>3709</v>
      </c>
      <c r="G3551" s="4" t="s">
        <v>37</v>
      </c>
      <c r="H3551" s="4" t="s">
        <v>38</v>
      </c>
      <c r="I3551" s="4" t="s">
        <v>3923</v>
      </c>
      <c r="J3551" s="56">
        <v>3</v>
      </c>
      <c r="K3551" s="57">
        <v>46076</v>
      </c>
      <c r="L3551" s="4" t="s">
        <v>860</v>
      </c>
      <c r="M3551" s="4" t="s">
        <v>2983</v>
      </c>
      <c r="N3551" s="55" t="s">
        <v>3710</v>
      </c>
      <c r="O3551" s="4" t="s">
        <v>9892</v>
      </c>
      <c r="P3551" s="55">
        <v>46076</v>
      </c>
      <c r="Q3551" s="4" t="s">
        <v>9893</v>
      </c>
      <c r="R3551" s="55">
        <v>46077</v>
      </c>
      <c r="S3551" s="4" t="s">
        <v>9894</v>
      </c>
      <c r="T3551" s="7" t="s">
        <v>1921</v>
      </c>
      <c r="U3551" s="4" t="s">
        <v>150</v>
      </c>
      <c r="V3551" s="4">
        <v>300951</v>
      </c>
      <c r="W3551" s="4" t="s">
        <v>9895</v>
      </c>
      <c r="X3551" s="4">
        <v>300951</v>
      </c>
      <c r="Y3551" s="4" t="s">
        <v>9895</v>
      </c>
      <c r="Z3551" s="4">
        <v>10</v>
      </c>
      <c r="AA3551" s="4" t="s">
        <v>256</v>
      </c>
      <c r="AB3551" s="4">
        <v>10</v>
      </c>
      <c r="AC3551" s="4" t="s">
        <v>6052</v>
      </c>
      <c r="AD3551" s="36">
        <v>6</v>
      </c>
      <c r="AE3551" s="36" t="s">
        <v>9896</v>
      </c>
      <c r="AF3551" s="4"/>
      <c r="AG3551" s="4"/>
      <c r="AH3551" s="4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  <c r="AS3551" s="6"/>
      <c r="AT3551" s="6"/>
    </row>
    <row r="3552" spans="1:46" ht="15.75" customHeight="1" x14ac:dyDescent="0.35">
      <c r="A3552" s="4">
        <v>2026</v>
      </c>
      <c r="B3552" s="4" t="s">
        <v>34</v>
      </c>
      <c r="C3552" s="4" t="s">
        <v>244</v>
      </c>
      <c r="D3552" s="55">
        <v>45782</v>
      </c>
      <c r="E3552" s="4" t="s">
        <v>3708</v>
      </c>
      <c r="F3552" s="4" t="s">
        <v>3709</v>
      </c>
      <c r="G3552" s="4" t="s">
        <v>37</v>
      </c>
      <c r="H3552" s="4" t="s">
        <v>38</v>
      </c>
      <c r="I3552" s="4" t="s">
        <v>2948</v>
      </c>
      <c r="J3552" s="4">
        <v>7</v>
      </c>
      <c r="K3552" s="55">
        <v>46077</v>
      </c>
      <c r="L3552" s="4" t="s">
        <v>860</v>
      </c>
      <c r="M3552" s="4" t="s">
        <v>3632</v>
      </c>
      <c r="N3552" s="55" t="s">
        <v>4516</v>
      </c>
      <c r="O3552" s="4" t="s">
        <v>9897</v>
      </c>
      <c r="P3552" s="55">
        <v>46077</v>
      </c>
      <c r="Q3552" s="4" t="s">
        <v>9898</v>
      </c>
      <c r="R3552" s="55">
        <v>46077</v>
      </c>
      <c r="S3552" s="4" t="s">
        <v>9899</v>
      </c>
      <c r="T3552" s="7">
        <v>10</v>
      </c>
      <c r="U3552" s="4" t="s">
        <v>246</v>
      </c>
      <c r="V3552" s="4">
        <v>526</v>
      </c>
      <c r="W3552" s="4" t="s">
        <v>878</v>
      </c>
      <c r="X3552" s="4">
        <v>104</v>
      </c>
      <c r="Y3552" s="4" t="s">
        <v>879</v>
      </c>
      <c r="Z3552" s="4">
        <v>10</v>
      </c>
      <c r="AA3552" s="4" t="s">
        <v>256</v>
      </c>
      <c r="AB3552" s="4">
        <v>6</v>
      </c>
      <c r="AC3552" s="4" t="s">
        <v>880</v>
      </c>
      <c r="AD3552" s="36">
        <v>1</v>
      </c>
      <c r="AE3552" s="36" t="s">
        <v>881</v>
      </c>
      <c r="AF3552" s="4"/>
      <c r="AG3552" s="4"/>
      <c r="AH3552" s="4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  <c r="AS3552" s="6"/>
      <c r="AT3552" s="6"/>
    </row>
    <row r="3553" spans="1:46" ht="15.75" customHeight="1" x14ac:dyDescent="0.35">
      <c r="A3553" s="4">
        <v>2026</v>
      </c>
      <c r="B3553" s="4" t="s">
        <v>859</v>
      </c>
      <c r="C3553" s="4" t="s">
        <v>859</v>
      </c>
      <c r="D3553" s="55">
        <v>45996</v>
      </c>
      <c r="E3553" s="4" t="s">
        <v>3708</v>
      </c>
      <c r="F3553" s="4" t="s">
        <v>3709</v>
      </c>
      <c r="G3553" s="4" t="s">
        <v>37</v>
      </c>
      <c r="H3553" s="4" t="s">
        <v>38</v>
      </c>
      <c r="I3553" s="4" t="s">
        <v>2712</v>
      </c>
      <c r="J3553" s="4">
        <v>7</v>
      </c>
      <c r="K3553" s="55">
        <v>46078</v>
      </c>
      <c r="L3553" s="4" t="s">
        <v>860</v>
      </c>
      <c r="M3553" s="4" t="s">
        <v>3632</v>
      </c>
      <c r="N3553" s="55" t="s">
        <v>4973</v>
      </c>
      <c r="O3553" s="4" t="s">
        <v>9900</v>
      </c>
      <c r="P3553" s="55">
        <v>46078</v>
      </c>
      <c r="Q3553" s="4" t="s">
        <v>9901</v>
      </c>
      <c r="R3553" s="55">
        <v>46078</v>
      </c>
      <c r="S3553" s="4" t="s">
        <v>9902</v>
      </c>
      <c r="T3553" s="7" t="s">
        <v>1921</v>
      </c>
      <c r="U3553" s="4" t="s">
        <v>150</v>
      </c>
      <c r="V3553" s="4">
        <v>500152</v>
      </c>
      <c r="W3553" s="4" t="s">
        <v>9903</v>
      </c>
      <c r="X3553" s="4">
        <v>500152</v>
      </c>
      <c r="Y3553" s="4" t="s">
        <v>9903</v>
      </c>
      <c r="Z3553" s="4">
        <v>17</v>
      </c>
      <c r="AA3553" s="4" t="s">
        <v>319</v>
      </c>
      <c r="AB3553" s="4">
        <v>1</v>
      </c>
      <c r="AC3553" s="4" t="s">
        <v>320</v>
      </c>
      <c r="AD3553" s="36">
        <v>1</v>
      </c>
      <c r="AE3553" s="36" t="s">
        <v>320</v>
      </c>
      <c r="AF3553" s="4"/>
      <c r="AG3553" s="4"/>
      <c r="AH3553" s="4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  <c r="AS3553" s="6"/>
      <c r="AT3553" s="6"/>
    </row>
    <row r="3554" spans="1:46" ht="15.75" customHeight="1" x14ac:dyDescent="0.35">
      <c r="A3554" s="4">
        <v>2026</v>
      </c>
      <c r="B3554" s="4" t="s">
        <v>147</v>
      </c>
      <c r="C3554" s="4" t="s">
        <v>148</v>
      </c>
      <c r="D3554" s="55">
        <v>45971</v>
      </c>
      <c r="E3554" s="4" t="s">
        <v>3708</v>
      </c>
      <c r="F3554" s="4" t="s">
        <v>3709</v>
      </c>
      <c r="G3554" s="4" t="s">
        <v>37</v>
      </c>
      <c r="H3554" s="4" t="s">
        <v>38</v>
      </c>
      <c r="I3554" s="4" t="s">
        <v>2755</v>
      </c>
      <c r="J3554" s="4">
        <v>3</v>
      </c>
      <c r="K3554" s="55">
        <v>46078</v>
      </c>
      <c r="L3554" s="4" t="s">
        <v>860</v>
      </c>
      <c r="M3554" s="4" t="s">
        <v>5415</v>
      </c>
      <c r="N3554" s="55" t="s">
        <v>3710</v>
      </c>
      <c r="O3554" s="4" t="s">
        <v>9904</v>
      </c>
      <c r="P3554" s="55">
        <v>46078</v>
      </c>
      <c r="Q3554" s="4" t="s">
        <v>9905</v>
      </c>
      <c r="R3554" s="4"/>
      <c r="S3554" s="4"/>
      <c r="T3554" s="7" t="s">
        <v>1921</v>
      </c>
      <c r="U3554" s="4" t="s">
        <v>150</v>
      </c>
      <c r="V3554" s="4">
        <v>301721</v>
      </c>
      <c r="W3554" s="4" t="s">
        <v>9906</v>
      </c>
      <c r="X3554" s="4">
        <v>301721</v>
      </c>
      <c r="Y3554" s="4" t="s">
        <v>9906</v>
      </c>
      <c r="Z3554" s="4">
        <v>22</v>
      </c>
      <c r="AA3554" s="4" t="s">
        <v>108</v>
      </c>
      <c r="AB3554" s="4">
        <v>4</v>
      </c>
      <c r="AC3554" s="4" t="s">
        <v>5748</v>
      </c>
      <c r="AD3554" s="36">
        <v>4</v>
      </c>
      <c r="AE3554" s="36" t="s">
        <v>9907</v>
      </c>
      <c r="AF3554" s="4"/>
      <c r="AG3554" s="4"/>
      <c r="AH3554" s="4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  <c r="AS3554" s="6"/>
      <c r="AT3554" s="6"/>
    </row>
    <row r="3555" spans="1:46" ht="15.75" customHeight="1" x14ac:dyDescent="0.35">
      <c r="A3555" s="4">
        <v>2026</v>
      </c>
      <c r="B3555" s="4" t="s">
        <v>147</v>
      </c>
      <c r="C3555" s="4" t="s">
        <v>148</v>
      </c>
      <c r="D3555" s="55">
        <v>46035</v>
      </c>
      <c r="E3555" s="4" t="s">
        <v>3708</v>
      </c>
      <c r="F3555" s="4" t="s">
        <v>3709</v>
      </c>
      <c r="G3555" s="4" t="s">
        <v>37</v>
      </c>
      <c r="H3555" s="4" t="s">
        <v>38</v>
      </c>
      <c r="I3555" s="4" t="s">
        <v>2948</v>
      </c>
      <c r="J3555" s="4">
        <v>4</v>
      </c>
      <c r="K3555" s="55">
        <v>46134</v>
      </c>
      <c r="L3555" s="4" t="s">
        <v>860</v>
      </c>
      <c r="M3555" s="4" t="s">
        <v>4665</v>
      </c>
      <c r="N3555" s="55" t="s">
        <v>3710</v>
      </c>
      <c r="O3555" s="4" t="s">
        <v>9908</v>
      </c>
      <c r="P3555" s="55">
        <v>46134</v>
      </c>
      <c r="Q3555" s="4" t="s">
        <v>9909</v>
      </c>
      <c r="R3555" s="55">
        <v>46134</v>
      </c>
      <c r="S3555" s="4" t="s">
        <v>9910</v>
      </c>
      <c r="T3555" s="7" t="s">
        <v>1921</v>
      </c>
      <c r="U3555" s="4" t="s">
        <v>150</v>
      </c>
      <c r="V3555" s="4">
        <v>300399</v>
      </c>
      <c r="W3555" s="4" t="s">
        <v>9911</v>
      </c>
      <c r="X3555" s="4">
        <v>300399</v>
      </c>
      <c r="Y3555" s="4" t="s">
        <v>9911</v>
      </c>
      <c r="Z3555" s="4">
        <v>4</v>
      </c>
      <c r="AA3555" s="4" t="s">
        <v>301</v>
      </c>
      <c r="AB3555" s="56">
        <v>5</v>
      </c>
      <c r="AC3555" s="56" t="s">
        <v>2628</v>
      </c>
      <c r="AD3555" s="36">
        <v>5</v>
      </c>
      <c r="AE3555" s="36" t="s">
        <v>2628</v>
      </c>
      <c r="AF3555" s="4"/>
      <c r="AG3555" s="4"/>
      <c r="AH3555" s="4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  <c r="AS3555" s="6"/>
      <c r="AT3555" s="6"/>
    </row>
    <row r="3556" spans="1:46" ht="15.75" customHeight="1" x14ac:dyDescent="0.35">
      <c r="A3556" s="4">
        <v>2026</v>
      </c>
      <c r="B3556" s="4" t="s">
        <v>147</v>
      </c>
      <c r="C3556" s="4" t="s">
        <v>148</v>
      </c>
      <c r="D3556" s="55">
        <v>46057</v>
      </c>
      <c r="E3556" s="4" t="s">
        <v>3708</v>
      </c>
      <c r="F3556" s="4" t="s">
        <v>3709</v>
      </c>
      <c r="G3556" s="4" t="s">
        <v>37</v>
      </c>
      <c r="H3556" s="4" t="s">
        <v>38</v>
      </c>
      <c r="I3556" s="4" t="s">
        <v>2755</v>
      </c>
      <c r="J3556" s="56">
        <v>7</v>
      </c>
      <c r="K3556" s="57">
        <v>46182</v>
      </c>
      <c r="L3556" s="4" t="s">
        <v>860</v>
      </c>
      <c r="M3556" s="4" t="s">
        <v>2949</v>
      </c>
      <c r="N3556" s="55" t="s">
        <v>3710</v>
      </c>
      <c r="O3556" s="4" t="s">
        <v>8093</v>
      </c>
      <c r="P3556" s="55">
        <v>46182</v>
      </c>
      <c r="Q3556" s="4" t="s">
        <v>9912</v>
      </c>
      <c r="R3556" s="55">
        <v>46182</v>
      </c>
      <c r="S3556" s="4" t="s">
        <v>9913</v>
      </c>
      <c r="T3556" s="61" t="s">
        <v>1921</v>
      </c>
      <c r="U3556" s="56" t="s">
        <v>150</v>
      </c>
      <c r="V3556" s="56">
        <v>301727</v>
      </c>
      <c r="W3556" s="56" t="s">
        <v>9914</v>
      </c>
      <c r="X3556" s="56">
        <v>301727</v>
      </c>
      <c r="Y3556" s="56" t="s">
        <v>9914</v>
      </c>
      <c r="Z3556" s="56">
        <v>22</v>
      </c>
      <c r="AA3556" s="56" t="s">
        <v>108</v>
      </c>
      <c r="AB3556" s="56">
        <v>5</v>
      </c>
      <c r="AC3556" s="56" t="s">
        <v>1566</v>
      </c>
      <c r="AD3556" s="37">
        <v>4</v>
      </c>
      <c r="AE3556" s="37" t="s">
        <v>9915</v>
      </c>
      <c r="AF3556" s="4"/>
      <c r="AG3556" s="4"/>
      <c r="AH3556" s="4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</row>
    <row r="3557" spans="1:46" ht="15.75" customHeight="1" x14ac:dyDescent="0.35">
      <c r="A3557" s="4">
        <v>2026</v>
      </c>
      <c r="B3557" s="4" t="s">
        <v>147</v>
      </c>
      <c r="C3557" s="4" t="s">
        <v>148</v>
      </c>
      <c r="D3557" s="55">
        <v>46073</v>
      </c>
      <c r="E3557" s="4" t="s">
        <v>3708</v>
      </c>
      <c r="F3557" s="4" t="s">
        <v>3709</v>
      </c>
      <c r="G3557" s="4" t="s">
        <v>37</v>
      </c>
      <c r="H3557" s="4" t="s">
        <v>38</v>
      </c>
      <c r="I3557" s="4" t="s">
        <v>3923</v>
      </c>
      <c r="J3557" s="4">
        <v>3</v>
      </c>
      <c r="K3557" s="55">
        <v>46139</v>
      </c>
      <c r="L3557" s="4" t="s">
        <v>860</v>
      </c>
      <c r="M3557" s="4" t="s">
        <v>2983</v>
      </c>
      <c r="N3557" s="55" t="s">
        <v>4546</v>
      </c>
      <c r="O3557" s="4" t="s">
        <v>9916</v>
      </c>
      <c r="P3557" s="55">
        <v>46139</v>
      </c>
      <c r="Q3557" s="4" t="s">
        <v>9917</v>
      </c>
      <c r="R3557" s="55">
        <v>46139</v>
      </c>
      <c r="S3557" s="4" t="s">
        <v>9918</v>
      </c>
      <c r="T3557" s="7" t="s">
        <v>1921</v>
      </c>
      <c r="U3557" s="4" t="s">
        <v>150</v>
      </c>
      <c r="V3557" s="4">
        <v>300932</v>
      </c>
      <c r="W3557" s="4" t="s">
        <v>9919</v>
      </c>
      <c r="X3557" s="4">
        <v>300932</v>
      </c>
      <c r="Y3557" s="4" t="s">
        <v>9919</v>
      </c>
      <c r="Z3557" s="4">
        <v>10</v>
      </c>
      <c r="AA3557" s="4" t="s">
        <v>256</v>
      </c>
      <c r="AB3557" s="4">
        <v>6</v>
      </c>
      <c r="AC3557" s="4" t="s">
        <v>880</v>
      </c>
      <c r="AD3557" s="36">
        <v>6</v>
      </c>
      <c r="AE3557" s="36" t="s">
        <v>9920</v>
      </c>
      <c r="AF3557" s="4"/>
      <c r="AG3557" s="4"/>
      <c r="AH3557" s="4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</row>
    <row r="3558" spans="1:46" ht="15.75" customHeight="1" x14ac:dyDescent="0.35">
      <c r="A3558" s="4">
        <v>2026</v>
      </c>
      <c r="B3558" s="4" t="s">
        <v>147</v>
      </c>
      <c r="C3558" s="4" t="s">
        <v>148</v>
      </c>
      <c r="D3558" s="55">
        <v>46080</v>
      </c>
      <c r="E3558" s="4" t="s">
        <v>3708</v>
      </c>
      <c r="F3558" s="4" t="s">
        <v>3709</v>
      </c>
      <c r="G3558" s="4" t="s">
        <v>37</v>
      </c>
      <c r="H3558" s="4" t="s">
        <v>38</v>
      </c>
      <c r="I3558" s="4" t="s">
        <v>4520</v>
      </c>
      <c r="J3558" s="4">
        <v>4</v>
      </c>
      <c r="K3558" s="55">
        <v>46155</v>
      </c>
      <c r="L3558" s="4" t="s">
        <v>860</v>
      </c>
      <c r="M3558" s="4" t="s">
        <v>3185</v>
      </c>
      <c r="N3558" s="55" t="s">
        <v>3710</v>
      </c>
      <c r="O3558" s="4" t="s">
        <v>9921</v>
      </c>
      <c r="P3558" s="55">
        <v>46155</v>
      </c>
      <c r="Q3558" s="4" t="s">
        <v>9922</v>
      </c>
      <c r="R3558" s="55">
        <v>46155</v>
      </c>
      <c r="S3558" s="4" t="s">
        <v>9923</v>
      </c>
      <c r="T3558" s="7" t="s">
        <v>1921</v>
      </c>
      <c r="U3558" s="4" t="s">
        <v>150</v>
      </c>
      <c r="V3558" s="4">
        <v>301179</v>
      </c>
      <c r="W3558" s="4" t="s">
        <v>9924</v>
      </c>
      <c r="X3558" s="4">
        <v>301179</v>
      </c>
      <c r="Y3558" s="4" t="s">
        <v>9924</v>
      </c>
      <c r="Z3558" s="4">
        <v>13</v>
      </c>
      <c r="AA3558" s="4" t="s">
        <v>314</v>
      </c>
      <c r="AB3558" s="4">
        <v>8</v>
      </c>
      <c r="AC3558" s="4" t="s">
        <v>2132</v>
      </c>
      <c r="AD3558" s="48">
        <v>4</v>
      </c>
      <c r="AE3558" s="48" t="s">
        <v>9925</v>
      </c>
      <c r="AF3558" s="4"/>
      <c r="AG3558" s="4"/>
      <c r="AH3558" s="4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</row>
    <row r="3559" spans="1:46" ht="15.75" customHeight="1" x14ac:dyDescent="0.35">
      <c r="A3559" s="4">
        <v>2026</v>
      </c>
      <c r="B3559" s="4" t="s">
        <v>147</v>
      </c>
      <c r="C3559" s="4" t="s">
        <v>148</v>
      </c>
      <c r="D3559" s="55">
        <v>46073</v>
      </c>
      <c r="E3559" s="4" t="s">
        <v>3708</v>
      </c>
      <c r="F3559" s="4" t="s">
        <v>3709</v>
      </c>
      <c r="G3559" s="4" t="s">
        <v>37</v>
      </c>
      <c r="H3559" s="4" t="s">
        <v>38</v>
      </c>
      <c r="I3559" s="4" t="s">
        <v>3923</v>
      </c>
      <c r="J3559" s="4">
        <v>4</v>
      </c>
      <c r="K3559" s="55">
        <v>46129</v>
      </c>
      <c r="L3559" s="4" t="s">
        <v>860</v>
      </c>
      <c r="M3559" s="4" t="s">
        <v>2983</v>
      </c>
      <c r="N3559" s="55" t="s">
        <v>3710</v>
      </c>
      <c r="O3559" s="4" t="s">
        <v>9926</v>
      </c>
      <c r="P3559" s="55">
        <v>46129</v>
      </c>
      <c r="Q3559" s="4" t="s">
        <v>9927</v>
      </c>
      <c r="R3559" s="4"/>
      <c r="S3559" s="4"/>
      <c r="T3559" s="7" t="s">
        <v>1921</v>
      </c>
      <c r="U3559" s="4" t="s">
        <v>150</v>
      </c>
      <c r="V3559" s="4">
        <v>300892</v>
      </c>
      <c r="W3559" s="4" t="s">
        <v>2275</v>
      </c>
      <c r="X3559" s="4">
        <v>300892</v>
      </c>
      <c r="Y3559" s="4" t="s">
        <v>2275</v>
      </c>
      <c r="Z3559" s="4">
        <v>10</v>
      </c>
      <c r="AA3559" s="4" t="s">
        <v>256</v>
      </c>
      <c r="AB3559" s="4">
        <v>1</v>
      </c>
      <c r="AC3559" s="4" t="s">
        <v>256</v>
      </c>
      <c r="AD3559" s="36">
        <v>8</v>
      </c>
      <c r="AE3559" s="36" t="s">
        <v>2276</v>
      </c>
      <c r="AF3559" s="4"/>
      <c r="AG3559" s="4"/>
      <c r="AH3559" s="4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</row>
    <row r="3560" spans="1:46" ht="15.75" customHeight="1" x14ac:dyDescent="0.35">
      <c r="A3560" s="4">
        <v>2026</v>
      </c>
      <c r="B3560" s="4" t="s">
        <v>147</v>
      </c>
      <c r="C3560" s="4" t="s">
        <v>148</v>
      </c>
      <c r="D3560" s="55">
        <v>46055</v>
      </c>
      <c r="E3560" s="4" t="s">
        <v>3708</v>
      </c>
      <c r="F3560" s="4" t="s">
        <v>3709</v>
      </c>
      <c r="G3560" s="4" t="s">
        <v>37</v>
      </c>
      <c r="H3560" s="4" t="s">
        <v>38</v>
      </c>
      <c r="I3560" s="4" t="s">
        <v>5120</v>
      </c>
      <c r="J3560" s="4">
        <v>2</v>
      </c>
      <c r="K3560" s="55">
        <v>46086</v>
      </c>
      <c r="L3560" s="4" t="s">
        <v>860</v>
      </c>
      <c r="M3560" s="4" t="s">
        <v>5415</v>
      </c>
      <c r="N3560" s="55" t="s">
        <v>3710</v>
      </c>
      <c r="O3560" s="4" t="s">
        <v>9928</v>
      </c>
      <c r="P3560" s="55">
        <v>46086</v>
      </c>
      <c r="Q3560" s="4" t="s">
        <v>9929</v>
      </c>
      <c r="R3560" s="4"/>
      <c r="S3560" s="4"/>
      <c r="T3560" s="7" t="s">
        <v>1921</v>
      </c>
      <c r="U3560" s="4" t="s">
        <v>150</v>
      </c>
      <c r="V3560" s="4">
        <v>300192</v>
      </c>
      <c r="W3560" s="4" t="s">
        <v>9930</v>
      </c>
      <c r="X3560" s="4">
        <v>300192</v>
      </c>
      <c r="Y3560" s="4" t="s">
        <v>9930</v>
      </c>
      <c r="Z3560" s="4">
        <v>2</v>
      </c>
      <c r="AA3560" s="4" t="s">
        <v>72</v>
      </c>
      <c r="AB3560" s="4">
        <v>14</v>
      </c>
      <c r="AC3560" s="4" t="s">
        <v>2364</v>
      </c>
      <c r="AD3560" s="36">
        <v>4</v>
      </c>
      <c r="AE3560" s="36" t="s">
        <v>9931</v>
      </c>
      <c r="AF3560" s="4"/>
      <c r="AG3560" s="4"/>
      <c r="AH3560" s="4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</row>
    <row r="3561" spans="1:46" ht="15.75" customHeight="1" x14ac:dyDescent="0.35">
      <c r="A3561" s="4">
        <v>2026</v>
      </c>
      <c r="B3561" s="4" t="s">
        <v>147</v>
      </c>
      <c r="C3561" s="4" t="s">
        <v>148</v>
      </c>
      <c r="D3561" s="55">
        <v>46079</v>
      </c>
      <c r="E3561" s="4" t="s">
        <v>3708</v>
      </c>
      <c r="F3561" s="4" t="s">
        <v>3709</v>
      </c>
      <c r="G3561" s="4" t="s">
        <v>37</v>
      </c>
      <c r="H3561" s="4" t="s">
        <v>38</v>
      </c>
      <c r="I3561" s="4" t="s">
        <v>2755</v>
      </c>
      <c r="J3561" s="4">
        <v>2</v>
      </c>
      <c r="K3561" s="55">
        <v>46105</v>
      </c>
      <c r="L3561" s="4" t="s">
        <v>860</v>
      </c>
      <c r="M3561" s="4" t="s">
        <v>5415</v>
      </c>
      <c r="N3561" s="55" t="s">
        <v>3710</v>
      </c>
      <c r="O3561" s="4" t="s">
        <v>9932</v>
      </c>
      <c r="P3561" s="55">
        <v>46105</v>
      </c>
      <c r="Q3561" s="4" t="s">
        <v>9933</v>
      </c>
      <c r="R3561" s="55">
        <v>46105</v>
      </c>
      <c r="S3561" s="4" t="s">
        <v>9934</v>
      </c>
      <c r="T3561" s="61">
        <v>0</v>
      </c>
      <c r="U3561" s="56" t="s">
        <v>150</v>
      </c>
      <c r="V3561" s="56">
        <v>300749</v>
      </c>
      <c r="W3561" s="56" t="s">
        <v>613</v>
      </c>
      <c r="X3561" s="56">
        <v>300749</v>
      </c>
      <c r="Y3561" s="56" t="s">
        <v>613</v>
      </c>
      <c r="Z3561" s="56">
        <v>8</v>
      </c>
      <c r="AA3561" s="56" t="s">
        <v>191</v>
      </c>
      <c r="AB3561" s="56">
        <v>9</v>
      </c>
      <c r="AC3561" s="56" t="s">
        <v>260</v>
      </c>
      <c r="AD3561" s="37">
        <v>2</v>
      </c>
      <c r="AE3561" s="37" t="s">
        <v>6425</v>
      </c>
      <c r="AF3561" s="4"/>
      <c r="AG3561" s="4"/>
      <c r="AH3561" s="4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</row>
    <row r="3562" spans="1:46" ht="15.75" customHeight="1" x14ac:dyDescent="0.35">
      <c r="A3562" s="4">
        <v>2026</v>
      </c>
      <c r="B3562" s="4" t="s">
        <v>147</v>
      </c>
      <c r="C3562" s="4" t="s">
        <v>148</v>
      </c>
      <c r="D3562" s="55">
        <v>45950</v>
      </c>
      <c r="E3562" s="4" t="s">
        <v>3708</v>
      </c>
      <c r="F3562" s="4" t="s">
        <v>3709</v>
      </c>
      <c r="G3562" s="4" t="s">
        <v>37</v>
      </c>
      <c r="H3562" s="4" t="s">
        <v>38</v>
      </c>
      <c r="I3562" s="4" t="s">
        <v>2755</v>
      </c>
      <c r="J3562" s="4">
        <v>3</v>
      </c>
      <c r="K3562" s="55">
        <v>46083</v>
      </c>
      <c r="L3562" s="4" t="s">
        <v>860</v>
      </c>
      <c r="M3562" s="4" t="s">
        <v>5415</v>
      </c>
      <c r="N3562" s="55" t="s">
        <v>3710</v>
      </c>
      <c r="O3562" s="4" t="s">
        <v>9935</v>
      </c>
      <c r="P3562" s="55">
        <v>46083</v>
      </c>
      <c r="Q3562" s="4" t="s">
        <v>9936</v>
      </c>
      <c r="R3562" s="55">
        <v>46083</v>
      </c>
      <c r="S3562" s="4" t="s">
        <v>9937</v>
      </c>
      <c r="T3562" s="7" t="s">
        <v>1921</v>
      </c>
      <c r="U3562" s="4" t="s">
        <v>150</v>
      </c>
      <c r="V3562" s="4">
        <v>301743</v>
      </c>
      <c r="W3562" s="4" t="s">
        <v>9938</v>
      </c>
      <c r="X3562" s="4">
        <v>301743</v>
      </c>
      <c r="Y3562" s="4" t="s">
        <v>9938</v>
      </c>
      <c r="Z3562" s="4">
        <v>22</v>
      </c>
      <c r="AA3562" s="4" t="s">
        <v>108</v>
      </c>
      <c r="AB3562" s="4">
        <v>7</v>
      </c>
      <c r="AC3562" s="4" t="s">
        <v>1554</v>
      </c>
      <c r="AD3562" s="36">
        <v>4</v>
      </c>
      <c r="AE3562" s="36" t="s">
        <v>9939</v>
      </c>
      <c r="AF3562" s="4"/>
      <c r="AG3562" s="4"/>
      <c r="AH3562" s="4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</row>
    <row r="3563" spans="1:46" ht="15.75" customHeight="1" x14ac:dyDescent="0.35">
      <c r="A3563" s="4">
        <v>2026</v>
      </c>
      <c r="B3563" s="4" t="s">
        <v>147</v>
      </c>
      <c r="C3563" s="4" t="s">
        <v>148</v>
      </c>
      <c r="D3563" s="55">
        <v>46055</v>
      </c>
      <c r="E3563" s="4" t="s">
        <v>3708</v>
      </c>
      <c r="F3563" s="4" t="s">
        <v>3709</v>
      </c>
      <c r="G3563" s="4" t="s">
        <v>37</v>
      </c>
      <c r="H3563" s="4" t="s">
        <v>38</v>
      </c>
      <c r="I3563" s="4" t="s">
        <v>2755</v>
      </c>
      <c r="J3563" s="4">
        <v>4</v>
      </c>
      <c r="K3563" s="55">
        <v>46086</v>
      </c>
      <c r="L3563" s="4" t="s">
        <v>860</v>
      </c>
      <c r="M3563" s="4" t="s">
        <v>5415</v>
      </c>
      <c r="N3563" s="55" t="s">
        <v>3710</v>
      </c>
      <c r="O3563" s="4" t="s">
        <v>9928</v>
      </c>
      <c r="P3563" s="55">
        <v>46086</v>
      </c>
      <c r="Q3563" s="4" t="s">
        <v>9940</v>
      </c>
      <c r="R3563" s="4"/>
      <c r="S3563" s="4"/>
      <c r="T3563" s="7" t="s">
        <v>1921</v>
      </c>
      <c r="U3563" s="4" t="s">
        <v>150</v>
      </c>
      <c r="V3563" s="4">
        <v>301738</v>
      </c>
      <c r="W3563" s="4" t="s">
        <v>9941</v>
      </c>
      <c r="X3563" s="4">
        <v>301738</v>
      </c>
      <c r="Y3563" s="4" t="s">
        <v>9941</v>
      </c>
      <c r="Z3563" s="4">
        <v>22</v>
      </c>
      <c r="AA3563" s="4" t="s">
        <v>108</v>
      </c>
      <c r="AB3563" s="4">
        <v>6</v>
      </c>
      <c r="AC3563" s="4" t="s">
        <v>3012</v>
      </c>
      <c r="AD3563" s="36">
        <v>4</v>
      </c>
      <c r="AE3563" s="36" t="s">
        <v>9942</v>
      </c>
      <c r="AF3563" s="4"/>
      <c r="AG3563" s="4"/>
      <c r="AH3563" s="4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</row>
    <row r="3564" spans="1:46" ht="15.75" customHeight="1" x14ac:dyDescent="0.35">
      <c r="A3564" s="4">
        <v>2026</v>
      </c>
      <c r="B3564" s="4" t="s">
        <v>147</v>
      </c>
      <c r="C3564" s="4" t="s">
        <v>148</v>
      </c>
      <c r="D3564" s="55">
        <v>46076</v>
      </c>
      <c r="E3564" s="4" t="s">
        <v>3708</v>
      </c>
      <c r="F3564" s="4" t="s">
        <v>3709</v>
      </c>
      <c r="G3564" s="4" t="s">
        <v>37</v>
      </c>
      <c r="H3564" s="4" t="s">
        <v>38</v>
      </c>
      <c r="I3564" s="4" t="s">
        <v>4539</v>
      </c>
      <c r="J3564" s="4">
        <v>4</v>
      </c>
      <c r="K3564" s="55">
        <v>46163</v>
      </c>
      <c r="L3564" s="4" t="s">
        <v>860</v>
      </c>
      <c r="M3564" s="4" t="s">
        <v>4665</v>
      </c>
      <c r="N3564" s="55" t="s">
        <v>3710</v>
      </c>
      <c r="O3564" s="4" t="s">
        <v>9943</v>
      </c>
      <c r="P3564" s="55">
        <v>46163</v>
      </c>
      <c r="Q3564" s="4" t="s">
        <v>9944</v>
      </c>
      <c r="R3564" s="55">
        <v>46163</v>
      </c>
      <c r="S3564" s="4" t="s">
        <v>9945</v>
      </c>
      <c r="T3564" s="7">
        <v>0</v>
      </c>
      <c r="U3564" s="4" t="s">
        <v>150</v>
      </c>
      <c r="V3564" s="4">
        <v>301890</v>
      </c>
      <c r="W3564" s="4" t="s">
        <v>5133</v>
      </c>
      <c r="X3564" s="4">
        <v>301890</v>
      </c>
      <c r="Y3564" s="4" t="s">
        <v>5133</v>
      </c>
      <c r="Z3564" s="4">
        <v>5</v>
      </c>
      <c r="AA3564" s="4" t="s">
        <v>77</v>
      </c>
      <c r="AB3564" s="4">
        <v>5</v>
      </c>
      <c r="AC3564" s="4" t="s">
        <v>773</v>
      </c>
      <c r="AD3564" s="36">
        <v>13</v>
      </c>
      <c r="AE3564" s="36" t="s">
        <v>5134</v>
      </c>
      <c r="AF3564" s="4"/>
      <c r="AG3564" s="4"/>
      <c r="AH3564" s="4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</row>
    <row r="3565" spans="1:46" ht="15.75" customHeight="1" x14ac:dyDescent="0.35">
      <c r="A3565" s="4">
        <v>2026</v>
      </c>
      <c r="B3565" s="4" t="s">
        <v>147</v>
      </c>
      <c r="C3565" s="4" t="s">
        <v>148</v>
      </c>
      <c r="D3565" s="55">
        <v>46070</v>
      </c>
      <c r="E3565" s="4" t="s">
        <v>3708</v>
      </c>
      <c r="F3565" s="4" t="s">
        <v>3709</v>
      </c>
      <c r="G3565" s="4" t="s">
        <v>37</v>
      </c>
      <c r="H3565" s="4" t="s">
        <v>38</v>
      </c>
      <c r="I3565" s="4" t="s">
        <v>5120</v>
      </c>
      <c r="J3565" s="4">
        <v>7</v>
      </c>
      <c r="K3565" s="55">
        <v>46183</v>
      </c>
      <c r="L3565" s="4" t="s">
        <v>860</v>
      </c>
      <c r="M3565" s="4" t="s">
        <v>4545</v>
      </c>
      <c r="N3565" s="55" t="s">
        <v>3710</v>
      </c>
      <c r="O3565" s="4" t="s">
        <v>9946</v>
      </c>
      <c r="P3565" s="55">
        <v>46183</v>
      </c>
      <c r="Q3565" s="4" t="s">
        <v>9947</v>
      </c>
      <c r="R3565" s="55">
        <v>46183</v>
      </c>
      <c r="S3565" s="4" t="s">
        <v>9948</v>
      </c>
      <c r="T3565" s="7">
        <v>0</v>
      </c>
      <c r="U3565" s="4" t="s">
        <v>150</v>
      </c>
      <c r="V3565" s="4">
        <v>301059</v>
      </c>
      <c r="W3565" s="4" t="s">
        <v>9949</v>
      </c>
      <c r="X3565" s="4">
        <v>301059</v>
      </c>
      <c r="Y3565" s="4" t="s">
        <v>9949</v>
      </c>
      <c r="Z3565" s="4">
        <v>12</v>
      </c>
      <c r="AA3565" s="4" t="s">
        <v>83</v>
      </c>
      <c r="AB3565" s="4">
        <v>4</v>
      </c>
      <c r="AC3565" s="4" t="s">
        <v>2670</v>
      </c>
      <c r="AD3565" s="36">
        <v>8</v>
      </c>
      <c r="AE3565" s="36" t="s">
        <v>9950</v>
      </c>
      <c r="AF3565" s="4"/>
      <c r="AG3565" s="4"/>
      <c r="AH3565" s="4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</row>
    <row r="3566" spans="1:46" ht="15.75" customHeight="1" x14ac:dyDescent="0.35">
      <c r="A3566" s="4">
        <v>2026</v>
      </c>
      <c r="B3566" s="4" t="s">
        <v>147</v>
      </c>
      <c r="C3566" s="4" t="s">
        <v>148</v>
      </c>
      <c r="D3566" s="55">
        <v>46090</v>
      </c>
      <c r="E3566" s="4" t="s">
        <v>3708</v>
      </c>
      <c r="F3566" s="4" t="s">
        <v>3709</v>
      </c>
      <c r="G3566" s="4" t="s">
        <v>37</v>
      </c>
      <c r="H3566" s="4" t="s">
        <v>4538</v>
      </c>
      <c r="I3566" s="4" t="s">
        <v>2755</v>
      </c>
      <c r="J3566" s="4">
        <v>1</v>
      </c>
      <c r="K3566" s="55">
        <v>46090</v>
      </c>
      <c r="L3566" s="4" t="s">
        <v>4540</v>
      </c>
      <c r="M3566" s="4" t="s">
        <v>9951</v>
      </c>
      <c r="N3566" s="55" t="s">
        <v>3710</v>
      </c>
      <c r="O3566" s="4"/>
      <c r="P3566" s="55"/>
      <c r="Q3566" s="4"/>
      <c r="R3566" s="4"/>
      <c r="S3566" s="4"/>
      <c r="T3566" s="7" t="s">
        <v>1921</v>
      </c>
      <c r="U3566" s="4" t="s">
        <v>150</v>
      </c>
      <c r="V3566" s="4">
        <v>300714</v>
      </c>
      <c r="W3566" s="4" t="s">
        <v>9952</v>
      </c>
      <c r="X3566" s="4">
        <v>300714</v>
      </c>
      <c r="Y3566" s="4" t="s">
        <v>9952</v>
      </c>
      <c r="Z3566" s="4">
        <v>8</v>
      </c>
      <c r="AA3566" s="4" t="s">
        <v>191</v>
      </c>
      <c r="AB3566" s="4">
        <v>4</v>
      </c>
      <c r="AC3566" s="4" t="s">
        <v>2284</v>
      </c>
      <c r="AD3566" s="36">
        <v>7</v>
      </c>
      <c r="AE3566" s="36" t="s">
        <v>9953</v>
      </c>
      <c r="AF3566" s="4"/>
      <c r="AG3566" s="4"/>
      <c r="AH3566" s="4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</row>
    <row r="3567" spans="1:46" ht="15.75" customHeight="1" x14ac:dyDescent="0.35">
      <c r="A3567" s="4">
        <v>2026</v>
      </c>
      <c r="B3567" s="4" t="s">
        <v>147</v>
      </c>
      <c r="C3567" s="4" t="s">
        <v>148</v>
      </c>
      <c r="D3567" s="55">
        <v>46085</v>
      </c>
      <c r="E3567" s="4" t="s">
        <v>3708</v>
      </c>
      <c r="F3567" s="4" t="s">
        <v>3709</v>
      </c>
      <c r="G3567" s="4" t="s">
        <v>37</v>
      </c>
      <c r="H3567" s="4" t="s">
        <v>4538</v>
      </c>
      <c r="I3567" s="4" t="s">
        <v>4520</v>
      </c>
      <c r="J3567" s="4">
        <v>3</v>
      </c>
      <c r="K3567" s="55">
        <v>46219</v>
      </c>
      <c r="L3567" s="4" t="s">
        <v>7513</v>
      </c>
      <c r="M3567" s="4" t="s">
        <v>9954</v>
      </c>
      <c r="N3567" s="55" t="s">
        <v>3710</v>
      </c>
      <c r="O3567" s="4"/>
      <c r="P3567" s="55"/>
      <c r="Q3567" s="4"/>
      <c r="R3567" s="4"/>
      <c r="S3567" s="4"/>
      <c r="T3567" s="7" t="s">
        <v>1921</v>
      </c>
      <c r="U3567" s="4" t="s">
        <v>150</v>
      </c>
      <c r="V3567" s="4">
        <v>301192</v>
      </c>
      <c r="W3567" s="4" t="s">
        <v>9955</v>
      </c>
      <c r="X3567" s="4">
        <v>301192</v>
      </c>
      <c r="Y3567" s="4" t="s">
        <v>9955</v>
      </c>
      <c r="Z3567" s="4">
        <v>13</v>
      </c>
      <c r="AA3567" s="4" t="s">
        <v>314</v>
      </c>
      <c r="AB3567" s="4">
        <v>9</v>
      </c>
      <c r="AC3567" s="4" t="s">
        <v>808</v>
      </c>
      <c r="AD3567" s="36">
        <v>4</v>
      </c>
      <c r="AE3567" s="36" t="s">
        <v>9956</v>
      </c>
      <c r="AF3567" s="4"/>
      <c r="AG3567" s="4"/>
      <c r="AH3567" s="4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</row>
    <row r="3568" spans="1:46" ht="15.75" customHeight="1" x14ac:dyDescent="0.35">
      <c r="A3568" s="4">
        <v>2026</v>
      </c>
      <c r="B3568" s="4" t="s">
        <v>147</v>
      </c>
      <c r="C3568" s="4" t="s">
        <v>148</v>
      </c>
      <c r="D3568" s="55">
        <v>46090</v>
      </c>
      <c r="E3568" s="4" t="s">
        <v>4420</v>
      </c>
      <c r="F3568" s="4" t="s">
        <v>3709</v>
      </c>
      <c r="G3568" s="4" t="s">
        <v>921</v>
      </c>
      <c r="H3568" s="4" t="s">
        <v>38</v>
      </c>
      <c r="I3568" s="4" t="s">
        <v>3923</v>
      </c>
      <c r="J3568" s="4">
        <v>3</v>
      </c>
      <c r="K3568" s="55">
        <v>46129</v>
      </c>
      <c r="L3568" s="4" t="s">
        <v>860</v>
      </c>
      <c r="M3568" s="4" t="s">
        <v>2983</v>
      </c>
      <c r="N3568" s="55" t="s">
        <v>4546</v>
      </c>
      <c r="O3568" s="4" t="s">
        <v>9957</v>
      </c>
      <c r="P3568" s="55">
        <v>46129</v>
      </c>
      <c r="Q3568" s="4" t="s">
        <v>9958</v>
      </c>
      <c r="R3568" s="4"/>
      <c r="S3568" s="4"/>
      <c r="T3568" s="7">
        <v>0</v>
      </c>
      <c r="U3568" s="4" t="s">
        <v>150</v>
      </c>
      <c r="V3568" s="4">
        <v>301870</v>
      </c>
      <c r="W3568" s="4" t="s">
        <v>4596</v>
      </c>
      <c r="X3568" s="4">
        <v>301870</v>
      </c>
      <c r="Y3568" s="4" t="s">
        <v>4596</v>
      </c>
      <c r="Z3568" s="4">
        <v>10</v>
      </c>
      <c r="AA3568" s="4" t="s">
        <v>256</v>
      </c>
      <c r="AB3568" s="4">
        <v>6</v>
      </c>
      <c r="AC3568" s="4" t="s">
        <v>880</v>
      </c>
      <c r="AD3568" s="36">
        <v>8</v>
      </c>
      <c r="AE3568" s="36" t="s">
        <v>4597</v>
      </c>
      <c r="AF3568" s="4"/>
      <c r="AG3568" s="4"/>
      <c r="AH3568" s="4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</row>
    <row r="3569" spans="1:46" ht="15.75" customHeight="1" x14ac:dyDescent="0.35">
      <c r="A3569" s="4">
        <v>2026</v>
      </c>
      <c r="B3569" s="4" t="s">
        <v>34</v>
      </c>
      <c r="C3569" s="4" t="s">
        <v>244</v>
      </c>
      <c r="D3569" s="55">
        <v>46000</v>
      </c>
      <c r="E3569" s="4" t="s">
        <v>3708</v>
      </c>
      <c r="F3569" s="4" t="s">
        <v>3709</v>
      </c>
      <c r="G3569" s="4" t="s">
        <v>37</v>
      </c>
      <c r="H3569" s="4" t="s">
        <v>38</v>
      </c>
      <c r="I3569" s="4" t="s">
        <v>2948</v>
      </c>
      <c r="J3569" s="4">
        <v>6</v>
      </c>
      <c r="K3569" s="55">
        <v>46101</v>
      </c>
      <c r="L3569" s="4" t="s">
        <v>860</v>
      </c>
      <c r="M3569" s="4" t="s">
        <v>3632</v>
      </c>
      <c r="N3569" s="55" t="s">
        <v>4516</v>
      </c>
      <c r="O3569" s="4" t="s">
        <v>9959</v>
      </c>
      <c r="P3569" s="55">
        <v>46101</v>
      </c>
      <c r="Q3569" s="4" t="s">
        <v>9960</v>
      </c>
      <c r="R3569" s="55">
        <v>46101</v>
      </c>
      <c r="S3569" s="4" t="s">
        <v>9961</v>
      </c>
      <c r="T3569" s="7">
        <v>10</v>
      </c>
      <c r="U3569" s="4" t="s">
        <v>246</v>
      </c>
      <c r="V3569" s="4">
        <v>556</v>
      </c>
      <c r="W3569" s="4" t="s">
        <v>258</v>
      </c>
      <c r="X3569" s="4">
        <v>1549</v>
      </c>
      <c r="Y3569" s="4" t="s">
        <v>259</v>
      </c>
      <c r="Z3569" s="4">
        <v>8</v>
      </c>
      <c r="AA3569" s="4" t="s">
        <v>191</v>
      </c>
      <c r="AB3569" s="4">
        <v>9</v>
      </c>
      <c r="AC3569" s="4" t="s">
        <v>260</v>
      </c>
      <c r="AD3569" s="36">
        <v>1</v>
      </c>
      <c r="AE3569" s="36" t="s">
        <v>261</v>
      </c>
      <c r="AF3569" s="4"/>
      <c r="AG3569" s="4"/>
      <c r="AH3569" s="4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</row>
    <row r="3570" spans="1:46" ht="15.75" customHeight="1" x14ac:dyDescent="0.35">
      <c r="A3570" s="4">
        <v>2026</v>
      </c>
      <c r="B3570" s="4" t="s">
        <v>147</v>
      </c>
      <c r="C3570" s="4" t="s">
        <v>148</v>
      </c>
      <c r="D3570" s="55">
        <v>46029</v>
      </c>
      <c r="E3570" s="4" t="s">
        <v>3708</v>
      </c>
      <c r="F3570" s="4" t="s">
        <v>3709</v>
      </c>
      <c r="G3570" s="4" t="s">
        <v>37</v>
      </c>
      <c r="H3570" s="4" t="s">
        <v>38</v>
      </c>
      <c r="I3570" s="4" t="s">
        <v>2755</v>
      </c>
      <c r="J3570" s="4">
        <v>3</v>
      </c>
      <c r="K3570" s="55">
        <v>46091</v>
      </c>
      <c r="L3570" s="4" t="s">
        <v>860</v>
      </c>
      <c r="M3570" s="4" t="s">
        <v>5415</v>
      </c>
      <c r="N3570" s="55" t="s">
        <v>3710</v>
      </c>
      <c r="O3570" s="4" t="s">
        <v>9962</v>
      </c>
      <c r="P3570" s="55">
        <v>46092</v>
      </c>
      <c r="Q3570" s="4" t="s">
        <v>9963</v>
      </c>
      <c r="R3570" s="4"/>
      <c r="S3570" s="4"/>
      <c r="T3570" s="7" t="s">
        <v>1921</v>
      </c>
      <c r="U3570" s="4" t="s">
        <v>150</v>
      </c>
      <c r="V3570" s="4">
        <v>300754</v>
      </c>
      <c r="W3570" s="4" t="s">
        <v>9964</v>
      </c>
      <c r="X3570" s="4">
        <v>300754</v>
      </c>
      <c r="Y3570" s="4" t="s">
        <v>9964</v>
      </c>
      <c r="Z3570" s="4">
        <v>8</v>
      </c>
      <c r="AA3570" s="4" t="s">
        <v>191</v>
      </c>
      <c r="AB3570" s="4">
        <v>9</v>
      </c>
      <c r="AC3570" s="4" t="s">
        <v>260</v>
      </c>
      <c r="AD3570" s="36">
        <v>7</v>
      </c>
      <c r="AE3570" s="36" t="s">
        <v>9965</v>
      </c>
      <c r="AF3570" s="4"/>
      <c r="AG3570" s="4"/>
      <c r="AH3570" s="4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</row>
    <row r="3571" spans="1:46" ht="15.75" customHeight="1" x14ac:dyDescent="0.35">
      <c r="A3571" s="4">
        <v>2026</v>
      </c>
      <c r="B3571" s="4" t="s">
        <v>147</v>
      </c>
      <c r="C3571" s="4" t="s">
        <v>148</v>
      </c>
      <c r="D3571" s="55">
        <v>46090</v>
      </c>
      <c r="E3571" s="4" t="s">
        <v>3708</v>
      </c>
      <c r="F3571" s="4" t="s">
        <v>3709</v>
      </c>
      <c r="G3571" s="4" t="s">
        <v>37</v>
      </c>
      <c r="H3571" s="4" t="s">
        <v>38</v>
      </c>
      <c r="I3571" s="4" t="s">
        <v>5120</v>
      </c>
      <c r="J3571" s="4">
        <v>4</v>
      </c>
      <c r="K3571" s="55">
        <v>46125</v>
      </c>
      <c r="L3571" s="4" t="s">
        <v>860</v>
      </c>
      <c r="M3571" s="4" t="s">
        <v>3632</v>
      </c>
      <c r="N3571" s="55" t="s">
        <v>3710</v>
      </c>
      <c r="O3571" s="4" t="s">
        <v>9966</v>
      </c>
      <c r="P3571" s="55">
        <v>46125</v>
      </c>
      <c r="Q3571" s="4" t="s">
        <v>9967</v>
      </c>
      <c r="R3571" s="55">
        <v>46125</v>
      </c>
      <c r="S3571" s="4" t="s">
        <v>9968</v>
      </c>
      <c r="T3571" s="61" t="s">
        <v>1921</v>
      </c>
      <c r="U3571" s="56" t="s">
        <v>150</v>
      </c>
      <c r="V3571" s="56">
        <v>300203</v>
      </c>
      <c r="W3571" s="56" t="s">
        <v>9969</v>
      </c>
      <c r="X3571" s="56">
        <v>300203</v>
      </c>
      <c r="Y3571" s="56" t="s">
        <v>9969</v>
      </c>
      <c r="Z3571" s="56">
        <v>2</v>
      </c>
      <c r="AA3571" s="56" t="s">
        <v>72</v>
      </c>
      <c r="AB3571" s="56">
        <v>15</v>
      </c>
      <c r="AC3571" s="56" t="s">
        <v>1918</v>
      </c>
      <c r="AD3571" s="37">
        <v>5</v>
      </c>
      <c r="AE3571" s="37" t="s">
        <v>9970</v>
      </c>
      <c r="AF3571" s="4"/>
      <c r="AG3571" s="4"/>
      <c r="AH3571" s="4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</row>
    <row r="3572" spans="1:46" ht="15.75" customHeight="1" x14ac:dyDescent="0.35">
      <c r="A3572" s="4">
        <v>2026</v>
      </c>
      <c r="B3572" s="4" t="s">
        <v>147</v>
      </c>
      <c r="C3572" s="4" t="s">
        <v>148</v>
      </c>
      <c r="D3572" s="55">
        <v>46076</v>
      </c>
      <c r="E3572" s="4" t="s">
        <v>3708</v>
      </c>
      <c r="F3572" s="4" t="s">
        <v>3709</v>
      </c>
      <c r="G3572" s="4" t="s">
        <v>37</v>
      </c>
      <c r="H3572" s="4" t="s">
        <v>4538</v>
      </c>
      <c r="I3572" s="4" t="s">
        <v>5120</v>
      </c>
      <c r="J3572" s="4">
        <v>1</v>
      </c>
      <c r="K3572" s="55">
        <v>46092</v>
      </c>
      <c r="L3572" s="4" t="s">
        <v>4540</v>
      </c>
      <c r="M3572" s="4"/>
      <c r="N3572" s="55" t="s">
        <v>3710</v>
      </c>
      <c r="O3572" s="4"/>
      <c r="P3572" s="55"/>
      <c r="Q3572" s="4"/>
      <c r="R3572" s="4"/>
      <c r="S3572" s="4"/>
      <c r="T3572" s="7" t="s">
        <v>1921</v>
      </c>
      <c r="U3572" s="4" t="s">
        <v>150</v>
      </c>
      <c r="V3572" s="4">
        <v>300193</v>
      </c>
      <c r="W3572" s="4" t="s">
        <v>7465</v>
      </c>
      <c r="X3572" s="4">
        <v>300193</v>
      </c>
      <c r="Y3572" s="4" t="s">
        <v>7465</v>
      </c>
      <c r="Z3572" s="4">
        <v>2</v>
      </c>
      <c r="AA3572" s="4" t="s">
        <v>72</v>
      </c>
      <c r="AB3572" s="4">
        <v>14</v>
      </c>
      <c r="AC3572" s="4" t="s">
        <v>2364</v>
      </c>
      <c r="AD3572" s="36">
        <v>5</v>
      </c>
      <c r="AE3572" s="36" t="s">
        <v>7466</v>
      </c>
      <c r="AF3572" s="4"/>
      <c r="AG3572" s="4"/>
      <c r="AH3572" s="4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</row>
    <row r="3573" spans="1:46" ht="15.75" customHeight="1" x14ac:dyDescent="0.35">
      <c r="A3573" s="4">
        <v>2026</v>
      </c>
      <c r="B3573" s="4" t="s">
        <v>147</v>
      </c>
      <c r="C3573" s="4" t="s">
        <v>148</v>
      </c>
      <c r="D3573" s="55">
        <v>46073</v>
      </c>
      <c r="E3573" s="4" t="s">
        <v>6721</v>
      </c>
      <c r="F3573" s="4" t="s">
        <v>3709</v>
      </c>
      <c r="G3573" s="4" t="s">
        <v>37</v>
      </c>
      <c r="H3573" s="4" t="s">
        <v>4538</v>
      </c>
      <c r="I3573" s="4" t="s">
        <v>4539</v>
      </c>
      <c r="J3573" s="4">
        <v>2</v>
      </c>
      <c r="K3573" s="55">
        <v>46146</v>
      </c>
      <c r="L3573" s="4" t="s">
        <v>4540</v>
      </c>
      <c r="M3573" s="4" t="s">
        <v>7661</v>
      </c>
      <c r="N3573" s="55" t="s">
        <v>4546</v>
      </c>
      <c r="O3573" s="4"/>
      <c r="P3573" s="55"/>
      <c r="Q3573" s="4"/>
      <c r="R3573" s="4"/>
      <c r="S3573" s="4"/>
      <c r="T3573" s="61" t="s">
        <v>1921</v>
      </c>
      <c r="U3573" s="56" t="s">
        <v>150</v>
      </c>
      <c r="V3573" s="56">
        <v>300488</v>
      </c>
      <c r="W3573" s="56" t="s">
        <v>9971</v>
      </c>
      <c r="X3573" s="56">
        <v>300488</v>
      </c>
      <c r="Y3573" s="56" t="s">
        <v>9971</v>
      </c>
      <c r="Z3573" s="56">
        <v>5</v>
      </c>
      <c r="AA3573" s="56" t="s">
        <v>77</v>
      </c>
      <c r="AB3573" s="56">
        <v>6</v>
      </c>
      <c r="AC3573" s="56" t="s">
        <v>1353</v>
      </c>
      <c r="AD3573" s="37">
        <v>10</v>
      </c>
      <c r="AE3573" s="37" t="s">
        <v>9972</v>
      </c>
      <c r="AF3573" s="4"/>
      <c r="AG3573" s="4"/>
      <c r="AH3573" s="4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</row>
    <row r="3574" spans="1:46" ht="15.75" customHeight="1" x14ac:dyDescent="0.35">
      <c r="A3574" s="4">
        <v>2026</v>
      </c>
      <c r="B3574" s="4" t="s">
        <v>147</v>
      </c>
      <c r="C3574" s="4" t="s">
        <v>148</v>
      </c>
      <c r="D3574" s="55">
        <v>46073</v>
      </c>
      <c r="E3574" s="4" t="s">
        <v>3708</v>
      </c>
      <c r="F3574" s="4" t="s">
        <v>3709</v>
      </c>
      <c r="G3574" s="4" t="s">
        <v>37</v>
      </c>
      <c r="H3574" s="4" t="s">
        <v>38</v>
      </c>
      <c r="I3574" s="4" t="s">
        <v>4539</v>
      </c>
      <c r="J3574" s="4">
        <v>3</v>
      </c>
      <c r="K3574" s="55">
        <v>46157</v>
      </c>
      <c r="L3574" s="4" t="s">
        <v>860</v>
      </c>
      <c r="M3574" s="4" t="s">
        <v>4545</v>
      </c>
      <c r="N3574" s="55" t="s">
        <v>3710</v>
      </c>
      <c r="O3574" s="4" t="s">
        <v>9973</v>
      </c>
      <c r="P3574" s="55">
        <v>46157</v>
      </c>
      <c r="Q3574" s="4" t="s">
        <v>9974</v>
      </c>
      <c r="R3574" s="55">
        <v>46157</v>
      </c>
      <c r="S3574" s="4" t="s">
        <v>9975</v>
      </c>
      <c r="T3574" s="7" t="s">
        <v>1921</v>
      </c>
      <c r="U3574" s="4" t="s">
        <v>150</v>
      </c>
      <c r="V3574" s="4">
        <v>300534</v>
      </c>
      <c r="W3574" s="4" t="s">
        <v>9976</v>
      </c>
      <c r="X3574" s="4">
        <v>300534</v>
      </c>
      <c r="Y3574" s="4" t="s">
        <v>9976</v>
      </c>
      <c r="Z3574" s="4">
        <v>5</v>
      </c>
      <c r="AA3574" s="4" t="s">
        <v>77</v>
      </c>
      <c r="AB3574" s="4">
        <v>10</v>
      </c>
      <c r="AC3574" s="4" t="s">
        <v>833</v>
      </c>
      <c r="AD3574" s="36">
        <v>6</v>
      </c>
      <c r="AE3574" s="36" t="s">
        <v>9977</v>
      </c>
      <c r="AF3574" s="4"/>
      <c r="AG3574" s="4"/>
      <c r="AH3574" s="4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</row>
    <row r="3575" spans="1:46" ht="15.75" customHeight="1" x14ac:dyDescent="0.35">
      <c r="A3575" s="4">
        <v>2026</v>
      </c>
      <c r="B3575" s="4" t="s">
        <v>147</v>
      </c>
      <c r="C3575" s="4" t="s">
        <v>148</v>
      </c>
      <c r="D3575" s="55">
        <v>46085</v>
      </c>
      <c r="E3575" s="4" t="s">
        <v>3708</v>
      </c>
      <c r="F3575" s="4" t="s">
        <v>3709</v>
      </c>
      <c r="G3575" s="4" t="s">
        <v>37</v>
      </c>
      <c r="H3575" s="4" t="s">
        <v>38</v>
      </c>
      <c r="I3575" s="4" t="s">
        <v>2948</v>
      </c>
      <c r="J3575" s="4">
        <v>2</v>
      </c>
      <c r="K3575" s="55">
        <v>46111</v>
      </c>
      <c r="L3575" s="4" t="s">
        <v>860</v>
      </c>
      <c r="M3575" s="4" t="s">
        <v>4665</v>
      </c>
      <c r="N3575" s="55" t="s">
        <v>4516</v>
      </c>
      <c r="O3575" s="4" t="s">
        <v>9978</v>
      </c>
      <c r="P3575" s="55">
        <v>46111</v>
      </c>
      <c r="Q3575" s="4" t="s">
        <v>9979</v>
      </c>
      <c r="R3575" s="4"/>
      <c r="S3575" s="4"/>
      <c r="T3575" s="7" t="s">
        <v>1921</v>
      </c>
      <c r="U3575" s="4" t="s">
        <v>150</v>
      </c>
      <c r="V3575" s="4">
        <v>300364</v>
      </c>
      <c r="W3575" s="4" t="s">
        <v>9980</v>
      </c>
      <c r="X3575" s="4">
        <v>300364</v>
      </c>
      <c r="Y3575" s="4" t="s">
        <v>9980</v>
      </c>
      <c r="Z3575" s="4">
        <v>4</v>
      </c>
      <c r="AA3575" s="4" t="s">
        <v>301</v>
      </c>
      <c r="AB3575" s="4">
        <v>2</v>
      </c>
      <c r="AC3575" s="4" t="s">
        <v>2624</v>
      </c>
      <c r="AD3575" s="36">
        <v>5</v>
      </c>
      <c r="AE3575" s="36" t="s">
        <v>9981</v>
      </c>
      <c r="AF3575" s="4"/>
      <c r="AG3575" s="4"/>
      <c r="AH3575" s="4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  <c r="AS3575" s="6"/>
      <c r="AT3575" s="6"/>
    </row>
    <row r="3576" spans="1:46" ht="15.75" customHeight="1" x14ac:dyDescent="0.35">
      <c r="A3576" s="4">
        <v>2026</v>
      </c>
      <c r="B3576" s="4" t="s">
        <v>147</v>
      </c>
      <c r="C3576" s="4" t="s">
        <v>148</v>
      </c>
      <c r="D3576" s="55">
        <v>46094</v>
      </c>
      <c r="E3576" s="4" t="s">
        <v>6721</v>
      </c>
      <c r="F3576" s="4" t="s">
        <v>3709</v>
      </c>
      <c r="G3576" s="4" t="s">
        <v>37</v>
      </c>
      <c r="H3576" s="4" t="s">
        <v>38</v>
      </c>
      <c r="I3576" s="4" t="s">
        <v>4520</v>
      </c>
      <c r="J3576" s="4">
        <v>4</v>
      </c>
      <c r="K3576" s="55">
        <v>46192</v>
      </c>
      <c r="L3576" s="4" t="s">
        <v>860</v>
      </c>
      <c r="M3576" s="4" t="s">
        <v>3185</v>
      </c>
      <c r="N3576" s="55" t="s">
        <v>3710</v>
      </c>
      <c r="O3576" s="4" t="s">
        <v>9982</v>
      </c>
      <c r="P3576" s="55">
        <v>46192</v>
      </c>
      <c r="Q3576" s="4" t="s">
        <v>9983</v>
      </c>
      <c r="R3576" s="4"/>
      <c r="S3576" s="4"/>
      <c r="T3576" s="61" t="s">
        <v>1921</v>
      </c>
      <c r="U3576" s="56" t="s">
        <v>150</v>
      </c>
      <c r="V3576" s="56">
        <v>301178</v>
      </c>
      <c r="W3576" s="56" t="s">
        <v>9984</v>
      </c>
      <c r="X3576" s="56">
        <v>301178</v>
      </c>
      <c r="Y3576" s="56" t="s">
        <v>9984</v>
      </c>
      <c r="Z3576" s="56">
        <v>13</v>
      </c>
      <c r="AA3576" s="56" t="s">
        <v>314</v>
      </c>
      <c r="AB3576" s="56">
        <v>8</v>
      </c>
      <c r="AC3576" s="56" t="s">
        <v>2132</v>
      </c>
      <c r="AD3576" s="37">
        <v>3</v>
      </c>
      <c r="AE3576" s="37" t="s">
        <v>9985</v>
      </c>
      <c r="AF3576" s="4"/>
      <c r="AG3576" s="4"/>
      <c r="AH3576" s="4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</row>
    <row r="3577" spans="1:46" ht="15.75" customHeight="1" x14ac:dyDescent="0.35">
      <c r="A3577" s="4">
        <v>2026</v>
      </c>
      <c r="B3577" s="4" t="s">
        <v>147</v>
      </c>
      <c r="C3577" s="4" t="s">
        <v>148</v>
      </c>
      <c r="D3577" s="55">
        <v>46048</v>
      </c>
      <c r="E3577" s="4" t="s">
        <v>3708</v>
      </c>
      <c r="F3577" s="4" t="s">
        <v>3709</v>
      </c>
      <c r="G3577" s="4" t="s">
        <v>37</v>
      </c>
      <c r="H3577" s="4" t="s">
        <v>4538</v>
      </c>
      <c r="I3577" s="4" t="s">
        <v>4539</v>
      </c>
      <c r="J3577" s="4">
        <v>1</v>
      </c>
      <c r="K3577" s="55">
        <v>46097</v>
      </c>
      <c r="L3577" s="4" t="s">
        <v>4540</v>
      </c>
      <c r="M3577" s="4" t="s">
        <v>9986</v>
      </c>
      <c r="N3577" s="55" t="s">
        <v>3710</v>
      </c>
      <c r="O3577" s="4"/>
      <c r="P3577" s="55"/>
      <c r="Q3577" s="4"/>
      <c r="R3577" s="4"/>
      <c r="S3577" s="4"/>
      <c r="T3577" s="7" t="s">
        <v>1921</v>
      </c>
      <c r="U3577" s="4" t="s">
        <v>150</v>
      </c>
      <c r="V3577" s="4">
        <v>300504</v>
      </c>
      <c r="W3577" s="4" t="s">
        <v>9987</v>
      </c>
      <c r="X3577" s="4">
        <v>300504</v>
      </c>
      <c r="Y3577" s="4" t="s">
        <v>9987</v>
      </c>
      <c r="Z3577" s="4">
        <v>5</v>
      </c>
      <c r="AA3577" s="4" t="s">
        <v>77</v>
      </c>
      <c r="AB3577" s="4">
        <v>7</v>
      </c>
      <c r="AC3577" s="4" t="s">
        <v>1405</v>
      </c>
      <c r="AD3577" s="36">
        <v>5</v>
      </c>
      <c r="AE3577" s="36" t="s">
        <v>9988</v>
      </c>
      <c r="AF3577" s="4"/>
      <c r="AG3577" s="4"/>
      <c r="AH3577" s="4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</row>
    <row r="3578" spans="1:46" ht="15.75" customHeight="1" x14ac:dyDescent="0.35">
      <c r="A3578" s="4">
        <v>2026</v>
      </c>
      <c r="B3578" s="4" t="s">
        <v>147</v>
      </c>
      <c r="C3578" s="4" t="s">
        <v>148</v>
      </c>
      <c r="D3578" s="55"/>
      <c r="E3578" s="4" t="s">
        <v>3708</v>
      </c>
      <c r="F3578" s="4" t="s">
        <v>3709</v>
      </c>
      <c r="G3578" s="4" t="s">
        <v>37</v>
      </c>
      <c r="H3578" s="4" t="s">
        <v>38</v>
      </c>
      <c r="I3578" s="4" t="s">
        <v>2735</v>
      </c>
      <c r="J3578" s="4">
        <v>3</v>
      </c>
      <c r="K3578" s="55">
        <v>46087</v>
      </c>
      <c r="L3578" s="4" t="s">
        <v>860</v>
      </c>
      <c r="M3578" s="4" t="s">
        <v>6713</v>
      </c>
      <c r="N3578" s="55" t="s">
        <v>4546</v>
      </c>
      <c r="O3578" s="4" t="s">
        <v>9989</v>
      </c>
      <c r="P3578" s="55">
        <v>46087</v>
      </c>
      <c r="Q3578" s="4" t="s">
        <v>9990</v>
      </c>
      <c r="R3578" s="4"/>
      <c r="S3578" s="4"/>
      <c r="T3578" s="7">
        <v>0</v>
      </c>
      <c r="U3578" s="4" t="s">
        <v>150</v>
      </c>
      <c r="V3578" s="4">
        <v>301214</v>
      </c>
      <c r="W3578" s="4" t="s">
        <v>4928</v>
      </c>
      <c r="X3578" s="4">
        <v>301214</v>
      </c>
      <c r="Y3578" s="4" t="s">
        <v>4928</v>
      </c>
      <c r="Z3578" s="4">
        <v>14</v>
      </c>
      <c r="AA3578" s="4" t="s">
        <v>731</v>
      </c>
      <c r="AB3578" s="4">
        <v>1</v>
      </c>
      <c r="AC3578" s="4" t="s">
        <v>1387</v>
      </c>
      <c r="AD3578" s="36">
        <v>3</v>
      </c>
      <c r="AE3578" s="36" t="s">
        <v>4929</v>
      </c>
      <c r="AF3578" s="4"/>
      <c r="AG3578" s="4"/>
      <c r="AH3578" s="4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</row>
    <row r="3579" spans="1:46" ht="15.75" customHeight="1" x14ac:dyDescent="0.35">
      <c r="A3579" s="4">
        <v>2026</v>
      </c>
      <c r="B3579" s="4" t="s">
        <v>147</v>
      </c>
      <c r="C3579" s="4" t="s">
        <v>148</v>
      </c>
      <c r="D3579" s="55"/>
      <c r="E3579" s="4" t="s">
        <v>3708</v>
      </c>
      <c r="F3579" s="4" t="s">
        <v>3709</v>
      </c>
      <c r="G3579" s="4" t="s">
        <v>37</v>
      </c>
      <c r="H3579" s="4" t="s">
        <v>38</v>
      </c>
      <c r="I3579" s="4" t="s">
        <v>3491</v>
      </c>
      <c r="J3579" s="4">
        <v>5</v>
      </c>
      <c r="K3579" s="55">
        <v>46092</v>
      </c>
      <c r="L3579" s="4" t="s">
        <v>860</v>
      </c>
      <c r="M3579" s="4" t="s">
        <v>4665</v>
      </c>
      <c r="N3579" s="55" t="s">
        <v>3710</v>
      </c>
      <c r="O3579" s="4" t="s">
        <v>9991</v>
      </c>
      <c r="P3579" s="55">
        <v>46092</v>
      </c>
      <c r="Q3579" s="4" t="s">
        <v>9992</v>
      </c>
      <c r="R3579" s="4"/>
      <c r="S3579" s="4"/>
      <c r="T3579" s="7" t="s">
        <v>1921</v>
      </c>
      <c r="U3579" s="4" t="s">
        <v>150</v>
      </c>
      <c r="V3579" s="4">
        <v>301880</v>
      </c>
      <c r="W3579" s="4" t="s">
        <v>9993</v>
      </c>
      <c r="X3579" s="4">
        <v>301880</v>
      </c>
      <c r="Y3579" s="4" t="s">
        <v>9993</v>
      </c>
      <c r="Z3579" s="4">
        <v>3</v>
      </c>
      <c r="AA3579" s="4" t="s">
        <v>152</v>
      </c>
      <c r="AB3579" s="4">
        <v>6</v>
      </c>
      <c r="AC3579" s="4" t="s">
        <v>1559</v>
      </c>
      <c r="AD3579" s="36">
        <v>11</v>
      </c>
      <c r="AE3579" s="36" t="s">
        <v>9994</v>
      </c>
      <c r="AF3579" s="4"/>
      <c r="AG3579" s="4"/>
      <c r="AH3579" s="4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</row>
    <row r="3580" spans="1:46" ht="15.75" customHeight="1" x14ac:dyDescent="0.35">
      <c r="A3580" s="4">
        <v>2026</v>
      </c>
      <c r="B3580" s="4" t="s">
        <v>147</v>
      </c>
      <c r="C3580" s="4" t="s">
        <v>148</v>
      </c>
      <c r="D3580" s="55"/>
      <c r="E3580" s="4" t="s">
        <v>3708</v>
      </c>
      <c r="F3580" s="4" t="s">
        <v>3709</v>
      </c>
      <c r="G3580" s="4" t="s">
        <v>37</v>
      </c>
      <c r="H3580" s="4" t="s">
        <v>38</v>
      </c>
      <c r="I3580" s="4" t="s">
        <v>3923</v>
      </c>
      <c r="J3580" s="4">
        <v>2</v>
      </c>
      <c r="K3580" s="55">
        <v>46096</v>
      </c>
      <c r="L3580" s="4" t="s">
        <v>860</v>
      </c>
      <c r="M3580" s="4" t="s">
        <v>2983</v>
      </c>
      <c r="N3580" s="55" t="s">
        <v>4546</v>
      </c>
      <c r="O3580" s="4" t="s">
        <v>9995</v>
      </c>
      <c r="P3580" s="55">
        <v>46096</v>
      </c>
      <c r="Q3580" s="4" t="s">
        <v>9996</v>
      </c>
      <c r="R3580" s="4"/>
      <c r="S3580" s="4"/>
      <c r="T3580" s="7" t="s">
        <v>1921</v>
      </c>
      <c r="U3580" s="4" t="s">
        <v>150</v>
      </c>
      <c r="V3580" s="4">
        <v>301620</v>
      </c>
      <c r="W3580" s="4" t="s">
        <v>9997</v>
      </c>
      <c r="X3580" s="4">
        <v>301620</v>
      </c>
      <c r="Y3580" s="4" t="s">
        <v>9997</v>
      </c>
      <c r="Z3580" s="4">
        <v>21</v>
      </c>
      <c r="AA3580" s="4" t="s">
        <v>104</v>
      </c>
      <c r="AB3580" s="4">
        <v>2</v>
      </c>
      <c r="AC3580" s="4" t="s">
        <v>1372</v>
      </c>
      <c r="AD3580" s="36">
        <v>13</v>
      </c>
      <c r="AE3580" s="36" t="s">
        <v>9998</v>
      </c>
      <c r="AF3580" s="4"/>
      <c r="AG3580" s="4"/>
      <c r="AH3580" s="4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</row>
    <row r="3581" spans="1:46" ht="15.75" customHeight="1" x14ac:dyDescent="0.35">
      <c r="A3581" s="4">
        <v>2026</v>
      </c>
      <c r="B3581" s="4" t="s">
        <v>147</v>
      </c>
      <c r="C3581" s="4" t="s">
        <v>148</v>
      </c>
      <c r="D3581" s="55">
        <v>46077</v>
      </c>
      <c r="E3581" s="4" t="s">
        <v>3708</v>
      </c>
      <c r="F3581" s="4" t="s">
        <v>3709</v>
      </c>
      <c r="G3581" s="4" t="s">
        <v>37</v>
      </c>
      <c r="H3581" s="4" t="s">
        <v>4538</v>
      </c>
      <c r="I3581" s="4" t="s">
        <v>2755</v>
      </c>
      <c r="J3581" s="4">
        <v>2</v>
      </c>
      <c r="K3581" s="55">
        <v>46078</v>
      </c>
      <c r="L3581" s="4" t="s">
        <v>4540</v>
      </c>
      <c r="M3581" s="4" t="s">
        <v>9999</v>
      </c>
      <c r="N3581" s="55" t="s">
        <v>3710</v>
      </c>
      <c r="O3581" s="4"/>
      <c r="P3581" s="55"/>
      <c r="Q3581" s="4"/>
      <c r="R3581" s="4"/>
      <c r="S3581" s="4"/>
      <c r="T3581" s="7" t="s">
        <v>1921</v>
      </c>
      <c r="U3581" s="4" t="s">
        <v>150</v>
      </c>
      <c r="V3581" s="4">
        <v>301745</v>
      </c>
      <c r="W3581" s="4" t="s">
        <v>658</v>
      </c>
      <c r="X3581" s="4">
        <v>301745</v>
      </c>
      <c r="Y3581" s="4" t="s">
        <v>658</v>
      </c>
      <c r="Z3581" s="4">
        <v>22</v>
      </c>
      <c r="AA3581" s="4" t="s">
        <v>108</v>
      </c>
      <c r="AB3581" s="4">
        <v>7</v>
      </c>
      <c r="AC3581" s="4" t="s">
        <v>1554</v>
      </c>
      <c r="AD3581" s="48">
        <v>6</v>
      </c>
      <c r="AE3581" s="48" t="s">
        <v>659</v>
      </c>
      <c r="AF3581" s="4"/>
      <c r="AG3581" s="4"/>
      <c r="AH3581" s="4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</row>
    <row r="3582" spans="1:46" ht="15.75" customHeight="1" x14ac:dyDescent="0.35">
      <c r="A3582" s="4">
        <v>2026</v>
      </c>
      <c r="B3582" s="4" t="s">
        <v>147</v>
      </c>
      <c r="C3582" s="4" t="s">
        <v>148</v>
      </c>
      <c r="D3582" s="55">
        <v>46097</v>
      </c>
      <c r="E3582" s="4" t="s">
        <v>4420</v>
      </c>
      <c r="F3582" s="4" t="s">
        <v>3709</v>
      </c>
      <c r="G3582" s="4" t="s">
        <v>921</v>
      </c>
      <c r="H3582" s="4" t="s">
        <v>38</v>
      </c>
      <c r="I3582" s="4" t="s">
        <v>2755</v>
      </c>
      <c r="J3582" s="4">
        <v>2</v>
      </c>
      <c r="K3582" s="55">
        <v>46111</v>
      </c>
      <c r="L3582" s="4" t="s">
        <v>860</v>
      </c>
      <c r="M3582" s="4" t="s">
        <v>5415</v>
      </c>
      <c r="N3582" s="55" t="s">
        <v>4546</v>
      </c>
      <c r="O3582" s="4" t="s">
        <v>10000</v>
      </c>
      <c r="P3582" s="55">
        <v>46111</v>
      </c>
      <c r="Q3582" s="4" t="s">
        <v>10001</v>
      </c>
      <c r="R3582" s="4"/>
      <c r="S3582" s="4"/>
      <c r="T3582" s="61">
        <v>0</v>
      </c>
      <c r="U3582" s="56" t="s">
        <v>150</v>
      </c>
      <c r="V3582" s="56">
        <v>300736</v>
      </c>
      <c r="W3582" s="56" t="s">
        <v>4381</v>
      </c>
      <c r="X3582" s="56">
        <v>300736</v>
      </c>
      <c r="Y3582" s="56" t="s">
        <v>4381</v>
      </c>
      <c r="Z3582" s="56">
        <v>8</v>
      </c>
      <c r="AA3582" s="56" t="s">
        <v>191</v>
      </c>
      <c r="AB3582" s="56">
        <v>7</v>
      </c>
      <c r="AC3582" s="56" t="s">
        <v>2077</v>
      </c>
      <c r="AD3582" s="37">
        <v>5</v>
      </c>
      <c r="AE3582" s="37" t="s">
        <v>4382</v>
      </c>
      <c r="AF3582" s="4"/>
      <c r="AG3582" s="4"/>
      <c r="AH3582" s="4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</row>
    <row r="3583" spans="1:46" ht="15.75" customHeight="1" x14ac:dyDescent="0.35">
      <c r="A3583" s="4">
        <v>2026</v>
      </c>
      <c r="B3583" s="4" t="s">
        <v>147</v>
      </c>
      <c r="C3583" s="4" t="s">
        <v>148</v>
      </c>
      <c r="D3583" s="55">
        <v>46023</v>
      </c>
      <c r="E3583" s="4" t="s">
        <v>3708</v>
      </c>
      <c r="F3583" s="4" t="s">
        <v>3709</v>
      </c>
      <c r="G3583" s="4" t="s">
        <v>37</v>
      </c>
      <c r="H3583" s="4" t="s">
        <v>38</v>
      </c>
      <c r="I3583" s="4" t="s">
        <v>2755</v>
      </c>
      <c r="J3583" s="4">
        <v>3</v>
      </c>
      <c r="K3583" s="55">
        <v>46098</v>
      </c>
      <c r="L3583" s="4" t="s">
        <v>860</v>
      </c>
      <c r="M3583" s="4" t="s">
        <v>5415</v>
      </c>
      <c r="N3583" s="55" t="s">
        <v>3710</v>
      </c>
      <c r="O3583" s="4" t="s">
        <v>10002</v>
      </c>
      <c r="P3583" s="55">
        <v>46098</v>
      </c>
      <c r="Q3583" s="4" t="s">
        <v>10003</v>
      </c>
      <c r="R3583" s="4"/>
      <c r="S3583" s="4"/>
      <c r="T3583" s="7">
        <v>0</v>
      </c>
      <c r="U3583" s="4" t="s">
        <v>150</v>
      </c>
      <c r="V3583" s="4">
        <v>300726</v>
      </c>
      <c r="W3583" s="4" t="s">
        <v>3685</v>
      </c>
      <c r="X3583" s="4">
        <v>300726</v>
      </c>
      <c r="Y3583" s="4" t="s">
        <v>3685</v>
      </c>
      <c r="Z3583" s="4">
        <v>8</v>
      </c>
      <c r="AA3583" s="4" t="s">
        <v>191</v>
      </c>
      <c r="AB3583" s="4">
        <v>6</v>
      </c>
      <c r="AC3583" s="4" t="s">
        <v>705</v>
      </c>
      <c r="AD3583" s="36">
        <v>3</v>
      </c>
      <c r="AE3583" s="36" t="s">
        <v>3686</v>
      </c>
      <c r="AF3583" s="4"/>
      <c r="AG3583" s="4"/>
      <c r="AH3583" s="4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</row>
    <row r="3584" spans="1:46" ht="15.75" customHeight="1" x14ac:dyDescent="0.35">
      <c r="A3584" s="4">
        <v>2026</v>
      </c>
      <c r="B3584" s="4" t="s">
        <v>34</v>
      </c>
      <c r="C3584" s="4" t="s">
        <v>244</v>
      </c>
      <c r="D3584" s="55">
        <v>46051</v>
      </c>
      <c r="E3584" s="4" t="s">
        <v>3708</v>
      </c>
      <c r="F3584" s="4" t="s">
        <v>3709</v>
      </c>
      <c r="G3584" s="4" t="s">
        <v>37</v>
      </c>
      <c r="H3584" s="4" t="s">
        <v>38</v>
      </c>
      <c r="I3584" s="4" t="s">
        <v>2948</v>
      </c>
      <c r="J3584" s="4">
        <v>6</v>
      </c>
      <c r="K3584" s="55">
        <v>46105</v>
      </c>
      <c r="L3584" s="4" t="s">
        <v>860</v>
      </c>
      <c r="M3584" s="4" t="s">
        <v>3632</v>
      </c>
      <c r="N3584" s="55" t="s">
        <v>4516</v>
      </c>
      <c r="O3584" s="4" t="s">
        <v>10004</v>
      </c>
      <c r="P3584" s="55">
        <v>46105</v>
      </c>
      <c r="Q3584" s="4" t="s">
        <v>10005</v>
      </c>
      <c r="R3584" s="55">
        <v>46106</v>
      </c>
      <c r="S3584" s="4" t="s">
        <v>10006</v>
      </c>
      <c r="T3584" s="7" t="s">
        <v>10007</v>
      </c>
      <c r="U3584" s="4" t="s">
        <v>246</v>
      </c>
      <c r="V3584" s="4">
        <v>573</v>
      </c>
      <c r="W3584" s="4" t="s">
        <v>10008</v>
      </c>
      <c r="X3584" s="4">
        <v>1780</v>
      </c>
      <c r="Y3584" s="4" t="s">
        <v>10008</v>
      </c>
      <c r="Z3584" s="4">
        <v>11</v>
      </c>
      <c r="AA3584" s="4" t="s">
        <v>310</v>
      </c>
      <c r="AB3584" s="4">
        <v>2</v>
      </c>
      <c r="AC3584" s="4" t="s">
        <v>2222</v>
      </c>
      <c r="AD3584" s="36">
        <v>1</v>
      </c>
      <c r="AE3584" s="36" t="s">
        <v>10009</v>
      </c>
      <c r="AF3584" s="4"/>
      <c r="AG3584" s="4"/>
      <c r="AH3584" s="4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</row>
    <row r="3585" spans="1:46" ht="15.75" customHeight="1" x14ac:dyDescent="0.35">
      <c r="A3585" s="4">
        <v>2026</v>
      </c>
      <c r="B3585" s="4" t="s">
        <v>147</v>
      </c>
      <c r="C3585" s="4" t="s">
        <v>148</v>
      </c>
      <c r="D3585" s="55">
        <v>46073</v>
      </c>
      <c r="E3585" s="4" t="s">
        <v>3708</v>
      </c>
      <c r="F3585" s="4" t="s">
        <v>3709</v>
      </c>
      <c r="G3585" s="4" t="s">
        <v>37</v>
      </c>
      <c r="H3585" s="4" t="s">
        <v>38</v>
      </c>
      <c r="I3585" s="4" t="s">
        <v>2948</v>
      </c>
      <c r="J3585" s="4">
        <v>2</v>
      </c>
      <c r="K3585" s="55">
        <v>46107</v>
      </c>
      <c r="L3585" s="4" t="s">
        <v>860</v>
      </c>
      <c r="M3585" s="4" t="s">
        <v>4665</v>
      </c>
      <c r="N3585" s="55" t="s">
        <v>4516</v>
      </c>
      <c r="O3585" s="4" t="s">
        <v>10010</v>
      </c>
      <c r="P3585" s="55">
        <v>46107</v>
      </c>
      <c r="Q3585" s="4" t="s">
        <v>10011</v>
      </c>
      <c r="R3585" s="55">
        <v>46107</v>
      </c>
      <c r="S3585" s="4" t="s">
        <v>10012</v>
      </c>
      <c r="T3585" s="7">
        <v>0</v>
      </c>
      <c r="U3585" s="4" t="s">
        <v>150</v>
      </c>
      <c r="V3585" s="4">
        <v>300353</v>
      </c>
      <c r="W3585" s="4" t="s">
        <v>3485</v>
      </c>
      <c r="X3585" s="4">
        <v>300353</v>
      </c>
      <c r="Y3585" s="4" t="s">
        <v>3485</v>
      </c>
      <c r="Z3585" s="4">
        <v>4</v>
      </c>
      <c r="AA3585" s="4" t="s">
        <v>301</v>
      </c>
      <c r="AB3585" s="4">
        <v>1</v>
      </c>
      <c r="AC3585" s="4" t="s">
        <v>301</v>
      </c>
      <c r="AD3585" s="36">
        <v>23</v>
      </c>
      <c r="AE3585" s="36" t="s">
        <v>3486</v>
      </c>
      <c r="AF3585" s="4"/>
      <c r="AG3585" s="4"/>
      <c r="AH3585" s="4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  <c r="AS3585" s="6"/>
      <c r="AT3585" s="6"/>
    </row>
    <row r="3586" spans="1:46" ht="15.75" customHeight="1" x14ac:dyDescent="0.35">
      <c r="A3586" s="4">
        <v>2026</v>
      </c>
      <c r="B3586" s="4" t="s">
        <v>147</v>
      </c>
      <c r="C3586" s="4" t="s">
        <v>148</v>
      </c>
      <c r="D3586" s="55">
        <v>46099</v>
      </c>
      <c r="E3586" s="4" t="s">
        <v>3708</v>
      </c>
      <c r="F3586" s="4" t="s">
        <v>3709</v>
      </c>
      <c r="G3586" s="4" t="s">
        <v>37</v>
      </c>
      <c r="H3586" s="4" t="s">
        <v>38</v>
      </c>
      <c r="I3586" s="4" t="s">
        <v>2755</v>
      </c>
      <c r="J3586" s="4">
        <v>4</v>
      </c>
      <c r="K3586" s="55">
        <v>46168</v>
      </c>
      <c r="L3586" s="4" t="s">
        <v>860</v>
      </c>
      <c r="M3586" s="4" t="s">
        <v>5415</v>
      </c>
      <c r="N3586" s="55" t="s">
        <v>3710</v>
      </c>
      <c r="O3586" s="4" t="s">
        <v>10013</v>
      </c>
      <c r="P3586" s="55">
        <v>46168</v>
      </c>
      <c r="Q3586" s="4" t="s">
        <v>10014</v>
      </c>
      <c r="R3586" s="4"/>
      <c r="S3586" s="4"/>
      <c r="T3586" s="7" t="s">
        <v>1921</v>
      </c>
      <c r="U3586" s="4" t="s">
        <v>150</v>
      </c>
      <c r="V3586" s="4">
        <v>300759</v>
      </c>
      <c r="W3586" s="4" t="s">
        <v>10015</v>
      </c>
      <c r="X3586" s="4">
        <v>300759</v>
      </c>
      <c r="Y3586" s="4" t="s">
        <v>10015</v>
      </c>
      <c r="Z3586" s="4">
        <v>8</v>
      </c>
      <c r="AA3586" s="4" t="s">
        <v>191</v>
      </c>
      <c r="AB3586" s="4">
        <v>10</v>
      </c>
      <c r="AC3586" s="4" t="s">
        <v>2087</v>
      </c>
      <c r="AD3586" s="36">
        <v>2</v>
      </c>
      <c r="AE3586" s="36" t="s">
        <v>10016</v>
      </c>
      <c r="AF3586" s="4"/>
      <c r="AG3586" s="4"/>
      <c r="AH3586" s="4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</row>
    <row r="3587" spans="1:46" ht="15.75" customHeight="1" x14ac:dyDescent="0.35">
      <c r="A3587" s="4">
        <v>2026</v>
      </c>
      <c r="B3587" s="4" t="s">
        <v>34</v>
      </c>
      <c r="C3587" s="4" t="s">
        <v>244</v>
      </c>
      <c r="D3587" s="55">
        <v>45965</v>
      </c>
      <c r="E3587" s="4" t="s">
        <v>3708</v>
      </c>
      <c r="F3587" s="4" t="s">
        <v>3709</v>
      </c>
      <c r="G3587" s="4" t="s">
        <v>37</v>
      </c>
      <c r="H3587" s="4" t="s">
        <v>38</v>
      </c>
      <c r="I3587" s="4" t="s">
        <v>2948</v>
      </c>
      <c r="J3587" s="4">
        <v>10</v>
      </c>
      <c r="K3587" s="57">
        <v>46105</v>
      </c>
      <c r="L3587" s="4" t="s">
        <v>860</v>
      </c>
      <c r="M3587" s="4" t="s">
        <v>3632</v>
      </c>
      <c r="N3587" s="55" t="s">
        <v>4516</v>
      </c>
      <c r="O3587" s="4" t="s">
        <v>10017</v>
      </c>
      <c r="P3587" s="57">
        <v>46105</v>
      </c>
      <c r="Q3587" s="4" t="s">
        <v>10018</v>
      </c>
      <c r="R3587" s="57">
        <v>46106</v>
      </c>
      <c r="S3587" s="4" t="s">
        <v>10019</v>
      </c>
      <c r="T3587" s="61" t="s">
        <v>10007</v>
      </c>
      <c r="U3587" s="56" t="s">
        <v>246</v>
      </c>
      <c r="V3587" s="56">
        <v>567</v>
      </c>
      <c r="W3587" s="56" t="s">
        <v>10020</v>
      </c>
      <c r="X3587" s="56">
        <v>1766</v>
      </c>
      <c r="Y3587" s="56" t="s">
        <v>10021</v>
      </c>
      <c r="Z3587" s="56">
        <v>8</v>
      </c>
      <c r="AA3587" s="56" t="s">
        <v>191</v>
      </c>
      <c r="AB3587" s="56">
        <v>9</v>
      </c>
      <c r="AC3587" s="56" t="s">
        <v>260</v>
      </c>
      <c r="AD3587" s="37">
        <v>10</v>
      </c>
      <c r="AE3587" s="37" t="s">
        <v>452</v>
      </c>
      <c r="AF3587" s="4"/>
      <c r="AG3587" s="4"/>
      <c r="AH3587" s="4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  <c r="AS3587" s="6"/>
      <c r="AT3587" s="6"/>
    </row>
    <row r="3588" spans="1:46" ht="15.75" customHeight="1" x14ac:dyDescent="0.35">
      <c r="A3588" s="4">
        <v>2026</v>
      </c>
      <c r="B3588" s="4" t="s">
        <v>147</v>
      </c>
      <c r="C3588" s="4" t="s">
        <v>148</v>
      </c>
      <c r="D3588" s="55">
        <v>46100</v>
      </c>
      <c r="E3588" s="4" t="s">
        <v>3708</v>
      </c>
      <c r="F3588" s="4" t="s">
        <v>3709</v>
      </c>
      <c r="G3588" s="4" t="s">
        <v>37</v>
      </c>
      <c r="H3588" s="4" t="s">
        <v>4538</v>
      </c>
      <c r="I3588" s="4" t="s">
        <v>5120</v>
      </c>
      <c r="J3588" s="4">
        <v>1</v>
      </c>
      <c r="K3588" s="55">
        <v>46105</v>
      </c>
      <c r="L3588" s="4" t="s">
        <v>4540</v>
      </c>
      <c r="M3588" s="4"/>
      <c r="N3588" s="55" t="s">
        <v>3710</v>
      </c>
      <c r="O3588" s="4"/>
      <c r="P3588" s="55"/>
      <c r="Q3588" s="4"/>
      <c r="R3588" s="4"/>
      <c r="S3588" s="4"/>
      <c r="T3588" s="7">
        <v>0</v>
      </c>
      <c r="U3588" s="4" t="s">
        <v>150</v>
      </c>
      <c r="V3588" s="4">
        <v>300229</v>
      </c>
      <c r="W3588" s="4" t="s">
        <v>4369</v>
      </c>
      <c r="X3588" s="4">
        <v>300229</v>
      </c>
      <c r="Y3588" s="4" t="s">
        <v>4369</v>
      </c>
      <c r="Z3588" s="4">
        <v>2</v>
      </c>
      <c r="AA3588" s="4" t="s">
        <v>72</v>
      </c>
      <c r="AB3588" s="4">
        <v>18</v>
      </c>
      <c r="AC3588" s="4" t="s">
        <v>907</v>
      </c>
      <c r="AD3588" s="36">
        <v>6</v>
      </c>
      <c r="AE3588" s="36" t="s">
        <v>4370</v>
      </c>
      <c r="AF3588" s="4"/>
      <c r="AG3588" s="4"/>
      <c r="AH3588" s="4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</row>
    <row r="3589" spans="1:46" ht="15.75" customHeight="1" x14ac:dyDescent="0.35">
      <c r="A3589" s="4">
        <v>2026</v>
      </c>
      <c r="B3589" s="4" t="s">
        <v>147</v>
      </c>
      <c r="C3589" s="4" t="s">
        <v>148</v>
      </c>
      <c r="D3589" s="55">
        <v>46100</v>
      </c>
      <c r="E3589" s="4" t="s">
        <v>3708</v>
      </c>
      <c r="F3589" s="4" t="s">
        <v>3709</v>
      </c>
      <c r="G3589" s="4" t="s">
        <v>37</v>
      </c>
      <c r="H3589" s="4" t="s">
        <v>38</v>
      </c>
      <c r="I3589" s="4" t="s">
        <v>5120</v>
      </c>
      <c r="J3589" s="4">
        <v>2</v>
      </c>
      <c r="K3589" s="55">
        <v>46142</v>
      </c>
      <c r="L3589" s="4" t="s">
        <v>860</v>
      </c>
      <c r="M3589" s="4" t="s">
        <v>6193</v>
      </c>
      <c r="N3589" s="55" t="s">
        <v>3710</v>
      </c>
      <c r="O3589" s="4" t="s">
        <v>10022</v>
      </c>
      <c r="P3589" s="55">
        <v>46142</v>
      </c>
      <c r="Q3589" s="4" t="s">
        <v>10023</v>
      </c>
      <c r="R3589" s="55">
        <v>46142</v>
      </c>
      <c r="S3589" s="4" t="s">
        <v>10024</v>
      </c>
      <c r="T3589" s="7">
        <v>0</v>
      </c>
      <c r="U3589" s="4" t="s">
        <v>150</v>
      </c>
      <c r="V3589" s="4">
        <v>300153</v>
      </c>
      <c r="W3589" s="4" t="s">
        <v>10025</v>
      </c>
      <c r="X3589" s="4">
        <v>300153</v>
      </c>
      <c r="Y3589" s="4" t="s">
        <v>10025</v>
      </c>
      <c r="Z3589" s="4">
        <v>2</v>
      </c>
      <c r="AA3589" s="4" t="s">
        <v>72</v>
      </c>
      <c r="AB3589" s="4">
        <v>10</v>
      </c>
      <c r="AC3589" s="4" t="s">
        <v>662</v>
      </c>
      <c r="AD3589" s="36">
        <v>4</v>
      </c>
      <c r="AE3589" s="36" t="s">
        <v>10026</v>
      </c>
      <c r="AF3589" s="4"/>
      <c r="AG3589" s="4"/>
      <c r="AH3589" s="4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</row>
    <row r="3590" spans="1:46" ht="15.75" customHeight="1" x14ac:dyDescent="0.35">
      <c r="A3590" s="4">
        <v>2026</v>
      </c>
      <c r="B3590" s="4" t="s">
        <v>34</v>
      </c>
      <c r="C3590" s="4" t="s">
        <v>244</v>
      </c>
      <c r="D3590" s="55">
        <v>46001</v>
      </c>
      <c r="E3590" s="4" t="s">
        <v>3708</v>
      </c>
      <c r="F3590" s="4" t="s">
        <v>3709</v>
      </c>
      <c r="G3590" s="4" t="s">
        <v>37</v>
      </c>
      <c r="H3590" s="4" t="s">
        <v>38</v>
      </c>
      <c r="I3590" s="4" t="s">
        <v>2948</v>
      </c>
      <c r="J3590" s="4">
        <v>8</v>
      </c>
      <c r="K3590" s="55">
        <v>46108</v>
      </c>
      <c r="L3590" s="4" t="s">
        <v>860</v>
      </c>
      <c r="M3590" s="4" t="s">
        <v>3632</v>
      </c>
      <c r="N3590" s="55" t="s">
        <v>4516</v>
      </c>
      <c r="O3590" s="4" t="s">
        <v>10027</v>
      </c>
      <c r="P3590" s="55">
        <v>46108</v>
      </c>
      <c r="Q3590" s="4" t="s">
        <v>10028</v>
      </c>
      <c r="R3590" s="55">
        <v>46108</v>
      </c>
      <c r="S3590" s="4" t="s">
        <v>10029</v>
      </c>
      <c r="T3590" s="7">
        <v>10</v>
      </c>
      <c r="U3590" s="4" t="s">
        <v>246</v>
      </c>
      <c r="V3590" s="4">
        <v>522</v>
      </c>
      <c r="W3590" s="4" t="s">
        <v>3883</v>
      </c>
      <c r="X3590" s="4">
        <v>100</v>
      </c>
      <c r="Y3590" s="4" t="s">
        <v>3884</v>
      </c>
      <c r="Z3590" s="4">
        <v>6</v>
      </c>
      <c r="AA3590" s="4" t="s">
        <v>413</v>
      </c>
      <c r="AB3590" s="4">
        <v>1</v>
      </c>
      <c r="AC3590" s="4" t="s">
        <v>413</v>
      </c>
      <c r="AD3590" s="36">
        <v>1</v>
      </c>
      <c r="AE3590" s="36" t="s">
        <v>413</v>
      </c>
      <c r="AF3590" s="4"/>
      <c r="AG3590" s="4"/>
      <c r="AH3590" s="4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  <c r="AS3590" s="6"/>
      <c r="AT3590" s="6"/>
    </row>
    <row r="3591" spans="1:46" ht="15.75" customHeight="1" x14ac:dyDescent="0.35">
      <c r="A3591" s="4">
        <v>2026</v>
      </c>
      <c r="B3591" s="4" t="s">
        <v>147</v>
      </c>
      <c r="C3591" s="4" t="s">
        <v>148</v>
      </c>
      <c r="D3591" s="55">
        <v>46073</v>
      </c>
      <c r="E3591" s="4" t="s">
        <v>6721</v>
      </c>
      <c r="F3591" s="4" t="s">
        <v>3709</v>
      </c>
      <c r="G3591" s="4" t="s">
        <v>37</v>
      </c>
      <c r="H3591" s="4" t="s">
        <v>38</v>
      </c>
      <c r="I3591" s="4" t="s">
        <v>2948</v>
      </c>
      <c r="J3591" s="4">
        <v>2</v>
      </c>
      <c r="K3591" s="55">
        <v>46107</v>
      </c>
      <c r="L3591" s="4" t="s">
        <v>860</v>
      </c>
      <c r="M3591" s="4" t="s">
        <v>4545</v>
      </c>
      <c r="N3591" s="55" t="s">
        <v>4516</v>
      </c>
      <c r="O3591" s="4" t="s">
        <v>10030</v>
      </c>
      <c r="P3591" s="55">
        <v>46107</v>
      </c>
      <c r="Q3591" s="4" t="s">
        <v>10031</v>
      </c>
      <c r="R3591" s="55">
        <v>46107</v>
      </c>
      <c r="S3591" s="4" t="s">
        <v>10032</v>
      </c>
      <c r="T3591" s="7">
        <v>0</v>
      </c>
      <c r="U3591" s="4" t="s">
        <v>150</v>
      </c>
      <c r="V3591" s="4">
        <v>300359</v>
      </c>
      <c r="W3591" s="4" t="s">
        <v>3536</v>
      </c>
      <c r="X3591" s="4">
        <v>300359</v>
      </c>
      <c r="Y3591" s="4" t="s">
        <v>3536</v>
      </c>
      <c r="Z3591" s="4">
        <v>4</v>
      </c>
      <c r="AA3591" s="4" t="s">
        <v>301</v>
      </c>
      <c r="AB3591" s="4">
        <v>1</v>
      </c>
      <c r="AC3591" s="4" t="s">
        <v>301</v>
      </c>
      <c r="AD3591" s="36">
        <v>29</v>
      </c>
      <c r="AE3591" s="36" t="s">
        <v>3537</v>
      </c>
      <c r="AF3591" s="4"/>
      <c r="AG3591" s="4"/>
      <c r="AH3591" s="4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  <c r="AS3591" s="6"/>
      <c r="AT3591" s="6"/>
    </row>
    <row r="3592" spans="1:46" ht="15.75" customHeight="1" x14ac:dyDescent="0.35">
      <c r="A3592" s="4">
        <v>2026</v>
      </c>
      <c r="B3592" s="4" t="s">
        <v>147</v>
      </c>
      <c r="C3592" s="4" t="s">
        <v>148</v>
      </c>
      <c r="D3592" s="55">
        <v>46105</v>
      </c>
      <c r="E3592" s="4" t="s">
        <v>3708</v>
      </c>
      <c r="F3592" s="4" t="s">
        <v>3709</v>
      </c>
      <c r="G3592" s="4" t="s">
        <v>37</v>
      </c>
      <c r="H3592" s="4" t="s">
        <v>4538</v>
      </c>
      <c r="I3592" s="4" t="s">
        <v>2755</v>
      </c>
      <c r="J3592" s="4">
        <v>1</v>
      </c>
      <c r="K3592" s="55">
        <v>46105</v>
      </c>
      <c r="L3592" s="4" t="s">
        <v>4540</v>
      </c>
      <c r="M3592" s="4" t="s">
        <v>10033</v>
      </c>
      <c r="N3592" s="55" t="s">
        <v>3710</v>
      </c>
      <c r="O3592" s="4"/>
      <c r="P3592" s="55"/>
      <c r="Q3592" s="4"/>
      <c r="R3592" s="4"/>
      <c r="S3592" s="4"/>
      <c r="T3592" s="7" t="s">
        <v>1921</v>
      </c>
      <c r="U3592" s="4" t="s">
        <v>150</v>
      </c>
      <c r="V3592" s="4">
        <v>301728</v>
      </c>
      <c r="W3592" s="4" t="s">
        <v>10034</v>
      </c>
      <c r="X3592" s="4">
        <v>301728</v>
      </c>
      <c r="Y3592" s="4" t="s">
        <v>10034</v>
      </c>
      <c r="Z3592" s="4">
        <v>22</v>
      </c>
      <c r="AA3592" s="4" t="s">
        <v>108</v>
      </c>
      <c r="AB3592" s="4">
        <v>5</v>
      </c>
      <c r="AC3592" s="4" t="s">
        <v>1566</v>
      </c>
      <c r="AD3592" s="36">
        <v>5</v>
      </c>
      <c r="AE3592" s="36" t="s">
        <v>10035</v>
      </c>
      <c r="AF3592" s="4"/>
      <c r="AG3592" s="4"/>
      <c r="AH3592" s="4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</row>
    <row r="3593" spans="1:46" ht="15.75" customHeight="1" x14ac:dyDescent="0.35">
      <c r="A3593" s="4">
        <v>2026</v>
      </c>
      <c r="B3593" s="4" t="s">
        <v>147</v>
      </c>
      <c r="C3593" s="4" t="s">
        <v>148</v>
      </c>
      <c r="D3593" s="55">
        <v>46071</v>
      </c>
      <c r="E3593" s="4" t="s">
        <v>3708</v>
      </c>
      <c r="F3593" s="4" t="s">
        <v>3709</v>
      </c>
      <c r="G3593" s="4" t="s">
        <v>37</v>
      </c>
      <c r="H3593" s="4" t="s">
        <v>38</v>
      </c>
      <c r="I3593" s="4" t="s">
        <v>4539</v>
      </c>
      <c r="J3593" s="4">
        <v>3</v>
      </c>
      <c r="K3593" s="55">
        <v>46170</v>
      </c>
      <c r="L3593" s="4" t="s">
        <v>860</v>
      </c>
      <c r="M3593" s="4" t="s">
        <v>4545</v>
      </c>
      <c r="N3593" s="55" t="s">
        <v>3710</v>
      </c>
      <c r="O3593" s="4" t="s">
        <v>10036</v>
      </c>
      <c r="P3593" s="55">
        <v>46170</v>
      </c>
      <c r="Q3593" s="4" t="s">
        <v>10037</v>
      </c>
      <c r="R3593" s="4"/>
      <c r="S3593" s="4"/>
      <c r="T3593" s="7" t="s">
        <v>1921</v>
      </c>
      <c r="U3593" s="4" t="s">
        <v>150</v>
      </c>
      <c r="V3593" s="4">
        <v>300538</v>
      </c>
      <c r="W3593" s="4" t="s">
        <v>10038</v>
      </c>
      <c r="X3593" s="4">
        <v>300538</v>
      </c>
      <c r="Y3593" s="4" t="s">
        <v>10038</v>
      </c>
      <c r="Z3593" s="4">
        <v>5</v>
      </c>
      <c r="AA3593" s="4" t="s">
        <v>77</v>
      </c>
      <c r="AB3593" s="4">
        <v>10</v>
      </c>
      <c r="AC3593" s="4" t="s">
        <v>833</v>
      </c>
      <c r="AD3593" s="36">
        <v>10</v>
      </c>
      <c r="AE3593" s="36" t="s">
        <v>10039</v>
      </c>
      <c r="AF3593" s="4"/>
      <c r="AG3593" s="4"/>
      <c r="AH3593" s="4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</row>
    <row r="3594" spans="1:46" ht="15.75" customHeight="1" x14ac:dyDescent="0.35">
      <c r="A3594" s="4">
        <v>2026</v>
      </c>
      <c r="B3594" s="4" t="s">
        <v>147</v>
      </c>
      <c r="C3594" s="4" t="s">
        <v>148</v>
      </c>
      <c r="D3594" s="55">
        <v>46104</v>
      </c>
      <c r="E3594" s="4" t="s">
        <v>3708</v>
      </c>
      <c r="F3594" s="4" t="s">
        <v>3709</v>
      </c>
      <c r="G3594" s="4" t="s">
        <v>37</v>
      </c>
      <c r="H3594" s="4" t="s">
        <v>4538</v>
      </c>
      <c r="I3594" s="4" t="s">
        <v>4520</v>
      </c>
      <c r="J3594" s="4">
        <v>1</v>
      </c>
      <c r="K3594" s="57">
        <v>46113</v>
      </c>
      <c r="L3594" s="4" t="s">
        <v>4540</v>
      </c>
      <c r="M3594" s="4" t="s">
        <v>10040</v>
      </c>
      <c r="N3594" s="55" t="s">
        <v>3710</v>
      </c>
      <c r="O3594" s="4"/>
      <c r="P3594" s="55"/>
      <c r="Q3594" s="4"/>
      <c r="R3594" s="4"/>
      <c r="S3594" s="4"/>
      <c r="T3594" s="7" t="s">
        <v>1921</v>
      </c>
      <c r="U3594" s="4" t="s">
        <v>150</v>
      </c>
      <c r="V3594" s="4">
        <v>301177</v>
      </c>
      <c r="W3594" s="4" t="s">
        <v>10041</v>
      </c>
      <c r="X3594" s="4">
        <v>301177</v>
      </c>
      <c r="Y3594" s="4" t="s">
        <v>10041</v>
      </c>
      <c r="Z3594" s="4">
        <v>13</v>
      </c>
      <c r="AA3594" s="4" t="s">
        <v>314</v>
      </c>
      <c r="AB3594" s="4">
        <v>8</v>
      </c>
      <c r="AC3594" s="4" t="s">
        <v>2132</v>
      </c>
      <c r="AD3594" s="36">
        <v>2</v>
      </c>
      <c r="AE3594" s="36" t="s">
        <v>10042</v>
      </c>
      <c r="AF3594" s="4"/>
      <c r="AG3594" s="4"/>
      <c r="AH3594" s="4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  <c r="AS3594" s="6"/>
      <c r="AT3594" s="6"/>
    </row>
    <row r="3595" spans="1:46" ht="15.75" customHeight="1" x14ac:dyDescent="0.35">
      <c r="A3595" s="4">
        <v>2026</v>
      </c>
      <c r="B3595" s="4" t="s">
        <v>147</v>
      </c>
      <c r="C3595" s="4" t="s">
        <v>148</v>
      </c>
      <c r="D3595" s="55">
        <v>46107</v>
      </c>
      <c r="E3595" s="4" t="s">
        <v>3708</v>
      </c>
      <c r="F3595" s="4" t="s">
        <v>3709</v>
      </c>
      <c r="G3595" s="4" t="s">
        <v>37</v>
      </c>
      <c r="H3595" s="4" t="s">
        <v>4538</v>
      </c>
      <c r="I3595" s="4" t="s">
        <v>748</v>
      </c>
      <c r="J3595" s="4">
        <v>3</v>
      </c>
      <c r="K3595" s="55">
        <v>46182</v>
      </c>
      <c r="L3595" s="4" t="s">
        <v>4540</v>
      </c>
      <c r="M3595" s="4"/>
      <c r="N3595" s="55" t="s">
        <v>3710</v>
      </c>
      <c r="O3595" s="4"/>
      <c r="P3595" s="55"/>
      <c r="Q3595" s="4"/>
      <c r="R3595" s="4"/>
      <c r="S3595" s="4"/>
      <c r="T3595" s="7" t="s">
        <v>1921</v>
      </c>
      <c r="U3595" s="4" t="s">
        <v>150</v>
      </c>
      <c r="V3595" s="4">
        <v>301412</v>
      </c>
      <c r="W3595" s="4" t="s">
        <v>10043</v>
      </c>
      <c r="X3595" s="4">
        <v>301412</v>
      </c>
      <c r="Y3595" s="4" t="s">
        <v>10043</v>
      </c>
      <c r="Z3595" s="4">
        <v>15</v>
      </c>
      <c r="AA3595" s="4" t="s">
        <v>43</v>
      </c>
      <c r="AB3595" s="4">
        <v>10</v>
      </c>
      <c r="AC3595" s="4" t="s">
        <v>3379</v>
      </c>
      <c r="AD3595" s="36">
        <v>24</v>
      </c>
      <c r="AE3595" s="36" t="s">
        <v>10044</v>
      </c>
      <c r="AF3595" s="4" t="s">
        <v>9757</v>
      </c>
      <c r="AG3595" s="4"/>
      <c r="AH3595" s="4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</row>
    <row r="3596" spans="1:46" ht="15.75" customHeight="1" x14ac:dyDescent="0.35">
      <c r="A3596" s="4">
        <v>2026</v>
      </c>
      <c r="B3596" s="4" t="s">
        <v>147</v>
      </c>
      <c r="C3596" s="4" t="s">
        <v>148</v>
      </c>
      <c r="D3596" s="55">
        <v>46085</v>
      </c>
      <c r="E3596" s="4" t="s">
        <v>3708</v>
      </c>
      <c r="F3596" s="4" t="s">
        <v>3709</v>
      </c>
      <c r="G3596" s="4" t="s">
        <v>37</v>
      </c>
      <c r="H3596" s="4" t="s">
        <v>38</v>
      </c>
      <c r="I3596" s="4" t="s">
        <v>4520</v>
      </c>
      <c r="J3596" s="4">
        <v>2</v>
      </c>
      <c r="K3596" s="57">
        <v>46157</v>
      </c>
      <c r="L3596" s="4" t="s">
        <v>860</v>
      </c>
      <c r="M3596" s="4" t="s">
        <v>4545</v>
      </c>
      <c r="N3596" s="55" t="s">
        <v>3710</v>
      </c>
      <c r="O3596" s="4" t="s">
        <v>10045</v>
      </c>
      <c r="P3596" s="57">
        <v>46157</v>
      </c>
      <c r="Q3596" s="4" t="s">
        <v>10046</v>
      </c>
      <c r="R3596" s="57">
        <v>46157</v>
      </c>
      <c r="S3596" s="4" t="s">
        <v>10047</v>
      </c>
      <c r="T3596" s="7" t="s">
        <v>1921</v>
      </c>
      <c r="U3596" s="4" t="s">
        <v>150</v>
      </c>
      <c r="V3596" s="4">
        <v>300631</v>
      </c>
      <c r="W3596" s="4" t="s">
        <v>10048</v>
      </c>
      <c r="X3596" s="4">
        <v>300631</v>
      </c>
      <c r="Y3596" s="4" t="s">
        <v>10048</v>
      </c>
      <c r="Z3596" s="4">
        <v>6</v>
      </c>
      <c r="AA3596" s="4" t="s">
        <v>413</v>
      </c>
      <c r="AB3596" s="4">
        <v>8</v>
      </c>
      <c r="AC3596" s="4" t="s">
        <v>760</v>
      </c>
      <c r="AD3596" s="36">
        <v>9</v>
      </c>
      <c r="AE3596" s="36" t="s">
        <v>10049</v>
      </c>
      <c r="AF3596" s="4"/>
      <c r="AG3596" s="4"/>
      <c r="AH3596" s="4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</row>
    <row r="3597" spans="1:46" ht="15.75" customHeight="1" x14ac:dyDescent="0.35">
      <c r="A3597" s="4">
        <v>2026</v>
      </c>
      <c r="B3597" s="4" t="s">
        <v>147</v>
      </c>
      <c r="C3597" s="4" t="s">
        <v>148</v>
      </c>
      <c r="D3597" s="55">
        <v>46101</v>
      </c>
      <c r="E3597" s="4" t="s">
        <v>3708</v>
      </c>
      <c r="F3597" s="4" t="s">
        <v>3709</v>
      </c>
      <c r="G3597" s="4" t="s">
        <v>37</v>
      </c>
      <c r="H3597" s="4" t="s">
        <v>38</v>
      </c>
      <c r="I3597" s="4" t="s">
        <v>2948</v>
      </c>
      <c r="J3597" s="4">
        <v>3</v>
      </c>
      <c r="K3597" s="55">
        <v>46125</v>
      </c>
      <c r="L3597" s="4" t="s">
        <v>860</v>
      </c>
      <c r="M3597" s="4" t="s">
        <v>4665</v>
      </c>
      <c r="N3597" s="55" t="s">
        <v>4516</v>
      </c>
      <c r="O3597" s="4" t="s">
        <v>10050</v>
      </c>
      <c r="P3597" s="55">
        <v>46125</v>
      </c>
      <c r="Q3597" s="4" t="s">
        <v>10051</v>
      </c>
      <c r="R3597" s="55">
        <v>46125</v>
      </c>
      <c r="S3597" s="4" t="s">
        <v>10052</v>
      </c>
      <c r="T3597" s="7">
        <v>0</v>
      </c>
      <c r="U3597" s="4" t="s">
        <v>150</v>
      </c>
      <c r="V3597" s="4">
        <v>300335</v>
      </c>
      <c r="W3597" s="4" t="s">
        <v>2986</v>
      </c>
      <c r="X3597" s="4">
        <v>300335</v>
      </c>
      <c r="Y3597" s="4" t="s">
        <v>2986</v>
      </c>
      <c r="Z3597" s="4">
        <v>4</v>
      </c>
      <c r="AA3597" s="4" t="s">
        <v>301</v>
      </c>
      <c r="AB3597" s="4">
        <v>1</v>
      </c>
      <c r="AC3597" s="4" t="s">
        <v>301</v>
      </c>
      <c r="AD3597" s="36">
        <v>5</v>
      </c>
      <c r="AE3597" s="36" t="s">
        <v>2987</v>
      </c>
      <c r="AF3597" s="4"/>
      <c r="AG3597" s="4"/>
      <c r="AH3597" s="4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  <c r="AS3597" s="6"/>
      <c r="AT3597" s="6"/>
    </row>
    <row r="3598" spans="1:46" ht="15.75" customHeight="1" x14ac:dyDescent="0.35">
      <c r="A3598" s="4">
        <v>2026</v>
      </c>
      <c r="B3598" s="4" t="s">
        <v>147</v>
      </c>
      <c r="C3598" s="4" t="s">
        <v>148</v>
      </c>
      <c r="D3598" s="55">
        <v>46100</v>
      </c>
      <c r="E3598" s="4" t="s">
        <v>3708</v>
      </c>
      <c r="F3598" s="4" t="s">
        <v>3709</v>
      </c>
      <c r="G3598" s="4" t="s">
        <v>37</v>
      </c>
      <c r="H3598" s="4" t="s">
        <v>38</v>
      </c>
      <c r="I3598" s="4" t="s">
        <v>4515</v>
      </c>
      <c r="J3598" s="4">
        <v>3</v>
      </c>
      <c r="K3598" s="55">
        <v>46176</v>
      </c>
      <c r="L3598" s="4" t="s">
        <v>860</v>
      </c>
      <c r="M3598" s="4" t="s">
        <v>3632</v>
      </c>
      <c r="N3598" s="55" t="s">
        <v>4516</v>
      </c>
      <c r="O3598" s="4" t="s">
        <v>10053</v>
      </c>
      <c r="P3598" s="55">
        <v>46176</v>
      </c>
      <c r="Q3598" s="4" t="s">
        <v>10054</v>
      </c>
      <c r="R3598" s="55">
        <v>46176</v>
      </c>
      <c r="S3598" s="4" t="s">
        <v>10055</v>
      </c>
      <c r="T3598" s="7" t="s">
        <v>1921</v>
      </c>
      <c r="U3598" s="4" t="s">
        <v>150</v>
      </c>
      <c r="V3598" s="4">
        <v>300069</v>
      </c>
      <c r="W3598" s="4" t="s">
        <v>10056</v>
      </c>
      <c r="X3598" s="4">
        <v>300069</v>
      </c>
      <c r="Y3598" s="4" t="s">
        <v>10056</v>
      </c>
      <c r="Z3598" s="4">
        <v>1</v>
      </c>
      <c r="AA3598" s="4" t="s">
        <v>67</v>
      </c>
      <c r="AB3598" s="4">
        <v>6</v>
      </c>
      <c r="AC3598" s="4" t="s">
        <v>5790</v>
      </c>
      <c r="AD3598" s="36">
        <v>4</v>
      </c>
      <c r="AE3598" s="36" t="s">
        <v>10057</v>
      </c>
      <c r="AF3598" s="4"/>
      <c r="AG3598" s="4"/>
      <c r="AH3598" s="4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</row>
    <row r="3599" spans="1:46" ht="15.75" customHeight="1" x14ac:dyDescent="0.35">
      <c r="A3599" s="4">
        <v>2026</v>
      </c>
      <c r="B3599" s="4" t="s">
        <v>147</v>
      </c>
      <c r="C3599" s="4" t="s">
        <v>148</v>
      </c>
      <c r="D3599" s="55">
        <v>45991</v>
      </c>
      <c r="E3599" s="4" t="s">
        <v>3708</v>
      </c>
      <c r="F3599" s="4" t="s">
        <v>3709</v>
      </c>
      <c r="G3599" s="4" t="s">
        <v>37</v>
      </c>
      <c r="H3599" s="4" t="s">
        <v>38</v>
      </c>
      <c r="I3599" s="4" t="s">
        <v>5120</v>
      </c>
      <c r="J3599" s="4">
        <v>3</v>
      </c>
      <c r="K3599" s="55">
        <v>46104</v>
      </c>
      <c r="L3599" s="4" t="s">
        <v>860</v>
      </c>
      <c r="M3599" s="4" t="s">
        <v>6193</v>
      </c>
      <c r="N3599" s="55" t="s">
        <v>3710</v>
      </c>
      <c r="O3599" s="4" t="s">
        <v>10058</v>
      </c>
      <c r="P3599" s="55">
        <v>46104</v>
      </c>
      <c r="Q3599" s="4" t="s">
        <v>10059</v>
      </c>
      <c r="R3599" s="55">
        <v>46104</v>
      </c>
      <c r="S3599" s="4" t="s">
        <v>10060</v>
      </c>
      <c r="T3599" s="7" t="s">
        <v>1921</v>
      </c>
      <c r="U3599" s="4" t="s">
        <v>150</v>
      </c>
      <c r="V3599" s="4">
        <v>300154</v>
      </c>
      <c r="W3599" s="4" t="s">
        <v>8077</v>
      </c>
      <c r="X3599" s="4">
        <v>300154</v>
      </c>
      <c r="Y3599" s="4" t="s">
        <v>8077</v>
      </c>
      <c r="Z3599" s="4">
        <v>2</v>
      </c>
      <c r="AA3599" s="4" t="s">
        <v>72</v>
      </c>
      <c r="AB3599" s="4">
        <v>10</v>
      </c>
      <c r="AC3599" s="4" t="s">
        <v>8068</v>
      </c>
      <c r="AD3599" s="36">
        <v>5</v>
      </c>
      <c r="AE3599" s="36" t="s">
        <v>8078</v>
      </c>
      <c r="AF3599" s="4"/>
      <c r="AG3599" s="4"/>
      <c r="AH3599" s="4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  <c r="AS3599" s="6"/>
      <c r="AT3599" s="6"/>
    </row>
    <row r="3600" spans="1:46" ht="15.75" customHeight="1" x14ac:dyDescent="0.35">
      <c r="A3600" s="4">
        <v>2026</v>
      </c>
      <c r="B3600" s="4" t="s">
        <v>147</v>
      </c>
      <c r="C3600" s="4" t="s">
        <v>148</v>
      </c>
      <c r="D3600" s="55">
        <v>46027</v>
      </c>
      <c r="E3600" s="4" t="s">
        <v>3708</v>
      </c>
      <c r="F3600" s="4" t="s">
        <v>3709</v>
      </c>
      <c r="G3600" s="4" t="s">
        <v>37</v>
      </c>
      <c r="H3600" s="4" t="s">
        <v>38</v>
      </c>
      <c r="I3600" s="4" t="s">
        <v>3491</v>
      </c>
      <c r="J3600" s="4">
        <v>5</v>
      </c>
      <c r="K3600" s="55">
        <v>46107</v>
      </c>
      <c r="L3600" s="4" t="s">
        <v>860</v>
      </c>
      <c r="M3600" s="4" t="s">
        <v>4665</v>
      </c>
      <c r="N3600" s="55" t="s">
        <v>3710</v>
      </c>
      <c r="O3600" s="4" t="s">
        <v>10061</v>
      </c>
      <c r="P3600" s="55">
        <v>46107</v>
      </c>
      <c r="Q3600" s="4" t="s">
        <v>10062</v>
      </c>
      <c r="R3600" s="55">
        <v>46107</v>
      </c>
      <c r="S3600" s="4" t="s">
        <v>10063</v>
      </c>
      <c r="T3600" s="7">
        <v>0</v>
      </c>
      <c r="U3600" s="4" t="s">
        <v>150</v>
      </c>
      <c r="V3600" s="4">
        <v>300312</v>
      </c>
      <c r="W3600" s="4" t="s">
        <v>2239</v>
      </c>
      <c r="X3600" s="4">
        <v>300312</v>
      </c>
      <c r="Y3600" s="4" t="s">
        <v>2239</v>
      </c>
      <c r="Z3600" s="4">
        <v>3</v>
      </c>
      <c r="AA3600" s="4" t="s">
        <v>152</v>
      </c>
      <c r="AB3600" s="4">
        <v>6</v>
      </c>
      <c r="AC3600" s="4" t="s">
        <v>1559</v>
      </c>
      <c r="AD3600" s="36">
        <v>4</v>
      </c>
      <c r="AE3600" s="36" t="s">
        <v>2240</v>
      </c>
      <c r="AF3600" s="4"/>
      <c r="AG3600" s="4"/>
      <c r="AH3600" s="4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  <c r="AS3600" s="6"/>
      <c r="AT3600" s="6"/>
    </row>
    <row r="3601" spans="1:46" ht="15.75" customHeight="1" x14ac:dyDescent="0.35">
      <c r="A3601" s="4">
        <v>2026</v>
      </c>
      <c r="B3601" s="4" t="s">
        <v>147</v>
      </c>
      <c r="C3601" s="4" t="s">
        <v>148</v>
      </c>
      <c r="D3601" s="55">
        <v>46027</v>
      </c>
      <c r="E3601" s="4" t="s">
        <v>3708</v>
      </c>
      <c r="F3601" s="4" t="s">
        <v>3709</v>
      </c>
      <c r="G3601" s="4" t="s">
        <v>37</v>
      </c>
      <c r="H3601" s="4" t="s">
        <v>38</v>
      </c>
      <c r="I3601" s="4" t="s">
        <v>3491</v>
      </c>
      <c r="J3601" s="4">
        <v>5</v>
      </c>
      <c r="K3601" s="57">
        <v>46107</v>
      </c>
      <c r="L3601" s="4" t="s">
        <v>860</v>
      </c>
      <c r="M3601" s="4" t="s">
        <v>4665</v>
      </c>
      <c r="N3601" s="55" t="s">
        <v>3710</v>
      </c>
      <c r="O3601" s="4" t="s">
        <v>10064</v>
      </c>
      <c r="P3601" s="55">
        <v>46107</v>
      </c>
      <c r="Q3601" s="4" t="s">
        <v>10065</v>
      </c>
      <c r="R3601" s="55">
        <v>46107</v>
      </c>
      <c r="S3601" s="4" t="s">
        <v>10066</v>
      </c>
      <c r="T3601" s="7" t="s">
        <v>1921</v>
      </c>
      <c r="U3601" s="4" t="s">
        <v>150</v>
      </c>
      <c r="V3601" s="4">
        <v>300262</v>
      </c>
      <c r="W3601" s="4" t="s">
        <v>7261</v>
      </c>
      <c r="X3601" s="4">
        <v>300262</v>
      </c>
      <c r="Y3601" s="4" t="s">
        <v>7261</v>
      </c>
      <c r="Z3601" s="4">
        <v>3</v>
      </c>
      <c r="AA3601" s="4" t="s">
        <v>152</v>
      </c>
      <c r="AB3601" s="4">
        <v>2</v>
      </c>
      <c r="AC3601" s="4" t="s">
        <v>915</v>
      </c>
      <c r="AD3601" s="36">
        <v>3</v>
      </c>
      <c r="AE3601" s="36" t="s">
        <v>7262</v>
      </c>
      <c r="AF3601" s="4"/>
      <c r="AG3601" s="4"/>
      <c r="AH3601" s="4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  <c r="AS3601" s="6"/>
      <c r="AT3601" s="6"/>
    </row>
    <row r="3602" spans="1:46" ht="15.75" customHeight="1" x14ac:dyDescent="0.35">
      <c r="A3602" s="4">
        <v>2026</v>
      </c>
      <c r="B3602" s="4" t="s">
        <v>147</v>
      </c>
      <c r="C3602" s="4" t="s">
        <v>148</v>
      </c>
      <c r="D3602" s="55">
        <v>46027</v>
      </c>
      <c r="E3602" s="4" t="s">
        <v>3708</v>
      </c>
      <c r="F3602" s="4" t="s">
        <v>3709</v>
      </c>
      <c r="G3602" s="4" t="s">
        <v>37</v>
      </c>
      <c r="H3602" s="4" t="s">
        <v>38</v>
      </c>
      <c r="I3602" s="4" t="s">
        <v>3491</v>
      </c>
      <c r="J3602" s="4">
        <v>5</v>
      </c>
      <c r="K3602" s="55">
        <v>46107</v>
      </c>
      <c r="L3602" s="4" t="s">
        <v>860</v>
      </c>
      <c r="M3602" s="4" t="s">
        <v>4665</v>
      </c>
      <c r="N3602" s="55" t="s">
        <v>3710</v>
      </c>
      <c r="O3602" s="4" t="s">
        <v>10067</v>
      </c>
      <c r="P3602" s="55">
        <v>46107</v>
      </c>
      <c r="Q3602" s="4" t="s">
        <v>10068</v>
      </c>
      <c r="R3602" s="55">
        <v>46107</v>
      </c>
      <c r="S3602" s="4" t="s">
        <v>10069</v>
      </c>
      <c r="T3602" s="7" t="s">
        <v>1921</v>
      </c>
      <c r="U3602" s="4" t="s">
        <v>150</v>
      </c>
      <c r="V3602" s="4">
        <v>300328</v>
      </c>
      <c r="W3602" s="4" t="s">
        <v>681</v>
      </c>
      <c r="X3602" s="4">
        <v>300328</v>
      </c>
      <c r="Y3602" s="4" t="s">
        <v>681</v>
      </c>
      <c r="Z3602" s="4">
        <v>3</v>
      </c>
      <c r="AA3602" s="4" t="s">
        <v>152</v>
      </c>
      <c r="AB3602" s="4">
        <v>7</v>
      </c>
      <c r="AC3602" s="4" t="s">
        <v>3098</v>
      </c>
      <c r="AD3602" s="36">
        <v>12</v>
      </c>
      <c r="AE3602" s="36" t="s">
        <v>682</v>
      </c>
      <c r="AF3602" s="4"/>
      <c r="AG3602" s="4"/>
      <c r="AH3602" s="4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</row>
    <row r="3603" spans="1:46" ht="15.75" customHeight="1" x14ac:dyDescent="0.35">
      <c r="A3603" s="4">
        <v>2026</v>
      </c>
      <c r="B3603" s="4" t="s">
        <v>147</v>
      </c>
      <c r="C3603" s="4" t="s">
        <v>148</v>
      </c>
      <c r="D3603" s="55">
        <v>46027</v>
      </c>
      <c r="E3603" s="4" t="s">
        <v>3708</v>
      </c>
      <c r="F3603" s="4" t="s">
        <v>3709</v>
      </c>
      <c r="G3603" s="4" t="s">
        <v>37</v>
      </c>
      <c r="H3603" s="4" t="s">
        <v>38</v>
      </c>
      <c r="I3603" s="4" t="s">
        <v>3923</v>
      </c>
      <c r="J3603" s="4">
        <v>2</v>
      </c>
      <c r="K3603" s="55">
        <v>46108</v>
      </c>
      <c r="L3603" s="4" t="s">
        <v>860</v>
      </c>
      <c r="M3603" s="4" t="s">
        <v>2983</v>
      </c>
      <c r="N3603" s="55" t="s">
        <v>3710</v>
      </c>
      <c r="O3603" s="4" t="s">
        <v>10070</v>
      </c>
      <c r="P3603" s="55">
        <v>46108</v>
      </c>
      <c r="Q3603" s="4" t="s">
        <v>10071</v>
      </c>
      <c r="R3603" s="55">
        <v>46108</v>
      </c>
      <c r="S3603" s="4" t="s">
        <v>10072</v>
      </c>
      <c r="T3603" s="61" t="s">
        <v>1921</v>
      </c>
      <c r="U3603" s="56" t="s">
        <v>150</v>
      </c>
      <c r="V3603" s="4">
        <v>301818</v>
      </c>
      <c r="W3603" s="56" t="s">
        <v>10073</v>
      </c>
      <c r="X3603" s="4">
        <v>301818</v>
      </c>
      <c r="Y3603" s="56" t="s">
        <v>10073</v>
      </c>
      <c r="Z3603" s="56">
        <v>25</v>
      </c>
      <c r="AA3603" s="56" t="s">
        <v>117</v>
      </c>
      <c r="AB3603" s="56">
        <v>1</v>
      </c>
      <c r="AC3603" s="56" t="s">
        <v>118</v>
      </c>
      <c r="AD3603" s="37">
        <v>3</v>
      </c>
      <c r="AE3603" s="37" t="s">
        <v>10074</v>
      </c>
      <c r="AF3603" s="4"/>
      <c r="AG3603" s="4"/>
      <c r="AH3603" s="4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</row>
    <row r="3604" spans="1:46" ht="15.75" customHeight="1" x14ac:dyDescent="0.35">
      <c r="A3604" s="4">
        <v>2026</v>
      </c>
      <c r="B3604" s="4" t="s">
        <v>62</v>
      </c>
      <c r="C3604" s="4" t="s">
        <v>62</v>
      </c>
      <c r="D3604" s="55">
        <v>46041</v>
      </c>
      <c r="E3604" s="4" t="s">
        <v>4284</v>
      </c>
      <c r="F3604" s="4" t="s">
        <v>3709</v>
      </c>
      <c r="G3604" s="4" t="s">
        <v>921</v>
      </c>
      <c r="H3604" s="4" t="s">
        <v>38</v>
      </c>
      <c r="I3604" s="4" t="s">
        <v>3923</v>
      </c>
      <c r="J3604" s="4">
        <v>3</v>
      </c>
      <c r="K3604" s="55">
        <v>46108</v>
      </c>
      <c r="L3604" s="4" t="s">
        <v>860</v>
      </c>
      <c r="M3604" s="4" t="s">
        <v>2983</v>
      </c>
      <c r="N3604" s="55" t="s">
        <v>3710</v>
      </c>
      <c r="O3604" s="4" t="s">
        <v>10075</v>
      </c>
      <c r="P3604" s="55">
        <v>46108</v>
      </c>
      <c r="Q3604" s="4" t="s">
        <v>10076</v>
      </c>
      <c r="R3604" s="4"/>
      <c r="S3604" s="4"/>
      <c r="T3604" s="7">
        <v>99</v>
      </c>
      <c r="U3604" s="4" t="s">
        <v>64</v>
      </c>
      <c r="V3604" s="4">
        <v>448</v>
      </c>
      <c r="W3604" s="4" t="s">
        <v>304</v>
      </c>
      <c r="X3604" s="4">
        <v>804</v>
      </c>
      <c r="Y3604" s="4" t="s">
        <v>305</v>
      </c>
      <c r="Z3604" s="4">
        <v>10</v>
      </c>
      <c r="AA3604" s="4" t="s">
        <v>256</v>
      </c>
      <c r="AB3604" s="4">
        <v>1</v>
      </c>
      <c r="AC3604" s="4" t="s">
        <v>256</v>
      </c>
      <c r="AD3604" s="36">
        <v>2</v>
      </c>
      <c r="AE3604" s="36" t="s">
        <v>306</v>
      </c>
      <c r="AF3604" s="4"/>
      <c r="AG3604" s="4"/>
      <c r="AH3604" s="4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</row>
    <row r="3605" spans="1:46" ht="15.75" customHeight="1" x14ac:dyDescent="0.35">
      <c r="A3605" s="4">
        <v>2026</v>
      </c>
      <c r="B3605" s="4" t="s">
        <v>147</v>
      </c>
      <c r="C3605" s="4" t="s">
        <v>207</v>
      </c>
      <c r="D3605" s="55">
        <v>46027</v>
      </c>
      <c r="E3605" s="4" t="s">
        <v>3708</v>
      </c>
      <c r="F3605" s="4" t="s">
        <v>3709</v>
      </c>
      <c r="G3605" s="4" t="s">
        <v>37</v>
      </c>
      <c r="H3605" s="4" t="s">
        <v>38</v>
      </c>
      <c r="I3605" s="4" t="s">
        <v>3923</v>
      </c>
      <c r="J3605" s="4">
        <v>2</v>
      </c>
      <c r="K3605" s="55">
        <v>46110</v>
      </c>
      <c r="L3605" s="4" t="s">
        <v>860</v>
      </c>
      <c r="M3605" s="4" t="s">
        <v>2983</v>
      </c>
      <c r="N3605" s="55" t="s">
        <v>3710</v>
      </c>
      <c r="O3605" s="4" t="s">
        <v>10077</v>
      </c>
      <c r="P3605" s="55">
        <v>46110</v>
      </c>
      <c r="Q3605" s="4" t="s">
        <v>10078</v>
      </c>
      <c r="R3605" s="4"/>
      <c r="S3605" s="4"/>
      <c r="T3605" s="7">
        <v>0</v>
      </c>
      <c r="U3605" s="4" t="s">
        <v>150</v>
      </c>
      <c r="V3605" s="4">
        <v>301816</v>
      </c>
      <c r="W3605" s="4" t="s">
        <v>4698</v>
      </c>
      <c r="X3605" s="4">
        <v>301816</v>
      </c>
      <c r="Y3605" s="4" t="s">
        <v>4698</v>
      </c>
      <c r="Z3605" s="4">
        <v>25</v>
      </c>
      <c r="AA3605" s="4" t="s">
        <v>117</v>
      </c>
      <c r="AB3605" s="4">
        <v>1</v>
      </c>
      <c r="AC3605" s="4" t="s">
        <v>118</v>
      </c>
      <c r="AD3605" s="36">
        <v>1</v>
      </c>
      <c r="AE3605" s="36" t="s">
        <v>119</v>
      </c>
      <c r="AF3605" s="4"/>
      <c r="AG3605" s="4"/>
      <c r="AH3605" s="4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</row>
    <row r="3606" spans="1:46" ht="15.75" customHeight="1" x14ac:dyDescent="0.35">
      <c r="A3606" s="4">
        <v>2026</v>
      </c>
      <c r="B3606" s="4" t="s">
        <v>147</v>
      </c>
      <c r="C3606" s="4" t="s">
        <v>148</v>
      </c>
      <c r="D3606" s="55">
        <v>46027</v>
      </c>
      <c r="E3606" s="4" t="s">
        <v>3708</v>
      </c>
      <c r="F3606" s="4" t="s">
        <v>3709</v>
      </c>
      <c r="G3606" s="4" t="s">
        <v>37</v>
      </c>
      <c r="H3606" s="4" t="s">
        <v>38</v>
      </c>
      <c r="I3606" s="4" t="s">
        <v>3923</v>
      </c>
      <c r="J3606" s="4">
        <v>3</v>
      </c>
      <c r="K3606" s="55">
        <v>46110</v>
      </c>
      <c r="L3606" s="4" t="s">
        <v>860</v>
      </c>
      <c r="M3606" s="4" t="s">
        <v>2983</v>
      </c>
      <c r="N3606" s="55" t="s">
        <v>3710</v>
      </c>
      <c r="O3606" s="4" t="s">
        <v>10079</v>
      </c>
      <c r="P3606" s="55">
        <v>46110</v>
      </c>
      <c r="Q3606" s="4" t="s">
        <v>10080</v>
      </c>
      <c r="R3606" s="4"/>
      <c r="S3606" s="4"/>
      <c r="T3606" s="7" t="s">
        <v>1921</v>
      </c>
      <c r="U3606" s="4" t="s">
        <v>150</v>
      </c>
      <c r="V3606" s="4">
        <v>301699</v>
      </c>
      <c r="W3606" s="4" t="s">
        <v>10081</v>
      </c>
      <c r="X3606" s="4">
        <v>301699</v>
      </c>
      <c r="Y3606" s="4" t="s">
        <v>10081</v>
      </c>
      <c r="Z3606" s="4">
        <v>21</v>
      </c>
      <c r="AA3606" s="4" t="s">
        <v>104</v>
      </c>
      <c r="AB3606" s="4">
        <v>13</v>
      </c>
      <c r="AC3606" s="4" t="s">
        <v>840</v>
      </c>
      <c r="AD3606" s="36">
        <v>6</v>
      </c>
      <c r="AE3606" s="36" t="s">
        <v>10082</v>
      </c>
      <c r="AF3606" s="4"/>
      <c r="AG3606" s="4"/>
      <c r="AH3606" s="4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</row>
    <row r="3607" spans="1:46" ht="15.75" customHeight="1" x14ac:dyDescent="0.35">
      <c r="A3607" s="4">
        <v>2026</v>
      </c>
      <c r="B3607" s="4" t="s">
        <v>147</v>
      </c>
      <c r="C3607" s="4" t="s">
        <v>148</v>
      </c>
      <c r="D3607" s="55">
        <v>46111</v>
      </c>
      <c r="E3607" s="4" t="s">
        <v>3708</v>
      </c>
      <c r="F3607" s="4" t="s">
        <v>3709</v>
      </c>
      <c r="G3607" s="4" t="s">
        <v>37</v>
      </c>
      <c r="H3607" s="4" t="s">
        <v>4538</v>
      </c>
      <c r="I3607" s="4" t="s">
        <v>2755</v>
      </c>
      <c r="J3607" s="4">
        <v>1</v>
      </c>
      <c r="K3607" s="55">
        <v>46111</v>
      </c>
      <c r="L3607" s="4" t="s">
        <v>4540</v>
      </c>
      <c r="M3607" s="4" t="s">
        <v>10083</v>
      </c>
      <c r="N3607" s="55" t="s">
        <v>3710</v>
      </c>
      <c r="O3607" s="4"/>
      <c r="P3607" s="55"/>
      <c r="Q3607" s="4"/>
      <c r="R3607" s="4"/>
      <c r="S3607" s="4"/>
      <c r="T3607" s="7" t="s">
        <v>1921</v>
      </c>
      <c r="U3607" s="4" t="s">
        <v>150</v>
      </c>
      <c r="V3607" s="4">
        <v>300694</v>
      </c>
      <c r="W3607" s="4" t="s">
        <v>10084</v>
      </c>
      <c r="X3607" s="4">
        <v>300694</v>
      </c>
      <c r="Y3607" s="4" t="s">
        <v>10084</v>
      </c>
      <c r="Z3607" s="4">
        <v>8</v>
      </c>
      <c r="AA3607" s="4" t="s">
        <v>191</v>
      </c>
      <c r="AB3607" s="4">
        <v>2</v>
      </c>
      <c r="AC3607" s="4" t="s">
        <v>941</v>
      </c>
      <c r="AD3607" s="36">
        <v>3</v>
      </c>
      <c r="AE3607" s="36" t="s">
        <v>10085</v>
      </c>
      <c r="AF3607" s="4"/>
      <c r="AG3607" s="4"/>
      <c r="AH3607" s="4"/>
      <c r="AI3607" s="6"/>
      <c r="AJ3607" s="6"/>
      <c r="AK3607" s="6"/>
      <c r="AL3607" s="6"/>
      <c r="AM3607" s="6"/>
      <c r="AN3607" s="6"/>
      <c r="AO3607" s="6"/>
      <c r="AP3607" s="6"/>
      <c r="AQ3607" s="6"/>
      <c r="AR3607" s="6"/>
      <c r="AS3607" s="6"/>
      <c r="AT3607" s="6"/>
    </row>
    <row r="3608" spans="1:46" ht="15.75" customHeight="1" x14ac:dyDescent="0.35">
      <c r="A3608" s="4">
        <v>2026</v>
      </c>
      <c r="B3608" s="4" t="s">
        <v>147</v>
      </c>
      <c r="C3608" s="4" t="s">
        <v>148</v>
      </c>
      <c r="D3608" s="55">
        <v>46105</v>
      </c>
      <c r="E3608" s="4" t="s">
        <v>3708</v>
      </c>
      <c r="F3608" s="4" t="s">
        <v>3709</v>
      </c>
      <c r="G3608" s="4" t="s">
        <v>37</v>
      </c>
      <c r="H3608" s="4" t="s">
        <v>38</v>
      </c>
      <c r="I3608" s="4" t="s">
        <v>3923</v>
      </c>
      <c r="J3608" s="4">
        <v>3</v>
      </c>
      <c r="K3608" s="55">
        <v>46150</v>
      </c>
      <c r="L3608" s="4" t="s">
        <v>860</v>
      </c>
      <c r="M3608" s="4" t="s">
        <v>2983</v>
      </c>
      <c r="N3608" s="55" t="s">
        <v>3710</v>
      </c>
      <c r="O3608" s="4" t="s">
        <v>10086</v>
      </c>
      <c r="P3608" s="55">
        <v>46150</v>
      </c>
      <c r="Q3608" s="4" t="s">
        <v>10087</v>
      </c>
      <c r="R3608" s="55">
        <v>46150</v>
      </c>
      <c r="S3608" s="4" t="s">
        <v>10088</v>
      </c>
      <c r="T3608" s="61" t="s">
        <v>1921</v>
      </c>
      <c r="U3608" s="56" t="s">
        <v>150</v>
      </c>
      <c r="V3608" s="4">
        <v>301819</v>
      </c>
      <c r="W3608" s="56" t="s">
        <v>10089</v>
      </c>
      <c r="X3608" s="4">
        <v>301819</v>
      </c>
      <c r="Y3608" s="56" t="s">
        <v>10089</v>
      </c>
      <c r="Z3608" s="56">
        <v>25</v>
      </c>
      <c r="AA3608" s="56" t="s">
        <v>117</v>
      </c>
      <c r="AB3608" s="56">
        <v>1</v>
      </c>
      <c r="AC3608" s="56" t="s">
        <v>118</v>
      </c>
      <c r="AD3608" s="37">
        <v>4</v>
      </c>
      <c r="AE3608" s="37" t="s">
        <v>10090</v>
      </c>
      <c r="AF3608" s="4"/>
      <c r="AG3608" s="4"/>
      <c r="AH3608" s="4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</row>
    <row r="3609" spans="1:46" ht="15.75" customHeight="1" x14ac:dyDescent="0.35">
      <c r="A3609" s="4">
        <v>2026</v>
      </c>
      <c r="B3609" s="4" t="s">
        <v>147</v>
      </c>
      <c r="C3609" s="4" t="s">
        <v>148</v>
      </c>
      <c r="D3609" s="55">
        <v>46107</v>
      </c>
      <c r="E3609" s="4" t="s">
        <v>3708</v>
      </c>
      <c r="F3609" s="4" t="s">
        <v>3709</v>
      </c>
      <c r="G3609" s="4" t="s">
        <v>37</v>
      </c>
      <c r="H3609" s="4" t="s">
        <v>38</v>
      </c>
      <c r="I3609" s="4" t="s">
        <v>2755</v>
      </c>
      <c r="J3609" s="4">
        <v>3</v>
      </c>
      <c r="K3609" s="57">
        <v>46196</v>
      </c>
      <c r="L3609" s="4" t="s">
        <v>860</v>
      </c>
      <c r="M3609" s="4" t="s">
        <v>5415</v>
      </c>
      <c r="N3609" s="55" t="s">
        <v>4546</v>
      </c>
      <c r="O3609" s="4" t="s">
        <v>10091</v>
      </c>
      <c r="P3609" s="57">
        <v>46196</v>
      </c>
      <c r="Q3609" s="4" t="s">
        <v>10092</v>
      </c>
      <c r="R3609" s="56"/>
      <c r="S3609" s="4"/>
      <c r="T3609" s="61" t="s">
        <v>1921</v>
      </c>
      <c r="U3609" s="56" t="s">
        <v>150</v>
      </c>
      <c r="V3609" s="56">
        <v>301760</v>
      </c>
      <c r="W3609" s="56" t="s">
        <v>10093</v>
      </c>
      <c r="X3609" s="56">
        <v>301760</v>
      </c>
      <c r="Y3609" s="56" t="s">
        <v>10093</v>
      </c>
      <c r="Z3609" s="56">
        <v>22</v>
      </c>
      <c r="AA3609" s="56" t="s">
        <v>108</v>
      </c>
      <c r="AB3609" s="56">
        <v>9</v>
      </c>
      <c r="AC3609" s="56" t="s">
        <v>108</v>
      </c>
      <c r="AD3609" s="37">
        <v>2</v>
      </c>
      <c r="AE3609" s="37" t="s">
        <v>10094</v>
      </c>
      <c r="AF3609" s="4"/>
      <c r="AG3609" s="4"/>
      <c r="AH3609" s="4"/>
      <c r="AI3609" s="6"/>
      <c r="AJ3609" s="6"/>
      <c r="AK3609" s="6"/>
      <c r="AL3609" s="6"/>
      <c r="AM3609" s="6"/>
      <c r="AN3609" s="6"/>
      <c r="AO3609" s="6"/>
      <c r="AP3609" s="6"/>
      <c r="AQ3609" s="6"/>
      <c r="AR3609" s="6"/>
      <c r="AS3609" s="6"/>
      <c r="AT3609" s="6"/>
    </row>
    <row r="3610" spans="1:46" ht="15.75" customHeight="1" x14ac:dyDescent="0.35">
      <c r="A3610" s="4">
        <v>2026</v>
      </c>
      <c r="B3610" s="4" t="s">
        <v>147</v>
      </c>
      <c r="C3610" s="4" t="s">
        <v>148</v>
      </c>
      <c r="D3610" s="55">
        <v>46111</v>
      </c>
      <c r="E3610" s="4" t="s">
        <v>3708</v>
      </c>
      <c r="F3610" s="4" t="s">
        <v>3709</v>
      </c>
      <c r="G3610" s="4" t="s">
        <v>37</v>
      </c>
      <c r="H3610" s="4" t="s">
        <v>38</v>
      </c>
      <c r="I3610" s="4" t="s">
        <v>2755</v>
      </c>
      <c r="J3610" s="4">
        <v>5</v>
      </c>
      <c r="K3610" s="55">
        <v>46196</v>
      </c>
      <c r="L3610" s="4" t="s">
        <v>860</v>
      </c>
      <c r="M3610" s="4" t="s">
        <v>5415</v>
      </c>
      <c r="N3610" s="55" t="s">
        <v>3710</v>
      </c>
      <c r="O3610" s="4" t="s">
        <v>10095</v>
      </c>
      <c r="P3610" s="55">
        <v>46196</v>
      </c>
      <c r="Q3610" s="4" t="s">
        <v>10096</v>
      </c>
      <c r="R3610" s="4"/>
      <c r="S3610" s="4"/>
      <c r="T3610" s="7" t="s">
        <v>1921</v>
      </c>
      <c r="U3610" s="4" t="s">
        <v>150</v>
      </c>
      <c r="V3610" s="4">
        <v>301731</v>
      </c>
      <c r="W3610" s="4" t="s">
        <v>10097</v>
      </c>
      <c r="X3610" s="4">
        <v>301731</v>
      </c>
      <c r="Y3610" s="4" t="s">
        <v>10097</v>
      </c>
      <c r="Z3610" s="4">
        <v>22</v>
      </c>
      <c r="AA3610" s="4" t="s">
        <v>108</v>
      </c>
      <c r="AB3610" s="56">
        <v>5</v>
      </c>
      <c r="AC3610" s="56" t="s">
        <v>1566</v>
      </c>
      <c r="AD3610" s="36">
        <v>8</v>
      </c>
      <c r="AE3610" s="36" t="s">
        <v>10098</v>
      </c>
      <c r="AF3610" s="4"/>
      <c r="AG3610" s="4"/>
      <c r="AH3610" s="4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</row>
    <row r="3611" spans="1:46" ht="15.75" customHeight="1" x14ac:dyDescent="0.35">
      <c r="A3611" s="4">
        <v>2026</v>
      </c>
      <c r="B3611" s="4" t="s">
        <v>147</v>
      </c>
      <c r="C3611" s="4" t="s">
        <v>148</v>
      </c>
      <c r="D3611" s="55">
        <v>46097</v>
      </c>
      <c r="E3611" s="4" t="s">
        <v>4420</v>
      </c>
      <c r="F3611" s="4" t="s">
        <v>3709</v>
      </c>
      <c r="G3611" s="4" t="s">
        <v>921</v>
      </c>
      <c r="H3611" s="4" t="s">
        <v>4538</v>
      </c>
      <c r="I3611" s="4" t="s">
        <v>4539</v>
      </c>
      <c r="J3611" s="4">
        <v>1</v>
      </c>
      <c r="K3611" s="55">
        <v>46118</v>
      </c>
      <c r="L3611" s="4" t="s">
        <v>4540</v>
      </c>
      <c r="M3611" s="4" t="s">
        <v>10099</v>
      </c>
      <c r="N3611" s="55" t="s">
        <v>3710</v>
      </c>
      <c r="O3611" s="4"/>
      <c r="P3611" s="55"/>
      <c r="Q3611" s="4"/>
      <c r="R3611" s="4"/>
      <c r="S3611" s="4"/>
      <c r="T3611" s="7">
        <v>0</v>
      </c>
      <c r="U3611" s="4" t="s">
        <v>150</v>
      </c>
      <c r="V3611" s="4">
        <v>300466</v>
      </c>
      <c r="W3611" s="4" t="s">
        <v>2112</v>
      </c>
      <c r="X3611" s="4">
        <v>300466</v>
      </c>
      <c r="Y3611" s="4" t="s">
        <v>2112</v>
      </c>
      <c r="Z3611" s="4">
        <v>5</v>
      </c>
      <c r="AA3611" s="4" t="s">
        <v>77</v>
      </c>
      <c r="AB3611" s="4">
        <v>4</v>
      </c>
      <c r="AC3611" s="4" t="s">
        <v>770</v>
      </c>
      <c r="AD3611" s="36">
        <v>3</v>
      </c>
      <c r="AE3611" s="36" t="s">
        <v>2113</v>
      </c>
      <c r="AF3611" s="4"/>
      <c r="AG3611" s="4"/>
      <c r="AH3611" s="4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</row>
    <row r="3612" spans="1:46" ht="15.75" customHeight="1" x14ac:dyDescent="0.35">
      <c r="A3612" s="4">
        <v>2026</v>
      </c>
      <c r="B3612" s="4" t="s">
        <v>147</v>
      </c>
      <c r="C3612" s="4" t="s">
        <v>148</v>
      </c>
      <c r="D3612" s="55">
        <v>46015</v>
      </c>
      <c r="E3612" s="4" t="s">
        <v>3708</v>
      </c>
      <c r="F3612" s="4" t="s">
        <v>3709</v>
      </c>
      <c r="G3612" s="4" t="s">
        <v>37</v>
      </c>
      <c r="H3612" s="4" t="s">
        <v>38</v>
      </c>
      <c r="I3612" s="4" t="s">
        <v>3923</v>
      </c>
      <c r="J3612" s="4">
        <v>5</v>
      </c>
      <c r="K3612" s="55">
        <v>46148</v>
      </c>
      <c r="L3612" s="4" t="s">
        <v>860</v>
      </c>
      <c r="M3612" s="4" t="s">
        <v>2983</v>
      </c>
      <c r="N3612" s="55" t="s">
        <v>5332</v>
      </c>
      <c r="O3612" s="4" t="s">
        <v>10100</v>
      </c>
      <c r="P3612" s="55">
        <v>46148</v>
      </c>
      <c r="Q3612" s="4" t="s">
        <v>10101</v>
      </c>
      <c r="R3612" s="55">
        <v>46148</v>
      </c>
      <c r="S3612" s="4" t="s">
        <v>10102</v>
      </c>
      <c r="T3612" s="7">
        <v>0</v>
      </c>
      <c r="U3612" s="4" t="s">
        <v>150</v>
      </c>
      <c r="V3612" s="4">
        <v>301879</v>
      </c>
      <c r="W3612" s="4" t="s">
        <v>4410</v>
      </c>
      <c r="X3612" s="4">
        <v>301879</v>
      </c>
      <c r="Y3612" s="4" t="s">
        <v>4410</v>
      </c>
      <c r="Z3612" s="4">
        <v>10</v>
      </c>
      <c r="AA3612" s="4" t="s">
        <v>256</v>
      </c>
      <c r="AB3612" s="4">
        <v>6</v>
      </c>
      <c r="AC3612" s="4" t="s">
        <v>880</v>
      </c>
      <c r="AD3612" s="36">
        <v>7</v>
      </c>
      <c r="AE3612" s="36" t="s">
        <v>4411</v>
      </c>
      <c r="AF3612" s="4"/>
      <c r="AG3612" s="4"/>
      <c r="AH3612" s="4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</row>
    <row r="3613" spans="1:46" ht="15.75" customHeight="1" x14ac:dyDescent="0.35">
      <c r="A3613" s="4">
        <v>2026</v>
      </c>
      <c r="B3613" s="4" t="s">
        <v>147</v>
      </c>
      <c r="C3613" s="4" t="s">
        <v>148</v>
      </c>
      <c r="D3613" s="55">
        <v>46113</v>
      </c>
      <c r="E3613" s="4" t="s">
        <v>3708</v>
      </c>
      <c r="F3613" s="4" t="s">
        <v>3709</v>
      </c>
      <c r="G3613" s="4" t="s">
        <v>37</v>
      </c>
      <c r="H3613" s="4" t="s">
        <v>38</v>
      </c>
      <c r="I3613" s="4" t="s">
        <v>2742</v>
      </c>
      <c r="J3613" s="4">
        <v>3</v>
      </c>
      <c r="K3613" s="55">
        <v>46198</v>
      </c>
      <c r="L3613" s="4" t="s">
        <v>860</v>
      </c>
      <c r="M3613" s="4" t="s">
        <v>5530</v>
      </c>
      <c r="N3613" s="55" t="s">
        <v>3710</v>
      </c>
      <c r="O3613" s="4" t="s">
        <v>10103</v>
      </c>
      <c r="P3613" s="55">
        <v>46198</v>
      </c>
      <c r="Q3613" s="4" t="s">
        <v>10104</v>
      </c>
      <c r="R3613" s="55">
        <v>46198</v>
      </c>
      <c r="S3613" s="4" t="s">
        <v>10105</v>
      </c>
      <c r="T3613" s="7">
        <v>0</v>
      </c>
      <c r="U3613" s="4" t="s">
        <v>150</v>
      </c>
      <c r="V3613" s="4">
        <v>301591</v>
      </c>
      <c r="W3613" s="4" t="s">
        <v>2228</v>
      </c>
      <c r="X3613" s="4">
        <v>301591</v>
      </c>
      <c r="Y3613" s="4" t="s">
        <v>2228</v>
      </c>
      <c r="Z3613" s="4">
        <v>20</v>
      </c>
      <c r="AA3613" s="4" t="s">
        <v>324</v>
      </c>
      <c r="AB3613" s="56">
        <v>8</v>
      </c>
      <c r="AC3613" s="56" t="s">
        <v>1414</v>
      </c>
      <c r="AD3613" s="36">
        <v>5</v>
      </c>
      <c r="AE3613" s="36" t="s">
        <v>2229</v>
      </c>
      <c r="AF3613" s="4"/>
      <c r="AG3613" s="4"/>
      <c r="AH3613" s="4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</row>
    <row r="3614" spans="1:46" ht="14.5" x14ac:dyDescent="0.35">
      <c r="A3614" s="4">
        <v>2026</v>
      </c>
      <c r="B3614" s="4" t="s">
        <v>147</v>
      </c>
      <c r="C3614" s="4" t="s">
        <v>148</v>
      </c>
      <c r="D3614" s="55">
        <v>46106</v>
      </c>
      <c r="E3614" s="4" t="s">
        <v>3708</v>
      </c>
      <c r="F3614" s="4" t="s">
        <v>3709</v>
      </c>
      <c r="G3614" s="4" t="s">
        <v>37</v>
      </c>
      <c r="H3614" s="4" t="s">
        <v>38</v>
      </c>
      <c r="I3614" s="4" t="s">
        <v>5120</v>
      </c>
      <c r="J3614" s="4">
        <v>2</v>
      </c>
      <c r="K3614" s="57">
        <v>46169</v>
      </c>
      <c r="L3614" s="4" t="s">
        <v>860</v>
      </c>
      <c r="M3614" s="4" t="s">
        <v>4545</v>
      </c>
      <c r="N3614" s="55" t="s">
        <v>3710</v>
      </c>
      <c r="O3614" s="4" t="s">
        <v>10106</v>
      </c>
      <c r="P3614" s="57">
        <v>46169</v>
      </c>
      <c r="Q3614" s="4" t="s">
        <v>10107</v>
      </c>
      <c r="R3614" s="56"/>
      <c r="S3614" s="4"/>
      <c r="T3614" s="61">
        <v>0</v>
      </c>
      <c r="U3614" s="56" t="s">
        <v>150</v>
      </c>
      <c r="V3614" s="56">
        <v>301072</v>
      </c>
      <c r="W3614" s="56" t="s">
        <v>10108</v>
      </c>
      <c r="X3614" s="56">
        <v>301072</v>
      </c>
      <c r="Y3614" s="56" t="s">
        <v>10108</v>
      </c>
      <c r="Z3614" s="56">
        <v>12</v>
      </c>
      <c r="AA3614" s="56" t="s">
        <v>83</v>
      </c>
      <c r="AB3614" s="56">
        <v>4</v>
      </c>
      <c r="AC3614" s="56" t="s">
        <v>2670</v>
      </c>
      <c r="AD3614" s="37">
        <v>21</v>
      </c>
      <c r="AE3614" s="37" t="s">
        <v>10109</v>
      </c>
      <c r="AF3614" s="4"/>
      <c r="AG3614" s="4"/>
      <c r="AH3614" s="4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</row>
    <row r="3615" spans="1:46" ht="15.75" customHeight="1" x14ac:dyDescent="0.35">
      <c r="A3615" s="4">
        <v>2026</v>
      </c>
      <c r="B3615" s="4" t="s">
        <v>147</v>
      </c>
      <c r="C3615" s="4" t="s">
        <v>148</v>
      </c>
      <c r="D3615" s="55">
        <v>46106</v>
      </c>
      <c r="E3615" s="4" t="s">
        <v>3708</v>
      </c>
      <c r="F3615" s="4" t="s">
        <v>3709</v>
      </c>
      <c r="G3615" s="4" t="s">
        <v>37</v>
      </c>
      <c r="H3615" s="4" t="s">
        <v>4538</v>
      </c>
      <c r="I3615" s="4" t="s">
        <v>5120</v>
      </c>
      <c r="J3615" s="4">
        <v>1</v>
      </c>
      <c r="K3615" s="55">
        <v>46119</v>
      </c>
      <c r="L3615" s="4" t="s">
        <v>4540</v>
      </c>
      <c r="M3615" s="4"/>
      <c r="N3615" s="55" t="s">
        <v>3710</v>
      </c>
      <c r="O3615" s="4"/>
      <c r="P3615" s="55"/>
      <c r="Q3615" s="4"/>
      <c r="R3615" s="4"/>
      <c r="S3615" s="4"/>
      <c r="T3615" s="7">
        <v>0</v>
      </c>
      <c r="U3615" s="4" t="s">
        <v>150</v>
      </c>
      <c r="V3615" s="4">
        <v>301068</v>
      </c>
      <c r="W3615" s="4" t="s">
        <v>10110</v>
      </c>
      <c r="X3615" s="4">
        <v>301068</v>
      </c>
      <c r="Y3615" s="4" t="s">
        <v>10110</v>
      </c>
      <c r="Z3615" s="4">
        <v>12</v>
      </c>
      <c r="AA3615" s="4" t="s">
        <v>83</v>
      </c>
      <c r="AB3615" s="4">
        <v>4</v>
      </c>
      <c r="AC3615" s="4" t="s">
        <v>2670</v>
      </c>
      <c r="AD3615" s="36">
        <v>17</v>
      </c>
      <c r="AE3615" s="36" t="s">
        <v>10111</v>
      </c>
      <c r="AF3615" s="4"/>
      <c r="AG3615" s="4"/>
      <c r="AH3615" s="4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</row>
    <row r="3616" spans="1:46" ht="15.75" customHeight="1" x14ac:dyDescent="0.35">
      <c r="A3616" s="4">
        <v>2026</v>
      </c>
      <c r="B3616" s="4" t="s">
        <v>34</v>
      </c>
      <c r="C3616" s="4" t="s">
        <v>244</v>
      </c>
      <c r="D3616" s="55">
        <v>46385</v>
      </c>
      <c r="E3616" s="4" t="s">
        <v>3708</v>
      </c>
      <c r="F3616" s="4" t="s">
        <v>3709</v>
      </c>
      <c r="G3616" s="4" t="s">
        <v>37</v>
      </c>
      <c r="H3616" s="4" t="s">
        <v>38</v>
      </c>
      <c r="I3616" s="4" t="s">
        <v>2948</v>
      </c>
      <c r="J3616" s="4">
        <v>7</v>
      </c>
      <c r="K3616" s="55">
        <v>46119</v>
      </c>
      <c r="L3616" s="4" t="s">
        <v>860</v>
      </c>
      <c r="M3616" s="4" t="s">
        <v>3632</v>
      </c>
      <c r="N3616" s="55" t="s">
        <v>4516</v>
      </c>
      <c r="O3616" s="4" t="s">
        <v>10112</v>
      </c>
      <c r="P3616" s="55">
        <v>46119</v>
      </c>
      <c r="Q3616" s="4" t="s">
        <v>10113</v>
      </c>
      <c r="R3616" s="55">
        <v>46120</v>
      </c>
      <c r="S3616" s="4" t="s">
        <v>10114</v>
      </c>
      <c r="T3616" s="7">
        <v>10</v>
      </c>
      <c r="U3616" s="4" t="s">
        <v>246</v>
      </c>
      <c r="V3616" s="4">
        <v>521</v>
      </c>
      <c r="W3616" s="4" t="s">
        <v>900</v>
      </c>
      <c r="X3616" s="4">
        <v>99</v>
      </c>
      <c r="Y3616" s="4" t="s">
        <v>901</v>
      </c>
      <c r="Z3616" s="4">
        <v>20</v>
      </c>
      <c r="AA3616" s="4" t="s">
        <v>324</v>
      </c>
      <c r="AB3616" s="4">
        <v>1</v>
      </c>
      <c r="AC3616" s="4" t="s">
        <v>324</v>
      </c>
      <c r="AD3616" s="36">
        <v>4</v>
      </c>
      <c r="AE3616" s="36" t="s">
        <v>902</v>
      </c>
      <c r="AF3616" s="4"/>
      <c r="AG3616" s="4"/>
      <c r="AH3616" s="4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</row>
    <row r="3617" spans="1:46" ht="15.75" customHeight="1" x14ac:dyDescent="0.35">
      <c r="A3617" s="4">
        <v>2026</v>
      </c>
      <c r="B3617" s="4" t="s">
        <v>147</v>
      </c>
      <c r="C3617" s="4" t="s">
        <v>148</v>
      </c>
      <c r="D3617" s="55">
        <v>46027</v>
      </c>
      <c r="E3617" s="4" t="s">
        <v>3708</v>
      </c>
      <c r="F3617" s="4" t="s">
        <v>3709</v>
      </c>
      <c r="G3617" s="4" t="s">
        <v>37</v>
      </c>
      <c r="H3617" s="4" t="s">
        <v>38</v>
      </c>
      <c r="I3617" s="4" t="s">
        <v>3923</v>
      </c>
      <c r="J3617" s="4">
        <v>2</v>
      </c>
      <c r="K3617" s="55">
        <v>46133</v>
      </c>
      <c r="L3617" s="4" t="s">
        <v>860</v>
      </c>
      <c r="M3617" s="4" t="s">
        <v>2983</v>
      </c>
      <c r="N3617" s="55" t="s">
        <v>5332</v>
      </c>
      <c r="O3617" s="4" t="s">
        <v>10115</v>
      </c>
      <c r="P3617" s="55">
        <v>46133</v>
      </c>
      <c r="Q3617" s="4" t="s">
        <v>10116</v>
      </c>
      <c r="R3617" s="55">
        <v>46134</v>
      </c>
      <c r="S3617" s="4" t="s">
        <v>10117</v>
      </c>
      <c r="T3617" s="7">
        <v>0</v>
      </c>
      <c r="U3617" s="4" t="s">
        <v>150</v>
      </c>
      <c r="V3617" s="4">
        <v>300924</v>
      </c>
      <c r="W3617" s="4" t="s">
        <v>1340</v>
      </c>
      <c r="X3617" s="4">
        <v>300924</v>
      </c>
      <c r="Y3617" s="4" t="s">
        <v>1340</v>
      </c>
      <c r="Z3617" s="4">
        <v>10</v>
      </c>
      <c r="AA3617" s="4" t="s">
        <v>256</v>
      </c>
      <c r="AB3617" s="4">
        <v>5</v>
      </c>
      <c r="AC3617" s="4" t="s">
        <v>736</v>
      </c>
      <c r="AD3617" s="36">
        <v>9</v>
      </c>
      <c r="AE3617" s="36" t="s">
        <v>1341</v>
      </c>
      <c r="AF3617" s="4"/>
      <c r="AG3617" s="4"/>
      <c r="AH3617" s="4"/>
      <c r="AI3617" s="6"/>
      <c r="AJ3617" s="6"/>
      <c r="AK3617" s="6"/>
      <c r="AL3617" s="6"/>
      <c r="AM3617" s="6"/>
      <c r="AN3617" s="6"/>
      <c r="AO3617" s="6"/>
      <c r="AP3617" s="6"/>
      <c r="AQ3617" s="6"/>
      <c r="AR3617" s="6"/>
      <c r="AS3617" s="6"/>
      <c r="AT3617" s="6"/>
    </row>
    <row r="3618" spans="1:46" ht="15.75" customHeight="1" x14ac:dyDescent="0.35">
      <c r="A3618" s="4">
        <v>2026</v>
      </c>
      <c r="B3618" s="4" t="s">
        <v>147</v>
      </c>
      <c r="C3618" s="4" t="s">
        <v>148</v>
      </c>
      <c r="D3618" s="55">
        <v>46118</v>
      </c>
      <c r="E3618" s="4" t="s">
        <v>3708</v>
      </c>
      <c r="F3618" s="4" t="s">
        <v>3709</v>
      </c>
      <c r="G3618" s="4" t="s">
        <v>37</v>
      </c>
      <c r="H3618" s="4" t="s">
        <v>38</v>
      </c>
      <c r="I3618" s="4" t="s">
        <v>4520</v>
      </c>
      <c r="J3618" s="4">
        <v>3</v>
      </c>
      <c r="K3618" s="55">
        <v>46141</v>
      </c>
      <c r="L3618" s="4" t="s">
        <v>860</v>
      </c>
      <c r="M3618" s="4" t="s">
        <v>3185</v>
      </c>
      <c r="N3618" s="55" t="s">
        <v>3710</v>
      </c>
      <c r="O3618" s="4" t="s">
        <v>10118</v>
      </c>
      <c r="P3618" s="55">
        <v>46141</v>
      </c>
      <c r="Q3618" s="4" t="s">
        <v>10119</v>
      </c>
      <c r="R3618" s="55">
        <v>46141</v>
      </c>
      <c r="S3618" s="4" t="s">
        <v>10120</v>
      </c>
      <c r="T3618" s="7" t="s">
        <v>1921</v>
      </c>
      <c r="U3618" s="4" t="s">
        <v>150</v>
      </c>
      <c r="V3618" s="4">
        <v>301145</v>
      </c>
      <c r="W3618" s="4" t="s">
        <v>10121</v>
      </c>
      <c r="X3618" s="4">
        <v>301145</v>
      </c>
      <c r="Y3618" s="4" t="s">
        <v>10121</v>
      </c>
      <c r="Z3618" s="4">
        <v>13</v>
      </c>
      <c r="AA3618" s="4" t="s">
        <v>314</v>
      </c>
      <c r="AB3618" s="4">
        <v>2</v>
      </c>
      <c r="AC3618" s="4" t="s">
        <v>4655</v>
      </c>
      <c r="AD3618" s="36">
        <v>6</v>
      </c>
      <c r="AE3618" s="36" t="s">
        <v>10122</v>
      </c>
      <c r="AF3618" s="4"/>
      <c r="AG3618" s="4"/>
      <c r="AH3618" s="4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</row>
    <row r="3619" spans="1:46" ht="15.75" customHeight="1" x14ac:dyDescent="0.35">
      <c r="A3619" s="4">
        <v>2026</v>
      </c>
      <c r="B3619" s="4" t="s">
        <v>147</v>
      </c>
      <c r="C3619" s="4" t="s">
        <v>148</v>
      </c>
      <c r="D3619" s="55">
        <v>45382</v>
      </c>
      <c r="E3619" s="4" t="s">
        <v>4420</v>
      </c>
      <c r="F3619" s="4" t="s">
        <v>3709</v>
      </c>
      <c r="G3619" s="4" t="s">
        <v>921</v>
      </c>
      <c r="H3619" s="4" t="s">
        <v>38</v>
      </c>
      <c r="I3619" s="4" t="s">
        <v>2755</v>
      </c>
      <c r="J3619" s="4">
        <v>2</v>
      </c>
      <c r="K3619" s="55">
        <v>46141</v>
      </c>
      <c r="L3619" s="4" t="s">
        <v>860</v>
      </c>
      <c r="M3619" s="4" t="s">
        <v>5415</v>
      </c>
      <c r="N3619" s="55" t="s">
        <v>3710</v>
      </c>
      <c r="O3619" s="4" t="s">
        <v>10123</v>
      </c>
      <c r="P3619" s="55">
        <v>46141</v>
      </c>
      <c r="Q3619" s="4" t="s">
        <v>10124</v>
      </c>
      <c r="R3619" s="55">
        <v>46141</v>
      </c>
      <c r="S3619" s="4" t="s">
        <v>10125</v>
      </c>
      <c r="T3619" s="7">
        <v>0</v>
      </c>
      <c r="U3619" s="4" t="s">
        <v>150</v>
      </c>
      <c r="V3619" s="4">
        <v>301726</v>
      </c>
      <c r="W3619" s="4" t="s">
        <v>5145</v>
      </c>
      <c r="X3619" s="4">
        <v>301726</v>
      </c>
      <c r="Y3619" s="4" t="s">
        <v>5145</v>
      </c>
      <c r="Z3619" s="4">
        <v>22</v>
      </c>
      <c r="AA3619" s="4" t="s">
        <v>108</v>
      </c>
      <c r="AB3619" s="4">
        <v>5</v>
      </c>
      <c r="AC3619" s="4" t="s">
        <v>1566</v>
      </c>
      <c r="AD3619" s="36">
        <v>3</v>
      </c>
      <c r="AE3619" s="36" t="s">
        <v>5146</v>
      </c>
      <c r="AF3619" s="4"/>
      <c r="AG3619" s="4"/>
      <c r="AH3619" s="4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</row>
    <row r="3620" spans="1:46" ht="15.75" customHeight="1" x14ac:dyDescent="0.35">
      <c r="A3620" s="4">
        <v>2026</v>
      </c>
      <c r="B3620" s="4" t="s">
        <v>34</v>
      </c>
      <c r="C3620" s="4" t="s">
        <v>34</v>
      </c>
      <c r="D3620" s="55">
        <v>46099</v>
      </c>
      <c r="E3620" s="4" t="s">
        <v>4420</v>
      </c>
      <c r="F3620" s="4" t="s">
        <v>3709</v>
      </c>
      <c r="G3620" s="4" t="s">
        <v>5808</v>
      </c>
      <c r="H3620" s="4" t="s">
        <v>38</v>
      </c>
      <c r="I3620" s="4" t="s">
        <v>4515</v>
      </c>
      <c r="J3620" s="4">
        <v>2</v>
      </c>
      <c r="K3620" s="55">
        <v>46113</v>
      </c>
      <c r="L3620" s="4" t="s">
        <v>860</v>
      </c>
      <c r="M3620" s="4" t="s">
        <v>3632</v>
      </c>
      <c r="N3620" s="55" t="s">
        <v>4973</v>
      </c>
      <c r="O3620" s="4" t="s">
        <v>10126</v>
      </c>
      <c r="P3620" s="55">
        <v>46113</v>
      </c>
      <c r="Q3620" s="4" t="s">
        <v>10127</v>
      </c>
      <c r="R3620" s="55">
        <v>46113</v>
      </c>
      <c r="S3620" s="4" t="s">
        <v>10128</v>
      </c>
      <c r="T3620" s="7">
        <v>11</v>
      </c>
      <c r="U3620" s="4" t="s">
        <v>342</v>
      </c>
      <c r="V3620" s="4">
        <v>136</v>
      </c>
      <c r="W3620" s="4" t="s">
        <v>577</v>
      </c>
      <c r="X3620" s="4">
        <v>1235</v>
      </c>
      <c r="Y3620" s="4" t="s">
        <v>578</v>
      </c>
      <c r="Z3620" s="4">
        <v>15</v>
      </c>
      <c r="AA3620" s="4" t="s">
        <v>43</v>
      </c>
      <c r="AB3620" s="4">
        <v>1</v>
      </c>
      <c r="AC3620" s="4" t="s">
        <v>43</v>
      </c>
      <c r="AD3620" s="36">
        <v>41</v>
      </c>
      <c r="AE3620" s="36" t="s">
        <v>579</v>
      </c>
      <c r="AF3620" s="4"/>
      <c r="AG3620" s="4"/>
      <c r="AH3620" s="4"/>
      <c r="AI3620" s="6"/>
      <c r="AJ3620" s="6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</row>
    <row r="3621" spans="1:46" ht="15.75" customHeight="1" x14ac:dyDescent="0.35">
      <c r="A3621" s="4">
        <v>2026</v>
      </c>
      <c r="B3621" s="4" t="s">
        <v>147</v>
      </c>
      <c r="C3621" s="4" t="s">
        <v>148</v>
      </c>
      <c r="D3621" s="55">
        <v>46027</v>
      </c>
      <c r="E3621" s="4" t="s">
        <v>3708</v>
      </c>
      <c r="F3621" s="4" t="s">
        <v>3709</v>
      </c>
      <c r="G3621" s="4" t="s">
        <v>37</v>
      </c>
      <c r="H3621" s="4" t="s">
        <v>38</v>
      </c>
      <c r="I3621" s="4" t="s">
        <v>2735</v>
      </c>
      <c r="J3621" s="4">
        <v>3</v>
      </c>
      <c r="K3621" s="55">
        <v>46118</v>
      </c>
      <c r="L3621" s="4" t="s">
        <v>860</v>
      </c>
      <c r="M3621" s="4" t="s">
        <v>3185</v>
      </c>
      <c r="N3621" s="55" t="s">
        <v>4546</v>
      </c>
      <c r="O3621" s="4" t="s">
        <v>10129</v>
      </c>
      <c r="P3621" s="55">
        <v>46118</v>
      </c>
      <c r="Q3621" s="4" t="s">
        <v>10130</v>
      </c>
      <c r="R3621" s="55">
        <v>46118</v>
      </c>
      <c r="S3621" s="4" t="s">
        <v>10131</v>
      </c>
      <c r="T3621" s="7">
        <v>0</v>
      </c>
      <c r="U3621" s="4" t="s">
        <v>150</v>
      </c>
      <c r="V3621" s="4">
        <v>301221</v>
      </c>
      <c r="W3621" s="4" t="s">
        <v>3142</v>
      </c>
      <c r="X3621" s="4">
        <v>301221</v>
      </c>
      <c r="Y3621" s="4" t="s">
        <v>3142</v>
      </c>
      <c r="Z3621" s="4">
        <v>14</v>
      </c>
      <c r="AA3621" s="4" t="s">
        <v>731</v>
      </c>
      <c r="AB3621" s="4">
        <v>1</v>
      </c>
      <c r="AC3621" s="4" t="s">
        <v>1387</v>
      </c>
      <c r="AD3621" s="36">
        <v>10</v>
      </c>
      <c r="AE3621" s="36" t="s">
        <v>3143</v>
      </c>
      <c r="AF3621" s="4"/>
      <c r="AG3621" s="4"/>
      <c r="AH3621" s="4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  <c r="AS3621" s="6"/>
      <c r="AT3621" s="6"/>
    </row>
    <row r="3622" spans="1:46" ht="15.75" customHeight="1" x14ac:dyDescent="0.35">
      <c r="A3622" s="4">
        <v>2026</v>
      </c>
      <c r="B3622" s="4" t="s">
        <v>147</v>
      </c>
      <c r="C3622" s="4" t="s">
        <v>148</v>
      </c>
      <c r="D3622" s="55">
        <v>46122</v>
      </c>
      <c r="E3622" s="4" t="s">
        <v>6721</v>
      </c>
      <c r="F3622" s="4" t="s">
        <v>3709</v>
      </c>
      <c r="G3622" s="4" t="s">
        <v>37</v>
      </c>
      <c r="H3622" s="4" t="s">
        <v>38</v>
      </c>
      <c r="I3622" s="4" t="s">
        <v>2755</v>
      </c>
      <c r="J3622" s="4">
        <v>4</v>
      </c>
      <c r="K3622" s="55">
        <v>46174</v>
      </c>
      <c r="L3622" s="4" t="s">
        <v>860</v>
      </c>
      <c r="M3622" s="4" t="s">
        <v>5415</v>
      </c>
      <c r="N3622" s="55" t="s">
        <v>3710</v>
      </c>
      <c r="O3622" s="4" t="s">
        <v>10132</v>
      </c>
      <c r="P3622" s="55">
        <v>46174</v>
      </c>
      <c r="Q3622" s="4" t="s">
        <v>10133</v>
      </c>
      <c r="R3622" s="55">
        <v>46174</v>
      </c>
      <c r="S3622" s="4" t="s">
        <v>10134</v>
      </c>
      <c r="T3622" s="7">
        <v>0</v>
      </c>
      <c r="U3622" s="4" t="s">
        <v>150</v>
      </c>
      <c r="V3622" s="4">
        <v>300750</v>
      </c>
      <c r="W3622" s="4" t="s">
        <v>5351</v>
      </c>
      <c r="X3622" s="4">
        <v>300750</v>
      </c>
      <c r="Y3622" s="4" t="s">
        <v>5351</v>
      </c>
      <c r="Z3622" s="4">
        <v>8</v>
      </c>
      <c r="AA3622" s="4" t="s">
        <v>191</v>
      </c>
      <c r="AB3622" s="4">
        <v>9</v>
      </c>
      <c r="AC3622" s="4" t="s">
        <v>260</v>
      </c>
      <c r="AD3622" s="36">
        <v>3</v>
      </c>
      <c r="AE3622" s="36" t="s">
        <v>5352</v>
      </c>
      <c r="AF3622" s="4"/>
      <c r="AG3622" s="4"/>
      <c r="AH3622" s="4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</row>
    <row r="3623" spans="1:46" ht="15.75" customHeight="1" x14ac:dyDescent="0.35">
      <c r="A3623" s="4">
        <v>2026</v>
      </c>
      <c r="B3623" s="4" t="s">
        <v>147</v>
      </c>
      <c r="C3623" s="4" t="s">
        <v>148</v>
      </c>
      <c r="D3623" s="55">
        <v>46125</v>
      </c>
      <c r="E3623" s="4" t="s">
        <v>3708</v>
      </c>
      <c r="F3623" s="4" t="s">
        <v>3709</v>
      </c>
      <c r="G3623" s="4" t="s">
        <v>37</v>
      </c>
      <c r="H3623" s="4" t="s">
        <v>38</v>
      </c>
      <c r="I3623" s="4" t="s">
        <v>748</v>
      </c>
      <c r="J3623" s="4">
        <v>4</v>
      </c>
      <c r="K3623" s="57">
        <v>46176</v>
      </c>
      <c r="L3623" s="4" t="s">
        <v>860</v>
      </c>
      <c r="M3623" s="4" t="s">
        <v>4545</v>
      </c>
      <c r="N3623" s="55" t="s">
        <v>4546</v>
      </c>
      <c r="O3623" s="4" t="s">
        <v>10135</v>
      </c>
      <c r="P3623" s="57">
        <v>46176</v>
      </c>
      <c r="Q3623" s="4" t="s">
        <v>10136</v>
      </c>
      <c r="R3623" s="57">
        <v>46176</v>
      </c>
      <c r="S3623" s="4" t="s">
        <v>10137</v>
      </c>
      <c r="T3623" s="61" t="s">
        <v>1921</v>
      </c>
      <c r="U3623" s="56" t="s">
        <v>150</v>
      </c>
      <c r="V3623" s="56">
        <v>301351</v>
      </c>
      <c r="W3623" s="56" t="s">
        <v>10138</v>
      </c>
      <c r="X3623" s="56">
        <v>301351</v>
      </c>
      <c r="Y3623" s="56" t="s">
        <v>10138</v>
      </c>
      <c r="Z3623" s="56">
        <v>15</v>
      </c>
      <c r="AA3623" s="56" t="s">
        <v>43</v>
      </c>
      <c r="AB3623" s="56">
        <v>7</v>
      </c>
      <c r="AC3623" s="56" t="s">
        <v>2233</v>
      </c>
      <c r="AD3623" s="37">
        <v>13</v>
      </c>
      <c r="AE3623" s="37" t="s">
        <v>10139</v>
      </c>
      <c r="AF3623" s="4" t="s">
        <v>9757</v>
      </c>
      <c r="AG3623" s="4"/>
      <c r="AH3623" s="4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</row>
    <row r="3624" spans="1:46" ht="15.75" customHeight="1" x14ac:dyDescent="0.35">
      <c r="A3624" s="4">
        <v>2026</v>
      </c>
      <c r="B3624" s="4" t="s">
        <v>147</v>
      </c>
      <c r="C3624" s="4" t="s">
        <v>148</v>
      </c>
      <c r="D3624" s="55">
        <v>46125</v>
      </c>
      <c r="E3624" s="4" t="s">
        <v>3708</v>
      </c>
      <c r="F3624" s="4" t="s">
        <v>3709</v>
      </c>
      <c r="G3624" s="4" t="s">
        <v>37</v>
      </c>
      <c r="H3624" s="4" t="s">
        <v>38</v>
      </c>
      <c r="I3624" s="4" t="s">
        <v>2755</v>
      </c>
      <c r="J3624" s="4">
        <v>5</v>
      </c>
      <c r="K3624" s="55">
        <v>46125</v>
      </c>
      <c r="L3624" s="4" t="s">
        <v>860</v>
      </c>
      <c r="M3624" s="4" t="s">
        <v>5415</v>
      </c>
      <c r="N3624" s="55" t="s">
        <v>3710</v>
      </c>
      <c r="O3624" s="4" t="s">
        <v>10140</v>
      </c>
      <c r="P3624" s="55">
        <v>46153</v>
      </c>
      <c r="Q3624" s="4" t="s">
        <v>10141</v>
      </c>
      <c r="R3624" s="55">
        <v>46153</v>
      </c>
      <c r="S3624" s="4" t="s">
        <v>10142</v>
      </c>
      <c r="T3624" s="7" t="s">
        <v>1921</v>
      </c>
      <c r="U3624" s="4" t="s">
        <v>150</v>
      </c>
      <c r="V3624" s="4">
        <v>301749</v>
      </c>
      <c r="W3624" s="4" t="s">
        <v>10143</v>
      </c>
      <c r="X3624" s="4">
        <v>301749</v>
      </c>
      <c r="Y3624" s="4" t="s">
        <v>10143</v>
      </c>
      <c r="Z3624" s="4">
        <v>22</v>
      </c>
      <c r="AA3624" s="4" t="s">
        <v>108</v>
      </c>
      <c r="AB3624" s="4">
        <v>7</v>
      </c>
      <c r="AC3624" s="4" t="s">
        <v>1554</v>
      </c>
      <c r="AD3624" s="36">
        <v>10</v>
      </c>
      <c r="AE3624" s="36" t="s">
        <v>10144</v>
      </c>
      <c r="AF3624" s="4"/>
      <c r="AG3624" s="4"/>
      <c r="AH3624" s="4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  <c r="AS3624" s="6"/>
      <c r="AT3624" s="6"/>
    </row>
    <row r="3625" spans="1:46" ht="15.75" customHeight="1" x14ac:dyDescent="0.35">
      <c r="A3625" s="4">
        <v>2026</v>
      </c>
      <c r="B3625" s="4" t="s">
        <v>147</v>
      </c>
      <c r="C3625" s="4" t="s">
        <v>148</v>
      </c>
      <c r="D3625" s="55">
        <v>46113</v>
      </c>
      <c r="E3625" s="4" t="s">
        <v>3708</v>
      </c>
      <c r="F3625" s="4" t="s">
        <v>3709</v>
      </c>
      <c r="G3625" s="4" t="s">
        <v>37</v>
      </c>
      <c r="H3625" s="4" t="s">
        <v>38</v>
      </c>
      <c r="I3625" s="4" t="s">
        <v>3923</v>
      </c>
      <c r="J3625" s="4">
        <v>3</v>
      </c>
      <c r="K3625" s="55">
        <v>46178</v>
      </c>
      <c r="L3625" s="4" t="s">
        <v>860</v>
      </c>
      <c r="M3625" s="4" t="s">
        <v>2983</v>
      </c>
      <c r="N3625" s="55" t="s">
        <v>5332</v>
      </c>
      <c r="O3625" s="4" t="s">
        <v>10145</v>
      </c>
      <c r="P3625" s="55">
        <v>46178</v>
      </c>
      <c r="Q3625" s="4" t="s">
        <v>10146</v>
      </c>
      <c r="R3625" s="55">
        <v>46178</v>
      </c>
      <c r="S3625" s="4" t="s">
        <v>10147</v>
      </c>
      <c r="T3625" s="7">
        <v>0</v>
      </c>
      <c r="U3625" s="4" t="s">
        <v>150</v>
      </c>
      <c r="V3625" s="4">
        <v>300945</v>
      </c>
      <c r="W3625" s="4" t="s">
        <v>2635</v>
      </c>
      <c r="X3625" s="4">
        <v>300945</v>
      </c>
      <c r="Y3625" s="4" t="s">
        <v>2635</v>
      </c>
      <c r="Z3625" s="4">
        <v>10</v>
      </c>
      <c r="AA3625" s="4" t="s">
        <v>256</v>
      </c>
      <c r="AB3625" s="4">
        <v>9</v>
      </c>
      <c r="AC3625" s="4" t="s">
        <v>1410</v>
      </c>
      <c r="AD3625" s="36">
        <v>5</v>
      </c>
      <c r="AE3625" s="36" t="s">
        <v>2636</v>
      </c>
      <c r="AF3625" s="4"/>
      <c r="AG3625" s="4"/>
      <c r="AH3625" s="4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</row>
    <row r="3626" spans="1:46" ht="15.75" customHeight="1" x14ac:dyDescent="0.35">
      <c r="A3626" s="4">
        <v>2026</v>
      </c>
      <c r="B3626" s="4" t="s">
        <v>147</v>
      </c>
      <c r="C3626" s="4" t="s">
        <v>148</v>
      </c>
      <c r="D3626" s="55">
        <v>46119</v>
      </c>
      <c r="E3626" s="4" t="s">
        <v>3708</v>
      </c>
      <c r="F3626" s="4" t="s">
        <v>3709</v>
      </c>
      <c r="G3626" s="4" t="s">
        <v>37</v>
      </c>
      <c r="H3626" s="4" t="s">
        <v>38</v>
      </c>
      <c r="I3626" s="4" t="s">
        <v>2755</v>
      </c>
      <c r="J3626" s="4">
        <v>1</v>
      </c>
      <c r="K3626" s="55">
        <v>46128</v>
      </c>
      <c r="L3626" s="4" t="s">
        <v>860</v>
      </c>
      <c r="M3626" s="4" t="s">
        <v>5530</v>
      </c>
      <c r="N3626" s="55" t="s">
        <v>3710</v>
      </c>
      <c r="O3626" s="4" t="s">
        <v>10148</v>
      </c>
      <c r="P3626" s="55">
        <v>46128</v>
      </c>
      <c r="Q3626" s="4" t="s">
        <v>10149</v>
      </c>
      <c r="R3626" s="55">
        <v>46128</v>
      </c>
      <c r="S3626" s="4" t="s">
        <v>10150</v>
      </c>
      <c r="T3626" s="7" t="s">
        <v>1921</v>
      </c>
      <c r="U3626" s="4" t="s">
        <v>150</v>
      </c>
      <c r="V3626" s="4">
        <v>300695</v>
      </c>
      <c r="W3626" s="4" t="s">
        <v>10151</v>
      </c>
      <c r="X3626" s="4">
        <v>300695</v>
      </c>
      <c r="Y3626" s="4" t="s">
        <v>10151</v>
      </c>
      <c r="Z3626" s="4">
        <v>8</v>
      </c>
      <c r="AA3626" s="4" t="s">
        <v>191</v>
      </c>
      <c r="AB3626" s="4">
        <v>2</v>
      </c>
      <c r="AC3626" s="4" t="s">
        <v>941</v>
      </c>
      <c r="AD3626" s="48">
        <v>4</v>
      </c>
      <c r="AE3626" s="48" t="s">
        <v>10152</v>
      </c>
      <c r="AF3626" s="4"/>
      <c r="AG3626" s="4"/>
      <c r="AH3626" s="4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  <c r="AS3626" s="6"/>
      <c r="AT3626" s="6"/>
    </row>
    <row r="3627" spans="1:46" ht="15.75" customHeight="1" x14ac:dyDescent="0.35">
      <c r="A3627" s="4">
        <v>2026</v>
      </c>
      <c r="B3627" s="4" t="s">
        <v>147</v>
      </c>
      <c r="C3627" s="4" t="s">
        <v>148</v>
      </c>
      <c r="D3627" s="55">
        <v>46127</v>
      </c>
      <c r="E3627" s="4" t="s">
        <v>3708</v>
      </c>
      <c r="F3627" s="4" t="s">
        <v>3709</v>
      </c>
      <c r="G3627" s="4" t="s">
        <v>37</v>
      </c>
      <c r="H3627" s="4" t="s">
        <v>4538</v>
      </c>
      <c r="I3627" s="4" t="s">
        <v>2755</v>
      </c>
      <c r="J3627" s="4">
        <v>3</v>
      </c>
      <c r="K3627" s="55">
        <v>46127</v>
      </c>
      <c r="L3627" s="4" t="s">
        <v>4540</v>
      </c>
      <c r="M3627" s="4" t="s">
        <v>10153</v>
      </c>
      <c r="N3627" s="55" t="s">
        <v>3710</v>
      </c>
      <c r="O3627" s="4"/>
      <c r="P3627" s="55"/>
      <c r="Q3627" s="4"/>
      <c r="R3627" s="4"/>
      <c r="S3627" s="4"/>
      <c r="T3627" s="7">
        <v>0</v>
      </c>
      <c r="U3627" s="4" t="s">
        <v>150</v>
      </c>
      <c r="V3627" s="4">
        <v>300786</v>
      </c>
      <c r="W3627" s="4" t="s">
        <v>190</v>
      </c>
      <c r="X3627" s="4">
        <v>300786</v>
      </c>
      <c r="Y3627" s="4" t="s">
        <v>190</v>
      </c>
      <c r="Z3627" s="4">
        <v>8</v>
      </c>
      <c r="AA3627" s="4" t="s">
        <v>191</v>
      </c>
      <c r="AB3627" s="4">
        <v>13</v>
      </c>
      <c r="AC3627" s="4" t="s">
        <v>192</v>
      </c>
      <c r="AD3627" s="36">
        <v>2</v>
      </c>
      <c r="AE3627" s="36" t="s">
        <v>193</v>
      </c>
      <c r="AF3627" s="4"/>
      <c r="AG3627" s="4"/>
      <c r="AH3627" s="4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  <c r="AS3627" s="6"/>
      <c r="AT3627" s="6"/>
    </row>
    <row r="3628" spans="1:46" ht="15.75" customHeight="1" x14ac:dyDescent="0.35">
      <c r="A3628" s="4">
        <v>2026</v>
      </c>
      <c r="B3628" s="4" t="s">
        <v>147</v>
      </c>
      <c r="C3628" s="4" t="s">
        <v>148</v>
      </c>
      <c r="D3628" s="55">
        <v>46128</v>
      </c>
      <c r="E3628" s="4" t="s">
        <v>3708</v>
      </c>
      <c r="F3628" s="4" t="s">
        <v>3709</v>
      </c>
      <c r="G3628" s="4" t="s">
        <v>37</v>
      </c>
      <c r="H3628" s="4" t="s">
        <v>38</v>
      </c>
      <c r="I3628" s="4" t="s">
        <v>748</v>
      </c>
      <c r="J3628" s="4">
        <v>5</v>
      </c>
      <c r="K3628" s="57">
        <v>46184</v>
      </c>
      <c r="L3628" s="4" t="s">
        <v>860</v>
      </c>
      <c r="M3628" s="4" t="s">
        <v>5415</v>
      </c>
      <c r="N3628" s="55" t="s">
        <v>4546</v>
      </c>
      <c r="O3628" s="4" t="s">
        <v>10154</v>
      </c>
      <c r="P3628" s="57">
        <v>46184</v>
      </c>
      <c r="Q3628" s="4" t="s">
        <v>10155</v>
      </c>
      <c r="R3628" s="56"/>
      <c r="S3628" s="4"/>
      <c r="T3628" s="61" t="s">
        <v>1921</v>
      </c>
      <c r="U3628" s="56" t="s">
        <v>150</v>
      </c>
      <c r="V3628" s="56">
        <v>301494</v>
      </c>
      <c r="W3628" s="56" t="s">
        <v>10156</v>
      </c>
      <c r="X3628" s="56">
        <v>301494</v>
      </c>
      <c r="Y3628" s="56" t="s">
        <v>10156</v>
      </c>
      <c r="Z3628" s="56">
        <v>18</v>
      </c>
      <c r="AA3628" s="56" t="s">
        <v>94</v>
      </c>
      <c r="AB3628" s="56">
        <v>2</v>
      </c>
      <c r="AC3628" s="56" t="s">
        <v>3234</v>
      </c>
      <c r="AD3628" s="37">
        <v>8</v>
      </c>
      <c r="AE3628" s="37" t="s">
        <v>10157</v>
      </c>
      <c r="AF3628" s="4" t="s">
        <v>9757</v>
      </c>
      <c r="AG3628" s="4"/>
      <c r="AH3628" s="4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</row>
    <row r="3629" spans="1:46" ht="15.75" customHeight="1" x14ac:dyDescent="0.35">
      <c r="A3629" s="4">
        <v>2026</v>
      </c>
      <c r="B3629" s="4" t="s">
        <v>62</v>
      </c>
      <c r="C3629" s="4" t="s">
        <v>62</v>
      </c>
      <c r="D3629" s="55">
        <v>46119</v>
      </c>
      <c r="E3629" s="4" t="s">
        <v>3708</v>
      </c>
      <c r="F3629" s="4" t="s">
        <v>3709</v>
      </c>
      <c r="G3629" s="4" t="s">
        <v>37</v>
      </c>
      <c r="H3629" s="4" t="s">
        <v>4538</v>
      </c>
      <c r="I3629" s="4" t="s">
        <v>2948</v>
      </c>
      <c r="J3629" s="4">
        <v>3</v>
      </c>
      <c r="K3629" s="55">
        <v>46120</v>
      </c>
      <c r="L3629" s="4" t="s">
        <v>7513</v>
      </c>
      <c r="M3629" s="4"/>
      <c r="N3629" s="55"/>
      <c r="O3629" s="4"/>
      <c r="P3629" s="55"/>
      <c r="Q3629" s="4"/>
      <c r="R3629" s="4"/>
      <c r="S3629" s="4"/>
      <c r="T3629" s="7">
        <v>99</v>
      </c>
      <c r="U3629" s="4" t="s">
        <v>64</v>
      </c>
      <c r="V3629" s="4">
        <v>443</v>
      </c>
      <c r="W3629" s="4" t="s">
        <v>299</v>
      </c>
      <c r="X3629" s="4">
        <v>757</v>
      </c>
      <c r="Y3629" s="4" t="s">
        <v>300</v>
      </c>
      <c r="Z3629" s="4">
        <v>4</v>
      </c>
      <c r="AA3629" s="4" t="s">
        <v>301</v>
      </c>
      <c r="AB3629" s="56">
        <v>1</v>
      </c>
      <c r="AC3629" s="56" t="s">
        <v>301</v>
      </c>
      <c r="AD3629" s="36">
        <v>1</v>
      </c>
      <c r="AE3629" s="36" t="s">
        <v>301</v>
      </c>
      <c r="AF3629" s="4"/>
      <c r="AG3629" s="4"/>
      <c r="AH3629" s="4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  <c r="AS3629" s="6"/>
      <c r="AT3629" s="6"/>
    </row>
    <row r="3630" spans="1:46" ht="15.75" customHeight="1" x14ac:dyDescent="0.35">
      <c r="A3630" s="4">
        <v>2026</v>
      </c>
      <c r="B3630" s="4" t="s">
        <v>147</v>
      </c>
      <c r="C3630" s="4" t="s">
        <v>148</v>
      </c>
      <c r="D3630" s="55">
        <v>45938</v>
      </c>
      <c r="E3630" s="4" t="s">
        <v>3708</v>
      </c>
      <c r="F3630" s="4" t="s">
        <v>3709</v>
      </c>
      <c r="G3630" s="4" t="s">
        <v>37</v>
      </c>
      <c r="H3630" s="4" t="s">
        <v>38</v>
      </c>
      <c r="I3630" s="4" t="s">
        <v>2948</v>
      </c>
      <c r="J3630" s="4">
        <v>3</v>
      </c>
      <c r="K3630" s="55">
        <v>46134</v>
      </c>
      <c r="L3630" s="4" t="s">
        <v>860</v>
      </c>
      <c r="M3630" s="4" t="s">
        <v>4665</v>
      </c>
      <c r="N3630" s="55" t="s">
        <v>3710</v>
      </c>
      <c r="O3630" s="4" t="s">
        <v>10158</v>
      </c>
      <c r="P3630" s="55">
        <v>46134</v>
      </c>
      <c r="Q3630" s="4" t="s">
        <v>10159</v>
      </c>
      <c r="R3630" s="55">
        <v>46134</v>
      </c>
      <c r="S3630" s="4" t="s">
        <v>10160</v>
      </c>
      <c r="T3630" s="7" t="s">
        <v>1921</v>
      </c>
      <c r="U3630" s="4" t="s">
        <v>150</v>
      </c>
      <c r="V3630" s="4">
        <v>300394</v>
      </c>
      <c r="W3630" s="4" t="s">
        <v>10161</v>
      </c>
      <c r="X3630" s="4">
        <v>300394</v>
      </c>
      <c r="Y3630" s="4" t="s">
        <v>10161</v>
      </c>
      <c r="Z3630" s="4">
        <v>18</v>
      </c>
      <c r="AA3630" s="4" t="s">
        <v>301</v>
      </c>
      <c r="AB3630" s="4"/>
      <c r="AC3630" s="4" t="s">
        <v>902</v>
      </c>
      <c r="AD3630" s="36"/>
      <c r="AE3630" s="36" t="s">
        <v>10162</v>
      </c>
      <c r="AF3630" s="4" t="s">
        <v>9757</v>
      </c>
      <c r="AG3630" s="4"/>
      <c r="AH3630" s="4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</row>
    <row r="3631" spans="1:46" ht="15.75" customHeight="1" x14ac:dyDescent="0.35">
      <c r="A3631" s="4">
        <v>2026</v>
      </c>
      <c r="B3631" s="4" t="s">
        <v>147</v>
      </c>
      <c r="C3631" s="4" t="s">
        <v>148</v>
      </c>
      <c r="D3631" s="55">
        <v>46042</v>
      </c>
      <c r="E3631" s="4" t="s">
        <v>3708</v>
      </c>
      <c r="F3631" s="4" t="s">
        <v>3709</v>
      </c>
      <c r="G3631" s="4" t="s">
        <v>37</v>
      </c>
      <c r="H3631" s="4" t="s">
        <v>38</v>
      </c>
      <c r="I3631" s="4" t="s">
        <v>3491</v>
      </c>
      <c r="J3631" s="4">
        <v>5</v>
      </c>
      <c r="K3631" s="55">
        <v>46125</v>
      </c>
      <c r="L3631" s="4" t="s">
        <v>860</v>
      </c>
      <c r="M3631" s="4" t="s">
        <v>4665</v>
      </c>
      <c r="N3631" s="55" t="s">
        <v>4546</v>
      </c>
      <c r="O3631" s="4" t="s">
        <v>10163</v>
      </c>
      <c r="P3631" s="55">
        <v>46125</v>
      </c>
      <c r="Q3631" s="4" t="s">
        <v>10164</v>
      </c>
      <c r="R3631" s="55">
        <v>46125</v>
      </c>
      <c r="S3631" s="4" t="s">
        <v>10165</v>
      </c>
      <c r="T3631" s="7">
        <v>0</v>
      </c>
      <c r="U3631" s="4" t="s">
        <v>150</v>
      </c>
      <c r="V3631" s="4">
        <v>300307</v>
      </c>
      <c r="W3631" s="4" t="s">
        <v>3069</v>
      </c>
      <c r="X3631" s="4">
        <v>300307</v>
      </c>
      <c r="Y3631" s="4" t="s">
        <v>3069</v>
      </c>
      <c r="Z3631" s="4">
        <v>3</v>
      </c>
      <c r="AA3631" s="4" t="s">
        <v>152</v>
      </c>
      <c r="AB3631" s="4">
        <v>5</v>
      </c>
      <c r="AC3631" s="4" t="s">
        <v>1889</v>
      </c>
      <c r="AD3631" s="36">
        <v>5</v>
      </c>
      <c r="AE3631" s="36" t="s">
        <v>3070</v>
      </c>
      <c r="AF3631" s="4"/>
      <c r="AG3631" s="4"/>
      <c r="AH3631" s="4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</row>
    <row r="3632" spans="1:46" ht="15.75" customHeight="1" x14ac:dyDescent="0.35">
      <c r="A3632" s="4">
        <v>2026</v>
      </c>
      <c r="B3632" s="4" t="s">
        <v>34</v>
      </c>
      <c r="C3632" s="4" t="s">
        <v>34</v>
      </c>
      <c r="D3632" s="55">
        <v>46090</v>
      </c>
      <c r="E3632" s="4" t="s">
        <v>4420</v>
      </c>
      <c r="F3632" s="4" t="s">
        <v>3709</v>
      </c>
      <c r="G3632" s="4" t="s">
        <v>5808</v>
      </c>
      <c r="H3632" s="4" t="s">
        <v>38</v>
      </c>
      <c r="I3632" s="4" t="s">
        <v>2712</v>
      </c>
      <c r="J3632" s="4">
        <v>2</v>
      </c>
      <c r="K3632" s="55">
        <v>46126</v>
      </c>
      <c r="L3632" s="4" t="s">
        <v>860</v>
      </c>
      <c r="M3632" s="4" t="s">
        <v>3632</v>
      </c>
      <c r="N3632" s="55" t="s">
        <v>4973</v>
      </c>
      <c r="O3632" s="4" t="s">
        <v>10166</v>
      </c>
      <c r="P3632" s="55">
        <v>46126</v>
      </c>
      <c r="Q3632" s="4" t="s">
        <v>10167</v>
      </c>
      <c r="R3632" s="55">
        <v>46126</v>
      </c>
      <c r="S3632" s="4" t="s">
        <v>10168</v>
      </c>
      <c r="T3632" s="7">
        <v>36</v>
      </c>
      <c r="U3632" s="4" t="s">
        <v>229</v>
      </c>
      <c r="V3632" s="4">
        <v>203</v>
      </c>
      <c r="W3632" s="4" t="s">
        <v>3121</v>
      </c>
      <c r="X3632" s="4">
        <v>1717</v>
      </c>
      <c r="Y3632" s="4" t="s">
        <v>3121</v>
      </c>
      <c r="Z3632" s="4">
        <v>15</v>
      </c>
      <c r="AA3632" s="4" t="s">
        <v>43</v>
      </c>
      <c r="AB3632" s="4">
        <v>1</v>
      </c>
      <c r="AC3632" s="4" t="s">
        <v>43</v>
      </c>
      <c r="AD3632" s="36">
        <v>22</v>
      </c>
      <c r="AE3632" s="36" t="s">
        <v>171</v>
      </c>
      <c r="AF3632" s="4"/>
      <c r="AG3632" s="4"/>
      <c r="AH3632" s="4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</row>
    <row r="3633" spans="1:46" ht="15.75" customHeight="1" x14ac:dyDescent="0.35">
      <c r="A3633" s="4">
        <v>2026</v>
      </c>
      <c r="B3633" s="4" t="s">
        <v>147</v>
      </c>
      <c r="C3633" s="4" t="s">
        <v>207</v>
      </c>
      <c r="D3633" s="55">
        <v>46055</v>
      </c>
      <c r="E3633" s="4" t="s">
        <v>4420</v>
      </c>
      <c r="F3633" s="4" t="s">
        <v>3709</v>
      </c>
      <c r="G3633" s="4" t="s">
        <v>5808</v>
      </c>
      <c r="H3633" s="4" t="s">
        <v>38</v>
      </c>
      <c r="I3633" s="4" t="s">
        <v>2712</v>
      </c>
      <c r="J3633" s="4">
        <v>2</v>
      </c>
      <c r="K3633" s="55">
        <v>46127</v>
      </c>
      <c r="L3633" s="4" t="s">
        <v>860</v>
      </c>
      <c r="M3633" s="4" t="s">
        <v>2983</v>
      </c>
      <c r="N3633" s="55" t="s">
        <v>3710</v>
      </c>
      <c r="O3633" s="4" t="s">
        <v>10169</v>
      </c>
      <c r="P3633" s="55">
        <v>46127</v>
      </c>
      <c r="Q3633" s="4" t="s">
        <v>10170</v>
      </c>
      <c r="R3633" s="4"/>
      <c r="S3633" s="4"/>
      <c r="T3633" s="7">
        <v>0</v>
      </c>
      <c r="U3633" s="4" t="s">
        <v>150</v>
      </c>
      <c r="V3633" s="4">
        <v>300927</v>
      </c>
      <c r="W3633" s="4" t="s">
        <v>1996</v>
      </c>
      <c r="X3633" s="4">
        <v>300927</v>
      </c>
      <c r="Y3633" s="4" t="s">
        <v>1996</v>
      </c>
      <c r="Z3633" s="4">
        <v>10</v>
      </c>
      <c r="AA3633" s="4" t="s">
        <v>256</v>
      </c>
      <c r="AB3633" s="4">
        <v>6</v>
      </c>
      <c r="AC3633" s="4" t="s">
        <v>880</v>
      </c>
      <c r="AD3633" s="36">
        <v>1</v>
      </c>
      <c r="AE3633" s="36" t="s">
        <v>881</v>
      </c>
      <c r="AF3633" s="4"/>
      <c r="AG3633" s="4"/>
      <c r="AH3633" s="4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  <c r="AS3633" s="6"/>
      <c r="AT3633" s="6"/>
    </row>
    <row r="3634" spans="1:46" ht="15.75" customHeight="1" x14ac:dyDescent="0.35">
      <c r="A3634" s="4">
        <v>2026</v>
      </c>
      <c r="B3634" s="4" t="s">
        <v>147</v>
      </c>
      <c r="C3634" s="4" t="s">
        <v>148</v>
      </c>
      <c r="D3634" s="55">
        <v>46062</v>
      </c>
      <c r="E3634" s="4" t="s">
        <v>6721</v>
      </c>
      <c r="F3634" s="4" t="s">
        <v>3709</v>
      </c>
      <c r="G3634" s="4" t="s">
        <v>37</v>
      </c>
      <c r="H3634" s="4" t="s">
        <v>38</v>
      </c>
      <c r="I3634" s="4" t="s">
        <v>3923</v>
      </c>
      <c r="J3634" s="4">
        <v>3</v>
      </c>
      <c r="K3634" s="55">
        <v>46127</v>
      </c>
      <c r="L3634" s="4" t="s">
        <v>860</v>
      </c>
      <c r="M3634" s="4" t="s">
        <v>2983</v>
      </c>
      <c r="N3634" s="55" t="s">
        <v>3710</v>
      </c>
      <c r="O3634" s="4" t="s">
        <v>10171</v>
      </c>
      <c r="P3634" s="55">
        <v>46127</v>
      </c>
      <c r="Q3634" s="4" t="s">
        <v>10172</v>
      </c>
      <c r="R3634" s="4"/>
      <c r="S3634" s="4"/>
      <c r="T3634" s="7" t="s">
        <v>1921</v>
      </c>
      <c r="U3634" s="4" t="s">
        <v>150</v>
      </c>
      <c r="V3634" s="4">
        <v>301626</v>
      </c>
      <c r="W3634" s="4" t="s">
        <v>10173</v>
      </c>
      <c r="X3634" s="4">
        <v>301626</v>
      </c>
      <c r="Y3634" s="4" t="s">
        <v>10173</v>
      </c>
      <c r="Z3634" s="4">
        <v>21</v>
      </c>
      <c r="AA3634" s="4" t="s">
        <v>104</v>
      </c>
      <c r="AB3634" s="56">
        <v>3</v>
      </c>
      <c r="AC3634" s="56" t="s">
        <v>709</v>
      </c>
      <c r="AD3634" s="36">
        <v>4</v>
      </c>
      <c r="AE3634" s="36" t="s">
        <v>10174</v>
      </c>
      <c r="AF3634" s="4"/>
      <c r="AG3634" s="4"/>
      <c r="AH3634" s="4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</row>
    <row r="3635" spans="1:46" ht="15.75" customHeight="1" x14ac:dyDescent="0.35">
      <c r="A3635" s="4">
        <v>2026</v>
      </c>
      <c r="B3635" s="4" t="s">
        <v>147</v>
      </c>
      <c r="C3635" s="4" t="s">
        <v>148</v>
      </c>
      <c r="D3635" s="55">
        <v>46122</v>
      </c>
      <c r="E3635" s="4" t="s">
        <v>3708</v>
      </c>
      <c r="F3635" s="4" t="s">
        <v>3709</v>
      </c>
      <c r="G3635" s="4" t="s">
        <v>37</v>
      </c>
      <c r="H3635" s="4" t="s">
        <v>38</v>
      </c>
      <c r="I3635" s="4" t="s">
        <v>4520</v>
      </c>
      <c r="J3635" s="4">
        <v>3</v>
      </c>
      <c r="K3635" s="55">
        <v>46196</v>
      </c>
      <c r="L3635" s="4" t="s">
        <v>860</v>
      </c>
      <c r="M3635" s="4" t="s">
        <v>3185</v>
      </c>
      <c r="N3635" s="55" t="s">
        <v>3710</v>
      </c>
      <c r="O3635" s="4" t="s">
        <v>10175</v>
      </c>
      <c r="P3635" s="55">
        <v>46196</v>
      </c>
      <c r="Q3635" s="4" t="s">
        <v>10176</v>
      </c>
      <c r="R3635" s="4"/>
      <c r="S3635" s="4"/>
      <c r="T3635" s="7" t="s">
        <v>1921</v>
      </c>
      <c r="U3635" s="4" t="s">
        <v>150</v>
      </c>
      <c r="V3635" s="4">
        <v>301208</v>
      </c>
      <c r="W3635" s="4" t="s">
        <v>10177</v>
      </c>
      <c r="X3635" s="4">
        <v>301208</v>
      </c>
      <c r="Y3635" s="4" t="s">
        <v>10177</v>
      </c>
      <c r="Z3635" s="4">
        <v>13</v>
      </c>
      <c r="AA3635" s="4" t="s">
        <v>314</v>
      </c>
      <c r="AB3635" s="4">
        <v>11</v>
      </c>
      <c r="AC3635" s="4" t="s">
        <v>3510</v>
      </c>
      <c r="AD3635" s="36">
        <v>4</v>
      </c>
      <c r="AE3635" s="36" t="s">
        <v>10178</v>
      </c>
      <c r="AF3635" s="4"/>
      <c r="AG3635" s="4"/>
      <c r="AH3635" s="4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</row>
    <row r="3636" spans="1:46" ht="15.75" customHeight="1" x14ac:dyDescent="0.35">
      <c r="A3636" s="4">
        <v>2026</v>
      </c>
      <c r="B3636" s="4" t="s">
        <v>147</v>
      </c>
      <c r="C3636" s="4" t="s">
        <v>148</v>
      </c>
      <c r="D3636" s="55">
        <v>46120</v>
      </c>
      <c r="E3636" s="4" t="s">
        <v>3708</v>
      </c>
      <c r="F3636" s="4" t="s">
        <v>3709</v>
      </c>
      <c r="G3636" s="4" t="s">
        <v>37</v>
      </c>
      <c r="H3636" s="4" t="s">
        <v>4538</v>
      </c>
      <c r="I3636" s="4" t="s">
        <v>4539</v>
      </c>
      <c r="J3636" s="4">
        <v>1</v>
      </c>
      <c r="K3636" s="55">
        <v>46132</v>
      </c>
      <c r="L3636" s="4" t="s">
        <v>4540</v>
      </c>
      <c r="M3636" s="4" t="s">
        <v>10179</v>
      </c>
      <c r="N3636" s="55" t="s">
        <v>3710</v>
      </c>
      <c r="O3636" s="4"/>
      <c r="P3636" s="55"/>
      <c r="Q3636" s="4"/>
      <c r="R3636" s="4"/>
      <c r="S3636" s="4"/>
      <c r="T3636" s="61" t="s">
        <v>1921</v>
      </c>
      <c r="U3636" s="56" t="s">
        <v>150</v>
      </c>
      <c r="V3636" s="56">
        <v>300461</v>
      </c>
      <c r="W3636" s="56" t="s">
        <v>10180</v>
      </c>
      <c r="X3636" s="56">
        <v>300461</v>
      </c>
      <c r="Y3636" s="56" t="s">
        <v>10180</v>
      </c>
      <c r="Z3636" s="56">
        <v>5</v>
      </c>
      <c r="AA3636" s="56" t="s">
        <v>77</v>
      </c>
      <c r="AB3636" s="56">
        <v>3</v>
      </c>
      <c r="AC3636" s="56" t="s">
        <v>740</v>
      </c>
      <c r="AD3636" s="37">
        <v>2</v>
      </c>
      <c r="AE3636" s="37" t="s">
        <v>10181</v>
      </c>
      <c r="AF3636" s="4"/>
      <c r="AG3636" s="4"/>
      <c r="AH3636" s="4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</row>
    <row r="3637" spans="1:46" ht="15.75" customHeight="1" x14ac:dyDescent="0.35">
      <c r="A3637" s="4">
        <v>2026</v>
      </c>
      <c r="B3637" s="4" t="s">
        <v>147</v>
      </c>
      <c r="C3637" s="4" t="s">
        <v>148</v>
      </c>
      <c r="D3637" s="55">
        <v>46150</v>
      </c>
      <c r="E3637" s="4" t="s">
        <v>3708</v>
      </c>
      <c r="F3637" s="4" t="s">
        <v>3709</v>
      </c>
      <c r="G3637" s="4" t="s">
        <v>37</v>
      </c>
      <c r="H3637" s="4" t="s">
        <v>4538</v>
      </c>
      <c r="I3637" s="4" t="s">
        <v>5120</v>
      </c>
      <c r="J3637" s="4">
        <v>3</v>
      </c>
      <c r="K3637" s="55">
        <v>46218</v>
      </c>
      <c r="L3637" s="4" t="s">
        <v>4540</v>
      </c>
      <c r="M3637" s="4"/>
      <c r="N3637" s="55" t="s">
        <v>4546</v>
      </c>
      <c r="O3637" s="4"/>
      <c r="P3637" s="55"/>
      <c r="Q3637" s="4"/>
      <c r="R3637" s="4"/>
      <c r="S3637" s="4"/>
      <c r="T3637" s="7" t="s">
        <v>1921</v>
      </c>
      <c r="U3637" s="4" t="s">
        <v>150</v>
      </c>
      <c r="V3637" s="4">
        <v>301028</v>
      </c>
      <c r="W3637" s="4" t="s">
        <v>10182</v>
      </c>
      <c r="X3637" s="4">
        <v>301028</v>
      </c>
      <c r="Y3637" s="4" t="s">
        <v>10182</v>
      </c>
      <c r="Z3637" s="4">
        <v>12</v>
      </c>
      <c r="AA3637" s="4" t="s">
        <v>83</v>
      </c>
      <c r="AB3637" s="4">
        <v>1</v>
      </c>
      <c r="AC3637" s="4" t="s">
        <v>84</v>
      </c>
      <c r="AD3637" s="36">
        <v>34</v>
      </c>
      <c r="AE3637" s="36" t="s">
        <v>10183</v>
      </c>
      <c r="AF3637" s="4"/>
      <c r="AG3637" s="4"/>
      <c r="AH3637" s="4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  <c r="AS3637" s="6"/>
      <c r="AT3637" s="6"/>
    </row>
    <row r="3638" spans="1:46" ht="15.75" customHeight="1" x14ac:dyDescent="0.35">
      <c r="A3638" s="4">
        <v>2026</v>
      </c>
      <c r="B3638" s="4" t="s">
        <v>147</v>
      </c>
      <c r="C3638" s="4" t="s">
        <v>148</v>
      </c>
      <c r="D3638" s="55">
        <v>46114</v>
      </c>
      <c r="E3638" s="4" t="s">
        <v>3708</v>
      </c>
      <c r="F3638" s="4" t="s">
        <v>3709</v>
      </c>
      <c r="G3638" s="4" t="s">
        <v>37</v>
      </c>
      <c r="H3638" s="4" t="s">
        <v>4538</v>
      </c>
      <c r="I3638" s="4" t="s">
        <v>5120</v>
      </c>
      <c r="J3638" s="4">
        <v>4</v>
      </c>
      <c r="K3638" s="55">
        <v>46168</v>
      </c>
      <c r="L3638" s="4" t="s">
        <v>4540</v>
      </c>
      <c r="M3638" s="4"/>
      <c r="N3638" s="55" t="s">
        <v>3710</v>
      </c>
      <c r="O3638" s="4"/>
      <c r="P3638" s="55"/>
      <c r="Q3638" s="4"/>
      <c r="R3638" s="4"/>
      <c r="S3638" s="4"/>
      <c r="T3638" s="7" t="s">
        <v>1921</v>
      </c>
      <c r="U3638" s="4" t="s">
        <v>150</v>
      </c>
      <c r="V3638" s="4">
        <v>300185</v>
      </c>
      <c r="W3638" s="4" t="s">
        <v>10184</v>
      </c>
      <c r="X3638" s="4">
        <v>300185</v>
      </c>
      <c r="Y3638" s="4" t="s">
        <v>10184</v>
      </c>
      <c r="Z3638" s="4">
        <v>2</v>
      </c>
      <c r="AA3638" s="4" t="s">
        <v>72</v>
      </c>
      <c r="AB3638" s="56">
        <v>13</v>
      </c>
      <c r="AC3638" s="56" t="s">
        <v>3435</v>
      </c>
      <c r="AD3638" s="36">
        <v>5</v>
      </c>
      <c r="AE3638" s="36" t="s">
        <v>10185</v>
      </c>
      <c r="AF3638" s="4"/>
      <c r="AG3638" s="4"/>
      <c r="AH3638" s="4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  <c r="AS3638" s="6"/>
      <c r="AT3638" s="6"/>
    </row>
    <row r="3639" spans="1:46" ht="15.75" customHeight="1" x14ac:dyDescent="0.35">
      <c r="A3639" s="4">
        <v>2026</v>
      </c>
      <c r="B3639" s="4" t="s">
        <v>147</v>
      </c>
      <c r="C3639" s="4" t="s">
        <v>148</v>
      </c>
      <c r="D3639" s="55">
        <v>46121</v>
      </c>
      <c r="E3639" s="4" t="s">
        <v>3708</v>
      </c>
      <c r="F3639" s="4" t="s">
        <v>3709</v>
      </c>
      <c r="G3639" s="4" t="s">
        <v>37</v>
      </c>
      <c r="H3639" s="4" t="s">
        <v>4538</v>
      </c>
      <c r="I3639" s="4" t="s">
        <v>4515</v>
      </c>
      <c r="J3639" s="4">
        <v>2</v>
      </c>
      <c r="K3639" s="55">
        <v>46139</v>
      </c>
      <c r="L3639" s="4" t="s">
        <v>4540</v>
      </c>
      <c r="M3639" s="4"/>
      <c r="N3639" s="55" t="s">
        <v>4516</v>
      </c>
      <c r="O3639" s="4"/>
      <c r="P3639" s="55"/>
      <c r="Q3639" s="4"/>
      <c r="R3639" s="4"/>
      <c r="S3639" s="4"/>
      <c r="T3639" s="7" t="s">
        <v>1921</v>
      </c>
      <c r="U3639" s="4" t="s">
        <v>150</v>
      </c>
      <c r="V3639" s="4">
        <v>300070</v>
      </c>
      <c r="W3639" s="4" t="s">
        <v>10186</v>
      </c>
      <c r="X3639" s="4">
        <v>300070</v>
      </c>
      <c r="Y3639" s="4" t="s">
        <v>10186</v>
      </c>
      <c r="Z3639" s="4">
        <v>1</v>
      </c>
      <c r="AA3639" s="4" t="s">
        <v>67</v>
      </c>
      <c r="AB3639" s="4">
        <v>6</v>
      </c>
      <c r="AC3639" s="4" t="s">
        <v>5790</v>
      </c>
      <c r="AD3639" s="36">
        <v>5</v>
      </c>
      <c r="AE3639" s="36" t="s">
        <v>10187</v>
      </c>
      <c r="AF3639" s="4"/>
      <c r="AG3639" s="4"/>
      <c r="AH3639" s="4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  <c r="AS3639" s="6"/>
      <c r="AT3639" s="6"/>
    </row>
    <row r="3640" spans="1:46" ht="15.75" customHeight="1" x14ac:dyDescent="0.35">
      <c r="A3640" s="4">
        <v>2026</v>
      </c>
      <c r="B3640" s="4" t="s">
        <v>147</v>
      </c>
      <c r="C3640" s="4" t="s">
        <v>207</v>
      </c>
      <c r="D3640" s="55">
        <v>46119</v>
      </c>
      <c r="E3640" s="4" t="s">
        <v>6721</v>
      </c>
      <c r="F3640" s="4" t="s">
        <v>3709</v>
      </c>
      <c r="G3640" s="4" t="s">
        <v>37</v>
      </c>
      <c r="H3640" s="4" t="s">
        <v>38</v>
      </c>
      <c r="I3640" s="4" t="s">
        <v>4539</v>
      </c>
      <c r="J3640" s="4">
        <v>3</v>
      </c>
      <c r="K3640" s="55">
        <v>46197</v>
      </c>
      <c r="L3640" s="4" t="s">
        <v>860</v>
      </c>
      <c r="M3640" s="4" t="s">
        <v>4545</v>
      </c>
      <c r="N3640" s="55" t="s">
        <v>3710</v>
      </c>
      <c r="O3640" s="4" t="s">
        <v>10188</v>
      </c>
      <c r="P3640" s="55">
        <v>46197</v>
      </c>
      <c r="Q3640" s="4" t="s">
        <v>10189</v>
      </c>
      <c r="R3640" s="55">
        <v>46197</v>
      </c>
      <c r="S3640" s="4" t="s">
        <v>10190</v>
      </c>
      <c r="T3640" s="7">
        <v>0</v>
      </c>
      <c r="U3640" s="4" t="s">
        <v>150</v>
      </c>
      <c r="V3640" s="4">
        <v>300500</v>
      </c>
      <c r="W3640" s="4" t="s">
        <v>1404</v>
      </c>
      <c r="X3640" s="4">
        <v>300500</v>
      </c>
      <c r="Y3640" s="4" t="s">
        <v>1404</v>
      </c>
      <c r="Z3640" s="4">
        <v>5</v>
      </c>
      <c r="AA3640" s="4" t="s">
        <v>77</v>
      </c>
      <c r="AB3640" s="4">
        <v>7</v>
      </c>
      <c r="AC3640" s="4" t="s">
        <v>1405</v>
      </c>
      <c r="AD3640" s="36">
        <v>1</v>
      </c>
      <c r="AE3640" s="36" t="s">
        <v>1406</v>
      </c>
      <c r="AF3640" s="4"/>
      <c r="AG3640" s="4"/>
      <c r="AH3640" s="4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</row>
    <row r="3641" spans="1:46" ht="15.75" customHeight="1" x14ac:dyDescent="0.35">
      <c r="A3641" s="4">
        <v>2026</v>
      </c>
      <c r="B3641" s="4" t="s">
        <v>147</v>
      </c>
      <c r="C3641" s="4" t="s">
        <v>148</v>
      </c>
      <c r="D3641" s="55">
        <v>46132</v>
      </c>
      <c r="E3641" s="4" t="s">
        <v>3708</v>
      </c>
      <c r="F3641" s="4" t="s">
        <v>3709</v>
      </c>
      <c r="G3641" s="4" t="s">
        <v>37</v>
      </c>
      <c r="H3641" s="4" t="s">
        <v>38</v>
      </c>
      <c r="I3641" s="4" t="s">
        <v>748</v>
      </c>
      <c r="J3641" s="56">
        <v>6</v>
      </c>
      <c r="K3641" s="57">
        <v>46178</v>
      </c>
      <c r="L3641" s="4" t="s">
        <v>860</v>
      </c>
      <c r="M3641" s="4" t="s">
        <v>4545</v>
      </c>
      <c r="N3641" s="55" t="s">
        <v>4546</v>
      </c>
      <c r="O3641" s="4" t="s">
        <v>10191</v>
      </c>
      <c r="P3641" s="55">
        <v>46178</v>
      </c>
      <c r="Q3641" s="4" t="s">
        <v>10192</v>
      </c>
      <c r="R3641" s="58">
        <v>46181</v>
      </c>
      <c r="S3641" s="4" t="s">
        <v>10193</v>
      </c>
      <c r="T3641" s="61" t="s">
        <v>1921</v>
      </c>
      <c r="U3641" s="56" t="s">
        <v>150</v>
      </c>
      <c r="V3641" s="56">
        <v>301360</v>
      </c>
      <c r="W3641" s="56" t="s">
        <v>10194</v>
      </c>
      <c r="X3641" s="56">
        <v>301360</v>
      </c>
      <c r="Y3641" s="56" t="s">
        <v>10194</v>
      </c>
      <c r="Z3641" s="56">
        <v>15</v>
      </c>
      <c r="AA3641" s="56" t="s">
        <v>43</v>
      </c>
      <c r="AB3641" s="56">
        <v>7</v>
      </c>
      <c r="AC3641" s="56" t="s">
        <v>2233</v>
      </c>
      <c r="AD3641" s="37">
        <v>22</v>
      </c>
      <c r="AE3641" s="37" t="s">
        <v>10195</v>
      </c>
      <c r="AF3641" s="4" t="s">
        <v>10196</v>
      </c>
      <c r="AG3641" s="4"/>
      <c r="AH3641" s="4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</row>
    <row r="3642" spans="1:46" ht="15.75" customHeight="1" x14ac:dyDescent="0.35">
      <c r="A3642" s="4">
        <v>2026</v>
      </c>
      <c r="B3642" s="4" t="s">
        <v>147</v>
      </c>
      <c r="C3642" s="4" t="s">
        <v>148</v>
      </c>
      <c r="D3642" s="55">
        <v>46126</v>
      </c>
      <c r="E3642" s="4" t="s">
        <v>3708</v>
      </c>
      <c r="F3642" s="4" t="s">
        <v>3709</v>
      </c>
      <c r="G3642" s="4" t="s">
        <v>37</v>
      </c>
      <c r="H3642" s="4" t="s">
        <v>38</v>
      </c>
      <c r="I3642" s="4" t="s">
        <v>4520</v>
      </c>
      <c r="J3642" s="4">
        <v>2</v>
      </c>
      <c r="K3642" s="55">
        <v>46150</v>
      </c>
      <c r="L3642" s="4" t="s">
        <v>860</v>
      </c>
      <c r="M3642" s="4" t="s">
        <v>4545</v>
      </c>
      <c r="N3642" s="55" t="s">
        <v>3710</v>
      </c>
      <c r="O3642" s="4" t="s">
        <v>10197</v>
      </c>
      <c r="P3642" s="55">
        <v>46150</v>
      </c>
      <c r="Q3642" s="4" t="s">
        <v>10198</v>
      </c>
      <c r="R3642" s="55">
        <v>46150</v>
      </c>
      <c r="S3642" s="4" t="s">
        <v>10199</v>
      </c>
      <c r="T3642" s="7" t="s">
        <v>1921</v>
      </c>
      <c r="U3642" s="4" t="s">
        <v>150</v>
      </c>
      <c r="V3642" s="4">
        <v>300580</v>
      </c>
      <c r="W3642" s="4" t="s">
        <v>10200</v>
      </c>
      <c r="X3642" s="4">
        <v>300580</v>
      </c>
      <c r="Y3642" s="4" t="s">
        <v>10200</v>
      </c>
      <c r="Z3642" s="4">
        <v>6</v>
      </c>
      <c r="AA3642" s="4" t="s">
        <v>413</v>
      </c>
      <c r="AB3642" s="4">
        <v>4</v>
      </c>
      <c r="AC3642" s="4" t="s">
        <v>1215</v>
      </c>
      <c r="AD3642" s="36">
        <v>3</v>
      </c>
      <c r="AE3642" s="36" t="s">
        <v>10201</v>
      </c>
      <c r="AF3642" s="4"/>
      <c r="AG3642" s="4"/>
      <c r="AH3642" s="4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</row>
    <row r="3643" spans="1:46" ht="15.75" customHeight="1" x14ac:dyDescent="0.35">
      <c r="A3643" s="4">
        <v>2026</v>
      </c>
      <c r="B3643" s="4" t="s">
        <v>147</v>
      </c>
      <c r="C3643" s="4" t="s">
        <v>148</v>
      </c>
      <c r="D3643" s="55">
        <v>46106</v>
      </c>
      <c r="E3643" s="4" t="s">
        <v>6721</v>
      </c>
      <c r="F3643" s="4" t="s">
        <v>3709</v>
      </c>
      <c r="G3643" s="4" t="s">
        <v>37</v>
      </c>
      <c r="H3643" s="4" t="s">
        <v>38</v>
      </c>
      <c r="I3643" s="4" t="s">
        <v>2948</v>
      </c>
      <c r="J3643" s="4">
        <v>2</v>
      </c>
      <c r="K3643" s="55">
        <v>46110</v>
      </c>
      <c r="L3643" s="4" t="s">
        <v>860</v>
      </c>
      <c r="M3643" s="4" t="s">
        <v>4665</v>
      </c>
      <c r="N3643" s="55" t="s">
        <v>3710</v>
      </c>
      <c r="O3643" s="4" t="s">
        <v>10202</v>
      </c>
      <c r="P3643" s="55">
        <v>46141</v>
      </c>
      <c r="Q3643" s="4" t="s">
        <v>10203</v>
      </c>
      <c r="R3643" s="58">
        <v>46141</v>
      </c>
      <c r="S3643" s="4" t="s">
        <v>10204</v>
      </c>
      <c r="T3643" s="7">
        <v>0</v>
      </c>
      <c r="U3643" s="4" t="s">
        <v>150</v>
      </c>
      <c r="V3643" s="4">
        <v>300340</v>
      </c>
      <c r="W3643" s="4" t="s">
        <v>446</v>
      </c>
      <c r="X3643" s="4">
        <v>300340</v>
      </c>
      <c r="Y3643" s="4" t="s">
        <v>446</v>
      </c>
      <c r="Z3643" s="4">
        <v>4</v>
      </c>
      <c r="AA3643" s="4" t="s">
        <v>301</v>
      </c>
      <c r="AB3643" s="56">
        <v>1</v>
      </c>
      <c r="AC3643" s="56" t="s">
        <v>301</v>
      </c>
      <c r="AD3643" s="36">
        <v>10</v>
      </c>
      <c r="AE3643" s="36" t="s">
        <v>171</v>
      </c>
      <c r="AF3643" s="4"/>
      <c r="AG3643" s="4"/>
      <c r="AH3643" s="4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  <c r="AS3643" s="6"/>
      <c r="AT3643" s="6"/>
    </row>
    <row r="3644" spans="1:46" ht="15.75" customHeight="1" x14ac:dyDescent="0.35">
      <c r="A3644" s="4">
        <v>2026</v>
      </c>
      <c r="B3644" s="4" t="s">
        <v>147</v>
      </c>
      <c r="C3644" s="4" t="s">
        <v>148</v>
      </c>
      <c r="D3644" s="55">
        <v>45873</v>
      </c>
      <c r="E3644" s="4" t="s">
        <v>3708</v>
      </c>
      <c r="F3644" s="4" t="s">
        <v>3709</v>
      </c>
      <c r="G3644" s="4" t="s">
        <v>37</v>
      </c>
      <c r="H3644" s="4" t="s">
        <v>38</v>
      </c>
      <c r="I3644" s="4" t="s">
        <v>2712</v>
      </c>
      <c r="J3644" s="4">
        <v>4</v>
      </c>
      <c r="K3644" s="55">
        <v>46132</v>
      </c>
      <c r="L3644" s="4" t="s">
        <v>860</v>
      </c>
      <c r="M3644" s="4" t="s">
        <v>6193</v>
      </c>
      <c r="N3644" s="55" t="s">
        <v>4546</v>
      </c>
      <c r="O3644" s="4" t="s">
        <v>10205</v>
      </c>
      <c r="P3644" s="55">
        <v>46132</v>
      </c>
      <c r="Q3644" s="4" t="s">
        <v>10206</v>
      </c>
      <c r="R3644" s="55">
        <v>46132</v>
      </c>
      <c r="S3644" s="4" t="s">
        <v>10207</v>
      </c>
      <c r="T3644" s="7">
        <v>0</v>
      </c>
      <c r="U3644" s="4" t="s">
        <v>150</v>
      </c>
      <c r="V3644" s="4">
        <v>301784</v>
      </c>
      <c r="W3644" s="4" t="s">
        <v>3146</v>
      </c>
      <c r="X3644" s="4">
        <v>301784</v>
      </c>
      <c r="Y3644" s="4" t="s">
        <v>3146</v>
      </c>
      <c r="Z3644" s="4">
        <v>23</v>
      </c>
      <c r="AA3644" s="4" t="s">
        <v>113</v>
      </c>
      <c r="AB3644" s="4">
        <v>1</v>
      </c>
      <c r="AC3644" s="4" t="s">
        <v>113</v>
      </c>
      <c r="AD3644" s="36">
        <v>7</v>
      </c>
      <c r="AE3644" s="36" t="s">
        <v>3147</v>
      </c>
      <c r="AF3644" s="4"/>
      <c r="AG3644" s="4"/>
      <c r="AH3644" s="4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</row>
    <row r="3645" spans="1:46" ht="15.75" customHeight="1" x14ac:dyDescent="0.35">
      <c r="A3645" s="4">
        <v>2026</v>
      </c>
      <c r="B3645" s="4" t="s">
        <v>147</v>
      </c>
      <c r="C3645" s="4" t="s">
        <v>148</v>
      </c>
      <c r="D3645" s="55">
        <v>46132</v>
      </c>
      <c r="E3645" s="4" t="s">
        <v>3708</v>
      </c>
      <c r="F3645" s="4" t="s">
        <v>3709</v>
      </c>
      <c r="G3645" s="4" t="s">
        <v>37</v>
      </c>
      <c r="H3645" s="4" t="s">
        <v>4538</v>
      </c>
      <c r="I3645" s="4" t="s">
        <v>748</v>
      </c>
      <c r="J3645" s="4">
        <v>1</v>
      </c>
      <c r="K3645" s="55">
        <v>46135</v>
      </c>
      <c r="L3645" s="4" t="s">
        <v>4540</v>
      </c>
      <c r="M3645" s="4"/>
      <c r="N3645" s="55" t="s">
        <v>3710</v>
      </c>
      <c r="O3645" s="4"/>
      <c r="P3645" s="55"/>
      <c r="Q3645" s="4"/>
      <c r="R3645" s="4"/>
      <c r="S3645" s="4"/>
      <c r="T3645" s="7" t="s">
        <v>1921</v>
      </c>
      <c r="U3645" s="4" t="s">
        <v>150</v>
      </c>
      <c r="V3645" s="4">
        <v>301384</v>
      </c>
      <c r="W3645" s="4" t="s">
        <v>10208</v>
      </c>
      <c r="X3645" s="4">
        <v>301384</v>
      </c>
      <c r="Y3645" s="4" t="s">
        <v>10208</v>
      </c>
      <c r="Z3645" s="4">
        <v>15</v>
      </c>
      <c r="AA3645" s="4" t="s">
        <v>43</v>
      </c>
      <c r="AB3645" s="4">
        <v>9</v>
      </c>
      <c r="AC3645" s="4" t="s">
        <v>3212</v>
      </c>
      <c r="AD3645" s="36">
        <v>2</v>
      </c>
      <c r="AE3645" s="36" t="s">
        <v>10209</v>
      </c>
      <c r="AF3645" s="4" t="s">
        <v>9757</v>
      </c>
      <c r="AG3645" s="4"/>
      <c r="AH3645" s="4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</row>
    <row r="3646" spans="1:46" ht="15.75" customHeight="1" x14ac:dyDescent="0.35">
      <c r="A3646" s="4">
        <v>2026</v>
      </c>
      <c r="B3646" s="4" t="s">
        <v>147</v>
      </c>
      <c r="C3646" s="4" t="s">
        <v>148</v>
      </c>
      <c r="D3646" s="55">
        <v>46122</v>
      </c>
      <c r="E3646" s="4" t="s">
        <v>3708</v>
      </c>
      <c r="F3646" s="4" t="s">
        <v>3709</v>
      </c>
      <c r="G3646" s="4" t="s">
        <v>37</v>
      </c>
      <c r="H3646" s="4" t="s">
        <v>4538</v>
      </c>
      <c r="I3646" s="4" t="s">
        <v>5120</v>
      </c>
      <c r="J3646" s="56">
        <v>1</v>
      </c>
      <c r="K3646" s="57">
        <v>46134</v>
      </c>
      <c r="L3646" s="4" t="s">
        <v>4540</v>
      </c>
      <c r="M3646" s="4"/>
      <c r="N3646" s="55" t="s">
        <v>3710</v>
      </c>
      <c r="O3646" s="4"/>
      <c r="P3646" s="55"/>
      <c r="Q3646" s="4"/>
      <c r="R3646" s="4"/>
      <c r="S3646" s="4"/>
      <c r="T3646" s="61">
        <v>0</v>
      </c>
      <c r="U3646" s="56" t="s">
        <v>150</v>
      </c>
      <c r="V3646" s="56">
        <v>300131</v>
      </c>
      <c r="W3646" s="56" t="s">
        <v>9750</v>
      </c>
      <c r="X3646" s="56">
        <v>300131</v>
      </c>
      <c r="Y3646" s="56" t="s">
        <v>9750</v>
      </c>
      <c r="Z3646" s="56">
        <v>2</v>
      </c>
      <c r="AA3646" s="56" t="s">
        <v>72</v>
      </c>
      <c r="AB3646" s="56">
        <v>6</v>
      </c>
      <c r="AC3646" s="56" t="s">
        <v>713</v>
      </c>
      <c r="AD3646" s="37">
        <v>7</v>
      </c>
      <c r="AE3646" s="37" t="s">
        <v>9751</v>
      </c>
      <c r="AF3646" s="4"/>
      <c r="AG3646" s="4"/>
      <c r="AH3646" s="4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</row>
    <row r="3647" spans="1:46" ht="15.75" customHeight="1" x14ac:dyDescent="0.35">
      <c r="A3647" s="4">
        <v>2026</v>
      </c>
      <c r="B3647" s="4" t="s">
        <v>147</v>
      </c>
      <c r="C3647" s="4" t="s">
        <v>148</v>
      </c>
      <c r="D3647" s="55">
        <v>46134</v>
      </c>
      <c r="E3647" s="4" t="s">
        <v>4533</v>
      </c>
      <c r="F3647" s="4" t="s">
        <v>3709</v>
      </c>
      <c r="G3647" s="4" t="s">
        <v>921</v>
      </c>
      <c r="H3647" s="4" t="s">
        <v>38</v>
      </c>
      <c r="I3647" s="4" t="s">
        <v>4520</v>
      </c>
      <c r="J3647" s="4">
        <v>1</v>
      </c>
      <c r="K3647" s="55">
        <v>46141</v>
      </c>
      <c r="L3647" s="4" t="s">
        <v>860</v>
      </c>
      <c r="M3647" s="4" t="s">
        <v>3185</v>
      </c>
      <c r="N3647" s="55" t="s">
        <v>3710</v>
      </c>
      <c r="O3647" s="4" t="s">
        <v>10210</v>
      </c>
      <c r="P3647" s="55">
        <v>46141</v>
      </c>
      <c r="Q3647" s="4" t="s">
        <v>10211</v>
      </c>
      <c r="R3647" s="4"/>
      <c r="S3647" s="4"/>
      <c r="T3647" s="7" t="s">
        <v>1921</v>
      </c>
      <c r="U3647" s="4" t="s">
        <v>150</v>
      </c>
      <c r="V3647" s="4">
        <v>301175</v>
      </c>
      <c r="W3647" s="4" t="s">
        <v>4628</v>
      </c>
      <c r="X3647" s="4">
        <v>301175</v>
      </c>
      <c r="Y3647" s="4" t="s">
        <v>4628</v>
      </c>
      <c r="Z3647" s="4">
        <v>13</v>
      </c>
      <c r="AA3647" s="4" t="s">
        <v>314</v>
      </c>
      <c r="AB3647" s="4">
        <v>7</v>
      </c>
      <c r="AC3647" s="4" t="s">
        <v>449</v>
      </c>
      <c r="AD3647" s="36">
        <v>5</v>
      </c>
      <c r="AE3647" s="36" t="s">
        <v>4629</v>
      </c>
      <c r="AF3647" s="4"/>
      <c r="AG3647" s="4"/>
      <c r="AH3647" s="4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  <c r="AS3647" s="6"/>
      <c r="AT3647" s="6"/>
    </row>
    <row r="3648" spans="1:46" ht="15.75" customHeight="1" x14ac:dyDescent="0.35">
      <c r="A3648" s="4">
        <v>2026</v>
      </c>
      <c r="B3648" s="4" t="s">
        <v>147</v>
      </c>
      <c r="C3648" s="4" t="s">
        <v>148</v>
      </c>
      <c r="D3648" s="55">
        <v>46135</v>
      </c>
      <c r="E3648" s="4" t="s">
        <v>3708</v>
      </c>
      <c r="F3648" s="4" t="s">
        <v>3709</v>
      </c>
      <c r="G3648" s="4" t="s">
        <v>37</v>
      </c>
      <c r="H3648" s="4" t="s">
        <v>38</v>
      </c>
      <c r="I3648" s="4" t="s">
        <v>748</v>
      </c>
      <c r="J3648" s="4">
        <v>4</v>
      </c>
      <c r="K3648" s="55">
        <v>46176</v>
      </c>
      <c r="L3648" s="4" t="s">
        <v>860</v>
      </c>
      <c r="M3648" s="4" t="s">
        <v>8116</v>
      </c>
      <c r="N3648" s="55" t="s">
        <v>5332</v>
      </c>
      <c r="O3648" s="4" t="s">
        <v>10212</v>
      </c>
      <c r="P3648" s="55">
        <v>46176</v>
      </c>
      <c r="Q3648" s="4" t="s">
        <v>10213</v>
      </c>
      <c r="R3648" s="55">
        <v>46176</v>
      </c>
      <c r="S3648" s="4" t="s">
        <v>10214</v>
      </c>
      <c r="T3648" s="7">
        <v>0</v>
      </c>
      <c r="U3648" s="4" t="s">
        <v>150</v>
      </c>
      <c r="V3648" s="4">
        <v>301380</v>
      </c>
      <c r="W3648" s="4" t="s">
        <v>668</v>
      </c>
      <c r="X3648" s="4">
        <v>301380</v>
      </c>
      <c r="Y3648" s="4" t="s">
        <v>668</v>
      </c>
      <c r="Z3648" s="4">
        <v>15</v>
      </c>
      <c r="AA3648" s="4" t="s">
        <v>43</v>
      </c>
      <c r="AB3648" s="4">
        <v>8</v>
      </c>
      <c r="AC3648" s="4" t="s">
        <v>421</v>
      </c>
      <c r="AD3648" s="36">
        <v>10</v>
      </c>
      <c r="AE3648" s="36" t="s">
        <v>669</v>
      </c>
      <c r="AF3648" s="4"/>
      <c r="AG3648" s="4"/>
      <c r="AH3648" s="4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</row>
    <row r="3649" spans="1:46" ht="15.75" customHeight="1" x14ac:dyDescent="0.35">
      <c r="A3649" s="4">
        <v>2026</v>
      </c>
      <c r="B3649" s="4" t="s">
        <v>147</v>
      </c>
      <c r="C3649" s="4" t="s">
        <v>148</v>
      </c>
      <c r="D3649" s="55">
        <v>46077</v>
      </c>
      <c r="E3649" s="4" t="s">
        <v>3708</v>
      </c>
      <c r="F3649" s="4" t="s">
        <v>3709</v>
      </c>
      <c r="G3649" s="4" t="s">
        <v>37</v>
      </c>
      <c r="H3649" s="4" t="s">
        <v>38</v>
      </c>
      <c r="I3649" s="4" t="s">
        <v>5120</v>
      </c>
      <c r="J3649" s="4">
        <v>3</v>
      </c>
      <c r="K3649" s="55">
        <v>46139</v>
      </c>
      <c r="L3649" s="4" t="s">
        <v>860</v>
      </c>
      <c r="M3649" s="4" t="s">
        <v>6193</v>
      </c>
      <c r="N3649" s="55" t="s">
        <v>3710</v>
      </c>
      <c r="O3649" s="4" t="s">
        <v>10215</v>
      </c>
      <c r="P3649" s="55">
        <v>46139</v>
      </c>
      <c r="Q3649" s="4" t="s">
        <v>10216</v>
      </c>
      <c r="R3649" s="55">
        <v>46139</v>
      </c>
      <c r="S3649" s="4" t="s">
        <v>10217</v>
      </c>
      <c r="T3649" s="7">
        <v>0</v>
      </c>
      <c r="U3649" s="4" t="s">
        <v>150</v>
      </c>
      <c r="V3649" s="4">
        <v>300216</v>
      </c>
      <c r="W3649" s="4" t="s">
        <v>10218</v>
      </c>
      <c r="X3649" s="4">
        <v>300216</v>
      </c>
      <c r="Y3649" s="4" t="s">
        <v>10218</v>
      </c>
      <c r="Z3649" s="4">
        <v>2</v>
      </c>
      <c r="AA3649" s="4" t="s">
        <v>72</v>
      </c>
      <c r="AB3649" s="4">
        <v>17</v>
      </c>
      <c r="AC3649" s="4" t="s">
        <v>1874</v>
      </c>
      <c r="AD3649" s="36">
        <v>3</v>
      </c>
      <c r="AE3649" s="36" t="s">
        <v>10219</v>
      </c>
      <c r="AF3649" s="4"/>
      <c r="AG3649" s="4"/>
      <c r="AH3649" s="4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</row>
    <row r="3650" spans="1:46" ht="15.75" customHeight="1" x14ac:dyDescent="0.35">
      <c r="A3650" s="4">
        <v>2026</v>
      </c>
      <c r="B3650" s="4" t="s">
        <v>147</v>
      </c>
      <c r="C3650" s="4" t="s">
        <v>207</v>
      </c>
      <c r="D3650" s="55">
        <v>46136</v>
      </c>
      <c r="E3650" s="4" t="s">
        <v>3708</v>
      </c>
      <c r="F3650" s="4" t="s">
        <v>3709</v>
      </c>
      <c r="G3650" s="4" t="s">
        <v>37</v>
      </c>
      <c r="H3650" s="4" t="s">
        <v>38</v>
      </c>
      <c r="I3650" s="4" t="s">
        <v>5120</v>
      </c>
      <c r="J3650" s="4">
        <v>2</v>
      </c>
      <c r="K3650" s="55">
        <v>46139</v>
      </c>
      <c r="L3650" s="4" t="s">
        <v>860</v>
      </c>
      <c r="M3650" s="4" t="s">
        <v>6193</v>
      </c>
      <c r="N3650" s="55" t="s">
        <v>4546</v>
      </c>
      <c r="O3650" s="4" t="s">
        <v>10220</v>
      </c>
      <c r="P3650" s="55">
        <v>46139</v>
      </c>
      <c r="Q3650" s="4" t="s">
        <v>10221</v>
      </c>
      <c r="R3650" s="55">
        <v>46139</v>
      </c>
      <c r="S3650" s="4" t="s">
        <v>10222</v>
      </c>
      <c r="T3650" s="7">
        <v>0</v>
      </c>
      <c r="U3650" s="4" t="s">
        <v>150</v>
      </c>
      <c r="V3650" s="4">
        <v>300243</v>
      </c>
      <c r="W3650" s="4" t="s">
        <v>1463</v>
      </c>
      <c r="X3650" s="4">
        <v>300243</v>
      </c>
      <c r="Y3650" s="4" t="s">
        <v>1463</v>
      </c>
      <c r="Z3650" s="4">
        <v>2</v>
      </c>
      <c r="AA3650" s="4" t="s">
        <v>72</v>
      </c>
      <c r="AB3650" s="4">
        <v>20</v>
      </c>
      <c r="AC3650" s="4" t="s">
        <v>1464</v>
      </c>
      <c r="AD3650" s="36">
        <v>1</v>
      </c>
      <c r="AE3650" s="36" t="s">
        <v>1464</v>
      </c>
      <c r="AF3650" s="4"/>
      <c r="AG3650" s="4"/>
      <c r="AH3650" s="4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</row>
    <row r="3651" spans="1:46" ht="15.75" customHeight="1" x14ac:dyDescent="0.35">
      <c r="A3651" s="4">
        <v>2026</v>
      </c>
      <c r="B3651" s="4" t="s">
        <v>147</v>
      </c>
      <c r="C3651" s="4" t="s">
        <v>148</v>
      </c>
      <c r="D3651" s="55">
        <v>46006</v>
      </c>
      <c r="E3651" s="4" t="s">
        <v>3708</v>
      </c>
      <c r="F3651" s="4" t="s">
        <v>3709</v>
      </c>
      <c r="G3651" s="4" t="s">
        <v>37</v>
      </c>
      <c r="H3651" s="4" t="s">
        <v>38</v>
      </c>
      <c r="I3651" s="4" t="s">
        <v>3923</v>
      </c>
      <c r="J3651" s="4">
        <v>4</v>
      </c>
      <c r="K3651" s="55">
        <v>46135</v>
      </c>
      <c r="L3651" s="4" t="s">
        <v>860</v>
      </c>
      <c r="M3651" s="4" t="s">
        <v>2983</v>
      </c>
      <c r="N3651" s="55" t="s">
        <v>3710</v>
      </c>
      <c r="O3651" s="4" t="s">
        <v>10223</v>
      </c>
      <c r="P3651" s="55">
        <v>46135</v>
      </c>
      <c r="Q3651" s="4" t="s">
        <v>10224</v>
      </c>
      <c r="R3651" s="4"/>
      <c r="S3651" s="4"/>
      <c r="T3651" s="7" t="s">
        <v>1921</v>
      </c>
      <c r="U3651" s="4" t="s">
        <v>150</v>
      </c>
      <c r="V3651" s="4">
        <v>301602</v>
      </c>
      <c r="W3651" s="4" t="s">
        <v>10225</v>
      </c>
      <c r="X3651" s="4">
        <v>301602</v>
      </c>
      <c r="Y3651" s="4" t="s">
        <v>10225</v>
      </c>
      <c r="Z3651" s="4">
        <v>21</v>
      </c>
      <c r="AA3651" s="4" t="s">
        <v>104</v>
      </c>
      <c r="AB3651" s="4">
        <v>1</v>
      </c>
      <c r="AC3651" s="4" t="s">
        <v>104</v>
      </c>
      <c r="AD3651" s="36">
        <v>10</v>
      </c>
      <c r="AE3651" s="36" t="s">
        <v>10226</v>
      </c>
      <c r="AF3651" s="4"/>
      <c r="AG3651" s="4"/>
      <c r="AH3651" s="4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</row>
    <row r="3652" spans="1:46" ht="15.75" customHeight="1" x14ac:dyDescent="0.35">
      <c r="A3652" s="4">
        <v>2026</v>
      </c>
      <c r="B3652" s="4" t="s">
        <v>147</v>
      </c>
      <c r="C3652" s="4" t="s">
        <v>148</v>
      </c>
      <c r="D3652" s="55">
        <v>46104</v>
      </c>
      <c r="E3652" s="4" t="s">
        <v>3708</v>
      </c>
      <c r="F3652" s="4" t="s">
        <v>3709</v>
      </c>
      <c r="G3652" s="4" t="s">
        <v>37</v>
      </c>
      <c r="H3652" s="4" t="s">
        <v>4538</v>
      </c>
      <c r="I3652" s="4" t="s">
        <v>4539</v>
      </c>
      <c r="J3652" s="4">
        <v>1</v>
      </c>
      <c r="K3652" s="55">
        <v>46139</v>
      </c>
      <c r="L3652" s="4" t="s">
        <v>4540</v>
      </c>
      <c r="M3652" s="4" t="s">
        <v>10227</v>
      </c>
      <c r="N3652" s="55" t="s">
        <v>4546</v>
      </c>
      <c r="O3652" s="4"/>
      <c r="P3652" s="55"/>
      <c r="Q3652" s="4"/>
      <c r="R3652" s="4"/>
      <c r="S3652" s="4"/>
      <c r="T3652" s="7" t="s">
        <v>1921</v>
      </c>
      <c r="U3652" s="4" t="s">
        <v>150</v>
      </c>
      <c r="V3652" s="4">
        <v>301862</v>
      </c>
      <c r="W3652" s="4" t="s">
        <v>10228</v>
      </c>
      <c r="X3652" s="4">
        <v>301862</v>
      </c>
      <c r="Y3652" s="4" t="s">
        <v>10228</v>
      </c>
      <c r="Z3652" s="4">
        <v>5</v>
      </c>
      <c r="AA3652" s="4" t="s">
        <v>77</v>
      </c>
      <c r="AB3652" s="56">
        <v>4</v>
      </c>
      <c r="AC3652" s="56" t="s">
        <v>770</v>
      </c>
      <c r="AD3652" s="36">
        <v>10</v>
      </c>
      <c r="AE3652" s="36" t="s">
        <v>10229</v>
      </c>
      <c r="AF3652" s="4"/>
      <c r="AG3652" s="4"/>
      <c r="AH3652" s="4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</row>
    <row r="3653" spans="1:46" ht="15.75" customHeight="1" x14ac:dyDescent="0.35">
      <c r="A3653" s="4">
        <v>2026</v>
      </c>
      <c r="B3653" s="4" t="s">
        <v>147</v>
      </c>
      <c r="C3653" s="4" t="s">
        <v>207</v>
      </c>
      <c r="D3653" s="55">
        <v>46125</v>
      </c>
      <c r="E3653" s="4" t="s">
        <v>6721</v>
      </c>
      <c r="F3653" s="4" t="s">
        <v>3709</v>
      </c>
      <c r="G3653" s="4" t="s">
        <v>37</v>
      </c>
      <c r="H3653" s="4" t="s">
        <v>4538</v>
      </c>
      <c r="I3653" s="4" t="s">
        <v>4539</v>
      </c>
      <c r="J3653" s="4">
        <v>4</v>
      </c>
      <c r="K3653" s="55">
        <v>46204</v>
      </c>
      <c r="L3653" s="4" t="s">
        <v>7513</v>
      </c>
      <c r="M3653" s="4" t="s">
        <v>8400</v>
      </c>
      <c r="N3653" s="55" t="s">
        <v>3710</v>
      </c>
      <c r="O3653" s="4"/>
      <c r="P3653" s="55"/>
      <c r="Q3653" s="4"/>
      <c r="R3653" s="4"/>
      <c r="S3653" s="4"/>
      <c r="T3653" s="7">
        <v>0</v>
      </c>
      <c r="U3653" s="4" t="s">
        <v>150</v>
      </c>
      <c r="V3653" s="4">
        <v>300529</v>
      </c>
      <c r="W3653" s="4" t="s">
        <v>832</v>
      </c>
      <c r="X3653" s="4">
        <v>300529</v>
      </c>
      <c r="Y3653" s="4" t="s">
        <v>832</v>
      </c>
      <c r="Z3653" s="4">
        <v>5</v>
      </c>
      <c r="AA3653" s="4" t="s">
        <v>77</v>
      </c>
      <c r="AB3653" s="4">
        <v>10</v>
      </c>
      <c r="AC3653" s="4" t="s">
        <v>833</v>
      </c>
      <c r="AD3653" s="36">
        <v>1</v>
      </c>
      <c r="AE3653" s="36" t="s">
        <v>834</v>
      </c>
      <c r="AF3653" s="4"/>
      <c r="AG3653" s="4"/>
      <c r="AH3653" s="4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</row>
    <row r="3654" spans="1:46" ht="15.75" customHeight="1" x14ac:dyDescent="0.35">
      <c r="A3654" s="4">
        <v>2026</v>
      </c>
      <c r="B3654" s="4" t="s">
        <v>147</v>
      </c>
      <c r="C3654" s="4" t="s">
        <v>148</v>
      </c>
      <c r="D3654" s="55">
        <v>46044</v>
      </c>
      <c r="E3654" s="4" t="s">
        <v>3708</v>
      </c>
      <c r="F3654" s="4" t="s">
        <v>3709</v>
      </c>
      <c r="G3654" s="4" t="s">
        <v>37</v>
      </c>
      <c r="H3654" s="4" t="s">
        <v>38</v>
      </c>
      <c r="I3654" s="4" t="s">
        <v>2948</v>
      </c>
      <c r="J3654" s="4">
        <v>3</v>
      </c>
      <c r="K3654" s="55">
        <v>46170</v>
      </c>
      <c r="L3654" s="4" t="s">
        <v>860</v>
      </c>
      <c r="M3654" s="4" t="s">
        <v>4665</v>
      </c>
      <c r="N3654" s="55" t="s">
        <v>3710</v>
      </c>
      <c r="O3654" s="4" t="s">
        <v>10230</v>
      </c>
      <c r="P3654" s="55">
        <v>46170</v>
      </c>
      <c r="Q3654" s="4" t="s">
        <v>10231</v>
      </c>
      <c r="R3654" s="4"/>
      <c r="S3654" s="4"/>
      <c r="T3654" s="7">
        <v>0</v>
      </c>
      <c r="U3654" s="4" t="s">
        <v>150</v>
      </c>
      <c r="V3654" s="4">
        <v>300375</v>
      </c>
      <c r="W3654" s="4" t="s">
        <v>10232</v>
      </c>
      <c r="X3654" s="4">
        <v>300375</v>
      </c>
      <c r="Y3654" s="4" t="s">
        <v>10232</v>
      </c>
      <c r="Z3654" s="4">
        <v>4</v>
      </c>
      <c r="AA3654" s="4" t="s">
        <v>301</v>
      </c>
      <c r="AB3654" s="4">
        <v>3</v>
      </c>
      <c r="AC3654" s="4" t="s">
        <v>4685</v>
      </c>
      <c r="AD3654" s="36">
        <v>16</v>
      </c>
      <c r="AE3654" s="36" t="s">
        <v>10233</v>
      </c>
      <c r="AF3654" s="4"/>
      <c r="AG3654" s="4"/>
      <c r="AH3654" s="4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</row>
    <row r="3655" spans="1:46" ht="15.75" customHeight="1" x14ac:dyDescent="0.35">
      <c r="A3655" s="4">
        <v>2026</v>
      </c>
      <c r="B3655" s="4" t="s">
        <v>147</v>
      </c>
      <c r="C3655" s="4" t="s">
        <v>148</v>
      </c>
      <c r="D3655" s="55">
        <v>45964</v>
      </c>
      <c r="E3655" s="4" t="s">
        <v>3708</v>
      </c>
      <c r="F3655" s="4" t="s">
        <v>3709</v>
      </c>
      <c r="G3655" s="4" t="s">
        <v>37</v>
      </c>
      <c r="H3655" s="4" t="s">
        <v>38</v>
      </c>
      <c r="I3655" s="4" t="s">
        <v>3923</v>
      </c>
      <c r="J3655" s="4">
        <v>3</v>
      </c>
      <c r="K3655" s="55">
        <v>46140</v>
      </c>
      <c r="L3655" s="4" t="s">
        <v>860</v>
      </c>
      <c r="M3655" s="4" t="s">
        <v>2983</v>
      </c>
      <c r="N3655" s="55" t="s">
        <v>3710</v>
      </c>
      <c r="O3655" s="4" t="s">
        <v>10234</v>
      </c>
      <c r="P3655" s="55">
        <v>46140</v>
      </c>
      <c r="Q3655" s="4" t="s">
        <v>10235</v>
      </c>
      <c r="R3655" s="55">
        <v>46140</v>
      </c>
      <c r="S3655" s="4" t="s">
        <v>10236</v>
      </c>
      <c r="T3655" s="7">
        <v>0</v>
      </c>
      <c r="U3655" s="4" t="s">
        <v>150</v>
      </c>
      <c r="V3655" s="4">
        <v>301844</v>
      </c>
      <c r="W3655" s="4" t="s">
        <v>4035</v>
      </c>
      <c r="X3655" s="4">
        <v>301844</v>
      </c>
      <c r="Y3655" s="4" t="s">
        <v>4035</v>
      </c>
      <c r="Z3655" s="4">
        <v>25</v>
      </c>
      <c r="AA3655" s="4" t="s">
        <v>117</v>
      </c>
      <c r="AB3655" s="4">
        <v>1</v>
      </c>
      <c r="AC3655" s="4" t="s">
        <v>118</v>
      </c>
      <c r="AD3655" s="36">
        <v>7</v>
      </c>
      <c r="AE3655" s="36" t="s">
        <v>4036</v>
      </c>
      <c r="AF3655" s="4"/>
      <c r="AG3655" s="4"/>
      <c r="AH3655" s="4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</row>
    <row r="3656" spans="1:46" ht="15.75" customHeight="1" x14ac:dyDescent="0.35">
      <c r="A3656" s="4">
        <v>2026</v>
      </c>
      <c r="B3656" s="4" t="s">
        <v>147</v>
      </c>
      <c r="C3656" s="4" t="s">
        <v>148</v>
      </c>
      <c r="D3656" s="55">
        <v>46139</v>
      </c>
      <c r="E3656" s="4" t="s">
        <v>3708</v>
      </c>
      <c r="F3656" s="4" t="s">
        <v>3709</v>
      </c>
      <c r="G3656" s="4" t="s">
        <v>37</v>
      </c>
      <c r="H3656" s="4" t="s">
        <v>38</v>
      </c>
      <c r="I3656" s="4" t="s">
        <v>2948</v>
      </c>
      <c r="J3656" s="4">
        <v>3</v>
      </c>
      <c r="K3656" s="55">
        <v>46150</v>
      </c>
      <c r="L3656" s="4" t="s">
        <v>860</v>
      </c>
      <c r="M3656" s="4" t="s">
        <v>4665</v>
      </c>
      <c r="N3656" s="55" t="s">
        <v>3710</v>
      </c>
      <c r="O3656" s="4" t="s">
        <v>10237</v>
      </c>
      <c r="P3656" s="55">
        <v>46150</v>
      </c>
      <c r="Q3656" s="4" t="s">
        <v>10238</v>
      </c>
      <c r="R3656" s="55">
        <v>46150</v>
      </c>
      <c r="S3656" s="4" t="s">
        <v>10239</v>
      </c>
      <c r="T3656" s="7" t="s">
        <v>1921</v>
      </c>
      <c r="U3656" s="4" t="s">
        <v>150</v>
      </c>
      <c r="V3656" s="4">
        <v>300393</v>
      </c>
      <c r="W3656" s="4" t="s">
        <v>10240</v>
      </c>
      <c r="X3656" s="4">
        <v>300393</v>
      </c>
      <c r="Y3656" s="4" t="s">
        <v>10240</v>
      </c>
      <c r="Z3656" s="4">
        <v>4</v>
      </c>
      <c r="AA3656" s="4" t="s">
        <v>301</v>
      </c>
      <c r="AB3656" s="4">
        <v>4</v>
      </c>
      <c r="AC3656" s="4" t="s">
        <v>902</v>
      </c>
      <c r="AD3656" s="36">
        <v>13</v>
      </c>
      <c r="AE3656" s="36" t="s">
        <v>10241</v>
      </c>
      <c r="AF3656" s="4"/>
      <c r="AG3656" s="4"/>
      <c r="AH3656" s="4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</row>
    <row r="3657" spans="1:46" ht="15.75" customHeight="1" x14ac:dyDescent="0.35">
      <c r="A3657" s="4">
        <v>2026</v>
      </c>
      <c r="B3657" s="4" t="s">
        <v>147</v>
      </c>
      <c r="C3657" s="4" t="s">
        <v>148</v>
      </c>
      <c r="D3657" s="55">
        <v>46141</v>
      </c>
      <c r="E3657" s="4" t="s">
        <v>6721</v>
      </c>
      <c r="F3657" s="4" t="s">
        <v>3709</v>
      </c>
      <c r="G3657" s="4" t="s">
        <v>37</v>
      </c>
      <c r="H3657" s="4" t="s">
        <v>4538</v>
      </c>
      <c r="I3657" s="4" t="s">
        <v>4515</v>
      </c>
      <c r="J3657" s="4">
        <v>4</v>
      </c>
      <c r="K3657" s="55">
        <v>46206</v>
      </c>
      <c r="L3657" s="4" t="s">
        <v>860</v>
      </c>
      <c r="M3657" s="4" t="s">
        <v>3632</v>
      </c>
      <c r="N3657" s="55" t="s">
        <v>3710</v>
      </c>
      <c r="O3657" s="4" t="s">
        <v>10242</v>
      </c>
      <c r="P3657" s="55">
        <v>46212</v>
      </c>
      <c r="Q3657" s="4" t="s">
        <v>10243</v>
      </c>
      <c r="R3657" s="55">
        <v>46211</v>
      </c>
      <c r="S3657" s="4" t="s">
        <v>10244</v>
      </c>
      <c r="T3657" s="7" t="s">
        <v>1921</v>
      </c>
      <c r="U3657" s="4" t="s">
        <v>150</v>
      </c>
      <c r="V3657" s="4">
        <v>300035</v>
      </c>
      <c r="W3657" s="4" t="s">
        <v>10245</v>
      </c>
      <c r="X3657" s="4">
        <v>300035</v>
      </c>
      <c r="Y3657" s="4" t="s">
        <v>10245</v>
      </c>
      <c r="Z3657" s="4">
        <v>1</v>
      </c>
      <c r="AA3657" s="4" t="s">
        <v>67</v>
      </c>
      <c r="AB3657" s="56">
        <v>3</v>
      </c>
      <c r="AC3657" s="56" t="s">
        <v>6151</v>
      </c>
      <c r="AD3657" s="36">
        <v>8</v>
      </c>
      <c r="AE3657" s="36" t="s">
        <v>10246</v>
      </c>
      <c r="AF3657" s="4"/>
      <c r="AG3657" s="4"/>
      <c r="AH3657" s="4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</row>
    <row r="3658" spans="1:46" ht="15.75" customHeight="1" x14ac:dyDescent="0.35">
      <c r="A3658" s="4">
        <v>2026</v>
      </c>
      <c r="B3658" s="4" t="s">
        <v>147</v>
      </c>
      <c r="C3658" s="4" t="s">
        <v>148</v>
      </c>
      <c r="D3658" s="55">
        <v>46142</v>
      </c>
      <c r="E3658" s="4" t="s">
        <v>4420</v>
      </c>
      <c r="F3658" s="4" t="s">
        <v>3709</v>
      </c>
      <c r="G3658" s="4" t="s">
        <v>921</v>
      </c>
      <c r="H3658" s="4" t="s">
        <v>38</v>
      </c>
      <c r="I3658" s="4" t="s">
        <v>2755</v>
      </c>
      <c r="J3658" s="4">
        <v>3</v>
      </c>
      <c r="K3658" s="55">
        <v>46183</v>
      </c>
      <c r="L3658" s="4" t="s">
        <v>860</v>
      </c>
      <c r="M3658" s="4" t="s">
        <v>5415</v>
      </c>
      <c r="N3658" s="55" t="s">
        <v>3710</v>
      </c>
      <c r="O3658" s="4" t="s">
        <v>10247</v>
      </c>
      <c r="P3658" s="55">
        <v>46183</v>
      </c>
      <c r="Q3658" s="4" t="s">
        <v>10248</v>
      </c>
      <c r="R3658" s="55">
        <v>46183</v>
      </c>
      <c r="S3658" s="4" t="s">
        <v>10249</v>
      </c>
      <c r="T3658" s="4">
        <v>0</v>
      </c>
      <c r="U3658" s="4" t="s">
        <v>150</v>
      </c>
      <c r="V3658" s="4">
        <v>300753</v>
      </c>
      <c r="W3658" s="4" t="s">
        <v>4219</v>
      </c>
      <c r="X3658" s="4">
        <v>300753</v>
      </c>
      <c r="Y3658" s="4" t="s">
        <v>4219</v>
      </c>
      <c r="Z3658" s="4">
        <v>8</v>
      </c>
      <c r="AA3658" s="4" t="s">
        <v>191</v>
      </c>
      <c r="AB3658" s="4">
        <v>9</v>
      </c>
      <c r="AC3658" s="4" t="s">
        <v>260</v>
      </c>
      <c r="AD3658" s="36">
        <v>6</v>
      </c>
      <c r="AE3658" s="36" t="s">
        <v>4220</v>
      </c>
      <c r="AF3658" s="4"/>
      <c r="AG3658" s="4"/>
      <c r="AH3658" s="4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</row>
    <row r="3659" spans="1:46" ht="15.75" customHeight="1" x14ac:dyDescent="0.35">
      <c r="A3659" s="4">
        <v>2026</v>
      </c>
      <c r="B3659" s="4" t="s">
        <v>147</v>
      </c>
      <c r="C3659" s="4" t="s">
        <v>148</v>
      </c>
      <c r="D3659" s="55">
        <v>46142</v>
      </c>
      <c r="E3659" s="4" t="s">
        <v>4420</v>
      </c>
      <c r="F3659" s="4" t="s">
        <v>3709</v>
      </c>
      <c r="G3659" s="4" t="s">
        <v>921</v>
      </c>
      <c r="H3659" s="4" t="s">
        <v>38</v>
      </c>
      <c r="I3659" s="4" t="s">
        <v>2755</v>
      </c>
      <c r="J3659" s="4">
        <v>4</v>
      </c>
      <c r="K3659" s="55">
        <v>46192</v>
      </c>
      <c r="L3659" s="4" t="s">
        <v>860</v>
      </c>
      <c r="M3659" s="4" t="s">
        <v>5415</v>
      </c>
      <c r="N3659" s="55" t="s">
        <v>4546</v>
      </c>
      <c r="O3659" s="4" t="s">
        <v>10250</v>
      </c>
      <c r="P3659" s="55">
        <v>46192</v>
      </c>
      <c r="Q3659" s="4" t="s">
        <v>10251</v>
      </c>
      <c r="R3659" s="4"/>
      <c r="S3659" s="4"/>
      <c r="T3659" s="7">
        <v>0</v>
      </c>
      <c r="U3659" s="4" t="s">
        <v>150</v>
      </c>
      <c r="V3659" s="4">
        <v>300735</v>
      </c>
      <c r="W3659" s="4" t="s">
        <v>5006</v>
      </c>
      <c r="X3659" s="4">
        <v>300735</v>
      </c>
      <c r="Y3659" s="4" t="s">
        <v>5006</v>
      </c>
      <c r="Z3659" s="4">
        <v>8</v>
      </c>
      <c r="AA3659" s="4" t="s">
        <v>191</v>
      </c>
      <c r="AB3659" s="4">
        <v>7</v>
      </c>
      <c r="AC3659" s="4" t="s">
        <v>2077</v>
      </c>
      <c r="AD3659" s="36">
        <v>4</v>
      </c>
      <c r="AE3659" s="36" t="s">
        <v>5007</v>
      </c>
      <c r="AF3659" s="4"/>
      <c r="AG3659" s="4"/>
      <c r="AH3659" s="4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</row>
    <row r="3660" spans="1:46" ht="15.75" customHeight="1" x14ac:dyDescent="0.35">
      <c r="A3660" s="4">
        <v>2026</v>
      </c>
      <c r="B3660" s="4" t="s">
        <v>147</v>
      </c>
      <c r="C3660" s="4" t="s">
        <v>148</v>
      </c>
      <c r="D3660" s="55">
        <v>46150</v>
      </c>
      <c r="E3660" s="4" t="s">
        <v>6721</v>
      </c>
      <c r="F3660" s="4" t="s">
        <v>3709</v>
      </c>
      <c r="G3660" s="4" t="s">
        <v>37</v>
      </c>
      <c r="H3660" s="4" t="s">
        <v>4538</v>
      </c>
      <c r="I3660" s="4" t="s">
        <v>2755</v>
      </c>
      <c r="J3660" s="4">
        <v>2</v>
      </c>
      <c r="K3660" s="55">
        <v>46150</v>
      </c>
      <c r="L3660" s="4" t="s">
        <v>4540</v>
      </c>
      <c r="M3660" s="4" t="s">
        <v>10252</v>
      </c>
      <c r="N3660" s="55" t="s">
        <v>3710</v>
      </c>
      <c r="O3660" s="4"/>
      <c r="P3660" s="55"/>
      <c r="Q3660" s="4"/>
      <c r="R3660" s="4"/>
      <c r="S3660" s="4"/>
      <c r="T3660" s="7">
        <v>0</v>
      </c>
      <c r="U3660" s="4" t="s">
        <v>150</v>
      </c>
      <c r="V3660" s="4">
        <v>301757</v>
      </c>
      <c r="W3660" s="4" t="s">
        <v>3383</v>
      </c>
      <c r="X3660" s="4">
        <v>301757</v>
      </c>
      <c r="Y3660" s="4" t="s">
        <v>3383</v>
      </c>
      <c r="Z3660" s="4">
        <v>22</v>
      </c>
      <c r="AA3660" s="4" t="s">
        <v>108</v>
      </c>
      <c r="AB3660" s="4">
        <v>8</v>
      </c>
      <c r="AC3660" s="4" t="s">
        <v>804</v>
      </c>
      <c r="AD3660" s="36">
        <v>8</v>
      </c>
      <c r="AE3660" s="36" t="s">
        <v>3384</v>
      </c>
      <c r="AF3660" s="4"/>
      <c r="AG3660" s="4"/>
      <c r="AH3660" s="4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</row>
    <row r="3661" spans="1:46" ht="15.75" customHeight="1" x14ac:dyDescent="0.35">
      <c r="A3661" s="4">
        <v>2026</v>
      </c>
      <c r="B3661" s="4" t="s">
        <v>147</v>
      </c>
      <c r="C3661" s="4" t="s">
        <v>148</v>
      </c>
      <c r="D3661" s="55">
        <v>46139</v>
      </c>
      <c r="E3661" s="4" t="s">
        <v>3708</v>
      </c>
      <c r="F3661" s="4" t="s">
        <v>3709</v>
      </c>
      <c r="G3661" s="4" t="s">
        <v>37</v>
      </c>
      <c r="H3661" s="4" t="s">
        <v>38</v>
      </c>
      <c r="I3661" s="4" t="s">
        <v>2948</v>
      </c>
      <c r="J3661" s="4">
        <v>3</v>
      </c>
      <c r="K3661" s="55">
        <v>46199</v>
      </c>
      <c r="L3661" s="4" t="s">
        <v>860</v>
      </c>
      <c r="M3661" s="4" t="s">
        <v>4665</v>
      </c>
      <c r="N3661" s="55" t="s">
        <v>3710</v>
      </c>
      <c r="O3661" s="4" t="s">
        <v>10253</v>
      </c>
      <c r="P3661" s="55">
        <v>46199</v>
      </c>
      <c r="Q3661" s="4" t="s">
        <v>10254</v>
      </c>
      <c r="R3661" s="4"/>
      <c r="S3661" s="4"/>
      <c r="T3661" s="7">
        <v>0</v>
      </c>
      <c r="U3661" s="4" t="s">
        <v>150</v>
      </c>
      <c r="V3661" s="4">
        <v>300351</v>
      </c>
      <c r="W3661" s="4" t="s">
        <v>10255</v>
      </c>
      <c r="X3661" s="4">
        <v>300351</v>
      </c>
      <c r="Y3661" s="4" t="s">
        <v>10255</v>
      </c>
      <c r="Z3661" s="4">
        <v>4</v>
      </c>
      <c r="AA3661" s="4" t="s">
        <v>301</v>
      </c>
      <c r="AB3661" s="4">
        <v>1</v>
      </c>
      <c r="AC3661" s="4" t="s">
        <v>301</v>
      </c>
      <c r="AD3661" s="36">
        <v>21</v>
      </c>
      <c r="AE3661" s="36" t="s">
        <v>10256</v>
      </c>
      <c r="AF3661" s="4"/>
      <c r="AG3661" s="4"/>
      <c r="AH3661" s="4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</row>
    <row r="3662" spans="1:46" ht="15.75" customHeight="1" x14ac:dyDescent="0.35">
      <c r="A3662" s="4">
        <v>2026</v>
      </c>
      <c r="B3662" s="4" t="s">
        <v>147</v>
      </c>
      <c r="C3662" s="4" t="s">
        <v>148</v>
      </c>
      <c r="D3662" s="55">
        <v>46149</v>
      </c>
      <c r="E3662" s="4" t="s">
        <v>6721</v>
      </c>
      <c r="F3662" s="4" t="s">
        <v>3709</v>
      </c>
      <c r="G3662" s="4" t="s">
        <v>37</v>
      </c>
      <c r="H3662" s="4" t="s">
        <v>38</v>
      </c>
      <c r="I3662" s="4" t="s">
        <v>2755</v>
      </c>
      <c r="J3662" s="4">
        <v>3</v>
      </c>
      <c r="K3662" s="55">
        <v>46176</v>
      </c>
      <c r="L3662" s="4" t="s">
        <v>860</v>
      </c>
      <c r="M3662" s="4" t="s">
        <v>5415</v>
      </c>
      <c r="N3662" s="55" t="s">
        <v>5332</v>
      </c>
      <c r="O3662" s="4" t="s">
        <v>10257</v>
      </c>
      <c r="P3662" s="55">
        <v>46176</v>
      </c>
      <c r="Q3662" s="4" t="s">
        <v>10258</v>
      </c>
      <c r="R3662" s="55">
        <v>46176</v>
      </c>
      <c r="S3662" s="4" t="s">
        <v>10259</v>
      </c>
      <c r="T3662" s="7">
        <v>0</v>
      </c>
      <c r="U3662" s="4" t="s">
        <v>150</v>
      </c>
      <c r="V3662" s="4">
        <v>300739</v>
      </c>
      <c r="W3662" s="4" t="s">
        <v>5092</v>
      </c>
      <c r="X3662" s="4">
        <v>300739</v>
      </c>
      <c r="Y3662" s="4" t="s">
        <v>5092</v>
      </c>
      <c r="Z3662" s="4">
        <v>8</v>
      </c>
      <c r="AA3662" s="4" t="s">
        <v>191</v>
      </c>
      <c r="AB3662" s="56">
        <v>7</v>
      </c>
      <c r="AC3662" s="56" t="s">
        <v>2077</v>
      </c>
      <c r="AD3662" s="36">
        <v>8</v>
      </c>
      <c r="AE3662" s="36" t="s">
        <v>5093</v>
      </c>
      <c r="AF3662" s="4"/>
      <c r="AG3662" s="4"/>
      <c r="AH3662" s="4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</row>
    <row r="3663" spans="1:46" ht="15.75" customHeight="1" x14ac:dyDescent="0.35">
      <c r="A3663" s="4">
        <v>2026</v>
      </c>
      <c r="B3663" s="4" t="s">
        <v>147</v>
      </c>
      <c r="C3663" s="4" t="s">
        <v>148</v>
      </c>
      <c r="D3663" s="55">
        <v>46153</v>
      </c>
      <c r="E3663" s="4" t="s">
        <v>6721</v>
      </c>
      <c r="F3663" s="4" t="s">
        <v>3709</v>
      </c>
      <c r="G3663" s="4" t="s">
        <v>37</v>
      </c>
      <c r="H3663" s="4" t="s">
        <v>38</v>
      </c>
      <c r="I3663" s="4" t="s">
        <v>4520</v>
      </c>
      <c r="J3663" s="4">
        <v>3</v>
      </c>
      <c r="K3663" s="55">
        <v>46169</v>
      </c>
      <c r="L3663" s="4" t="s">
        <v>860</v>
      </c>
      <c r="M3663" s="4" t="s">
        <v>4545</v>
      </c>
      <c r="N3663" s="55" t="s">
        <v>3710</v>
      </c>
      <c r="O3663" s="4" t="s">
        <v>10260</v>
      </c>
      <c r="P3663" s="55">
        <v>46169</v>
      </c>
      <c r="Q3663" s="4" t="s">
        <v>10261</v>
      </c>
      <c r="R3663" s="4"/>
      <c r="S3663" s="4"/>
      <c r="T3663" s="7" t="s">
        <v>1921</v>
      </c>
      <c r="U3663" s="4" t="s">
        <v>150</v>
      </c>
      <c r="V3663" s="4">
        <v>300563</v>
      </c>
      <c r="W3663" s="4" t="s">
        <v>3910</v>
      </c>
      <c r="X3663" s="4">
        <v>300563</v>
      </c>
      <c r="Y3663" s="4" t="s">
        <v>3910</v>
      </c>
      <c r="Z3663" s="4">
        <v>6</v>
      </c>
      <c r="AA3663" s="4" t="s">
        <v>413</v>
      </c>
      <c r="AB3663" s="4">
        <v>2</v>
      </c>
      <c r="AC3663" s="4" t="s">
        <v>3034</v>
      </c>
      <c r="AD3663" s="36">
        <v>2</v>
      </c>
      <c r="AE3663" s="36" t="s">
        <v>3911</v>
      </c>
      <c r="AF3663" s="4"/>
      <c r="AG3663" s="4"/>
      <c r="AH3663" s="4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</row>
    <row r="3664" spans="1:46" ht="15.75" customHeight="1" x14ac:dyDescent="0.35">
      <c r="A3664" s="4">
        <v>2026</v>
      </c>
      <c r="B3664" s="4" t="s">
        <v>147</v>
      </c>
      <c r="C3664" s="4" t="s">
        <v>148</v>
      </c>
      <c r="D3664" s="55">
        <v>46148</v>
      </c>
      <c r="E3664" s="4" t="s">
        <v>6721</v>
      </c>
      <c r="F3664" s="4" t="s">
        <v>3709</v>
      </c>
      <c r="G3664" s="4" t="s">
        <v>37</v>
      </c>
      <c r="H3664" s="4" t="s">
        <v>38</v>
      </c>
      <c r="I3664" s="4" t="s">
        <v>4515</v>
      </c>
      <c r="J3664" s="4">
        <v>3</v>
      </c>
      <c r="K3664" s="55">
        <v>46176</v>
      </c>
      <c r="L3664" s="4" t="s">
        <v>860</v>
      </c>
      <c r="M3664" s="4" t="s">
        <v>3632</v>
      </c>
      <c r="N3664" s="55" t="s">
        <v>3710</v>
      </c>
      <c r="O3664" s="4" t="s">
        <v>10262</v>
      </c>
      <c r="P3664" s="55">
        <v>46176</v>
      </c>
      <c r="Q3664" s="4" t="s">
        <v>10263</v>
      </c>
      <c r="R3664" s="55">
        <v>46176</v>
      </c>
      <c r="S3664" s="4" t="s">
        <v>10264</v>
      </c>
      <c r="T3664" s="7">
        <v>0</v>
      </c>
      <c r="U3664" s="4" t="s">
        <v>150</v>
      </c>
      <c r="V3664" s="4">
        <v>301479</v>
      </c>
      <c r="W3664" s="4" t="s">
        <v>1536</v>
      </c>
      <c r="X3664" s="4">
        <v>301479</v>
      </c>
      <c r="Y3664" s="4" t="s">
        <v>1536</v>
      </c>
      <c r="Z3664" s="4">
        <v>17</v>
      </c>
      <c r="AA3664" s="4" t="s">
        <v>319</v>
      </c>
      <c r="AB3664" s="4">
        <v>3</v>
      </c>
      <c r="AC3664" s="4" t="s">
        <v>1537</v>
      </c>
      <c r="AD3664" s="36">
        <v>2</v>
      </c>
      <c r="AE3664" s="36" t="s">
        <v>1538</v>
      </c>
      <c r="AF3664" s="4"/>
      <c r="AG3664" s="4"/>
      <c r="AH3664" s="4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</row>
    <row r="3665" spans="1:46" ht="15.75" customHeight="1" x14ac:dyDescent="0.35">
      <c r="A3665" s="4">
        <v>2026</v>
      </c>
      <c r="B3665" s="4" t="s">
        <v>147</v>
      </c>
      <c r="C3665" s="4" t="s">
        <v>207</v>
      </c>
      <c r="D3665" s="55">
        <v>46154</v>
      </c>
      <c r="E3665" s="4" t="s">
        <v>4533</v>
      </c>
      <c r="F3665" s="4" t="s">
        <v>3709</v>
      </c>
      <c r="G3665" s="4" t="s">
        <v>5808</v>
      </c>
      <c r="H3665" s="4" t="s">
        <v>38</v>
      </c>
      <c r="I3665" s="4" t="s">
        <v>2755</v>
      </c>
      <c r="J3665" s="4">
        <v>2</v>
      </c>
      <c r="K3665" s="55">
        <v>46174</v>
      </c>
      <c r="L3665" s="4" t="s">
        <v>860</v>
      </c>
      <c r="M3665" s="4" t="s">
        <v>5415</v>
      </c>
      <c r="N3665" s="55" t="s">
        <v>4546</v>
      </c>
      <c r="O3665" s="4" t="s">
        <v>10265</v>
      </c>
      <c r="P3665" s="55">
        <v>46174</v>
      </c>
      <c r="Q3665" s="4" t="s">
        <v>10266</v>
      </c>
      <c r="R3665" s="55">
        <v>46174</v>
      </c>
      <c r="S3665" s="4" t="s">
        <v>10267</v>
      </c>
      <c r="T3665" s="7">
        <v>0</v>
      </c>
      <c r="U3665" s="4" t="s">
        <v>150</v>
      </c>
      <c r="V3665" s="4">
        <v>300724</v>
      </c>
      <c r="W3665" s="4" t="s">
        <v>704</v>
      </c>
      <c r="X3665" s="4">
        <v>300724</v>
      </c>
      <c r="Y3665" s="4" t="s">
        <v>704</v>
      </c>
      <c r="Z3665" s="4">
        <v>8</v>
      </c>
      <c r="AA3665" s="4" t="s">
        <v>191</v>
      </c>
      <c r="AB3665" s="4">
        <v>6</v>
      </c>
      <c r="AC3665" s="4" t="s">
        <v>705</v>
      </c>
      <c r="AD3665" s="36">
        <v>1</v>
      </c>
      <c r="AE3665" s="36" t="s">
        <v>706</v>
      </c>
      <c r="AF3665" s="4"/>
      <c r="AG3665" s="4"/>
      <c r="AH3665" s="4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</row>
    <row r="3666" spans="1:46" ht="15.75" customHeight="1" x14ac:dyDescent="0.35">
      <c r="A3666" s="4">
        <v>2026</v>
      </c>
      <c r="B3666" s="4" t="s">
        <v>147</v>
      </c>
      <c r="C3666" s="4" t="s">
        <v>148</v>
      </c>
      <c r="D3666" s="55">
        <v>46121</v>
      </c>
      <c r="E3666" s="4" t="s">
        <v>3708</v>
      </c>
      <c r="F3666" s="4" t="s">
        <v>3709</v>
      </c>
      <c r="G3666" s="4" t="s">
        <v>37</v>
      </c>
      <c r="H3666" s="4" t="s">
        <v>38</v>
      </c>
      <c r="I3666" s="4" t="s">
        <v>3923</v>
      </c>
      <c r="J3666" s="4">
        <v>3</v>
      </c>
      <c r="K3666" s="55">
        <v>46150</v>
      </c>
      <c r="L3666" s="4" t="s">
        <v>860</v>
      </c>
      <c r="M3666" s="4" t="s">
        <v>2983</v>
      </c>
      <c r="N3666" s="55" t="s">
        <v>3710</v>
      </c>
      <c r="O3666" s="4" t="s">
        <v>10268</v>
      </c>
      <c r="P3666" s="55">
        <v>46150</v>
      </c>
      <c r="Q3666" s="4" t="s">
        <v>10269</v>
      </c>
      <c r="R3666" s="55">
        <v>46150</v>
      </c>
      <c r="S3666" s="4" t="s">
        <v>10270</v>
      </c>
      <c r="T3666" s="7" t="s">
        <v>1921</v>
      </c>
      <c r="U3666" s="4" t="s">
        <v>150</v>
      </c>
      <c r="V3666" s="4">
        <v>301651</v>
      </c>
      <c r="W3666" s="4" t="s">
        <v>10271</v>
      </c>
      <c r="X3666" s="62">
        <v>301651</v>
      </c>
      <c r="Y3666" s="4" t="s">
        <v>10271</v>
      </c>
      <c r="Z3666" s="7">
        <v>21</v>
      </c>
      <c r="AA3666" s="4" t="s">
        <v>104</v>
      </c>
      <c r="AB3666" s="4">
        <v>6</v>
      </c>
      <c r="AC3666" s="4" t="s">
        <v>2589</v>
      </c>
      <c r="AD3666" s="36">
        <v>7</v>
      </c>
      <c r="AE3666" s="36" t="s">
        <v>10272</v>
      </c>
      <c r="AF3666" s="4"/>
      <c r="AG3666" s="4"/>
      <c r="AH3666" s="4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</row>
    <row r="3667" spans="1:46" ht="15.75" customHeight="1" x14ac:dyDescent="0.35">
      <c r="A3667" s="4">
        <v>2026</v>
      </c>
      <c r="B3667" s="4" t="s">
        <v>147</v>
      </c>
      <c r="C3667" s="4" t="s">
        <v>148</v>
      </c>
      <c r="D3667" s="55">
        <v>46013</v>
      </c>
      <c r="E3667" s="4" t="s">
        <v>3708</v>
      </c>
      <c r="F3667" s="4" t="s">
        <v>3709</v>
      </c>
      <c r="G3667" s="4" t="s">
        <v>37</v>
      </c>
      <c r="H3667" s="4" t="s">
        <v>38</v>
      </c>
      <c r="I3667" s="4" t="s">
        <v>3491</v>
      </c>
      <c r="J3667" s="4">
        <v>4</v>
      </c>
      <c r="K3667" s="55">
        <v>46155</v>
      </c>
      <c r="L3667" s="4" t="s">
        <v>860</v>
      </c>
      <c r="M3667" s="4" t="s">
        <v>4665</v>
      </c>
      <c r="N3667" s="55" t="s">
        <v>3710</v>
      </c>
      <c r="O3667" s="4" t="s">
        <v>10273</v>
      </c>
      <c r="P3667" s="55">
        <v>46155</v>
      </c>
      <c r="Q3667" s="4" t="s">
        <v>10274</v>
      </c>
      <c r="R3667" s="4"/>
      <c r="S3667" s="4"/>
      <c r="T3667" s="7" t="s">
        <v>1921</v>
      </c>
      <c r="U3667" s="4" t="s">
        <v>150</v>
      </c>
      <c r="V3667" s="4">
        <v>300287</v>
      </c>
      <c r="W3667" s="4" t="s">
        <v>10275</v>
      </c>
      <c r="X3667" s="62">
        <v>300287</v>
      </c>
      <c r="Y3667" s="4" t="s">
        <v>10275</v>
      </c>
      <c r="Z3667" s="7" t="s">
        <v>10276</v>
      </c>
      <c r="AA3667" s="4" t="s">
        <v>152</v>
      </c>
      <c r="AB3667" s="4">
        <v>4</v>
      </c>
      <c r="AC3667" s="4" t="s">
        <v>4446</v>
      </c>
      <c r="AD3667" s="36">
        <v>2</v>
      </c>
      <c r="AE3667" s="36" t="s">
        <v>10277</v>
      </c>
      <c r="AF3667" s="4"/>
      <c r="AG3667" s="4"/>
      <c r="AH3667" s="4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</row>
    <row r="3668" spans="1:46" ht="15.75" customHeight="1" x14ac:dyDescent="0.35">
      <c r="A3668" s="4">
        <v>2026</v>
      </c>
      <c r="B3668" s="4" t="s">
        <v>147</v>
      </c>
      <c r="C3668" s="4" t="s">
        <v>148</v>
      </c>
      <c r="D3668" s="55">
        <v>46157</v>
      </c>
      <c r="E3668" s="4" t="s">
        <v>6721</v>
      </c>
      <c r="F3668" s="4" t="s">
        <v>3709</v>
      </c>
      <c r="G3668" s="4" t="s">
        <v>37</v>
      </c>
      <c r="H3668" s="4" t="s">
        <v>38</v>
      </c>
      <c r="I3668" s="4" t="s">
        <v>2755</v>
      </c>
      <c r="J3668" s="4">
        <v>3</v>
      </c>
      <c r="K3668" s="55">
        <v>46206</v>
      </c>
      <c r="L3668" s="4" t="s">
        <v>860</v>
      </c>
      <c r="M3668" s="4" t="s">
        <v>5415</v>
      </c>
      <c r="N3668" s="55" t="s">
        <v>3710</v>
      </c>
      <c r="O3668" s="4" t="s">
        <v>10278</v>
      </c>
      <c r="P3668" s="55">
        <v>46206</v>
      </c>
      <c r="Q3668" s="4" t="s">
        <v>10279</v>
      </c>
      <c r="R3668" s="4"/>
      <c r="S3668" s="4"/>
      <c r="T3668" s="56">
        <v>0</v>
      </c>
      <c r="U3668" s="56" t="s">
        <v>150</v>
      </c>
      <c r="V3668" s="56">
        <v>300752</v>
      </c>
      <c r="W3668" s="56" t="s">
        <v>4506</v>
      </c>
      <c r="X3668" s="56">
        <v>300752</v>
      </c>
      <c r="Y3668" s="56" t="s">
        <v>4506</v>
      </c>
      <c r="Z3668" s="56">
        <v>8</v>
      </c>
      <c r="AA3668" s="56" t="s">
        <v>191</v>
      </c>
      <c r="AB3668" s="56">
        <v>9</v>
      </c>
      <c r="AC3668" s="56" t="s">
        <v>260</v>
      </c>
      <c r="AD3668" s="37">
        <v>5</v>
      </c>
      <c r="AE3668" s="37" t="s">
        <v>4507</v>
      </c>
      <c r="AF3668" s="4"/>
      <c r="AG3668" s="4"/>
      <c r="AH3668" s="4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</row>
    <row r="3669" spans="1:46" ht="15.75" customHeight="1" x14ac:dyDescent="0.35">
      <c r="A3669" s="4">
        <v>2026</v>
      </c>
      <c r="B3669" s="4" t="s">
        <v>34</v>
      </c>
      <c r="C3669" s="4" t="s">
        <v>289</v>
      </c>
      <c r="D3669" s="55"/>
      <c r="E3669" s="4" t="s">
        <v>3708</v>
      </c>
      <c r="F3669" s="4" t="s">
        <v>3709</v>
      </c>
      <c r="G3669" s="4" t="s">
        <v>37</v>
      </c>
      <c r="H3669" s="4" t="s">
        <v>38</v>
      </c>
      <c r="I3669" s="4" t="s">
        <v>2735</v>
      </c>
      <c r="J3669" s="4">
        <v>6</v>
      </c>
      <c r="K3669" s="55">
        <v>46157</v>
      </c>
      <c r="L3669" s="4" t="s">
        <v>860</v>
      </c>
      <c r="M3669" s="4" t="s">
        <v>3185</v>
      </c>
      <c r="N3669" s="55" t="s">
        <v>4516</v>
      </c>
      <c r="O3669" s="4" t="s">
        <v>10280</v>
      </c>
      <c r="P3669" s="55">
        <v>46157</v>
      </c>
      <c r="Q3669" s="4" t="s">
        <v>10281</v>
      </c>
      <c r="R3669" s="55">
        <v>46157</v>
      </c>
      <c r="S3669" s="4" t="s">
        <v>10282</v>
      </c>
      <c r="T3669" s="61">
        <v>27</v>
      </c>
      <c r="U3669" s="56" t="s">
        <v>554</v>
      </c>
      <c r="V3669" s="56">
        <v>27</v>
      </c>
      <c r="W3669" s="56" t="s">
        <v>554</v>
      </c>
      <c r="X3669" s="56">
        <v>1295</v>
      </c>
      <c r="Y3669" s="56" t="s">
        <v>554</v>
      </c>
      <c r="Z3669" s="56">
        <v>15</v>
      </c>
      <c r="AA3669" s="56" t="s">
        <v>43</v>
      </c>
      <c r="AB3669" s="56">
        <v>1</v>
      </c>
      <c r="AC3669" s="56" t="s">
        <v>43</v>
      </c>
      <c r="AD3669" s="37">
        <v>1</v>
      </c>
      <c r="AE3669" s="37" t="s">
        <v>43</v>
      </c>
      <c r="AF3669" s="4"/>
      <c r="AG3669" s="4"/>
      <c r="AH3669" s="4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</row>
    <row r="3670" spans="1:46" ht="15.75" customHeight="1" x14ac:dyDescent="0.35">
      <c r="A3670" s="4">
        <v>2026</v>
      </c>
      <c r="B3670" s="4" t="s">
        <v>147</v>
      </c>
      <c r="C3670" s="4" t="s">
        <v>207</v>
      </c>
      <c r="D3670" s="55">
        <v>46150</v>
      </c>
      <c r="E3670" s="4" t="s">
        <v>3708</v>
      </c>
      <c r="F3670" s="4" t="s">
        <v>3709</v>
      </c>
      <c r="G3670" s="4" t="s">
        <v>37</v>
      </c>
      <c r="H3670" s="4" t="s">
        <v>4538</v>
      </c>
      <c r="I3670" s="4" t="s">
        <v>5120</v>
      </c>
      <c r="J3670" s="4">
        <v>1</v>
      </c>
      <c r="K3670" s="55">
        <v>46160</v>
      </c>
      <c r="L3670" s="4"/>
      <c r="M3670" s="4"/>
      <c r="N3670" s="55" t="s">
        <v>3710</v>
      </c>
      <c r="O3670" s="4"/>
      <c r="P3670" s="55"/>
      <c r="Q3670" s="4"/>
      <c r="R3670" s="4"/>
      <c r="S3670" s="4"/>
      <c r="T3670" s="56">
        <v>0</v>
      </c>
      <c r="U3670" s="56" t="s">
        <v>150</v>
      </c>
      <c r="V3670" s="4">
        <v>300183</v>
      </c>
      <c r="W3670" s="4" t="s">
        <v>10283</v>
      </c>
      <c r="X3670" s="4">
        <v>300183</v>
      </c>
      <c r="Y3670" s="4" t="s">
        <v>10283</v>
      </c>
      <c r="Z3670" s="4">
        <v>2</v>
      </c>
      <c r="AA3670" s="4" t="s">
        <v>72</v>
      </c>
      <c r="AB3670" s="4">
        <v>13</v>
      </c>
      <c r="AC3670" s="4" t="s">
        <v>3435</v>
      </c>
      <c r="AD3670" s="36">
        <v>3</v>
      </c>
      <c r="AE3670" s="36" t="s">
        <v>10284</v>
      </c>
      <c r="AF3670" s="4"/>
      <c r="AG3670" s="4"/>
      <c r="AH3670" s="4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</row>
    <row r="3671" spans="1:46" ht="15.75" customHeight="1" x14ac:dyDescent="0.35">
      <c r="A3671" s="4">
        <v>2026</v>
      </c>
      <c r="B3671" s="4" t="s">
        <v>147</v>
      </c>
      <c r="C3671" s="4" t="s">
        <v>148</v>
      </c>
      <c r="D3671" s="55">
        <v>46149</v>
      </c>
      <c r="E3671" s="4" t="s">
        <v>3708</v>
      </c>
      <c r="F3671" s="4" t="s">
        <v>3709</v>
      </c>
      <c r="G3671" s="4" t="s">
        <v>37</v>
      </c>
      <c r="H3671" s="4" t="s">
        <v>38</v>
      </c>
      <c r="I3671" s="4" t="s">
        <v>3923</v>
      </c>
      <c r="J3671" s="4">
        <v>3</v>
      </c>
      <c r="K3671" s="55">
        <v>46185</v>
      </c>
      <c r="L3671" s="4" t="s">
        <v>860</v>
      </c>
      <c r="M3671" s="4" t="s">
        <v>2983</v>
      </c>
      <c r="N3671" s="55" t="s">
        <v>4546</v>
      </c>
      <c r="O3671" s="4" t="s">
        <v>10285</v>
      </c>
      <c r="P3671" s="55">
        <v>46185</v>
      </c>
      <c r="Q3671" s="4" t="s">
        <v>10286</v>
      </c>
      <c r="R3671" s="4"/>
      <c r="S3671" s="4"/>
      <c r="T3671" s="7">
        <v>0</v>
      </c>
      <c r="U3671" s="4" t="s">
        <v>150</v>
      </c>
      <c r="V3671" s="4">
        <v>300942</v>
      </c>
      <c r="W3671" s="4" t="s">
        <v>2044</v>
      </c>
      <c r="X3671" s="4">
        <v>300942</v>
      </c>
      <c r="Y3671" s="4" t="s">
        <v>2044</v>
      </c>
      <c r="Z3671" s="4">
        <v>10</v>
      </c>
      <c r="AA3671" s="4" t="s">
        <v>256</v>
      </c>
      <c r="AB3671" s="4">
        <v>9</v>
      </c>
      <c r="AC3671" s="4" t="s">
        <v>1410</v>
      </c>
      <c r="AD3671" s="36">
        <v>2</v>
      </c>
      <c r="AE3671" s="36" t="s">
        <v>2045</v>
      </c>
      <c r="AF3671" s="4"/>
      <c r="AG3671" s="4"/>
      <c r="AH3671" s="4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</row>
    <row r="3672" spans="1:46" ht="15.75" customHeight="1" x14ac:dyDescent="0.35">
      <c r="A3672" s="4">
        <v>2026</v>
      </c>
      <c r="B3672" s="4" t="s">
        <v>147</v>
      </c>
      <c r="C3672" s="4" t="s">
        <v>207</v>
      </c>
      <c r="D3672" s="55">
        <v>46034</v>
      </c>
      <c r="E3672" s="4" t="s">
        <v>3708</v>
      </c>
      <c r="F3672" s="4" t="s">
        <v>3709</v>
      </c>
      <c r="G3672" s="4" t="s">
        <v>37</v>
      </c>
      <c r="H3672" s="4" t="s">
        <v>38</v>
      </c>
      <c r="I3672" s="4" t="s">
        <v>2948</v>
      </c>
      <c r="J3672" s="4">
        <v>3</v>
      </c>
      <c r="K3672" s="55">
        <v>46168</v>
      </c>
      <c r="L3672" s="4" t="s">
        <v>860</v>
      </c>
      <c r="M3672" s="4" t="s">
        <v>6193</v>
      </c>
      <c r="N3672" s="55" t="s">
        <v>3710</v>
      </c>
      <c r="O3672" s="4" t="s">
        <v>10287</v>
      </c>
      <c r="P3672" s="55">
        <v>46168</v>
      </c>
      <c r="Q3672" s="4" t="s">
        <v>10288</v>
      </c>
      <c r="R3672" s="4"/>
      <c r="S3672" s="4"/>
      <c r="T3672" s="7">
        <v>0</v>
      </c>
      <c r="U3672" s="4" t="s">
        <v>150</v>
      </c>
      <c r="V3672" s="4">
        <v>301514</v>
      </c>
      <c r="W3672" s="4" t="s">
        <v>2209</v>
      </c>
      <c r="X3672" s="4">
        <v>301514</v>
      </c>
      <c r="Y3672" s="4" t="s">
        <v>2209</v>
      </c>
      <c r="Z3672" s="4">
        <v>19</v>
      </c>
      <c r="AA3672" s="4" t="s">
        <v>99</v>
      </c>
      <c r="AB3672" s="4">
        <v>2</v>
      </c>
      <c r="AC3672" s="4" t="s">
        <v>2210</v>
      </c>
      <c r="AD3672" s="36">
        <v>1</v>
      </c>
      <c r="AE3672" s="36" t="s">
        <v>2211</v>
      </c>
      <c r="AF3672" s="4"/>
      <c r="AG3672" s="4"/>
      <c r="AH3672" s="4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</row>
    <row r="3673" spans="1:46" ht="15.75" customHeight="1" x14ac:dyDescent="0.35">
      <c r="A3673" s="4">
        <v>2026</v>
      </c>
      <c r="B3673" s="4" t="s">
        <v>147</v>
      </c>
      <c r="C3673" s="4" t="s">
        <v>148</v>
      </c>
      <c r="D3673" s="55">
        <v>46120</v>
      </c>
      <c r="E3673" s="4" t="s">
        <v>3708</v>
      </c>
      <c r="F3673" s="4" t="s">
        <v>3709</v>
      </c>
      <c r="G3673" s="4" t="s">
        <v>37</v>
      </c>
      <c r="H3673" s="4" t="s">
        <v>38</v>
      </c>
      <c r="I3673" s="4" t="s">
        <v>5120</v>
      </c>
      <c r="J3673" s="4">
        <v>3</v>
      </c>
      <c r="K3673" s="55">
        <v>46169</v>
      </c>
      <c r="L3673" s="4" t="s">
        <v>860</v>
      </c>
      <c r="M3673" s="4" t="s">
        <v>4545</v>
      </c>
      <c r="N3673" s="55" t="s">
        <v>3710</v>
      </c>
      <c r="O3673" s="4" t="s">
        <v>10289</v>
      </c>
      <c r="P3673" s="55">
        <v>46169</v>
      </c>
      <c r="Q3673" s="4" t="s">
        <v>10290</v>
      </c>
      <c r="R3673" s="4"/>
      <c r="S3673" s="4"/>
      <c r="T3673" s="7">
        <v>0</v>
      </c>
      <c r="U3673" s="4" t="s">
        <v>150</v>
      </c>
      <c r="V3673" s="4">
        <v>301036</v>
      </c>
      <c r="W3673" s="4" t="s">
        <v>10291</v>
      </c>
      <c r="X3673" s="4">
        <v>301036</v>
      </c>
      <c r="Y3673" s="4" t="s">
        <v>10291</v>
      </c>
      <c r="Z3673" s="4">
        <v>12</v>
      </c>
      <c r="AA3673" s="4" t="s">
        <v>83</v>
      </c>
      <c r="AB3673" s="4">
        <v>2</v>
      </c>
      <c r="AC3673" s="4" t="s">
        <v>1391</v>
      </c>
      <c r="AD3673" s="36">
        <v>6</v>
      </c>
      <c r="AE3673" s="36" t="s">
        <v>436</v>
      </c>
      <c r="AF3673" s="4"/>
      <c r="AG3673" s="4"/>
      <c r="AH3673" s="4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</row>
    <row r="3674" spans="1:46" ht="15.75" customHeight="1" x14ac:dyDescent="0.35">
      <c r="A3674" s="4">
        <v>2026</v>
      </c>
      <c r="B3674" s="4" t="s">
        <v>147</v>
      </c>
      <c r="C3674" s="4" t="s">
        <v>148</v>
      </c>
      <c r="D3674" s="55">
        <v>46156</v>
      </c>
      <c r="E3674" s="4" t="s">
        <v>3708</v>
      </c>
      <c r="F3674" s="4" t="s">
        <v>3709</v>
      </c>
      <c r="G3674" s="4" t="s">
        <v>37</v>
      </c>
      <c r="H3674" s="4" t="s">
        <v>4538</v>
      </c>
      <c r="I3674" s="4" t="s">
        <v>5120</v>
      </c>
      <c r="J3674" s="4">
        <v>1</v>
      </c>
      <c r="K3674" s="55">
        <v>46168</v>
      </c>
      <c r="L3674" s="4" t="s">
        <v>4540</v>
      </c>
      <c r="M3674" s="4"/>
      <c r="N3674" s="55" t="s">
        <v>3710</v>
      </c>
      <c r="O3674" s="4"/>
      <c r="P3674" s="55"/>
      <c r="Q3674" s="4"/>
      <c r="R3674" s="4"/>
      <c r="S3674" s="4"/>
      <c r="T3674" s="7">
        <v>0</v>
      </c>
      <c r="U3674" s="4" t="s">
        <v>150</v>
      </c>
      <c r="V3674" s="4">
        <v>300208</v>
      </c>
      <c r="W3674" s="4" t="s">
        <v>10292</v>
      </c>
      <c r="X3674" s="4">
        <v>300208</v>
      </c>
      <c r="Y3674" s="4" t="s">
        <v>10292</v>
      </c>
      <c r="Z3674" s="4">
        <v>2</v>
      </c>
      <c r="AA3674" s="4" t="s">
        <v>72</v>
      </c>
      <c r="AB3674" s="4">
        <v>15</v>
      </c>
      <c r="AC3674" s="4" t="s">
        <v>1918</v>
      </c>
      <c r="AD3674" s="36">
        <v>10</v>
      </c>
      <c r="AE3674" s="36" t="s">
        <v>3463</v>
      </c>
      <c r="AF3674" s="4"/>
      <c r="AG3674" s="4"/>
      <c r="AH3674" s="4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</row>
    <row r="3675" spans="1:46" ht="15.75" customHeight="1" x14ac:dyDescent="0.35">
      <c r="A3675" s="4">
        <v>2026</v>
      </c>
      <c r="B3675" s="4" t="s">
        <v>147</v>
      </c>
      <c r="C3675" s="4" t="s">
        <v>148</v>
      </c>
      <c r="D3675" s="55">
        <v>46160</v>
      </c>
      <c r="E3675" s="4" t="s">
        <v>3708</v>
      </c>
      <c r="F3675" s="4" t="s">
        <v>3709</v>
      </c>
      <c r="G3675" s="4" t="s">
        <v>37</v>
      </c>
      <c r="H3675" s="4" t="s">
        <v>38</v>
      </c>
      <c r="I3675" s="4" t="s">
        <v>2948</v>
      </c>
      <c r="J3675" s="4">
        <v>4</v>
      </c>
      <c r="K3675" s="55">
        <v>46174</v>
      </c>
      <c r="L3675" s="4" t="s">
        <v>860</v>
      </c>
      <c r="M3675" s="4" t="s">
        <v>6193</v>
      </c>
      <c r="N3675" s="55" t="s">
        <v>3710</v>
      </c>
      <c r="O3675" s="4" t="s">
        <v>10293</v>
      </c>
      <c r="P3675" s="55">
        <v>46174</v>
      </c>
      <c r="Q3675" s="4" t="s">
        <v>10294</v>
      </c>
      <c r="R3675" s="55">
        <v>46174</v>
      </c>
      <c r="S3675" s="4" t="s">
        <v>10295</v>
      </c>
      <c r="T3675" s="7" t="s">
        <v>1921</v>
      </c>
      <c r="U3675" s="4" t="s">
        <v>150</v>
      </c>
      <c r="V3675" s="4">
        <v>301516</v>
      </c>
      <c r="W3675" s="4" t="s">
        <v>10296</v>
      </c>
      <c r="X3675" s="62">
        <v>301516</v>
      </c>
      <c r="Y3675" s="4" t="s">
        <v>10296</v>
      </c>
      <c r="Z3675" s="7">
        <v>19</v>
      </c>
      <c r="AA3675" s="4" t="s">
        <v>99</v>
      </c>
      <c r="AB3675" s="4">
        <v>2</v>
      </c>
      <c r="AC3675" s="4" t="s">
        <v>2210</v>
      </c>
      <c r="AD3675" s="36">
        <v>3</v>
      </c>
      <c r="AE3675" s="36" t="s">
        <v>10297</v>
      </c>
      <c r="AF3675" s="4"/>
      <c r="AG3675" s="4"/>
      <c r="AH3675" s="4"/>
      <c r="AI3675" s="6"/>
      <c r="AJ3675" s="6"/>
      <c r="AK3675" s="6"/>
      <c r="AL3675" s="6"/>
      <c r="AM3675" s="6"/>
      <c r="AN3675" s="6"/>
      <c r="AO3675" s="6"/>
      <c r="AP3675" s="6"/>
      <c r="AQ3675" s="6"/>
      <c r="AR3675" s="6"/>
      <c r="AS3675" s="6"/>
      <c r="AT3675" s="6"/>
    </row>
    <row r="3676" spans="1:46" ht="15.75" customHeight="1" x14ac:dyDescent="0.35">
      <c r="A3676" s="4">
        <v>2026</v>
      </c>
      <c r="B3676" s="4" t="s">
        <v>147</v>
      </c>
      <c r="C3676" s="4" t="s">
        <v>148</v>
      </c>
      <c r="D3676" s="55">
        <v>45971</v>
      </c>
      <c r="E3676" s="4" t="s">
        <v>3708</v>
      </c>
      <c r="F3676" s="4" t="s">
        <v>3709</v>
      </c>
      <c r="G3676" s="4" t="s">
        <v>37</v>
      </c>
      <c r="H3676" s="4" t="s">
        <v>38</v>
      </c>
      <c r="I3676" s="4" t="s">
        <v>3491</v>
      </c>
      <c r="J3676" s="4">
        <v>5</v>
      </c>
      <c r="K3676" s="55">
        <v>46160</v>
      </c>
      <c r="L3676" s="4" t="s">
        <v>860</v>
      </c>
      <c r="M3676" s="4" t="s">
        <v>4665</v>
      </c>
      <c r="N3676" s="55" t="s">
        <v>3710</v>
      </c>
      <c r="O3676" s="4" t="s">
        <v>10298</v>
      </c>
      <c r="P3676" s="55">
        <v>46160</v>
      </c>
      <c r="Q3676" s="4" t="s">
        <v>10299</v>
      </c>
      <c r="R3676" s="58">
        <v>46161</v>
      </c>
      <c r="S3676" s="4" t="s">
        <v>10300</v>
      </c>
      <c r="T3676" s="7" t="s">
        <v>1921</v>
      </c>
      <c r="U3676" s="4" t="s">
        <v>150</v>
      </c>
      <c r="V3676" s="4">
        <v>300311</v>
      </c>
      <c r="W3676" s="4" t="s">
        <v>10301</v>
      </c>
      <c r="X3676" s="62">
        <v>300311</v>
      </c>
      <c r="Y3676" s="4" t="s">
        <v>10301</v>
      </c>
      <c r="Z3676" s="7" t="s">
        <v>10276</v>
      </c>
      <c r="AA3676" s="4" t="s">
        <v>152</v>
      </c>
      <c r="AB3676" s="4">
        <v>6</v>
      </c>
      <c r="AC3676" s="4" t="s">
        <v>1559</v>
      </c>
      <c r="AD3676" s="36">
        <v>3</v>
      </c>
      <c r="AE3676" s="36" t="s">
        <v>10302</v>
      </c>
      <c r="AF3676" s="4"/>
      <c r="AG3676" s="4"/>
      <c r="AH3676" s="4"/>
      <c r="AI3676" s="6"/>
      <c r="AJ3676" s="6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</row>
    <row r="3677" spans="1:46" ht="15.75" customHeight="1" x14ac:dyDescent="0.35">
      <c r="A3677" s="4">
        <v>2026</v>
      </c>
      <c r="B3677" s="4" t="s">
        <v>147</v>
      </c>
      <c r="C3677" s="4" t="s">
        <v>148</v>
      </c>
      <c r="D3677" s="55">
        <v>45971</v>
      </c>
      <c r="E3677" s="4" t="s">
        <v>3708</v>
      </c>
      <c r="F3677" s="4" t="s">
        <v>3709</v>
      </c>
      <c r="G3677" s="4" t="s">
        <v>37</v>
      </c>
      <c r="H3677" s="4" t="s">
        <v>38</v>
      </c>
      <c r="I3677" s="4" t="s">
        <v>3491</v>
      </c>
      <c r="J3677" s="4">
        <v>5</v>
      </c>
      <c r="K3677" s="55">
        <v>46163</v>
      </c>
      <c r="L3677" s="4" t="s">
        <v>860</v>
      </c>
      <c r="M3677" s="4" t="s">
        <v>4665</v>
      </c>
      <c r="N3677" s="55" t="s">
        <v>3710</v>
      </c>
      <c r="O3677" s="4" t="s">
        <v>10303</v>
      </c>
      <c r="P3677" s="55">
        <v>46163</v>
      </c>
      <c r="Q3677" s="4" t="s">
        <v>10304</v>
      </c>
      <c r="R3677" s="55">
        <v>46163</v>
      </c>
      <c r="S3677" s="4" t="s">
        <v>10305</v>
      </c>
      <c r="T3677" s="7" t="s">
        <v>1921</v>
      </c>
      <c r="U3677" s="4" t="s">
        <v>150</v>
      </c>
      <c r="V3677" s="4">
        <v>300258</v>
      </c>
      <c r="W3677" s="4" t="s">
        <v>10306</v>
      </c>
      <c r="X3677" s="62">
        <v>300258</v>
      </c>
      <c r="Y3677" s="4" t="s">
        <v>10306</v>
      </c>
      <c r="Z3677" s="7" t="s">
        <v>10276</v>
      </c>
      <c r="AA3677" s="4" t="s">
        <v>152</v>
      </c>
      <c r="AB3677" s="4">
        <v>1</v>
      </c>
      <c r="AC3677" s="4" t="s">
        <v>153</v>
      </c>
      <c r="AD3677" s="36">
        <v>8</v>
      </c>
      <c r="AE3677" s="36" t="s">
        <v>10307</v>
      </c>
      <c r="AF3677" s="4"/>
      <c r="AG3677" s="4"/>
      <c r="AH3677" s="4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</row>
    <row r="3678" spans="1:46" ht="15.75" customHeight="1" x14ac:dyDescent="0.35">
      <c r="A3678" s="4">
        <v>2026</v>
      </c>
      <c r="B3678" s="4" t="s">
        <v>147</v>
      </c>
      <c r="C3678" s="4" t="s">
        <v>148</v>
      </c>
      <c r="D3678" s="55">
        <v>45971</v>
      </c>
      <c r="E3678" s="4" t="s">
        <v>3708</v>
      </c>
      <c r="F3678" s="4" t="s">
        <v>3709</v>
      </c>
      <c r="G3678" s="4" t="s">
        <v>37</v>
      </c>
      <c r="H3678" s="4" t="s">
        <v>38</v>
      </c>
      <c r="I3678" s="4" t="s">
        <v>3491</v>
      </c>
      <c r="J3678" s="4">
        <v>5</v>
      </c>
      <c r="K3678" s="55">
        <v>46163</v>
      </c>
      <c r="L3678" s="4" t="s">
        <v>860</v>
      </c>
      <c r="M3678" s="4" t="s">
        <v>4665</v>
      </c>
      <c r="N3678" s="55" t="s">
        <v>4546</v>
      </c>
      <c r="O3678" s="4" t="s">
        <v>10308</v>
      </c>
      <c r="P3678" s="55">
        <v>46163</v>
      </c>
      <c r="Q3678" s="4" t="s">
        <v>10309</v>
      </c>
      <c r="R3678" s="55">
        <v>46163</v>
      </c>
      <c r="S3678" s="4" t="s">
        <v>10310</v>
      </c>
      <c r="T3678" s="7" t="s">
        <v>1921</v>
      </c>
      <c r="U3678" s="4" t="s">
        <v>150</v>
      </c>
      <c r="V3678" s="4">
        <v>300268</v>
      </c>
      <c r="W3678" s="4" t="s">
        <v>10311</v>
      </c>
      <c r="X3678" s="62">
        <v>300268</v>
      </c>
      <c r="Y3678" s="4" t="s">
        <v>10311</v>
      </c>
      <c r="Z3678" s="7" t="s">
        <v>10276</v>
      </c>
      <c r="AA3678" s="4" t="s">
        <v>152</v>
      </c>
      <c r="AB3678" s="4">
        <v>2</v>
      </c>
      <c r="AC3678" s="4" t="s">
        <v>915</v>
      </c>
      <c r="AD3678" s="36">
        <v>9</v>
      </c>
      <c r="AE3678" s="36" t="s">
        <v>10312</v>
      </c>
      <c r="AF3678" s="4"/>
      <c r="AG3678" s="4"/>
      <c r="AH3678" s="4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</row>
    <row r="3679" spans="1:46" ht="15.75" customHeight="1" x14ac:dyDescent="0.35">
      <c r="A3679" s="4">
        <v>2026</v>
      </c>
      <c r="B3679" s="4" t="s">
        <v>147</v>
      </c>
      <c r="C3679" s="4" t="s">
        <v>148</v>
      </c>
      <c r="D3679" s="55">
        <v>46149</v>
      </c>
      <c r="E3679" s="4" t="s">
        <v>6721</v>
      </c>
      <c r="F3679" s="4" t="s">
        <v>3709</v>
      </c>
      <c r="G3679" s="4" t="s">
        <v>37</v>
      </c>
      <c r="H3679" s="4" t="s">
        <v>38</v>
      </c>
      <c r="I3679" s="4" t="s">
        <v>5120</v>
      </c>
      <c r="J3679" s="4">
        <v>3</v>
      </c>
      <c r="K3679" s="55">
        <v>46189</v>
      </c>
      <c r="L3679" s="4" t="s">
        <v>860</v>
      </c>
      <c r="M3679" s="4" t="s">
        <v>6193</v>
      </c>
      <c r="N3679" s="55" t="s">
        <v>3710</v>
      </c>
      <c r="O3679" s="4" t="s">
        <v>10313</v>
      </c>
      <c r="P3679" s="55">
        <v>46189</v>
      </c>
      <c r="Q3679" s="4" t="s">
        <v>10314</v>
      </c>
      <c r="R3679" s="55">
        <v>46189</v>
      </c>
      <c r="S3679" s="4" t="s">
        <v>10315</v>
      </c>
      <c r="T3679" s="7" t="s">
        <v>1921</v>
      </c>
      <c r="U3679" s="4" t="s">
        <v>150</v>
      </c>
      <c r="V3679" s="4">
        <v>300155</v>
      </c>
      <c r="W3679" s="4" t="s">
        <v>10316</v>
      </c>
      <c r="X3679" s="4">
        <v>300155</v>
      </c>
      <c r="Y3679" s="4" t="s">
        <v>10316</v>
      </c>
      <c r="Z3679" s="4">
        <v>2</v>
      </c>
      <c r="AA3679" s="4" t="s">
        <v>72</v>
      </c>
      <c r="AB3679" s="4">
        <v>10</v>
      </c>
      <c r="AC3679" s="4" t="s">
        <v>662</v>
      </c>
      <c r="AD3679" s="36">
        <v>6</v>
      </c>
      <c r="AE3679" s="36" t="s">
        <v>10317</v>
      </c>
      <c r="AF3679" s="4"/>
      <c r="AG3679" s="4"/>
      <c r="AH3679" s="4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</row>
    <row r="3680" spans="1:46" ht="15.75" customHeight="1" x14ac:dyDescent="0.35">
      <c r="A3680" s="4">
        <v>2026</v>
      </c>
      <c r="B3680" s="4" t="s">
        <v>147</v>
      </c>
      <c r="C3680" s="4" t="s">
        <v>148</v>
      </c>
      <c r="D3680" s="55">
        <v>46156</v>
      </c>
      <c r="E3680" s="4" t="s">
        <v>6721</v>
      </c>
      <c r="F3680" s="4" t="s">
        <v>3709</v>
      </c>
      <c r="G3680" s="4" t="s">
        <v>37</v>
      </c>
      <c r="H3680" s="4" t="s">
        <v>4538</v>
      </c>
      <c r="I3680" s="4" t="s">
        <v>5120</v>
      </c>
      <c r="J3680" s="4">
        <v>1</v>
      </c>
      <c r="K3680" s="55">
        <v>46177</v>
      </c>
      <c r="L3680" s="4"/>
      <c r="M3680" s="4"/>
      <c r="N3680" s="55" t="s">
        <v>3710</v>
      </c>
      <c r="O3680" s="4"/>
      <c r="P3680" s="55"/>
      <c r="Q3680" s="4"/>
      <c r="R3680" s="4"/>
      <c r="S3680" s="4"/>
      <c r="T3680" s="7" t="s">
        <v>1921</v>
      </c>
      <c r="U3680" s="4" t="s">
        <v>150</v>
      </c>
      <c r="V3680" s="4">
        <v>300101</v>
      </c>
      <c r="W3680" s="4" t="s">
        <v>10318</v>
      </c>
      <c r="X3680" s="4">
        <v>300101</v>
      </c>
      <c r="Y3680" s="4" t="s">
        <v>10318</v>
      </c>
      <c r="Z3680" s="4">
        <v>2</v>
      </c>
      <c r="AA3680" s="4" t="s">
        <v>72</v>
      </c>
      <c r="AB3680" s="4">
        <v>2</v>
      </c>
      <c r="AC3680" s="4" t="s">
        <v>7235</v>
      </c>
      <c r="AD3680" s="36">
        <v>5</v>
      </c>
      <c r="AE3680" s="36" t="s">
        <v>10319</v>
      </c>
      <c r="AF3680" s="4"/>
      <c r="AG3680" s="4"/>
      <c r="AH3680" s="4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</row>
    <row r="3681" spans="1:46" ht="15.75" customHeight="1" x14ac:dyDescent="0.35">
      <c r="A3681" s="4">
        <v>2026</v>
      </c>
      <c r="B3681" s="4" t="s">
        <v>147</v>
      </c>
      <c r="C3681" s="4" t="s">
        <v>148</v>
      </c>
      <c r="D3681" s="55">
        <v>46174</v>
      </c>
      <c r="E3681" s="4" t="s">
        <v>6721</v>
      </c>
      <c r="F3681" s="4" t="s">
        <v>3709</v>
      </c>
      <c r="G3681" s="4" t="s">
        <v>37</v>
      </c>
      <c r="H3681" s="4" t="s">
        <v>38</v>
      </c>
      <c r="I3681" s="4" t="s">
        <v>3491</v>
      </c>
      <c r="J3681" s="4">
        <v>3</v>
      </c>
      <c r="K3681" s="55">
        <v>46183</v>
      </c>
      <c r="L3681" s="4" t="s">
        <v>860</v>
      </c>
      <c r="M3681" s="4" t="s">
        <v>4665</v>
      </c>
      <c r="N3681" s="55" t="s">
        <v>3710</v>
      </c>
      <c r="O3681" s="4" t="s">
        <v>10320</v>
      </c>
      <c r="P3681" s="55">
        <v>46183</v>
      </c>
      <c r="Q3681" s="4" t="s">
        <v>10321</v>
      </c>
      <c r="R3681" s="55">
        <v>46183</v>
      </c>
      <c r="S3681" s="4" t="s">
        <v>10322</v>
      </c>
      <c r="T3681" s="61">
        <v>0</v>
      </c>
      <c r="U3681" s="56" t="s">
        <v>150</v>
      </c>
      <c r="V3681" s="56">
        <v>300417</v>
      </c>
      <c r="W3681" s="56" t="s">
        <v>10323</v>
      </c>
      <c r="X3681" s="56">
        <v>300417</v>
      </c>
      <c r="Y3681" s="56" t="s">
        <v>10323</v>
      </c>
      <c r="Z3681" s="56">
        <v>4</v>
      </c>
      <c r="AA3681" s="56" t="s">
        <v>301</v>
      </c>
      <c r="AB3681" s="56">
        <v>9</v>
      </c>
      <c r="AC3681" s="56" t="s">
        <v>4694</v>
      </c>
      <c r="AD3681" s="37">
        <v>5</v>
      </c>
      <c r="AE3681" s="37" t="s">
        <v>10324</v>
      </c>
      <c r="AF3681" s="4"/>
      <c r="AG3681" s="4"/>
      <c r="AH3681" s="4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</row>
    <row r="3682" spans="1:46" ht="15.75" customHeight="1" x14ac:dyDescent="0.35">
      <c r="A3682" s="4">
        <v>2026</v>
      </c>
      <c r="B3682" s="4" t="s">
        <v>34</v>
      </c>
      <c r="C3682" s="4" t="s">
        <v>34</v>
      </c>
      <c r="D3682" s="55">
        <v>46163</v>
      </c>
      <c r="E3682" s="4" t="s">
        <v>4533</v>
      </c>
      <c r="F3682" s="4" t="s">
        <v>3709</v>
      </c>
      <c r="G3682" s="4" t="s">
        <v>5808</v>
      </c>
      <c r="H3682" s="4" t="s">
        <v>38</v>
      </c>
      <c r="I3682" s="4" t="s">
        <v>2742</v>
      </c>
      <c r="J3682" s="4">
        <v>4</v>
      </c>
      <c r="K3682" s="55">
        <v>46182</v>
      </c>
      <c r="L3682" s="4" t="s">
        <v>860</v>
      </c>
      <c r="M3682" s="4" t="s">
        <v>3185</v>
      </c>
      <c r="N3682" s="55" t="s">
        <v>4973</v>
      </c>
      <c r="O3682" s="4" t="s">
        <v>10325</v>
      </c>
      <c r="P3682" s="55">
        <v>46182</v>
      </c>
      <c r="Q3682" s="4" t="s">
        <v>10326</v>
      </c>
      <c r="R3682" s="55">
        <v>46182</v>
      </c>
      <c r="S3682" s="4" t="s">
        <v>10327</v>
      </c>
      <c r="T3682" s="7">
        <v>1</v>
      </c>
      <c r="U3682" s="4" t="s">
        <v>40</v>
      </c>
      <c r="V3682" s="4">
        <v>31</v>
      </c>
      <c r="W3682" s="4" t="s">
        <v>5958</v>
      </c>
      <c r="X3682" s="4">
        <v>1760</v>
      </c>
      <c r="Y3682" s="4" t="s">
        <v>5959</v>
      </c>
      <c r="Z3682" s="4">
        <v>15</v>
      </c>
      <c r="AA3682" s="4" t="s">
        <v>43</v>
      </c>
      <c r="AB3682" s="4">
        <v>1</v>
      </c>
      <c r="AC3682" s="4" t="s">
        <v>43</v>
      </c>
      <c r="AD3682" s="36">
        <v>1</v>
      </c>
      <c r="AE3682" s="36" t="s">
        <v>43</v>
      </c>
      <c r="AF3682" s="4"/>
      <c r="AG3682" s="4"/>
      <c r="AH3682" s="4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  <c r="AS3682" s="6"/>
      <c r="AT3682" s="6"/>
    </row>
    <row r="3683" spans="1:46" ht="15.75" customHeight="1" x14ac:dyDescent="0.35">
      <c r="A3683" s="4">
        <v>2026</v>
      </c>
      <c r="B3683" s="4" t="s">
        <v>147</v>
      </c>
      <c r="C3683" s="4" t="s">
        <v>148</v>
      </c>
      <c r="D3683" s="55">
        <v>46174</v>
      </c>
      <c r="E3683" s="4" t="s">
        <v>3708</v>
      </c>
      <c r="F3683" s="4" t="s">
        <v>3709</v>
      </c>
      <c r="G3683" s="4" t="s">
        <v>37</v>
      </c>
      <c r="H3683" s="4" t="s">
        <v>4538</v>
      </c>
      <c r="I3683" s="4" t="s">
        <v>3923</v>
      </c>
      <c r="J3683" s="4">
        <v>2</v>
      </c>
      <c r="K3683" s="55">
        <v>46209</v>
      </c>
      <c r="L3683" s="4" t="s">
        <v>4540</v>
      </c>
      <c r="M3683" s="4" t="s">
        <v>9027</v>
      </c>
      <c r="N3683" s="55" t="s">
        <v>3710</v>
      </c>
      <c r="O3683" s="4"/>
      <c r="P3683" s="55"/>
      <c r="Q3683" s="4"/>
      <c r="R3683" s="4"/>
      <c r="S3683" s="4"/>
      <c r="T3683" s="7">
        <v>0</v>
      </c>
      <c r="U3683" s="4" t="s">
        <v>150</v>
      </c>
      <c r="V3683" s="4">
        <v>300926</v>
      </c>
      <c r="W3683" s="4" t="s">
        <v>10328</v>
      </c>
      <c r="X3683" s="4">
        <v>300926</v>
      </c>
      <c r="Y3683" s="4" t="s">
        <v>10328</v>
      </c>
      <c r="Z3683" s="4">
        <v>10</v>
      </c>
      <c r="AA3683" s="4" t="s">
        <v>256</v>
      </c>
      <c r="AB3683" s="4">
        <v>5</v>
      </c>
      <c r="AC3683" s="4" t="s">
        <v>736</v>
      </c>
      <c r="AD3683" s="36">
        <v>11</v>
      </c>
      <c r="AE3683" s="36" t="s">
        <v>10329</v>
      </c>
      <c r="AF3683" s="4"/>
      <c r="AG3683" s="4"/>
      <c r="AH3683" s="4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  <c r="AS3683" s="6"/>
      <c r="AT3683" s="6"/>
    </row>
    <row r="3684" spans="1:46" s="23" customFormat="1" ht="15.75" customHeight="1" x14ac:dyDescent="0.35">
      <c r="A3684" s="4">
        <v>2026</v>
      </c>
      <c r="B3684" s="4" t="s">
        <v>34</v>
      </c>
      <c r="C3684" s="4" t="s">
        <v>34</v>
      </c>
      <c r="D3684" s="55">
        <v>46178</v>
      </c>
      <c r="E3684" s="4" t="s">
        <v>4533</v>
      </c>
      <c r="F3684" s="4" t="s">
        <v>3709</v>
      </c>
      <c r="G3684" s="4" t="s">
        <v>5808</v>
      </c>
      <c r="H3684" s="4" t="s">
        <v>4538</v>
      </c>
      <c r="I3684" s="4" t="s">
        <v>2755</v>
      </c>
      <c r="J3684" s="4">
        <v>1</v>
      </c>
      <c r="K3684" s="55">
        <v>46178</v>
      </c>
      <c r="L3684" s="4"/>
      <c r="M3684" s="4"/>
      <c r="N3684" s="55" t="s">
        <v>4973</v>
      </c>
      <c r="O3684" s="4"/>
      <c r="P3684" s="57"/>
      <c r="Q3684" s="4"/>
      <c r="R3684" s="56"/>
      <c r="S3684" s="4"/>
      <c r="T3684" s="61">
        <v>5</v>
      </c>
      <c r="U3684" s="56" t="s">
        <v>121</v>
      </c>
      <c r="V3684" s="56">
        <v>55</v>
      </c>
      <c r="W3684" s="56" t="s">
        <v>122</v>
      </c>
      <c r="X3684" s="56">
        <v>53</v>
      </c>
      <c r="Y3684" s="56" t="s">
        <v>122</v>
      </c>
      <c r="Z3684" s="56">
        <v>16</v>
      </c>
      <c r="AA3684" s="56" t="s">
        <v>88</v>
      </c>
      <c r="AB3684" s="56">
        <v>1</v>
      </c>
      <c r="AC3684" s="56" t="s">
        <v>89</v>
      </c>
      <c r="AD3684" s="37">
        <v>1</v>
      </c>
      <c r="AE3684" s="37" t="s">
        <v>123</v>
      </c>
      <c r="AF3684" s="4"/>
      <c r="AG3684" s="4"/>
      <c r="AH3684" s="4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</row>
    <row r="3685" spans="1:46" s="23" customFormat="1" ht="15.75" customHeight="1" x14ac:dyDescent="0.35">
      <c r="A3685" s="4">
        <v>2026</v>
      </c>
      <c r="B3685" s="4" t="s">
        <v>147</v>
      </c>
      <c r="C3685" s="4" t="s">
        <v>148</v>
      </c>
      <c r="D3685" s="55">
        <v>46175</v>
      </c>
      <c r="E3685" s="4" t="s">
        <v>6721</v>
      </c>
      <c r="F3685" s="4" t="s">
        <v>3709</v>
      </c>
      <c r="G3685" s="4" t="s">
        <v>37</v>
      </c>
      <c r="H3685" s="4" t="s">
        <v>4538</v>
      </c>
      <c r="I3685" s="4" t="s">
        <v>4515</v>
      </c>
      <c r="J3685" s="4">
        <v>4</v>
      </c>
      <c r="K3685" s="55">
        <v>46209</v>
      </c>
      <c r="L3685" s="4" t="s">
        <v>4540</v>
      </c>
      <c r="M3685" s="4" t="s">
        <v>3632</v>
      </c>
      <c r="N3685" s="55" t="s">
        <v>3710</v>
      </c>
      <c r="O3685" s="4" t="s">
        <v>10330</v>
      </c>
      <c r="P3685" s="55">
        <v>46223</v>
      </c>
      <c r="Q3685" s="4" t="s">
        <v>10331</v>
      </c>
      <c r="R3685" s="59"/>
      <c r="S3685" s="4"/>
      <c r="T3685" s="7" t="s">
        <v>1921</v>
      </c>
      <c r="U3685" s="4" t="s">
        <v>150</v>
      </c>
      <c r="V3685" s="4">
        <v>300012</v>
      </c>
      <c r="W3685" s="4" t="s">
        <v>8527</v>
      </c>
      <c r="X3685" s="62">
        <v>300012</v>
      </c>
      <c r="Y3685" s="4" t="s">
        <v>8527</v>
      </c>
      <c r="Z3685" s="7" t="s">
        <v>10332</v>
      </c>
      <c r="AA3685" s="4" t="s">
        <v>67</v>
      </c>
      <c r="AB3685" s="4">
        <v>1</v>
      </c>
      <c r="AC3685" s="4" t="s">
        <v>68</v>
      </c>
      <c r="AD3685" s="36">
        <v>12</v>
      </c>
      <c r="AE3685" s="36" t="s">
        <v>8528</v>
      </c>
      <c r="AF3685" s="4"/>
      <c r="AG3685" s="4"/>
      <c r="AH3685" s="4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</row>
    <row r="3686" spans="1:46" s="23" customFormat="1" ht="15.75" customHeight="1" x14ac:dyDescent="0.35">
      <c r="A3686" s="4">
        <v>2026</v>
      </c>
      <c r="B3686" s="4" t="s">
        <v>147</v>
      </c>
      <c r="C3686" s="4" t="s">
        <v>148</v>
      </c>
      <c r="D3686" s="55">
        <v>46182</v>
      </c>
      <c r="E3686" s="4" t="s">
        <v>4533</v>
      </c>
      <c r="F3686" s="4" t="s">
        <v>3709</v>
      </c>
      <c r="G3686" s="4" t="s">
        <v>921</v>
      </c>
      <c r="H3686" s="4" t="s">
        <v>38</v>
      </c>
      <c r="I3686" s="4" t="s">
        <v>4520</v>
      </c>
      <c r="J3686" s="4">
        <v>2</v>
      </c>
      <c r="K3686" s="55">
        <v>46196</v>
      </c>
      <c r="L3686" s="4" t="s">
        <v>860</v>
      </c>
      <c r="M3686" s="4" t="s">
        <v>3185</v>
      </c>
      <c r="N3686" s="55" t="s">
        <v>3710</v>
      </c>
      <c r="O3686" s="4" t="s">
        <v>10333</v>
      </c>
      <c r="P3686" s="55">
        <v>46196</v>
      </c>
      <c r="Q3686" s="4" t="s">
        <v>10334</v>
      </c>
      <c r="R3686" s="4"/>
      <c r="S3686" s="4"/>
      <c r="T3686" s="7" t="s">
        <v>1921</v>
      </c>
      <c r="U3686" s="4" t="s">
        <v>150</v>
      </c>
      <c r="V3686" s="4">
        <v>301136</v>
      </c>
      <c r="W3686" s="4" t="s">
        <v>5434</v>
      </c>
      <c r="X3686" s="62">
        <v>301136</v>
      </c>
      <c r="Y3686" s="4" t="s">
        <v>5434</v>
      </c>
      <c r="Z3686" s="7">
        <v>13</v>
      </c>
      <c r="AA3686" s="4" t="s">
        <v>314</v>
      </c>
      <c r="AB3686" s="4">
        <v>1</v>
      </c>
      <c r="AC3686" s="4" t="s">
        <v>315</v>
      </c>
      <c r="AD3686" s="36">
        <v>10</v>
      </c>
      <c r="AE3686" s="36" t="s">
        <v>5435</v>
      </c>
      <c r="AF3686" s="4"/>
      <c r="AG3686" s="4"/>
      <c r="AH3686" s="4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</row>
    <row r="3687" spans="1:46" ht="15.75" customHeight="1" x14ac:dyDescent="0.35">
      <c r="A3687" s="4">
        <v>2026</v>
      </c>
      <c r="B3687" s="4" t="s">
        <v>147</v>
      </c>
      <c r="C3687" s="4" t="s">
        <v>148</v>
      </c>
      <c r="D3687" s="55">
        <v>46183</v>
      </c>
      <c r="E3687" s="4" t="s">
        <v>6721</v>
      </c>
      <c r="F3687" s="4" t="s">
        <v>3709</v>
      </c>
      <c r="G3687" s="4" t="s">
        <v>37</v>
      </c>
      <c r="H3687" s="4" t="s">
        <v>38</v>
      </c>
      <c r="I3687" s="4" t="s">
        <v>4520</v>
      </c>
      <c r="J3687" s="4">
        <v>3</v>
      </c>
      <c r="K3687" s="55">
        <v>46206</v>
      </c>
      <c r="L3687" s="4" t="s">
        <v>860</v>
      </c>
      <c r="M3687" s="4" t="s">
        <v>4545</v>
      </c>
      <c r="N3687" s="55" t="s">
        <v>3710</v>
      </c>
      <c r="O3687" s="4" t="s">
        <v>10335</v>
      </c>
      <c r="P3687" s="55">
        <v>46206</v>
      </c>
      <c r="Q3687" s="4" t="s">
        <v>10336</v>
      </c>
      <c r="R3687" s="4"/>
      <c r="S3687" s="4"/>
      <c r="T3687" s="7" t="s">
        <v>1921</v>
      </c>
      <c r="U3687" s="4" t="s">
        <v>150</v>
      </c>
      <c r="V3687" s="4">
        <v>300673</v>
      </c>
      <c r="W3687" s="4" t="s">
        <v>10337</v>
      </c>
      <c r="X3687" s="62">
        <v>300673</v>
      </c>
      <c r="Y3687" s="4" t="s">
        <v>10337</v>
      </c>
      <c r="Z3687" s="7" t="s">
        <v>10338</v>
      </c>
      <c r="AA3687" s="4" t="s">
        <v>413</v>
      </c>
      <c r="AB3687" s="4">
        <v>13</v>
      </c>
      <c r="AC3687" s="4" t="s">
        <v>3311</v>
      </c>
      <c r="AD3687" s="36">
        <v>8</v>
      </c>
      <c r="AE3687" s="36" t="s">
        <v>10339</v>
      </c>
      <c r="AF3687" s="4"/>
      <c r="AG3687" s="4"/>
      <c r="AH3687" s="4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  <c r="AS3687" s="6"/>
      <c r="AT3687" s="6"/>
    </row>
    <row r="3688" spans="1:46" ht="15.75" customHeight="1" x14ac:dyDescent="0.35">
      <c r="A3688" s="4">
        <v>2026</v>
      </c>
      <c r="B3688" s="4" t="s">
        <v>147</v>
      </c>
      <c r="C3688" s="4" t="s">
        <v>207</v>
      </c>
      <c r="D3688" s="55">
        <v>45971</v>
      </c>
      <c r="E3688" s="4" t="s">
        <v>3708</v>
      </c>
      <c r="F3688" s="4" t="s">
        <v>3709</v>
      </c>
      <c r="G3688" s="4" t="s">
        <v>37</v>
      </c>
      <c r="H3688" s="4" t="s">
        <v>38</v>
      </c>
      <c r="I3688" s="4" t="s">
        <v>2712</v>
      </c>
      <c r="J3688" s="4">
        <v>4</v>
      </c>
      <c r="K3688" s="55">
        <v>46174</v>
      </c>
      <c r="L3688" s="4" t="s">
        <v>860</v>
      </c>
      <c r="M3688" s="4" t="s">
        <v>6193</v>
      </c>
      <c r="N3688" s="55" t="s">
        <v>3710</v>
      </c>
      <c r="O3688" s="4" t="s">
        <v>10340</v>
      </c>
      <c r="P3688" s="55">
        <v>46174</v>
      </c>
      <c r="Q3688" s="4" t="s">
        <v>10341</v>
      </c>
      <c r="R3688" s="55">
        <v>46174</v>
      </c>
      <c r="S3688" s="4" t="s">
        <v>10342</v>
      </c>
      <c r="T3688" s="7" t="s">
        <v>1921</v>
      </c>
      <c r="U3688" s="4" t="s">
        <v>150</v>
      </c>
      <c r="V3688" s="4">
        <v>301787</v>
      </c>
      <c r="W3688" s="4" t="s">
        <v>10343</v>
      </c>
      <c r="X3688" s="62">
        <v>301787</v>
      </c>
      <c r="Y3688" s="4" t="s">
        <v>10343</v>
      </c>
      <c r="Z3688" s="7">
        <v>23</v>
      </c>
      <c r="AA3688" s="4" t="s">
        <v>113</v>
      </c>
      <c r="AB3688" s="4">
        <v>2</v>
      </c>
      <c r="AC3688" s="4" t="s">
        <v>1322</v>
      </c>
      <c r="AD3688" s="36">
        <v>1</v>
      </c>
      <c r="AE3688" s="36" t="s">
        <v>1322</v>
      </c>
      <c r="AF3688" s="4"/>
      <c r="AG3688" s="4"/>
      <c r="AH3688" s="4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</row>
    <row r="3689" spans="1:46" ht="15.75" customHeight="1" x14ac:dyDescent="0.35">
      <c r="A3689" s="4">
        <v>2026</v>
      </c>
      <c r="B3689" s="4" t="s">
        <v>147</v>
      </c>
      <c r="C3689" s="4" t="s">
        <v>148</v>
      </c>
      <c r="D3689" s="55">
        <v>45992</v>
      </c>
      <c r="E3689" s="4" t="s">
        <v>3708</v>
      </c>
      <c r="F3689" s="4" t="s">
        <v>3709</v>
      </c>
      <c r="G3689" s="4" t="s">
        <v>37</v>
      </c>
      <c r="H3689" s="4" t="s">
        <v>38</v>
      </c>
      <c r="I3689" s="4" t="s">
        <v>3923</v>
      </c>
      <c r="J3689" s="4">
        <v>2</v>
      </c>
      <c r="K3689" s="55">
        <v>46176</v>
      </c>
      <c r="L3689" s="4" t="s">
        <v>860</v>
      </c>
      <c r="M3689" s="4" t="s">
        <v>2983</v>
      </c>
      <c r="N3689" s="55" t="s">
        <v>3710</v>
      </c>
      <c r="O3689" s="4" t="s">
        <v>10344</v>
      </c>
      <c r="P3689" s="55">
        <v>46176</v>
      </c>
      <c r="Q3689" s="4" t="s">
        <v>10345</v>
      </c>
      <c r="R3689" s="55">
        <v>46176</v>
      </c>
      <c r="S3689" s="4" t="s">
        <v>10346</v>
      </c>
      <c r="T3689" s="7">
        <v>0</v>
      </c>
      <c r="U3689" s="4" t="s">
        <v>150</v>
      </c>
      <c r="V3689" s="4">
        <v>301886</v>
      </c>
      <c r="W3689" s="4" t="s">
        <v>665</v>
      </c>
      <c r="X3689" s="4">
        <v>301886</v>
      </c>
      <c r="Y3689" s="4" t="s">
        <v>665</v>
      </c>
      <c r="Z3689" s="4">
        <v>21</v>
      </c>
      <c r="AA3689" s="4" t="s">
        <v>104</v>
      </c>
      <c r="AB3689" s="56">
        <v>11</v>
      </c>
      <c r="AC3689" s="56" t="s">
        <v>513</v>
      </c>
      <c r="AD3689" s="36">
        <v>5</v>
      </c>
      <c r="AE3689" s="36" t="s">
        <v>666</v>
      </c>
      <c r="AF3689" s="4"/>
      <c r="AG3689" s="4"/>
      <c r="AH3689" s="4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</row>
    <row r="3690" spans="1:46" ht="15.75" customHeight="1" x14ac:dyDescent="0.35">
      <c r="A3690" s="4">
        <v>2026</v>
      </c>
      <c r="B3690" s="4" t="s">
        <v>147</v>
      </c>
      <c r="C3690" s="4" t="s">
        <v>148</v>
      </c>
      <c r="D3690" s="55">
        <v>46180</v>
      </c>
      <c r="E3690" s="4" t="s">
        <v>3708</v>
      </c>
      <c r="F3690" s="4" t="s">
        <v>3709</v>
      </c>
      <c r="G3690" s="4" t="s">
        <v>37</v>
      </c>
      <c r="H3690" s="4" t="s">
        <v>4538</v>
      </c>
      <c r="I3690" s="4" t="s">
        <v>2742</v>
      </c>
      <c r="J3690" s="4">
        <v>3</v>
      </c>
      <c r="K3690" s="57">
        <v>46217</v>
      </c>
      <c r="L3690" s="4" t="s">
        <v>7513</v>
      </c>
      <c r="M3690" s="4" t="s">
        <v>7514</v>
      </c>
      <c r="N3690" s="55" t="s">
        <v>4546</v>
      </c>
      <c r="O3690" s="4"/>
      <c r="P3690" s="57"/>
      <c r="Q3690" s="4"/>
      <c r="R3690" s="57"/>
      <c r="S3690" s="4"/>
      <c r="T3690" s="56">
        <v>0</v>
      </c>
      <c r="U3690" s="56" t="s">
        <v>150</v>
      </c>
      <c r="V3690" s="56">
        <v>300841</v>
      </c>
      <c r="W3690" s="56" t="s">
        <v>10347</v>
      </c>
      <c r="X3690" s="56">
        <v>300841</v>
      </c>
      <c r="Y3690" s="56" t="s">
        <v>10347</v>
      </c>
      <c r="Z3690" s="56">
        <v>9</v>
      </c>
      <c r="AA3690" s="56" t="s">
        <v>417</v>
      </c>
      <c r="AB3690" s="56">
        <v>4</v>
      </c>
      <c r="AC3690" s="56" t="s">
        <v>716</v>
      </c>
      <c r="AD3690" s="37">
        <v>13</v>
      </c>
      <c r="AE3690" s="37" t="s">
        <v>10348</v>
      </c>
      <c r="AF3690" s="4"/>
      <c r="AG3690" s="4"/>
      <c r="AH3690" s="4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  <c r="AS3690" s="6"/>
      <c r="AT3690" s="6"/>
    </row>
    <row r="3691" spans="1:46" ht="15.75" customHeight="1" x14ac:dyDescent="0.35">
      <c r="A3691" s="4">
        <v>2026</v>
      </c>
      <c r="B3691" s="4" t="s">
        <v>147</v>
      </c>
      <c r="C3691" s="4" t="s">
        <v>148</v>
      </c>
      <c r="D3691" s="55">
        <v>46184</v>
      </c>
      <c r="E3691" s="4" t="s">
        <v>3708</v>
      </c>
      <c r="F3691" s="4" t="s">
        <v>3709</v>
      </c>
      <c r="G3691" s="4" t="s">
        <v>37</v>
      </c>
      <c r="H3691" s="4" t="s">
        <v>4538</v>
      </c>
      <c r="I3691" s="4" t="s">
        <v>748</v>
      </c>
      <c r="J3691" s="4">
        <v>4</v>
      </c>
      <c r="K3691" s="57">
        <v>46216</v>
      </c>
      <c r="L3691" s="4" t="s">
        <v>4540</v>
      </c>
      <c r="M3691" s="4"/>
      <c r="N3691" s="55" t="s">
        <v>4546</v>
      </c>
      <c r="O3691" s="4"/>
      <c r="P3691" s="55"/>
      <c r="Q3691" s="4"/>
      <c r="R3691" s="4"/>
      <c r="S3691" s="4"/>
      <c r="T3691" s="7">
        <v>0</v>
      </c>
      <c r="U3691" s="4" t="s">
        <v>150</v>
      </c>
      <c r="V3691" s="4">
        <v>301334</v>
      </c>
      <c r="W3691" s="4" t="s">
        <v>4361</v>
      </c>
      <c r="X3691" s="4">
        <v>301334</v>
      </c>
      <c r="Y3691" s="4" t="s">
        <v>4361</v>
      </c>
      <c r="Z3691" s="4">
        <v>15</v>
      </c>
      <c r="AA3691" s="4" t="s">
        <v>43</v>
      </c>
      <c r="AB3691" s="4">
        <v>6</v>
      </c>
      <c r="AC3691" s="4" t="s">
        <v>1398</v>
      </c>
      <c r="AD3691" s="36">
        <v>8</v>
      </c>
      <c r="AE3691" s="36" t="s">
        <v>4362</v>
      </c>
      <c r="AF3691" s="4"/>
      <c r="AG3691" s="4"/>
      <c r="AH3691" s="4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</row>
    <row r="3692" spans="1:46" ht="15.75" customHeight="1" x14ac:dyDescent="0.35">
      <c r="A3692" s="4">
        <v>2026</v>
      </c>
      <c r="B3692" s="4" t="s">
        <v>147</v>
      </c>
      <c r="C3692" s="4" t="s">
        <v>148</v>
      </c>
      <c r="D3692" s="55">
        <v>46153</v>
      </c>
      <c r="E3692" s="4" t="s">
        <v>6721</v>
      </c>
      <c r="F3692" s="4" t="s">
        <v>3709</v>
      </c>
      <c r="G3692" s="4" t="s">
        <v>37</v>
      </c>
      <c r="H3692" s="4" t="s">
        <v>38</v>
      </c>
      <c r="I3692" s="4" t="s">
        <v>4539</v>
      </c>
      <c r="J3692" s="4">
        <v>3</v>
      </c>
      <c r="K3692" s="55">
        <v>46182</v>
      </c>
      <c r="L3692" s="4" t="s">
        <v>860</v>
      </c>
      <c r="M3692" s="4" t="s">
        <v>4545</v>
      </c>
      <c r="N3692" s="55" t="s">
        <v>3710</v>
      </c>
      <c r="O3692" s="4" t="s">
        <v>10349</v>
      </c>
      <c r="P3692" s="55">
        <v>46182</v>
      </c>
      <c r="Q3692" s="4" t="s">
        <v>10350</v>
      </c>
      <c r="R3692" s="55">
        <v>46182</v>
      </c>
      <c r="S3692" s="4" t="s">
        <v>10351</v>
      </c>
      <c r="T3692" s="7">
        <v>0</v>
      </c>
      <c r="U3692" s="4" t="s">
        <v>150</v>
      </c>
      <c r="V3692" s="4">
        <v>300445</v>
      </c>
      <c r="W3692" s="4" t="s">
        <v>2704</v>
      </c>
      <c r="X3692" s="4">
        <v>300445</v>
      </c>
      <c r="Y3692" s="4" t="s">
        <v>2704</v>
      </c>
      <c r="Z3692" s="4">
        <v>5</v>
      </c>
      <c r="AA3692" s="4" t="s">
        <v>77</v>
      </c>
      <c r="AB3692" s="4">
        <v>1</v>
      </c>
      <c r="AC3692" s="4" t="s">
        <v>78</v>
      </c>
      <c r="AD3692" s="36">
        <v>6</v>
      </c>
      <c r="AE3692" s="36" t="s">
        <v>2364</v>
      </c>
      <c r="AF3692" s="4"/>
      <c r="AG3692" s="4"/>
      <c r="AH3692" s="4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  <c r="AS3692" s="6"/>
      <c r="AT3692" s="6"/>
    </row>
    <row r="3693" spans="1:46" ht="15.75" customHeight="1" x14ac:dyDescent="0.35">
      <c r="A3693" s="4">
        <v>2026</v>
      </c>
      <c r="B3693" s="4" t="s">
        <v>147</v>
      </c>
      <c r="C3693" s="4" t="s">
        <v>148</v>
      </c>
      <c r="D3693" s="55">
        <v>46185</v>
      </c>
      <c r="E3693" s="4" t="s">
        <v>3708</v>
      </c>
      <c r="F3693" s="4" t="s">
        <v>3709</v>
      </c>
      <c r="G3693" s="4" t="s">
        <v>37</v>
      </c>
      <c r="H3693" s="4" t="s">
        <v>4538</v>
      </c>
      <c r="I3693" s="4" t="s">
        <v>748</v>
      </c>
      <c r="J3693" s="4">
        <v>2</v>
      </c>
      <c r="K3693" s="57">
        <v>46185</v>
      </c>
      <c r="L3693" s="4" t="s">
        <v>7513</v>
      </c>
      <c r="M3693" s="4"/>
      <c r="N3693" s="55" t="s">
        <v>3710</v>
      </c>
      <c r="O3693" s="4"/>
      <c r="P3693" s="55"/>
      <c r="Q3693" s="4"/>
      <c r="R3693" s="4"/>
      <c r="S3693" s="4"/>
      <c r="T3693" s="7" t="s">
        <v>1921</v>
      </c>
      <c r="U3693" s="4" t="s">
        <v>150</v>
      </c>
      <c r="V3693" s="4">
        <v>301388</v>
      </c>
      <c r="W3693" s="4" t="s">
        <v>10352</v>
      </c>
      <c r="X3693" s="62">
        <v>301388</v>
      </c>
      <c r="Y3693" s="4" t="s">
        <v>10352</v>
      </c>
      <c r="Z3693" s="7">
        <v>15</v>
      </c>
      <c r="AA3693" s="4" t="s">
        <v>43</v>
      </c>
      <c r="AB3693" s="4">
        <v>9</v>
      </c>
      <c r="AC3693" s="4" t="s">
        <v>3212</v>
      </c>
      <c r="AD3693" s="36">
        <v>6</v>
      </c>
      <c r="AE3693" s="36" t="s">
        <v>10353</v>
      </c>
      <c r="AF3693" s="4" t="s">
        <v>9758</v>
      </c>
      <c r="AG3693" s="4"/>
      <c r="AH3693" s="4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  <c r="AS3693" s="6"/>
      <c r="AT3693" s="6"/>
    </row>
    <row r="3694" spans="1:46" ht="15.75" customHeight="1" x14ac:dyDescent="0.35">
      <c r="A3694" s="4">
        <v>2026</v>
      </c>
      <c r="B3694" s="4" t="s">
        <v>147</v>
      </c>
      <c r="C3694" s="4" t="s">
        <v>148</v>
      </c>
      <c r="D3694" s="55">
        <v>46184</v>
      </c>
      <c r="E3694" s="4" t="s">
        <v>3708</v>
      </c>
      <c r="F3694" s="4" t="s">
        <v>3709</v>
      </c>
      <c r="G3694" s="4" t="s">
        <v>37</v>
      </c>
      <c r="H3694" s="4" t="s">
        <v>4538</v>
      </c>
      <c r="I3694" s="4" t="s">
        <v>3923</v>
      </c>
      <c r="J3694" s="4">
        <v>2</v>
      </c>
      <c r="K3694" s="55">
        <v>46219</v>
      </c>
      <c r="L3694" s="4" t="s">
        <v>4540</v>
      </c>
      <c r="M3694" s="4" t="s">
        <v>9027</v>
      </c>
      <c r="N3694" s="55" t="s">
        <v>3710</v>
      </c>
      <c r="O3694" s="4"/>
      <c r="P3694" s="55"/>
      <c r="Q3694" s="4"/>
      <c r="R3694" s="4"/>
      <c r="S3694" s="4"/>
      <c r="T3694" s="7" t="s">
        <v>1921</v>
      </c>
      <c r="U3694" s="4" t="s">
        <v>150</v>
      </c>
      <c r="V3694" s="4">
        <v>300959</v>
      </c>
      <c r="W3694" s="4" t="s">
        <v>5830</v>
      </c>
      <c r="X3694" s="4">
        <v>300959</v>
      </c>
      <c r="Y3694" s="4" t="s">
        <v>5830</v>
      </c>
      <c r="Z3694" s="4">
        <v>10</v>
      </c>
      <c r="AA3694" s="4" t="s">
        <v>256</v>
      </c>
      <c r="AB3694" s="4">
        <v>11</v>
      </c>
      <c r="AC3694" s="4" t="s">
        <v>1308</v>
      </c>
      <c r="AD3694" s="36">
        <v>7</v>
      </c>
      <c r="AE3694" s="36" t="s">
        <v>5831</v>
      </c>
      <c r="AF3694" s="4"/>
      <c r="AG3694" s="4"/>
      <c r="AH3694" s="4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</row>
    <row r="3695" spans="1:46" ht="15.75" customHeight="1" x14ac:dyDescent="0.35">
      <c r="A3695" s="4">
        <v>2026</v>
      </c>
      <c r="B3695" s="4" t="s">
        <v>147</v>
      </c>
      <c r="C3695" s="4" t="s">
        <v>207</v>
      </c>
      <c r="D3695" s="55">
        <v>46185</v>
      </c>
      <c r="E3695" s="4" t="s">
        <v>6721</v>
      </c>
      <c r="F3695" s="4" t="s">
        <v>3709</v>
      </c>
      <c r="G3695" s="4" t="s">
        <v>37</v>
      </c>
      <c r="H3695" s="4" t="s">
        <v>38</v>
      </c>
      <c r="I3695" s="4" t="s">
        <v>4520</v>
      </c>
      <c r="J3695" s="4">
        <v>2</v>
      </c>
      <c r="K3695" s="55">
        <v>46203</v>
      </c>
      <c r="L3695" s="4" t="s">
        <v>860</v>
      </c>
      <c r="M3695" s="4" t="s">
        <v>4545</v>
      </c>
      <c r="N3695" s="55" t="s">
        <v>3710</v>
      </c>
      <c r="O3695" s="4" t="s">
        <v>10354</v>
      </c>
      <c r="P3695" s="55">
        <v>46203</v>
      </c>
      <c r="Q3695" s="4" t="s">
        <v>10355</v>
      </c>
      <c r="R3695" s="58">
        <v>46204</v>
      </c>
      <c r="S3695" s="4" t="s">
        <v>10356</v>
      </c>
      <c r="T3695" s="7" t="s">
        <v>1921</v>
      </c>
      <c r="U3695" s="4" t="s">
        <v>150</v>
      </c>
      <c r="V3695" s="4">
        <v>300566</v>
      </c>
      <c r="W3695" s="4" t="s">
        <v>4497</v>
      </c>
      <c r="X3695" s="62">
        <v>300566</v>
      </c>
      <c r="Y3695" s="4" t="s">
        <v>4497</v>
      </c>
      <c r="Z3695" s="7" t="s">
        <v>10338</v>
      </c>
      <c r="AA3695" s="4" t="s">
        <v>413</v>
      </c>
      <c r="AB3695" s="4">
        <v>3</v>
      </c>
      <c r="AC3695" s="4" t="s">
        <v>3642</v>
      </c>
      <c r="AD3695" s="48">
        <v>1</v>
      </c>
      <c r="AE3695" s="48" t="s">
        <v>3642</v>
      </c>
      <c r="AF3695" s="4"/>
      <c r="AG3695" s="4"/>
      <c r="AH3695" s="4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  <c r="AS3695" s="6"/>
      <c r="AT3695" s="6"/>
    </row>
    <row r="3696" spans="1:46" ht="15.75" customHeight="1" x14ac:dyDescent="0.35">
      <c r="A3696" s="4">
        <v>2026</v>
      </c>
      <c r="B3696" s="4" t="s">
        <v>147</v>
      </c>
      <c r="C3696" s="4" t="s">
        <v>148</v>
      </c>
      <c r="D3696" s="55">
        <v>46185</v>
      </c>
      <c r="E3696" s="4" t="s">
        <v>3708</v>
      </c>
      <c r="F3696" s="4" t="s">
        <v>3709</v>
      </c>
      <c r="G3696" s="4" t="s">
        <v>37</v>
      </c>
      <c r="H3696" s="4" t="s">
        <v>38</v>
      </c>
      <c r="I3696" s="4" t="s">
        <v>2948</v>
      </c>
      <c r="J3696" s="4">
        <v>4</v>
      </c>
      <c r="K3696" s="55">
        <v>46197</v>
      </c>
      <c r="L3696" s="4" t="s">
        <v>860</v>
      </c>
      <c r="M3696" s="4" t="s">
        <v>4665</v>
      </c>
      <c r="N3696" s="55" t="s">
        <v>3710</v>
      </c>
      <c r="O3696" s="4" t="s">
        <v>10357</v>
      </c>
      <c r="P3696" s="55">
        <v>46197</v>
      </c>
      <c r="Q3696" s="4" t="s">
        <v>10358</v>
      </c>
      <c r="R3696" s="55">
        <v>46197</v>
      </c>
      <c r="S3696" s="4" t="s">
        <v>10359</v>
      </c>
      <c r="T3696" s="7" t="s">
        <v>1921</v>
      </c>
      <c r="U3696" s="4" t="s">
        <v>150</v>
      </c>
      <c r="V3696" s="4">
        <v>300421</v>
      </c>
      <c r="W3696" s="4" t="s">
        <v>10360</v>
      </c>
      <c r="X3696" s="62">
        <v>300421</v>
      </c>
      <c r="Y3696" s="4" t="s">
        <v>10360</v>
      </c>
      <c r="Z3696" s="7" t="s">
        <v>10361</v>
      </c>
      <c r="AA3696" s="4" t="s">
        <v>301</v>
      </c>
      <c r="AB3696" s="4">
        <v>6</v>
      </c>
      <c r="AC3696" s="4" t="s">
        <v>4694</v>
      </c>
      <c r="AD3696" s="36">
        <v>7</v>
      </c>
      <c r="AE3696" s="36" t="s">
        <v>10362</v>
      </c>
      <c r="AF3696" s="4"/>
      <c r="AG3696" s="4"/>
      <c r="AH3696" s="4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</row>
    <row r="3697" spans="1:46" ht="15.75" customHeight="1" x14ac:dyDescent="0.35">
      <c r="A3697" s="4">
        <v>2026</v>
      </c>
      <c r="B3697" s="4" t="s">
        <v>147</v>
      </c>
      <c r="C3697" s="4" t="s">
        <v>148</v>
      </c>
      <c r="D3697" s="55">
        <v>46169</v>
      </c>
      <c r="E3697" s="4" t="s">
        <v>3708</v>
      </c>
      <c r="F3697" s="4" t="s">
        <v>3709</v>
      </c>
      <c r="G3697" s="4" t="s">
        <v>37</v>
      </c>
      <c r="H3697" s="4" t="s">
        <v>38</v>
      </c>
      <c r="I3697" s="4" t="s">
        <v>5120</v>
      </c>
      <c r="J3697" s="4">
        <v>3</v>
      </c>
      <c r="K3697" s="55">
        <v>46199</v>
      </c>
      <c r="L3697" s="4" t="s">
        <v>860</v>
      </c>
      <c r="M3697" s="4" t="s">
        <v>4545</v>
      </c>
      <c r="N3697" s="55" t="s">
        <v>3710</v>
      </c>
      <c r="O3697" s="4" t="s">
        <v>10363</v>
      </c>
      <c r="P3697" s="55">
        <v>46199</v>
      </c>
      <c r="Q3697" s="4" t="s">
        <v>10364</v>
      </c>
      <c r="R3697" s="4"/>
      <c r="S3697" s="4"/>
      <c r="T3697" s="7" t="s">
        <v>1921</v>
      </c>
      <c r="U3697" s="4" t="s">
        <v>150</v>
      </c>
      <c r="V3697" s="4">
        <v>301054</v>
      </c>
      <c r="W3697" s="4" t="s">
        <v>10365</v>
      </c>
      <c r="X3697" s="4">
        <v>301054</v>
      </c>
      <c r="Y3697" s="4" t="s">
        <v>10365</v>
      </c>
      <c r="Z3697" s="4">
        <v>12</v>
      </c>
      <c r="AA3697" s="4" t="s">
        <v>83</v>
      </c>
      <c r="AB3697" s="4">
        <v>4</v>
      </c>
      <c r="AC3697" s="4" t="s">
        <v>2670</v>
      </c>
      <c r="AD3697" s="36">
        <v>3</v>
      </c>
      <c r="AE3697" s="36" t="s">
        <v>10366</v>
      </c>
      <c r="AF3697" s="4"/>
      <c r="AG3697" s="4"/>
      <c r="AH3697" s="4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</row>
    <row r="3698" spans="1:46" ht="15.75" customHeight="1" x14ac:dyDescent="0.35">
      <c r="A3698" s="4">
        <v>2026</v>
      </c>
      <c r="B3698" s="4" t="s">
        <v>147</v>
      </c>
      <c r="C3698" s="4" t="s">
        <v>148</v>
      </c>
      <c r="D3698" s="55">
        <v>46190</v>
      </c>
      <c r="E3698" s="4" t="s">
        <v>6721</v>
      </c>
      <c r="F3698" s="4" t="s">
        <v>3709</v>
      </c>
      <c r="G3698" s="4" t="s">
        <v>37</v>
      </c>
      <c r="H3698" s="4" t="s">
        <v>4538</v>
      </c>
      <c r="I3698" s="4" t="s">
        <v>4520</v>
      </c>
      <c r="J3698" s="4">
        <v>1</v>
      </c>
      <c r="K3698" s="55">
        <v>46195</v>
      </c>
      <c r="L3698" s="4" t="s">
        <v>4540</v>
      </c>
      <c r="M3698" s="4" t="s">
        <v>10367</v>
      </c>
      <c r="N3698" s="55" t="s">
        <v>3710</v>
      </c>
      <c r="O3698" s="4"/>
      <c r="P3698" s="55"/>
      <c r="Q3698" s="4"/>
      <c r="R3698" s="4"/>
      <c r="S3698" s="4"/>
      <c r="T3698" s="7" t="s">
        <v>1921</v>
      </c>
      <c r="U3698" s="4" t="s">
        <v>150</v>
      </c>
      <c r="V3698" s="4">
        <v>301147</v>
      </c>
      <c r="W3698" s="4" t="s">
        <v>4863</v>
      </c>
      <c r="X3698" s="62">
        <v>301147</v>
      </c>
      <c r="Y3698" s="4" t="s">
        <v>4863</v>
      </c>
      <c r="Z3698" s="7">
        <v>13</v>
      </c>
      <c r="AA3698" s="4" t="s">
        <v>314</v>
      </c>
      <c r="AB3698" s="4">
        <v>2</v>
      </c>
      <c r="AC3698" s="4" t="s">
        <v>4655</v>
      </c>
      <c r="AD3698" s="36">
        <v>8</v>
      </c>
      <c r="AE3698" s="36" t="s">
        <v>4864</v>
      </c>
      <c r="AF3698" s="4"/>
      <c r="AG3698" s="4"/>
      <c r="AH3698" s="4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</row>
    <row r="3699" spans="1:46" ht="15.75" customHeight="1" x14ac:dyDescent="0.35">
      <c r="A3699" s="4">
        <v>2026</v>
      </c>
      <c r="B3699" s="4" t="s">
        <v>147</v>
      </c>
      <c r="C3699" s="4" t="s">
        <v>148</v>
      </c>
      <c r="D3699" s="55">
        <v>46147</v>
      </c>
      <c r="E3699" s="4" t="s">
        <v>3708</v>
      </c>
      <c r="F3699" s="4" t="s">
        <v>3709</v>
      </c>
      <c r="G3699" s="4" t="s">
        <v>37</v>
      </c>
      <c r="H3699" s="4" t="s">
        <v>4538</v>
      </c>
      <c r="I3699" s="4" t="s">
        <v>5120</v>
      </c>
      <c r="J3699" s="4">
        <v>4</v>
      </c>
      <c r="K3699" s="55">
        <v>46192</v>
      </c>
      <c r="L3699" s="4" t="s">
        <v>4540</v>
      </c>
      <c r="M3699" s="4"/>
      <c r="N3699" s="55" t="s">
        <v>4546</v>
      </c>
      <c r="O3699" s="4"/>
      <c r="P3699" s="55"/>
      <c r="Q3699" s="4"/>
      <c r="R3699" s="4"/>
      <c r="S3699" s="4"/>
      <c r="T3699" s="7" t="s">
        <v>1921</v>
      </c>
      <c r="U3699" s="4" t="s">
        <v>150</v>
      </c>
      <c r="V3699" s="4">
        <v>301009</v>
      </c>
      <c r="W3699" s="4" t="s">
        <v>10368</v>
      </c>
      <c r="X3699" s="4">
        <v>301009</v>
      </c>
      <c r="Y3699" s="4" t="s">
        <v>10368</v>
      </c>
      <c r="Z3699" s="4">
        <v>12</v>
      </c>
      <c r="AA3699" s="4" t="s">
        <v>83</v>
      </c>
      <c r="AB3699" s="4">
        <v>1</v>
      </c>
      <c r="AC3699" s="4" t="s">
        <v>84</v>
      </c>
      <c r="AD3699" s="36">
        <v>1</v>
      </c>
      <c r="AE3699" s="36" t="s">
        <v>84</v>
      </c>
      <c r="AF3699" s="4"/>
      <c r="AG3699" s="4"/>
      <c r="AH3699" s="4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</row>
    <row r="3700" spans="1:46" ht="15.75" customHeight="1" x14ac:dyDescent="0.35">
      <c r="A3700" s="4">
        <v>2026</v>
      </c>
      <c r="B3700" s="4" t="s">
        <v>147</v>
      </c>
      <c r="C3700" s="4" t="s">
        <v>148</v>
      </c>
      <c r="D3700" s="55">
        <v>46189</v>
      </c>
      <c r="E3700" s="4" t="s">
        <v>3708</v>
      </c>
      <c r="F3700" s="4" t="s">
        <v>3709</v>
      </c>
      <c r="G3700" s="4" t="s">
        <v>37</v>
      </c>
      <c r="H3700" s="4" t="s">
        <v>4538</v>
      </c>
      <c r="I3700" s="4" t="s">
        <v>748</v>
      </c>
      <c r="J3700" s="4">
        <v>3</v>
      </c>
      <c r="K3700" s="55">
        <v>46221</v>
      </c>
      <c r="L3700" s="4" t="s">
        <v>4540</v>
      </c>
      <c r="M3700" s="4"/>
      <c r="N3700" s="55" t="s">
        <v>5332</v>
      </c>
      <c r="O3700" s="4"/>
      <c r="P3700" s="55"/>
      <c r="Q3700" s="4"/>
      <c r="R3700" s="4"/>
      <c r="S3700" s="4"/>
      <c r="T3700" s="7">
        <v>0</v>
      </c>
      <c r="U3700" s="4" t="s">
        <v>150</v>
      </c>
      <c r="V3700" s="4">
        <v>301331</v>
      </c>
      <c r="W3700" s="4" t="s">
        <v>4427</v>
      </c>
      <c r="X3700" s="4">
        <v>301331</v>
      </c>
      <c r="Y3700" s="4" t="s">
        <v>4427</v>
      </c>
      <c r="Z3700" s="4">
        <v>15</v>
      </c>
      <c r="AA3700" s="4" t="s">
        <v>43</v>
      </c>
      <c r="AB3700" s="4">
        <v>6</v>
      </c>
      <c r="AC3700" s="4" t="s">
        <v>1398</v>
      </c>
      <c r="AD3700" s="36">
        <v>5</v>
      </c>
      <c r="AE3700" s="36" t="s">
        <v>4428</v>
      </c>
      <c r="AF3700" s="4"/>
      <c r="AG3700" s="4"/>
      <c r="AH3700" s="4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  <c r="AS3700" s="6"/>
      <c r="AT3700" s="6"/>
    </row>
    <row r="3701" spans="1:46" ht="15.75" customHeight="1" x14ac:dyDescent="0.35">
      <c r="A3701" s="4">
        <v>2026</v>
      </c>
      <c r="B3701" s="4" t="s">
        <v>147</v>
      </c>
      <c r="C3701" s="4" t="s">
        <v>148</v>
      </c>
      <c r="D3701" s="55">
        <v>46192</v>
      </c>
      <c r="E3701" s="4" t="s">
        <v>6721</v>
      </c>
      <c r="F3701" s="4" t="s">
        <v>3709</v>
      </c>
      <c r="G3701" s="4" t="s">
        <v>37</v>
      </c>
      <c r="H3701" s="4" t="s">
        <v>38</v>
      </c>
      <c r="I3701" s="4" t="s">
        <v>2755</v>
      </c>
      <c r="J3701" s="4">
        <v>2</v>
      </c>
      <c r="K3701" s="55">
        <v>46199</v>
      </c>
      <c r="L3701" s="4" t="s">
        <v>860</v>
      </c>
      <c r="M3701" s="4" t="s">
        <v>5415</v>
      </c>
      <c r="N3701" s="55" t="s">
        <v>3710</v>
      </c>
      <c r="O3701" s="4" t="s">
        <v>10369</v>
      </c>
      <c r="P3701" s="55">
        <v>46199</v>
      </c>
      <c r="Q3701" s="4" t="s">
        <v>10370</v>
      </c>
      <c r="R3701" s="4"/>
      <c r="S3701" s="4"/>
      <c r="T3701" s="7" t="s">
        <v>1921</v>
      </c>
      <c r="U3701" s="4" t="s">
        <v>150</v>
      </c>
      <c r="V3701" s="4">
        <v>300769</v>
      </c>
      <c r="W3701" s="4" t="s">
        <v>10371</v>
      </c>
      <c r="X3701" s="62">
        <v>300769</v>
      </c>
      <c r="Y3701" s="4" t="s">
        <v>10371</v>
      </c>
      <c r="Z3701" s="7" t="s">
        <v>10372</v>
      </c>
      <c r="AA3701" s="4" t="s">
        <v>191</v>
      </c>
      <c r="AB3701" s="4">
        <v>11</v>
      </c>
      <c r="AC3701" s="4" t="s">
        <v>2108</v>
      </c>
      <c r="AD3701" s="48">
        <v>3</v>
      </c>
      <c r="AE3701" s="48" t="s">
        <v>10373</v>
      </c>
      <c r="AF3701" s="4"/>
      <c r="AG3701" s="4"/>
      <c r="AH3701" s="4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  <c r="AS3701" s="6"/>
      <c r="AT3701" s="6"/>
    </row>
    <row r="3702" spans="1:46" ht="15.75" customHeight="1" x14ac:dyDescent="0.35">
      <c r="A3702" s="4">
        <v>2026</v>
      </c>
      <c r="B3702" s="4" t="s">
        <v>147</v>
      </c>
      <c r="C3702" s="4" t="s">
        <v>148</v>
      </c>
      <c r="D3702" s="55">
        <v>46143</v>
      </c>
      <c r="E3702" s="4" t="s">
        <v>3708</v>
      </c>
      <c r="F3702" s="4" t="s">
        <v>3709</v>
      </c>
      <c r="G3702" s="4" t="s">
        <v>37</v>
      </c>
      <c r="H3702" s="4" t="s">
        <v>38</v>
      </c>
      <c r="I3702" s="4" t="s">
        <v>2948</v>
      </c>
      <c r="J3702" s="4">
        <v>3</v>
      </c>
      <c r="K3702" s="55">
        <v>46198</v>
      </c>
      <c r="L3702" s="4" t="s">
        <v>860</v>
      </c>
      <c r="M3702" s="4" t="s">
        <v>4665</v>
      </c>
      <c r="N3702" s="55" t="s">
        <v>3710</v>
      </c>
      <c r="O3702" s="4" t="s">
        <v>10374</v>
      </c>
      <c r="P3702" s="55">
        <v>46198</v>
      </c>
      <c r="Q3702" s="4" t="s">
        <v>10375</v>
      </c>
      <c r="R3702" s="55">
        <v>46198</v>
      </c>
      <c r="S3702" s="4" t="s">
        <v>10376</v>
      </c>
      <c r="T3702" s="7" t="s">
        <v>1921</v>
      </c>
      <c r="U3702" s="4" t="s">
        <v>150</v>
      </c>
      <c r="V3702" s="4">
        <v>300438</v>
      </c>
      <c r="W3702" s="4" t="s">
        <v>10377</v>
      </c>
      <c r="X3702" s="4">
        <v>300438</v>
      </c>
      <c r="Y3702" s="4" t="s">
        <v>10377</v>
      </c>
      <c r="Z3702" s="4">
        <v>4</v>
      </c>
      <c r="AA3702" s="4" t="s">
        <v>301</v>
      </c>
      <c r="AB3702" s="4">
        <v>8</v>
      </c>
      <c r="AC3702" s="4" t="s">
        <v>1445</v>
      </c>
      <c r="AD3702" s="36"/>
      <c r="AE3702" s="36" t="s">
        <v>10378</v>
      </c>
      <c r="AF3702" s="4"/>
      <c r="AG3702" s="4"/>
      <c r="AH3702" s="4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</row>
    <row r="3703" spans="1:46" ht="15.75" customHeight="1" x14ac:dyDescent="0.35">
      <c r="A3703" s="4">
        <v>2026</v>
      </c>
      <c r="B3703" s="4" t="s">
        <v>147</v>
      </c>
      <c r="C3703" s="4" t="s">
        <v>148</v>
      </c>
      <c r="D3703" s="55">
        <v>46190</v>
      </c>
      <c r="E3703" s="4" t="s">
        <v>6721</v>
      </c>
      <c r="F3703" s="4" t="s">
        <v>3709</v>
      </c>
      <c r="G3703" s="4" t="s">
        <v>37</v>
      </c>
      <c r="H3703" s="4" t="s">
        <v>4538</v>
      </c>
      <c r="I3703" s="4" t="s">
        <v>4515</v>
      </c>
      <c r="J3703" s="4">
        <v>2</v>
      </c>
      <c r="K3703" s="55">
        <v>46195</v>
      </c>
      <c r="L3703" s="4" t="s">
        <v>4540</v>
      </c>
      <c r="M3703" s="4"/>
      <c r="N3703" s="55" t="s">
        <v>3710</v>
      </c>
      <c r="O3703" s="4"/>
      <c r="P3703" s="55"/>
      <c r="Q3703" s="4"/>
      <c r="R3703" s="4"/>
      <c r="S3703" s="4"/>
      <c r="T3703" s="7">
        <v>0</v>
      </c>
      <c r="U3703" s="4" t="s">
        <v>150</v>
      </c>
      <c r="V3703" s="4">
        <v>300016</v>
      </c>
      <c r="W3703" s="4" t="s">
        <v>7894</v>
      </c>
      <c r="X3703" s="4">
        <v>300016</v>
      </c>
      <c r="Y3703" s="4" t="s">
        <v>7894</v>
      </c>
      <c r="Z3703" s="4">
        <v>1</v>
      </c>
      <c r="AA3703" s="4" t="s">
        <v>67</v>
      </c>
      <c r="AB3703" s="4">
        <v>1</v>
      </c>
      <c r="AC3703" s="4" t="s">
        <v>68</v>
      </c>
      <c r="AD3703" s="36">
        <v>16</v>
      </c>
      <c r="AE3703" s="36" t="s">
        <v>7895</v>
      </c>
      <c r="AF3703" s="4"/>
      <c r="AG3703" s="4"/>
      <c r="AH3703" s="4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</row>
    <row r="3704" spans="1:46" ht="15.75" customHeight="1" x14ac:dyDescent="0.35">
      <c r="A3704" s="4">
        <v>2026</v>
      </c>
      <c r="B3704" s="4" t="s">
        <v>147</v>
      </c>
      <c r="C3704" s="4" t="s">
        <v>148</v>
      </c>
      <c r="D3704" s="55">
        <v>46190</v>
      </c>
      <c r="E3704" s="4" t="s">
        <v>6721</v>
      </c>
      <c r="F3704" s="4" t="s">
        <v>3709</v>
      </c>
      <c r="G3704" s="4" t="s">
        <v>37</v>
      </c>
      <c r="H3704" s="4" t="s">
        <v>4538</v>
      </c>
      <c r="I3704" s="4" t="s">
        <v>3923</v>
      </c>
      <c r="J3704" s="4">
        <v>2</v>
      </c>
      <c r="K3704" s="55">
        <v>46217</v>
      </c>
      <c r="L3704" s="4" t="s">
        <v>4540</v>
      </c>
      <c r="M3704" s="4" t="s">
        <v>9027</v>
      </c>
      <c r="N3704" s="55" t="s">
        <v>3710</v>
      </c>
      <c r="O3704" s="4"/>
      <c r="P3704" s="55"/>
      <c r="Q3704" s="4"/>
      <c r="R3704" s="4"/>
      <c r="S3704" s="4"/>
      <c r="T3704" s="7">
        <v>0</v>
      </c>
      <c r="U3704" s="4" t="s">
        <v>150</v>
      </c>
      <c r="V3704" s="4">
        <v>300903</v>
      </c>
      <c r="W3704" s="4" t="s">
        <v>10379</v>
      </c>
      <c r="X3704" s="4">
        <v>300903</v>
      </c>
      <c r="Y3704" s="4" t="s">
        <v>10379</v>
      </c>
      <c r="Z3704" s="4">
        <v>10</v>
      </c>
      <c r="AA3704" s="4" t="s">
        <v>256</v>
      </c>
      <c r="AB3704" s="4">
        <v>3</v>
      </c>
      <c r="AC3704" s="4" t="s">
        <v>2632</v>
      </c>
      <c r="AD3704" s="36">
        <v>1</v>
      </c>
      <c r="AE3704" s="36" t="s">
        <v>1445</v>
      </c>
      <c r="AF3704" s="4"/>
      <c r="AG3704" s="4"/>
      <c r="AH3704" s="4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</row>
    <row r="3705" spans="1:46" ht="15.75" customHeight="1" x14ac:dyDescent="0.35">
      <c r="A3705" s="4">
        <v>2026</v>
      </c>
      <c r="B3705" s="4" t="s">
        <v>147</v>
      </c>
      <c r="C3705" s="4" t="s">
        <v>148</v>
      </c>
      <c r="D3705" s="55">
        <v>46027</v>
      </c>
      <c r="E3705" s="4" t="s">
        <v>3708</v>
      </c>
      <c r="F3705" s="4" t="s">
        <v>3709</v>
      </c>
      <c r="G3705" s="4" t="s">
        <v>37</v>
      </c>
      <c r="H3705" s="4" t="s">
        <v>38</v>
      </c>
      <c r="I3705" s="4" t="s">
        <v>2712</v>
      </c>
      <c r="J3705" s="4">
        <v>4</v>
      </c>
      <c r="K3705" s="55">
        <v>46185</v>
      </c>
      <c r="L3705" s="4" t="s">
        <v>860</v>
      </c>
      <c r="M3705" s="4" t="s">
        <v>4665</v>
      </c>
      <c r="N3705" s="55" t="s">
        <v>3710</v>
      </c>
      <c r="O3705" s="4" t="s">
        <v>10380</v>
      </c>
      <c r="P3705" s="55">
        <v>46185</v>
      </c>
      <c r="Q3705" s="4" t="s">
        <v>10381</v>
      </c>
      <c r="R3705" s="55">
        <v>46185</v>
      </c>
      <c r="S3705" s="4" t="s">
        <v>10382</v>
      </c>
      <c r="T3705" s="7" t="s">
        <v>1921</v>
      </c>
      <c r="U3705" s="4" t="s">
        <v>150</v>
      </c>
      <c r="V3705" s="4">
        <v>300320</v>
      </c>
      <c r="W3705" s="4" t="s">
        <v>10383</v>
      </c>
      <c r="X3705" s="62">
        <v>300320</v>
      </c>
      <c r="Y3705" s="4" t="s">
        <v>10383</v>
      </c>
      <c r="Z3705" s="7" t="s">
        <v>10276</v>
      </c>
      <c r="AA3705" s="4" t="s">
        <v>152</v>
      </c>
      <c r="AB3705" s="4">
        <v>7</v>
      </c>
      <c r="AC3705" s="4" t="s">
        <v>3098</v>
      </c>
      <c r="AD3705" s="36">
        <v>4</v>
      </c>
      <c r="AE3705" s="36" t="s">
        <v>10384</v>
      </c>
      <c r="AF3705" s="4"/>
      <c r="AG3705" s="4"/>
      <c r="AH3705" s="4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</row>
    <row r="3706" spans="1:46" ht="15.75" customHeight="1" x14ac:dyDescent="0.35">
      <c r="A3706" s="4">
        <v>2026</v>
      </c>
      <c r="B3706" s="4" t="s">
        <v>147</v>
      </c>
      <c r="C3706" s="4" t="s">
        <v>148</v>
      </c>
      <c r="D3706" s="55">
        <v>46197</v>
      </c>
      <c r="E3706" s="4" t="s">
        <v>3708</v>
      </c>
      <c r="F3706" s="4" t="s">
        <v>3709</v>
      </c>
      <c r="G3706" s="4" t="s">
        <v>37</v>
      </c>
      <c r="H3706" s="4" t="s">
        <v>4538</v>
      </c>
      <c r="I3706" s="4" t="s">
        <v>4520</v>
      </c>
      <c r="J3706" s="4">
        <v>1</v>
      </c>
      <c r="K3706" s="55">
        <v>46199</v>
      </c>
      <c r="L3706" s="4" t="s">
        <v>4540</v>
      </c>
      <c r="M3706" s="4" t="s">
        <v>9583</v>
      </c>
      <c r="N3706" s="55" t="s">
        <v>3710</v>
      </c>
      <c r="O3706" s="4"/>
      <c r="P3706" s="55"/>
      <c r="Q3706" s="4"/>
      <c r="R3706" s="4"/>
      <c r="S3706" s="4"/>
      <c r="T3706" s="7" t="s">
        <v>1921</v>
      </c>
      <c r="U3706" s="4" t="s">
        <v>150</v>
      </c>
      <c r="V3706" s="4">
        <v>300565</v>
      </c>
      <c r="W3706" s="4" t="s">
        <v>5604</v>
      </c>
      <c r="X3706" s="62">
        <v>300565</v>
      </c>
      <c r="Y3706" s="4" t="s">
        <v>5604</v>
      </c>
      <c r="Z3706" s="7" t="s">
        <v>10338</v>
      </c>
      <c r="AA3706" s="4" t="s">
        <v>413</v>
      </c>
      <c r="AB3706" s="4">
        <v>2</v>
      </c>
      <c r="AC3706" s="4" t="s">
        <v>3034</v>
      </c>
      <c r="AD3706" s="36">
        <v>4</v>
      </c>
      <c r="AE3706" s="36" t="s">
        <v>5605</v>
      </c>
      <c r="AF3706" s="4"/>
      <c r="AG3706" s="4"/>
      <c r="AH3706" s="4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</row>
    <row r="3707" spans="1:46" ht="15.75" customHeight="1" x14ac:dyDescent="0.35">
      <c r="A3707" s="4">
        <v>2026</v>
      </c>
      <c r="B3707" s="4" t="s">
        <v>147</v>
      </c>
      <c r="C3707" s="4" t="s">
        <v>148</v>
      </c>
      <c r="D3707" s="55">
        <v>46027</v>
      </c>
      <c r="E3707" s="4" t="s">
        <v>3708</v>
      </c>
      <c r="F3707" s="4" t="s">
        <v>3709</v>
      </c>
      <c r="G3707" s="4" t="s">
        <v>37</v>
      </c>
      <c r="H3707" s="4" t="s">
        <v>38</v>
      </c>
      <c r="I3707" s="4" t="s">
        <v>2712</v>
      </c>
      <c r="J3707" s="4">
        <v>5</v>
      </c>
      <c r="K3707" s="55">
        <v>46197</v>
      </c>
      <c r="L3707" s="4" t="s">
        <v>860</v>
      </c>
      <c r="M3707" s="4" t="s">
        <v>4665</v>
      </c>
      <c r="N3707" s="55" t="s">
        <v>3710</v>
      </c>
      <c r="O3707" s="4" t="s">
        <v>10385</v>
      </c>
      <c r="P3707" s="55">
        <v>46197</v>
      </c>
      <c r="Q3707" s="4" t="s">
        <v>10386</v>
      </c>
      <c r="R3707" s="55">
        <v>46197</v>
      </c>
      <c r="S3707" s="4" t="s">
        <v>10387</v>
      </c>
      <c r="T3707" s="7" t="s">
        <v>1921</v>
      </c>
      <c r="U3707" s="4" t="s">
        <v>150</v>
      </c>
      <c r="V3707" s="4">
        <v>300275</v>
      </c>
      <c r="W3707" s="4" t="s">
        <v>10388</v>
      </c>
      <c r="X3707" s="62">
        <v>300275</v>
      </c>
      <c r="Y3707" s="4" t="s">
        <v>10388</v>
      </c>
      <c r="Z3707" s="7" t="s">
        <v>10276</v>
      </c>
      <c r="AA3707" s="4" t="s">
        <v>152</v>
      </c>
      <c r="AB3707" s="4">
        <v>2</v>
      </c>
      <c r="AC3707" s="4" t="s">
        <v>915</v>
      </c>
      <c r="AD3707" s="36">
        <v>16</v>
      </c>
      <c r="AE3707" s="36" t="s">
        <v>10389</v>
      </c>
      <c r="AF3707" s="4"/>
      <c r="AG3707" s="4"/>
      <c r="AH3707" s="4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</row>
    <row r="3708" spans="1:46" ht="15.75" customHeight="1" x14ac:dyDescent="0.35">
      <c r="A3708" s="4">
        <v>2026</v>
      </c>
      <c r="B3708" s="4" t="s">
        <v>147</v>
      </c>
      <c r="C3708" s="4" t="s">
        <v>148</v>
      </c>
      <c r="D3708" s="55">
        <v>46027</v>
      </c>
      <c r="E3708" s="4" t="s">
        <v>3708</v>
      </c>
      <c r="F3708" s="4" t="s">
        <v>3709</v>
      </c>
      <c r="G3708" s="4" t="s">
        <v>37</v>
      </c>
      <c r="H3708" s="4" t="s">
        <v>38</v>
      </c>
      <c r="I3708" s="4" t="s">
        <v>2712</v>
      </c>
      <c r="J3708" s="4">
        <v>4</v>
      </c>
      <c r="K3708" s="55">
        <v>46199</v>
      </c>
      <c r="L3708" s="4" t="s">
        <v>860</v>
      </c>
      <c r="M3708" s="4" t="s">
        <v>4665</v>
      </c>
      <c r="N3708" s="55" t="s">
        <v>3710</v>
      </c>
      <c r="O3708" s="4" t="s">
        <v>10390</v>
      </c>
      <c r="P3708" s="55">
        <v>46199</v>
      </c>
      <c r="Q3708" s="4" t="s">
        <v>10391</v>
      </c>
      <c r="R3708" s="4"/>
      <c r="S3708" s="4"/>
      <c r="T3708" s="7" t="s">
        <v>1921</v>
      </c>
      <c r="U3708" s="4" t="s">
        <v>150</v>
      </c>
      <c r="V3708" s="4">
        <v>301877</v>
      </c>
      <c r="W3708" s="4" t="s">
        <v>10392</v>
      </c>
      <c r="X3708" s="62">
        <v>301877</v>
      </c>
      <c r="Y3708" s="4" t="s">
        <v>10392</v>
      </c>
      <c r="Z3708" s="7" t="s">
        <v>10276</v>
      </c>
      <c r="AA3708" s="4" t="s">
        <v>152</v>
      </c>
      <c r="AB3708" s="4">
        <v>6</v>
      </c>
      <c r="AC3708" s="4" t="s">
        <v>1559</v>
      </c>
      <c r="AD3708" s="36">
        <v>9</v>
      </c>
      <c r="AE3708" s="36" t="s">
        <v>10393</v>
      </c>
      <c r="AF3708" s="4"/>
      <c r="AG3708" s="4"/>
      <c r="AH3708" s="4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</row>
    <row r="3709" spans="1:46" ht="15.75" customHeight="1" x14ac:dyDescent="0.35">
      <c r="A3709" s="4">
        <v>2026</v>
      </c>
      <c r="B3709" s="4" t="s">
        <v>147</v>
      </c>
      <c r="C3709" s="4" t="s">
        <v>148</v>
      </c>
      <c r="D3709" s="55">
        <v>46202</v>
      </c>
      <c r="E3709" s="4" t="s">
        <v>6721</v>
      </c>
      <c r="F3709" s="4" t="s">
        <v>3709</v>
      </c>
      <c r="G3709" s="4" t="s">
        <v>37</v>
      </c>
      <c r="H3709" s="4" t="s">
        <v>4538</v>
      </c>
      <c r="I3709" s="4" t="s">
        <v>2755</v>
      </c>
      <c r="J3709" s="4">
        <v>1</v>
      </c>
      <c r="K3709" s="55">
        <v>46204</v>
      </c>
      <c r="L3709" s="4" t="s">
        <v>4540</v>
      </c>
      <c r="M3709" s="4" t="s">
        <v>10394</v>
      </c>
      <c r="N3709" s="55" t="s">
        <v>4546</v>
      </c>
      <c r="O3709" s="4"/>
      <c r="P3709" s="55"/>
      <c r="Q3709" s="4"/>
      <c r="R3709" s="4"/>
      <c r="S3709" s="4"/>
      <c r="T3709" s="7" t="s">
        <v>1921</v>
      </c>
      <c r="U3709" s="4" t="s">
        <v>150</v>
      </c>
      <c r="V3709" s="4">
        <v>300746</v>
      </c>
      <c r="W3709" s="4" t="s">
        <v>10395</v>
      </c>
      <c r="X3709" s="62">
        <v>300746</v>
      </c>
      <c r="Y3709" s="4" t="s">
        <v>10395</v>
      </c>
      <c r="Z3709" s="7" t="s">
        <v>10372</v>
      </c>
      <c r="AA3709" s="4" t="s">
        <v>191</v>
      </c>
      <c r="AB3709" s="4">
        <v>8</v>
      </c>
      <c r="AC3709" s="4" t="s">
        <v>728</v>
      </c>
      <c r="AD3709" s="36">
        <v>7</v>
      </c>
      <c r="AE3709" s="36" t="s">
        <v>10396</v>
      </c>
      <c r="AF3709" s="4"/>
      <c r="AG3709" s="4"/>
      <c r="AH3709" s="4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</row>
    <row r="3710" spans="1:46" ht="15.75" customHeight="1" x14ac:dyDescent="0.35">
      <c r="A3710" s="4">
        <v>2026</v>
      </c>
      <c r="B3710" s="4" t="s">
        <v>34</v>
      </c>
      <c r="C3710" s="4" t="s">
        <v>34</v>
      </c>
      <c r="D3710" s="55">
        <v>46204</v>
      </c>
      <c r="E3710" s="4" t="s">
        <v>4533</v>
      </c>
      <c r="F3710" s="4" t="s">
        <v>3709</v>
      </c>
      <c r="G3710" s="4" t="s">
        <v>5808</v>
      </c>
      <c r="H3710" s="4" t="s">
        <v>4538</v>
      </c>
      <c r="I3710" s="4" t="s">
        <v>2755</v>
      </c>
      <c r="J3710" s="56">
        <v>1</v>
      </c>
      <c r="K3710" s="55">
        <v>46205</v>
      </c>
      <c r="L3710" s="4" t="s">
        <v>10397</v>
      </c>
      <c r="M3710" s="4" t="s">
        <v>10398</v>
      </c>
      <c r="N3710" s="55" t="s">
        <v>4973</v>
      </c>
      <c r="O3710" s="4"/>
      <c r="P3710" s="55"/>
      <c r="Q3710" s="4"/>
      <c r="R3710" s="4"/>
      <c r="S3710" s="4"/>
      <c r="T3710" s="7">
        <v>5</v>
      </c>
      <c r="U3710" s="4" t="s">
        <v>121</v>
      </c>
      <c r="V3710" s="4">
        <v>51</v>
      </c>
      <c r="W3710" s="4" t="s">
        <v>213</v>
      </c>
      <c r="X3710" s="4">
        <v>1311</v>
      </c>
      <c r="Y3710" s="4" t="s">
        <v>214</v>
      </c>
      <c r="Z3710" s="4">
        <v>15</v>
      </c>
      <c r="AA3710" s="4" t="s">
        <v>43</v>
      </c>
      <c r="AB3710" s="4">
        <v>1</v>
      </c>
      <c r="AC3710" s="4" t="s">
        <v>43</v>
      </c>
      <c r="AD3710" s="36">
        <v>13</v>
      </c>
      <c r="AE3710" s="36" t="s">
        <v>44</v>
      </c>
      <c r="AF3710" s="4"/>
      <c r="AG3710" s="4"/>
      <c r="AH3710" s="4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</row>
    <row r="3711" spans="1:46" ht="15.75" customHeight="1" x14ac:dyDescent="0.35">
      <c r="A3711" s="4">
        <v>2026</v>
      </c>
      <c r="B3711" s="4" t="s">
        <v>147</v>
      </c>
      <c r="C3711" s="4" t="s">
        <v>148</v>
      </c>
      <c r="D3711" s="55">
        <v>46204</v>
      </c>
      <c r="E3711" s="4" t="s">
        <v>6721</v>
      </c>
      <c r="F3711" s="4" t="s">
        <v>3709</v>
      </c>
      <c r="G3711" s="4" t="s">
        <v>37</v>
      </c>
      <c r="H3711" s="4" t="s">
        <v>4538</v>
      </c>
      <c r="I3711" s="4" t="s">
        <v>3923</v>
      </c>
      <c r="J3711" s="4">
        <v>1</v>
      </c>
      <c r="K3711" s="55">
        <v>46210</v>
      </c>
      <c r="L3711" s="4" t="s">
        <v>4540</v>
      </c>
      <c r="M3711" s="4" t="s">
        <v>9027</v>
      </c>
      <c r="N3711" s="55" t="s">
        <v>4546</v>
      </c>
      <c r="O3711" s="4"/>
      <c r="P3711" s="55"/>
      <c r="Q3711" s="4"/>
      <c r="R3711" s="4"/>
      <c r="S3711" s="4"/>
      <c r="T3711" s="7">
        <v>0</v>
      </c>
      <c r="U3711" s="4" t="s">
        <v>150</v>
      </c>
      <c r="V3711" s="4">
        <v>301835</v>
      </c>
      <c r="W3711" s="4" t="s">
        <v>2330</v>
      </c>
      <c r="X3711" s="4">
        <v>301835</v>
      </c>
      <c r="Y3711" s="4" t="s">
        <v>2330</v>
      </c>
      <c r="Z3711" s="4">
        <v>10</v>
      </c>
      <c r="AA3711" s="4" t="s">
        <v>256</v>
      </c>
      <c r="AB3711" s="4">
        <v>1</v>
      </c>
      <c r="AC3711" s="4" t="s">
        <v>256</v>
      </c>
      <c r="AD3711" s="36">
        <v>11</v>
      </c>
      <c r="AE3711" s="36" t="s">
        <v>2331</v>
      </c>
      <c r="AF3711" s="4"/>
      <c r="AG3711" s="4"/>
      <c r="AH3711" s="4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</row>
    <row r="3712" spans="1:46" ht="15.75" customHeight="1" x14ac:dyDescent="0.35">
      <c r="A3712" s="4">
        <v>2026</v>
      </c>
      <c r="B3712" s="4" t="s">
        <v>147</v>
      </c>
      <c r="C3712" s="4" t="s">
        <v>148</v>
      </c>
      <c r="D3712" s="55">
        <v>46204</v>
      </c>
      <c r="E3712" s="4" t="s">
        <v>6721</v>
      </c>
      <c r="F3712" s="4" t="s">
        <v>3709</v>
      </c>
      <c r="G3712" s="4" t="s">
        <v>37</v>
      </c>
      <c r="H3712" s="4" t="s">
        <v>4538</v>
      </c>
      <c r="I3712" s="4" t="s">
        <v>3923</v>
      </c>
      <c r="J3712" s="4">
        <v>1</v>
      </c>
      <c r="K3712" s="55">
        <v>46206</v>
      </c>
      <c r="L3712" s="4" t="s">
        <v>4540</v>
      </c>
      <c r="M3712" s="4" t="s">
        <v>9027</v>
      </c>
      <c r="N3712" s="55" t="s">
        <v>3710</v>
      </c>
      <c r="O3712" s="4"/>
      <c r="P3712" s="55"/>
      <c r="Q3712" s="4"/>
      <c r="R3712" s="4"/>
      <c r="S3712" s="4"/>
      <c r="T3712" s="7">
        <v>0</v>
      </c>
      <c r="U3712" s="4" t="s">
        <v>150</v>
      </c>
      <c r="V3712" s="4">
        <v>300955</v>
      </c>
      <c r="W3712" s="4" t="s">
        <v>10399</v>
      </c>
      <c r="X3712" s="4">
        <v>300955</v>
      </c>
      <c r="Y3712" s="4" t="s">
        <v>10399</v>
      </c>
      <c r="Z3712" s="4">
        <v>10</v>
      </c>
      <c r="AA3712" s="4" t="s">
        <v>256</v>
      </c>
      <c r="AB3712" s="4">
        <v>11</v>
      </c>
      <c r="AC3712" s="4" t="s">
        <v>1308</v>
      </c>
      <c r="AD3712" s="36">
        <v>3</v>
      </c>
      <c r="AE3712" s="36" t="s">
        <v>10400</v>
      </c>
      <c r="AF3712" s="4"/>
      <c r="AG3712" s="4"/>
      <c r="AH3712" s="4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</row>
    <row r="3713" spans="1:46" ht="15.75" customHeight="1" x14ac:dyDescent="0.35">
      <c r="A3713" s="4">
        <v>2026</v>
      </c>
      <c r="B3713" s="4" t="s">
        <v>147</v>
      </c>
      <c r="C3713" s="4" t="s">
        <v>148</v>
      </c>
      <c r="D3713" s="55">
        <v>46205</v>
      </c>
      <c r="E3713" s="4" t="s">
        <v>3708</v>
      </c>
      <c r="F3713" s="4" t="s">
        <v>3709</v>
      </c>
      <c r="G3713" s="4" t="s">
        <v>37</v>
      </c>
      <c r="H3713" s="4" t="s">
        <v>4538</v>
      </c>
      <c r="I3713" s="4" t="s">
        <v>748</v>
      </c>
      <c r="J3713" s="4">
        <v>1</v>
      </c>
      <c r="K3713" s="55">
        <v>46205</v>
      </c>
      <c r="L3713" s="4" t="s">
        <v>4540</v>
      </c>
      <c r="M3713" s="4"/>
      <c r="N3713" s="55" t="s">
        <v>3710</v>
      </c>
      <c r="O3713" s="4"/>
      <c r="P3713" s="55"/>
      <c r="Q3713" s="4"/>
      <c r="R3713" s="4"/>
      <c r="S3713" s="4"/>
      <c r="T3713" s="7" t="s">
        <v>1921</v>
      </c>
      <c r="U3713" s="4" t="s">
        <v>150</v>
      </c>
      <c r="V3713" s="4">
        <v>301313</v>
      </c>
      <c r="W3713" s="4" t="s">
        <v>10401</v>
      </c>
      <c r="X3713" s="62">
        <v>301313</v>
      </c>
      <c r="Y3713" s="4" t="s">
        <v>10401</v>
      </c>
      <c r="Z3713" s="7">
        <v>15</v>
      </c>
      <c r="AA3713" s="4" t="s">
        <v>43</v>
      </c>
      <c r="AB3713" s="4">
        <v>5</v>
      </c>
      <c r="AC3713" s="4" t="s">
        <v>893</v>
      </c>
      <c r="AD3713" s="36">
        <v>3</v>
      </c>
      <c r="AE3713" s="36" t="s">
        <v>10402</v>
      </c>
      <c r="AF3713" s="4"/>
      <c r="AG3713" s="4"/>
      <c r="AH3713" s="4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</row>
    <row r="3714" spans="1:46" ht="15.75" customHeight="1" x14ac:dyDescent="0.35">
      <c r="A3714" s="4">
        <v>2026</v>
      </c>
      <c r="B3714" s="4" t="s">
        <v>147</v>
      </c>
      <c r="C3714" s="4" t="s">
        <v>148</v>
      </c>
      <c r="D3714" s="55">
        <v>46090</v>
      </c>
      <c r="E3714" s="4" t="s">
        <v>6721</v>
      </c>
      <c r="F3714" s="4" t="s">
        <v>3709</v>
      </c>
      <c r="G3714" s="4" t="s">
        <v>37</v>
      </c>
      <c r="H3714" s="4" t="s">
        <v>38</v>
      </c>
      <c r="I3714" s="4" t="s">
        <v>2712</v>
      </c>
      <c r="J3714" s="4">
        <v>4</v>
      </c>
      <c r="K3714" s="55">
        <v>46205</v>
      </c>
      <c r="L3714" s="4" t="s">
        <v>860</v>
      </c>
      <c r="M3714" s="4" t="s">
        <v>6193</v>
      </c>
      <c r="N3714" s="55" t="s">
        <v>3710</v>
      </c>
      <c r="O3714" s="4" t="s">
        <v>10403</v>
      </c>
      <c r="P3714" s="55">
        <v>46205</v>
      </c>
      <c r="Q3714" s="4" t="s">
        <v>10404</v>
      </c>
      <c r="R3714" s="55">
        <v>46205</v>
      </c>
      <c r="S3714" s="4" t="s">
        <v>10405</v>
      </c>
      <c r="T3714" s="7">
        <v>0</v>
      </c>
      <c r="U3714" s="4" t="s">
        <v>150</v>
      </c>
      <c r="V3714" s="4">
        <v>301791</v>
      </c>
      <c r="W3714" s="4" t="s">
        <v>1321</v>
      </c>
      <c r="X3714" s="4">
        <v>301791</v>
      </c>
      <c r="Y3714" s="4" t="s">
        <v>1321</v>
      </c>
      <c r="Z3714" s="4">
        <v>23</v>
      </c>
      <c r="AA3714" s="4" t="s">
        <v>113</v>
      </c>
      <c r="AB3714" s="4">
        <v>2</v>
      </c>
      <c r="AC3714" s="4" t="s">
        <v>1322</v>
      </c>
      <c r="AD3714" s="36">
        <v>5</v>
      </c>
      <c r="AE3714" s="36" t="s">
        <v>1323</v>
      </c>
      <c r="AF3714" s="4"/>
      <c r="AG3714" s="4"/>
      <c r="AH3714" s="4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</row>
    <row r="3715" spans="1:46" ht="15.75" customHeight="1" x14ac:dyDescent="0.35">
      <c r="A3715" s="4">
        <v>2026</v>
      </c>
      <c r="B3715" s="4" t="s">
        <v>34</v>
      </c>
      <c r="C3715" s="4" t="s">
        <v>244</v>
      </c>
      <c r="D3715" s="55">
        <v>46126</v>
      </c>
      <c r="E3715" s="4" t="s">
        <v>3708</v>
      </c>
      <c r="F3715" s="4" t="s">
        <v>3709</v>
      </c>
      <c r="G3715" s="4" t="s">
        <v>37</v>
      </c>
      <c r="H3715" s="4" t="s">
        <v>4538</v>
      </c>
      <c r="I3715" s="4" t="s">
        <v>2948</v>
      </c>
      <c r="J3715" s="4">
        <v>10</v>
      </c>
      <c r="K3715" s="55">
        <v>46209</v>
      </c>
      <c r="L3715" s="4" t="s">
        <v>7513</v>
      </c>
      <c r="M3715" s="4"/>
      <c r="N3715" s="55" t="s">
        <v>4516</v>
      </c>
      <c r="O3715" s="4"/>
      <c r="P3715" s="55"/>
      <c r="Q3715" s="4"/>
      <c r="R3715" s="4"/>
      <c r="S3715" s="4"/>
      <c r="T3715" s="7" t="s">
        <v>10007</v>
      </c>
      <c r="U3715" s="4" t="s">
        <v>246</v>
      </c>
      <c r="V3715" s="7">
        <v>569</v>
      </c>
      <c r="W3715" s="4" t="s">
        <v>10406</v>
      </c>
      <c r="X3715" s="4">
        <v>1771</v>
      </c>
      <c r="Y3715" s="4" t="s">
        <v>10407</v>
      </c>
      <c r="Z3715" s="4" t="s">
        <v>10338</v>
      </c>
      <c r="AA3715" s="4" t="s">
        <v>413</v>
      </c>
      <c r="AB3715" s="4">
        <v>6</v>
      </c>
      <c r="AC3715" s="4" t="s">
        <v>2999</v>
      </c>
      <c r="AD3715" s="36">
        <v>1</v>
      </c>
      <c r="AE3715" s="36" t="s">
        <v>2999</v>
      </c>
      <c r="AF3715" s="4"/>
      <c r="AG3715" s="4"/>
      <c r="AH3715" s="4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</row>
    <row r="3716" spans="1:46" ht="15.75" customHeight="1" x14ac:dyDescent="0.35">
      <c r="A3716" s="4">
        <v>2026</v>
      </c>
      <c r="B3716" s="4" t="s">
        <v>34</v>
      </c>
      <c r="C3716" s="4" t="s">
        <v>244</v>
      </c>
      <c r="D3716" s="55">
        <v>46155</v>
      </c>
      <c r="E3716" s="4" t="s">
        <v>3708</v>
      </c>
      <c r="F3716" s="4" t="s">
        <v>3709</v>
      </c>
      <c r="G3716" s="4" t="s">
        <v>37</v>
      </c>
      <c r="H3716" s="4" t="s">
        <v>4538</v>
      </c>
      <c r="I3716" s="4" t="s">
        <v>2948</v>
      </c>
      <c r="J3716" s="4">
        <v>8</v>
      </c>
      <c r="K3716" s="55">
        <v>46209</v>
      </c>
      <c r="L3716" s="4" t="s">
        <v>7513</v>
      </c>
      <c r="M3716" s="4"/>
      <c r="N3716" s="55" t="s">
        <v>4516</v>
      </c>
      <c r="O3716" s="4"/>
      <c r="P3716" s="55"/>
      <c r="Q3716" s="4"/>
      <c r="R3716" s="4"/>
      <c r="S3716" s="4"/>
      <c r="T3716" s="7" t="s">
        <v>10007</v>
      </c>
      <c r="U3716" s="4" t="s">
        <v>246</v>
      </c>
      <c r="V3716" s="4">
        <v>572</v>
      </c>
      <c r="W3716" s="4" t="s">
        <v>10408</v>
      </c>
      <c r="X3716" s="4">
        <v>1779</v>
      </c>
      <c r="Y3716" s="4" t="s">
        <v>10408</v>
      </c>
      <c r="Z3716" s="4" t="s">
        <v>10409</v>
      </c>
      <c r="AA3716" s="4" t="s">
        <v>72</v>
      </c>
      <c r="AB3716" s="4">
        <v>10</v>
      </c>
      <c r="AC3716" s="4" t="s">
        <v>662</v>
      </c>
      <c r="AD3716" s="36">
        <v>14</v>
      </c>
      <c r="AE3716" s="36" t="s">
        <v>663</v>
      </c>
      <c r="AF3716" s="4"/>
      <c r="AG3716" s="4"/>
      <c r="AH3716" s="4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</row>
    <row r="3717" spans="1:46" ht="15.75" customHeight="1" x14ac:dyDescent="0.35">
      <c r="A3717" s="4">
        <v>2026</v>
      </c>
      <c r="B3717" s="4" t="s">
        <v>34</v>
      </c>
      <c r="C3717" s="4" t="s">
        <v>34</v>
      </c>
      <c r="D3717" s="55">
        <v>46210</v>
      </c>
      <c r="E3717" s="4" t="s">
        <v>4533</v>
      </c>
      <c r="F3717" s="4" t="s">
        <v>3709</v>
      </c>
      <c r="G3717" s="4" t="s">
        <v>1149</v>
      </c>
      <c r="H3717" s="4" t="s">
        <v>4538</v>
      </c>
      <c r="I3717" s="4" t="s">
        <v>748</v>
      </c>
      <c r="J3717" s="4">
        <v>1</v>
      </c>
      <c r="K3717" s="55">
        <v>46213</v>
      </c>
      <c r="L3717" s="4" t="s">
        <v>4540</v>
      </c>
      <c r="M3717" s="4"/>
      <c r="N3717" s="55" t="s">
        <v>4973</v>
      </c>
      <c r="O3717" s="4"/>
      <c r="P3717" s="55"/>
      <c r="Q3717" s="4"/>
      <c r="R3717" s="4"/>
      <c r="S3717" s="4"/>
      <c r="T3717" s="7">
        <v>8</v>
      </c>
      <c r="U3717" s="4" t="s">
        <v>173</v>
      </c>
      <c r="V3717" s="4">
        <v>80</v>
      </c>
      <c r="W3717" s="4" t="s">
        <v>546</v>
      </c>
      <c r="X3717" s="4">
        <v>1089</v>
      </c>
      <c r="Y3717" s="4" t="s">
        <v>546</v>
      </c>
      <c r="Z3717" s="4">
        <v>15</v>
      </c>
      <c r="AA3717" s="4" t="s">
        <v>43</v>
      </c>
      <c r="AB3717" s="4">
        <v>1</v>
      </c>
      <c r="AC3717" s="4" t="s">
        <v>43</v>
      </c>
      <c r="AD3717" s="36">
        <v>22</v>
      </c>
      <c r="AE3717" s="36" t="s">
        <v>171</v>
      </c>
      <c r="AF3717" s="4"/>
      <c r="AG3717" s="4"/>
      <c r="AH3717" s="4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</row>
    <row r="3718" spans="1:46" ht="15.75" customHeight="1" x14ac:dyDescent="0.35">
      <c r="A3718" s="4">
        <v>2026</v>
      </c>
      <c r="B3718" s="4" t="s">
        <v>147</v>
      </c>
      <c r="C3718" s="4" t="s">
        <v>148</v>
      </c>
      <c r="D3718" s="55">
        <v>46212</v>
      </c>
      <c r="E3718" s="4" t="s">
        <v>6721</v>
      </c>
      <c r="F3718" s="4" t="s">
        <v>3709</v>
      </c>
      <c r="G3718" s="4" t="s">
        <v>37</v>
      </c>
      <c r="H3718" s="4" t="s">
        <v>4538</v>
      </c>
      <c r="I3718" s="4" t="s">
        <v>4520</v>
      </c>
      <c r="J3718" s="4">
        <v>1</v>
      </c>
      <c r="K3718" s="55">
        <v>46217</v>
      </c>
      <c r="L3718" s="4" t="s">
        <v>4540</v>
      </c>
      <c r="M3718" s="4" t="s">
        <v>9583</v>
      </c>
      <c r="N3718" s="55" t="s">
        <v>3710</v>
      </c>
      <c r="O3718" s="4"/>
      <c r="P3718" s="55"/>
      <c r="Q3718" s="4"/>
      <c r="R3718" s="4"/>
      <c r="S3718" s="4"/>
      <c r="T3718" s="7" t="s">
        <v>1921</v>
      </c>
      <c r="U3718" s="4" t="s">
        <v>150</v>
      </c>
      <c r="V3718" s="4">
        <v>301174</v>
      </c>
      <c r="W3718" s="4" t="s">
        <v>448</v>
      </c>
      <c r="X3718" s="62">
        <v>301174</v>
      </c>
      <c r="Y3718" s="4" t="s">
        <v>448</v>
      </c>
      <c r="Z3718" s="7">
        <v>13</v>
      </c>
      <c r="AA3718" s="4" t="s">
        <v>314</v>
      </c>
      <c r="AB3718" s="4">
        <v>7</v>
      </c>
      <c r="AC3718" s="4" t="s">
        <v>449</v>
      </c>
      <c r="AD3718" s="36">
        <v>4</v>
      </c>
      <c r="AE3718" s="36" t="s">
        <v>449</v>
      </c>
      <c r="AF3718" s="4"/>
      <c r="AG3718" s="4"/>
      <c r="AH3718" s="4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</row>
    <row r="3719" spans="1:46" ht="15.75" customHeight="1" x14ac:dyDescent="0.35">
      <c r="A3719" s="4">
        <v>2026</v>
      </c>
      <c r="B3719" s="4" t="s">
        <v>147</v>
      </c>
      <c r="C3719" s="4" t="s">
        <v>148</v>
      </c>
      <c r="D3719" s="55">
        <v>46217</v>
      </c>
      <c r="E3719" s="4" t="s">
        <v>6721</v>
      </c>
      <c r="F3719" s="4" t="s">
        <v>3709</v>
      </c>
      <c r="G3719" s="4" t="s">
        <v>37</v>
      </c>
      <c r="H3719" s="4" t="s">
        <v>4538</v>
      </c>
      <c r="I3719" s="4" t="s">
        <v>2755</v>
      </c>
      <c r="J3719" s="4">
        <v>1</v>
      </c>
      <c r="K3719" s="55">
        <v>46217</v>
      </c>
      <c r="L3719" s="4" t="s">
        <v>4540</v>
      </c>
      <c r="M3719" s="4" t="s">
        <v>10410</v>
      </c>
      <c r="N3719" s="55" t="s">
        <v>3710</v>
      </c>
      <c r="O3719" s="4"/>
      <c r="P3719" s="55"/>
      <c r="Q3719" s="4"/>
      <c r="R3719" s="4"/>
      <c r="S3719" s="4"/>
      <c r="T3719" s="7">
        <v>0</v>
      </c>
      <c r="U3719" s="4" t="s">
        <v>150</v>
      </c>
      <c r="V3719" s="4">
        <v>301893</v>
      </c>
      <c r="W3719" s="4" t="s">
        <v>4319</v>
      </c>
      <c r="X3719" s="4">
        <v>301893</v>
      </c>
      <c r="Y3719" s="4" t="s">
        <v>4319</v>
      </c>
      <c r="Z3719" s="4">
        <v>8</v>
      </c>
      <c r="AA3719" s="4" t="s">
        <v>191</v>
      </c>
      <c r="AB3719" s="4">
        <v>9</v>
      </c>
      <c r="AC3719" s="4" t="s">
        <v>260</v>
      </c>
      <c r="AD3719" s="36">
        <v>15</v>
      </c>
      <c r="AE3719" s="36" t="s">
        <v>4320</v>
      </c>
      <c r="AF3719" s="4"/>
      <c r="AG3719" s="4"/>
      <c r="AH3719" s="4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</row>
    <row r="3720" spans="1:46" ht="15.75" customHeight="1" x14ac:dyDescent="0.35">
      <c r="A3720" s="4">
        <v>2026</v>
      </c>
      <c r="B3720" s="4" t="s">
        <v>147</v>
      </c>
      <c r="C3720" s="4" t="s">
        <v>148</v>
      </c>
      <c r="D3720" s="55">
        <v>46217</v>
      </c>
      <c r="E3720" s="4" t="s">
        <v>6721</v>
      </c>
      <c r="F3720" s="4" t="s">
        <v>3709</v>
      </c>
      <c r="G3720" s="4" t="s">
        <v>37</v>
      </c>
      <c r="H3720" s="4" t="s">
        <v>4538</v>
      </c>
      <c r="I3720" s="4" t="s">
        <v>2755</v>
      </c>
      <c r="J3720" s="4">
        <v>1</v>
      </c>
      <c r="K3720" s="55">
        <v>46217</v>
      </c>
      <c r="L3720" s="4" t="s">
        <v>4540</v>
      </c>
      <c r="M3720" s="4" t="s">
        <v>10410</v>
      </c>
      <c r="N3720" s="55" t="s">
        <v>3710</v>
      </c>
      <c r="O3720" s="4"/>
      <c r="P3720" s="55"/>
      <c r="Q3720" s="4"/>
      <c r="R3720" s="4"/>
      <c r="S3720" s="4"/>
      <c r="T3720" s="7">
        <v>0</v>
      </c>
      <c r="U3720" s="4" t="s">
        <v>150</v>
      </c>
      <c r="V3720" s="4">
        <v>300789</v>
      </c>
      <c r="W3720" s="4" t="s">
        <v>2959</v>
      </c>
      <c r="X3720" s="4">
        <v>300789</v>
      </c>
      <c r="Y3720" s="4" t="s">
        <v>2959</v>
      </c>
      <c r="Z3720" s="4">
        <v>8</v>
      </c>
      <c r="AA3720" s="4" t="s">
        <v>191</v>
      </c>
      <c r="AB3720" s="4">
        <v>13</v>
      </c>
      <c r="AC3720" s="4" t="s">
        <v>192</v>
      </c>
      <c r="AD3720" s="36">
        <v>5</v>
      </c>
      <c r="AE3720" s="36" t="s">
        <v>2960</v>
      </c>
      <c r="AF3720" s="4"/>
      <c r="AG3720" s="4"/>
      <c r="AH3720" s="4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</row>
    <row r="3721" spans="1:46" ht="15.75" customHeight="1" x14ac:dyDescent="0.35">
      <c r="A3721" s="4">
        <v>2026</v>
      </c>
      <c r="B3721" s="4" t="s">
        <v>147</v>
      </c>
      <c r="C3721" s="4" t="s">
        <v>148</v>
      </c>
      <c r="D3721" s="55">
        <v>46213</v>
      </c>
      <c r="E3721" s="4" t="s">
        <v>6721</v>
      </c>
      <c r="F3721" s="4" t="s">
        <v>3709</v>
      </c>
      <c r="G3721" s="4" t="s">
        <v>37</v>
      </c>
      <c r="H3721" s="4" t="s">
        <v>4538</v>
      </c>
      <c r="I3721" s="4" t="s">
        <v>3923</v>
      </c>
      <c r="J3721" s="4">
        <v>1</v>
      </c>
      <c r="K3721" s="55">
        <v>46219</v>
      </c>
      <c r="L3721" s="4" t="s">
        <v>4540</v>
      </c>
      <c r="M3721" s="4" t="s">
        <v>9027</v>
      </c>
      <c r="N3721" s="55" t="s">
        <v>3710</v>
      </c>
      <c r="O3721" s="4"/>
      <c r="P3721" s="55"/>
      <c r="Q3721" s="4"/>
      <c r="R3721" s="4"/>
      <c r="S3721" s="4"/>
      <c r="T3721" s="7">
        <v>0</v>
      </c>
      <c r="U3721" s="4" t="s">
        <v>150</v>
      </c>
      <c r="V3721" s="4">
        <v>300913</v>
      </c>
      <c r="W3721" s="4" t="s">
        <v>10411</v>
      </c>
      <c r="X3721" s="4">
        <v>300913</v>
      </c>
      <c r="Y3721" s="4" t="s">
        <v>10411</v>
      </c>
      <c r="Z3721" s="4">
        <v>10</v>
      </c>
      <c r="AA3721" s="4" t="s">
        <v>256</v>
      </c>
      <c r="AB3721" s="4">
        <v>4</v>
      </c>
      <c r="AC3721" s="4" t="s">
        <v>4398</v>
      </c>
      <c r="AD3721" s="36">
        <v>3</v>
      </c>
      <c r="AE3721" s="36" t="s">
        <v>10400</v>
      </c>
      <c r="AF3721" s="4"/>
      <c r="AG3721" s="4"/>
      <c r="AH3721" s="4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</row>
    <row r="3722" spans="1:46" ht="15.75" customHeight="1" x14ac:dyDescent="0.35">
      <c r="A3722" s="4">
        <v>2026</v>
      </c>
      <c r="B3722" s="4" t="s">
        <v>147</v>
      </c>
      <c r="C3722" s="4" t="s">
        <v>148</v>
      </c>
      <c r="D3722" s="55">
        <v>46219</v>
      </c>
      <c r="E3722" s="4" t="s">
        <v>6721</v>
      </c>
      <c r="F3722" s="4" t="s">
        <v>3709</v>
      </c>
      <c r="G3722" s="4" t="s">
        <v>37</v>
      </c>
      <c r="H3722" s="4" t="s">
        <v>4538</v>
      </c>
      <c r="I3722" s="4" t="s">
        <v>4520</v>
      </c>
      <c r="J3722" s="4">
        <v>2</v>
      </c>
      <c r="K3722" s="55">
        <v>46223</v>
      </c>
      <c r="L3722" s="4" t="s">
        <v>7513</v>
      </c>
      <c r="M3722" s="4" t="s">
        <v>9829</v>
      </c>
      <c r="N3722" s="55" t="s">
        <v>3710</v>
      </c>
      <c r="O3722" s="4"/>
      <c r="P3722" s="55"/>
      <c r="Q3722" s="4"/>
      <c r="R3722" s="4"/>
      <c r="S3722" s="4"/>
      <c r="T3722" s="7" t="s">
        <v>1921</v>
      </c>
      <c r="U3722" s="4" t="s">
        <v>150</v>
      </c>
      <c r="V3722" s="4">
        <v>301190</v>
      </c>
      <c r="W3722" s="4" t="s">
        <v>4859</v>
      </c>
      <c r="X3722" s="62">
        <v>301190</v>
      </c>
      <c r="Y3722" s="4" t="s">
        <v>4859</v>
      </c>
      <c r="Z3722" s="7">
        <v>13</v>
      </c>
      <c r="AA3722" s="4" t="s">
        <v>314</v>
      </c>
      <c r="AB3722" s="4">
        <v>9</v>
      </c>
      <c r="AC3722" s="4" t="s">
        <v>808</v>
      </c>
      <c r="AD3722" s="36">
        <v>2</v>
      </c>
      <c r="AE3722" s="36" t="s">
        <v>4860</v>
      </c>
      <c r="AF3722" s="4"/>
      <c r="AG3722" s="4"/>
      <c r="AH3722" s="4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</row>
    <row r="3723" spans="1:46" ht="15.75" customHeight="1" x14ac:dyDescent="0.35">
      <c r="A3723" s="4">
        <v>2026</v>
      </c>
      <c r="B3723" s="4" t="s">
        <v>147</v>
      </c>
      <c r="C3723" s="4" t="s">
        <v>148</v>
      </c>
      <c r="D3723" s="55">
        <v>46225</v>
      </c>
      <c r="E3723" s="4" t="s">
        <v>6721</v>
      </c>
      <c r="F3723" s="4" t="s">
        <v>3709</v>
      </c>
      <c r="G3723" s="4" t="s">
        <v>37</v>
      </c>
      <c r="H3723" s="4" t="s">
        <v>4538</v>
      </c>
      <c r="I3723" s="4" t="s">
        <v>4520</v>
      </c>
      <c r="J3723" s="4">
        <v>1</v>
      </c>
      <c r="K3723" s="55">
        <v>46227</v>
      </c>
      <c r="L3723" s="4" t="s">
        <v>7513</v>
      </c>
      <c r="M3723" s="4" t="s">
        <v>9829</v>
      </c>
      <c r="N3723" s="55" t="s">
        <v>3710</v>
      </c>
      <c r="O3723" s="4"/>
      <c r="P3723" s="55"/>
      <c r="Q3723" s="4"/>
      <c r="R3723" s="4"/>
      <c r="S3723" s="4"/>
      <c r="T3723" s="4" t="s">
        <v>1921</v>
      </c>
      <c r="U3723" s="4" t="s">
        <v>150</v>
      </c>
      <c r="V3723" s="4">
        <v>301195</v>
      </c>
      <c r="W3723" s="4" t="s">
        <v>5299</v>
      </c>
      <c r="X3723" s="4">
        <v>301195</v>
      </c>
      <c r="Y3723" s="4" t="s">
        <v>5299</v>
      </c>
      <c r="Z3723" s="4">
        <v>13</v>
      </c>
      <c r="AA3723" s="4" t="s">
        <v>314</v>
      </c>
      <c r="AB3723" s="4">
        <v>9</v>
      </c>
      <c r="AC3723" s="4" t="s">
        <v>808</v>
      </c>
      <c r="AD3723" s="36">
        <v>7</v>
      </c>
      <c r="AE3723" s="36" t="s">
        <v>5300</v>
      </c>
      <c r="AF3723" s="4"/>
      <c r="AG3723" s="4"/>
      <c r="AH3723" s="4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</row>
    <row r="3724" spans="1:46" ht="15.75" customHeight="1" x14ac:dyDescent="0.35">
      <c r="A3724" s="10"/>
      <c r="B3724" s="6"/>
      <c r="C3724" s="6"/>
      <c r="D3724" s="11"/>
      <c r="E3724" s="6"/>
      <c r="F3724" s="5"/>
      <c r="G3724" s="5"/>
      <c r="H3724" s="6"/>
      <c r="I3724" s="5"/>
      <c r="J3724" s="5"/>
      <c r="K3724" s="11"/>
      <c r="L3724" s="12"/>
      <c r="M3724" s="12"/>
      <c r="N3724" s="3"/>
      <c r="O3724" s="6"/>
      <c r="P3724" s="3"/>
      <c r="Q3724" s="6"/>
      <c r="R3724" s="6"/>
      <c r="S3724" s="6"/>
      <c r="T3724" s="5"/>
      <c r="U3724" s="5"/>
      <c r="V3724" s="5"/>
      <c r="W3724" s="12"/>
      <c r="X3724" s="5"/>
      <c r="Y3724" s="12"/>
      <c r="Z3724" s="5"/>
      <c r="AA3724" s="5"/>
      <c r="AB3724" s="5"/>
      <c r="AC3724" s="5"/>
      <c r="AD3724" s="5"/>
      <c r="AE3724" s="5"/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</row>
    <row r="3725" spans="1:46" ht="15.75" customHeight="1" x14ac:dyDescent="0.35">
      <c r="A3725" s="10"/>
      <c r="B3725" s="6"/>
      <c r="C3725" s="6"/>
      <c r="D3725" s="11"/>
      <c r="E3725" s="6"/>
      <c r="F3725" s="5"/>
      <c r="G3725" s="5"/>
      <c r="H3725" s="6"/>
      <c r="I3725" s="5"/>
      <c r="J3725" s="5"/>
      <c r="K3725" s="11"/>
      <c r="L3725" s="12"/>
      <c r="M3725" s="12"/>
      <c r="N3725" s="3"/>
      <c r="O3725" s="6"/>
      <c r="P3725" s="3"/>
      <c r="Q3725" s="6"/>
      <c r="R3725" s="6"/>
      <c r="S3725" s="6"/>
      <c r="T3725" s="5"/>
      <c r="U3725" s="5"/>
      <c r="V3725" s="5"/>
      <c r="W3725" s="12"/>
      <c r="X3725" s="5"/>
      <c r="Y3725" s="12"/>
      <c r="Z3725" s="5"/>
      <c r="AA3725" s="5"/>
      <c r="AB3725" s="5"/>
      <c r="AC3725" s="5"/>
      <c r="AD3725" s="5"/>
      <c r="AE3725" s="5"/>
      <c r="AF3725" s="6"/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/>
      <c r="AR3725" s="6"/>
      <c r="AS3725" s="6"/>
      <c r="AT3725" s="6"/>
    </row>
    <row r="3726" spans="1:46" ht="15.75" customHeight="1" x14ac:dyDescent="0.35">
      <c r="A3726" s="10"/>
      <c r="B3726" s="6"/>
      <c r="C3726" s="6"/>
      <c r="D3726" s="11"/>
      <c r="E3726" s="6"/>
      <c r="F3726" s="5"/>
      <c r="G3726" s="5"/>
      <c r="H3726" s="6"/>
      <c r="I3726" s="5"/>
      <c r="J3726" s="5"/>
      <c r="K3726" s="11"/>
      <c r="L3726" s="12"/>
      <c r="M3726" s="12"/>
      <c r="N3726" s="3"/>
      <c r="O3726" s="6"/>
      <c r="P3726" s="3"/>
      <c r="Q3726" s="6"/>
      <c r="R3726" s="6"/>
      <c r="S3726" s="6"/>
      <c r="T3726" s="5"/>
      <c r="U3726" s="5"/>
      <c r="V3726" s="5"/>
      <c r="W3726" s="12"/>
      <c r="X3726" s="5"/>
      <c r="Y3726" s="12"/>
      <c r="Z3726" s="5"/>
      <c r="AA3726" s="5"/>
      <c r="AB3726" s="5"/>
      <c r="AC3726" s="5"/>
      <c r="AD3726" s="5"/>
      <c r="AE3726" s="5"/>
      <c r="AF3726" s="6"/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  <c r="AS3726" s="6"/>
      <c r="AT3726" s="6"/>
    </row>
    <row r="3727" spans="1:46" ht="15.75" customHeight="1" x14ac:dyDescent="0.35">
      <c r="A3727" s="10"/>
      <c r="B3727" s="6"/>
      <c r="C3727" s="6"/>
      <c r="D3727" s="11"/>
      <c r="E3727" s="6"/>
      <c r="F3727" s="5"/>
      <c r="G3727" s="5"/>
      <c r="H3727" s="6"/>
      <c r="I3727" s="5"/>
      <c r="J3727" s="5"/>
      <c r="K3727" s="11"/>
      <c r="L3727" s="12"/>
      <c r="M3727" s="12"/>
      <c r="N3727" s="3"/>
      <c r="O3727" s="6"/>
      <c r="P3727" s="3"/>
      <c r="Q3727" s="6"/>
      <c r="R3727" s="6"/>
      <c r="S3727" s="6"/>
      <c r="T3727" s="5"/>
      <c r="U3727" s="5"/>
      <c r="V3727" s="5"/>
      <c r="W3727" s="12"/>
      <c r="X3727" s="5"/>
      <c r="Y3727" s="12"/>
      <c r="Z3727" s="5"/>
      <c r="AA3727" s="5"/>
      <c r="AB3727" s="5"/>
      <c r="AC3727" s="5"/>
      <c r="AD3727" s="5"/>
      <c r="AE3727" s="5"/>
      <c r="AF3727" s="6"/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  <c r="AS3727" s="6"/>
      <c r="AT3727" s="6"/>
    </row>
    <row r="3728" spans="1:46" ht="15.75" customHeight="1" x14ac:dyDescent="0.35">
      <c r="A3728" s="10"/>
      <c r="B3728" s="6"/>
      <c r="C3728" s="6"/>
      <c r="D3728" s="11"/>
      <c r="E3728" s="6"/>
      <c r="F3728" s="5"/>
      <c r="G3728" s="5"/>
      <c r="H3728" s="6"/>
      <c r="I3728" s="5"/>
      <c r="J3728" s="5"/>
      <c r="K3728" s="11"/>
      <c r="L3728" s="12"/>
      <c r="M3728" s="12"/>
      <c r="N3728" s="3"/>
      <c r="O3728" s="6"/>
      <c r="P3728" s="3"/>
      <c r="Q3728" s="6"/>
      <c r="R3728" s="6"/>
      <c r="S3728" s="6"/>
      <c r="T3728" s="5"/>
      <c r="U3728" s="5"/>
      <c r="V3728" s="5"/>
      <c r="W3728" s="12"/>
      <c r="X3728" s="5"/>
      <c r="Y3728" s="12"/>
      <c r="Z3728" s="5"/>
      <c r="AA3728" s="5"/>
      <c r="AB3728" s="5"/>
      <c r="AC3728" s="5"/>
      <c r="AD3728" s="5"/>
      <c r="AE3728" s="5"/>
      <c r="AF3728" s="6"/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</row>
    <row r="3729" spans="1:46" ht="15.75" customHeight="1" x14ac:dyDescent="0.35">
      <c r="A3729" s="10"/>
      <c r="B3729" s="6"/>
      <c r="C3729" s="6"/>
      <c r="D3729" s="11"/>
      <c r="E3729" s="6"/>
      <c r="F3729" s="5"/>
      <c r="G3729" s="5"/>
      <c r="H3729" s="6"/>
      <c r="I3729" s="5"/>
      <c r="J3729" s="5"/>
      <c r="K3729" s="11"/>
      <c r="L3729" s="12"/>
      <c r="M3729" s="12"/>
      <c r="N3729" s="3"/>
      <c r="O3729" s="6"/>
      <c r="P3729" s="3"/>
      <c r="Q3729" s="6"/>
      <c r="R3729" s="6"/>
      <c r="S3729" s="6"/>
      <c r="T3729" s="5"/>
      <c r="U3729" s="5"/>
      <c r="V3729" s="5"/>
      <c r="W3729" s="12"/>
      <c r="X3729" s="5"/>
      <c r="Y3729" s="12"/>
      <c r="Z3729" s="5"/>
      <c r="AA3729" s="5"/>
      <c r="AB3729" s="5"/>
      <c r="AC3729" s="5"/>
      <c r="AD3729" s="5"/>
      <c r="AE3729" s="5"/>
      <c r="AF3729" s="6"/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</row>
    <row r="3730" spans="1:46" ht="15.75" customHeight="1" x14ac:dyDescent="0.35">
      <c r="A3730" s="10"/>
      <c r="B3730" s="6"/>
      <c r="C3730" s="6"/>
      <c r="D3730" s="11"/>
      <c r="E3730" s="6"/>
      <c r="F3730" s="5"/>
      <c r="G3730" s="5"/>
      <c r="H3730" s="6"/>
      <c r="I3730" s="5"/>
      <c r="J3730" s="5"/>
      <c r="K3730" s="11"/>
      <c r="L3730" s="12"/>
      <c r="M3730" s="12"/>
      <c r="N3730" s="3"/>
      <c r="O3730" s="6"/>
      <c r="P3730" s="3"/>
      <c r="Q3730" s="6"/>
      <c r="R3730" s="6"/>
      <c r="S3730" s="6"/>
      <c r="T3730" s="5"/>
      <c r="U3730" s="5"/>
      <c r="V3730" s="5"/>
      <c r="W3730" s="12"/>
      <c r="X3730" s="5"/>
      <c r="Y3730" s="12"/>
      <c r="Z3730" s="5"/>
      <c r="AA3730" s="5"/>
      <c r="AB3730" s="5"/>
      <c r="AC3730" s="5"/>
      <c r="AD3730" s="5"/>
      <c r="AE3730" s="5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</row>
    <row r="3731" spans="1:46" ht="15.75" customHeight="1" x14ac:dyDescent="0.35">
      <c r="A3731" s="10"/>
      <c r="B3731" s="6"/>
      <c r="C3731" s="6"/>
      <c r="D3731" s="11"/>
      <c r="E3731" s="6"/>
      <c r="F3731" s="5"/>
      <c r="G3731" s="5"/>
      <c r="H3731" s="6"/>
      <c r="I3731" s="5"/>
      <c r="J3731" s="5"/>
      <c r="K3731" s="11"/>
      <c r="L3731" s="12"/>
      <c r="M3731" s="12"/>
      <c r="N3731" s="3"/>
      <c r="O3731" s="6"/>
      <c r="P3731" s="3"/>
      <c r="Q3731" s="6"/>
      <c r="R3731" s="6"/>
      <c r="S3731" s="6"/>
      <c r="T3731" s="5"/>
      <c r="U3731" s="5"/>
      <c r="V3731" s="5"/>
      <c r="W3731" s="12"/>
      <c r="X3731" s="5"/>
      <c r="Y3731" s="12"/>
      <c r="Z3731" s="5"/>
      <c r="AA3731" s="5"/>
      <c r="AB3731" s="5"/>
      <c r="AC3731" s="5"/>
      <c r="AD3731" s="5"/>
      <c r="AE3731" s="5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</row>
    <row r="3732" spans="1:46" ht="15.75" customHeight="1" x14ac:dyDescent="0.35">
      <c r="A3732" s="10"/>
      <c r="B3732" s="6"/>
      <c r="C3732" s="6"/>
      <c r="D3732" s="11"/>
      <c r="E3732" s="6"/>
      <c r="F3732" s="5"/>
      <c r="G3732" s="5"/>
      <c r="H3732" s="6"/>
      <c r="I3732" s="5"/>
      <c r="J3732" s="5"/>
      <c r="K3732" s="11"/>
      <c r="L3732" s="12"/>
      <c r="M3732" s="12"/>
      <c r="N3732" s="3"/>
      <c r="O3732" s="6"/>
      <c r="P3732" s="3"/>
      <c r="Q3732" s="6"/>
      <c r="R3732" s="6"/>
      <c r="S3732" s="6"/>
      <c r="T3732" s="5"/>
      <c r="U3732" s="5"/>
      <c r="V3732" s="5"/>
      <c r="W3732" s="12"/>
      <c r="X3732" s="5"/>
      <c r="Y3732" s="12"/>
      <c r="Z3732" s="5"/>
      <c r="AA3732" s="5"/>
      <c r="AB3732" s="5"/>
      <c r="AC3732" s="5"/>
      <c r="AD3732" s="5"/>
      <c r="AE3732" s="5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</row>
    <row r="3733" spans="1:46" ht="15.75" customHeight="1" x14ac:dyDescent="0.35">
      <c r="A3733" s="10"/>
      <c r="B3733" s="6"/>
      <c r="C3733" s="6"/>
      <c r="D3733" s="11"/>
      <c r="E3733" s="6"/>
      <c r="F3733" s="5"/>
      <c r="G3733" s="5"/>
      <c r="H3733" s="6"/>
      <c r="I3733" s="5"/>
      <c r="J3733" s="5"/>
      <c r="K3733" s="11"/>
      <c r="L3733" s="12"/>
      <c r="M3733" s="12"/>
      <c r="N3733" s="3"/>
      <c r="O3733" s="6"/>
      <c r="P3733" s="3"/>
      <c r="Q3733" s="6"/>
      <c r="R3733" s="6"/>
      <c r="S3733" s="6"/>
      <c r="T3733" s="5"/>
      <c r="U3733" s="5"/>
      <c r="V3733" s="5"/>
      <c r="W3733" s="12"/>
      <c r="X3733" s="5"/>
      <c r="Y3733" s="12"/>
      <c r="Z3733" s="5"/>
      <c r="AA3733" s="5"/>
      <c r="AB3733" s="5"/>
      <c r="AC3733" s="5"/>
      <c r="AD3733" s="5"/>
      <c r="AE3733" s="5"/>
      <c r="AF3733" s="6"/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</row>
    <row r="3734" spans="1:46" ht="15.75" customHeight="1" x14ac:dyDescent="0.35">
      <c r="A3734" s="10"/>
      <c r="B3734" s="6"/>
      <c r="C3734" s="6"/>
      <c r="D3734" s="11"/>
      <c r="E3734" s="6"/>
      <c r="F3734" s="5"/>
      <c r="G3734" s="5"/>
      <c r="H3734" s="6"/>
      <c r="I3734" s="5"/>
      <c r="J3734" s="5"/>
      <c r="K3734" s="11"/>
      <c r="L3734" s="12"/>
      <c r="M3734" s="12"/>
      <c r="N3734" s="3"/>
      <c r="O3734" s="6"/>
      <c r="P3734" s="3"/>
      <c r="Q3734" s="6"/>
      <c r="R3734" s="6"/>
      <c r="S3734" s="6"/>
      <c r="T3734" s="5"/>
      <c r="U3734" s="5"/>
      <c r="V3734" s="5"/>
      <c r="W3734" s="12"/>
      <c r="X3734" s="5"/>
      <c r="Y3734" s="12"/>
      <c r="Z3734" s="5"/>
      <c r="AA3734" s="5"/>
      <c r="AB3734" s="5"/>
      <c r="AC3734" s="5"/>
      <c r="AD3734" s="5"/>
      <c r="AE3734" s="5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</row>
    <row r="3735" spans="1:46" ht="15.75" customHeight="1" x14ac:dyDescent="0.35">
      <c r="A3735" s="10"/>
      <c r="B3735" s="6"/>
      <c r="C3735" s="6"/>
      <c r="D3735" s="11"/>
      <c r="E3735" s="6"/>
      <c r="F3735" s="5"/>
      <c r="G3735" s="5"/>
      <c r="H3735" s="6"/>
      <c r="I3735" s="5"/>
      <c r="J3735" s="5"/>
      <c r="K3735" s="11"/>
      <c r="L3735" s="12"/>
      <c r="M3735" s="12"/>
      <c r="N3735" s="3"/>
      <c r="O3735" s="6"/>
      <c r="P3735" s="3"/>
      <c r="Q3735" s="6"/>
      <c r="R3735" s="6"/>
      <c r="S3735" s="6"/>
      <c r="T3735" s="5"/>
      <c r="U3735" s="5"/>
      <c r="V3735" s="5"/>
      <c r="W3735" s="12"/>
      <c r="X3735" s="5"/>
      <c r="Y3735" s="12"/>
      <c r="Z3735" s="5"/>
      <c r="AA3735" s="5"/>
      <c r="AB3735" s="5"/>
      <c r="AC3735" s="5"/>
      <c r="AD3735" s="5"/>
      <c r="AE3735" s="5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</row>
    <row r="3736" spans="1:46" ht="15.75" customHeight="1" x14ac:dyDescent="0.35">
      <c r="A3736" s="10"/>
      <c r="B3736" s="6"/>
      <c r="C3736" s="6"/>
      <c r="D3736" s="11"/>
      <c r="E3736" s="6"/>
      <c r="F3736" s="5"/>
      <c r="G3736" s="5"/>
      <c r="H3736" s="6"/>
      <c r="I3736" s="5"/>
      <c r="J3736" s="5"/>
      <c r="K3736" s="11"/>
      <c r="L3736" s="12"/>
      <c r="M3736" s="12"/>
      <c r="N3736" s="3"/>
      <c r="O3736" s="6"/>
      <c r="P3736" s="3"/>
      <c r="Q3736" s="6"/>
      <c r="R3736" s="6"/>
      <c r="S3736" s="6"/>
      <c r="T3736" s="5"/>
      <c r="U3736" s="5"/>
      <c r="V3736" s="5"/>
      <c r="W3736" s="12"/>
      <c r="X3736" s="5"/>
      <c r="Y3736" s="12"/>
      <c r="Z3736" s="5"/>
      <c r="AA3736" s="5"/>
      <c r="AB3736" s="5"/>
      <c r="AC3736" s="5"/>
      <c r="AD3736" s="5"/>
      <c r="AE3736" s="5"/>
      <c r="AF3736" s="6"/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</row>
    <row r="3737" spans="1:46" ht="15.75" customHeight="1" x14ac:dyDescent="0.35">
      <c r="A3737" s="10"/>
      <c r="B3737" s="6"/>
      <c r="C3737" s="6"/>
      <c r="D3737" s="11"/>
      <c r="E3737" s="6"/>
      <c r="F3737" s="5"/>
      <c r="G3737" s="5"/>
      <c r="H3737" s="6"/>
      <c r="I3737" s="5"/>
      <c r="J3737" s="5"/>
      <c r="K3737" s="11"/>
      <c r="L3737" s="12"/>
      <c r="M3737" s="12"/>
      <c r="N3737" s="3"/>
      <c r="O3737" s="6"/>
      <c r="P3737" s="3"/>
      <c r="Q3737" s="6"/>
      <c r="R3737" s="6"/>
      <c r="S3737" s="6"/>
      <c r="T3737" s="5"/>
      <c r="U3737" s="5"/>
      <c r="V3737" s="5"/>
      <c r="W3737" s="12"/>
      <c r="X3737" s="5"/>
      <c r="Y3737" s="12"/>
      <c r="Z3737" s="5"/>
      <c r="AA3737" s="5"/>
      <c r="AB3737" s="5"/>
      <c r="AC3737" s="5"/>
      <c r="AD3737" s="5"/>
      <c r="AE3737" s="5"/>
      <c r="AF3737" s="6"/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</row>
    <row r="3738" spans="1:46" ht="15.75" customHeight="1" x14ac:dyDescent="0.35">
      <c r="A3738" s="10"/>
      <c r="B3738" s="6"/>
      <c r="C3738" s="6"/>
      <c r="D3738" s="11"/>
      <c r="E3738" s="6"/>
      <c r="F3738" s="5"/>
      <c r="G3738" s="5"/>
      <c r="H3738" s="6"/>
      <c r="I3738" s="5"/>
      <c r="J3738" s="5"/>
      <c r="K3738" s="11"/>
      <c r="L3738" s="12"/>
      <c r="M3738" s="12"/>
      <c r="N3738" s="3"/>
      <c r="O3738" s="6"/>
      <c r="P3738" s="3"/>
      <c r="Q3738" s="6"/>
      <c r="R3738" s="6"/>
      <c r="S3738" s="6"/>
      <c r="T3738" s="5"/>
      <c r="U3738" s="5"/>
      <c r="V3738" s="5"/>
      <c r="W3738" s="12"/>
      <c r="X3738" s="5"/>
      <c r="Y3738" s="12"/>
      <c r="Z3738" s="5"/>
      <c r="AA3738" s="5"/>
      <c r="AB3738" s="5"/>
      <c r="AC3738" s="5"/>
      <c r="AD3738" s="5"/>
      <c r="AE3738" s="5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</row>
    <row r="3739" spans="1:46" ht="15.75" customHeight="1" x14ac:dyDescent="0.35">
      <c r="A3739" s="10"/>
      <c r="B3739" s="6"/>
      <c r="C3739" s="6"/>
      <c r="D3739" s="11"/>
      <c r="E3739" s="6"/>
      <c r="F3739" s="5"/>
      <c r="G3739" s="5"/>
      <c r="H3739" s="6"/>
      <c r="I3739" s="5"/>
      <c r="J3739" s="5"/>
      <c r="K3739" s="11"/>
      <c r="L3739" s="12"/>
      <c r="M3739" s="12"/>
      <c r="N3739" s="3"/>
      <c r="O3739" s="6"/>
      <c r="P3739" s="3"/>
      <c r="Q3739" s="6"/>
      <c r="R3739" s="6"/>
      <c r="S3739" s="6"/>
      <c r="T3739" s="5"/>
      <c r="U3739" s="5"/>
      <c r="V3739" s="5"/>
      <c r="W3739" s="12"/>
      <c r="X3739" s="5"/>
      <c r="Y3739" s="12"/>
      <c r="Z3739" s="5"/>
      <c r="AA3739" s="5"/>
      <c r="AB3739" s="5"/>
      <c r="AC3739" s="5"/>
      <c r="AD3739" s="5"/>
      <c r="AE3739" s="5"/>
      <c r="AF3739" s="6"/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  <c r="AS3739" s="6"/>
      <c r="AT3739" s="6"/>
    </row>
    <row r="3740" spans="1:46" ht="15.75" customHeight="1" x14ac:dyDescent="0.35">
      <c r="A3740" s="10"/>
      <c r="B3740" s="6"/>
      <c r="C3740" s="6"/>
      <c r="D3740" s="11"/>
      <c r="E3740" s="6"/>
      <c r="F3740" s="5"/>
      <c r="G3740" s="5"/>
      <c r="H3740" s="6"/>
      <c r="I3740" s="5"/>
      <c r="J3740" s="5"/>
      <c r="K3740" s="11"/>
      <c r="L3740" s="12"/>
      <c r="M3740" s="12"/>
      <c r="N3740" s="3"/>
      <c r="O3740" s="6"/>
      <c r="P3740" s="3"/>
      <c r="Q3740" s="6"/>
      <c r="R3740" s="6"/>
      <c r="S3740" s="6"/>
      <c r="T3740" s="5"/>
      <c r="U3740" s="5"/>
      <c r="V3740" s="5"/>
      <c r="W3740" s="12"/>
      <c r="X3740" s="5"/>
      <c r="Y3740" s="12"/>
      <c r="Z3740" s="5"/>
      <c r="AA3740" s="5"/>
      <c r="AB3740" s="5"/>
      <c r="AC3740" s="5"/>
      <c r="AD3740" s="5"/>
      <c r="AE3740" s="5"/>
      <c r="AF3740" s="6"/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  <c r="AS3740" s="6"/>
      <c r="AT3740" s="6"/>
    </row>
    <row r="3741" spans="1:46" ht="15.75" customHeight="1" x14ac:dyDescent="0.35">
      <c r="A3741" s="10"/>
      <c r="B3741" s="6"/>
      <c r="C3741" s="6"/>
      <c r="D3741" s="11"/>
      <c r="E3741" s="6"/>
      <c r="F3741" s="5"/>
      <c r="G3741" s="5"/>
      <c r="H3741" s="6"/>
      <c r="I3741" s="5"/>
      <c r="J3741" s="5"/>
      <c r="K3741" s="11"/>
      <c r="L3741" s="12"/>
      <c r="M3741" s="12"/>
      <c r="N3741" s="3"/>
      <c r="O3741" s="6"/>
      <c r="P3741" s="3"/>
      <c r="Q3741" s="6"/>
      <c r="R3741" s="6"/>
      <c r="S3741" s="6"/>
      <c r="T3741" s="5"/>
      <c r="U3741" s="5"/>
      <c r="V3741" s="5"/>
      <c r="W3741" s="12"/>
      <c r="X3741" s="5"/>
      <c r="Y3741" s="12"/>
      <c r="Z3741" s="5"/>
      <c r="AA3741" s="5"/>
      <c r="AB3741" s="5"/>
      <c r="AC3741" s="5"/>
      <c r="AD3741" s="5"/>
      <c r="AE3741" s="5"/>
      <c r="AF3741" s="6"/>
      <c r="AG3741" s="6"/>
      <c r="AH3741" s="6"/>
      <c r="AI3741" s="6"/>
      <c r="AJ3741" s="6"/>
      <c r="AK3741" s="6"/>
      <c r="AL3741" s="6"/>
      <c r="AM3741" s="6"/>
      <c r="AN3741" s="6"/>
      <c r="AO3741" s="6"/>
      <c r="AP3741" s="6"/>
      <c r="AQ3741" s="6"/>
      <c r="AR3741" s="6"/>
      <c r="AS3741" s="6"/>
      <c r="AT3741" s="6"/>
    </row>
    <row r="3742" spans="1:46" ht="15.75" customHeight="1" x14ac:dyDescent="0.35">
      <c r="A3742" s="10"/>
      <c r="B3742" s="6"/>
      <c r="C3742" s="6"/>
      <c r="D3742" s="11"/>
      <c r="E3742" s="6"/>
      <c r="F3742" s="5"/>
      <c r="G3742" s="5"/>
      <c r="H3742" s="6"/>
      <c r="I3742" s="5"/>
      <c r="J3742" s="5"/>
      <c r="K3742" s="11"/>
      <c r="L3742" s="12"/>
      <c r="M3742" s="12"/>
      <c r="N3742" s="3"/>
      <c r="O3742" s="6"/>
      <c r="P3742" s="3"/>
      <c r="Q3742" s="6"/>
      <c r="R3742" s="6"/>
      <c r="S3742" s="6"/>
      <c r="T3742" s="5"/>
      <c r="U3742" s="5"/>
      <c r="V3742" s="5"/>
      <c r="W3742" s="12"/>
      <c r="X3742" s="5"/>
      <c r="Y3742" s="12"/>
      <c r="Z3742" s="5"/>
      <c r="AA3742" s="5"/>
      <c r="AB3742" s="5"/>
      <c r="AC3742" s="5"/>
      <c r="AD3742" s="5"/>
      <c r="AE3742" s="5"/>
      <c r="AF3742" s="6"/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</row>
    <row r="3743" spans="1:46" ht="15.75" customHeight="1" x14ac:dyDescent="0.35">
      <c r="A3743" s="10"/>
      <c r="B3743" s="6"/>
      <c r="C3743" s="6"/>
      <c r="D3743" s="11"/>
      <c r="E3743" s="6"/>
      <c r="F3743" s="5"/>
      <c r="G3743" s="5"/>
      <c r="H3743" s="6"/>
      <c r="I3743" s="5"/>
      <c r="J3743" s="5"/>
      <c r="K3743" s="11"/>
      <c r="L3743" s="12"/>
      <c r="M3743" s="12"/>
      <c r="N3743" s="3"/>
      <c r="O3743" s="6"/>
      <c r="P3743" s="3"/>
      <c r="Q3743" s="6"/>
      <c r="R3743" s="6"/>
      <c r="S3743" s="6"/>
      <c r="T3743" s="5"/>
      <c r="U3743" s="5"/>
      <c r="V3743" s="5"/>
      <c r="W3743" s="12"/>
      <c r="X3743" s="5"/>
      <c r="Y3743" s="12"/>
      <c r="Z3743" s="5"/>
      <c r="AA3743" s="5"/>
      <c r="AB3743" s="5"/>
      <c r="AC3743" s="5"/>
      <c r="AD3743" s="5"/>
      <c r="AE3743" s="5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</row>
    <row r="3744" spans="1:46" ht="15.75" customHeight="1" x14ac:dyDescent="0.35">
      <c r="A3744" s="10"/>
      <c r="B3744" s="6"/>
      <c r="C3744" s="6"/>
      <c r="D3744" s="11"/>
      <c r="E3744" s="6"/>
      <c r="F3744" s="5"/>
      <c r="G3744" s="5"/>
      <c r="H3744" s="6"/>
      <c r="I3744" s="5"/>
      <c r="J3744" s="5"/>
      <c r="K3744" s="11"/>
      <c r="L3744" s="12"/>
      <c r="M3744" s="12"/>
      <c r="N3744" s="3"/>
      <c r="O3744" s="6"/>
      <c r="P3744" s="3"/>
      <c r="Q3744" s="6"/>
      <c r="R3744" s="6"/>
      <c r="S3744" s="6"/>
      <c r="T3744" s="5"/>
      <c r="U3744" s="5"/>
      <c r="V3744" s="5"/>
      <c r="W3744" s="12"/>
      <c r="X3744" s="5"/>
      <c r="Y3744" s="12"/>
      <c r="Z3744" s="5"/>
      <c r="AA3744" s="5"/>
      <c r="AB3744" s="5"/>
      <c r="AC3744" s="5"/>
      <c r="AD3744" s="5"/>
      <c r="AE3744" s="5"/>
      <c r="AF3744" s="6"/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</row>
    <row r="3745" spans="1:46" ht="15.75" customHeight="1" x14ac:dyDescent="0.35">
      <c r="A3745" s="10"/>
      <c r="B3745" s="6"/>
      <c r="C3745" s="6"/>
      <c r="D3745" s="11"/>
      <c r="E3745" s="6"/>
      <c r="F3745" s="5"/>
      <c r="G3745" s="5"/>
      <c r="H3745" s="6"/>
      <c r="I3745" s="5"/>
      <c r="J3745" s="5"/>
      <c r="K3745" s="11"/>
      <c r="L3745" s="12"/>
      <c r="M3745" s="12"/>
      <c r="N3745" s="3"/>
      <c r="O3745" s="6"/>
      <c r="P3745" s="3"/>
      <c r="Q3745" s="6"/>
      <c r="R3745" s="6"/>
      <c r="S3745" s="6"/>
      <c r="T3745" s="5"/>
      <c r="U3745" s="5"/>
      <c r="V3745" s="5"/>
      <c r="W3745" s="12"/>
      <c r="X3745" s="5"/>
      <c r="Y3745" s="12"/>
      <c r="Z3745" s="5"/>
      <c r="AA3745" s="5"/>
      <c r="AB3745" s="5"/>
      <c r="AC3745" s="5"/>
      <c r="AD3745" s="5"/>
      <c r="AE3745" s="5"/>
      <c r="AF3745" s="6"/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  <c r="AS3745" s="6"/>
      <c r="AT3745" s="6"/>
    </row>
    <row r="3746" spans="1:46" ht="15.75" customHeight="1" x14ac:dyDescent="0.35">
      <c r="A3746" s="10"/>
      <c r="B3746" s="6"/>
      <c r="C3746" s="6"/>
      <c r="D3746" s="11"/>
      <c r="E3746" s="6"/>
      <c r="F3746" s="5"/>
      <c r="G3746" s="5"/>
      <c r="H3746" s="6"/>
      <c r="I3746" s="5"/>
      <c r="J3746" s="5"/>
      <c r="K3746" s="11"/>
      <c r="L3746" s="12"/>
      <c r="M3746" s="12"/>
      <c r="N3746" s="3"/>
      <c r="O3746" s="6"/>
      <c r="P3746" s="3"/>
      <c r="Q3746" s="6"/>
      <c r="R3746" s="6"/>
      <c r="S3746" s="6"/>
      <c r="T3746" s="5"/>
      <c r="U3746" s="5"/>
      <c r="V3746" s="5"/>
      <c r="W3746" s="12"/>
      <c r="X3746" s="5"/>
      <c r="Y3746" s="12"/>
      <c r="Z3746" s="5"/>
      <c r="AA3746" s="5"/>
      <c r="AB3746" s="5"/>
      <c r="AC3746" s="5"/>
      <c r="AD3746" s="5"/>
      <c r="AE3746" s="5"/>
      <c r="AF3746" s="6"/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</row>
    <row r="3747" spans="1:46" ht="15.75" customHeight="1" x14ac:dyDescent="0.35">
      <c r="A3747" s="10"/>
      <c r="B3747" s="6"/>
      <c r="C3747" s="6"/>
      <c r="D3747" s="11"/>
      <c r="E3747" s="6"/>
      <c r="F3747" s="5"/>
      <c r="G3747" s="5"/>
      <c r="H3747" s="6"/>
      <c r="I3747" s="5"/>
      <c r="J3747" s="5"/>
      <c r="K3747" s="11"/>
      <c r="L3747" s="12"/>
      <c r="M3747" s="12"/>
      <c r="N3747" s="3"/>
      <c r="O3747" s="6"/>
      <c r="P3747" s="3"/>
      <c r="Q3747" s="6"/>
      <c r="R3747" s="6"/>
      <c r="S3747" s="6"/>
      <c r="T3747" s="5"/>
      <c r="U3747" s="5"/>
      <c r="V3747" s="5"/>
      <c r="W3747" s="12"/>
      <c r="X3747" s="5"/>
      <c r="Y3747" s="12"/>
      <c r="Z3747" s="5"/>
      <c r="AA3747" s="5"/>
      <c r="AB3747" s="5"/>
      <c r="AC3747" s="5"/>
      <c r="AD3747" s="5"/>
      <c r="AE3747" s="5"/>
      <c r="AF3747" s="6"/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</row>
    <row r="3748" spans="1:46" ht="15.75" customHeight="1" x14ac:dyDescent="0.35">
      <c r="A3748" s="10"/>
      <c r="B3748" s="6"/>
      <c r="C3748" s="6"/>
      <c r="D3748" s="11"/>
      <c r="E3748" s="6"/>
      <c r="F3748" s="5"/>
      <c r="G3748" s="5"/>
      <c r="H3748" s="6"/>
      <c r="I3748" s="5"/>
      <c r="J3748" s="5"/>
      <c r="K3748" s="11"/>
      <c r="L3748" s="12"/>
      <c r="M3748" s="12"/>
      <c r="N3748" s="3"/>
      <c r="O3748" s="6"/>
      <c r="P3748" s="3"/>
      <c r="Q3748" s="6"/>
      <c r="R3748" s="6"/>
      <c r="S3748" s="6"/>
      <c r="T3748" s="5"/>
      <c r="U3748" s="5"/>
      <c r="V3748" s="5"/>
      <c r="W3748" s="12"/>
      <c r="X3748" s="5"/>
      <c r="Y3748" s="12"/>
      <c r="Z3748" s="5"/>
      <c r="AA3748" s="5"/>
      <c r="AB3748" s="5"/>
      <c r="AC3748" s="5"/>
      <c r="AD3748" s="5"/>
      <c r="AE3748" s="5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</row>
    <row r="3749" spans="1:46" ht="15.75" customHeight="1" x14ac:dyDescent="0.35">
      <c r="A3749" s="10"/>
      <c r="B3749" s="6"/>
      <c r="C3749" s="6"/>
      <c r="D3749" s="11"/>
      <c r="E3749" s="6"/>
      <c r="F3749" s="5"/>
      <c r="G3749" s="5"/>
      <c r="H3749" s="6"/>
      <c r="I3749" s="5"/>
      <c r="J3749" s="5"/>
      <c r="K3749" s="11"/>
      <c r="L3749" s="12"/>
      <c r="M3749" s="12"/>
      <c r="N3749" s="3"/>
      <c r="O3749" s="6"/>
      <c r="P3749" s="3"/>
      <c r="Q3749" s="6"/>
      <c r="R3749" s="6"/>
      <c r="S3749" s="6"/>
      <c r="T3749" s="5"/>
      <c r="U3749" s="5"/>
      <c r="V3749" s="5"/>
      <c r="W3749" s="12"/>
      <c r="X3749" s="5"/>
      <c r="Y3749" s="12"/>
      <c r="Z3749" s="5"/>
      <c r="AA3749" s="5"/>
      <c r="AB3749" s="5"/>
      <c r="AC3749" s="5"/>
      <c r="AD3749" s="5"/>
      <c r="AE3749" s="5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</row>
    <row r="3750" spans="1:46" ht="15.75" customHeight="1" x14ac:dyDescent="0.35">
      <c r="A3750" s="10"/>
      <c r="B3750" s="6"/>
      <c r="C3750" s="6"/>
      <c r="D3750" s="11"/>
      <c r="E3750" s="6"/>
      <c r="F3750" s="5"/>
      <c r="G3750" s="5"/>
      <c r="H3750" s="6"/>
      <c r="I3750" s="5"/>
      <c r="J3750" s="5"/>
      <c r="K3750" s="11"/>
      <c r="L3750" s="12"/>
      <c r="M3750" s="12"/>
      <c r="N3750" s="3"/>
      <c r="O3750" s="6"/>
      <c r="P3750" s="3"/>
      <c r="Q3750" s="6"/>
      <c r="R3750" s="6"/>
      <c r="S3750" s="6"/>
      <c r="T3750" s="5"/>
      <c r="U3750" s="5"/>
      <c r="V3750" s="5"/>
      <c r="W3750" s="12"/>
      <c r="X3750" s="5"/>
      <c r="Y3750" s="12"/>
      <c r="Z3750" s="5"/>
      <c r="AA3750" s="5"/>
      <c r="AB3750" s="5"/>
      <c r="AC3750" s="5"/>
      <c r="AD3750" s="5"/>
      <c r="AE3750" s="5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</row>
    <row r="3751" spans="1:46" ht="15.75" customHeight="1" x14ac:dyDescent="0.35">
      <c r="A3751" s="10"/>
      <c r="B3751" s="6"/>
      <c r="C3751" s="6"/>
      <c r="D3751" s="11"/>
      <c r="E3751" s="6"/>
      <c r="F3751" s="5"/>
      <c r="G3751" s="5"/>
      <c r="H3751" s="6"/>
      <c r="I3751" s="5"/>
      <c r="J3751" s="5"/>
      <c r="K3751" s="11"/>
      <c r="L3751" s="12"/>
      <c r="M3751" s="12"/>
      <c r="N3751" s="3"/>
      <c r="O3751" s="6"/>
      <c r="P3751" s="3"/>
      <c r="Q3751" s="6"/>
      <c r="R3751" s="6"/>
      <c r="S3751" s="6"/>
      <c r="T3751" s="5"/>
      <c r="U3751" s="5"/>
      <c r="V3751" s="5"/>
      <c r="W3751" s="12"/>
      <c r="X3751" s="5"/>
      <c r="Y3751" s="12"/>
      <c r="Z3751" s="5"/>
      <c r="AA3751" s="5"/>
      <c r="AB3751" s="5"/>
      <c r="AC3751" s="5"/>
      <c r="AD3751" s="5"/>
      <c r="AE3751" s="5"/>
      <c r="AF3751" s="6"/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  <c r="AS3751" s="6"/>
      <c r="AT3751" s="6"/>
    </row>
    <row r="3752" spans="1:46" ht="15.75" customHeight="1" x14ac:dyDescent="0.35">
      <c r="A3752" s="10"/>
      <c r="B3752" s="6"/>
      <c r="C3752" s="6"/>
      <c r="D3752" s="11"/>
      <c r="E3752" s="6"/>
      <c r="F3752" s="5"/>
      <c r="G3752" s="5"/>
      <c r="H3752" s="6"/>
      <c r="I3752" s="5"/>
      <c r="J3752" s="5"/>
      <c r="K3752" s="11"/>
      <c r="L3752" s="12"/>
      <c r="M3752" s="12"/>
      <c r="N3752" s="3"/>
      <c r="O3752" s="6"/>
      <c r="P3752" s="3"/>
      <c r="Q3752" s="6"/>
      <c r="R3752" s="6"/>
      <c r="S3752" s="6"/>
      <c r="T3752" s="5"/>
      <c r="U3752" s="5"/>
      <c r="V3752" s="5"/>
      <c r="W3752" s="12"/>
      <c r="X3752" s="5"/>
      <c r="Y3752" s="12"/>
      <c r="Z3752" s="5"/>
      <c r="AA3752" s="5"/>
      <c r="AB3752" s="5"/>
      <c r="AC3752" s="5"/>
      <c r="AD3752" s="5"/>
      <c r="AE3752" s="5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</row>
    <row r="3753" spans="1:46" ht="15.75" customHeight="1" x14ac:dyDescent="0.35">
      <c r="A3753" s="10"/>
      <c r="B3753" s="6"/>
      <c r="C3753" s="6"/>
      <c r="D3753" s="11"/>
      <c r="E3753" s="6"/>
      <c r="F3753" s="5"/>
      <c r="G3753" s="5"/>
      <c r="H3753" s="6"/>
      <c r="I3753" s="5"/>
      <c r="J3753" s="5"/>
      <c r="K3753" s="11"/>
      <c r="L3753" s="12"/>
      <c r="M3753" s="12"/>
      <c r="N3753" s="3"/>
      <c r="O3753" s="6"/>
      <c r="P3753" s="3"/>
      <c r="Q3753" s="6"/>
      <c r="R3753" s="6"/>
      <c r="S3753" s="6"/>
      <c r="T3753" s="5"/>
      <c r="U3753" s="5"/>
      <c r="V3753" s="5"/>
      <c r="W3753" s="12"/>
      <c r="X3753" s="5"/>
      <c r="Y3753" s="12"/>
      <c r="Z3753" s="5"/>
      <c r="AA3753" s="5"/>
      <c r="AB3753" s="5"/>
      <c r="AC3753" s="5"/>
      <c r="AD3753" s="5"/>
      <c r="AE3753" s="5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</row>
    <row r="3754" spans="1:46" ht="15.75" customHeight="1" x14ac:dyDescent="0.35">
      <c r="A3754" s="10"/>
      <c r="B3754" s="6"/>
      <c r="C3754" s="6"/>
      <c r="D3754" s="11"/>
      <c r="E3754" s="6"/>
      <c r="F3754" s="5"/>
      <c r="G3754" s="5"/>
      <c r="H3754" s="6"/>
      <c r="I3754" s="5"/>
      <c r="J3754" s="5"/>
      <c r="K3754" s="11"/>
      <c r="L3754" s="12"/>
      <c r="M3754" s="12"/>
      <c r="N3754" s="3"/>
      <c r="O3754" s="6"/>
      <c r="P3754" s="3"/>
      <c r="Q3754" s="6"/>
      <c r="R3754" s="6"/>
      <c r="S3754" s="6"/>
      <c r="T3754" s="5"/>
      <c r="U3754" s="5"/>
      <c r="V3754" s="5"/>
      <c r="W3754" s="12"/>
      <c r="X3754" s="5"/>
      <c r="Y3754" s="12"/>
      <c r="Z3754" s="5"/>
      <c r="AA3754" s="5"/>
      <c r="AB3754" s="5"/>
      <c r="AC3754" s="5"/>
      <c r="AD3754" s="5"/>
      <c r="AE3754" s="5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</row>
    <row r="3755" spans="1:46" ht="15.75" customHeight="1" x14ac:dyDescent="0.35">
      <c r="A3755" s="10"/>
      <c r="B3755" s="6"/>
      <c r="C3755" s="6"/>
      <c r="D3755" s="11"/>
      <c r="E3755" s="6"/>
      <c r="F3755" s="5"/>
      <c r="G3755" s="5"/>
      <c r="H3755" s="6"/>
      <c r="I3755" s="5"/>
      <c r="J3755" s="5"/>
      <c r="K3755" s="11"/>
      <c r="L3755" s="12"/>
      <c r="M3755" s="12"/>
      <c r="N3755" s="3"/>
      <c r="O3755" s="6"/>
      <c r="P3755" s="3"/>
      <c r="Q3755" s="6"/>
      <c r="R3755" s="6"/>
      <c r="S3755" s="6"/>
      <c r="T3755" s="5"/>
      <c r="U3755" s="5"/>
      <c r="V3755" s="5"/>
      <c r="W3755" s="12"/>
      <c r="X3755" s="5"/>
      <c r="Y3755" s="12"/>
      <c r="Z3755" s="5"/>
      <c r="AA3755" s="5"/>
      <c r="AB3755" s="5"/>
      <c r="AC3755" s="5"/>
      <c r="AD3755" s="5"/>
      <c r="AE3755" s="5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</row>
    <row r="3756" spans="1:46" ht="15.75" customHeight="1" x14ac:dyDescent="0.35">
      <c r="A3756" s="10"/>
      <c r="B3756" s="6"/>
      <c r="C3756" s="6"/>
      <c r="D3756" s="11"/>
      <c r="E3756" s="6"/>
      <c r="F3756" s="5"/>
      <c r="G3756" s="5"/>
      <c r="H3756" s="6"/>
      <c r="I3756" s="5"/>
      <c r="J3756" s="5"/>
      <c r="K3756" s="11"/>
      <c r="L3756" s="12"/>
      <c r="M3756" s="12"/>
      <c r="N3756" s="3"/>
      <c r="O3756" s="6"/>
      <c r="P3756" s="3"/>
      <c r="Q3756" s="6"/>
      <c r="R3756" s="6"/>
      <c r="S3756" s="6"/>
      <c r="T3756" s="5"/>
      <c r="U3756" s="5"/>
      <c r="V3756" s="5"/>
      <c r="W3756" s="12"/>
      <c r="X3756" s="5"/>
      <c r="Y3756" s="12"/>
      <c r="Z3756" s="5"/>
      <c r="AA3756" s="5"/>
      <c r="AB3756" s="5"/>
      <c r="AC3756" s="5"/>
      <c r="AD3756" s="5"/>
      <c r="AE3756" s="5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</row>
    <row r="3757" spans="1:46" ht="15.75" customHeight="1" x14ac:dyDescent="0.35">
      <c r="A3757" s="10"/>
      <c r="B3757" s="6"/>
      <c r="C3757" s="6"/>
      <c r="D3757" s="11"/>
      <c r="E3757" s="6"/>
      <c r="F3757" s="5"/>
      <c r="G3757" s="5"/>
      <c r="H3757" s="6"/>
      <c r="I3757" s="5"/>
      <c r="J3757" s="5"/>
      <c r="K3757" s="11"/>
      <c r="L3757" s="12"/>
      <c r="M3757" s="12"/>
      <c r="N3757" s="3"/>
      <c r="O3757" s="6"/>
      <c r="P3757" s="3"/>
      <c r="Q3757" s="6"/>
      <c r="R3757" s="6"/>
      <c r="S3757" s="6"/>
      <c r="T3757" s="5"/>
      <c r="U3757" s="5"/>
      <c r="V3757" s="5"/>
      <c r="W3757" s="12"/>
      <c r="X3757" s="5"/>
      <c r="Y3757" s="12"/>
      <c r="Z3757" s="5"/>
      <c r="AA3757" s="5"/>
      <c r="AB3757" s="5"/>
      <c r="AC3757" s="5"/>
      <c r="AD3757" s="5"/>
      <c r="AE3757" s="5"/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</row>
    <row r="3758" spans="1:46" ht="15.75" customHeight="1" x14ac:dyDescent="0.35">
      <c r="A3758" s="10"/>
      <c r="B3758" s="6"/>
      <c r="C3758" s="6"/>
      <c r="D3758" s="11"/>
      <c r="E3758" s="6"/>
      <c r="F3758" s="5"/>
      <c r="G3758" s="5"/>
      <c r="H3758" s="6"/>
      <c r="I3758" s="5"/>
      <c r="J3758" s="5"/>
      <c r="K3758" s="11"/>
      <c r="L3758" s="12"/>
      <c r="M3758" s="12"/>
      <c r="N3758" s="3"/>
      <c r="O3758" s="6"/>
      <c r="P3758" s="3"/>
      <c r="Q3758" s="6"/>
      <c r="R3758" s="6"/>
      <c r="S3758" s="6"/>
      <c r="T3758" s="5"/>
      <c r="U3758" s="5"/>
      <c r="V3758" s="5"/>
      <c r="W3758" s="12"/>
      <c r="X3758" s="5"/>
      <c r="Y3758" s="12"/>
      <c r="Z3758" s="5"/>
      <c r="AA3758" s="5"/>
      <c r="AB3758" s="5"/>
      <c r="AC3758" s="5"/>
      <c r="AD3758" s="5"/>
      <c r="AE3758" s="5"/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</row>
    <row r="3759" spans="1:46" ht="15.75" customHeight="1" x14ac:dyDescent="0.35">
      <c r="A3759" s="10"/>
      <c r="B3759" s="6"/>
      <c r="C3759" s="6"/>
      <c r="D3759" s="11"/>
      <c r="E3759" s="6"/>
      <c r="F3759" s="5"/>
      <c r="G3759" s="5"/>
      <c r="H3759" s="6"/>
      <c r="I3759" s="5"/>
      <c r="J3759" s="5"/>
      <c r="K3759" s="11"/>
      <c r="L3759" s="12"/>
      <c r="M3759" s="12"/>
      <c r="N3759" s="3"/>
      <c r="O3759" s="6"/>
      <c r="P3759" s="3"/>
      <c r="Q3759" s="6"/>
      <c r="R3759" s="6"/>
      <c r="S3759" s="6"/>
      <c r="T3759" s="5"/>
      <c r="U3759" s="5"/>
      <c r="V3759" s="5"/>
      <c r="W3759" s="12"/>
      <c r="X3759" s="5"/>
      <c r="Y3759" s="12"/>
      <c r="Z3759" s="5"/>
      <c r="AA3759" s="5"/>
      <c r="AB3759" s="5"/>
      <c r="AC3759" s="5"/>
      <c r="AD3759" s="5"/>
      <c r="AE3759" s="5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</row>
    <row r="3760" spans="1:46" ht="15.75" customHeight="1" x14ac:dyDescent="0.35">
      <c r="A3760" s="10"/>
      <c r="B3760" s="6"/>
      <c r="C3760" s="6"/>
      <c r="D3760" s="11"/>
      <c r="E3760" s="6"/>
      <c r="F3760" s="5"/>
      <c r="G3760" s="5"/>
      <c r="H3760" s="6"/>
      <c r="I3760" s="5"/>
      <c r="J3760" s="5"/>
      <c r="K3760" s="11"/>
      <c r="L3760" s="12"/>
      <c r="M3760" s="12"/>
      <c r="N3760" s="3"/>
      <c r="O3760" s="6"/>
      <c r="P3760" s="3"/>
      <c r="Q3760" s="6"/>
      <c r="R3760" s="6"/>
      <c r="S3760" s="6"/>
      <c r="T3760" s="5"/>
      <c r="U3760" s="5"/>
      <c r="V3760" s="5"/>
      <c r="W3760" s="12"/>
      <c r="X3760" s="5"/>
      <c r="Y3760" s="12"/>
      <c r="Z3760" s="5"/>
      <c r="AA3760" s="5"/>
      <c r="AB3760" s="5"/>
      <c r="AC3760" s="5"/>
      <c r="AD3760" s="5"/>
      <c r="AE3760" s="5"/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</row>
    <row r="3761" spans="1:46" ht="15.75" customHeight="1" x14ac:dyDescent="0.35">
      <c r="A3761" s="10"/>
      <c r="B3761" s="6"/>
      <c r="C3761" s="6"/>
      <c r="D3761" s="11"/>
      <c r="E3761" s="6"/>
      <c r="F3761" s="5"/>
      <c r="G3761" s="5"/>
      <c r="H3761" s="6"/>
      <c r="I3761" s="5"/>
      <c r="J3761" s="5"/>
      <c r="K3761" s="11"/>
      <c r="L3761" s="12"/>
      <c r="M3761" s="12"/>
      <c r="N3761" s="3"/>
      <c r="O3761" s="6"/>
      <c r="P3761" s="3"/>
      <c r="Q3761" s="6"/>
      <c r="R3761" s="6"/>
      <c r="S3761" s="6"/>
      <c r="T3761" s="5"/>
      <c r="U3761" s="5"/>
      <c r="V3761" s="5"/>
      <c r="W3761" s="12"/>
      <c r="X3761" s="5"/>
      <c r="Y3761" s="12"/>
      <c r="Z3761" s="5"/>
      <c r="AA3761" s="5"/>
      <c r="AB3761" s="5"/>
      <c r="AC3761" s="5"/>
      <c r="AD3761" s="5"/>
      <c r="AE3761" s="5"/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</row>
    <row r="3762" spans="1:46" ht="15.75" customHeight="1" x14ac:dyDescent="0.35">
      <c r="A3762" s="10"/>
      <c r="B3762" s="6"/>
      <c r="C3762" s="6"/>
      <c r="D3762" s="11"/>
      <c r="E3762" s="6"/>
      <c r="F3762" s="5"/>
      <c r="G3762" s="5"/>
      <c r="H3762" s="6"/>
      <c r="I3762" s="5"/>
      <c r="J3762" s="5"/>
      <c r="K3762" s="11"/>
      <c r="L3762" s="12"/>
      <c r="M3762" s="12"/>
      <c r="N3762" s="3"/>
      <c r="O3762" s="6"/>
      <c r="P3762" s="3"/>
      <c r="Q3762" s="6"/>
      <c r="R3762" s="6"/>
      <c r="S3762" s="6"/>
      <c r="T3762" s="5"/>
      <c r="U3762" s="5"/>
      <c r="V3762" s="5"/>
      <c r="W3762" s="12"/>
      <c r="X3762" s="5"/>
      <c r="Y3762" s="12"/>
      <c r="Z3762" s="5"/>
      <c r="AA3762" s="5"/>
      <c r="AB3762" s="5"/>
      <c r="AC3762" s="5"/>
      <c r="AD3762" s="5"/>
      <c r="AE3762" s="5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</row>
    <row r="3763" spans="1:46" ht="15.75" customHeight="1" x14ac:dyDescent="0.35">
      <c r="A3763" s="10"/>
      <c r="B3763" s="6"/>
      <c r="C3763" s="6"/>
      <c r="D3763" s="11"/>
      <c r="E3763" s="6"/>
      <c r="F3763" s="5"/>
      <c r="G3763" s="5"/>
      <c r="H3763" s="6"/>
      <c r="I3763" s="5"/>
      <c r="J3763" s="5"/>
      <c r="K3763" s="11"/>
      <c r="L3763" s="12"/>
      <c r="M3763" s="12"/>
      <c r="N3763" s="3"/>
      <c r="O3763" s="6"/>
      <c r="P3763" s="3"/>
      <c r="Q3763" s="6"/>
      <c r="R3763" s="6"/>
      <c r="S3763" s="6"/>
      <c r="T3763" s="5"/>
      <c r="U3763" s="5"/>
      <c r="V3763" s="5"/>
      <c r="W3763" s="12"/>
      <c r="X3763" s="5"/>
      <c r="Y3763" s="12"/>
      <c r="Z3763" s="5"/>
      <c r="AA3763" s="5"/>
      <c r="AB3763" s="5"/>
      <c r="AC3763" s="5"/>
      <c r="AD3763" s="5"/>
      <c r="AE3763" s="5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</row>
    <row r="3764" spans="1:46" ht="15.75" customHeight="1" x14ac:dyDescent="0.35">
      <c r="A3764" s="10"/>
      <c r="B3764" s="6"/>
      <c r="C3764" s="6"/>
      <c r="D3764" s="11"/>
      <c r="E3764" s="6"/>
      <c r="F3764" s="5"/>
      <c r="G3764" s="5"/>
      <c r="H3764" s="6"/>
      <c r="I3764" s="5"/>
      <c r="J3764" s="5"/>
      <c r="K3764" s="11"/>
      <c r="L3764" s="12"/>
      <c r="M3764" s="12"/>
      <c r="N3764" s="3"/>
      <c r="O3764" s="6"/>
      <c r="P3764" s="3"/>
      <c r="Q3764" s="6"/>
      <c r="R3764" s="6"/>
      <c r="S3764" s="6"/>
      <c r="T3764" s="5"/>
      <c r="U3764" s="5"/>
      <c r="V3764" s="5"/>
      <c r="W3764" s="12"/>
      <c r="X3764" s="5"/>
      <c r="Y3764" s="12"/>
      <c r="Z3764" s="5"/>
      <c r="AA3764" s="5"/>
      <c r="AB3764" s="5"/>
      <c r="AC3764" s="5"/>
      <c r="AD3764" s="5"/>
      <c r="AE3764" s="5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</row>
    <row r="3765" spans="1:46" ht="15.75" customHeight="1" x14ac:dyDescent="0.35">
      <c r="A3765" s="10"/>
      <c r="B3765" s="6"/>
      <c r="C3765" s="6"/>
      <c r="D3765" s="11"/>
      <c r="E3765" s="6"/>
      <c r="F3765" s="5"/>
      <c r="G3765" s="5"/>
      <c r="H3765" s="6"/>
      <c r="I3765" s="5"/>
      <c r="J3765" s="5"/>
      <c r="K3765" s="11"/>
      <c r="L3765" s="12"/>
      <c r="M3765" s="12"/>
      <c r="N3765" s="3"/>
      <c r="O3765" s="6"/>
      <c r="P3765" s="3"/>
      <c r="Q3765" s="6"/>
      <c r="R3765" s="6"/>
      <c r="S3765" s="6"/>
      <c r="T3765" s="5"/>
      <c r="U3765" s="5"/>
      <c r="V3765" s="5"/>
      <c r="W3765" s="12"/>
      <c r="X3765" s="5"/>
      <c r="Y3765" s="12"/>
      <c r="Z3765" s="5"/>
      <c r="AA3765" s="5"/>
      <c r="AB3765" s="5"/>
      <c r="AC3765" s="5"/>
      <c r="AD3765" s="5"/>
      <c r="AE3765" s="5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</row>
    <row r="3766" spans="1:46" ht="15.75" customHeight="1" x14ac:dyDescent="0.35">
      <c r="A3766" s="10"/>
      <c r="B3766" s="6"/>
      <c r="C3766" s="6"/>
      <c r="D3766" s="11"/>
      <c r="E3766" s="6"/>
      <c r="F3766" s="5"/>
      <c r="G3766" s="5"/>
      <c r="H3766" s="6"/>
      <c r="I3766" s="5"/>
      <c r="J3766" s="5"/>
      <c r="K3766" s="11"/>
      <c r="L3766" s="12"/>
      <c r="M3766" s="12"/>
      <c r="N3766" s="3"/>
      <c r="O3766" s="6"/>
      <c r="P3766" s="3"/>
      <c r="Q3766" s="6"/>
      <c r="R3766" s="6"/>
      <c r="S3766" s="6"/>
      <c r="T3766" s="5"/>
      <c r="U3766" s="5"/>
      <c r="V3766" s="5"/>
      <c r="W3766" s="12"/>
      <c r="X3766" s="5"/>
      <c r="Y3766" s="12"/>
      <c r="Z3766" s="5"/>
      <c r="AA3766" s="5"/>
      <c r="AB3766" s="5"/>
      <c r="AC3766" s="5"/>
      <c r="AD3766" s="5"/>
      <c r="AE3766" s="5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</row>
    <row r="3767" spans="1:46" ht="15.75" customHeight="1" x14ac:dyDescent="0.35">
      <c r="A3767" s="10"/>
      <c r="B3767" s="6"/>
      <c r="C3767" s="6"/>
      <c r="D3767" s="11"/>
      <c r="E3767" s="6"/>
      <c r="F3767" s="5"/>
      <c r="G3767" s="5"/>
      <c r="H3767" s="6"/>
      <c r="I3767" s="5"/>
      <c r="J3767" s="5"/>
      <c r="K3767" s="11"/>
      <c r="L3767" s="12"/>
      <c r="M3767" s="12"/>
      <c r="N3767" s="3"/>
      <c r="O3767" s="6"/>
      <c r="P3767" s="3"/>
      <c r="Q3767" s="6"/>
      <c r="R3767" s="6"/>
      <c r="S3767" s="6"/>
      <c r="T3767" s="5"/>
      <c r="U3767" s="5"/>
      <c r="V3767" s="5"/>
      <c r="W3767" s="12"/>
      <c r="X3767" s="5"/>
      <c r="Y3767" s="12"/>
      <c r="Z3767" s="5"/>
      <c r="AA3767" s="5"/>
      <c r="AB3767" s="5"/>
      <c r="AC3767" s="5"/>
      <c r="AD3767" s="5"/>
      <c r="AE3767" s="5"/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</row>
    <row r="3768" spans="1:46" ht="15.75" customHeight="1" x14ac:dyDescent="0.35">
      <c r="A3768" s="10"/>
      <c r="B3768" s="6"/>
      <c r="C3768" s="6"/>
      <c r="D3768" s="11"/>
      <c r="E3768" s="6"/>
      <c r="F3768" s="5"/>
      <c r="G3768" s="5"/>
      <c r="H3768" s="6"/>
      <c r="I3768" s="5"/>
      <c r="J3768" s="5"/>
      <c r="K3768" s="11"/>
      <c r="L3768" s="12"/>
      <c r="M3768" s="12"/>
      <c r="N3768" s="3"/>
      <c r="O3768" s="6"/>
      <c r="P3768" s="3"/>
      <c r="Q3768" s="6"/>
      <c r="R3768" s="6"/>
      <c r="S3768" s="6"/>
      <c r="T3768" s="5"/>
      <c r="U3768" s="5"/>
      <c r="V3768" s="5"/>
      <c r="W3768" s="12"/>
      <c r="X3768" s="5"/>
      <c r="Y3768" s="12"/>
      <c r="Z3768" s="5"/>
      <c r="AA3768" s="5"/>
      <c r="AB3768" s="5"/>
      <c r="AC3768" s="5"/>
      <c r="AD3768" s="5"/>
      <c r="AE3768" s="5"/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  <c r="AS3768" s="6"/>
      <c r="AT3768" s="6"/>
    </row>
    <row r="3769" spans="1:46" ht="15.75" customHeight="1" x14ac:dyDescent="0.35">
      <c r="A3769" s="10"/>
      <c r="B3769" s="6"/>
      <c r="C3769" s="6"/>
      <c r="D3769" s="11"/>
      <c r="E3769" s="6"/>
      <c r="F3769" s="5"/>
      <c r="G3769" s="5"/>
      <c r="H3769" s="6"/>
      <c r="I3769" s="5"/>
      <c r="J3769" s="5"/>
      <c r="K3769" s="11"/>
      <c r="L3769" s="12"/>
      <c r="M3769" s="12"/>
      <c r="N3769" s="3"/>
      <c r="O3769" s="6"/>
      <c r="P3769" s="3"/>
      <c r="Q3769" s="6"/>
      <c r="R3769" s="6"/>
      <c r="S3769" s="6"/>
      <c r="T3769" s="5"/>
      <c r="U3769" s="5"/>
      <c r="V3769" s="5"/>
      <c r="W3769" s="12"/>
      <c r="X3769" s="5"/>
      <c r="Y3769" s="12"/>
      <c r="Z3769" s="5"/>
      <c r="AA3769" s="5"/>
      <c r="AB3769" s="5"/>
      <c r="AC3769" s="5"/>
      <c r="AD3769" s="5"/>
      <c r="AE3769" s="5"/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</row>
    <row r="3770" spans="1:46" ht="15.75" customHeight="1" x14ac:dyDescent="0.35">
      <c r="A3770" s="10"/>
      <c r="B3770" s="6"/>
      <c r="C3770" s="6"/>
      <c r="D3770" s="11"/>
      <c r="E3770" s="6"/>
      <c r="F3770" s="5"/>
      <c r="G3770" s="5"/>
      <c r="H3770" s="6"/>
      <c r="I3770" s="5"/>
      <c r="J3770" s="5"/>
      <c r="K3770" s="11"/>
      <c r="L3770" s="12"/>
      <c r="M3770" s="12"/>
      <c r="N3770" s="3"/>
      <c r="O3770" s="6"/>
      <c r="P3770" s="3"/>
      <c r="Q3770" s="6"/>
      <c r="R3770" s="6"/>
      <c r="S3770" s="6"/>
      <c r="T3770" s="5"/>
      <c r="U3770" s="5"/>
      <c r="V3770" s="5"/>
      <c r="W3770" s="12"/>
      <c r="X3770" s="5"/>
      <c r="Y3770" s="12"/>
      <c r="Z3770" s="5"/>
      <c r="AA3770" s="5"/>
      <c r="AB3770" s="5"/>
      <c r="AC3770" s="5"/>
      <c r="AD3770" s="5"/>
      <c r="AE3770" s="5"/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  <c r="AS3770" s="6"/>
      <c r="AT3770" s="6"/>
    </row>
    <row r="3771" spans="1:46" ht="15.75" customHeight="1" x14ac:dyDescent="0.35">
      <c r="A3771" s="10"/>
      <c r="B3771" s="6"/>
      <c r="C3771" s="6"/>
      <c r="D3771" s="11"/>
      <c r="E3771" s="6"/>
      <c r="F3771" s="5"/>
      <c r="G3771" s="5"/>
      <c r="H3771" s="6"/>
      <c r="I3771" s="5"/>
      <c r="J3771" s="5"/>
      <c r="K3771" s="11"/>
      <c r="L3771" s="12"/>
      <c r="M3771" s="12"/>
      <c r="N3771" s="3"/>
      <c r="O3771" s="6"/>
      <c r="P3771" s="3"/>
      <c r="Q3771" s="6"/>
      <c r="R3771" s="6"/>
      <c r="S3771" s="6"/>
      <c r="T3771" s="5"/>
      <c r="U3771" s="5"/>
      <c r="V3771" s="5"/>
      <c r="W3771" s="12"/>
      <c r="X3771" s="5"/>
      <c r="Y3771" s="12"/>
      <c r="Z3771" s="5"/>
      <c r="AA3771" s="5"/>
      <c r="AB3771" s="5"/>
      <c r="AC3771" s="5"/>
      <c r="AD3771" s="5"/>
      <c r="AE3771" s="5"/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  <c r="AS3771" s="6"/>
      <c r="AT3771" s="6"/>
    </row>
    <row r="3772" spans="1:46" ht="15.75" customHeight="1" x14ac:dyDescent="0.35">
      <c r="A3772" s="10"/>
      <c r="B3772" s="6"/>
      <c r="C3772" s="6"/>
      <c r="D3772" s="11"/>
      <c r="E3772" s="6"/>
      <c r="F3772" s="5"/>
      <c r="G3772" s="5"/>
      <c r="H3772" s="6"/>
      <c r="I3772" s="5"/>
      <c r="J3772" s="5"/>
      <c r="K3772" s="11"/>
      <c r="L3772" s="12"/>
      <c r="M3772" s="12"/>
      <c r="N3772" s="3"/>
      <c r="O3772" s="6"/>
      <c r="P3772" s="3"/>
      <c r="Q3772" s="6"/>
      <c r="R3772" s="6"/>
      <c r="S3772" s="6"/>
      <c r="T3772" s="5"/>
      <c r="U3772" s="5"/>
      <c r="V3772" s="5"/>
      <c r="W3772" s="12"/>
      <c r="X3772" s="5"/>
      <c r="Y3772" s="12"/>
      <c r="Z3772" s="5"/>
      <c r="AA3772" s="5"/>
      <c r="AB3772" s="5"/>
      <c r="AC3772" s="5"/>
      <c r="AD3772" s="5"/>
      <c r="AE3772" s="5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</row>
    <row r="3773" spans="1:46" ht="15.75" customHeight="1" x14ac:dyDescent="0.35">
      <c r="A3773" s="10"/>
      <c r="B3773" s="6"/>
      <c r="C3773" s="6"/>
      <c r="D3773" s="11"/>
      <c r="E3773" s="6"/>
      <c r="F3773" s="5"/>
      <c r="G3773" s="5"/>
      <c r="H3773" s="6"/>
      <c r="I3773" s="5"/>
      <c r="J3773" s="5"/>
      <c r="K3773" s="11"/>
      <c r="L3773" s="12"/>
      <c r="M3773" s="12"/>
      <c r="N3773" s="3"/>
      <c r="O3773" s="6"/>
      <c r="P3773" s="3"/>
      <c r="Q3773" s="6"/>
      <c r="R3773" s="6"/>
      <c r="S3773" s="6"/>
      <c r="T3773" s="5"/>
      <c r="U3773" s="5"/>
      <c r="V3773" s="5"/>
      <c r="W3773" s="12"/>
      <c r="X3773" s="5"/>
      <c r="Y3773" s="12"/>
      <c r="Z3773" s="5"/>
      <c r="AA3773" s="5"/>
      <c r="AB3773" s="5"/>
      <c r="AC3773" s="5"/>
      <c r="AD3773" s="5"/>
      <c r="AE3773" s="5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</row>
    <row r="3774" spans="1:46" ht="15.75" customHeight="1" x14ac:dyDescent="0.35">
      <c r="A3774" s="10"/>
      <c r="B3774" s="6"/>
      <c r="C3774" s="6"/>
      <c r="D3774" s="11"/>
      <c r="E3774" s="6"/>
      <c r="F3774" s="5"/>
      <c r="G3774" s="5"/>
      <c r="H3774" s="6"/>
      <c r="I3774" s="5"/>
      <c r="J3774" s="5"/>
      <c r="K3774" s="11"/>
      <c r="L3774" s="12"/>
      <c r="M3774" s="12"/>
      <c r="N3774" s="3"/>
      <c r="O3774" s="6"/>
      <c r="P3774" s="3"/>
      <c r="Q3774" s="6"/>
      <c r="R3774" s="6"/>
      <c r="S3774" s="6"/>
      <c r="T3774" s="5"/>
      <c r="U3774" s="5"/>
      <c r="V3774" s="5"/>
      <c r="W3774" s="12"/>
      <c r="X3774" s="5"/>
      <c r="Y3774" s="12"/>
      <c r="Z3774" s="5"/>
      <c r="AA3774" s="5"/>
      <c r="AB3774" s="5"/>
      <c r="AC3774" s="5"/>
      <c r="AD3774" s="5"/>
      <c r="AE3774" s="5"/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</row>
    <row r="3775" spans="1:46" ht="15.75" customHeight="1" x14ac:dyDescent="0.35">
      <c r="A3775" s="10"/>
      <c r="B3775" s="6"/>
      <c r="C3775" s="6"/>
      <c r="D3775" s="11"/>
      <c r="E3775" s="6"/>
      <c r="F3775" s="5"/>
      <c r="G3775" s="5"/>
      <c r="H3775" s="6"/>
      <c r="I3775" s="5"/>
      <c r="J3775" s="5"/>
      <c r="K3775" s="11"/>
      <c r="L3775" s="12"/>
      <c r="M3775" s="12"/>
      <c r="N3775" s="3"/>
      <c r="O3775" s="6"/>
      <c r="P3775" s="3"/>
      <c r="Q3775" s="6"/>
      <c r="R3775" s="6"/>
      <c r="S3775" s="6"/>
      <c r="T3775" s="5"/>
      <c r="U3775" s="5"/>
      <c r="V3775" s="5"/>
      <c r="W3775" s="12"/>
      <c r="X3775" s="5"/>
      <c r="Y3775" s="12"/>
      <c r="Z3775" s="5"/>
      <c r="AA3775" s="5"/>
      <c r="AB3775" s="5"/>
      <c r="AC3775" s="5"/>
      <c r="AD3775" s="5"/>
      <c r="AE3775" s="5"/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</row>
    <row r="3776" spans="1:46" ht="15.75" customHeight="1" x14ac:dyDescent="0.35">
      <c r="A3776" s="10"/>
      <c r="B3776" s="6"/>
      <c r="C3776" s="6"/>
      <c r="D3776" s="11"/>
      <c r="E3776" s="6"/>
      <c r="F3776" s="5"/>
      <c r="G3776" s="5"/>
      <c r="H3776" s="6"/>
      <c r="I3776" s="5"/>
      <c r="J3776" s="5"/>
      <c r="K3776" s="11"/>
      <c r="L3776" s="12"/>
      <c r="M3776" s="12"/>
      <c r="N3776" s="3"/>
      <c r="O3776" s="6"/>
      <c r="P3776" s="3"/>
      <c r="Q3776" s="6"/>
      <c r="R3776" s="6"/>
      <c r="S3776" s="6"/>
      <c r="T3776" s="5"/>
      <c r="U3776" s="5"/>
      <c r="V3776" s="5"/>
      <c r="W3776" s="12"/>
      <c r="X3776" s="5"/>
      <c r="Y3776" s="12"/>
      <c r="Z3776" s="5"/>
      <c r="AA3776" s="5"/>
      <c r="AB3776" s="5"/>
      <c r="AC3776" s="5"/>
      <c r="AD3776" s="5"/>
      <c r="AE3776" s="5"/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  <c r="AS3776" s="6"/>
      <c r="AT3776" s="6"/>
    </row>
    <row r="3777" spans="1:46" ht="15.75" customHeight="1" x14ac:dyDescent="0.35">
      <c r="A3777" s="10"/>
      <c r="B3777" s="6"/>
      <c r="C3777" s="6"/>
      <c r="D3777" s="11"/>
      <c r="E3777" s="6"/>
      <c r="F3777" s="5"/>
      <c r="G3777" s="5"/>
      <c r="H3777" s="6"/>
      <c r="I3777" s="5"/>
      <c r="J3777" s="5"/>
      <c r="K3777" s="11"/>
      <c r="L3777" s="12"/>
      <c r="M3777" s="12"/>
      <c r="N3777" s="3"/>
      <c r="O3777" s="6"/>
      <c r="P3777" s="3"/>
      <c r="Q3777" s="6"/>
      <c r="R3777" s="6"/>
      <c r="S3777" s="6"/>
      <c r="T3777" s="5"/>
      <c r="U3777" s="5"/>
      <c r="V3777" s="5"/>
      <c r="W3777" s="12"/>
      <c r="X3777" s="5"/>
      <c r="Y3777" s="12"/>
      <c r="Z3777" s="5"/>
      <c r="AA3777" s="5"/>
      <c r="AB3777" s="5"/>
      <c r="AC3777" s="5"/>
      <c r="AD3777" s="5"/>
      <c r="AE3777" s="5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</row>
    <row r="3778" spans="1:46" ht="15.75" customHeight="1" x14ac:dyDescent="0.35">
      <c r="A3778" s="10"/>
      <c r="B3778" s="6"/>
      <c r="C3778" s="6"/>
      <c r="D3778" s="11"/>
      <c r="E3778" s="6"/>
      <c r="F3778" s="5"/>
      <c r="G3778" s="5"/>
      <c r="H3778" s="6"/>
      <c r="I3778" s="5"/>
      <c r="J3778" s="5"/>
      <c r="K3778" s="11"/>
      <c r="L3778" s="12"/>
      <c r="M3778" s="12"/>
      <c r="N3778" s="3"/>
      <c r="O3778" s="6"/>
      <c r="P3778" s="3"/>
      <c r="Q3778" s="6"/>
      <c r="R3778" s="6"/>
      <c r="S3778" s="6"/>
      <c r="T3778" s="5"/>
      <c r="U3778" s="5"/>
      <c r="V3778" s="5"/>
      <c r="W3778" s="12"/>
      <c r="X3778" s="5"/>
      <c r="Y3778" s="12"/>
      <c r="Z3778" s="5"/>
      <c r="AA3778" s="5"/>
      <c r="AB3778" s="5"/>
      <c r="AC3778" s="5"/>
      <c r="AD3778" s="5"/>
      <c r="AE3778" s="5"/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  <c r="AS3778" s="6"/>
      <c r="AT3778" s="6"/>
    </row>
    <row r="3779" spans="1:46" ht="15.75" customHeight="1" x14ac:dyDescent="0.35">
      <c r="A3779" s="10"/>
      <c r="B3779" s="6"/>
      <c r="C3779" s="6"/>
      <c r="D3779" s="11"/>
      <c r="E3779" s="6"/>
      <c r="F3779" s="5"/>
      <c r="G3779" s="5"/>
      <c r="H3779" s="6"/>
      <c r="I3779" s="5"/>
      <c r="J3779" s="5"/>
      <c r="K3779" s="11"/>
      <c r="L3779" s="12"/>
      <c r="M3779" s="12"/>
      <c r="N3779" s="3"/>
      <c r="O3779" s="6"/>
      <c r="P3779" s="3"/>
      <c r="Q3779" s="6"/>
      <c r="R3779" s="6"/>
      <c r="S3779" s="6"/>
      <c r="T3779" s="5"/>
      <c r="U3779" s="5"/>
      <c r="V3779" s="5"/>
      <c r="W3779" s="12"/>
      <c r="X3779" s="5"/>
      <c r="Y3779" s="12"/>
      <c r="Z3779" s="5"/>
      <c r="AA3779" s="5"/>
      <c r="AB3779" s="5"/>
      <c r="AC3779" s="5"/>
      <c r="AD3779" s="5"/>
      <c r="AE3779" s="5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</row>
    <row r="3780" spans="1:46" ht="15.75" customHeight="1" x14ac:dyDescent="0.35">
      <c r="A3780" s="10"/>
      <c r="B3780" s="6"/>
      <c r="C3780" s="6"/>
      <c r="D3780" s="11"/>
      <c r="E3780" s="6"/>
      <c r="F3780" s="5"/>
      <c r="G3780" s="5"/>
      <c r="H3780" s="6"/>
      <c r="I3780" s="5"/>
      <c r="J3780" s="5"/>
      <c r="K3780" s="11"/>
      <c r="L3780" s="12"/>
      <c r="M3780" s="12"/>
      <c r="N3780" s="3"/>
      <c r="O3780" s="6"/>
      <c r="P3780" s="3"/>
      <c r="Q3780" s="6"/>
      <c r="R3780" s="6"/>
      <c r="S3780" s="6"/>
      <c r="T3780" s="5"/>
      <c r="U3780" s="5"/>
      <c r="V3780" s="5"/>
      <c r="W3780" s="12"/>
      <c r="X3780" s="5"/>
      <c r="Y3780" s="12"/>
      <c r="Z3780" s="5"/>
      <c r="AA3780" s="5"/>
      <c r="AB3780" s="5"/>
      <c r="AC3780" s="5"/>
      <c r="AD3780" s="5"/>
      <c r="AE3780" s="5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</row>
    <row r="3781" spans="1:46" ht="15.75" customHeight="1" x14ac:dyDescent="0.35">
      <c r="A3781" s="10"/>
      <c r="B3781" s="6"/>
      <c r="C3781" s="6"/>
      <c r="D3781" s="11"/>
      <c r="E3781" s="6"/>
      <c r="F3781" s="5"/>
      <c r="G3781" s="5"/>
      <c r="H3781" s="6"/>
      <c r="I3781" s="5"/>
      <c r="J3781" s="5"/>
      <c r="K3781" s="11"/>
      <c r="L3781" s="12"/>
      <c r="M3781" s="12"/>
      <c r="N3781" s="3"/>
      <c r="O3781" s="6"/>
      <c r="P3781" s="3"/>
      <c r="Q3781" s="6"/>
      <c r="R3781" s="6"/>
      <c r="S3781" s="6"/>
      <c r="T3781" s="5"/>
      <c r="U3781" s="5"/>
      <c r="V3781" s="5"/>
      <c r="W3781" s="12"/>
      <c r="X3781" s="5"/>
      <c r="Y3781" s="12"/>
      <c r="Z3781" s="5"/>
      <c r="AA3781" s="5"/>
      <c r="AB3781" s="5"/>
      <c r="AC3781" s="5"/>
      <c r="AD3781" s="5"/>
      <c r="AE3781" s="5"/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</row>
    <row r="3782" spans="1:46" ht="15.75" customHeight="1" x14ac:dyDescent="0.35">
      <c r="A3782" s="10"/>
      <c r="B3782" s="6"/>
      <c r="C3782" s="6"/>
      <c r="D3782" s="11"/>
      <c r="E3782" s="6"/>
      <c r="F3782" s="5"/>
      <c r="G3782" s="5"/>
      <c r="H3782" s="6"/>
      <c r="I3782" s="5"/>
      <c r="J3782" s="5"/>
      <c r="K3782" s="11"/>
      <c r="L3782" s="12"/>
      <c r="M3782" s="12"/>
      <c r="N3782" s="3"/>
      <c r="O3782" s="6"/>
      <c r="P3782" s="3"/>
      <c r="Q3782" s="6"/>
      <c r="R3782" s="6"/>
      <c r="S3782" s="6"/>
      <c r="T3782" s="5"/>
      <c r="U3782" s="5"/>
      <c r="V3782" s="5"/>
      <c r="W3782" s="12"/>
      <c r="X3782" s="5"/>
      <c r="Y3782" s="12"/>
      <c r="Z3782" s="5"/>
      <c r="AA3782" s="5"/>
      <c r="AB3782" s="5"/>
      <c r="AC3782" s="5"/>
      <c r="AD3782" s="5"/>
      <c r="AE3782" s="5"/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  <c r="AS3782" s="6"/>
      <c r="AT3782" s="6"/>
    </row>
    <row r="3783" spans="1:46" ht="15.75" customHeight="1" x14ac:dyDescent="0.35">
      <c r="A3783" s="10"/>
      <c r="B3783" s="6"/>
      <c r="C3783" s="6"/>
      <c r="D3783" s="11"/>
      <c r="E3783" s="6"/>
      <c r="F3783" s="5"/>
      <c r="G3783" s="5"/>
      <c r="H3783" s="6"/>
      <c r="I3783" s="5"/>
      <c r="J3783" s="5"/>
      <c r="K3783" s="11"/>
      <c r="L3783" s="12"/>
      <c r="M3783" s="12"/>
      <c r="N3783" s="3"/>
      <c r="O3783" s="6"/>
      <c r="P3783" s="3"/>
      <c r="Q3783" s="6"/>
      <c r="R3783" s="6"/>
      <c r="S3783" s="6"/>
      <c r="T3783" s="5"/>
      <c r="U3783" s="5"/>
      <c r="V3783" s="5"/>
      <c r="W3783" s="12"/>
      <c r="X3783" s="5"/>
      <c r="Y3783" s="12"/>
      <c r="Z3783" s="5"/>
      <c r="AA3783" s="5"/>
      <c r="AB3783" s="5"/>
      <c r="AC3783" s="5"/>
      <c r="AD3783" s="5"/>
      <c r="AE3783" s="5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</row>
    <row r="3784" spans="1:46" ht="15.75" customHeight="1" x14ac:dyDescent="0.35">
      <c r="A3784" s="10"/>
      <c r="B3784" s="6"/>
      <c r="C3784" s="6"/>
      <c r="D3784" s="11"/>
      <c r="E3784" s="6"/>
      <c r="F3784" s="5"/>
      <c r="G3784" s="5"/>
      <c r="H3784" s="6"/>
      <c r="I3784" s="5"/>
      <c r="J3784" s="5"/>
      <c r="K3784" s="11"/>
      <c r="L3784" s="12"/>
      <c r="M3784" s="12"/>
      <c r="N3784" s="3"/>
      <c r="O3784" s="6"/>
      <c r="P3784" s="3"/>
      <c r="Q3784" s="6"/>
      <c r="R3784" s="6"/>
      <c r="S3784" s="6"/>
      <c r="T3784" s="5"/>
      <c r="U3784" s="5"/>
      <c r="V3784" s="5"/>
      <c r="W3784" s="12"/>
      <c r="X3784" s="5"/>
      <c r="Y3784" s="12"/>
      <c r="Z3784" s="5"/>
      <c r="AA3784" s="5"/>
      <c r="AB3784" s="5"/>
      <c r="AC3784" s="5"/>
      <c r="AD3784" s="5"/>
      <c r="AE3784" s="5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  <c r="AS3784" s="6"/>
      <c r="AT3784" s="6"/>
    </row>
    <row r="3785" spans="1:46" ht="15.75" customHeight="1" x14ac:dyDescent="0.35">
      <c r="A3785" s="10"/>
      <c r="B3785" s="6"/>
      <c r="C3785" s="6"/>
      <c r="D3785" s="11"/>
      <c r="E3785" s="6"/>
      <c r="F3785" s="5"/>
      <c r="G3785" s="5"/>
      <c r="H3785" s="6"/>
      <c r="I3785" s="5"/>
      <c r="J3785" s="5"/>
      <c r="K3785" s="11"/>
      <c r="L3785" s="12"/>
      <c r="M3785" s="12"/>
      <c r="N3785" s="3"/>
      <c r="O3785" s="6"/>
      <c r="P3785" s="3"/>
      <c r="Q3785" s="6"/>
      <c r="R3785" s="6"/>
      <c r="S3785" s="6"/>
      <c r="T3785" s="5"/>
      <c r="U3785" s="5"/>
      <c r="V3785" s="5"/>
      <c r="W3785" s="12"/>
      <c r="X3785" s="5"/>
      <c r="Y3785" s="12"/>
      <c r="Z3785" s="5"/>
      <c r="AA3785" s="5"/>
      <c r="AB3785" s="5"/>
      <c r="AC3785" s="5"/>
      <c r="AD3785" s="5"/>
      <c r="AE3785" s="5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</row>
    <row r="3786" spans="1:46" ht="15.75" customHeight="1" x14ac:dyDescent="0.35">
      <c r="A3786" s="10"/>
      <c r="B3786" s="6"/>
      <c r="C3786" s="6"/>
      <c r="D3786" s="11"/>
      <c r="E3786" s="6"/>
      <c r="F3786" s="5"/>
      <c r="G3786" s="5"/>
      <c r="H3786" s="6"/>
      <c r="I3786" s="5"/>
      <c r="J3786" s="5"/>
      <c r="K3786" s="11"/>
      <c r="L3786" s="12"/>
      <c r="M3786" s="12"/>
      <c r="N3786" s="3"/>
      <c r="O3786" s="6"/>
      <c r="P3786" s="3"/>
      <c r="Q3786" s="6"/>
      <c r="R3786" s="6"/>
      <c r="S3786" s="6"/>
      <c r="T3786" s="5"/>
      <c r="U3786" s="5"/>
      <c r="V3786" s="5"/>
      <c r="W3786" s="12"/>
      <c r="X3786" s="5"/>
      <c r="Y3786" s="12"/>
      <c r="Z3786" s="5"/>
      <c r="AA3786" s="5"/>
      <c r="AB3786" s="5"/>
      <c r="AC3786" s="5"/>
      <c r="AD3786" s="5"/>
      <c r="AE3786" s="5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</row>
    <row r="3787" spans="1:46" ht="15.75" customHeight="1" x14ac:dyDescent="0.35">
      <c r="A3787" s="10"/>
      <c r="B3787" s="6"/>
      <c r="C3787" s="6"/>
      <c r="D3787" s="11"/>
      <c r="E3787" s="6"/>
      <c r="F3787" s="5"/>
      <c r="G3787" s="5"/>
      <c r="H3787" s="6"/>
      <c r="I3787" s="5"/>
      <c r="J3787" s="5"/>
      <c r="K3787" s="11"/>
      <c r="L3787" s="12"/>
      <c r="M3787" s="12"/>
      <c r="N3787" s="3"/>
      <c r="O3787" s="6"/>
      <c r="P3787" s="3"/>
      <c r="Q3787" s="6"/>
      <c r="R3787" s="6"/>
      <c r="S3787" s="6"/>
      <c r="T3787" s="5"/>
      <c r="U3787" s="5"/>
      <c r="V3787" s="5"/>
      <c r="W3787" s="12"/>
      <c r="X3787" s="5"/>
      <c r="Y3787" s="12"/>
      <c r="Z3787" s="5"/>
      <c r="AA3787" s="5"/>
      <c r="AB3787" s="5"/>
      <c r="AC3787" s="5"/>
      <c r="AD3787" s="5"/>
      <c r="AE3787" s="5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</row>
    <row r="3788" spans="1:46" ht="15.75" customHeight="1" x14ac:dyDescent="0.35">
      <c r="A3788" s="10"/>
      <c r="B3788" s="6"/>
      <c r="C3788" s="6"/>
      <c r="D3788" s="11"/>
      <c r="E3788" s="6"/>
      <c r="F3788" s="5"/>
      <c r="G3788" s="5"/>
      <c r="H3788" s="6"/>
      <c r="I3788" s="5"/>
      <c r="J3788" s="5"/>
      <c r="K3788" s="11"/>
      <c r="L3788" s="12"/>
      <c r="M3788" s="12"/>
      <c r="N3788" s="3"/>
      <c r="O3788" s="6"/>
      <c r="P3788" s="3"/>
      <c r="Q3788" s="6"/>
      <c r="R3788" s="6"/>
      <c r="S3788" s="6"/>
      <c r="T3788" s="5"/>
      <c r="U3788" s="5"/>
      <c r="V3788" s="5"/>
      <c r="W3788" s="12"/>
      <c r="X3788" s="5"/>
      <c r="Y3788" s="12"/>
      <c r="Z3788" s="5"/>
      <c r="AA3788" s="5"/>
      <c r="AB3788" s="5"/>
      <c r="AC3788" s="5"/>
      <c r="AD3788" s="5"/>
      <c r="AE3788" s="5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</row>
    <row r="3789" spans="1:46" ht="15.75" customHeight="1" x14ac:dyDescent="0.35">
      <c r="A3789" s="10"/>
      <c r="B3789" s="6"/>
      <c r="C3789" s="6"/>
      <c r="D3789" s="11"/>
      <c r="E3789" s="6"/>
      <c r="F3789" s="5"/>
      <c r="G3789" s="5"/>
      <c r="H3789" s="6"/>
      <c r="I3789" s="5"/>
      <c r="J3789" s="5"/>
      <c r="K3789" s="11"/>
      <c r="L3789" s="12"/>
      <c r="M3789" s="12"/>
      <c r="N3789" s="3"/>
      <c r="O3789" s="6"/>
      <c r="P3789" s="3"/>
      <c r="Q3789" s="6"/>
      <c r="R3789" s="6"/>
      <c r="S3789" s="6"/>
      <c r="T3789" s="5"/>
      <c r="U3789" s="5"/>
      <c r="V3789" s="5"/>
      <c r="W3789" s="12"/>
      <c r="X3789" s="5"/>
      <c r="Y3789" s="12"/>
      <c r="Z3789" s="5"/>
      <c r="AA3789" s="5"/>
      <c r="AB3789" s="5"/>
      <c r="AC3789" s="5"/>
      <c r="AD3789" s="5"/>
      <c r="AE3789" s="5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</row>
    <row r="3790" spans="1:46" ht="15.75" customHeight="1" x14ac:dyDescent="0.35">
      <c r="A3790" s="10"/>
      <c r="B3790" s="6"/>
      <c r="C3790" s="6"/>
      <c r="D3790" s="11"/>
      <c r="E3790" s="6"/>
      <c r="F3790" s="5"/>
      <c r="G3790" s="5"/>
      <c r="H3790" s="6"/>
      <c r="I3790" s="5"/>
      <c r="J3790" s="5"/>
      <c r="K3790" s="11"/>
      <c r="L3790" s="12"/>
      <c r="M3790" s="12"/>
      <c r="N3790" s="3"/>
      <c r="O3790" s="6"/>
      <c r="P3790" s="3"/>
      <c r="Q3790" s="6"/>
      <c r="R3790" s="6"/>
      <c r="S3790" s="6"/>
      <c r="T3790" s="5"/>
      <c r="U3790" s="5"/>
      <c r="V3790" s="5"/>
      <c r="W3790" s="12"/>
      <c r="X3790" s="5"/>
      <c r="Y3790" s="12"/>
      <c r="Z3790" s="5"/>
      <c r="AA3790" s="5"/>
      <c r="AB3790" s="5"/>
      <c r="AC3790" s="5"/>
      <c r="AD3790" s="5"/>
      <c r="AE3790" s="5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</row>
    <row r="3791" spans="1:46" ht="15.75" customHeight="1" x14ac:dyDescent="0.35">
      <c r="A3791" s="10"/>
      <c r="B3791" s="6"/>
      <c r="C3791" s="6"/>
      <c r="D3791" s="11"/>
      <c r="E3791" s="6"/>
      <c r="F3791" s="5"/>
      <c r="G3791" s="5"/>
      <c r="H3791" s="6"/>
      <c r="I3791" s="5"/>
      <c r="J3791" s="5"/>
      <c r="K3791" s="11"/>
      <c r="L3791" s="12"/>
      <c r="M3791" s="12"/>
      <c r="N3791" s="3"/>
      <c r="O3791" s="6"/>
      <c r="P3791" s="3"/>
      <c r="Q3791" s="6"/>
      <c r="R3791" s="6"/>
      <c r="S3791" s="6"/>
      <c r="T3791" s="5"/>
      <c r="U3791" s="5"/>
      <c r="V3791" s="5"/>
      <c r="W3791" s="12"/>
      <c r="X3791" s="5"/>
      <c r="Y3791" s="12"/>
      <c r="Z3791" s="5"/>
      <c r="AA3791" s="5"/>
      <c r="AB3791" s="5"/>
      <c r="AC3791" s="5"/>
      <c r="AD3791" s="5"/>
      <c r="AE3791" s="5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</row>
    <row r="3792" spans="1:46" ht="15.75" customHeight="1" x14ac:dyDescent="0.35">
      <c r="A3792" s="10"/>
      <c r="B3792" s="6"/>
      <c r="C3792" s="6"/>
      <c r="D3792" s="11"/>
      <c r="E3792" s="6"/>
      <c r="F3792" s="5"/>
      <c r="G3792" s="5"/>
      <c r="H3792" s="6"/>
      <c r="I3792" s="5"/>
      <c r="J3792" s="5"/>
      <c r="K3792" s="11"/>
      <c r="L3792" s="12"/>
      <c r="M3792" s="12"/>
      <c r="N3792" s="3"/>
      <c r="O3792" s="6"/>
      <c r="P3792" s="3"/>
      <c r="Q3792" s="6"/>
      <c r="R3792" s="6"/>
      <c r="S3792" s="6"/>
      <c r="T3792" s="5"/>
      <c r="U3792" s="5"/>
      <c r="V3792" s="5"/>
      <c r="W3792" s="12"/>
      <c r="X3792" s="5"/>
      <c r="Y3792" s="12"/>
      <c r="Z3792" s="5"/>
      <c r="AA3792" s="5"/>
      <c r="AB3792" s="5"/>
      <c r="AC3792" s="5"/>
      <c r="AD3792" s="5"/>
      <c r="AE3792" s="5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</row>
    <row r="3793" spans="1:46" ht="15.75" customHeight="1" x14ac:dyDescent="0.35">
      <c r="A3793" s="10"/>
      <c r="B3793" s="6"/>
      <c r="C3793" s="6"/>
      <c r="D3793" s="11"/>
      <c r="E3793" s="6"/>
      <c r="F3793" s="5"/>
      <c r="G3793" s="5"/>
      <c r="H3793" s="6"/>
      <c r="I3793" s="5"/>
      <c r="J3793" s="5"/>
      <c r="K3793" s="11"/>
      <c r="L3793" s="12"/>
      <c r="M3793" s="12"/>
      <c r="N3793" s="3"/>
      <c r="O3793" s="6"/>
      <c r="P3793" s="3"/>
      <c r="Q3793" s="6"/>
      <c r="R3793" s="6"/>
      <c r="S3793" s="6"/>
      <c r="T3793" s="5"/>
      <c r="U3793" s="5"/>
      <c r="V3793" s="5"/>
      <c r="W3793" s="12"/>
      <c r="X3793" s="5"/>
      <c r="Y3793" s="12"/>
      <c r="Z3793" s="5"/>
      <c r="AA3793" s="5"/>
      <c r="AB3793" s="5"/>
      <c r="AC3793" s="5"/>
      <c r="AD3793" s="5"/>
      <c r="AE3793" s="5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</row>
    <row r="3794" spans="1:46" ht="15.75" customHeight="1" x14ac:dyDescent="0.35">
      <c r="A3794" s="10"/>
      <c r="B3794" s="6"/>
      <c r="C3794" s="6"/>
      <c r="D3794" s="11"/>
      <c r="E3794" s="6"/>
      <c r="F3794" s="5"/>
      <c r="G3794" s="5"/>
      <c r="H3794" s="6"/>
      <c r="I3794" s="5"/>
      <c r="J3794" s="5"/>
      <c r="K3794" s="11"/>
      <c r="L3794" s="12"/>
      <c r="M3794" s="12"/>
      <c r="N3794" s="3"/>
      <c r="O3794" s="6"/>
      <c r="P3794" s="3"/>
      <c r="Q3794" s="6"/>
      <c r="R3794" s="6"/>
      <c r="S3794" s="6"/>
      <c r="T3794" s="5"/>
      <c r="U3794" s="5"/>
      <c r="V3794" s="5"/>
      <c r="W3794" s="12"/>
      <c r="X3794" s="5"/>
      <c r="Y3794" s="12"/>
      <c r="Z3794" s="5"/>
      <c r="AA3794" s="5"/>
      <c r="AB3794" s="5"/>
      <c r="AC3794" s="5"/>
      <c r="AD3794" s="5"/>
      <c r="AE3794" s="5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</row>
    <row r="3795" spans="1:46" ht="15.75" customHeight="1" x14ac:dyDescent="0.35">
      <c r="A3795" s="10"/>
      <c r="B3795" s="6"/>
      <c r="C3795" s="6"/>
      <c r="D3795" s="11"/>
      <c r="E3795" s="6"/>
      <c r="F3795" s="5"/>
      <c r="G3795" s="5"/>
      <c r="H3795" s="6"/>
      <c r="I3795" s="5"/>
      <c r="J3795" s="5"/>
      <c r="K3795" s="11"/>
      <c r="L3795" s="12"/>
      <c r="M3795" s="12"/>
      <c r="N3795" s="3"/>
      <c r="O3795" s="6"/>
      <c r="P3795" s="3"/>
      <c r="Q3795" s="6"/>
      <c r="R3795" s="6"/>
      <c r="S3795" s="6"/>
      <c r="T3795" s="5"/>
      <c r="U3795" s="5"/>
      <c r="V3795" s="5"/>
      <c r="W3795" s="12"/>
      <c r="X3795" s="5"/>
      <c r="Y3795" s="12"/>
      <c r="Z3795" s="5"/>
      <c r="AA3795" s="5"/>
      <c r="AB3795" s="5"/>
      <c r="AC3795" s="5"/>
      <c r="AD3795" s="5"/>
      <c r="AE3795" s="5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</row>
    <row r="3796" spans="1:46" ht="15.75" customHeight="1" x14ac:dyDescent="0.35">
      <c r="A3796" s="10"/>
      <c r="B3796" s="6"/>
      <c r="C3796" s="6"/>
      <c r="D3796" s="11"/>
      <c r="E3796" s="6"/>
      <c r="F3796" s="5"/>
      <c r="G3796" s="5"/>
      <c r="H3796" s="6"/>
      <c r="I3796" s="5"/>
      <c r="J3796" s="5"/>
      <c r="K3796" s="11"/>
      <c r="L3796" s="12"/>
      <c r="M3796" s="12"/>
      <c r="N3796" s="3"/>
      <c r="O3796" s="6"/>
      <c r="P3796" s="3"/>
      <c r="Q3796" s="6"/>
      <c r="R3796" s="6"/>
      <c r="S3796" s="6"/>
      <c r="T3796" s="5"/>
      <c r="U3796" s="5"/>
      <c r="V3796" s="5"/>
      <c r="W3796" s="12"/>
      <c r="X3796" s="5"/>
      <c r="Y3796" s="12"/>
      <c r="Z3796" s="5"/>
      <c r="AA3796" s="5"/>
      <c r="AB3796" s="5"/>
      <c r="AC3796" s="5"/>
      <c r="AD3796" s="5"/>
      <c r="AE3796" s="5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</row>
    <row r="3797" spans="1:46" ht="15.75" customHeight="1" x14ac:dyDescent="0.35">
      <c r="A3797" s="10"/>
      <c r="B3797" s="6"/>
      <c r="C3797" s="6"/>
      <c r="D3797" s="11"/>
      <c r="E3797" s="6"/>
      <c r="F3797" s="5"/>
      <c r="G3797" s="5"/>
      <c r="H3797" s="6"/>
      <c r="I3797" s="5"/>
      <c r="J3797" s="5"/>
      <c r="K3797" s="11"/>
      <c r="L3797" s="12"/>
      <c r="M3797" s="12"/>
      <c r="N3797" s="3"/>
      <c r="O3797" s="6"/>
      <c r="P3797" s="3"/>
      <c r="Q3797" s="6"/>
      <c r="R3797" s="6"/>
      <c r="S3797" s="6"/>
      <c r="T3797" s="5"/>
      <c r="U3797" s="5"/>
      <c r="V3797" s="5"/>
      <c r="W3797" s="12"/>
      <c r="X3797" s="5"/>
      <c r="Y3797" s="12"/>
      <c r="Z3797" s="5"/>
      <c r="AA3797" s="5"/>
      <c r="AB3797" s="5"/>
      <c r="AC3797" s="5"/>
      <c r="AD3797" s="5"/>
      <c r="AE3797" s="5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</row>
    <row r="3798" spans="1:46" ht="15.75" customHeight="1" x14ac:dyDescent="0.35">
      <c r="A3798" s="10"/>
      <c r="B3798" s="6"/>
      <c r="C3798" s="6"/>
      <c r="D3798" s="11"/>
      <c r="E3798" s="6"/>
      <c r="F3798" s="5"/>
      <c r="G3798" s="5"/>
      <c r="H3798" s="6"/>
      <c r="I3798" s="5"/>
      <c r="J3798" s="5"/>
      <c r="K3798" s="11"/>
      <c r="L3798" s="12"/>
      <c r="M3798" s="12"/>
      <c r="N3798" s="3"/>
      <c r="O3798" s="6"/>
      <c r="P3798" s="3"/>
      <c r="Q3798" s="6"/>
      <c r="R3798" s="6"/>
      <c r="S3798" s="6"/>
      <c r="T3798" s="5"/>
      <c r="U3798" s="5"/>
      <c r="V3798" s="5"/>
      <c r="W3798" s="12"/>
      <c r="X3798" s="5"/>
      <c r="Y3798" s="12"/>
      <c r="Z3798" s="5"/>
      <c r="AA3798" s="5"/>
      <c r="AB3798" s="5"/>
      <c r="AC3798" s="5"/>
      <c r="AD3798" s="5"/>
      <c r="AE3798" s="5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</row>
    <row r="3799" spans="1:46" ht="15.75" customHeight="1" x14ac:dyDescent="0.35">
      <c r="A3799" s="10"/>
      <c r="B3799" s="6"/>
      <c r="C3799" s="6"/>
      <c r="D3799" s="11"/>
      <c r="E3799" s="6"/>
      <c r="F3799" s="5"/>
      <c r="G3799" s="5"/>
      <c r="H3799" s="6"/>
      <c r="I3799" s="5"/>
      <c r="J3799" s="5"/>
      <c r="K3799" s="11"/>
      <c r="L3799" s="12"/>
      <c r="M3799" s="12"/>
      <c r="N3799" s="3"/>
      <c r="O3799" s="6"/>
      <c r="P3799" s="3"/>
      <c r="Q3799" s="6"/>
      <c r="R3799" s="6"/>
      <c r="S3799" s="6"/>
      <c r="T3799" s="5"/>
      <c r="U3799" s="5"/>
      <c r="V3799" s="5"/>
      <c r="W3799" s="12"/>
      <c r="X3799" s="5"/>
      <c r="Y3799" s="12"/>
      <c r="Z3799" s="5"/>
      <c r="AA3799" s="5"/>
      <c r="AB3799" s="5"/>
      <c r="AC3799" s="5"/>
      <c r="AD3799" s="5"/>
      <c r="AE3799" s="5"/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  <c r="AS3799" s="6"/>
      <c r="AT3799" s="6"/>
    </row>
    <row r="3800" spans="1:46" ht="15.75" customHeight="1" x14ac:dyDescent="0.35">
      <c r="A3800" s="10"/>
      <c r="B3800" s="6"/>
      <c r="C3800" s="6"/>
      <c r="D3800" s="11"/>
      <c r="E3800" s="6"/>
      <c r="F3800" s="5"/>
      <c r="G3800" s="5"/>
      <c r="H3800" s="6"/>
      <c r="I3800" s="5"/>
      <c r="J3800" s="5"/>
      <c r="K3800" s="11"/>
      <c r="L3800" s="12"/>
      <c r="M3800" s="12"/>
      <c r="N3800" s="3"/>
      <c r="O3800" s="6"/>
      <c r="P3800" s="3"/>
      <c r="Q3800" s="6"/>
      <c r="R3800" s="6"/>
      <c r="S3800" s="6"/>
      <c r="T3800" s="5"/>
      <c r="U3800" s="5"/>
      <c r="V3800" s="5"/>
      <c r="W3800" s="12"/>
      <c r="X3800" s="5"/>
      <c r="Y3800" s="12"/>
      <c r="Z3800" s="5"/>
      <c r="AA3800" s="5"/>
      <c r="AB3800" s="5"/>
      <c r="AC3800" s="5"/>
      <c r="AD3800" s="5"/>
      <c r="AE3800" s="5"/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  <c r="AS3800" s="6"/>
      <c r="AT3800" s="6"/>
    </row>
    <row r="3801" spans="1:46" ht="15.75" customHeight="1" x14ac:dyDescent="0.35">
      <c r="A3801" s="10"/>
      <c r="B3801" s="6"/>
      <c r="C3801" s="6"/>
      <c r="D3801" s="11"/>
      <c r="E3801" s="6"/>
      <c r="F3801" s="5"/>
      <c r="G3801" s="5"/>
      <c r="H3801" s="6"/>
      <c r="I3801" s="5"/>
      <c r="J3801" s="5"/>
      <c r="K3801" s="11"/>
      <c r="L3801" s="12"/>
      <c r="M3801" s="12"/>
      <c r="N3801" s="3"/>
      <c r="O3801" s="6"/>
      <c r="P3801" s="3"/>
      <c r="Q3801" s="6"/>
      <c r="R3801" s="6"/>
      <c r="S3801" s="6"/>
      <c r="T3801" s="5"/>
      <c r="U3801" s="5"/>
      <c r="V3801" s="5"/>
      <c r="W3801" s="12"/>
      <c r="X3801" s="5"/>
      <c r="Y3801" s="12"/>
      <c r="Z3801" s="5"/>
      <c r="AA3801" s="5"/>
      <c r="AB3801" s="5"/>
      <c r="AC3801" s="5"/>
      <c r="AD3801" s="5"/>
      <c r="AE3801" s="5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</row>
    <row r="3802" spans="1:46" ht="15.75" customHeight="1" x14ac:dyDescent="0.35">
      <c r="A3802" s="10"/>
      <c r="B3802" s="6"/>
      <c r="C3802" s="6"/>
      <c r="D3802" s="11"/>
      <c r="E3802" s="6"/>
      <c r="F3802" s="5"/>
      <c r="G3802" s="5"/>
      <c r="H3802" s="6"/>
      <c r="I3802" s="5"/>
      <c r="J3802" s="5"/>
      <c r="K3802" s="11"/>
      <c r="L3802" s="12"/>
      <c r="M3802" s="12"/>
      <c r="N3802" s="3"/>
      <c r="O3802" s="6"/>
      <c r="P3802" s="3"/>
      <c r="Q3802" s="6"/>
      <c r="R3802" s="6"/>
      <c r="S3802" s="6"/>
      <c r="T3802" s="5"/>
      <c r="U3802" s="5"/>
      <c r="V3802" s="5"/>
      <c r="W3802" s="12"/>
      <c r="X3802" s="5"/>
      <c r="Y3802" s="12"/>
      <c r="Z3802" s="5"/>
      <c r="AA3802" s="5"/>
      <c r="AB3802" s="5"/>
      <c r="AC3802" s="5"/>
      <c r="AD3802" s="5"/>
      <c r="AE3802" s="5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</row>
    <row r="3803" spans="1:46" ht="15.75" customHeight="1" x14ac:dyDescent="0.35">
      <c r="A3803" s="10"/>
      <c r="B3803" s="6"/>
      <c r="C3803" s="6"/>
      <c r="D3803" s="11"/>
      <c r="E3803" s="6"/>
      <c r="F3803" s="5"/>
      <c r="G3803" s="5"/>
      <c r="H3803" s="6"/>
      <c r="I3803" s="5"/>
      <c r="J3803" s="5"/>
      <c r="K3803" s="11"/>
      <c r="L3803" s="12"/>
      <c r="M3803" s="12"/>
      <c r="N3803" s="3"/>
      <c r="O3803" s="6"/>
      <c r="P3803" s="3"/>
      <c r="Q3803" s="6"/>
      <c r="R3803" s="6"/>
      <c r="S3803" s="6"/>
      <c r="T3803" s="5"/>
      <c r="U3803" s="5"/>
      <c r="V3803" s="5"/>
      <c r="W3803" s="12"/>
      <c r="X3803" s="5"/>
      <c r="Y3803" s="12"/>
      <c r="Z3803" s="5"/>
      <c r="AA3803" s="5"/>
      <c r="AB3803" s="5"/>
      <c r="AC3803" s="5"/>
      <c r="AD3803" s="5"/>
      <c r="AE3803" s="5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</row>
    <row r="3804" spans="1:46" ht="15.75" customHeight="1" x14ac:dyDescent="0.35">
      <c r="A3804" s="10"/>
      <c r="B3804" s="6"/>
      <c r="C3804" s="6"/>
      <c r="D3804" s="11"/>
      <c r="E3804" s="6"/>
      <c r="F3804" s="5"/>
      <c r="G3804" s="5"/>
      <c r="H3804" s="6"/>
      <c r="I3804" s="5"/>
      <c r="J3804" s="5"/>
      <c r="K3804" s="11"/>
      <c r="L3804" s="12"/>
      <c r="M3804" s="12"/>
      <c r="N3804" s="3"/>
      <c r="O3804" s="6"/>
      <c r="P3804" s="3"/>
      <c r="Q3804" s="6"/>
      <c r="R3804" s="6"/>
      <c r="S3804" s="6"/>
      <c r="T3804" s="5"/>
      <c r="U3804" s="5"/>
      <c r="V3804" s="5"/>
      <c r="W3804" s="12"/>
      <c r="X3804" s="5"/>
      <c r="Y3804" s="12"/>
      <c r="Z3804" s="5"/>
      <c r="AA3804" s="5"/>
      <c r="AB3804" s="5"/>
      <c r="AC3804" s="5"/>
      <c r="AD3804" s="5"/>
      <c r="AE3804" s="5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</row>
    <row r="3805" spans="1:46" ht="15.75" customHeight="1" x14ac:dyDescent="0.35">
      <c r="A3805" s="10"/>
      <c r="B3805" s="6"/>
      <c r="C3805" s="6"/>
      <c r="D3805" s="11"/>
      <c r="E3805" s="6"/>
      <c r="F3805" s="5"/>
      <c r="G3805" s="5"/>
      <c r="H3805" s="6"/>
      <c r="I3805" s="5"/>
      <c r="J3805" s="5"/>
      <c r="K3805" s="11"/>
      <c r="L3805" s="12"/>
      <c r="M3805" s="12"/>
      <c r="N3805" s="3"/>
      <c r="O3805" s="6"/>
      <c r="P3805" s="3"/>
      <c r="Q3805" s="6"/>
      <c r="R3805" s="6"/>
      <c r="S3805" s="6"/>
      <c r="T3805" s="5"/>
      <c r="U3805" s="5"/>
      <c r="V3805" s="5"/>
      <c r="W3805" s="12"/>
      <c r="X3805" s="5"/>
      <c r="Y3805" s="12"/>
      <c r="Z3805" s="5"/>
      <c r="AA3805" s="5"/>
      <c r="AB3805" s="5"/>
      <c r="AC3805" s="5"/>
      <c r="AD3805" s="5"/>
      <c r="AE3805" s="5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</row>
    <row r="3806" spans="1:46" ht="15.75" customHeight="1" x14ac:dyDescent="0.35">
      <c r="A3806" s="10"/>
      <c r="B3806" s="6"/>
      <c r="C3806" s="6"/>
      <c r="D3806" s="11"/>
      <c r="E3806" s="6"/>
      <c r="F3806" s="5"/>
      <c r="G3806" s="5"/>
      <c r="H3806" s="6"/>
      <c r="I3806" s="5"/>
      <c r="J3806" s="5"/>
      <c r="K3806" s="11"/>
      <c r="L3806" s="12"/>
      <c r="M3806" s="12"/>
      <c r="N3806" s="3"/>
      <c r="O3806" s="6"/>
      <c r="P3806" s="3"/>
      <c r="Q3806" s="6"/>
      <c r="R3806" s="6"/>
      <c r="S3806" s="6"/>
      <c r="T3806" s="5"/>
      <c r="U3806" s="5"/>
      <c r="V3806" s="5"/>
      <c r="W3806" s="12"/>
      <c r="X3806" s="5"/>
      <c r="Y3806" s="12"/>
      <c r="Z3806" s="5"/>
      <c r="AA3806" s="5"/>
      <c r="AB3806" s="5"/>
      <c r="AC3806" s="5"/>
      <c r="AD3806" s="5"/>
      <c r="AE3806" s="5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</row>
    <row r="3807" spans="1:46" ht="15.75" customHeight="1" x14ac:dyDescent="0.35">
      <c r="A3807" s="10"/>
      <c r="B3807" s="6"/>
      <c r="C3807" s="6"/>
      <c r="D3807" s="11"/>
      <c r="E3807" s="6"/>
      <c r="F3807" s="5"/>
      <c r="G3807" s="5"/>
      <c r="H3807" s="6"/>
      <c r="I3807" s="5"/>
      <c r="J3807" s="5"/>
      <c r="K3807" s="11"/>
      <c r="L3807" s="12"/>
      <c r="M3807" s="12"/>
      <c r="N3807" s="3"/>
      <c r="O3807" s="6"/>
      <c r="P3807" s="3"/>
      <c r="Q3807" s="6"/>
      <c r="R3807" s="6"/>
      <c r="S3807" s="6"/>
      <c r="T3807" s="5"/>
      <c r="U3807" s="5"/>
      <c r="V3807" s="5"/>
      <c r="W3807" s="12"/>
      <c r="X3807" s="5"/>
      <c r="Y3807" s="12"/>
      <c r="Z3807" s="5"/>
      <c r="AA3807" s="5"/>
      <c r="AB3807" s="5"/>
      <c r="AC3807" s="5"/>
      <c r="AD3807" s="5"/>
      <c r="AE3807" s="5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</row>
    <row r="3808" spans="1:46" ht="15.75" customHeight="1" x14ac:dyDescent="0.35">
      <c r="A3808" s="10"/>
      <c r="B3808" s="6"/>
      <c r="C3808" s="6"/>
      <c r="D3808" s="11"/>
      <c r="E3808" s="6"/>
      <c r="F3808" s="5"/>
      <c r="G3808" s="5"/>
      <c r="H3808" s="6"/>
      <c r="I3808" s="5"/>
      <c r="J3808" s="5"/>
      <c r="K3808" s="11"/>
      <c r="L3808" s="12"/>
      <c r="M3808" s="12"/>
      <c r="N3808" s="3"/>
      <c r="O3808" s="6"/>
      <c r="P3808" s="3"/>
      <c r="Q3808" s="6"/>
      <c r="R3808" s="6"/>
      <c r="S3808" s="6"/>
      <c r="T3808" s="5"/>
      <c r="U3808" s="5"/>
      <c r="V3808" s="5"/>
      <c r="W3808" s="12"/>
      <c r="X3808" s="5"/>
      <c r="Y3808" s="12"/>
      <c r="Z3808" s="5"/>
      <c r="AA3808" s="5"/>
      <c r="AB3808" s="5"/>
      <c r="AC3808" s="5"/>
      <c r="AD3808" s="5"/>
      <c r="AE3808" s="5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</row>
    <row r="3809" spans="1:46" ht="15.75" customHeight="1" x14ac:dyDescent="0.35">
      <c r="A3809" s="10"/>
      <c r="B3809" s="6"/>
      <c r="C3809" s="6"/>
      <c r="D3809" s="11"/>
      <c r="E3809" s="6"/>
      <c r="F3809" s="5"/>
      <c r="G3809" s="5"/>
      <c r="H3809" s="6"/>
      <c r="I3809" s="5"/>
      <c r="J3809" s="5"/>
      <c r="K3809" s="11"/>
      <c r="L3809" s="12"/>
      <c r="M3809" s="12"/>
      <c r="N3809" s="3"/>
      <c r="O3809" s="6"/>
      <c r="P3809" s="3"/>
      <c r="Q3809" s="6"/>
      <c r="R3809" s="6"/>
      <c r="S3809" s="6"/>
      <c r="T3809" s="5"/>
      <c r="U3809" s="5"/>
      <c r="V3809" s="5"/>
      <c r="W3809" s="12"/>
      <c r="X3809" s="5"/>
      <c r="Y3809" s="12"/>
      <c r="Z3809" s="5"/>
      <c r="AA3809" s="5"/>
      <c r="AB3809" s="5"/>
      <c r="AC3809" s="5"/>
      <c r="AD3809" s="5"/>
      <c r="AE3809" s="5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</row>
    <row r="3810" spans="1:46" ht="15.75" customHeight="1" x14ac:dyDescent="0.35">
      <c r="A3810" s="10"/>
      <c r="B3810" s="6"/>
      <c r="C3810" s="6"/>
      <c r="D3810" s="11"/>
      <c r="E3810" s="6"/>
      <c r="F3810" s="5"/>
      <c r="G3810" s="5"/>
      <c r="H3810" s="6"/>
      <c r="I3810" s="5"/>
      <c r="J3810" s="5"/>
      <c r="K3810" s="11"/>
      <c r="L3810" s="12"/>
      <c r="M3810" s="12"/>
      <c r="N3810" s="3"/>
      <c r="O3810" s="6"/>
      <c r="P3810" s="3"/>
      <c r="Q3810" s="6"/>
      <c r="R3810" s="6"/>
      <c r="S3810" s="6"/>
      <c r="T3810" s="5"/>
      <c r="U3810" s="5"/>
      <c r="V3810" s="5"/>
      <c r="W3810" s="12"/>
      <c r="X3810" s="5"/>
      <c r="Y3810" s="12"/>
      <c r="Z3810" s="5"/>
      <c r="AA3810" s="5"/>
      <c r="AB3810" s="5"/>
      <c r="AC3810" s="5"/>
      <c r="AD3810" s="5"/>
      <c r="AE3810" s="5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</row>
    <row r="3811" spans="1:46" ht="15.75" customHeight="1" x14ac:dyDescent="0.35">
      <c r="A3811" s="10"/>
      <c r="B3811" s="6"/>
      <c r="C3811" s="6"/>
      <c r="D3811" s="11"/>
      <c r="E3811" s="6"/>
      <c r="F3811" s="5"/>
      <c r="G3811" s="5"/>
      <c r="H3811" s="6"/>
      <c r="I3811" s="5"/>
      <c r="J3811" s="5"/>
      <c r="K3811" s="11"/>
      <c r="L3811" s="12"/>
      <c r="M3811" s="12"/>
      <c r="N3811" s="3"/>
      <c r="O3811" s="6"/>
      <c r="P3811" s="3"/>
      <c r="Q3811" s="6"/>
      <c r="R3811" s="6"/>
      <c r="S3811" s="6"/>
      <c r="T3811" s="5"/>
      <c r="U3811" s="5"/>
      <c r="V3811" s="5"/>
      <c r="W3811" s="12"/>
      <c r="X3811" s="5"/>
      <c r="Y3811" s="12"/>
      <c r="Z3811" s="5"/>
      <c r="AA3811" s="5"/>
      <c r="AB3811" s="5"/>
      <c r="AC3811" s="5"/>
      <c r="AD3811" s="5"/>
      <c r="AE3811" s="5"/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</row>
    <row r="3812" spans="1:46" ht="15.75" customHeight="1" x14ac:dyDescent="0.35">
      <c r="A3812" s="10"/>
      <c r="B3812" s="6"/>
      <c r="C3812" s="6"/>
      <c r="D3812" s="11"/>
      <c r="E3812" s="6"/>
      <c r="F3812" s="5"/>
      <c r="G3812" s="5"/>
      <c r="H3812" s="6"/>
      <c r="I3812" s="5"/>
      <c r="J3812" s="5"/>
      <c r="K3812" s="11"/>
      <c r="L3812" s="12"/>
      <c r="M3812" s="12"/>
      <c r="N3812" s="3"/>
      <c r="O3812" s="6"/>
      <c r="P3812" s="3"/>
      <c r="Q3812" s="6"/>
      <c r="R3812" s="6"/>
      <c r="S3812" s="6"/>
      <c r="T3812" s="5"/>
      <c r="U3812" s="5"/>
      <c r="V3812" s="5"/>
      <c r="W3812" s="12"/>
      <c r="X3812" s="5"/>
      <c r="Y3812" s="12"/>
      <c r="Z3812" s="5"/>
      <c r="AA3812" s="5"/>
      <c r="AB3812" s="5"/>
      <c r="AC3812" s="5"/>
      <c r="AD3812" s="5"/>
      <c r="AE3812" s="5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</row>
    <row r="3813" spans="1:46" ht="15.75" customHeight="1" x14ac:dyDescent="0.35">
      <c r="A3813" s="10"/>
      <c r="B3813" s="6"/>
      <c r="C3813" s="6"/>
      <c r="D3813" s="11"/>
      <c r="E3813" s="6"/>
      <c r="F3813" s="5"/>
      <c r="G3813" s="5"/>
      <c r="H3813" s="6"/>
      <c r="I3813" s="5"/>
      <c r="J3813" s="5"/>
      <c r="K3813" s="11"/>
      <c r="L3813" s="12"/>
      <c r="M3813" s="12"/>
      <c r="N3813" s="3"/>
      <c r="O3813" s="6"/>
      <c r="P3813" s="3"/>
      <c r="Q3813" s="6"/>
      <c r="R3813" s="6"/>
      <c r="S3813" s="6"/>
      <c r="T3813" s="5"/>
      <c r="U3813" s="5"/>
      <c r="V3813" s="5"/>
      <c r="W3813" s="12"/>
      <c r="X3813" s="5"/>
      <c r="Y3813" s="12"/>
      <c r="Z3813" s="5"/>
      <c r="AA3813" s="5"/>
      <c r="AB3813" s="5"/>
      <c r="AC3813" s="5"/>
      <c r="AD3813" s="5"/>
      <c r="AE3813" s="5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</row>
    <row r="3814" spans="1:46" ht="15.75" customHeight="1" x14ac:dyDescent="0.35">
      <c r="A3814" s="10"/>
      <c r="B3814" s="6"/>
      <c r="C3814" s="6"/>
      <c r="D3814" s="11"/>
      <c r="E3814" s="6"/>
      <c r="F3814" s="5"/>
      <c r="G3814" s="5"/>
      <c r="H3814" s="6"/>
      <c r="I3814" s="5"/>
      <c r="J3814" s="5"/>
      <c r="K3814" s="11"/>
      <c r="L3814" s="12"/>
      <c r="M3814" s="12"/>
      <c r="N3814" s="3"/>
      <c r="O3814" s="6"/>
      <c r="P3814" s="3"/>
      <c r="Q3814" s="6"/>
      <c r="R3814" s="6"/>
      <c r="S3814" s="6"/>
      <c r="T3814" s="5"/>
      <c r="U3814" s="5"/>
      <c r="V3814" s="5"/>
      <c r="W3814" s="12"/>
      <c r="X3814" s="5"/>
      <c r="Y3814" s="12"/>
      <c r="Z3814" s="5"/>
      <c r="AA3814" s="5"/>
      <c r="AB3814" s="5"/>
      <c r="AC3814" s="5"/>
      <c r="AD3814" s="5"/>
      <c r="AE3814" s="5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</row>
    <row r="3815" spans="1:46" ht="15.75" customHeight="1" x14ac:dyDescent="0.35">
      <c r="A3815" s="10"/>
      <c r="B3815" s="6"/>
      <c r="C3815" s="6"/>
      <c r="D3815" s="11"/>
      <c r="E3815" s="6"/>
      <c r="F3815" s="5"/>
      <c r="G3815" s="5"/>
      <c r="H3815" s="6"/>
      <c r="I3815" s="5"/>
      <c r="J3815" s="5"/>
      <c r="K3815" s="11"/>
      <c r="L3815" s="12"/>
      <c r="M3815" s="12"/>
      <c r="N3815" s="3"/>
      <c r="O3815" s="6"/>
      <c r="P3815" s="3"/>
      <c r="Q3815" s="6"/>
      <c r="R3815" s="6"/>
      <c r="S3815" s="6"/>
      <c r="T3815" s="5"/>
      <c r="U3815" s="5"/>
      <c r="V3815" s="5"/>
      <c r="W3815" s="12"/>
      <c r="X3815" s="5"/>
      <c r="Y3815" s="12"/>
      <c r="Z3815" s="5"/>
      <c r="AA3815" s="5"/>
      <c r="AB3815" s="5"/>
      <c r="AC3815" s="5"/>
      <c r="AD3815" s="5"/>
      <c r="AE3815" s="5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</row>
    <row r="3816" spans="1:46" ht="15.75" customHeight="1" x14ac:dyDescent="0.35">
      <c r="A3816" s="10"/>
      <c r="B3816" s="6"/>
      <c r="C3816" s="6"/>
      <c r="D3816" s="11"/>
      <c r="E3816" s="6"/>
      <c r="F3816" s="5"/>
      <c r="G3816" s="5"/>
      <c r="H3816" s="6"/>
      <c r="I3816" s="5"/>
      <c r="J3816" s="5"/>
      <c r="K3816" s="11"/>
      <c r="L3816" s="12"/>
      <c r="M3816" s="12"/>
      <c r="N3816" s="3"/>
      <c r="O3816" s="6"/>
      <c r="P3816" s="3"/>
      <c r="Q3816" s="6"/>
      <c r="R3816" s="6"/>
      <c r="S3816" s="6"/>
      <c r="T3816" s="5"/>
      <c r="U3816" s="5"/>
      <c r="V3816" s="5"/>
      <c r="W3816" s="12"/>
      <c r="X3816" s="5"/>
      <c r="Y3816" s="12"/>
      <c r="Z3816" s="5"/>
      <c r="AA3816" s="5"/>
      <c r="AB3816" s="5"/>
      <c r="AC3816" s="5"/>
      <c r="AD3816" s="5"/>
      <c r="AE3816" s="5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</row>
    <row r="3817" spans="1:46" ht="15.75" customHeight="1" x14ac:dyDescent="0.35">
      <c r="A3817" s="10"/>
      <c r="B3817" s="6"/>
      <c r="C3817" s="6"/>
      <c r="D3817" s="11"/>
      <c r="E3817" s="6"/>
      <c r="F3817" s="5"/>
      <c r="G3817" s="5"/>
      <c r="H3817" s="6"/>
      <c r="I3817" s="5"/>
      <c r="J3817" s="5"/>
      <c r="K3817" s="11"/>
      <c r="L3817" s="12"/>
      <c r="M3817" s="12"/>
      <c r="N3817" s="3"/>
      <c r="O3817" s="6"/>
      <c r="P3817" s="3"/>
      <c r="Q3817" s="6"/>
      <c r="R3817" s="6"/>
      <c r="S3817" s="6"/>
      <c r="T3817" s="5"/>
      <c r="U3817" s="5"/>
      <c r="V3817" s="5"/>
      <c r="W3817" s="12"/>
      <c r="X3817" s="5"/>
      <c r="Y3817" s="12"/>
      <c r="Z3817" s="5"/>
      <c r="AA3817" s="5"/>
      <c r="AB3817" s="5"/>
      <c r="AC3817" s="5"/>
      <c r="AD3817" s="5"/>
      <c r="AE3817" s="5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</row>
    <row r="3818" spans="1:46" ht="15.75" customHeight="1" x14ac:dyDescent="0.35">
      <c r="A3818" s="10"/>
      <c r="B3818" s="6"/>
      <c r="C3818" s="6"/>
      <c r="D3818" s="11"/>
      <c r="E3818" s="6"/>
      <c r="F3818" s="5"/>
      <c r="G3818" s="5"/>
      <c r="H3818" s="6"/>
      <c r="I3818" s="5"/>
      <c r="J3818" s="5"/>
      <c r="K3818" s="11"/>
      <c r="L3818" s="12"/>
      <c r="M3818" s="12"/>
      <c r="N3818" s="3"/>
      <c r="O3818" s="6"/>
      <c r="P3818" s="3"/>
      <c r="Q3818" s="6"/>
      <c r="R3818" s="6"/>
      <c r="S3818" s="6"/>
      <c r="T3818" s="5"/>
      <c r="U3818" s="5"/>
      <c r="V3818" s="5"/>
      <c r="W3818" s="12"/>
      <c r="X3818" s="5"/>
      <c r="Y3818" s="12"/>
      <c r="Z3818" s="5"/>
      <c r="AA3818" s="5"/>
      <c r="AB3818" s="5"/>
      <c r="AC3818" s="5"/>
      <c r="AD3818" s="5"/>
      <c r="AE3818" s="5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</row>
    <row r="3819" spans="1:46" ht="15.75" customHeight="1" x14ac:dyDescent="0.35">
      <c r="A3819" s="10"/>
      <c r="B3819" s="6"/>
      <c r="C3819" s="6"/>
      <c r="D3819" s="11"/>
      <c r="E3819" s="6"/>
      <c r="F3819" s="5"/>
      <c r="G3819" s="5"/>
      <c r="H3819" s="6"/>
      <c r="I3819" s="5"/>
      <c r="J3819" s="5"/>
      <c r="K3819" s="11"/>
      <c r="L3819" s="12"/>
      <c r="M3819" s="12"/>
      <c r="N3819" s="3"/>
      <c r="O3819" s="6"/>
      <c r="P3819" s="3"/>
      <c r="Q3819" s="6"/>
      <c r="R3819" s="6"/>
      <c r="S3819" s="6"/>
      <c r="T3819" s="5"/>
      <c r="U3819" s="5"/>
      <c r="V3819" s="5"/>
      <c r="W3819" s="12"/>
      <c r="X3819" s="5"/>
      <c r="Y3819" s="12"/>
      <c r="Z3819" s="5"/>
      <c r="AA3819" s="5"/>
      <c r="AB3819" s="5"/>
      <c r="AC3819" s="5"/>
      <c r="AD3819" s="5"/>
      <c r="AE3819" s="5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</row>
    <row r="3820" spans="1:46" ht="15.75" customHeight="1" x14ac:dyDescent="0.35">
      <c r="A3820" s="10"/>
      <c r="B3820" s="6"/>
      <c r="C3820" s="6"/>
      <c r="D3820" s="11"/>
      <c r="E3820" s="6"/>
      <c r="F3820" s="5"/>
      <c r="G3820" s="5"/>
      <c r="H3820" s="6"/>
      <c r="I3820" s="5"/>
      <c r="J3820" s="5"/>
      <c r="K3820" s="11"/>
      <c r="L3820" s="12"/>
      <c r="M3820" s="12"/>
      <c r="N3820" s="3"/>
      <c r="O3820" s="6"/>
      <c r="P3820" s="3"/>
      <c r="Q3820" s="6"/>
      <c r="R3820" s="6"/>
      <c r="S3820" s="6"/>
      <c r="T3820" s="5"/>
      <c r="U3820" s="5"/>
      <c r="V3820" s="5"/>
      <c r="W3820" s="12"/>
      <c r="X3820" s="5"/>
      <c r="Y3820" s="12"/>
      <c r="Z3820" s="5"/>
      <c r="AA3820" s="5"/>
      <c r="AB3820" s="5"/>
      <c r="AC3820" s="5"/>
      <c r="AD3820" s="5"/>
      <c r="AE3820" s="5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</row>
    <row r="3821" spans="1:46" ht="15.75" customHeight="1" x14ac:dyDescent="0.35">
      <c r="A3821" s="10"/>
      <c r="B3821" s="6"/>
      <c r="C3821" s="6"/>
      <c r="D3821" s="11"/>
      <c r="E3821" s="6"/>
      <c r="F3821" s="5"/>
      <c r="G3821" s="5"/>
      <c r="H3821" s="6"/>
      <c r="I3821" s="5"/>
      <c r="J3821" s="5"/>
      <c r="K3821" s="11"/>
      <c r="L3821" s="12"/>
      <c r="M3821" s="12"/>
      <c r="N3821" s="3"/>
      <c r="O3821" s="6"/>
      <c r="P3821" s="3"/>
      <c r="Q3821" s="6"/>
      <c r="R3821" s="6"/>
      <c r="S3821" s="6"/>
      <c r="T3821" s="5"/>
      <c r="U3821" s="5"/>
      <c r="V3821" s="5"/>
      <c r="W3821" s="12"/>
      <c r="X3821" s="5"/>
      <c r="Y3821" s="12"/>
      <c r="Z3821" s="5"/>
      <c r="AA3821" s="5"/>
      <c r="AB3821" s="5"/>
      <c r="AC3821" s="5"/>
      <c r="AD3821" s="5"/>
      <c r="AE3821" s="5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</row>
    <row r="3822" spans="1:46" ht="15.75" customHeight="1" x14ac:dyDescent="0.35">
      <c r="A3822" s="10"/>
      <c r="B3822" s="6"/>
      <c r="C3822" s="6"/>
      <c r="D3822" s="11"/>
      <c r="E3822" s="6"/>
      <c r="F3822" s="5"/>
      <c r="G3822" s="5"/>
      <c r="H3822" s="6"/>
      <c r="I3822" s="5"/>
      <c r="J3822" s="5"/>
      <c r="K3822" s="11"/>
      <c r="L3822" s="12"/>
      <c r="M3822" s="12"/>
      <c r="N3822" s="3"/>
      <c r="O3822" s="6"/>
      <c r="P3822" s="3"/>
      <c r="Q3822" s="6"/>
      <c r="R3822" s="6"/>
      <c r="S3822" s="6"/>
      <c r="T3822" s="5"/>
      <c r="U3822" s="5"/>
      <c r="V3822" s="5"/>
      <c r="W3822" s="12"/>
      <c r="X3822" s="5"/>
      <c r="Y3822" s="12"/>
      <c r="Z3822" s="5"/>
      <c r="AA3822" s="5"/>
      <c r="AB3822" s="5"/>
      <c r="AC3822" s="5"/>
      <c r="AD3822" s="5"/>
      <c r="AE3822" s="5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</row>
    <row r="3823" spans="1:46" ht="15.75" customHeight="1" x14ac:dyDescent="0.35">
      <c r="A3823" s="10"/>
      <c r="B3823" s="6"/>
      <c r="C3823" s="6"/>
      <c r="D3823" s="11"/>
      <c r="E3823" s="6"/>
      <c r="F3823" s="5"/>
      <c r="G3823" s="5"/>
      <c r="H3823" s="6"/>
      <c r="I3823" s="5"/>
      <c r="J3823" s="5"/>
      <c r="K3823" s="11"/>
      <c r="L3823" s="12"/>
      <c r="M3823" s="12"/>
      <c r="N3823" s="3"/>
      <c r="O3823" s="6"/>
      <c r="P3823" s="3"/>
      <c r="Q3823" s="6"/>
      <c r="R3823" s="6"/>
      <c r="S3823" s="6"/>
      <c r="T3823" s="5"/>
      <c r="U3823" s="5"/>
      <c r="V3823" s="5"/>
      <c r="W3823" s="12"/>
      <c r="X3823" s="5"/>
      <c r="Y3823" s="12"/>
      <c r="Z3823" s="5"/>
      <c r="AA3823" s="5"/>
      <c r="AB3823" s="5"/>
      <c r="AC3823" s="5"/>
      <c r="AD3823" s="5"/>
      <c r="AE3823" s="5"/>
      <c r="AF3823" s="6"/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</row>
    <row r="3824" spans="1:46" ht="15.75" customHeight="1" x14ac:dyDescent="0.35">
      <c r="A3824" s="10"/>
      <c r="B3824" s="6"/>
      <c r="C3824" s="6"/>
      <c r="D3824" s="11"/>
      <c r="E3824" s="6"/>
      <c r="F3824" s="5"/>
      <c r="G3824" s="5"/>
      <c r="H3824" s="6"/>
      <c r="I3824" s="5"/>
      <c r="J3824" s="5"/>
      <c r="K3824" s="11"/>
      <c r="L3824" s="12"/>
      <c r="M3824" s="12"/>
      <c r="N3824" s="3"/>
      <c r="O3824" s="6"/>
      <c r="P3824" s="3"/>
      <c r="Q3824" s="6"/>
      <c r="R3824" s="6"/>
      <c r="S3824" s="6"/>
      <c r="T3824" s="5"/>
      <c r="U3824" s="5"/>
      <c r="V3824" s="5"/>
      <c r="W3824" s="12"/>
      <c r="X3824" s="5"/>
      <c r="Y3824" s="12"/>
      <c r="Z3824" s="5"/>
      <c r="AA3824" s="5"/>
      <c r="AB3824" s="5"/>
      <c r="AC3824" s="5"/>
      <c r="AD3824" s="5"/>
      <c r="AE3824" s="5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</row>
    <row r="3825" spans="1:46" ht="15.75" customHeight="1" x14ac:dyDescent="0.35">
      <c r="A3825" s="10"/>
      <c r="B3825" s="6"/>
      <c r="C3825" s="6"/>
      <c r="D3825" s="11"/>
      <c r="E3825" s="6"/>
      <c r="F3825" s="5"/>
      <c r="G3825" s="5"/>
      <c r="H3825" s="6"/>
      <c r="I3825" s="5"/>
      <c r="J3825" s="5"/>
      <c r="K3825" s="11"/>
      <c r="L3825" s="12"/>
      <c r="M3825" s="12"/>
      <c r="N3825" s="3"/>
      <c r="O3825" s="6"/>
      <c r="P3825" s="3"/>
      <c r="Q3825" s="6"/>
      <c r="R3825" s="6"/>
      <c r="S3825" s="6"/>
      <c r="T3825" s="5"/>
      <c r="U3825" s="5"/>
      <c r="V3825" s="5"/>
      <c r="W3825" s="12"/>
      <c r="X3825" s="5"/>
      <c r="Y3825" s="12"/>
      <c r="Z3825" s="5"/>
      <c r="AA3825" s="5"/>
      <c r="AB3825" s="5"/>
      <c r="AC3825" s="5"/>
      <c r="AD3825" s="5"/>
      <c r="AE3825" s="5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</row>
    <row r="3826" spans="1:46" ht="15.75" customHeight="1" x14ac:dyDescent="0.35">
      <c r="A3826" s="10"/>
      <c r="B3826" s="6"/>
      <c r="C3826" s="6"/>
      <c r="D3826" s="11"/>
      <c r="E3826" s="6"/>
      <c r="F3826" s="5"/>
      <c r="G3826" s="5"/>
      <c r="H3826" s="6"/>
      <c r="I3826" s="5"/>
      <c r="J3826" s="5"/>
      <c r="K3826" s="11"/>
      <c r="L3826" s="12"/>
      <c r="M3826" s="12"/>
      <c r="N3826" s="3"/>
      <c r="O3826" s="6"/>
      <c r="P3826" s="3"/>
      <c r="Q3826" s="6"/>
      <c r="R3826" s="6"/>
      <c r="S3826" s="6"/>
      <c r="T3826" s="5"/>
      <c r="U3826" s="5"/>
      <c r="V3826" s="5"/>
      <c r="W3826" s="12"/>
      <c r="X3826" s="5"/>
      <c r="Y3826" s="12"/>
      <c r="Z3826" s="5"/>
      <c r="AA3826" s="5"/>
      <c r="AB3826" s="5"/>
      <c r="AC3826" s="5"/>
      <c r="AD3826" s="5"/>
      <c r="AE3826" s="5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</row>
    <row r="3827" spans="1:46" ht="15.75" customHeight="1" x14ac:dyDescent="0.35">
      <c r="A3827" s="10"/>
      <c r="B3827" s="6"/>
      <c r="C3827" s="6"/>
      <c r="D3827" s="11"/>
      <c r="E3827" s="6"/>
      <c r="F3827" s="5"/>
      <c r="G3827" s="5"/>
      <c r="H3827" s="6"/>
      <c r="I3827" s="5"/>
      <c r="J3827" s="5"/>
      <c r="K3827" s="11"/>
      <c r="L3827" s="12"/>
      <c r="M3827" s="12"/>
      <c r="N3827" s="3"/>
      <c r="O3827" s="6"/>
      <c r="P3827" s="3"/>
      <c r="Q3827" s="6"/>
      <c r="R3827" s="6"/>
      <c r="S3827" s="6"/>
      <c r="T3827" s="5"/>
      <c r="U3827" s="5"/>
      <c r="V3827" s="5"/>
      <c r="W3827" s="12"/>
      <c r="X3827" s="5"/>
      <c r="Y3827" s="12"/>
      <c r="Z3827" s="5"/>
      <c r="AA3827" s="5"/>
      <c r="AB3827" s="5"/>
      <c r="AC3827" s="5"/>
      <c r="AD3827" s="5"/>
      <c r="AE3827" s="5"/>
      <c r="AF3827" s="6"/>
      <c r="AG3827" s="6"/>
      <c r="AH3827" s="6"/>
      <c r="AI3827" s="6"/>
      <c r="AJ3827" s="6"/>
      <c r="AK3827" s="6"/>
      <c r="AL3827" s="6"/>
      <c r="AM3827" s="6"/>
      <c r="AN3827" s="6"/>
      <c r="AO3827" s="6"/>
      <c r="AP3827" s="6"/>
      <c r="AQ3827" s="6"/>
      <c r="AR3827" s="6"/>
      <c r="AS3827" s="6"/>
      <c r="AT3827" s="6"/>
    </row>
    <row r="3828" spans="1:46" ht="15.75" customHeight="1" x14ac:dyDescent="0.35">
      <c r="A3828" s="10"/>
      <c r="B3828" s="6"/>
      <c r="C3828" s="6"/>
      <c r="D3828" s="11"/>
      <c r="E3828" s="6"/>
      <c r="F3828" s="5"/>
      <c r="G3828" s="5"/>
      <c r="H3828" s="6"/>
      <c r="I3828" s="5"/>
      <c r="J3828" s="5"/>
      <c r="K3828" s="11"/>
      <c r="L3828" s="12"/>
      <c r="M3828" s="12"/>
      <c r="N3828" s="3"/>
      <c r="O3828" s="6"/>
      <c r="P3828" s="3"/>
      <c r="Q3828" s="6"/>
      <c r="R3828" s="6"/>
      <c r="S3828" s="6"/>
      <c r="T3828" s="5"/>
      <c r="U3828" s="5"/>
      <c r="V3828" s="5"/>
      <c r="W3828" s="12"/>
      <c r="X3828" s="5"/>
      <c r="Y3828" s="12"/>
      <c r="Z3828" s="5"/>
      <c r="AA3828" s="5"/>
      <c r="AB3828" s="5"/>
      <c r="AC3828" s="5"/>
      <c r="AD3828" s="5"/>
      <c r="AE3828" s="5"/>
      <c r="AF3828" s="6"/>
      <c r="AG3828" s="6"/>
      <c r="AH3828" s="6"/>
      <c r="AI3828" s="6"/>
      <c r="AJ3828" s="6"/>
      <c r="AK3828" s="6"/>
      <c r="AL3828" s="6"/>
      <c r="AM3828" s="6"/>
      <c r="AN3828" s="6"/>
      <c r="AO3828" s="6"/>
      <c r="AP3828" s="6"/>
      <c r="AQ3828" s="6"/>
      <c r="AR3828" s="6"/>
      <c r="AS3828" s="6"/>
      <c r="AT3828" s="6"/>
    </row>
    <row r="3829" spans="1:46" ht="15.75" customHeight="1" x14ac:dyDescent="0.35">
      <c r="A3829" s="10"/>
      <c r="B3829" s="6"/>
      <c r="C3829" s="6"/>
      <c r="D3829" s="11"/>
      <c r="E3829" s="6"/>
      <c r="F3829" s="5"/>
      <c r="G3829" s="5"/>
      <c r="H3829" s="6"/>
      <c r="I3829" s="5"/>
      <c r="J3829" s="5"/>
      <c r="K3829" s="11"/>
      <c r="L3829" s="12"/>
      <c r="M3829" s="12"/>
      <c r="N3829" s="3"/>
      <c r="O3829" s="6"/>
      <c r="P3829" s="3"/>
      <c r="Q3829" s="6"/>
      <c r="R3829" s="6"/>
      <c r="S3829" s="6"/>
      <c r="T3829" s="5"/>
      <c r="U3829" s="5"/>
      <c r="V3829" s="5"/>
      <c r="W3829" s="12"/>
      <c r="X3829" s="5"/>
      <c r="Y3829" s="12"/>
      <c r="Z3829" s="5"/>
      <c r="AA3829" s="5"/>
      <c r="AB3829" s="5"/>
      <c r="AC3829" s="5"/>
      <c r="AD3829" s="5"/>
      <c r="AE3829" s="5"/>
      <c r="AF3829" s="6"/>
      <c r="AG3829" s="6"/>
      <c r="AH3829" s="6"/>
      <c r="AI3829" s="6"/>
      <c r="AJ3829" s="6"/>
      <c r="AK3829" s="6"/>
      <c r="AL3829" s="6"/>
      <c r="AM3829" s="6"/>
      <c r="AN3829" s="6"/>
      <c r="AO3829" s="6"/>
      <c r="AP3829" s="6"/>
      <c r="AQ3829" s="6"/>
      <c r="AR3829" s="6"/>
      <c r="AS3829" s="6"/>
      <c r="AT3829" s="6"/>
    </row>
    <row r="3830" spans="1:46" ht="15.75" customHeight="1" x14ac:dyDescent="0.35">
      <c r="A3830" s="10"/>
      <c r="B3830" s="6"/>
      <c r="C3830" s="6"/>
      <c r="D3830" s="11"/>
      <c r="E3830" s="6"/>
      <c r="F3830" s="5"/>
      <c r="G3830" s="5"/>
      <c r="H3830" s="6"/>
      <c r="I3830" s="5"/>
      <c r="J3830" s="5"/>
      <c r="K3830" s="11"/>
      <c r="L3830" s="12"/>
      <c r="M3830" s="12"/>
      <c r="N3830" s="3"/>
      <c r="O3830" s="6"/>
      <c r="P3830" s="3"/>
      <c r="Q3830" s="6"/>
      <c r="R3830" s="6"/>
      <c r="S3830" s="6"/>
      <c r="T3830" s="5"/>
      <c r="U3830" s="5"/>
      <c r="V3830" s="5"/>
      <c r="W3830" s="12"/>
      <c r="X3830" s="5"/>
      <c r="Y3830" s="12"/>
      <c r="Z3830" s="5"/>
      <c r="AA3830" s="5"/>
      <c r="AB3830" s="5"/>
      <c r="AC3830" s="5"/>
      <c r="AD3830" s="5"/>
      <c r="AE3830" s="5"/>
      <c r="AF3830" s="6"/>
      <c r="AG3830" s="6"/>
      <c r="AH3830" s="6"/>
      <c r="AI3830" s="6"/>
      <c r="AJ3830" s="6"/>
      <c r="AK3830" s="6"/>
      <c r="AL3830" s="6"/>
      <c r="AM3830" s="6"/>
      <c r="AN3830" s="6"/>
      <c r="AO3830" s="6"/>
      <c r="AP3830" s="6"/>
      <c r="AQ3830" s="6"/>
      <c r="AR3830" s="6"/>
      <c r="AS3830" s="6"/>
      <c r="AT3830" s="6"/>
    </row>
    <row r="3831" spans="1:46" ht="15.75" customHeight="1" x14ac:dyDescent="0.35">
      <c r="A3831" s="10"/>
      <c r="B3831" s="6"/>
      <c r="C3831" s="6"/>
      <c r="D3831" s="11"/>
      <c r="E3831" s="6"/>
      <c r="F3831" s="5"/>
      <c r="G3831" s="5"/>
      <c r="H3831" s="6"/>
      <c r="I3831" s="5"/>
      <c r="J3831" s="5"/>
      <c r="K3831" s="11"/>
      <c r="L3831" s="12"/>
      <c r="M3831" s="12"/>
      <c r="N3831" s="3"/>
      <c r="O3831" s="6"/>
      <c r="P3831" s="3"/>
      <c r="Q3831" s="6"/>
      <c r="R3831" s="6"/>
      <c r="S3831" s="6"/>
      <c r="T3831" s="5"/>
      <c r="U3831" s="5"/>
      <c r="V3831" s="5"/>
      <c r="W3831" s="12"/>
      <c r="X3831" s="5"/>
      <c r="Y3831" s="12"/>
      <c r="Z3831" s="5"/>
      <c r="AA3831" s="5"/>
      <c r="AB3831" s="5"/>
      <c r="AC3831" s="5"/>
      <c r="AD3831" s="5"/>
      <c r="AE3831" s="5"/>
      <c r="AF3831" s="6"/>
      <c r="AG3831" s="6"/>
      <c r="AH3831" s="6"/>
      <c r="AI3831" s="6"/>
      <c r="AJ3831" s="6"/>
      <c r="AK3831" s="6"/>
      <c r="AL3831" s="6"/>
      <c r="AM3831" s="6"/>
      <c r="AN3831" s="6"/>
      <c r="AO3831" s="6"/>
      <c r="AP3831" s="6"/>
      <c r="AQ3831" s="6"/>
      <c r="AR3831" s="6"/>
      <c r="AS3831" s="6"/>
      <c r="AT3831" s="6"/>
    </row>
    <row r="3832" spans="1:46" ht="15.75" customHeight="1" x14ac:dyDescent="0.35">
      <c r="A3832" s="10"/>
      <c r="B3832" s="6"/>
      <c r="C3832" s="6"/>
      <c r="D3832" s="11"/>
      <c r="E3832" s="6"/>
      <c r="F3832" s="5"/>
      <c r="G3832" s="5"/>
      <c r="H3832" s="6"/>
      <c r="I3832" s="5"/>
      <c r="J3832" s="5"/>
      <c r="K3832" s="11"/>
      <c r="L3832" s="12"/>
      <c r="M3832" s="12"/>
      <c r="N3832" s="3"/>
      <c r="O3832" s="6"/>
      <c r="P3832" s="3"/>
      <c r="Q3832" s="6"/>
      <c r="R3832" s="6"/>
      <c r="S3832" s="6"/>
      <c r="T3832" s="5"/>
      <c r="U3832" s="5"/>
      <c r="V3832" s="5"/>
      <c r="W3832" s="12"/>
      <c r="X3832" s="5"/>
      <c r="Y3832" s="12"/>
      <c r="Z3832" s="5"/>
      <c r="AA3832" s="5"/>
      <c r="AB3832" s="5"/>
      <c r="AC3832" s="5"/>
      <c r="AD3832" s="5"/>
      <c r="AE3832" s="5"/>
      <c r="AF3832" s="6"/>
      <c r="AG3832" s="6"/>
      <c r="AH3832" s="6"/>
      <c r="AI3832" s="6"/>
      <c r="AJ3832" s="6"/>
      <c r="AK3832" s="6"/>
      <c r="AL3832" s="6"/>
      <c r="AM3832" s="6"/>
      <c r="AN3832" s="6"/>
      <c r="AO3832" s="6"/>
      <c r="AP3832" s="6"/>
      <c r="AQ3832" s="6"/>
      <c r="AR3832" s="6"/>
      <c r="AS3832" s="6"/>
      <c r="AT3832" s="6"/>
    </row>
    <row r="3833" spans="1:46" ht="15.75" customHeight="1" x14ac:dyDescent="0.35">
      <c r="A3833" s="10"/>
      <c r="B3833" s="6"/>
      <c r="C3833" s="6"/>
      <c r="D3833" s="11"/>
      <c r="E3833" s="6"/>
      <c r="F3833" s="5"/>
      <c r="G3833" s="5"/>
      <c r="H3833" s="6"/>
      <c r="I3833" s="5"/>
      <c r="J3833" s="5"/>
      <c r="K3833" s="11"/>
      <c r="L3833" s="12"/>
      <c r="M3833" s="12"/>
      <c r="N3833" s="3"/>
      <c r="O3833" s="6"/>
      <c r="P3833" s="3"/>
      <c r="Q3833" s="6"/>
      <c r="R3833" s="6"/>
      <c r="S3833" s="6"/>
      <c r="T3833" s="5"/>
      <c r="U3833" s="5"/>
      <c r="V3833" s="5"/>
      <c r="W3833" s="12"/>
      <c r="X3833" s="5"/>
      <c r="Y3833" s="12"/>
      <c r="Z3833" s="5"/>
      <c r="AA3833" s="5"/>
      <c r="AB3833" s="5"/>
      <c r="AC3833" s="5"/>
      <c r="AD3833" s="5"/>
      <c r="AE3833" s="5"/>
      <c r="AF3833" s="6"/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/>
      <c r="AR3833" s="6"/>
      <c r="AS3833" s="6"/>
      <c r="AT3833" s="6"/>
    </row>
    <row r="3834" spans="1:46" ht="15.75" customHeight="1" x14ac:dyDescent="0.35">
      <c r="A3834" s="10"/>
      <c r="B3834" s="6"/>
      <c r="C3834" s="6"/>
      <c r="D3834" s="11"/>
      <c r="E3834" s="6"/>
      <c r="F3834" s="5"/>
      <c r="G3834" s="5"/>
      <c r="H3834" s="6"/>
      <c r="I3834" s="5"/>
      <c r="J3834" s="5"/>
      <c r="K3834" s="11"/>
      <c r="L3834" s="12"/>
      <c r="M3834" s="12"/>
      <c r="N3834" s="3"/>
      <c r="O3834" s="6"/>
      <c r="P3834" s="3"/>
      <c r="Q3834" s="6"/>
      <c r="R3834" s="6"/>
      <c r="S3834" s="6"/>
      <c r="T3834" s="5"/>
      <c r="U3834" s="5"/>
      <c r="V3834" s="5"/>
      <c r="W3834" s="12"/>
      <c r="X3834" s="5"/>
      <c r="Y3834" s="12"/>
      <c r="Z3834" s="5"/>
      <c r="AA3834" s="5"/>
      <c r="AB3834" s="5"/>
      <c r="AC3834" s="5"/>
      <c r="AD3834" s="5"/>
      <c r="AE3834" s="5"/>
      <c r="AF3834" s="6"/>
      <c r="AG3834" s="6"/>
      <c r="AH3834" s="6"/>
      <c r="AI3834" s="6"/>
      <c r="AJ3834" s="6"/>
      <c r="AK3834" s="6"/>
      <c r="AL3834" s="6"/>
      <c r="AM3834" s="6"/>
      <c r="AN3834" s="6"/>
      <c r="AO3834" s="6"/>
      <c r="AP3834" s="6"/>
      <c r="AQ3834" s="6"/>
      <c r="AR3834" s="6"/>
      <c r="AS3834" s="6"/>
      <c r="AT3834" s="6"/>
    </row>
    <row r="3835" spans="1:46" ht="15.75" customHeight="1" x14ac:dyDescent="0.35">
      <c r="A3835" s="10"/>
      <c r="B3835" s="6"/>
      <c r="C3835" s="6"/>
      <c r="D3835" s="11"/>
      <c r="E3835" s="6"/>
      <c r="F3835" s="5"/>
      <c r="G3835" s="5"/>
      <c r="H3835" s="6"/>
      <c r="I3835" s="5"/>
      <c r="J3835" s="5"/>
      <c r="K3835" s="11"/>
      <c r="L3835" s="12"/>
      <c r="M3835" s="12"/>
      <c r="N3835" s="3"/>
      <c r="O3835" s="6"/>
      <c r="P3835" s="3"/>
      <c r="Q3835" s="6"/>
      <c r="R3835" s="6"/>
      <c r="S3835" s="6"/>
      <c r="T3835" s="5"/>
      <c r="U3835" s="5"/>
      <c r="V3835" s="5"/>
      <c r="W3835" s="12"/>
      <c r="X3835" s="5"/>
      <c r="Y3835" s="12"/>
      <c r="Z3835" s="5"/>
      <c r="AA3835" s="5"/>
      <c r="AB3835" s="5"/>
      <c r="AC3835" s="5"/>
      <c r="AD3835" s="5"/>
      <c r="AE3835" s="5"/>
      <c r="AF3835" s="6"/>
      <c r="AG3835" s="6"/>
      <c r="AH3835" s="6"/>
      <c r="AI3835" s="6"/>
      <c r="AJ3835" s="6"/>
      <c r="AK3835" s="6"/>
      <c r="AL3835" s="6"/>
      <c r="AM3835" s="6"/>
      <c r="AN3835" s="6"/>
      <c r="AO3835" s="6"/>
      <c r="AP3835" s="6"/>
      <c r="AQ3835" s="6"/>
      <c r="AR3835" s="6"/>
      <c r="AS3835" s="6"/>
      <c r="AT3835" s="6"/>
    </row>
    <row r="3836" spans="1:46" ht="15.75" customHeight="1" x14ac:dyDescent="0.35">
      <c r="A3836" s="10"/>
      <c r="B3836" s="6"/>
      <c r="C3836" s="6"/>
      <c r="D3836" s="11"/>
      <c r="E3836" s="6"/>
      <c r="F3836" s="5"/>
      <c r="G3836" s="5"/>
      <c r="H3836" s="6"/>
      <c r="I3836" s="5"/>
      <c r="J3836" s="5"/>
      <c r="K3836" s="11"/>
      <c r="L3836" s="12"/>
      <c r="M3836" s="12"/>
      <c r="N3836" s="3"/>
      <c r="O3836" s="6"/>
      <c r="P3836" s="3"/>
      <c r="Q3836" s="6"/>
      <c r="R3836" s="6"/>
      <c r="S3836" s="6"/>
      <c r="T3836" s="5"/>
      <c r="U3836" s="5"/>
      <c r="V3836" s="5"/>
      <c r="W3836" s="12"/>
      <c r="X3836" s="5"/>
      <c r="Y3836" s="12"/>
      <c r="Z3836" s="5"/>
      <c r="AA3836" s="5"/>
      <c r="AB3836" s="5"/>
      <c r="AC3836" s="5"/>
      <c r="AD3836" s="5"/>
      <c r="AE3836" s="5"/>
      <c r="AF3836" s="6"/>
      <c r="AG3836" s="6"/>
      <c r="AH3836" s="6"/>
      <c r="AI3836" s="6"/>
      <c r="AJ3836" s="6"/>
      <c r="AK3836" s="6"/>
      <c r="AL3836" s="6"/>
      <c r="AM3836" s="6"/>
      <c r="AN3836" s="6"/>
      <c r="AO3836" s="6"/>
      <c r="AP3836" s="6"/>
      <c r="AQ3836" s="6"/>
      <c r="AR3836" s="6"/>
      <c r="AS3836" s="6"/>
      <c r="AT3836" s="6"/>
    </row>
    <row r="3837" spans="1:46" ht="15.75" customHeight="1" x14ac:dyDescent="0.35">
      <c r="A3837" s="10"/>
      <c r="B3837" s="6"/>
      <c r="C3837" s="6"/>
      <c r="D3837" s="11"/>
      <c r="E3837" s="6"/>
      <c r="F3837" s="5"/>
      <c r="G3837" s="5"/>
      <c r="H3837" s="6"/>
      <c r="I3837" s="5"/>
      <c r="J3837" s="5"/>
      <c r="K3837" s="11"/>
      <c r="L3837" s="12"/>
      <c r="M3837" s="12"/>
      <c r="N3837" s="3"/>
      <c r="O3837" s="6"/>
      <c r="P3837" s="3"/>
      <c r="Q3837" s="6"/>
      <c r="R3837" s="6"/>
      <c r="S3837" s="6"/>
      <c r="T3837" s="5"/>
      <c r="U3837" s="5"/>
      <c r="V3837" s="5"/>
      <c r="W3837" s="12"/>
      <c r="X3837" s="5"/>
      <c r="Y3837" s="12"/>
      <c r="Z3837" s="5"/>
      <c r="AA3837" s="5"/>
      <c r="AB3837" s="5"/>
      <c r="AC3837" s="5"/>
      <c r="AD3837" s="5"/>
      <c r="AE3837" s="5"/>
      <c r="AF3837" s="6"/>
      <c r="AG3837" s="6"/>
      <c r="AH3837" s="6"/>
      <c r="AI3837" s="6"/>
      <c r="AJ3837" s="6"/>
      <c r="AK3837" s="6"/>
      <c r="AL3837" s="6"/>
      <c r="AM3837" s="6"/>
      <c r="AN3837" s="6"/>
      <c r="AO3837" s="6"/>
      <c r="AP3837" s="6"/>
      <c r="AQ3837" s="6"/>
      <c r="AR3837" s="6"/>
      <c r="AS3837" s="6"/>
      <c r="AT3837" s="6"/>
    </row>
    <row r="3838" spans="1:46" ht="15.75" customHeight="1" x14ac:dyDescent="0.35">
      <c r="A3838" s="10"/>
      <c r="B3838" s="6"/>
      <c r="C3838" s="6"/>
      <c r="D3838" s="11"/>
      <c r="E3838" s="6"/>
      <c r="F3838" s="5"/>
      <c r="G3838" s="5"/>
      <c r="H3838" s="6"/>
      <c r="I3838" s="5"/>
      <c r="J3838" s="5"/>
      <c r="K3838" s="11"/>
      <c r="L3838" s="12"/>
      <c r="M3838" s="12"/>
      <c r="N3838" s="3"/>
      <c r="O3838" s="6"/>
      <c r="P3838" s="3"/>
      <c r="Q3838" s="6"/>
      <c r="R3838" s="6"/>
      <c r="S3838" s="6"/>
      <c r="T3838" s="5"/>
      <c r="U3838" s="5"/>
      <c r="V3838" s="5"/>
      <c r="W3838" s="12"/>
      <c r="X3838" s="5"/>
      <c r="Y3838" s="12"/>
      <c r="Z3838" s="5"/>
      <c r="AA3838" s="5"/>
      <c r="AB3838" s="5"/>
      <c r="AC3838" s="5"/>
      <c r="AD3838" s="5"/>
      <c r="AE3838" s="5"/>
      <c r="AF3838" s="6"/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</row>
    <row r="3839" spans="1:46" ht="15.75" customHeight="1" x14ac:dyDescent="0.35">
      <c r="A3839" s="10"/>
      <c r="B3839" s="6"/>
      <c r="C3839" s="6"/>
      <c r="D3839" s="11"/>
      <c r="E3839" s="6"/>
      <c r="F3839" s="5"/>
      <c r="G3839" s="5"/>
      <c r="H3839" s="6"/>
      <c r="I3839" s="5"/>
      <c r="J3839" s="5"/>
      <c r="K3839" s="11"/>
      <c r="L3839" s="12"/>
      <c r="M3839" s="12"/>
      <c r="N3839" s="3"/>
      <c r="O3839" s="6"/>
      <c r="P3839" s="3"/>
      <c r="Q3839" s="6"/>
      <c r="R3839" s="6"/>
      <c r="S3839" s="6"/>
      <c r="T3839" s="5"/>
      <c r="U3839" s="5"/>
      <c r="V3839" s="5"/>
      <c r="W3839" s="12"/>
      <c r="X3839" s="5"/>
      <c r="Y3839" s="12"/>
      <c r="Z3839" s="5"/>
      <c r="AA3839" s="5"/>
      <c r="AB3839" s="5"/>
      <c r="AC3839" s="5"/>
      <c r="AD3839" s="5"/>
      <c r="AE3839" s="5"/>
      <c r="AF3839" s="6"/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  <c r="AS3839" s="6"/>
      <c r="AT3839" s="6"/>
    </row>
    <row r="3840" spans="1:46" ht="15.75" customHeight="1" x14ac:dyDescent="0.35">
      <c r="A3840" s="10"/>
      <c r="B3840" s="6"/>
      <c r="C3840" s="6"/>
      <c r="D3840" s="11"/>
      <c r="E3840" s="6"/>
      <c r="F3840" s="5"/>
      <c r="G3840" s="5"/>
      <c r="H3840" s="6"/>
      <c r="I3840" s="5"/>
      <c r="J3840" s="5"/>
      <c r="K3840" s="11"/>
      <c r="L3840" s="12"/>
      <c r="M3840" s="12"/>
      <c r="N3840" s="3"/>
      <c r="O3840" s="6"/>
      <c r="P3840" s="3"/>
      <c r="Q3840" s="6"/>
      <c r="R3840" s="6"/>
      <c r="S3840" s="6"/>
      <c r="T3840" s="5"/>
      <c r="U3840" s="5"/>
      <c r="V3840" s="5"/>
      <c r="W3840" s="12"/>
      <c r="X3840" s="5"/>
      <c r="Y3840" s="12"/>
      <c r="Z3840" s="5"/>
      <c r="AA3840" s="5"/>
      <c r="AB3840" s="5"/>
      <c r="AC3840" s="5"/>
      <c r="AD3840" s="5"/>
      <c r="AE3840" s="5"/>
      <c r="AF3840" s="6"/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</row>
    <row r="3841" spans="1:46" ht="15.75" customHeight="1" x14ac:dyDescent="0.35">
      <c r="A3841" s="10"/>
      <c r="B3841" s="6"/>
      <c r="C3841" s="6"/>
      <c r="D3841" s="11"/>
      <c r="E3841" s="6"/>
      <c r="F3841" s="5"/>
      <c r="G3841" s="5"/>
      <c r="H3841" s="6"/>
      <c r="I3841" s="5"/>
      <c r="J3841" s="5"/>
      <c r="K3841" s="11"/>
      <c r="L3841" s="12"/>
      <c r="M3841" s="12"/>
      <c r="N3841" s="3"/>
      <c r="O3841" s="6"/>
      <c r="P3841" s="3"/>
      <c r="Q3841" s="6"/>
      <c r="R3841" s="6"/>
      <c r="S3841" s="6"/>
      <c r="T3841" s="5"/>
      <c r="U3841" s="5"/>
      <c r="V3841" s="5"/>
      <c r="W3841" s="12"/>
      <c r="X3841" s="5"/>
      <c r="Y3841" s="12"/>
      <c r="Z3841" s="5"/>
      <c r="AA3841" s="5"/>
      <c r="AB3841" s="5"/>
      <c r="AC3841" s="5"/>
      <c r="AD3841" s="5"/>
      <c r="AE3841" s="5"/>
      <c r="AF3841" s="6"/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</row>
    <row r="3842" spans="1:46" ht="15.75" customHeight="1" x14ac:dyDescent="0.35">
      <c r="A3842" s="10"/>
      <c r="B3842" s="6"/>
      <c r="C3842" s="6"/>
      <c r="D3842" s="11"/>
      <c r="E3842" s="6"/>
      <c r="F3842" s="5"/>
      <c r="G3842" s="5"/>
      <c r="H3842" s="6"/>
      <c r="I3842" s="5"/>
      <c r="J3842" s="5"/>
      <c r="K3842" s="11"/>
      <c r="L3842" s="12"/>
      <c r="M3842" s="12"/>
      <c r="N3842" s="3"/>
      <c r="O3842" s="6"/>
      <c r="P3842" s="3"/>
      <c r="Q3842" s="6"/>
      <c r="R3842" s="6"/>
      <c r="S3842" s="6"/>
      <c r="T3842" s="5"/>
      <c r="U3842" s="5"/>
      <c r="V3842" s="5"/>
      <c r="W3842" s="12"/>
      <c r="X3842" s="5"/>
      <c r="Y3842" s="12"/>
      <c r="Z3842" s="5"/>
      <c r="AA3842" s="5"/>
      <c r="AB3842" s="5"/>
      <c r="AC3842" s="5"/>
      <c r="AD3842" s="5"/>
      <c r="AE3842" s="5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</row>
    <row r="3843" spans="1:46" ht="15.75" customHeight="1" x14ac:dyDescent="0.35">
      <c r="A3843" s="10"/>
      <c r="B3843" s="6"/>
      <c r="C3843" s="6"/>
      <c r="D3843" s="11"/>
      <c r="E3843" s="6"/>
      <c r="F3843" s="5"/>
      <c r="G3843" s="5"/>
      <c r="H3843" s="6"/>
      <c r="I3843" s="5"/>
      <c r="J3843" s="5"/>
      <c r="K3843" s="11"/>
      <c r="L3843" s="12"/>
      <c r="M3843" s="12"/>
      <c r="N3843" s="3"/>
      <c r="O3843" s="6"/>
      <c r="P3843" s="3"/>
      <c r="Q3843" s="6"/>
      <c r="R3843" s="6"/>
      <c r="S3843" s="6"/>
      <c r="T3843" s="5"/>
      <c r="U3843" s="5"/>
      <c r="V3843" s="5"/>
      <c r="W3843" s="12"/>
      <c r="X3843" s="5"/>
      <c r="Y3843" s="12"/>
      <c r="Z3843" s="5"/>
      <c r="AA3843" s="5"/>
      <c r="AB3843" s="5"/>
      <c r="AC3843" s="5"/>
      <c r="AD3843" s="5"/>
      <c r="AE3843" s="5"/>
      <c r="AF3843" s="6"/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</row>
    <row r="3844" spans="1:46" ht="15.75" customHeight="1" x14ac:dyDescent="0.35">
      <c r="A3844" s="10"/>
      <c r="B3844" s="6"/>
      <c r="C3844" s="6"/>
      <c r="D3844" s="11"/>
      <c r="E3844" s="6"/>
      <c r="F3844" s="5"/>
      <c r="G3844" s="5"/>
      <c r="H3844" s="6"/>
      <c r="I3844" s="5"/>
      <c r="J3844" s="5"/>
      <c r="K3844" s="11"/>
      <c r="L3844" s="12"/>
      <c r="M3844" s="12"/>
      <c r="N3844" s="3"/>
      <c r="O3844" s="6"/>
      <c r="P3844" s="3"/>
      <c r="Q3844" s="6"/>
      <c r="R3844" s="6"/>
      <c r="S3844" s="6"/>
      <c r="T3844" s="5"/>
      <c r="U3844" s="5"/>
      <c r="V3844" s="5"/>
      <c r="W3844" s="12"/>
      <c r="X3844" s="5"/>
      <c r="Y3844" s="12"/>
      <c r="Z3844" s="5"/>
      <c r="AA3844" s="5"/>
      <c r="AB3844" s="5"/>
      <c r="AC3844" s="5"/>
      <c r="AD3844" s="5"/>
      <c r="AE3844" s="5"/>
      <c r="AF3844" s="6"/>
      <c r="AG3844" s="6"/>
      <c r="AH3844" s="6"/>
      <c r="AI3844" s="6"/>
      <c r="AJ3844" s="6"/>
      <c r="AK3844" s="6"/>
      <c r="AL3844" s="6"/>
      <c r="AM3844" s="6"/>
      <c r="AN3844" s="6"/>
      <c r="AO3844" s="6"/>
      <c r="AP3844" s="6"/>
      <c r="AQ3844" s="6"/>
      <c r="AR3844" s="6"/>
      <c r="AS3844" s="6"/>
      <c r="AT3844" s="6"/>
    </row>
    <row r="3845" spans="1:46" ht="15.75" customHeight="1" x14ac:dyDescent="0.35">
      <c r="A3845" s="10"/>
      <c r="B3845" s="6"/>
      <c r="C3845" s="6"/>
      <c r="D3845" s="11"/>
      <c r="E3845" s="6"/>
      <c r="F3845" s="5"/>
      <c r="G3845" s="5"/>
      <c r="H3845" s="6"/>
      <c r="I3845" s="5"/>
      <c r="J3845" s="5"/>
      <c r="K3845" s="11"/>
      <c r="L3845" s="12"/>
      <c r="M3845" s="12"/>
      <c r="N3845" s="3"/>
      <c r="O3845" s="6"/>
      <c r="P3845" s="3"/>
      <c r="Q3845" s="6"/>
      <c r="R3845" s="6"/>
      <c r="S3845" s="6"/>
      <c r="T3845" s="5"/>
      <c r="U3845" s="5"/>
      <c r="V3845" s="5"/>
      <c r="W3845" s="12"/>
      <c r="X3845" s="5"/>
      <c r="Y3845" s="12"/>
      <c r="Z3845" s="5"/>
      <c r="AA3845" s="5"/>
      <c r="AB3845" s="5"/>
      <c r="AC3845" s="5"/>
      <c r="AD3845" s="5"/>
      <c r="AE3845" s="5"/>
      <c r="AF3845" s="6"/>
      <c r="AG3845" s="6"/>
      <c r="AH3845" s="6"/>
      <c r="AI3845" s="6"/>
      <c r="AJ3845" s="6"/>
      <c r="AK3845" s="6"/>
      <c r="AL3845" s="6"/>
      <c r="AM3845" s="6"/>
      <c r="AN3845" s="6"/>
      <c r="AO3845" s="6"/>
      <c r="AP3845" s="6"/>
      <c r="AQ3845" s="6"/>
      <c r="AR3845" s="6"/>
      <c r="AS3845" s="6"/>
      <c r="AT3845" s="6"/>
    </row>
    <row r="3846" spans="1:46" ht="15.75" customHeight="1" x14ac:dyDescent="0.35">
      <c r="A3846" s="10"/>
      <c r="B3846" s="6"/>
      <c r="C3846" s="6"/>
      <c r="D3846" s="11"/>
      <c r="E3846" s="6"/>
      <c r="F3846" s="5"/>
      <c r="G3846" s="5"/>
      <c r="H3846" s="6"/>
      <c r="I3846" s="5"/>
      <c r="J3846" s="5"/>
      <c r="K3846" s="11"/>
      <c r="L3846" s="12"/>
      <c r="M3846" s="12"/>
      <c r="N3846" s="3"/>
      <c r="O3846" s="6"/>
      <c r="P3846" s="3"/>
      <c r="Q3846" s="6"/>
      <c r="R3846" s="6"/>
      <c r="S3846" s="6"/>
      <c r="T3846" s="5"/>
      <c r="U3846" s="5"/>
      <c r="V3846" s="5"/>
      <c r="W3846" s="12"/>
      <c r="X3846" s="5"/>
      <c r="Y3846" s="12"/>
      <c r="Z3846" s="5"/>
      <c r="AA3846" s="5"/>
      <c r="AB3846" s="5"/>
      <c r="AC3846" s="5"/>
      <c r="AD3846" s="5"/>
      <c r="AE3846" s="5"/>
      <c r="AF3846" s="6"/>
      <c r="AG3846" s="6"/>
      <c r="AH3846" s="6"/>
      <c r="AI3846" s="6"/>
      <c r="AJ3846" s="6"/>
      <c r="AK3846" s="6"/>
      <c r="AL3846" s="6"/>
      <c r="AM3846" s="6"/>
      <c r="AN3846" s="6"/>
      <c r="AO3846" s="6"/>
      <c r="AP3846" s="6"/>
      <c r="AQ3846" s="6"/>
      <c r="AR3846" s="6"/>
      <c r="AS3846" s="6"/>
      <c r="AT3846" s="6"/>
    </row>
    <row r="3847" spans="1:46" ht="15.75" customHeight="1" x14ac:dyDescent="0.35">
      <c r="A3847" s="10"/>
      <c r="B3847" s="6"/>
      <c r="C3847" s="6"/>
      <c r="D3847" s="11"/>
      <c r="E3847" s="6"/>
      <c r="F3847" s="5"/>
      <c r="G3847" s="5"/>
      <c r="H3847" s="6"/>
      <c r="I3847" s="5"/>
      <c r="J3847" s="5"/>
      <c r="K3847" s="11"/>
      <c r="L3847" s="12"/>
      <c r="M3847" s="12"/>
      <c r="N3847" s="3"/>
      <c r="O3847" s="6"/>
      <c r="P3847" s="3"/>
      <c r="Q3847" s="6"/>
      <c r="R3847" s="6"/>
      <c r="S3847" s="6"/>
      <c r="T3847" s="5"/>
      <c r="U3847" s="5"/>
      <c r="V3847" s="5"/>
      <c r="W3847" s="12"/>
      <c r="X3847" s="5"/>
      <c r="Y3847" s="12"/>
      <c r="Z3847" s="5"/>
      <c r="AA3847" s="5"/>
      <c r="AB3847" s="5"/>
      <c r="AC3847" s="5"/>
      <c r="AD3847" s="5"/>
      <c r="AE3847" s="5"/>
      <c r="AF3847" s="6"/>
      <c r="AG3847" s="6"/>
      <c r="AH3847" s="6"/>
      <c r="AI3847" s="6"/>
      <c r="AJ3847" s="6"/>
      <c r="AK3847" s="6"/>
      <c r="AL3847" s="6"/>
      <c r="AM3847" s="6"/>
      <c r="AN3847" s="6"/>
      <c r="AO3847" s="6"/>
      <c r="AP3847" s="6"/>
      <c r="AQ3847" s="6"/>
      <c r="AR3847" s="6"/>
      <c r="AS3847" s="6"/>
      <c r="AT3847" s="6"/>
    </row>
    <row r="3848" spans="1:46" ht="15.75" customHeight="1" x14ac:dyDescent="0.35">
      <c r="A3848" s="10"/>
      <c r="B3848" s="6"/>
      <c r="C3848" s="6"/>
      <c r="D3848" s="11"/>
      <c r="E3848" s="6"/>
      <c r="F3848" s="5"/>
      <c r="G3848" s="5"/>
      <c r="H3848" s="6"/>
      <c r="I3848" s="5"/>
      <c r="J3848" s="5"/>
      <c r="K3848" s="11"/>
      <c r="L3848" s="12"/>
      <c r="M3848" s="12"/>
      <c r="N3848" s="3"/>
      <c r="O3848" s="6"/>
      <c r="P3848" s="3"/>
      <c r="Q3848" s="6"/>
      <c r="R3848" s="6"/>
      <c r="S3848" s="6"/>
      <c r="T3848" s="5"/>
      <c r="U3848" s="5"/>
      <c r="V3848" s="5"/>
      <c r="W3848" s="12"/>
      <c r="X3848" s="5"/>
      <c r="Y3848" s="12"/>
      <c r="Z3848" s="5"/>
      <c r="AA3848" s="5"/>
      <c r="AB3848" s="5"/>
      <c r="AC3848" s="5"/>
      <c r="AD3848" s="5"/>
      <c r="AE3848" s="5"/>
      <c r="AF3848" s="6"/>
      <c r="AG3848" s="6"/>
      <c r="AH3848" s="6"/>
      <c r="AI3848" s="6"/>
      <c r="AJ3848" s="6"/>
      <c r="AK3848" s="6"/>
      <c r="AL3848" s="6"/>
      <c r="AM3848" s="6"/>
      <c r="AN3848" s="6"/>
      <c r="AO3848" s="6"/>
      <c r="AP3848" s="6"/>
      <c r="AQ3848" s="6"/>
      <c r="AR3848" s="6"/>
      <c r="AS3848" s="6"/>
      <c r="AT3848" s="6"/>
    </row>
    <row r="3849" spans="1:46" ht="15.75" customHeight="1" x14ac:dyDescent="0.35">
      <c r="A3849" s="10"/>
      <c r="B3849" s="6"/>
      <c r="C3849" s="6"/>
      <c r="D3849" s="11"/>
      <c r="E3849" s="6"/>
      <c r="F3849" s="5"/>
      <c r="G3849" s="5"/>
      <c r="H3849" s="6"/>
      <c r="I3849" s="5"/>
      <c r="J3849" s="5"/>
      <c r="K3849" s="11"/>
      <c r="L3849" s="12"/>
      <c r="M3849" s="12"/>
      <c r="N3849" s="3"/>
      <c r="O3849" s="6"/>
      <c r="P3849" s="3"/>
      <c r="Q3849" s="6"/>
      <c r="R3849" s="6"/>
      <c r="S3849" s="6"/>
      <c r="T3849" s="5"/>
      <c r="U3849" s="5"/>
      <c r="V3849" s="5"/>
      <c r="W3849" s="12"/>
      <c r="X3849" s="5"/>
      <c r="Y3849" s="12"/>
      <c r="Z3849" s="5"/>
      <c r="AA3849" s="5"/>
      <c r="AB3849" s="5"/>
      <c r="AC3849" s="5"/>
      <c r="AD3849" s="5"/>
      <c r="AE3849" s="5"/>
      <c r="AF3849" s="6"/>
      <c r="AG3849" s="6"/>
      <c r="AH3849" s="6"/>
      <c r="AI3849" s="6"/>
      <c r="AJ3849" s="6"/>
      <c r="AK3849" s="6"/>
      <c r="AL3849" s="6"/>
      <c r="AM3849" s="6"/>
      <c r="AN3849" s="6"/>
      <c r="AO3849" s="6"/>
      <c r="AP3849" s="6"/>
      <c r="AQ3849" s="6"/>
      <c r="AR3849" s="6"/>
      <c r="AS3849" s="6"/>
      <c r="AT3849" s="6"/>
    </row>
    <row r="3850" spans="1:46" ht="15.75" customHeight="1" x14ac:dyDescent="0.35">
      <c r="A3850" s="10"/>
      <c r="B3850" s="6"/>
      <c r="C3850" s="6"/>
      <c r="D3850" s="11"/>
      <c r="E3850" s="6"/>
      <c r="F3850" s="5"/>
      <c r="G3850" s="5"/>
      <c r="H3850" s="6"/>
      <c r="I3850" s="5"/>
      <c r="J3850" s="5"/>
      <c r="K3850" s="11"/>
      <c r="L3850" s="12"/>
      <c r="M3850" s="12"/>
      <c r="N3850" s="3"/>
      <c r="O3850" s="6"/>
      <c r="P3850" s="3"/>
      <c r="Q3850" s="6"/>
      <c r="R3850" s="6"/>
      <c r="S3850" s="6"/>
      <c r="T3850" s="5"/>
      <c r="U3850" s="5"/>
      <c r="V3850" s="5"/>
      <c r="W3850" s="12"/>
      <c r="X3850" s="5"/>
      <c r="Y3850" s="12"/>
      <c r="Z3850" s="5"/>
      <c r="AA3850" s="5"/>
      <c r="AB3850" s="5"/>
      <c r="AC3850" s="5"/>
      <c r="AD3850" s="5"/>
      <c r="AE3850" s="5"/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</row>
    <row r="3851" spans="1:46" ht="15.75" customHeight="1" x14ac:dyDescent="0.35">
      <c r="A3851" s="10"/>
      <c r="B3851" s="6"/>
      <c r="C3851" s="6"/>
      <c r="D3851" s="11"/>
      <c r="E3851" s="6"/>
      <c r="F3851" s="5"/>
      <c r="G3851" s="5"/>
      <c r="H3851" s="6"/>
      <c r="I3851" s="5"/>
      <c r="J3851" s="5"/>
      <c r="K3851" s="11"/>
      <c r="L3851" s="12"/>
      <c r="M3851" s="12"/>
      <c r="N3851" s="3"/>
      <c r="O3851" s="6"/>
      <c r="P3851" s="3"/>
      <c r="Q3851" s="6"/>
      <c r="R3851" s="6"/>
      <c r="S3851" s="6"/>
      <c r="T3851" s="5"/>
      <c r="U3851" s="5"/>
      <c r="V3851" s="5"/>
      <c r="W3851" s="12"/>
      <c r="X3851" s="5"/>
      <c r="Y3851" s="12"/>
      <c r="Z3851" s="5"/>
      <c r="AA3851" s="5"/>
      <c r="AB3851" s="5"/>
      <c r="AC3851" s="5"/>
      <c r="AD3851" s="5"/>
      <c r="AE3851" s="5"/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</row>
    <row r="3852" spans="1:46" ht="15.75" customHeight="1" x14ac:dyDescent="0.35">
      <c r="A3852" s="10"/>
      <c r="B3852" s="6"/>
      <c r="C3852" s="6"/>
      <c r="D3852" s="11"/>
      <c r="E3852" s="6"/>
      <c r="F3852" s="5"/>
      <c r="G3852" s="5"/>
      <c r="H3852" s="6"/>
      <c r="I3852" s="5"/>
      <c r="J3852" s="5"/>
      <c r="K3852" s="11"/>
      <c r="L3852" s="12"/>
      <c r="M3852" s="12"/>
      <c r="N3852" s="3"/>
      <c r="O3852" s="6"/>
      <c r="P3852" s="3"/>
      <c r="Q3852" s="6"/>
      <c r="R3852" s="6"/>
      <c r="S3852" s="6"/>
      <c r="T3852" s="5"/>
      <c r="U3852" s="5"/>
      <c r="V3852" s="5"/>
      <c r="W3852" s="12"/>
      <c r="X3852" s="5"/>
      <c r="Y3852" s="12"/>
      <c r="Z3852" s="5"/>
      <c r="AA3852" s="5"/>
      <c r="AB3852" s="5"/>
      <c r="AC3852" s="5"/>
      <c r="AD3852" s="5"/>
      <c r="AE3852" s="5"/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</row>
    <row r="3853" spans="1:46" ht="15.75" customHeight="1" x14ac:dyDescent="0.35">
      <c r="A3853" s="10"/>
      <c r="B3853" s="6"/>
      <c r="C3853" s="6"/>
      <c r="D3853" s="11"/>
      <c r="E3853" s="6"/>
      <c r="F3853" s="5"/>
      <c r="G3853" s="5"/>
      <c r="H3853" s="6"/>
      <c r="I3853" s="5"/>
      <c r="J3853" s="5"/>
      <c r="K3853" s="11"/>
      <c r="L3853" s="12"/>
      <c r="M3853" s="12"/>
      <c r="N3853" s="3"/>
      <c r="O3853" s="6"/>
      <c r="P3853" s="3"/>
      <c r="Q3853" s="6"/>
      <c r="R3853" s="6"/>
      <c r="S3853" s="6"/>
      <c r="T3853" s="5"/>
      <c r="U3853" s="5"/>
      <c r="V3853" s="5"/>
      <c r="W3853" s="12"/>
      <c r="X3853" s="5"/>
      <c r="Y3853" s="12"/>
      <c r="Z3853" s="5"/>
      <c r="AA3853" s="5"/>
      <c r="AB3853" s="5"/>
      <c r="AC3853" s="5"/>
      <c r="AD3853" s="5"/>
      <c r="AE3853" s="5"/>
      <c r="AF3853" s="6"/>
      <c r="AG3853" s="6"/>
      <c r="AH3853" s="6"/>
      <c r="AI3853" s="6"/>
      <c r="AJ3853" s="6"/>
      <c r="AK3853" s="6"/>
      <c r="AL3853" s="6"/>
      <c r="AM3853" s="6"/>
      <c r="AN3853" s="6"/>
      <c r="AO3853" s="6"/>
      <c r="AP3853" s="6"/>
      <c r="AQ3853" s="6"/>
      <c r="AR3853" s="6"/>
      <c r="AS3853" s="6"/>
      <c r="AT3853" s="6"/>
    </row>
    <row r="3854" spans="1:46" ht="15.75" customHeight="1" x14ac:dyDescent="0.35">
      <c r="A3854" s="10"/>
      <c r="B3854" s="6"/>
      <c r="C3854" s="6"/>
      <c r="D3854" s="11"/>
      <c r="E3854" s="6"/>
      <c r="F3854" s="5"/>
      <c r="G3854" s="5"/>
      <c r="H3854" s="6"/>
      <c r="I3854" s="5"/>
      <c r="J3854" s="5"/>
      <c r="K3854" s="11"/>
      <c r="L3854" s="12"/>
      <c r="M3854" s="12"/>
      <c r="N3854" s="3"/>
      <c r="O3854" s="6"/>
      <c r="P3854" s="3"/>
      <c r="Q3854" s="6"/>
      <c r="R3854" s="6"/>
      <c r="S3854" s="6"/>
      <c r="T3854" s="5"/>
      <c r="U3854" s="5"/>
      <c r="V3854" s="5"/>
      <c r="W3854" s="12"/>
      <c r="X3854" s="5"/>
      <c r="Y3854" s="12"/>
      <c r="Z3854" s="5"/>
      <c r="AA3854" s="5"/>
      <c r="AB3854" s="5"/>
      <c r="AC3854" s="5"/>
      <c r="AD3854" s="5"/>
      <c r="AE3854" s="5"/>
      <c r="AF3854" s="6"/>
      <c r="AG3854" s="6"/>
      <c r="AH3854" s="6"/>
      <c r="AI3854" s="6"/>
      <c r="AJ3854" s="6"/>
      <c r="AK3854" s="6"/>
      <c r="AL3854" s="6"/>
      <c r="AM3854" s="6"/>
      <c r="AN3854" s="6"/>
      <c r="AO3854" s="6"/>
      <c r="AP3854" s="6"/>
      <c r="AQ3854" s="6"/>
      <c r="AR3854" s="6"/>
      <c r="AS3854" s="6"/>
      <c r="AT3854" s="6"/>
    </row>
    <row r="3855" spans="1:46" ht="15.75" customHeight="1" x14ac:dyDescent="0.35">
      <c r="A3855" s="10"/>
      <c r="B3855" s="6"/>
      <c r="C3855" s="6"/>
      <c r="D3855" s="11"/>
      <c r="E3855" s="6"/>
      <c r="F3855" s="5"/>
      <c r="G3855" s="5"/>
      <c r="H3855" s="6"/>
      <c r="I3855" s="5"/>
      <c r="J3855" s="5"/>
      <c r="K3855" s="11"/>
      <c r="L3855" s="12"/>
      <c r="M3855" s="12"/>
      <c r="N3855" s="3"/>
      <c r="O3855" s="6"/>
      <c r="P3855" s="3"/>
      <c r="Q3855" s="6"/>
      <c r="R3855" s="6"/>
      <c r="S3855" s="6"/>
      <c r="T3855" s="5"/>
      <c r="U3855" s="5"/>
      <c r="V3855" s="5"/>
      <c r="W3855" s="12"/>
      <c r="X3855" s="5"/>
      <c r="Y3855" s="12"/>
      <c r="Z3855" s="5"/>
      <c r="AA3855" s="5"/>
      <c r="AB3855" s="5"/>
      <c r="AC3855" s="5"/>
      <c r="AD3855" s="5"/>
      <c r="AE3855" s="5"/>
      <c r="AF3855" s="6"/>
      <c r="AG3855" s="6"/>
      <c r="AH3855" s="6"/>
      <c r="AI3855" s="6"/>
      <c r="AJ3855" s="6"/>
      <c r="AK3855" s="6"/>
      <c r="AL3855" s="6"/>
      <c r="AM3855" s="6"/>
      <c r="AN3855" s="6"/>
      <c r="AO3855" s="6"/>
      <c r="AP3855" s="6"/>
      <c r="AQ3855" s="6"/>
      <c r="AR3855" s="6"/>
      <c r="AS3855" s="6"/>
      <c r="AT3855" s="6"/>
    </row>
    <row r="3856" spans="1:46" ht="15.75" customHeight="1" x14ac:dyDescent="0.35">
      <c r="A3856" s="10"/>
      <c r="B3856" s="6"/>
      <c r="C3856" s="6"/>
      <c r="D3856" s="11"/>
      <c r="E3856" s="6"/>
      <c r="F3856" s="5"/>
      <c r="G3856" s="5"/>
      <c r="H3856" s="6"/>
      <c r="I3856" s="5"/>
      <c r="J3856" s="5"/>
      <c r="K3856" s="11"/>
      <c r="L3856" s="12"/>
      <c r="M3856" s="12"/>
      <c r="N3856" s="3"/>
      <c r="O3856" s="6"/>
      <c r="P3856" s="3"/>
      <c r="Q3856" s="6"/>
      <c r="R3856" s="6"/>
      <c r="S3856" s="6"/>
      <c r="T3856" s="5"/>
      <c r="U3856" s="5"/>
      <c r="V3856" s="5"/>
      <c r="W3856" s="12"/>
      <c r="X3856" s="5"/>
      <c r="Y3856" s="12"/>
      <c r="Z3856" s="5"/>
      <c r="AA3856" s="5"/>
      <c r="AB3856" s="5"/>
      <c r="AC3856" s="5"/>
      <c r="AD3856" s="5"/>
      <c r="AE3856" s="5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</row>
    <row r="3857" spans="1:46" ht="15.75" customHeight="1" x14ac:dyDescent="0.35">
      <c r="A3857" s="10"/>
      <c r="B3857" s="6"/>
      <c r="C3857" s="6"/>
      <c r="D3857" s="11"/>
      <c r="E3857" s="6"/>
      <c r="F3857" s="5"/>
      <c r="G3857" s="5"/>
      <c r="H3857" s="6"/>
      <c r="I3857" s="5"/>
      <c r="J3857" s="5"/>
      <c r="K3857" s="11"/>
      <c r="L3857" s="12"/>
      <c r="M3857" s="12"/>
      <c r="N3857" s="3"/>
      <c r="O3857" s="6"/>
      <c r="P3857" s="3"/>
      <c r="Q3857" s="6"/>
      <c r="R3857" s="6"/>
      <c r="S3857" s="6"/>
      <c r="T3857" s="5"/>
      <c r="U3857" s="5"/>
      <c r="V3857" s="5"/>
      <c r="W3857" s="12"/>
      <c r="X3857" s="5"/>
      <c r="Y3857" s="12"/>
      <c r="Z3857" s="5"/>
      <c r="AA3857" s="5"/>
      <c r="AB3857" s="5"/>
      <c r="AC3857" s="5"/>
      <c r="AD3857" s="5"/>
      <c r="AE3857" s="5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</row>
    <row r="3858" spans="1:46" ht="15.75" customHeight="1" x14ac:dyDescent="0.35">
      <c r="A3858" s="10"/>
      <c r="B3858" s="6"/>
      <c r="C3858" s="6"/>
      <c r="D3858" s="11"/>
      <c r="E3858" s="6"/>
      <c r="F3858" s="5"/>
      <c r="G3858" s="5"/>
      <c r="H3858" s="6"/>
      <c r="I3858" s="5"/>
      <c r="J3858" s="5"/>
      <c r="K3858" s="11"/>
      <c r="L3858" s="12"/>
      <c r="M3858" s="12"/>
      <c r="N3858" s="3"/>
      <c r="O3858" s="6"/>
      <c r="P3858" s="3"/>
      <c r="Q3858" s="6"/>
      <c r="R3858" s="6"/>
      <c r="S3858" s="6"/>
      <c r="T3858" s="5"/>
      <c r="U3858" s="5"/>
      <c r="V3858" s="5"/>
      <c r="W3858" s="12"/>
      <c r="X3858" s="5"/>
      <c r="Y3858" s="12"/>
      <c r="Z3858" s="5"/>
      <c r="AA3858" s="5"/>
      <c r="AB3858" s="5"/>
      <c r="AC3858" s="5"/>
      <c r="AD3858" s="5"/>
      <c r="AE3858" s="5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</row>
    <row r="3859" spans="1:46" ht="15.75" customHeight="1" x14ac:dyDescent="0.35">
      <c r="A3859" s="10"/>
      <c r="B3859" s="6"/>
      <c r="C3859" s="6"/>
      <c r="D3859" s="11"/>
      <c r="E3859" s="6"/>
      <c r="F3859" s="5"/>
      <c r="G3859" s="5"/>
      <c r="H3859" s="6"/>
      <c r="I3859" s="5"/>
      <c r="J3859" s="5"/>
      <c r="K3859" s="11"/>
      <c r="L3859" s="12"/>
      <c r="M3859" s="12"/>
      <c r="N3859" s="3"/>
      <c r="O3859" s="6"/>
      <c r="P3859" s="3"/>
      <c r="Q3859" s="6"/>
      <c r="R3859" s="6"/>
      <c r="S3859" s="6"/>
      <c r="T3859" s="5"/>
      <c r="U3859" s="5"/>
      <c r="V3859" s="5"/>
      <c r="W3859" s="12"/>
      <c r="X3859" s="5"/>
      <c r="Y3859" s="12"/>
      <c r="Z3859" s="5"/>
      <c r="AA3859" s="5"/>
      <c r="AB3859" s="5"/>
      <c r="AC3859" s="5"/>
      <c r="AD3859" s="5"/>
      <c r="AE3859" s="5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</row>
    <row r="3860" spans="1:46" ht="15.75" customHeight="1" x14ac:dyDescent="0.35">
      <c r="A3860" s="10"/>
      <c r="B3860" s="6"/>
      <c r="C3860" s="6"/>
      <c r="D3860" s="11"/>
      <c r="E3860" s="6"/>
      <c r="F3860" s="5"/>
      <c r="G3860" s="5"/>
      <c r="H3860" s="6"/>
      <c r="I3860" s="5"/>
      <c r="J3860" s="5"/>
      <c r="K3860" s="11"/>
      <c r="L3860" s="12"/>
      <c r="M3860" s="12"/>
      <c r="N3860" s="3"/>
      <c r="O3860" s="6"/>
      <c r="P3860" s="3"/>
      <c r="Q3860" s="6"/>
      <c r="R3860" s="6"/>
      <c r="S3860" s="6"/>
      <c r="T3860" s="5"/>
      <c r="U3860" s="5"/>
      <c r="V3860" s="5"/>
      <c r="W3860" s="12"/>
      <c r="X3860" s="5"/>
      <c r="Y3860" s="12"/>
      <c r="Z3860" s="5"/>
      <c r="AA3860" s="5"/>
      <c r="AB3860" s="5"/>
      <c r="AC3860" s="5"/>
      <c r="AD3860" s="5"/>
      <c r="AE3860" s="5"/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  <c r="AS3860" s="6"/>
      <c r="AT3860" s="6"/>
    </row>
    <row r="3861" spans="1:46" ht="15.75" customHeight="1" x14ac:dyDescent="0.35">
      <c r="A3861" s="10"/>
      <c r="B3861" s="6"/>
      <c r="C3861" s="6"/>
      <c r="D3861" s="11"/>
      <c r="E3861" s="6"/>
      <c r="F3861" s="5"/>
      <c r="G3861" s="5"/>
      <c r="H3861" s="6"/>
      <c r="I3861" s="5"/>
      <c r="J3861" s="5"/>
      <c r="K3861" s="11"/>
      <c r="L3861" s="12"/>
      <c r="M3861" s="12"/>
      <c r="N3861" s="3"/>
      <c r="O3861" s="6"/>
      <c r="P3861" s="3"/>
      <c r="Q3861" s="6"/>
      <c r="R3861" s="6"/>
      <c r="S3861" s="6"/>
      <c r="T3861" s="5"/>
      <c r="U3861" s="5"/>
      <c r="V3861" s="5"/>
      <c r="W3861" s="12"/>
      <c r="X3861" s="5"/>
      <c r="Y3861" s="12"/>
      <c r="Z3861" s="5"/>
      <c r="AA3861" s="5"/>
      <c r="AB3861" s="5"/>
      <c r="AC3861" s="5"/>
      <c r="AD3861" s="5"/>
      <c r="AE3861" s="5"/>
      <c r="AF3861" s="6"/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</row>
    <row r="3862" spans="1:46" ht="15.75" customHeight="1" x14ac:dyDescent="0.35">
      <c r="A3862" s="10"/>
      <c r="B3862" s="6"/>
      <c r="C3862" s="6"/>
      <c r="D3862" s="11"/>
      <c r="E3862" s="6"/>
      <c r="F3862" s="5"/>
      <c r="G3862" s="5"/>
      <c r="H3862" s="6"/>
      <c r="I3862" s="5"/>
      <c r="J3862" s="5"/>
      <c r="K3862" s="11"/>
      <c r="L3862" s="12"/>
      <c r="M3862" s="12"/>
      <c r="N3862" s="3"/>
      <c r="O3862" s="6"/>
      <c r="P3862" s="3"/>
      <c r="Q3862" s="6"/>
      <c r="R3862" s="6"/>
      <c r="S3862" s="6"/>
      <c r="T3862" s="5"/>
      <c r="U3862" s="5"/>
      <c r="V3862" s="5"/>
      <c r="W3862" s="12"/>
      <c r="X3862" s="5"/>
      <c r="Y3862" s="12"/>
      <c r="Z3862" s="5"/>
      <c r="AA3862" s="5"/>
      <c r="AB3862" s="5"/>
      <c r="AC3862" s="5"/>
      <c r="AD3862" s="5"/>
      <c r="AE3862" s="5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</row>
    <row r="3863" spans="1:46" ht="15.75" customHeight="1" x14ac:dyDescent="0.35">
      <c r="A3863" s="10"/>
      <c r="B3863" s="6"/>
      <c r="C3863" s="6"/>
      <c r="D3863" s="11"/>
      <c r="E3863" s="6"/>
      <c r="F3863" s="5"/>
      <c r="G3863" s="5"/>
      <c r="H3863" s="6"/>
      <c r="I3863" s="5"/>
      <c r="J3863" s="5"/>
      <c r="K3863" s="11"/>
      <c r="L3863" s="12"/>
      <c r="M3863" s="12"/>
      <c r="N3863" s="3"/>
      <c r="O3863" s="6"/>
      <c r="P3863" s="3"/>
      <c r="Q3863" s="6"/>
      <c r="R3863" s="6"/>
      <c r="S3863" s="6"/>
      <c r="T3863" s="5"/>
      <c r="U3863" s="5"/>
      <c r="V3863" s="5"/>
      <c r="W3863" s="12"/>
      <c r="X3863" s="5"/>
      <c r="Y3863" s="12"/>
      <c r="Z3863" s="5"/>
      <c r="AA3863" s="5"/>
      <c r="AB3863" s="5"/>
      <c r="AC3863" s="5"/>
      <c r="AD3863" s="5"/>
      <c r="AE3863" s="5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</row>
    <row r="3864" spans="1:46" ht="15.75" customHeight="1" x14ac:dyDescent="0.35">
      <c r="A3864" s="10"/>
      <c r="B3864" s="6"/>
      <c r="C3864" s="6"/>
      <c r="D3864" s="11"/>
      <c r="E3864" s="6"/>
      <c r="F3864" s="5"/>
      <c r="G3864" s="5"/>
      <c r="H3864" s="6"/>
      <c r="I3864" s="5"/>
      <c r="J3864" s="5"/>
      <c r="K3864" s="11"/>
      <c r="L3864" s="12"/>
      <c r="M3864" s="12"/>
      <c r="N3864" s="3"/>
      <c r="O3864" s="6"/>
      <c r="P3864" s="3"/>
      <c r="Q3864" s="6"/>
      <c r="R3864" s="6"/>
      <c r="S3864" s="6"/>
      <c r="T3864" s="5"/>
      <c r="U3864" s="5"/>
      <c r="V3864" s="5"/>
      <c r="W3864" s="12"/>
      <c r="X3864" s="5"/>
      <c r="Y3864" s="12"/>
      <c r="Z3864" s="5"/>
      <c r="AA3864" s="5"/>
      <c r="AB3864" s="5"/>
      <c r="AC3864" s="5"/>
      <c r="AD3864" s="5"/>
      <c r="AE3864" s="5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</row>
    <row r="3865" spans="1:46" ht="15.75" customHeight="1" x14ac:dyDescent="0.35">
      <c r="A3865" s="10"/>
      <c r="B3865" s="6"/>
      <c r="C3865" s="6"/>
      <c r="D3865" s="11"/>
      <c r="E3865" s="6"/>
      <c r="F3865" s="5"/>
      <c r="G3865" s="5"/>
      <c r="H3865" s="6"/>
      <c r="I3865" s="5"/>
      <c r="J3865" s="5"/>
      <c r="K3865" s="11"/>
      <c r="L3865" s="12"/>
      <c r="M3865" s="12"/>
      <c r="N3865" s="3"/>
      <c r="O3865" s="6"/>
      <c r="P3865" s="3"/>
      <c r="Q3865" s="6"/>
      <c r="R3865" s="6"/>
      <c r="S3865" s="6"/>
      <c r="T3865" s="5"/>
      <c r="U3865" s="5"/>
      <c r="V3865" s="5"/>
      <c r="W3865" s="12"/>
      <c r="X3865" s="5"/>
      <c r="Y3865" s="12"/>
      <c r="Z3865" s="5"/>
      <c r="AA3865" s="5"/>
      <c r="AB3865" s="5"/>
      <c r="AC3865" s="5"/>
      <c r="AD3865" s="5"/>
      <c r="AE3865" s="5"/>
      <c r="AF3865" s="6"/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</row>
    <row r="3866" spans="1:46" ht="15.75" customHeight="1" x14ac:dyDescent="0.35">
      <c r="A3866" s="10"/>
      <c r="B3866" s="6"/>
      <c r="C3866" s="6"/>
      <c r="D3866" s="11"/>
      <c r="E3866" s="6"/>
      <c r="F3866" s="5"/>
      <c r="G3866" s="5"/>
      <c r="H3866" s="6"/>
      <c r="I3866" s="5"/>
      <c r="J3866" s="5"/>
      <c r="K3866" s="11"/>
      <c r="L3866" s="12"/>
      <c r="M3866" s="12"/>
      <c r="N3866" s="3"/>
      <c r="O3866" s="6"/>
      <c r="P3866" s="3"/>
      <c r="Q3866" s="6"/>
      <c r="R3866" s="6"/>
      <c r="S3866" s="6"/>
      <c r="T3866" s="5"/>
      <c r="U3866" s="5"/>
      <c r="V3866" s="5"/>
      <c r="W3866" s="12"/>
      <c r="X3866" s="5"/>
      <c r="Y3866" s="12"/>
      <c r="Z3866" s="5"/>
      <c r="AA3866" s="5"/>
      <c r="AB3866" s="5"/>
      <c r="AC3866" s="5"/>
      <c r="AD3866" s="5"/>
      <c r="AE3866" s="5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</row>
    <row r="3867" spans="1:46" ht="15.75" customHeight="1" x14ac:dyDescent="0.35">
      <c r="A3867" s="10"/>
      <c r="B3867" s="6"/>
      <c r="C3867" s="6"/>
      <c r="D3867" s="11"/>
      <c r="E3867" s="6"/>
      <c r="F3867" s="5"/>
      <c r="G3867" s="5"/>
      <c r="H3867" s="6"/>
      <c r="I3867" s="5"/>
      <c r="J3867" s="5"/>
      <c r="K3867" s="11"/>
      <c r="L3867" s="12"/>
      <c r="M3867" s="12"/>
      <c r="N3867" s="3"/>
      <c r="O3867" s="6"/>
      <c r="P3867" s="3"/>
      <c r="Q3867" s="6"/>
      <c r="R3867" s="6"/>
      <c r="S3867" s="6"/>
      <c r="T3867" s="5"/>
      <c r="U3867" s="5"/>
      <c r="V3867" s="5"/>
      <c r="W3867" s="12"/>
      <c r="X3867" s="5"/>
      <c r="Y3867" s="12"/>
      <c r="Z3867" s="5"/>
      <c r="AA3867" s="5"/>
      <c r="AB3867" s="5"/>
      <c r="AC3867" s="5"/>
      <c r="AD3867" s="5"/>
      <c r="AE3867" s="5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</row>
    <row r="3868" spans="1:46" ht="15.75" customHeight="1" x14ac:dyDescent="0.35">
      <c r="A3868" s="10"/>
      <c r="B3868" s="6"/>
      <c r="C3868" s="6"/>
      <c r="D3868" s="11"/>
      <c r="E3868" s="6"/>
      <c r="F3868" s="5"/>
      <c r="G3868" s="5"/>
      <c r="H3868" s="6"/>
      <c r="I3868" s="5"/>
      <c r="J3868" s="5"/>
      <c r="K3868" s="11"/>
      <c r="L3868" s="12"/>
      <c r="M3868" s="12"/>
      <c r="N3868" s="3"/>
      <c r="O3868" s="6"/>
      <c r="P3868" s="3"/>
      <c r="Q3868" s="6"/>
      <c r="R3868" s="6"/>
      <c r="S3868" s="6"/>
      <c r="T3868" s="5"/>
      <c r="U3868" s="5"/>
      <c r="V3868" s="5"/>
      <c r="W3868" s="12"/>
      <c r="X3868" s="5"/>
      <c r="Y3868" s="12"/>
      <c r="Z3868" s="5"/>
      <c r="AA3868" s="5"/>
      <c r="AB3868" s="5"/>
      <c r="AC3868" s="5"/>
      <c r="AD3868" s="5"/>
      <c r="AE3868" s="5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</row>
    <row r="3869" spans="1:46" ht="15.75" customHeight="1" x14ac:dyDescent="0.35">
      <c r="A3869" s="10"/>
      <c r="B3869" s="6"/>
      <c r="C3869" s="6"/>
      <c r="D3869" s="11"/>
      <c r="E3869" s="6"/>
      <c r="F3869" s="5"/>
      <c r="G3869" s="5"/>
      <c r="H3869" s="6"/>
      <c r="I3869" s="5"/>
      <c r="J3869" s="5"/>
      <c r="K3869" s="11"/>
      <c r="L3869" s="12"/>
      <c r="M3869" s="12"/>
      <c r="N3869" s="3"/>
      <c r="O3869" s="6"/>
      <c r="P3869" s="3"/>
      <c r="Q3869" s="6"/>
      <c r="R3869" s="6"/>
      <c r="S3869" s="6"/>
      <c r="T3869" s="5"/>
      <c r="U3869" s="5"/>
      <c r="V3869" s="5"/>
      <c r="W3869" s="12"/>
      <c r="X3869" s="5"/>
      <c r="Y3869" s="12"/>
      <c r="Z3869" s="5"/>
      <c r="AA3869" s="5"/>
      <c r="AB3869" s="5"/>
      <c r="AC3869" s="5"/>
      <c r="AD3869" s="5"/>
      <c r="AE3869" s="5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</row>
    <row r="3870" spans="1:46" ht="15.75" customHeight="1" x14ac:dyDescent="0.35">
      <c r="A3870" s="10"/>
      <c r="B3870" s="6"/>
      <c r="C3870" s="6"/>
      <c r="D3870" s="11"/>
      <c r="E3870" s="6"/>
      <c r="F3870" s="5"/>
      <c r="G3870" s="5"/>
      <c r="H3870" s="6"/>
      <c r="I3870" s="5"/>
      <c r="J3870" s="5"/>
      <c r="K3870" s="11"/>
      <c r="L3870" s="12"/>
      <c r="M3870" s="12"/>
      <c r="N3870" s="3"/>
      <c r="O3870" s="6"/>
      <c r="P3870" s="3"/>
      <c r="Q3870" s="6"/>
      <c r="R3870" s="6"/>
      <c r="S3870" s="6"/>
      <c r="T3870" s="5"/>
      <c r="U3870" s="5"/>
      <c r="V3870" s="5"/>
      <c r="W3870" s="12"/>
      <c r="X3870" s="5"/>
      <c r="Y3870" s="12"/>
      <c r="Z3870" s="5"/>
      <c r="AA3870" s="5"/>
      <c r="AB3870" s="5"/>
      <c r="AC3870" s="5"/>
      <c r="AD3870" s="5"/>
      <c r="AE3870" s="5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</row>
    <row r="3871" spans="1:46" ht="15.75" customHeight="1" x14ac:dyDescent="0.35">
      <c r="A3871" s="10"/>
      <c r="B3871" s="6"/>
      <c r="C3871" s="6"/>
      <c r="D3871" s="11"/>
      <c r="E3871" s="6"/>
      <c r="F3871" s="5"/>
      <c r="G3871" s="5"/>
      <c r="H3871" s="6"/>
      <c r="I3871" s="5"/>
      <c r="J3871" s="5"/>
      <c r="K3871" s="11"/>
      <c r="L3871" s="12"/>
      <c r="M3871" s="12"/>
      <c r="N3871" s="3"/>
      <c r="O3871" s="6"/>
      <c r="P3871" s="3"/>
      <c r="Q3871" s="6"/>
      <c r="R3871" s="6"/>
      <c r="S3871" s="6"/>
      <c r="T3871" s="5"/>
      <c r="U3871" s="5"/>
      <c r="V3871" s="5"/>
      <c r="W3871" s="12"/>
      <c r="X3871" s="5"/>
      <c r="Y3871" s="12"/>
      <c r="Z3871" s="5"/>
      <c r="AA3871" s="5"/>
      <c r="AB3871" s="5"/>
      <c r="AC3871" s="5"/>
      <c r="AD3871" s="5"/>
      <c r="AE3871" s="5"/>
      <c r="AF3871" s="6"/>
      <c r="AG3871" s="6"/>
      <c r="AH3871" s="6"/>
      <c r="AI3871" s="6"/>
      <c r="AJ3871" s="6"/>
      <c r="AK3871" s="6"/>
      <c r="AL3871" s="6"/>
      <c r="AM3871" s="6"/>
      <c r="AN3871" s="6"/>
      <c r="AO3871" s="6"/>
      <c r="AP3871" s="6"/>
      <c r="AQ3871" s="6"/>
      <c r="AR3871" s="6"/>
      <c r="AS3871" s="6"/>
      <c r="AT3871" s="6"/>
    </row>
    <row r="3872" spans="1:46" ht="15.75" customHeight="1" x14ac:dyDescent="0.35">
      <c r="A3872" s="10"/>
      <c r="B3872" s="6"/>
      <c r="C3872" s="6"/>
      <c r="D3872" s="11"/>
      <c r="E3872" s="6"/>
      <c r="F3872" s="5"/>
      <c r="G3872" s="5"/>
      <c r="H3872" s="6"/>
      <c r="I3872" s="5"/>
      <c r="J3872" s="5"/>
      <c r="K3872" s="11"/>
      <c r="L3872" s="12"/>
      <c r="M3872" s="12"/>
      <c r="N3872" s="3"/>
      <c r="O3872" s="6"/>
      <c r="P3872" s="3"/>
      <c r="Q3872" s="6"/>
      <c r="R3872" s="6"/>
      <c r="S3872" s="6"/>
      <c r="T3872" s="5"/>
      <c r="U3872" s="5"/>
      <c r="V3872" s="5"/>
      <c r="W3872" s="12"/>
      <c r="X3872" s="5"/>
      <c r="Y3872" s="12"/>
      <c r="Z3872" s="5"/>
      <c r="AA3872" s="5"/>
      <c r="AB3872" s="5"/>
      <c r="AC3872" s="5"/>
      <c r="AD3872" s="5"/>
      <c r="AE3872" s="5"/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</row>
    <row r="3873" spans="1:46" ht="15.75" customHeight="1" x14ac:dyDescent="0.35">
      <c r="A3873" s="10"/>
      <c r="B3873" s="6"/>
      <c r="C3873" s="6"/>
      <c r="D3873" s="11"/>
      <c r="E3873" s="6"/>
      <c r="F3873" s="5"/>
      <c r="G3873" s="5"/>
      <c r="H3873" s="6"/>
      <c r="I3873" s="5"/>
      <c r="J3873" s="5"/>
      <c r="K3873" s="11"/>
      <c r="L3873" s="12"/>
      <c r="M3873" s="12"/>
      <c r="N3873" s="3"/>
      <c r="O3873" s="6"/>
      <c r="P3873" s="3"/>
      <c r="Q3873" s="6"/>
      <c r="R3873" s="6"/>
      <c r="S3873" s="6"/>
      <c r="T3873" s="5"/>
      <c r="U3873" s="5"/>
      <c r="V3873" s="5"/>
      <c r="W3873" s="12"/>
      <c r="X3873" s="5"/>
      <c r="Y3873" s="12"/>
      <c r="Z3873" s="5"/>
      <c r="AA3873" s="5"/>
      <c r="AB3873" s="5"/>
      <c r="AC3873" s="5"/>
      <c r="AD3873" s="5"/>
      <c r="AE3873" s="5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</row>
    <row r="3874" spans="1:46" ht="15.75" customHeight="1" x14ac:dyDescent="0.35">
      <c r="A3874" s="10"/>
      <c r="B3874" s="6"/>
      <c r="C3874" s="6"/>
      <c r="D3874" s="11"/>
      <c r="E3874" s="6"/>
      <c r="F3874" s="5"/>
      <c r="G3874" s="5"/>
      <c r="H3874" s="6"/>
      <c r="I3874" s="5"/>
      <c r="J3874" s="5"/>
      <c r="K3874" s="11"/>
      <c r="L3874" s="12"/>
      <c r="M3874" s="12"/>
      <c r="N3874" s="3"/>
      <c r="O3874" s="6"/>
      <c r="P3874" s="3"/>
      <c r="Q3874" s="6"/>
      <c r="R3874" s="6"/>
      <c r="S3874" s="6"/>
      <c r="T3874" s="5"/>
      <c r="U3874" s="5"/>
      <c r="V3874" s="5"/>
      <c r="W3874" s="12"/>
      <c r="X3874" s="5"/>
      <c r="Y3874" s="12"/>
      <c r="Z3874" s="5"/>
      <c r="AA3874" s="5"/>
      <c r="AB3874" s="5"/>
      <c r="AC3874" s="5"/>
      <c r="AD3874" s="5"/>
      <c r="AE3874" s="5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</row>
    <row r="3875" spans="1:46" ht="15.75" customHeight="1" x14ac:dyDescent="0.35">
      <c r="A3875" s="10"/>
      <c r="B3875" s="6"/>
      <c r="C3875" s="6"/>
      <c r="D3875" s="11"/>
      <c r="E3875" s="6"/>
      <c r="F3875" s="5"/>
      <c r="G3875" s="5"/>
      <c r="H3875" s="6"/>
      <c r="I3875" s="5"/>
      <c r="J3875" s="5"/>
      <c r="K3875" s="11"/>
      <c r="L3875" s="12"/>
      <c r="M3875" s="12"/>
      <c r="N3875" s="3"/>
      <c r="O3875" s="6"/>
      <c r="P3875" s="3"/>
      <c r="Q3875" s="6"/>
      <c r="R3875" s="6"/>
      <c r="S3875" s="6"/>
      <c r="T3875" s="5"/>
      <c r="U3875" s="5"/>
      <c r="V3875" s="5"/>
      <c r="W3875" s="12"/>
      <c r="X3875" s="5"/>
      <c r="Y3875" s="12"/>
      <c r="Z3875" s="5"/>
      <c r="AA3875" s="5"/>
      <c r="AB3875" s="5"/>
      <c r="AC3875" s="5"/>
      <c r="AD3875" s="5"/>
      <c r="AE3875" s="5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</row>
    <row r="3876" spans="1:46" ht="15.75" customHeight="1" x14ac:dyDescent="0.35">
      <c r="A3876" s="10"/>
      <c r="B3876" s="6"/>
      <c r="C3876" s="6"/>
      <c r="D3876" s="11"/>
      <c r="E3876" s="6"/>
      <c r="F3876" s="5"/>
      <c r="G3876" s="5"/>
      <c r="H3876" s="6"/>
      <c r="I3876" s="5"/>
      <c r="J3876" s="5"/>
      <c r="K3876" s="11"/>
      <c r="L3876" s="12"/>
      <c r="M3876" s="12"/>
      <c r="N3876" s="3"/>
      <c r="O3876" s="6"/>
      <c r="P3876" s="3"/>
      <c r="Q3876" s="6"/>
      <c r="R3876" s="6"/>
      <c r="S3876" s="6"/>
      <c r="T3876" s="5"/>
      <c r="U3876" s="5"/>
      <c r="V3876" s="5"/>
      <c r="W3876" s="12"/>
      <c r="X3876" s="5"/>
      <c r="Y3876" s="12"/>
      <c r="Z3876" s="5"/>
      <c r="AA3876" s="5"/>
      <c r="AB3876" s="5"/>
      <c r="AC3876" s="5"/>
      <c r="AD3876" s="5"/>
      <c r="AE3876" s="5"/>
      <c r="AF3876" s="6"/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</row>
    <row r="3877" spans="1:46" ht="15.75" customHeight="1" x14ac:dyDescent="0.35">
      <c r="A3877" s="10"/>
      <c r="B3877" s="6"/>
      <c r="C3877" s="6"/>
      <c r="D3877" s="11"/>
      <c r="E3877" s="6"/>
      <c r="F3877" s="5"/>
      <c r="G3877" s="5"/>
      <c r="H3877" s="6"/>
      <c r="I3877" s="5"/>
      <c r="J3877" s="5"/>
      <c r="K3877" s="11"/>
      <c r="L3877" s="12"/>
      <c r="M3877" s="12"/>
      <c r="N3877" s="3"/>
      <c r="O3877" s="6"/>
      <c r="P3877" s="3"/>
      <c r="Q3877" s="6"/>
      <c r="R3877" s="6"/>
      <c r="S3877" s="6"/>
      <c r="T3877" s="5"/>
      <c r="U3877" s="5"/>
      <c r="V3877" s="5"/>
      <c r="W3877" s="12"/>
      <c r="X3877" s="5"/>
      <c r="Y3877" s="12"/>
      <c r="Z3877" s="5"/>
      <c r="AA3877" s="5"/>
      <c r="AB3877" s="5"/>
      <c r="AC3877" s="5"/>
      <c r="AD3877" s="5"/>
      <c r="AE3877" s="5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</row>
    <row r="3878" spans="1:46" ht="15.75" customHeight="1" x14ac:dyDescent="0.35">
      <c r="A3878" s="10"/>
      <c r="B3878" s="6"/>
      <c r="C3878" s="6"/>
      <c r="D3878" s="11"/>
      <c r="E3878" s="6"/>
      <c r="F3878" s="5"/>
      <c r="G3878" s="5"/>
      <c r="H3878" s="6"/>
      <c r="I3878" s="5"/>
      <c r="J3878" s="5"/>
      <c r="K3878" s="11"/>
      <c r="L3878" s="12"/>
      <c r="M3878" s="12"/>
      <c r="N3878" s="3"/>
      <c r="O3878" s="6"/>
      <c r="P3878" s="3"/>
      <c r="Q3878" s="6"/>
      <c r="R3878" s="6"/>
      <c r="S3878" s="6"/>
      <c r="T3878" s="5"/>
      <c r="U3878" s="5"/>
      <c r="V3878" s="5"/>
      <c r="W3878" s="12"/>
      <c r="X3878" s="5"/>
      <c r="Y3878" s="12"/>
      <c r="Z3878" s="5"/>
      <c r="AA3878" s="5"/>
      <c r="AB3878" s="5"/>
      <c r="AC3878" s="5"/>
      <c r="AD3878" s="5"/>
      <c r="AE3878" s="5"/>
      <c r="AF3878" s="6"/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</row>
    <row r="3879" spans="1:46" ht="15.75" customHeight="1" x14ac:dyDescent="0.35">
      <c r="A3879" s="10"/>
      <c r="B3879" s="6"/>
      <c r="C3879" s="6"/>
      <c r="D3879" s="11"/>
      <c r="E3879" s="6"/>
      <c r="F3879" s="5"/>
      <c r="G3879" s="5"/>
      <c r="H3879" s="6"/>
      <c r="I3879" s="5"/>
      <c r="J3879" s="5"/>
      <c r="K3879" s="11"/>
      <c r="L3879" s="12"/>
      <c r="M3879" s="12"/>
      <c r="N3879" s="3"/>
      <c r="O3879" s="6"/>
      <c r="P3879" s="3"/>
      <c r="Q3879" s="6"/>
      <c r="R3879" s="6"/>
      <c r="S3879" s="6"/>
      <c r="T3879" s="5"/>
      <c r="U3879" s="5"/>
      <c r="V3879" s="5"/>
      <c r="W3879" s="12"/>
      <c r="X3879" s="5"/>
      <c r="Y3879" s="12"/>
      <c r="Z3879" s="5"/>
      <c r="AA3879" s="5"/>
      <c r="AB3879" s="5"/>
      <c r="AC3879" s="5"/>
      <c r="AD3879" s="5"/>
      <c r="AE3879" s="5"/>
      <c r="AF3879" s="6"/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  <c r="AS3879" s="6"/>
      <c r="AT3879" s="6"/>
    </row>
    <row r="3880" spans="1:46" ht="15.75" customHeight="1" x14ac:dyDescent="0.35">
      <c r="A3880" s="10"/>
      <c r="B3880" s="6"/>
      <c r="C3880" s="6"/>
      <c r="D3880" s="11"/>
      <c r="E3880" s="6"/>
      <c r="F3880" s="5"/>
      <c r="G3880" s="5"/>
      <c r="H3880" s="6"/>
      <c r="I3880" s="5"/>
      <c r="J3880" s="5"/>
      <c r="K3880" s="11"/>
      <c r="L3880" s="12"/>
      <c r="M3880" s="12"/>
      <c r="N3880" s="3"/>
      <c r="O3880" s="6"/>
      <c r="P3880" s="3"/>
      <c r="Q3880" s="6"/>
      <c r="R3880" s="6"/>
      <c r="S3880" s="6"/>
      <c r="T3880" s="5"/>
      <c r="U3880" s="5"/>
      <c r="V3880" s="5"/>
      <c r="W3880" s="12"/>
      <c r="X3880" s="5"/>
      <c r="Y3880" s="12"/>
      <c r="Z3880" s="5"/>
      <c r="AA3880" s="5"/>
      <c r="AB3880" s="5"/>
      <c r="AC3880" s="5"/>
      <c r="AD3880" s="5"/>
      <c r="AE3880" s="5"/>
      <c r="AF3880" s="6"/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  <c r="AS3880" s="6"/>
      <c r="AT3880" s="6"/>
    </row>
    <row r="3881" spans="1:46" ht="15.75" customHeight="1" x14ac:dyDescent="0.35">
      <c r="A3881" s="10"/>
      <c r="B3881" s="6"/>
      <c r="C3881" s="6"/>
      <c r="D3881" s="11"/>
      <c r="E3881" s="6"/>
      <c r="F3881" s="5"/>
      <c r="G3881" s="5"/>
      <c r="H3881" s="6"/>
      <c r="I3881" s="5"/>
      <c r="J3881" s="5"/>
      <c r="K3881" s="11"/>
      <c r="L3881" s="12"/>
      <c r="M3881" s="12"/>
      <c r="N3881" s="3"/>
      <c r="O3881" s="6"/>
      <c r="P3881" s="3"/>
      <c r="Q3881" s="6"/>
      <c r="R3881" s="6"/>
      <c r="S3881" s="6"/>
      <c r="T3881" s="5"/>
      <c r="U3881" s="5"/>
      <c r="V3881" s="5"/>
      <c r="W3881" s="12"/>
      <c r="X3881" s="5"/>
      <c r="Y3881" s="12"/>
      <c r="Z3881" s="5"/>
      <c r="AA3881" s="5"/>
      <c r="AB3881" s="5"/>
      <c r="AC3881" s="5"/>
      <c r="AD3881" s="5"/>
      <c r="AE3881" s="5"/>
      <c r="AF3881" s="6"/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</row>
    <row r="3882" spans="1:46" ht="15.75" customHeight="1" x14ac:dyDescent="0.35">
      <c r="A3882" s="10"/>
      <c r="B3882" s="6"/>
      <c r="C3882" s="6"/>
      <c r="D3882" s="11"/>
      <c r="E3882" s="6"/>
      <c r="F3882" s="5"/>
      <c r="G3882" s="5"/>
      <c r="H3882" s="6"/>
      <c r="I3882" s="5"/>
      <c r="J3882" s="5"/>
      <c r="K3882" s="11"/>
      <c r="L3882" s="12"/>
      <c r="M3882" s="12"/>
      <c r="N3882" s="3"/>
      <c r="O3882" s="6"/>
      <c r="P3882" s="3"/>
      <c r="Q3882" s="6"/>
      <c r="R3882" s="6"/>
      <c r="S3882" s="6"/>
      <c r="T3882" s="5"/>
      <c r="U3882" s="5"/>
      <c r="V3882" s="5"/>
      <c r="W3882" s="12"/>
      <c r="X3882" s="5"/>
      <c r="Y3882" s="12"/>
      <c r="Z3882" s="5"/>
      <c r="AA3882" s="5"/>
      <c r="AB3882" s="5"/>
      <c r="AC3882" s="5"/>
      <c r="AD3882" s="5"/>
      <c r="AE3882" s="5"/>
      <c r="AF3882" s="6"/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</row>
    <row r="3883" spans="1:46" ht="15.75" customHeight="1" x14ac:dyDescent="0.35">
      <c r="A3883" s="10"/>
      <c r="B3883" s="6"/>
      <c r="C3883" s="6"/>
      <c r="D3883" s="11"/>
      <c r="E3883" s="6"/>
      <c r="F3883" s="5"/>
      <c r="G3883" s="5"/>
      <c r="H3883" s="6"/>
      <c r="I3883" s="5"/>
      <c r="J3883" s="5"/>
      <c r="K3883" s="11"/>
      <c r="L3883" s="12"/>
      <c r="M3883" s="12"/>
      <c r="N3883" s="3"/>
      <c r="O3883" s="6"/>
      <c r="P3883" s="3"/>
      <c r="Q3883" s="6"/>
      <c r="R3883" s="6"/>
      <c r="S3883" s="6"/>
      <c r="T3883" s="5"/>
      <c r="U3883" s="5"/>
      <c r="V3883" s="5"/>
      <c r="W3883" s="12"/>
      <c r="X3883" s="5"/>
      <c r="Y3883" s="12"/>
      <c r="Z3883" s="5"/>
      <c r="AA3883" s="5"/>
      <c r="AB3883" s="5"/>
      <c r="AC3883" s="5"/>
      <c r="AD3883" s="5"/>
      <c r="AE3883" s="5"/>
      <c r="AF3883" s="6"/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  <c r="AS3883" s="6"/>
      <c r="AT3883" s="6"/>
    </row>
    <row r="3884" spans="1:46" ht="15.75" customHeight="1" x14ac:dyDescent="0.35">
      <c r="A3884" s="10"/>
      <c r="B3884" s="6"/>
      <c r="C3884" s="6"/>
      <c r="D3884" s="11"/>
      <c r="E3884" s="6"/>
      <c r="F3884" s="5"/>
      <c r="G3884" s="5"/>
      <c r="H3884" s="6"/>
      <c r="I3884" s="5"/>
      <c r="J3884" s="5"/>
      <c r="K3884" s="11"/>
      <c r="L3884" s="12"/>
      <c r="M3884" s="12"/>
      <c r="N3884" s="3"/>
      <c r="O3884" s="6"/>
      <c r="P3884" s="3"/>
      <c r="Q3884" s="6"/>
      <c r="R3884" s="6"/>
      <c r="S3884" s="6"/>
      <c r="T3884" s="5"/>
      <c r="U3884" s="5"/>
      <c r="V3884" s="5"/>
      <c r="W3884" s="12"/>
      <c r="X3884" s="5"/>
      <c r="Y3884" s="12"/>
      <c r="Z3884" s="5"/>
      <c r="AA3884" s="5"/>
      <c r="AB3884" s="5"/>
      <c r="AC3884" s="5"/>
      <c r="AD3884" s="5"/>
      <c r="AE3884" s="5"/>
      <c r="AF3884" s="6"/>
      <c r="AG3884" s="6"/>
      <c r="AH3884" s="6"/>
      <c r="AI3884" s="6"/>
      <c r="AJ3884" s="6"/>
      <c r="AK3884" s="6"/>
      <c r="AL3884" s="6"/>
      <c r="AM3884" s="6"/>
      <c r="AN3884" s="6"/>
      <c r="AO3884" s="6"/>
      <c r="AP3884" s="6"/>
      <c r="AQ3884" s="6"/>
      <c r="AR3884" s="6"/>
      <c r="AS3884" s="6"/>
      <c r="AT3884" s="6"/>
    </row>
    <row r="3885" spans="1:46" ht="15.75" customHeight="1" x14ac:dyDescent="0.35">
      <c r="A3885" s="10"/>
      <c r="B3885" s="6"/>
      <c r="C3885" s="6"/>
      <c r="D3885" s="11"/>
      <c r="E3885" s="6"/>
      <c r="F3885" s="5"/>
      <c r="G3885" s="5"/>
      <c r="H3885" s="6"/>
      <c r="I3885" s="5"/>
      <c r="J3885" s="5"/>
      <c r="K3885" s="11"/>
      <c r="L3885" s="12"/>
      <c r="M3885" s="12"/>
      <c r="N3885" s="3"/>
      <c r="O3885" s="6"/>
      <c r="P3885" s="3"/>
      <c r="Q3885" s="6"/>
      <c r="R3885" s="6"/>
      <c r="S3885" s="6"/>
      <c r="T3885" s="5"/>
      <c r="U3885" s="5"/>
      <c r="V3885" s="5"/>
      <c r="W3885" s="12"/>
      <c r="X3885" s="5"/>
      <c r="Y3885" s="12"/>
      <c r="Z3885" s="5"/>
      <c r="AA3885" s="5"/>
      <c r="AB3885" s="5"/>
      <c r="AC3885" s="5"/>
      <c r="AD3885" s="5"/>
      <c r="AE3885" s="5"/>
      <c r="AF3885" s="6"/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</row>
    <row r="3886" spans="1:46" ht="15.75" customHeight="1" x14ac:dyDescent="0.35">
      <c r="A3886" s="10"/>
      <c r="B3886" s="6"/>
      <c r="C3886" s="6"/>
      <c r="D3886" s="11"/>
      <c r="E3886" s="6"/>
      <c r="F3886" s="5"/>
      <c r="G3886" s="5"/>
      <c r="H3886" s="6"/>
      <c r="I3886" s="5"/>
      <c r="J3886" s="5"/>
      <c r="K3886" s="11"/>
      <c r="L3886" s="12"/>
      <c r="M3886" s="12"/>
      <c r="N3886" s="3"/>
      <c r="O3886" s="6"/>
      <c r="P3886" s="3"/>
      <c r="Q3886" s="6"/>
      <c r="R3886" s="6"/>
      <c r="S3886" s="6"/>
      <c r="T3886" s="5"/>
      <c r="U3886" s="5"/>
      <c r="V3886" s="5"/>
      <c r="W3886" s="12"/>
      <c r="X3886" s="5"/>
      <c r="Y3886" s="12"/>
      <c r="Z3886" s="5"/>
      <c r="AA3886" s="5"/>
      <c r="AB3886" s="5"/>
      <c r="AC3886" s="5"/>
      <c r="AD3886" s="5"/>
      <c r="AE3886" s="5"/>
      <c r="AF3886" s="6"/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</row>
    <row r="3887" spans="1:46" ht="15.75" customHeight="1" x14ac:dyDescent="0.35">
      <c r="A3887" s="10"/>
      <c r="B3887" s="6"/>
      <c r="C3887" s="6"/>
      <c r="D3887" s="11"/>
      <c r="E3887" s="6"/>
      <c r="F3887" s="5"/>
      <c r="G3887" s="5"/>
      <c r="H3887" s="6"/>
      <c r="I3887" s="5"/>
      <c r="J3887" s="5"/>
      <c r="K3887" s="11"/>
      <c r="L3887" s="12"/>
      <c r="M3887" s="12"/>
      <c r="N3887" s="3"/>
      <c r="O3887" s="6"/>
      <c r="P3887" s="3"/>
      <c r="Q3887" s="6"/>
      <c r="R3887" s="6"/>
      <c r="S3887" s="6"/>
      <c r="T3887" s="5"/>
      <c r="U3887" s="5"/>
      <c r="V3887" s="5"/>
      <c r="W3887" s="12"/>
      <c r="X3887" s="5"/>
      <c r="Y3887" s="12"/>
      <c r="Z3887" s="5"/>
      <c r="AA3887" s="5"/>
      <c r="AB3887" s="5"/>
      <c r="AC3887" s="5"/>
      <c r="AD3887" s="5"/>
      <c r="AE3887" s="5"/>
      <c r="AF3887" s="6"/>
      <c r="AG3887" s="6"/>
      <c r="AH3887" s="6"/>
      <c r="AI3887" s="6"/>
      <c r="AJ3887" s="6"/>
      <c r="AK3887" s="6"/>
      <c r="AL3887" s="6"/>
      <c r="AM3887" s="6"/>
      <c r="AN3887" s="6"/>
      <c r="AO3887" s="6"/>
      <c r="AP3887" s="6"/>
      <c r="AQ3887" s="6"/>
      <c r="AR3887" s="6"/>
      <c r="AS3887" s="6"/>
      <c r="AT3887" s="6"/>
    </row>
    <row r="3888" spans="1:46" ht="15.75" customHeight="1" x14ac:dyDescent="0.35">
      <c r="A3888" s="10"/>
      <c r="B3888" s="6"/>
      <c r="C3888" s="6"/>
      <c r="D3888" s="11"/>
      <c r="E3888" s="6"/>
      <c r="F3888" s="5"/>
      <c r="G3888" s="5"/>
      <c r="H3888" s="6"/>
      <c r="I3888" s="5"/>
      <c r="J3888" s="5"/>
      <c r="K3888" s="11"/>
      <c r="L3888" s="12"/>
      <c r="M3888" s="12"/>
      <c r="N3888" s="3"/>
      <c r="O3888" s="6"/>
      <c r="P3888" s="3"/>
      <c r="Q3888" s="6"/>
      <c r="R3888" s="6"/>
      <c r="S3888" s="6"/>
      <c r="T3888" s="5"/>
      <c r="U3888" s="5"/>
      <c r="V3888" s="5"/>
      <c r="W3888" s="12"/>
      <c r="X3888" s="5"/>
      <c r="Y3888" s="12"/>
      <c r="Z3888" s="5"/>
      <c r="AA3888" s="5"/>
      <c r="AB3888" s="5"/>
      <c r="AC3888" s="5"/>
      <c r="AD3888" s="5"/>
      <c r="AE3888" s="5"/>
      <c r="AF3888" s="6"/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</row>
    <row r="3889" spans="1:46" ht="15.75" customHeight="1" x14ac:dyDescent="0.35">
      <c r="A3889" s="10"/>
      <c r="B3889" s="6"/>
      <c r="C3889" s="6"/>
      <c r="D3889" s="11"/>
      <c r="E3889" s="6"/>
      <c r="F3889" s="5"/>
      <c r="G3889" s="5"/>
      <c r="H3889" s="6"/>
      <c r="I3889" s="5"/>
      <c r="J3889" s="5"/>
      <c r="K3889" s="11"/>
      <c r="L3889" s="12"/>
      <c r="M3889" s="12"/>
      <c r="N3889" s="3"/>
      <c r="O3889" s="6"/>
      <c r="P3889" s="3"/>
      <c r="Q3889" s="6"/>
      <c r="R3889" s="6"/>
      <c r="S3889" s="6"/>
      <c r="T3889" s="5"/>
      <c r="U3889" s="5"/>
      <c r="V3889" s="5"/>
      <c r="W3889" s="12"/>
      <c r="X3889" s="5"/>
      <c r="Y3889" s="12"/>
      <c r="Z3889" s="5"/>
      <c r="AA3889" s="5"/>
      <c r="AB3889" s="5"/>
      <c r="AC3889" s="5"/>
      <c r="AD3889" s="5"/>
      <c r="AE3889" s="5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</row>
    <row r="3890" spans="1:46" ht="15.75" customHeight="1" x14ac:dyDescent="0.35">
      <c r="A3890" s="10"/>
      <c r="B3890" s="6"/>
      <c r="C3890" s="6"/>
      <c r="D3890" s="11"/>
      <c r="E3890" s="6"/>
      <c r="F3890" s="5"/>
      <c r="G3890" s="5"/>
      <c r="H3890" s="6"/>
      <c r="I3890" s="5"/>
      <c r="J3890" s="5"/>
      <c r="K3890" s="11"/>
      <c r="L3890" s="12"/>
      <c r="M3890" s="12"/>
      <c r="N3890" s="3"/>
      <c r="O3890" s="6"/>
      <c r="P3890" s="3"/>
      <c r="Q3890" s="6"/>
      <c r="R3890" s="6"/>
      <c r="S3890" s="6"/>
      <c r="T3890" s="5"/>
      <c r="U3890" s="5"/>
      <c r="V3890" s="5"/>
      <c r="W3890" s="12"/>
      <c r="X3890" s="5"/>
      <c r="Y3890" s="12"/>
      <c r="Z3890" s="5"/>
      <c r="AA3890" s="5"/>
      <c r="AB3890" s="5"/>
      <c r="AC3890" s="5"/>
      <c r="AD3890" s="5"/>
      <c r="AE3890" s="5"/>
      <c r="AF3890" s="6"/>
      <c r="AG3890" s="6"/>
      <c r="AH3890" s="6"/>
      <c r="AI3890" s="6"/>
      <c r="AJ3890" s="6"/>
      <c r="AK3890" s="6"/>
      <c r="AL3890" s="6"/>
      <c r="AM3890" s="6"/>
      <c r="AN3890" s="6"/>
      <c r="AO3890" s="6"/>
      <c r="AP3890" s="6"/>
      <c r="AQ3890" s="6"/>
      <c r="AR3890" s="6"/>
      <c r="AS3890" s="6"/>
      <c r="AT3890" s="6"/>
    </row>
    <row r="3891" spans="1:46" ht="15.75" customHeight="1" x14ac:dyDescent="0.35">
      <c r="A3891" s="10"/>
      <c r="B3891" s="6"/>
      <c r="C3891" s="6"/>
      <c r="D3891" s="11"/>
      <c r="E3891" s="6"/>
      <c r="F3891" s="5"/>
      <c r="G3891" s="5"/>
      <c r="H3891" s="6"/>
      <c r="I3891" s="5"/>
      <c r="J3891" s="5"/>
      <c r="K3891" s="11"/>
      <c r="L3891" s="12"/>
      <c r="M3891" s="12"/>
      <c r="N3891" s="3"/>
      <c r="O3891" s="6"/>
      <c r="P3891" s="3"/>
      <c r="Q3891" s="6"/>
      <c r="R3891" s="6"/>
      <c r="S3891" s="6"/>
      <c r="T3891" s="5"/>
      <c r="U3891" s="5"/>
      <c r="V3891" s="5"/>
      <c r="W3891" s="12"/>
      <c r="X3891" s="5"/>
      <c r="Y3891" s="12"/>
      <c r="Z3891" s="5"/>
      <c r="AA3891" s="5"/>
      <c r="AB3891" s="5"/>
      <c r="AC3891" s="5"/>
      <c r="AD3891" s="5"/>
      <c r="AE3891" s="5"/>
      <c r="AF3891" s="6"/>
      <c r="AG3891" s="6"/>
      <c r="AH3891" s="6"/>
      <c r="AI3891" s="6"/>
      <c r="AJ3891" s="6"/>
      <c r="AK3891" s="6"/>
      <c r="AL3891" s="6"/>
      <c r="AM3891" s="6"/>
      <c r="AN3891" s="6"/>
      <c r="AO3891" s="6"/>
      <c r="AP3891" s="6"/>
      <c r="AQ3891" s="6"/>
      <c r="AR3891" s="6"/>
      <c r="AS3891" s="6"/>
      <c r="AT3891" s="6"/>
    </row>
    <row r="3892" spans="1:46" ht="15.75" customHeight="1" x14ac:dyDescent="0.35">
      <c r="A3892" s="10"/>
      <c r="B3892" s="6"/>
      <c r="C3892" s="6"/>
      <c r="D3892" s="11"/>
      <c r="E3892" s="6"/>
      <c r="F3892" s="5"/>
      <c r="G3892" s="5"/>
      <c r="H3892" s="6"/>
      <c r="I3892" s="5"/>
      <c r="J3892" s="5"/>
      <c r="K3892" s="11"/>
      <c r="L3892" s="12"/>
      <c r="M3892" s="12"/>
      <c r="N3892" s="3"/>
      <c r="O3892" s="6"/>
      <c r="P3892" s="3"/>
      <c r="Q3892" s="6"/>
      <c r="R3892" s="6"/>
      <c r="S3892" s="6"/>
      <c r="T3892" s="5"/>
      <c r="U3892" s="5"/>
      <c r="V3892" s="5"/>
      <c r="W3892" s="12"/>
      <c r="X3892" s="5"/>
      <c r="Y3892" s="12"/>
      <c r="Z3892" s="5"/>
      <c r="AA3892" s="5"/>
      <c r="AB3892" s="5"/>
      <c r="AC3892" s="5"/>
      <c r="AD3892" s="5"/>
      <c r="AE3892" s="5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</row>
    <row r="3893" spans="1:46" ht="15.75" customHeight="1" x14ac:dyDescent="0.35">
      <c r="A3893" s="10"/>
      <c r="B3893" s="6"/>
      <c r="C3893" s="6"/>
      <c r="D3893" s="11"/>
      <c r="E3893" s="6"/>
      <c r="F3893" s="5"/>
      <c r="G3893" s="5"/>
      <c r="H3893" s="6"/>
      <c r="I3893" s="5"/>
      <c r="J3893" s="5"/>
      <c r="K3893" s="11"/>
      <c r="L3893" s="12"/>
      <c r="M3893" s="12"/>
      <c r="N3893" s="3"/>
      <c r="O3893" s="6"/>
      <c r="P3893" s="3"/>
      <c r="Q3893" s="6"/>
      <c r="R3893" s="6"/>
      <c r="S3893" s="6"/>
      <c r="T3893" s="5"/>
      <c r="U3893" s="5"/>
      <c r="V3893" s="5"/>
      <c r="W3893" s="12"/>
      <c r="X3893" s="5"/>
      <c r="Y3893" s="12"/>
      <c r="Z3893" s="5"/>
      <c r="AA3893" s="5"/>
      <c r="AB3893" s="5"/>
      <c r="AC3893" s="5"/>
      <c r="AD3893" s="5"/>
      <c r="AE3893" s="5"/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</row>
    <row r="3894" spans="1:46" ht="15.75" customHeight="1" x14ac:dyDescent="0.35">
      <c r="A3894" s="10"/>
      <c r="B3894" s="6"/>
      <c r="C3894" s="6"/>
      <c r="D3894" s="11"/>
      <c r="E3894" s="6"/>
      <c r="F3894" s="5"/>
      <c r="G3894" s="5"/>
      <c r="H3894" s="6"/>
      <c r="I3894" s="5"/>
      <c r="J3894" s="5"/>
      <c r="K3894" s="11"/>
      <c r="L3894" s="12"/>
      <c r="M3894" s="12"/>
      <c r="N3894" s="3"/>
      <c r="O3894" s="6"/>
      <c r="P3894" s="3"/>
      <c r="Q3894" s="6"/>
      <c r="R3894" s="6"/>
      <c r="S3894" s="6"/>
      <c r="T3894" s="5"/>
      <c r="U3894" s="5"/>
      <c r="V3894" s="5"/>
      <c r="W3894" s="12"/>
      <c r="X3894" s="5"/>
      <c r="Y3894" s="12"/>
      <c r="Z3894" s="5"/>
      <c r="AA3894" s="5"/>
      <c r="AB3894" s="5"/>
      <c r="AC3894" s="5"/>
      <c r="AD3894" s="5"/>
      <c r="AE3894" s="5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</row>
    <row r="3895" spans="1:46" ht="15.75" customHeight="1" x14ac:dyDescent="0.35">
      <c r="A3895" s="10"/>
      <c r="B3895" s="6"/>
      <c r="C3895" s="6"/>
      <c r="D3895" s="11"/>
      <c r="E3895" s="6"/>
      <c r="F3895" s="5"/>
      <c r="G3895" s="5"/>
      <c r="H3895" s="6"/>
      <c r="I3895" s="5"/>
      <c r="J3895" s="5"/>
      <c r="K3895" s="11"/>
      <c r="L3895" s="12"/>
      <c r="M3895" s="12"/>
      <c r="N3895" s="3"/>
      <c r="O3895" s="6"/>
      <c r="P3895" s="3"/>
      <c r="Q3895" s="6"/>
      <c r="R3895" s="6"/>
      <c r="S3895" s="6"/>
      <c r="T3895" s="5"/>
      <c r="U3895" s="5"/>
      <c r="V3895" s="5"/>
      <c r="W3895" s="12"/>
      <c r="X3895" s="5"/>
      <c r="Y3895" s="12"/>
      <c r="Z3895" s="5"/>
      <c r="AA3895" s="5"/>
      <c r="AB3895" s="5"/>
      <c r="AC3895" s="5"/>
      <c r="AD3895" s="5"/>
      <c r="AE3895" s="5"/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</row>
    <row r="3896" spans="1:46" ht="15.75" customHeight="1" x14ac:dyDescent="0.35">
      <c r="A3896" s="10"/>
      <c r="B3896" s="6"/>
      <c r="C3896" s="6"/>
      <c r="D3896" s="11"/>
      <c r="E3896" s="6"/>
      <c r="F3896" s="5"/>
      <c r="G3896" s="5"/>
      <c r="H3896" s="6"/>
      <c r="I3896" s="5"/>
      <c r="J3896" s="5"/>
      <c r="K3896" s="11"/>
      <c r="L3896" s="12"/>
      <c r="M3896" s="12"/>
      <c r="N3896" s="3"/>
      <c r="O3896" s="6"/>
      <c r="P3896" s="3"/>
      <c r="Q3896" s="6"/>
      <c r="R3896" s="6"/>
      <c r="S3896" s="6"/>
      <c r="T3896" s="5"/>
      <c r="U3896" s="5"/>
      <c r="V3896" s="5"/>
      <c r="W3896" s="12"/>
      <c r="X3896" s="5"/>
      <c r="Y3896" s="12"/>
      <c r="Z3896" s="5"/>
      <c r="AA3896" s="5"/>
      <c r="AB3896" s="5"/>
      <c r="AC3896" s="5"/>
      <c r="AD3896" s="5"/>
      <c r="AE3896" s="5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</row>
    <row r="3897" spans="1:46" ht="15.75" customHeight="1" x14ac:dyDescent="0.35">
      <c r="A3897" s="10"/>
      <c r="B3897" s="6"/>
      <c r="C3897" s="6"/>
      <c r="D3897" s="11"/>
      <c r="E3897" s="6"/>
      <c r="F3897" s="5"/>
      <c r="G3897" s="5"/>
      <c r="H3897" s="6"/>
      <c r="I3897" s="5"/>
      <c r="J3897" s="5"/>
      <c r="K3897" s="11"/>
      <c r="L3897" s="12"/>
      <c r="M3897" s="12"/>
      <c r="N3897" s="3"/>
      <c r="O3897" s="6"/>
      <c r="P3897" s="3"/>
      <c r="Q3897" s="6"/>
      <c r="R3897" s="6"/>
      <c r="S3897" s="6"/>
      <c r="T3897" s="5"/>
      <c r="U3897" s="5"/>
      <c r="V3897" s="5"/>
      <c r="W3897" s="12"/>
      <c r="X3897" s="5"/>
      <c r="Y3897" s="12"/>
      <c r="Z3897" s="5"/>
      <c r="AA3897" s="5"/>
      <c r="AB3897" s="5"/>
      <c r="AC3897" s="5"/>
      <c r="AD3897" s="5"/>
      <c r="AE3897" s="5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</row>
    <row r="3898" spans="1:46" ht="15.75" customHeight="1" x14ac:dyDescent="0.35">
      <c r="A3898" s="10"/>
      <c r="B3898" s="6"/>
      <c r="C3898" s="6"/>
      <c r="D3898" s="11"/>
      <c r="E3898" s="6"/>
      <c r="F3898" s="5"/>
      <c r="G3898" s="5"/>
      <c r="H3898" s="6"/>
      <c r="I3898" s="5"/>
      <c r="J3898" s="5"/>
      <c r="K3898" s="11"/>
      <c r="L3898" s="12"/>
      <c r="M3898" s="12"/>
      <c r="N3898" s="3"/>
      <c r="O3898" s="6"/>
      <c r="P3898" s="3"/>
      <c r="Q3898" s="6"/>
      <c r="R3898" s="6"/>
      <c r="S3898" s="6"/>
      <c r="T3898" s="5"/>
      <c r="U3898" s="5"/>
      <c r="V3898" s="5"/>
      <c r="W3898" s="12"/>
      <c r="X3898" s="5"/>
      <c r="Y3898" s="12"/>
      <c r="Z3898" s="5"/>
      <c r="AA3898" s="5"/>
      <c r="AB3898" s="5"/>
      <c r="AC3898" s="5"/>
      <c r="AD3898" s="5"/>
      <c r="AE3898" s="5"/>
      <c r="AF3898" s="6"/>
      <c r="AG3898" s="6"/>
      <c r="AH3898" s="6"/>
      <c r="AI3898" s="6"/>
      <c r="AJ3898" s="6"/>
      <c r="AK3898" s="6"/>
      <c r="AL3898" s="6"/>
      <c r="AM3898" s="6"/>
      <c r="AN3898" s="6"/>
      <c r="AO3898" s="6"/>
      <c r="AP3898" s="6"/>
      <c r="AQ3898" s="6"/>
      <c r="AR3898" s="6"/>
      <c r="AS3898" s="6"/>
      <c r="AT3898" s="6"/>
    </row>
    <row r="3899" spans="1:46" ht="15.75" customHeight="1" x14ac:dyDescent="0.35">
      <c r="A3899" s="10"/>
      <c r="B3899" s="6"/>
      <c r="C3899" s="6"/>
      <c r="D3899" s="11"/>
      <c r="E3899" s="6"/>
      <c r="F3899" s="5"/>
      <c r="G3899" s="5"/>
      <c r="H3899" s="6"/>
      <c r="I3899" s="5"/>
      <c r="J3899" s="5"/>
      <c r="K3899" s="11"/>
      <c r="L3899" s="12"/>
      <c r="M3899" s="12"/>
      <c r="N3899" s="3"/>
      <c r="O3899" s="6"/>
      <c r="P3899" s="3"/>
      <c r="Q3899" s="6"/>
      <c r="R3899" s="6"/>
      <c r="S3899" s="6"/>
      <c r="T3899" s="5"/>
      <c r="U3899" s="5"/>
      <c r="V3899" s="5"/>
      <c r="W3899" s="12"/>
      <c r="X3899" s="5"/>
      <c r="Y3899" s="12"/>
      <c r="Z3899" s="5"/>
      <c r="AA3899" s="5"/>
      <c r="AB3899" s="5"/>
      <c r="AC3899" s="5"/>
      <c r="AD3899" s="5"/>
      <c r="AE3899" s="5"/>
      <c r="AF3899" s="6"/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</row>
    <row r="3900" spans="1:46" ht="15.75" customHeight="1" x14ac:dyDescent="0.35">
      <c r="A3900" s="10"/>
      <c r="B3900" s="6"/>
      <c r="C3900" s="6"/>
      <c r="D3900" s="11"/>
      <c r="E3900" s="6"/>
      <c r="F3900" s="5"/>
      <c r="G3900" s="5"/>
      <c r="H3900" s="6"/>
      <c r="I3900" s="5"/>
      <c r="J3900" s="5"/>
      <c r="K3900" s="11"/>
      <c r="L3900" s="12"/>
      <c r="M3900" s="12"/>
      <c r="N3900" s="3"/>
      <c r="O3900" s="6"/>
      <c r="P3900" s="3"/>
      <c r="Q3900" s="6"/>
      <c r="R3900" s="6"/>
      <c r="S3900" s="6"/>
      <c r="T3900" s="5"/>
      <c r="U3900" s="5"/>
      <c r="V3900" s="5"/>
      <c r="W3900" s="12"/>
      <c r="X3900" s="5"/>
      <c r="Y3900" s="12"/>
      <c r="Z3900" s="5"/>
      <c r="AA3900" s="5"/>
      <c r="AB3900" s="5"/>
      <c r="AC3900" s="5"/>
      <c r="AD3900" s="5"/>
      <c r="AE3900" s="5"/>
      <c r="AF3900" s="6"/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  <c r="AS3900" s="6"/>
      <c r="AT3900" s="6"/>
    </row>
    <row r="3901" spans="1:46" ht="15.75" customHeight="1" x14ac:dyDescent="0.35">
      <c r="A3901" s="10"/>
      <c r="B3901" s="6"/>
      <c r="C3901" s="6"/>
      <c r="D3901" s="11"/>
      <c r="E3901" s="6"/>
      <c r="F3901" s="5"/>
      <c r="G3901" s="5"/>
      <c r="H3901" s="6"/>
      <c r="I3901" s="5"/>
      <c r="J3901" s="5"/>
      <c r="K3901" s="11"/>
      <c r="L3901" s="12"/>
      <c r="M3901" s="12"/>
      <c r="N3901" s="3"/>
      <c r="O3901" s="6"/>
      <c r="P3901" s="3"/>
      <c r="Q3901" s="6"/>
      <c r="R3901" s="6"/>
      <c r="S3901" s="6"/>
      <c r="T3901" s="5"/>
      <c r="U3901" s="5"/>
      <c r="V3901" s="5"/>
      <c r="W3901" s="12"/>
      <c r="X3901" s="5"/>
      <c r="Y3901" s="12"/>
      <c r="Z3901" s="5"/>
      <c r="AA3901" s="5"/>
      <c r="AB3901" s="5"/>
      <c r="AC3901" s="5"/>
      <c r="AD3901" s="5"/>
      <c r="AE3901" s="5"/>
      <c r="AF3901" s="6"/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</row>
    <row r="3902" spans="1:46" ht="15.75" customHeight="1" x14ac:dyDescent="0.35">
      <c r="A3902" s="10"/>
      <c r="B3902" s="6"/>
      <c r="C3902" s="6"/>
      <c r="D3902" s="11"/>
      <c r="E3902" s="6"/>
      <c r="F3902" s="5"/>
      <c r="G3902" s="5"/>
      <c r="H3902" s="6"/>
      <c r="I3902" s="5"/>
      <c r="J3902" s="5"/>
      <c r="K3902" s="11"/>
      <c r="L3902" s="12"/>
      <c r="M3902" s="12"/>
      <c r="N3902" s="3"/>
      <c r="O3902" s="6"/>
      <c r="P3902" s="3"/>
      <c r="Q3902" s="6"/>
      <c r="R3902" s="6"/>
      <c r="S3902" s="6"/>
      <c r="T3902" s="5"/>
      <c r="U3902" s="5"/>
      <c r="V3902" s="5"/>
      <c r="W3902" s="12"/>
      <c r="X3902" s="5"/>
      <c r="Y3902" s="12"/>
      <c r="Z3902" s="5"/>
      <c r="AA3902" s="5"/>
      <c r="AB3902" s="5"/>
      <c r="AC3902" s="5"/>
      <c r="AD3902" s="5"/>
      <c r="AE3902" s="5"/>
      <c r="AF3902" s="6"/>
      <c r="AG3902" s="6"/>
      <c r="AH3902" s="6"/>
      <c r="AI3902" s="6"/>
      <c r="AJ3902" s="6"/>
      <c r="AK3902" s="6"/>
      <c r="AL3902" s="6"/>
      <c r="AM3902" s="6"/>
      <c r="AN3902" s="6"/>
      <c r="AO3902" s="6"/>
      <c r="AP3902" s="6"/>
      <c r="AQ3902" s="6"/>
      <c r="AR3902" s="6"/>
      <c r="AS3902" s="6"/>
      <c r="AT3902" s="6"/>
    </row>
    <row r="3903" spans="1:46" ht="15.75" customHeight="1" x14ac:dyDescent="0.35">
      <c r="A3903" s="10"/>
      <c r="B3903" s="6"/>
      <c r="C3903" s="6"/>
      <c r="D3903" s="11"/>
      <c r="E3903" s="6"/>
      <c r="F3903" s="5"/>
      <c r="G3903" s="5"/>
      <c r="H3903" s="6"/>
      <c r="I3903" s="5"/>
      <c r="J3903" s="5"/>
      <c r="K3903" s="11"/>
      <c r="L3903" s="12"/>
      <c r="M3903" s="12"/>
      <c r="N3903" s="3"/>
      <c r="O3903" s="6"/>
      <c r="P3903" s="3"/>
      <c r="Q3903" s="6"/>
      <c r="R3903" s="6"/>
      <c r="S3903" s="6"/>
      <c r="T3903" s="5"/>
      <c r="U3903" s="5"/>
      <c r="V3903" s="5"/>
      <c r="W3903" s="12"/>
      <c r="X3903" s="5"/>
      <c r="Y3903" s="12"/>
      <c r="Z3903" s="5"/>
      <c r="AA3903" s="5"/>
      <c r="AB3903" s="5"/>
      <c r="AC3903" s="5"/>
      <c r="AD3903" s="5"/>
      <c r="AE3903" s="5"/>
      <c r="AF3903" s="6"/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  <c r="AS3903" s="6"/>
      <c r="AT3903" s="6"/>
    </row>
    <row r="3904" spans="1:46" ht="15.75" customHeight="1" x14ac:dyDescent="0.35">
      <c r="A3904" s="10"/>
      <c r="B3904" s="6"/>
      <c r="C3904" s="6"/>
      <c r="D3904" s="11"/>
      <c r="E3904" s="6"/>
      <c r="F3904" s="5"/>
      <c r="G3904" s="5"/>
      <c r="H3904" s="6"/>
      <c r="I3904" s="5"/>
      <c r="J3904" s="5"/>
      <c r="K3904" s="11"/>
      <c r="L3904" s="12"/>
      <c r="M3904" s="12"/>
      <c r="N3904" s="3"/>
      <c r="O3904" s="6"/>
      <c r="P3904" s="3"/>
      <c r="Q3904" s="6"/>
      <c r="R3904" s="6"/>
      <c r="S3904" s="6"/>
      <c r="T3904" s="5"/>
      <c r="U3904" s="5"/>
      <c r="V3904" s="5"/>
      <c r="W3904" s="12"/>
      <c r="X3904" s="5"/>
      <c r="Y3904" s="12"/>
      <c r="Z3904" s="5"/>
      <c r="AA3904" s="5"/>
      <c r="AB3904" s="5"/>
      <c r="AC3904" s="5"/>
      <c r="AD3904" s="5"/>
      <c r="AE3904" s="5"/>
      <c r="AF3904" s="6"/>
      <c r="AG3904" s="6"/>
      <c r="AH3904" s="6"/>
      <c r="AI3904" s="6"/>
      <c r="AJ3904" s="6"/>
      <c r="AK3904" s="6"/>
      <c r="AL3904" s="6"/>
      <c r="AM3904" s="6"/>
      <c r="AN3904" s="6"/>
      <c r="AO3904" s="6"/>
      <c r="AP3904" s="6"/>
      <c r="AQ3904" s="6"/>
      <c r="AR3904" s="6"/>
      <c r="AS3904" s="6"/>
      <c r="AT3904" s="6"/>
    </row>
    <row r="3905" spans="1:46" ht="15.75" customHeight="1" x14ac:dyDescent="0.35">
      <c r="A3905" s="10"/>
      <c r="B3905" s="6"/>
      <c r="C3905" s="6"/>
      <c r="D3905" s="11"/>
      <c r="E3905" s="6"/>
      <c r="F3905" s="5"/>
      <c r="G3905" s="5"/>
      <c r="H3905" s="6"/>
      <c r="I3905" s="5"/>
      <c r="J3905" s="5"/>
      <c r="K3905" s="11"/>
      <c r="L3905" s="12"/>
      <c r="M3905" s="12"/>
      <c r="N3905" s="3"/>
      <c r="O3905" s="6"/>
      <c r="P3905" s="3"/>
      <c r="Q3905" s="6"/>
      <c r="R3905" s="6"/>
      <c r="S3905" s="6"/>
      <c r="T3905" s="5"/>
      <c r="U3905" s="5"/>
      <c r="V3905" s="5"/>
      <c r="W3905" s="12"/>
      <c r="X3905" s="5"/>
      <c r="Y3905" s="12"/>
      <c r="Z3905" s="5"/>
      <c r="AA3905" s="5"/>
      <c r="AB3905" s="5"/>
      <c r="AC3905" s="5"/>
      <c r="AD3905" s="5"/>
      <c r="AE3905" s="5"/>
      <c r="AF3905" s="6"/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</row>
    <row r="3906" spans="1:46" ht="15.75" customHeight="1" x14ac:dyDescent="0.35">
      <c r="A3906" s="10"/>
      <c r="B3906" s="6"/>
      <c r="C3906" s="6"/>
      <c r="D3906" s="11"/>
      <c r="E3906" s="6"/>
      <c r="F3906" s="5"/>
      <c r="G3906" s="5"/>
      <c r="H3906" s="6"/>
      <c r="I3906" s="5"/>
      <c r="J3906" s="5"/>
      <c r="K3906" s="11"/>
      <c r="L3906" s="12"/>
      <c r="M3906" s="12"/>
      <c r="N3906" s="3"/>
      <c r="O3906" s="6"/>
      <c r="P3906" s="3"/>
      <c r="Q3906" s="6"/>
      <c r="R3906" s="6"/>
      <c r="S3906" s="6"/>
      <c r="T3906" s="5"/>
      <c r="U3906" s="5"/>
      <c r="V3906" s="5"/>
      <c r="W3906" s="12"/>
      <c r="X3906" s="5"/>
      <c r="Y3906" s="12"/>
      <c r="Z3906" s="5"/>
      <c r="AA3906" s="5"/>
      <c r="AB3906" s="5"/>
      <c r="AC3906" s="5"/>
      <c r="AD3906" s="5"/>
      <c r="AE3906" s="5"/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</row>
    <row r="3907" spans="1:46" ht="15.75" customHeight="1" x14ac:dyDescent="0.35">
      <c r="A3907" s="10"/>
      <c r="B3907" s="6"/>
      <c r="C3907" s="6"/>
      <c r="D3907" s="11"/>
      <c r="E3907" s="6"/>
      <c r="F3907" s="5"/>
      <c r="G3907" s="5"/>
      <c r="H3907" s="6"/>
      <c r="I3907" s="5"/>
      <c r="J3907" s="5"/>
      <c r="K3907" s="11"/>
      <c r="L3907" s="12"/>
      <c r="M3907" s="12"/>
      <c r="N3907" s="3"/>
      <c r="O3907" s="6"/>
      <c r="P3907" s="3"/>
      <c r="Q3907" s="6"/>
      <c r="R3907" s="6"/>
      <c r="S3907" s="6"/>
      <c r="T3907" s="5"/>
      <c r="U3907" s="5"/>
      <c r="V3907" s="5"/>
      <c r="W3907" s="12"/>
      <c r="X3907" s="5"/>
      <c r="Y3907" s="12"/>
      <c r="Z3907" s="5"/>
      <c r="AA3907" s="5"/>
      <c r="AB3907" s="5"/>
      <c r="AC3907" s="5"/>
      <c r="AD3907" s="5"/>
      <c r="AE3907" s="5"/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  <c r="AS3907" s="6"/>
      <c r="AT3907" s="6"/>
    </row>
    <row r="3908" spans="1:46" ht="15.75" customHeight="1" x14ac:dyDescent="0.35">
      <c r="A3908" s="10"/>
      <c r="B3908" s="6"/>
      <c r="C3908" s="6"/>
      <c r="D3908" s="11"/>
      <c r="E3908" s="6"/>
      <c r="F3908" s="5"/>
      <c r="G3908" s="5"/>
      <c r="H3908" s="6"/>
      <c r="I3908" s="5"/>
      <c r="J3908" s="5"/>
      <c r="K3908" s="11"/>
      <c r="L3908" s="12"/>
      <c r="M3908" s="12"/>
      <c r="N3908" s="3"/>
      <c r="O3908" s="6"/>
      <c r="P3908" s="3"/>
      <c r="Q3908" s="6"/>
      <c r="R3908" s="6"/>
      <c r="S3908" s="6"/>
      <c r="T3908" s="5"/>
      <c r="U3908" s="5"/>
      <c r="V3908" s="5"/>
      <c r="W3908" s="12"/>
      <c r="X3908" s="5"/>
      <c r="Y3908" s="12"/>
      <c r="Z3908" s="5"/>
      <c r="AA3908" s="5"/>
      <c r="AB3908" s="5"/>
      <c r="AC3908" s="5"/>
      <c r="AD3908" s="5"/>
      <c r="AE3908" s="5"/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</row>
    <row r="3909" spans="1:46" ht="15.75" customHeight="1" x14ac:dyDescent="0.35">
      <c r="A3909" s="10"/>
      <c r="B3909" s="6"/>
      <c r="C3909" s="6"/>
      <c r="D3909" s="11"/>
      <c r="E3909" s="6"/>
      <c r="F3909" s="5"/>
      <c r="G3909" s="5"/>
      <c r="H3909" s="6"/>
      <c r="I3909" s="5"/>
      <c r="J3909" s="5"/>
      <c r="K3909" s="11"/>
      <c r="L3909" s="12"/>
      <c r="M3909" s="12"/>
      <c r="N3909" s="3"/>
      <c r="O3909" s="6"/>
      <c r="P3909" s="3"/>
      <c r="Q3909" s="6"/>
      <c r="R3909" s="6"/>
      <c r="S3909" s="6"/>
      <c r="T3909" s="5"/>
      <c r="U3909" s="5"/>
      <c r="V3909" s="5"/>
      <c r="W3909" s="12"/>
      <c r="X3909" s="5"/>
      <c r="Y3909" s="12"/>
      <c r="Z3909" s="5"/>
      <c r="AA3909" s="5"/>
      <c r="AB3909" s="5"/>
      <c r="AC3909" s="5"/>
      <c r="AD3909" s="5"/>
      <c r="AE3909" s="5"/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</row>
    <row r="3910" spans="1:46" ht="15.75" customHeight="1" x14ac:dyDescent="0.35">
      <c r="A3910" s="10"/>
      <c r="B3910" s="6"/>
      <c r="C3910" s="6"/>
      <c r="D3910" s="11"/>
      <c r="E3910" s="6"/>
      <c r="F3910" s="5"/>
      <c r="G3910" s="5"/>
      <c r="H3910" s="6"/>
      <c r="I3910" s="5"/>
      <c r="J3910" s="5"/>
      <c r="K3910" s="11"/>
      <c r="L3910" s="12"/>
      <c r="M3910" s="12"/>
      <c r="N3910" s="3"/>
      <c r="O3910" s="6"/>
      <c r="P3910" s="3"/>
      <c r="Q3910" s="6"/>
      <c r="R3910" s="6"/>
      <c r="S3910" s="6"/>
      <c r="T3910" s="5"/>
      <c r="U3910" s="5"/>
      <c r="V3910" s="5"/>
      <c r="W3910" s="12"/>
      <c r="X3910" s="5"/>
      <c r="Y3910" s="12"/>
      <c r="Z3910" s="5"/>
      <c r="AA3910" s="5"/>
      <c r="AB3910" s="5"/>
      <c r="AC3910" s="5"/>
      <c r="AD3910" s="5"/>
      <c r="AE3910" s="5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</row>
    <row r="3911" spans="1:46" ht="15.75" customHeight="1" x14ac:dyDescent="0.35">
      <c r="A3911" s="10"/>
      <c r="B3911" s="6"/>
      <c r="C3911" s="6"/>
      <c r="D3911" s="11"/>
      <c r="E3911" s="6"/>
      <c r="F3911" s="5"/>
      <c r="G3911" s="5"/>
      <c r="H3911" s="6"/>
      <c r="I3911" s="5"/>
      <c r="J3911" s="5"/>
      <c r="K3911" s="11"/>
      <c r="L3911" s="12"/>
      <c r="M3911" s="12"/>
      <c r="N3911" s="3"/>
      <c r="O3911" s="6"/>
      <c r="P3911" s="3"/>
      <c r="Q3911" s="6"/>
      <c r="R3911" s="6"/>
      <c r="S3911" s="6"/>
      <c r="T3911" s="5"/>
      <c r="U3911" s="5"/>
      <c r="V3911" s="5"/>
      <c r="W3911" s="12"/>
      <c r="X3911" s="5"/>
      <c r="Y3911" s="12"/>
      <c r="Z3911" s="5"/>
      <c r="AA3911" s="5"/>
      <c r="AB3911" s="5"/>
      <c r="AC3911" s="5"/>
      <c r="AD3911" s="5"/>
      <c r="AE3911" s="5"/>
      <c r="AF3911" s="6"/>
      <c r="AG3911" s="6"/>
      <c r="AH3911" s="6"/>
      <c r="AI3911" s="6"/>
      <c r="AJ3911" s="6"/>
      <c r="AK3911" s="6"/>
      <c r="AL3911" s="6"/>
      <c r="AM3911" s="6"/>
      <c r="AN3911" s="6"/>
      <c r="AO3911" s="6"/>
      <c r="AP3911" s="6"/>
      <c r="AQ3911" s="6"/>
      <c r="AR3911" s="6"/>
      <c r="AS3911" s="6"/>
      <c r="AT3911" s="6"/>
    </row>
    <row r="3912" spans="1:46" ht="15.75" customHeight="1" x14ac:dyDescent="0.35">
      <c r="A3912" s="10"/>
      <c r="B3912" s="6"/>
      <c r="C3912" s="6"/>
      <c r="D3912" s="11"/>
      <c r="E3912" s="6"/>
      <c r="F3912" s="5"/>
      <c r="G3912" s="5"/>
      <c r="H3912" s="6"/>
      <c r="I3912" s="5"/>
      <c r="J3912" s="5"/>
      <c r="K3912" s="11"/>
      <c r="L3912" s="12"/>
      <c r="M3912" s="12"/>
      <c r="N3912" s="3"/>
      <c r="O3912" s="6"/>
      <c r="P3912" s="3"/>
      <c r="Q3912" s="6"/>
      <c r="R3912" s="6"/>
      <c r="S3912" s="6"/>
      <c r="T3912" s="5"/>
      <c r="U3912" s="5"/>
      <c r="V3912" s="5"/>
      <c r="W3912" s="12"/>
      <c r="X3912" s="5"/>
      <c r="Y3912" s="12"/>
      <c r="Z3912" s="5"/>
      <c r="AA3912" s="5"/>
      <c r="AB3912" s="5"/>
      <c r="AC3912" s="5"/>
      <c r="AD3912" s="5"/>
      <c r="AE3912" s="5"/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  <c r="AS3912" s="6"/>
      <c r="AT3912" s="6"/>
    </row>
    <row r="3913" spans="1:46" ht="15.75" customHeight="1" x14ac:dyDescent="0.35">
      <c r="A3913" s="10"/>
      <c r="B3913" s="6"/>
      <c r="C3913" s="6"/>
      <c r="D3913" s="11"/>
      <c r="E3913" s="6"/>
      <c r="F3913" s="5"/>
      <c r="G3913" s="5"/>
      <c r="H3913" s="6"/>
      <c r="I3913" s="5"/>
      <c r="J3913" s="5"/>
      <c r="K3913" s="11"/>
      <c r="L3913" s="12"/>
      <c r="M3913" s="12"/>
      <c r="N3913" s="3"/>
      <c r="O3913" s="6"/>
      <c r="P3913" s="3"/>
      <c r="Q3913" s="6"/>
      <c r="R3913" s="6"/>
      <c r="S3913" s="6"/>
      <c r="T3913" s="5"/>
      <c r="U3913" s="5"/>
      <c r="V3913" s="5"/>
      <c r="W3913" s="12"/>
      <c r="X3913" s="5"/>
      <c r="Y3913" s="12"/>
      <c r="Z3913" s="5"/>
      <c r="AA3913" s="5"/>
      <c r="AB3913" s="5"/>
      <c r="AC3913" s="5"/>
      <c r="AD3913" s="5"/>
      <c r="AE3913" s="5"/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</row>
    <row r="3914" spans="1:46" ht="15.75" customHeight="1" x14ac:dyDescent="0.35">
      <c r="A3914" s="10"/>
      <c r="B3914" s="6"/>
      <c r="C3914" s="6"/>
      <c r="D3914" s="11"/>
      <c r="E3914" s="6"/>
      <c r="F3914" s="5"/>
      <c r="G3914" s="5"/>
      <c r="H3914" s="6"/>
      <c r="I3914" s="5"/>
      <c r="J3914" s="5"/>
      <c r="K3914" s="11"/>
      <c r="L3914" s="12"/>
      <c r="M3914" s="12"/>
      <c r="N3914" s="3"/>
      <c r="O3914" s="6"/>
      <c r="P3914" s="3"/>
      <c r="Q3914" s="6"/>
      <c r="R3914" s="6"/>
      <c r="S3914" s="6"/>
      <c r="T3914" s="5"/>
      <c r="U3914" s="5"/>
      <c r="V3914" s="5"/>
      <c r="W3914" s="12"/>
      <c r="X3914" s="5"/>
      <c r="Y3914" s="12"/>
      <c r="Z3914" s="5"/>
      <c r="AA3914" s="5"/>
      <c r="AB3914" s="5"/>
      <c r="AC3914" s="5"/>
      <c r="AD3914" s="5"/>
      <c r="AE3914" s="5"/>
      <c r="AF3914" s="6"/>
      <c r="AG3914" s="6"/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  <c r="AS3914" s="6"/>
      <c r="AT3914" s="6"/>
    </row>
    <row r="3915" spans="1:46" ht="15.75" customHeight="1" x14ac:dyDescent="0.35">
      <c r="A3915" s="10"/>
      <c r="B3915" s="6"/>
      <c r="C3915" s="6"/>
      <c r="D3915" s="11"/>
      <c r="E3915" s="6"/>
      <c r="F3915" s="5"/>
      <c r="G3915" s="5"/>
      <c r="H3915" s="6"/>
      <c r="I3915" s="5"/>
      <c r="J3915" s="5"/>
      <c r="K3915" s="11"/>
      <c r="L3915" s="12"/>
      <c r="M3915" s="12"/>
      <c r="N3915" s="3"/>
      <c r="O3915" s="6"/>
      <c r="P3915" s="3"/>
      <c r="Q3915" s="6"/>
      <c r="R3915" s="6"/>
      <c r="S3915" s="6"/>
      <c r="T3915" s="5"/>
      <c r="U3915" s="5"/>
      <c r="V3915" s="5"/>
      <c r="W3915" s="12"/>
      <c r="X3915" s="5"/>
      <c r="Y3915" s="12"/>
      <c r="Z3915" s="5"/>
      <c r="AA3915" s="5"/>
      <c r="AB3915" s="5"/>
      <c r="AC3915" s="5"/>
      <c r="AD3915" s="5"/>
      <c r="AE3915" s="5"/>
      <c r="AF3915" s="6"/>
      <c r="AG3915" s="6"/>
      <c r="AH3915" s="6"/>
      <c r="AI3915" s="6"/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</row>
    <row r="3916" spans="1:46" ht="15.75" customHeight="1" x14ac:dyDescent="0.35">
      <c r="A3916" s="10"/>
      <c r="B3916" s="6"/>
      <c r="C3916" s="6"/>
      <c r="D3916" s="11"/>
      <c r="E3916" s="6"/>
      <c r="F3916" s="5"/>
      <c r="G3916" s="5"/>
      <c r="H3916" s="6"/>
      <c r="I3916" s="5"/>
      <c r="J3916" s="5"/>
      <c r="K3916" s="11"/>
      <c r="L3916" s="12"/>
      <c r="M3916" s="12"/>
      <c r="N3916" s="3"/>
      <c r="O3916" s="6"/>
      <c r="P3916" s="3"/>
      <c r="Q3916" s="6"/>
      <c r="R3916" s="6"/>
      <c r="S3916" s="6"/>
      <c r="T3916" s="5"/>
      <c r="U3916" s="5"/>
      <c r="V3916" s="5"/>
      <c r="W3916" s="12"/>
      <c r="X3916" s="5"/>
      <c r="Y3916" s="12"/>
      <c r="Z3916" s="5"/>
      <c r="AA3916" s="5"/>
      <c r="AB3916" s="5"/>
      <c r="AC3916" s="5"/>
      <c r="AD3916" s="5"/>
      <c r="AE3916" s="5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</row>
    <row r="3917" spans="1:46" ht="15.75" customHeight="1" x14ac:dyDescent="0.35">
      <c r="A3917" s="10"/>
      <c r="B3917" s="6"/>
      <c r="C3917" s="6"/>
      <c r="D3917" s="11"/>
      <c r="E3917" s="6"/>
      <c r="F3917" s="5"/>
      <c r="G3917" s="5"/>
      <c r="H3917" s="6"/>
      <c r="I3917" s="5"/>
      <c r="J3917" s="5"/>
      <c r="K3917" s="11"/>
      <c r="L3917" s="12"/>
      <c r="M3917" s="12"/>
      <c r="N3917" s="3"/>
      <c r="O3917" s="6"/>
      <c r="P3917" s="3"/>
      <c r="Q3917" s="6"/>
      <c r="R3917" s="6"/>
      <c r="S3917" s="6"/>
      <c r="T3917" s="5"/>
      <c r="U3917" s="5"/>
      <c r="V3917" s="5"/>
      <c r="W3917" s="12"/>
      <c r="X3917" s="5"/>
      <c r="Y3917" s="12"/>
      <c r="Z3917" s="5"/>
      <c r="AA3917" s="5"/>
      <c r="AB3917" s="5"/>
      <c r="AC3917" s="5"/>
      <c r="AD3917" s="5"/>
      <c r="AE3917" s="5"/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  <c r="AS3917" s="6"/>
      <c r="AT3917" s="6"/>
    </row>
    <row r="3918" spans="1:46" ht="15.75" customHeight="1" x14ac:dyDescent="0.35">
      <c r="A3918" s="10"/>
      <c r="B3918" s="6"/>
      <c r="C3918" s="6"/>
      <c r="D3918" s="11"/>
      <c r="E3918" s="6"/>
      <c r="F3918" s="5"/>
      <c r="G3918" s="5"/>
      <c r="H3918" s="6"/>
      <c r="I3918" s="5"/>
      <c r="J3918" s="5"/>
      <c r="K3918" s="11"/>
      <c r="L3918" s="12"/>
      <c r="M3918" s="12"/>
      <c r="N3918" s="3"/>
      <c r="O3918" s="6"/>
      <c r="P3918" s="3"/>
      <c r="Q3918" s="6"/>
      <c r="R3918" s="6"/>
      <c r="S3918" s="6"/>
      <c r="T3918" s="5"/>
      <c r="U3918" s="5"/>
      <c r="V3918" s="5"/>
      <c r="W3918" s="12"/>
      <c r="X3918" s="5"/>
      <c r="Y3918" s="12"/>
      <c r="Z3918" s="5"/>
      <c r="AA3918" s="5"/>
      <c r="AB3918" s="5"/>
      <c r="AC3918" s="5"/>
      <c r="AD3918" s="5"/>
      <c r="AE3918" s="5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  <c r="AS3918" s="6"/>
      <c r="AT3918" s="6"/>
    </row>
    <row r="3919" spans="1:46" ht="15.75" customHeight="1" x14ac:dyDescent="0.35">
      <c r="A3919" s="10"/>
      <c r="B3919" s="6"/>
      <c r="C3919" s="6"/>
      <c r="D3919" s="11"/>
      <c r="E3919" s="6"/>
      <c r="F3919" s="5"/>
      <c r="G3919" s="5"/>
      <c r="H3919" s="6"/>
      <c r="I3919" s="5"/>
      <c r="J3919" s="5"/>
      <c r="K3919" s="11"/>
      <c r="L3919" s="12"/>
      <c r="M3919" s="12"/>
      <c r="N3919" s="3"/>
      <c r="O3919" s="6"/>
      <c r="P3919" s="3"/>
      <c r="Q3919" s="6"/>
      <c r="R3919" s="6"/>
      <c r="S3919" s="6"/>
      <c r="T3919" s="5"/>
      <c r="U3919" s="5"/>
      <c r="V3919" s="5"/>
      <c r="W3919" s="12"/>
      <c r="X3919" s="5"/>
      <c r="Y3919" s="12"/>
      <c r="Z3919" s="5"/>
      <c r="AA3919" s="5"/>
      <c r="AB3919" s="5"/>
      <c r="AC3919" s="5"/>
      <c r="AD3919" s="5"/>
      <c r="AE3919" s="5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</row>
    <row r="3920" spans="1:46" ht="15.75" customHeight="1" x14ac:dyDescent="0.35">
      <c r="A3920" s="10"/>
      <c r="B3920" s="6"/>
      <c r="C3920" s="6"/>
      <c r="D3920" s="11"/>
      <c r="E3920" s="6"/>
      <c r="F3920" s="5"/>
      <c r="G3920" s="5"/>
      <c r="H3920" s="6"/>
      <c r="I3920" s="5"/>
      <c r="J3920" s="5"/>
      <c r="K3920" s="11"/>
      <c r="L3920" s="12"/>
      <c r="M3920" s="12"/>
      <c r="N3920" s="3"/>
      <c r="O3920" s="6"/>
      <c r="P3920" s="3"/>
      <c r="Q3920" s="6"/>
      <c r="R3920" s="6"/>
      <c r="S3920" s="6"/>
      <c r="T3920" s="5"/>
      <c r="U3920" s="5"/>
      <c r="V3920" s="5"/>
      <c r="W3920" s="12"/>
      <c r="X3920" s="5"/>
      <c r="Y3920" s="12"/>
      <c r="Z3920" s="5"/>
      <c r="AA3920" s="5"/>
      <c r="AB3920" s="5"/>
      <c r="AC3920" s="5"/>
      <c r="AD3920" s="5"/>
      <c r="AE3920" s="5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  <c r="AS3920" s="6"/>
      <c r="AT3920" s="6"/>
    </row>
    <row r="3921" spans="1:46" ht="15.75" customHeight="1" x14ac:dyDescent="0.35">
      <c r="A3921" s="10"/>
      <c r="B3921" s="6"/>
      <c r="C3921" s="6"/>
      <c r="D3921" s="11"/>
      <c r="E3921" s="6"/>
      <c r="F3921" s="5"/>
      <c r="G3921" s="5"/>
      <c r="H3921" s="6"/>
      <c r="I3921" s="5"/>
      <c r="J3921" s="5"/>
      <c r="K3921" s="11"/>
      <c r="L3921" s="12"/>
      <c r="M3921" s="12"/>
      <c r="N3921" s="3"/>
      <c r="O3921" s="6"/>
      <c r="P3921" s="3"/>
      <c r="Q3921" s="6"/>
      <c r="R3921" s="6"/>
      <c r="S3921" s="6"/>
      <c r="T3921" s="5"/>
      <c r="U3921" s="5"/>
      <c r="V3921" s="5"/>
      <c r="W3921" s="12"/>
      <c r="X3921" s="5"/>
      <c r="Y3921" s="12"/>
      <c r="Z3921" s="5"/>
      <c r="AA3921" s="5"/>
      <c r="AB3921" s="5"/>
      <c r="AC3921" s="5"/>
      <c r="AD3921" s="5"/>
      <c r="AE3921" s="5"/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</row>
    <row r="3922" spans="1:46" ht="15.75" customHeight="1" x14ac:dyDescent="0.35">
      <c r="A3922" s="10"/>
      <c r="B3922" s="6"/>
      <c r="C3922" s="6"/>
      <c r="D3922" s="11"/>
      <c r="E3922" s="6"/>
      <c r="F3922" s="5"/>
      <c r="G3922" s="5"/>
      <c r="H3922" s="6"/>
      <c r="I3922" s="5"/>
      <c r="J3922" s="5"/>
      <c r="K3922" s="11"/>
      <c r="L3922" s="12"/>
      <c r="M3922" s="12"/>
      <c r="N3922" s="3"/>
      <c r="O3922" s="6"/>
      <c r="P3922" s="3"/>
      <c r="Q3922" s="6"/>
      <c r="R3922" s="6"/>
      <c r="S3922" s="6"/>
      <c r="T3922" s="5"/>
      <c r="U3922" s="5"/>
      <c r="V3922" s="5"/>
      <c r="W3922" s="12"/>
      <c r="X3922" s="5"/>
      <c r="Y3922" s="12"/>
      <c r="Z3922" s="5"/>
      <c r="AA3922" s="5"/>
      <c r="AB3922" s="5"/>
      <c r="AC3922" s="5"/>
      <c r="AD3922" s="5"/>
      <c r="AE3922" s="5"/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</row>
    <row r="3923" spans="1:46" ht="15.75" customHeight="1" x14ac:dyDescent="0.35">
      <c r="A3923" s="10"/>
      <c r="B3923" s="6"/>
      <c r="C3923" s="6"/>
      <c r="D3923" s="11"/>
      <c r="E3923" s="6"/>
      <c r="F3923" s="5"/>
      <c r="G3923" s="5"/>
      <c r="H3923" s="6"/>
      <c r="I3923" s="5"/>
      <c r="J3923" s="5"/>
      <c r="K3923" s="11"/>
      <c r="L3923" s="12"/>
      <c r="M3923" s="12"/>
      <c r="N3923" s="3"/>
      <c r="O3923" s="6"/>
      <c r="P3923" s="3"/>
      <c r="Q3923" s="6"/>
      <c r="R3923" s="6"/>
      <c r="S3923" s="6"/>
      <c r="T3923" s="5"/>
      <c r="U3923" s="5"/>
      <c r="V3923" s="5"/>
      <c r="W3923" s="12"/>
      <c r="X3923" s="5"/>
      <c r="Y3923" s="12"/>
      <c r="Z3923" s="5"/>
      <c r="AA3923" s="5"/>
      <c r="AB3923" s="5"/>
      <c r="AC3923" s="5"/>
      <c r="AD3923" s="5"/>
      <c r="AE3923" s="5"/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  <c r="AS3923" s="6"/>
      <c r="AT3923" s="6"/>
    </row>
    <row r="3924" spans="1:46" ht="15.75" customHeight="1" x14ac:dyDescent="0.35">
      <c r="A3924" s="10"/>
      <c r="B3924" s="6"/>
      <c r="C3924" s="6"/>
      <c r="D3924" s="11"/>
      <c r="E3924" s="6"/>
      <c r="F3924" s="5"/>
      <c r="G3924" s="5"/>
      <c r="H3924" s="6"/>
      <c r="I3924" s="5"/>
      <c r="J3924" s="5"/>
      <c r="K3924" s="11"/>
      <c r="L3924" s="12"/>
      <c r="M3924" s="12"/>
      <c r="N3924" s="3"/>
      <c r="O3924" s="6"/>
      <c r="P3924" s="3"/>
      <c r="Q3924" s="6"/>
      <c r="R3924" s="6"/>
      <c r="S3924" s="6"/>
      <c r="T3924" s="5"/>
      <c r="U3924" s="5"/>
      <c r="V3924" s="5"/>
      <c r="W3924" s="12"/>
      <c r="X3924" s="5"/>
      <c r="Y3924" s="12"/>
      <c r="Z3924" s="5"/>
      <c r="AA3924" s="5"/>
      <c r="AB3924" s="5"/>
      <c r="AC3924" s="5"/>
      <c r="AD3924" s="5"/>
      <c r="AE3924" s="5"/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</row>
    <row r="3925" spans="1:46" ht="15.75" customHeight="1" x14ac:dyDescent="0.35">
      <c r="A3925" s="10"/>
      <c r="B3925" s="6"/>
      <c r="C3925" s="6"/>
      <c r="D3925" s="11"/>
      <c r="E3925" s="6"/>
      <c r="F3925" s="5"/>
      <c r="G3925" s="5"/>
      <c r="H3925" s="6"/>
      <c r="I3925" s="5"/>
      <c r="J3925" s="5"/>
      <c r="K3925" s="11"/>
      <c r="L3925" s="12"/>
      <c r="M3925" s="12"/>
      <c r="N3925" s="3"/>
      <c r="O3925" s="6"/>
      <c r="P3925" s="3"/>
      <c r="Q3925" s="6"/>
      <c r="R3925" s="6"/>
      <c r="S3925" s="6"/>
      <c r="T3925" s="5"/>
      <c r="U3925" s="5"/>
      <c r="V3925" s="5"/>
      <c r="W3925" s="12"/>
      <c r="X3925" s="5"/>
      <c r="Y3925" s="12"/>
      <c r="Z3925" s="5"/>
      <c r="AA3925" s="5"/>
      <c r="AB3925" s="5"/>
      <c r="AC3925" s="5"/>
      <c r="AD3925" s="5"/>
      <c r="AE3925" s="5"/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</row>
    <row r="3926" spans="1:46" ht="15.75" customHeight="1" x14ac:dyDescent="0.35">
      <c r="A3926" s="10"/>
      <c r="B3926" s="6"/>
      <c r="C3926" s="6"/>
      <c r="D3926" s="11"/>
      <c r="E3926" s="6"/>
      <c r="F3926" s="5"/>
      <c r="G3926" s="5"/>
      <c r="H3926" s="6"/>
      <c r="I3926" s="5"/>
      <c r="J3926" s="5"/>
      <c r="K3926" s="11"/>
      <c r="L3926" s="12"/>
      <c r="M3926" s="12"/>
      <c r="N3926" s="3"/>
      <c r="O3926" s="6"/>
      <c r="P3926" s="3"/>
      <c r="Q3926" s="6"/>
      <c r="R3926" s="6"/>
      <c r="S3926" s="6"/>
      <c r="T3926" s="5"/>
      <c r="U3926" s="5"/>
      <c r="V3926" s="5"/>
      <c r="W3926" s="12"/>
      <c r="X3926" s="5"/>
      <c r="Y3926" s="12"/>
      <c r="Z3926" s="5"/>
      <c r="AA3926" s="5"/>
      <c r="AB3926" s="5"/>
      <c r="AC3926" s="5"/>
      <c r="AD3926" s="5"/>
      <c r="AE3926" s="5"/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</row>
    <row r="3927" spans="1:46" ht="15.75" customHeight="1" x14ac:dyDescent="0.35">
      <c r="A3927" s="10"/>
      <c r="B3927" s="6"/>
      <c r="C3927" s="6"/>
      <c r="D3927" s="11"/>
      <c r="E3927" s="6"/>
      <c r="F3927" s="5"/>
      <c r="G3927" s="5"/>
      <c r="H3927" s="6"/>
      <c r="I3927" s="5"/>
      <c r="J3927" s="5"/>
      <c r="K3927" s="11"/>
      <c r="L3927" s="12"/>
      <c r="M3927" s="12"/>
      <c r="N3927" s="3"/>
      <c r="O3927" s="6"/>
      <c r="P3927" s="3"/>
      <c r="Q3927" s="6"/>
      <c r="R3927" s="6"/>
      <c r="S3927" s="6"/>
      <c r="T3927" s="5"/>
      <c r="U3927" s="5"/>
      <c r="V3927" s="5"/>
      <c r="W3927" s="12"/>
      <c r="X3927" s="5"/>
      <c r="Y3927" s="12"/>
      <c r="Z3927" s="5"/>
      <c r="AA3927" s="5"/>
      <c r="AB3927" s="5"/>
      <c r="AC3927" s="5"/>
      <c r="AD3927" s="5"/>
      <c r="AE3927" s="5"/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  <c r="AS3927" s="6"/>
      <c r="AT3927" s="6"/>
    </row>
    <row r="3928" spans="1:46" ht="15.75" customHeight="1" x14ac:dyDescent="0.35">
      <c r="A3928" s="10"/>
      <c r="B3928" s="6"/>
      <c r="C3928" s="6"/>
      <c r="D3928" s="11"/>
      <c r="E3928" s="6"/>
      <c r="F3928" s="5"/>
      <c r="G3928" s="5"/>
      <c r="H3928" s="6"/>
      <c r="I3928" s="5"/>
      <c r="J3928" s="5"/>
      <c r="K3928" s="11"/>
      <c r="L3928" s="12"/>
      <c r="M3928" s="12"/>
      <c r="N3928" s="3"/>
      <c r="O3928" s="6"/>
      <c r="P3928" s="3"/>
      <c r="Q3928" s="6"/>
      <c r="R3928" s="6"/>
      <c r="S3928" s="6"/>
      <c r="T3928" s="5"/>
      <c r="U3928" s="5"/>
      <c r="V3928" s="5"/>
      <c r="W3928" s="12"/>
      <c r="X3928" s="5"/>
      <c r="Y3928" s="12"/>
      <c r="Z3928" s="5"/>
      <c r="AA3928" s="5"/>
      <c r="AB3928" s="5"/>
      <c r="AC3928" s="5"/>
      <c r="AD3928" s="5"/>
      <c r="AE3928" s="5"/>
      <c r="AF3928" s="6"/>
      <c r="AG3928" s="6"/>
      <c r="AH3928" s="6"/>
      <c r="AI3928" s="6"/>
      <c r="AJ3928" s="6"/>
      <c r="AK3928" s="6"/>
      <c r="AL3928" s="6"/>
      <c r="AM3928" s="6"/>
      <c r="AN3928" s="6"/>
      <c r="AO3928" s="6"/>
      <c r="AP3928" s="6"/>
      <c r="AQ3928" s="6"/>
      <c r="AR3928" s="6"/>
      <c r="AS3928" s="6"/>
      <c r="AT3928" s="6"/>
    </row>
    <row r="3929" spans="1:46" ht="15.75" customHeight="1" x14ac:dyDescent="0.35">
      <c r="A3929" s="10"/>
      <c r="B3929" s="6"/>
      <c r="C3929" s="6"/>
      <c r="D3929" s="11"/>
      <c r="E3929" s="6"/>
      <c r="F3929" s="5"/>
      <c r="G3929" s="5"/>
      <c r="H3929" s="6"/>
      <c r="I3929" s="5"/>
      <c r="J3929" s="5"/>
      <c r="K3929" s="11"/>
      <c r="L3929" s="12"/>
      <c r="M3929" s="12"/>
      <c r="N3929" s="3"/>
      <c r="O3929" s="6"/>
      <c r="P3929" s="3"/>
      <c r="Q3929" s="6"/>
      <c r="R3929" s="6"/>
      <c r="S3929" s="6"/>
      <c r="T3929" s="5"/>
      <c r="U3929" s="5"/>
      <c r="V3929" s="5"/>
      <c r="W3929" s="12"/>
      <c r="X3929" s="5"/>
      <c r="Y3929" s="12"/>
      <c r="Z3929" s="5"/>
      <c r="AA3929" s="5"/>
      <c r="AB3929" s="5"/>
      <c r="AC3929" s="5"/>
      <c r="AD3929" s="5"/>
      <c r="AE3929" s="5"/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  <c r="AS3929" s="6"/>
      <c r="AT3929" s="6"/>
    </row>
    <row r="3930" spans="1:46" ht="15.75" customHeight="1" x14ac:dyDescent="0.35">
      <c r="A3930" s="10"/>
      <c r="B3930" s="6"/>
      <c r="C3930" s="6"/>
      <c r="D3930" s="11"/>
      <c r="E3930" s="6"/>
      <c r="F3930" s="5"/>
      <c r="G3930" s="5"/>
      <c r="H3930" s="6"/>
      <c r="I3930" s="5"/>
      <c r="J3930" s="5"/>
      <c r="K3930" s="11"/>
      <c r="L3930" s="12"/>
      <c r="M3930" s="12"/>
      <c r="N3930" s="3"/>
      <c r="O3930" s="6"/>
      <c r="P3930" s="3"/>
      <c r="Q3930" s="6"/>
      <c r="R3930" s="6"/>
      <c r="S3930" s="6"/>
      <c r="T3930" s="5"/>
      <c r="U3930" s="5"/>
      <c r="V3930" s="5"/>
      <c r="W3930" s="12"/>
      <c r="X3930" s="5"/>
      <c r="Y3930" s="12"/>
      <c r="Z3930" s="5"/>
      <c r="AA3930" s="5"/>
      <c r="AB3930" s="5"/>
      <c r="AC3930" s="5"/>
      <c r="AD3930" s="5"/>
      <c r="AE3930" s="5"/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</row>
    <row r="3931" spans="1:46" ht="15.75" customHeight="1" x14ac:dyDescent="0.35">
      <c r="A3931" s="10"/>
      <c r="B3931" s="6"/>
      <c r="C3931" s="6"/>
      <c r="D3931" s="11"/>
      <c r="E3931" s="6"/>
      <c r="F3931" s="5"/>
      <c r="G3931" s="5"/>
      <c r="H3931" s="6"/>
      <c r="I3931" s="5"/>
      <c r="J3931" s="5"/>
      <c r="K3931" s="11"/>
      <c r="L3931" s="12"/>
      <c r="M3931" s="12"/>
      <c r="N3931" s="3"/>
      <c r="O3931" s="6"/>
      <c r="P3931" s="3"/>
      <c r="Q3931" s="6"/>
      <c r="R3931" s="6"/>
      <c r="S3931" s="6"/>
      <c r="T3931" s="5"/>
      <c r="U3931" s="5"/>
      <c r="V3931" s="5"/>
      <c r="W3931" s="12"/>
      <c r="X3931" s="5"/>
      <c r="Y3931" s="12"/>
      <c r="Z3931" s="5"/>
      <c r="AA3931" s="5"/>
      <c r="AB3931" s="5"/>
      <c r="AC3931" s="5"/>
      <c r="AD3931" s="5"/>
      <c r="AE3931" s="5"/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  <c r="AS3931" s="6"/>
      <c r="AT3931" s="6"/>
    </row>
    <row r="3932" spans="1:46" ht="15.75" customHeight="1" x14ac:dyDescent="0.35">
      <c r="A3932" s="10"/>
      <c r="B3932" s="6"/>
      <c r="C3932" s="6"/>
      <c r="D3932" s="11"/>
      <c r="E3932" s="6"/>
      <c r="F3932" s="5"/>
      <c r="G3932" s="5"/>
      <c r="H3932" s="6"/>
      <c r="I3932" s="5"/>
      <c r="J3932" s="5"/>
      <c r="K3932" s="11"/>
      <c r="L3932" s="12"/>
      <c r="M3932" s="12"/>
      <c r="N3932" s="3"/>
      <c r="O3932" s="6"/>
      <c r="P3932" s="3"/>
      <c r="Q3932" s="6"/>
      <c r="R3932" s="6"/>
      <c r="S3932" s="6"/>
      <c r="T3932" s="5"/>
      <c r="U3932" s="5"/>
      <c r="V3932" s="5"/>
      <c r="W3932" s="12"/>
      <c r="X3932" s="5"/>
      <c r="Y3932" s="12"/>
      <c r="Z3932" s="5"/>
      <c r="AA3932" s="5"/>
      <c r="AB3932" s="5"/>
      <c r="AC3932" s="5"/>
      <c r="AD3932" s="5"/>
      <c r="AE3932" s="5"/>
      <c r="AF3932" s="6"/>
      <c r="AG3932" s="6"/>
      <c r="AH3932" s="6"/>
      <c r="AI3932" s="6"/>
      <c r="AJ3932" s="6"/>
      <c r="AK3932" s="6"/>
      <c r="AL3932" s="6"/>
      <c r="AM3932" s="6"/>
      <c r="AN3932" s="6"/>
      <c r="AO3932" s="6"/>
      <c r="AP3932" s="6"/>
      <c r="AQ3932" s="6"/>
      <c r="AR3932" s="6"/>
      <c r="AS3932" s="6"/>
      <c r="AT3932" s="6"/>
    </row>
    <row r="3933" spans="1:46" ht="15.75" customHeight="1" x14ac:dyDescent="0.35">
      <c r="A3933" s="10"/>
      <c r="B3933" s="6"/>
      <c r="C3933" s="6"/>
      <c r="D3933" s="11"/>
      <c r="E3933" s="6"/>
      <c r="F3933" s="5"/>
      <c r="G3933" s="5"/>
      <c r="H3933" s="6"/>
      <c r="I3933" s="5"/>
      <c r="J3933" s="5"/>
      <c r="K3933" s="11"/>
      <c r="L3933" s="12"/>
      <c r="M3933" s="12"/>
      <c r="N3933" s="3"/>
      <c r="O3933" s="6"/>
      <c r="P3933" s="3"/>
      <c r="Q3933" s="6"/>
      <c r="R3933" s="6"/>
      <c r="S3933" s="6"/>
      <c r="T3933" s="5"/>
      <c r="U3933" s="5"/>
      <c r="V3933" s="5"/>
      <c r="W3933" s="12"/>
      <c r="X3933" s="5"/>
      <c r="Y3933" s="12"/>
      <c r="Z3933" s="5"/>
      <c r="AA3933" s="5"/>
      <c r="AB3933" s="5"/>
      <c r="AC3933" s="5"/>
      <c r="AD3933" s="5"/>
      <c r="AE3933" s="5"/>
      <c r="AF3933" s="6"/>
      <c r="AG3933" s="6"/>
      <c r="AH3933" s="6"/>
      <c r="AI3933" s="6"/>
      <c r="AJ3933" s="6"/>
      <c r="AK3933" s="6"/>
      <c r="AL3933" s="6"/>
      <c r="AM3933" s="6"/>
      <c r="AN3933" s="6"/>
      <c r="AO3933" s="6"/>
      <c r="AP3933" s="6"/>
      <c r="AQ3933" s="6"/>
      <c r="AR3933" s="6"/>
      <c r="AS3933" s="6"/>
      <c r="AT3933" s="6"/>
    </row>
    <row r="3934" spans="1:46" ht="15.75" customHeight="1" x14ac:dyDescent="0.35">
      <c r="A3934" s="10"/>
      <c r="B3934" s="6"/>
      <c r="C3934" s="6"/>
      <c r="D3934" s="11"/>
      <c r="E3934" s="6"/>
      <c r="F3934" s="5"/>
      <c r="G3934" s="5"/>
      <c r="H3934" s="6"/>
      <c r="I3934" s="5"/>
      <c r="J3934" s="5"/>
      <c r="K3934" s="11"/>
      <c r="L3934" s="12"/>
      <c r="M3934" s="12"/>
      <c r="N3934" s="3"/>
      <c r="O3934" s="6"/>
      <c r="P3934" s="3"/>
      <c r="Q3934" s="6"/>
      <c r="R3934" s="6"/>
      <c r="S3934" s="6"/>
      <c r="T3934" s="5"/>
      <c r="U3934" s="5"/>
      <c r="V3934" s="5"/>
      <c r="W3934" s="12"/>
      <c r="X3934" s="5"/>
      <c r="Y3934" s="12"/>
      <c r="Z3934" s="5"/>
      <c r="AA3934" s="5"/>
      <c r="AB3934" s="5"/>
      <c r="AC3934" s="5"/>
      <c r="AD3934" s="5"/>
      <c r="AE3934" s="5"/>
      <c r="AF3934" s="6"/>
      <c r="AG3934" s="6"/>
      <c r="AH3934" s="6"/>
      <c r="AI3934" s="6"/>
      <c r="AJ3934" s="6"/>
      <c r="AK3934" s="6"/>
      <c r="AL3934" s="6"/>
      <c r="AM3934" s="6"/>
      <c r="AN3934" s="6"/>
      <c r="AO3934" s="6"/>
      <c r="AP3934" s="6"/>
      <c r="AQ3934" s="6"/>
      <c r="AR3934" s="6"/>
      <c r="AS3934" s="6"/>
      <c r="AT3934" s="6"/>
    </row>
    <row r="3935" spans="1:46" ht="15.75" customHeight="1" x14ac:dyDescent="0.35">
      <c r="A3935" s="10"/>
      <c r="B3935" s="6"/>
      <c r="C3935" s="6"/>
      <c r="D3935" s="11"/>
      <c r="E3935" s="6"/>
      <c r="F3935" s="5"/>
      <c r="G3935" s="5"/>
      <c r="H3935" s="6"/>
      <c r="I3935" s="5"/>
      <c r="J3935" s="5"/>
      <c r="K3935" s="11"/>
      <c r="L3935" s="12"/>
      <c r="M3935" s="12"/>
      <c r="N3935" s="3"/>
      <c r="O3935" s="6"/>
      <c r="P3935" s="3"/>
      <c r="Q3935" s="6"/>
      <c r="R3935" s="6"/>
      <c r="S3935" s="6"/>
      <c r="T3935" s="5"/>
      <c r="U3935" s="5"/>
      <c r="V3935" s="5"/>
      <c r="W3935" s="12"/>
      <c r="X3935" s="5"/>
      <c r="Y3935" s="12"/>
      <c r="Z3935" s="5"/>
      <c r="AA3935" s="5"/>
      <c r="AB3935" s="5"/>
      <c r="AC3935" s="5"/>
      <c r="AD3935" s="5"/>
      <c r="AE3935" s="5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</row>
    <row r="3936" spans="1:46" ht="15.75" customHeight="1" x14ac:dyDescent="0.35">
      <c r="A3936" s="10"/>
      <c r="B3936" s="6"/>
      <c r="C3936" s="6"/>
      <c r="D3936" s="11"/>
      <c r="E3936" s="6"/>
      <c r="F3936" s="5"/>
      <c r="G3936" s="5"/>
      <c r="H3936" s="6"/>
      <c r="I3936" s="5"/>
      <c r="J3936" s="5"/>
      <c r="K3936" s="11"/>
      <c r="L3936" s="12"/>
      <c r="M3936" s="12"/>
      <c r="N3936" s="3"/>
      <c r="O3936" s="6"/>
      <c r="P3936" s="3"/>
      <c r="Q3936" s="6"/>
      <c r="R3936" s="6"/>
      <c r="S3936" s="6"/>
      <c r="T3936" s="5"/>
      <c r="U3936" s="5"/>
      <c r="V3936" s="5"/>
      <c r="W3936" s="12"/>
      <c r="X3936" s="5"/>
      <c r="Y3936" s="12"/>
      <c r="Z3936" s="5"/>
      <c r="AA3936" s="5"/>
      <c r="AB3936" s="5"/>
      <c r="AC3936" s="5"/>
      <c r="AD3936" s="5"/>
      <c r="AE3936" s="5"/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  <c r="AS3936" s="6"/>
      <c r="AT3936" s="6"/>
    </row>
    <row r="3937" spans="1:46" ht="15.75" customHeight="1" x14ac:dyDescent="0.35">
      <c r="A3937" s="10"/>
      <c r="B3937" s="6"/>
      <c r="C3937" s="6"/>
      <c r="D3937" s="11"/>
      <c r="E3937" s="6"/>
      <c r="F3937" s="5"/>
      <c r="G3937" s="5"/>
      <c r="H3937" s="6"/>
      <c r="I3937" s="5"/>
      <c r="J3937" s="5"/>
      <c r="K3937" s="11"/>
      <c r="L3937" s="12"/>
      <c r="M3937" s="12"/>
      <c r="N3937" s="3"/>
      <c r="O3937" s="6"/>
      <c r="P3937" s="3"/>
      <c r="Q3937" s="6"/>
      <c r="R3937" s="6"/>
      <c r="S3937" s="6"/>
      <c r="T3937" s="5"/>
      <c r="U3937" s="5"/>
      <c r="V3937" s="5"/>
      <c r="W3937" s="12"/>
      <c r="X3937" s="5"/>
      <c r="Y3937" s="12"/>
      <c r="Z3937" s="5"/>
      <c r="AA3937" s="5"/>
      <c r="AB3937" s="5"/>
      <c r="AC3937" s="5"/>
      <c r="AD3937" s="5"/>
      <c r="AE3937" s="5"/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</row>
    <row r="3938" spans="1:46" ht="15.75" customHeight="1" x14ac:dyDescent="0.35">
      <c r="A3938" s="10"/>
      <c r="B3938" s="6"/>
      <c r="C3938" s="6"/>
      <c r="D3938" s="11"/>
      <c r="E3938" s="6"/>
      <c r="F3938" s="5"/>
      <c r="G3938" s="5"/>
      <c r="H3938" s="6"/>
      <c r="I3938" s="5"/>
      <c r="J3938" s="5"/>
      <c r="K3938" s="11"/>
      <c r="L3938" s="12"/>
      <c r="M3938" s="12"/>
      <c r="N3938" s="3"/>
      <c r="O3938" s="6"/>
      <c r="P3938" s="3"/>
      <c r="Q3938" s="6"/>
      <c r="R3938" s="6"/>
      <c r="S3938" s="6"/>
      <c r="T3938" s="5"/>
      <c r="U3938" s="5"/>
      <c r="V3938" s="5"/>
      <c r="W3938" s="12"/>
      <c r="X3938" s="5"/>
      <c r="Y3938" s="12"/>
      <c r="Z3938" s="5"/>
      <c r="AA3938" s="5"/>
      <c r="AB3938" s="5"/>
      <c r="AC3938" s="5"/>
      <c r="AD3938" s="5"/>
      <c r="AE3938" s="5"/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</row>
    <row r="3939" spans="1:46" ht="15.75" customHeight="1" x14ac:dyDescent="0.35">
      <c r="A3939" s="10"/>
      <c r="B3939" s="6"/>
      <c r="C3939" s="6"/>
      <c r="D3939" s="11"/>
      <c r="E3939" s="6"/>
      <c r="F3939" s="5"/>
      <c r="G3939" s="5"/>
      <c r="H3939" s="6"/>
      <c r="I3939" s="5"/>
      <c r="J3939" s="5"/>
      <c r="K3939" s="11"/>
      <c r="L3939" s="12"/>
      <c r="M3939" s="12"/>
      <c r="N3939" s="3"/>
      <c r="O3939" s="6"/>
      <c r="P3939" s="3"/>
      <c r="Q3939" s="6"/>
      <c r="R3939" s="6"/>
      <c r="S3939" s="6"/>
      <c r="T3939" s="5"/>
      <c r="U3939" s="5"/>
      <c r="V3939" s="5"/>
      <c r="W3939" s="12"/>
      <c r="X3939" s="5"/>
      <c r="Y3939" s="12"/>
      <c r="Z3939" s="5"/>
      <c r="AA3939" s="5"/>
      <c r="AB3939" s="5"/>
      <c r="AC3939" s="5"/>
      <c r="AD3939" s="5"/>
      <c r="AE3939" s="5"/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</row>
    <row r="3940" spans="1:46" ht="15.75" customHeight="1" x14ac:dyDescent="0.35">
      <c r="A3940" s="10"/>
      <c r="B3940" s="6"/>
      <c r="C3940" s="6"/>
      <c r="D3940" s="11"/>
      <c r="E3940" s="6"/>
      <c r="F3940" s="5"/>
      <c r="G3940" s="5"/>
      <c r="H3940" s="6"/>
      <c r="I3940" s="5"/>
      <c r="J3940" s="5"/>
      <c r="K3940" s="11"/>
      <c r="L3940" s="12"/>
      <c r="M3940" s="12"/>
      <c r="N3940" s="3"/>
      <c r="O3940" s="6"/>
      <c r="P3940" s="3"/>
      <c r="Q3940" s="6"/>
      <c r="R3940" s="6"/>
      <c r="S3940" s="6"/>
      <c r="T3940" s="5"/>
      <c r="U3940" s="5"/>
      <c r="V3940" s="5"/>
      <c r="W3940" s="12"/>
      <c r="X3940" s="5"/>
      <c r="Y3940" s="12"/>
      <c r="Z3940" s="5"/>
      <c r="AA3940" s="5"/>
      <c r="AB3940" s="5"/>
      <c r="AC3940" s="5"/>
      <c r="AD3940" s="5"/>
      <c r="AE3940" s="5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</row>
    <row r="3941" spans="1:46" ht="15.75" customHeight="1" x14ac:dyDescent="0.35">
      <c r="A3941" s="10"/>
      <c r="B3941" s="6"/>
      <c r="C3941" s="6"/>
      <c r="D3941" s="11"/>
      <c r="E3941" s="6"/>
      <c r="F3941" s="5"/>
      <c r="G3941" s="5"/>
      <c r="H3941" s="6"/>
      <c r="I3941" s="5"/>
      <c r="J3941" s="5"/>
      <c r="K3941" s="11"/>
      <c r="L3941" s="12"/>
      <c r="M3941" s="12"/>
      <c r="N3941" s="3"/>
      <c r="O3941" s="6"/>
      <c r="P3941" s="3"/>
      <c r="Q3941" s="6"/>
      <c r="R3941" s="6"/>
      <c r="S3941" s="6"/>
      <c r="T3941" s="5"/>
      <c r="U3941" s="5"/>
      <c r="V3941" s="5"/>
      <c r="W3941" s="12"/>
      <c r="X3941" s="5"/>
      <c r="Y3941" s="12"/>
      <c r="Z3941" s="5"/>
      <c r="AA3941" s="5"/>
      <c r="AB3941" s="5"/>
      <c r="AC3941" s="5"/>
      <c r="AD3941" s="5"/>
      <c r="AE3941" s="5"/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</row>
    <row r="3942" spans="1:46" ht="15.75" customHeight="1" x14ac:dyDescent="0.35">
      <c r="A3942" s="10"/>
      <c r="B3942" s="6"/>
      <c r="C3942" s="6"/>
      <c r="D3942" s="11"/>
      <c r="E3942" s="6"/>
      <c r="F3942" s="5"/>
      <c r="G3942" s="5"/>
      <c r="H3942" s="6"/>
      <c r="I3942" s="5"/>
      <c r="J3942" s="5"/>
      <c r="K3942" s="11"/>
      <c r="L3942" s="12"/>
      <c r="M3942" s="12"/>
      <c r="N3942" s="3"/>
      <c r="O3942" s="6"/>
      <c r="P3942" s="3"/>
      <c r="Q3942" s="6"/>
      <c r="R3942" s="6"/>
      <c r="S3942" s="6"/>
      <c r="T3942" s="5"/>
      <c r="U3942" s="5"/>
      <c r="V3942" s="5"/>
      <c r="W3942" s="12"/>
      <c r="X3942" s="5"/>
      <c r="Y3942" s="12"/>
      <c r="Z3942" s="5"/>
      <c r="AA3942" s="5"/>
      <c r="AB3942" s="5"/>
      <c r="AC3942" s="5"/>
      <c r="AD3942" s="5"/>
      <c r="AE3942" s="5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</row>
    <row r="3943" spans="1:46" ht="15.75" customHeight="1" x14ac:dyDescent="0.35">
      <c r="A3943" s="10"/>
      <c r="B3943" s="6"/>
      <c r="C3943" s="6"/>
      <c r="D3943" s="11"/>
      <c r="E3943" s="6"/>
      <c r="F3943" s="5"/>
      <c r="G3943" s="5"/>
      <c r="H3943" s="6"/>
      <c r="I3943" s="6"/>
      <c r="J3943" s="5"/>
      <c r="K3943" s="11"/>
      <c r="L3943" s="12"/>
      <c r="M3943" s="12"/>
      <c r="N3943" s="3"/>
      <c r="O3943" s="6"/>
      <c r="P3943" s="3"/>
      <c r="Q3943" s="6"/>
      <c r="R3943" s="6"/>
      <c r="S3943" s="6"/>
      <c r="T3943" s="5"/>
      <c r="U3943" s="5"/>
      <c r="V3943" s="5"/>
      <c r="W3943" s="12"/>
      <c r="X3943" s="5"/>
      <c r="Y3943" s="12"/>
      <c r="Z3943" s="5"/>
      <c r="AA3943" s="5"/>
      <c r="AB3943" s="5"/>
      <c r="AC3943" s="5"/>
      <c r="AD3943" s="5"/>
      <c r="AE3943" s="5"/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</row>
    <row r="3944" spans="1:46" ht="15.75" customHeight="1" x14ac:dyDescent="0.35">
      <c r="A3944" s="10"/>
      <c r="B3944" s="6"/>
      <c r="C3944" s="6"/>
      <c r="D3944" s="11"/>
      <c r="E3944" s="6"/>
      <c r="F3944" s="5"/>
      <c r="G3944" s="5"/>
      <c r="H3944" s="6"/>
      <c r="I3944" s="6"/>
      <c r="J3944" s="5"/>
      <c r="K3944" s="11"/>
      <c r="L3944" s="12"/>
      <c r="M3944" s="12"/>
      <c r="N3944" s="3"/>
      <c r="O3944" s="6"/>
      <c r="P3944" s="3"/>
      <c r="Q3944" s="6"/>
      <c r="R3944" s="6"/>
      <c r="S3944" s="6"/>
      <c r="T3944" s="5"/>
      <c r="U3944" s="5"/>
      <c r="V3944" s="5"/>
      <c r="W3944" s="12"/>
      <c r="X3944" s="5"/>
      <c r="Y3944" s="12"/>
      <c r="Z3944" s="5"/>
      <c r="AA3944" s="5"/>
      <c r="AB3944" s="5"/>
      <c r="AC3944" s="5"/>
      <c r="AD3944" s="5"/>
      <c r="AE3944" s="5"/>
      <c r="AF3944" s="6"/>
      <c r="AG3944" s="6"/>
      <c r="AH3944" s="6"/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  <c r="AS3944" s="6"/>
      <c r="AT3944" s="6"/>
    </row>
    <row r="3945" spans="1:46" ht="15.75" customHeight="1" x14ac:dyDescent="0.35">
      <c r="A3945" s="10"/>
      <c r="B3945" s="6"/>
      <c r="C3945" s="6"/>
      <c r="D3945" s="11"/>
      <c r="E3945" s="6"/>
      <c r="F3945" s="5"/>
      <c r="G3945" s="5"/>
      <c r="H3945" s="6"/>
      <c r="I3945" s="6"/>
      <c r="J3945" s="5"/>
      <c r="K3945" s="11"/>
      <c r="L3945" s="12"/>
      <c r="M3945" s="12"/>
      <c r="N3945" s="3"/>
      <c r="O3945" s="6"/>
      <c r="P3945" s="3"/>
      <c r="Q3945" s="6"/>
      <c r="R3945" s="6"/>
      <c r="S3945" s="6"/>
      <c r="T3945" s="5"/>
      <c r="U3945" s="5"/>
      <c r="V3945" s="5"/>
      <c r="W3945" s="12"/>
      <c r="X3945" s="5"/>
      <c r="Y3945" s="12"/>
      <c r="Z3945" s="5"/>
      <c r="AA3945" s="5"/>
      <c r="AB3945" s="5"/>
      <c r="AC3945" s="5"/>
      <c r="AD3945" s="5"/>
      <c r="AE3945" s="5"/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</row>
    <row r="3946" spans="1:46" ht="15.75" customHeight="1" x14ac:dyDescent="0.35">
      <c r="A3946" s="10"/>
      <c r="B3946" s="6"/>
      <c r="C3946" s="6"/>
      <c r="D3946" s="11"/>
      <c r="E3946" s="6"/>
      <c r="F3946" s="5"/>
      <c r="G3946" s="5"/>
      <c r="H3946" s="6"/>
      <c r="I3946" s="6"/>
      <c r="J3946" s="5"/>
      <c r="K3946" s="11"/>
      <c r="L3946" s="12"/>
      <c r="M3946" s="12"/>
      <c r="N3946" s="3"/>
      <c r="O3946" s="6"/>
      <c r="P3946" s="3"/>
      <c r="Q3946" s="6"/>
      <c r="R3946" s="6"/>
      <c r="S3946" s="6"/>
      <c r="T3946" s="5"/>
      <c r="U3946" s="5"/>
      <c r="V3946" s="5"/>
      <c r="W3946" s="12"/>
      <c r="X3946" s="5"/>
      <c r="Y3946" s="12"/>
      <c r="Z3946" s="5"/>
      <c r="AA3946" s="5"/>
      <c r="AB3946" s="5"/>
      <c r="AC3946" s="5"/>
      <c r="AD3946" s="5"/>
      <c r="AE3946" s="5"/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</row>
    <row r="3947" spans="1:46" ht="15.75" customHeight="1" x14ac:dyDescent="0.35">
      <c r="A3947" s="10"/>
      <c r="B3947" s="6"/>
      <c r="C3947" s="6"/>
      <c r="D3947" s="11"/>
      <c r="E3947" s="6"/>
      <c r="F3947" s="5"/>
      <c r="G3947" s="5"/>
      <c r="H3947" s="6"/>
      <c r="I3947" s="6"/>
      <c r="J3947" s="5"/>
      <c r="K3947" s="11"/>
      <c r="L3947" s="12"/>
      <c r="M3947" s="12"/>
      <c r="N3947" s="3"/>
      <c r="O3947" s="6"/>
      <c r="P3947" s="3"/>
      <c r="Q3947" s="6"/>
      <c r="R3947" s="6"/>
      <c r="S3947" s="6"/>
      <c r="T3947" s="5"/>
      <c r="U3947" s="5"/>
      <c r="V3947" s="5"/>
      <c r="W3947" s="12"/>
      <c r="X3947" s="5"/>
      <c r="Y3947" s="12"/>
      <c r="Z3947" s="5"/>
      <c r="AA3947" s="5"/>
      <c r="AB3947" s="5"/>
      <c r="AC3947" s="5"/>
      <c r="AD3947" s="5"/>
      <c r="AE3947" s="5"/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</row>
    <row r="3948" spans="1:46" ht="15.75" customHeight="1" x14ac:dyDescent="0.35">
      <c r="A3948" s="10"/>
      <c r="B3948" s="6"/>
      <c r="C3948" s="6"/>
      <c r="D3948" s="11"/>
      <c r="E3948" s="6"/>
      <c r="F3948" s="5"/>
      <c r="G3948" s="5"/>
      <c r="H3948" s="6"/>
      <c r="I3948" s="6"/>
      <c r="J3948" s="5"/>
      <c r="K3948" s="11"/>
      <c r="L3948" s="12"/>
      <c r="M3948" s="12"/>
      <c r="N3948" s="3"/>
      <c r="O3948" s="6"/>
      <c r="P3948" s="3"/>
      <c r="Q3948" s="6"/>
      <c r="R3948" s="6"/>
      <c r="S3948" s="6"/>
      <c r="T3948" s="5"/>
      <c r="U3948" s="5"/>
      <c r="V3948" s="5"/>
      <c r="W3948" s="12"/>
      <c r="X3948" s="5"/>
      <c r="Y3948" s="12"/>
      <c r="Z3948" s="5"/>
      <c r="AA3948" s="5"/>
      <c r="AB3948" s="5"/>
      <c r="AC3948" s="5"/>
      <c r="AD3948" s="5"/>
      <c r="AE3948" s="5"/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</row>
    <row r="3949" spans="1:46" ht="15.75" customHeight="1" x14ac:dyDescent="0.35">
      <c r="A3949" s="10"/>
      <c r="B3949" s="6"/>
      <c r="C3949" s="6"/>
      <c r="D3949" s="11"/>
      <c r="E3949" s="6"/>
      <c r="F3949" s="5"/>
      <c r="G3949" s="5"/>
      <c r="H3949" s="6"/>
      <c r="I3949" s="6"/>
      <c r="J3949" s="5"/>
      <c r="K3949" s="11"/>
      <c r="L3949" s="12"/>
      <c r="M3949" s="12"/>
      <c r="N3949" s="3"/>
      <c r="O3949" s="6"/>
      <c r="P3949" s="3"/>
      <c r="Q3949" s="6"/>
      <c r="R3949" s="6"/>
      <c r="S3949" s="6"/>
      <c r="T3949" s="5"/>
      <c r="U3949" s="5"/>
      <c r="V3949" s="5"/>
      <c r="W3949" s="12"/>
      <c r="X3949" s="5"/>
      <c r="Y3949" s="12"/>
      <c r="Z3949" s="5"/>
      <c r="AA3949" s="5"/>
      <c r="AB3949" s="5"/>
      <c r="AC3949" s="5"/>
      <c r="AD3949" s="5"/>
      <c r="AE3949" s="5"/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</row>
    <row r="3950" spans="1:46" ht="15.75" customHeight="1" x14ac:dyDescent="0.35">
      <c r="A3950" s="10"/>
      <c r="B3950" s="6"/>
      <c r="C3950" s="6"/>
      <c r="D3950" s="11"/>
      <c r="E3950" s="6"/>
      <c r="F3950" s="5"/>
      <c r="G3950" s="5"/>
      <c r="H3950" s="6"/>
      <c r="I3950" s="6"/>
      <c r="J3950" s="5"/>
      <c r="K3950" s="11"/>
      <c r="L3950" s="12"/>
      <c r="M3950" s="12"/>
      <c r="N3950" s="3"/>
      <c r="O3950" s="6"/>
      <c r="P3950" s="3"/>
      <c r="Q3950" s="6"/>
      <c r="R3950" s="6"/>
      <c r="S3950" s="6"/>
      <c r="T3950" s="5"/>
      <c r="U3950" s="5"/>
      <c r="V3950" s="5"/>
      <c r="W3950" s="12"/>
      <c r="X3950" s="5"/>
      <c r="Y3950" s="12"/>
      <c r="Z3950" s="5"/>
      <c r="AA3950" s="5"/>
      <c r="AB3950" s="5"/>
      <c r="AC3950" s="5"/>
      <c r="AD3950" s="5"/>
      <c r="AE3950" s="5"/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</row>
    <row r="3951" spans="1:46" ht="15.75" customHeight="1" x14ac:dyDescent="0.35">
      <c r="A3951" s="10"/>
      <c r="B3951" s="6"/>
      <c r="C3951" s="6"/>
      <c r="D3951" s="11"/>
      <c r="E3951" s="6"/>
      <c r="F3951" s="5"/>
      <c r="G3951" s="5"/>
      <c r="H3951" s="6"/>
      <c r="I3951" s="6"/>
      <c r="J3951" s="5"/>
      <c r="K3951" s="11"/>
      <c r="L3951" s="12"/>
      <c r="M3951" s="12"/>
      <c r="N3951" s="3"/>
      <c r="O3951" s="6"/>
      <c r="P3951" s="3"/>
      <c r="Q3951" s="6"/>
      <c r="R3951" s="6"/>
      <c r="S3951" s="6"/>
      <c r="T3951" s="5"/>
      <c r="U3951" s="5"/>
      <c r="V3951" s="5"/>
      <c r="W3951" s="12"/>
      <c r="X3951" s="5"/>
      <c r="Y3951" s="12"/>
      <c r="Z3951" s="5"/>
      <c r="AA3951" s="5"/>
      <c r="AB3951" s="5"/>
      <c r="AC3951" s="5"/>
      <c r="AD3951" s="5"/>
      <c r="AE3951" s="5"/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</row>
    <row r="3952" spans="1:46" ht="15.75" customHeight="1" x14ac:dyDescent="0.35">
      <c r="A3952" s="10"/>
      <c r="B3952" s="6"/>
      <c r="C3952" s="6"/>
      <c r="D3952" s="11"/>
      <c r="E3952" s="6"/>
      <c r="F3952" s="5"/>
      <c r="G3952" s="5"/>
      <c r="H3952" s="6"/>
      <c r="I3952" s="6"/>
      <c r="J3952" s="5"/>
      <c r="K3952" s="11"/>
      <c r="L3952" s="12"/>
      <c r="M3952" s="12"/>
      <c r="N3952" s="3"/>
      <c r="O3952" s="6"/>
      <c r="P3952" s="3"/>
      <c r="Q3952" s="6"/>
      <c r="R3952" s="6"/>
      <c r="S3952" s="6"/>
      <c r="T3952" s="5"/>
      <c r="U3952" s="5"/>
      <c r="V3952" s="5"/>
      <c r="W3952" s="12"/>
      <c r="X3952" s="5"/>
      <c r="Y3952" s="12"/>
      <c r="Z3952" s="5"/>
      <c r="AA3952" s="5"/>
      <c r="AB3952" s="5"/>
      <c r="AC3952" s="5"/>
      <c r="AD3952" s="5"/>
      <c r="AE3952" s="5"/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</row>
    <row r="3953" spans="1:46" ht="15.75" customHeight="1" x14ac:dyDescent="0.35">
      <c r="A3953" s="10"/>
      <c r="B3953" s="6"/>
      <c r="C3953" s="6"/>
      <c r="D3953" s="11"/>
      <c r="E3953" s="6"/>
      <c r="F3953" s="5"/>
      <c r="G3953" s="5"/>
      <c r="H3953" s="6"/>
      <c r="I3953" s="6"/>
      <c r="J3953" s="5"/>
      <c r="K3953" s="11"/>
      <c r="L3953" s="12"/>
      <c r="M3953" s="12"/>
      <c r="N3953" s="3"/>
      <c r="O3953" s="6"/>
      <c r="P3953" s="3"/>
      <c r="Q3953" s="6"/>
      <c r="R3953" s="6"/>
      <c r="S3953" s="6"/>
      <c r="T3953" s="5"/>
      <c r="U3953" s="5"/>
      <c r="V3953" s="5"/>
      <c r="W3953" s="12"/>
      <c r="X3953" s="5"/>
      <c r="Y3953" s="12"/>
      <c r="Z3953" s="5"/>
      <c r="AA3953" s="5"/>
      <c r="AB3953" s="5"/>
      <c r="AC3953" s="5"/>
      <c r="AD3953" s="5"/>
      <c r="AE3953" s="5"/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  <c r="AS3953" s="6"/>
      <c r="AT3953" s="6"/>
    </row>
    <row r="3954" spans="1:46" ht="15.75" customHeight="1" x14ac:dyDescent="0.35">
      <c r="A3954" s="10"/>
      <c r="B3954" s="6"/>
      <c r="C3954" s="6"/>
      <c r="D3954" s="11"/>
      <c r="E3954" s="6"/>
      <c r="F3954" s="5"/>
      <c r="G3954" s="5"/>
      <c r="H3954" s="6"/>
      <c r="I3954" s="6"/>
      <c r="J3954" s="5"/>
      <c r="K3954" s="11"/>
      <c r="L3954" s="12"/>
      <c r="M3954" s="12"/>
      <c r="N3954" s="3"/>
      <c r="O3954" s="6"/>
      <c r="P3954" s="3"/>
      <c r="Q3954" s="6"/>
      <c r="R3954" s="6"/>
      <c r="S3954" s="6"/>
      <c r="T3954" s="5"/>
      <c r="U3954" s="5"/>
      <c r="V3954" s="5"/>
      <c r="W3954" s="12"/>
      <c r="X3954" s="5"/>
      <c r="Y3954" s="12"/>
      <c r="Z3954" s="5"/>
      <c r="AA3954" s="5"/>
      <c r="AB3954" s="5"/>
      <c r="AC3954" s="5"/>
      <c r="AD3954" s="5"/>
      <c r="AE3954" s="5"/>
      <c r="AF3954" s="6"/>
      <c r="AG3954" s="6"/>
      <c r="AH3954" s="6"/>
      <c r="AI3954" s="6"/>
      <c r="AJ3954" s="6"/>
      <c r="AK3954" s="6"/>
      <c r="AL3954" s="6"/>
      <c r="AM3954" s="6"/>
      <c r="AN3954" s="6"/>
      <c r="AO3954" s="6"/>
      <c r="AP3954" s="6"/>
      <c r="AQ3954" s="6"/>
      <c r="AR3954" s="6"/>
      <c r="AS3954" s="6"/>
      <c r="AT3954" s="6"/>
    </row>
    <row r="3955" spans="1:46" ht="15.75" customHeight="1" x14ac:dyDescent="0.35">
      <c r="A3955" s="10"/>
      <c r="B3955" s="6"/>
      <c r="C3955" s="6"/>
      <c r="D3955" s="11"/>
      <c r="E3955" s="6"/>
      <c r="F3955" s="5"/>
      <c r="G3955" s="5"/>
      <c r="H3955" s="6"/>
      <c r="I3955" s="6"/>
      <c r="J3955" s="5"/>
      <c r="K3955" s="11"/>
      <c r="L3955" s="12"/>
      <c r="M3955" s="12"/>
      <c r="N3955" s="3"/>
      <c r="O3955" s="6"/>
      <c r="P3955" s="3"/>
      <c r="Q3955" s="6"/>
      <c r="R3955" s="6"/>
      <c r="S3955" s="6"/>
      <c r="T3955" s="5"/>
      <c r="U3955" s="5"/>
      <c r="V3955" s="5"/>
      <c r="W3955" s="12"/>
      <c r="X3955" s="5"/>
      <c r="Y3955" s="12"/>
      <c r="Z3955" s="5"/>
      <c r="AA3955" s="5"/>
      <c r="AB3955" s="5"/>
      <c r="AC3955" s="5"/>
      <c r="AD3955" s="5"/>
      <c r="AE3955" s="5"/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</row>
    <row r="3956" spans="1:46" ht="15.75" customHeight="1" x14ac:dyDescent="0.35">
      <c r="A3956" s="10"/>
      <c r="B3956" s="6"/>
      <c r="C3956" s="6"/>
      <c r="D3956" s="11"/>
      <c r="E3956" s="6"/>
      <c r="F3956" s="5"/>
      <c r="G3956" s="5"/>
      <c r="H3956" s="6"/>
      <c r="I3956" s="6"/>
      <c r="J3956" s="5"/>
      <c r="K3956" s="11"/>
      <c r="L3956" s="12"/>
      <c r="M3956" s="12"/>
      <c r="N3956" s="3"/>
      <c r="O3956" s="6"/>
      <c r="P3956" s="3"/>
      <c r="Q3956" s="6"/>
      <c r="R3956" s="6"/>
      <c r="S3956" s="6"/>
      <c r="T3956" s="5"/>
      <c r="U3956" s="5"/>
      <c r="V3956" s="5"/>
      <c r="W3956" s="12"/>
      <c r="X3956" s="5"/>
      <c r="Y3956" s="12"/>
      <c r="Z3956" s="5"/>
      <c r="AA3956" s="5"/>
      <c r="AB3956" s="5"/>
      <c r="AC3956" s="5"/>
      <c r="AD3956" s="5"/>
      <c r="AE3956" s="5"/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</row>
    <row r="3957" spans="1:46" ht="15.75" customHeight="1" x14ac:dyDescent="0.35">
      <c r="A3957" s="10"/>
      <c r="B3957" s="6"/>
      <c r="C3957" s="6"/>
      <c r="D3957" s="11"/>
      <c r="E3957" s="6"/>
      <c r="F3957" s="5"/>
      <c r="G3957" s="5"/>
      <c r="H3957" s="6"/>
      <c r="I3957" s="6"/>
      <c r="J3957" s="5"/>
      <c r="K3957" s="11"/>
      <c r="L3957" s="12"/>
      <c r="M3957" s="12"/>
      <c r="N3957" s="3"/>
      <c r="O3957" s="6"/>
      <c r="P3957" s="3"/>
      <c r="Q3957" s="6"/>
      <c r="R3957" s="6"/>
      <c r="S3957" s="6"/>
      <c r="T3957" s="5"/>
      <c r="U3957" s="5"/>
      <c r="V3957" s="5"/>
      <c r="W3957" s="12"/>
      <c r="X3957" s="5"/>
      <c r="Y3957" s="12"/>
      <c r="Z3957" s="5"/>
      <c r="AA3957" s="5"/>
      <c r="AB3957" s="5"/>
      <c r="AC3957" s="5"/>
      <c r="AD3957" s="5"/>
      <c r="AE3957" s="5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</row>
    <row r="3958" spans="1:46" ht="15.75" customHeight="1" x14ac:dyDescent="0.35">
      <c r="A3958" s="10"/>
      <c r="B3958" s="6"/>
      <c r="C3958" s="6"/>
      <c r="D3958" s="11"/>
      <c r="E3958" s="6"/>
      <c r="F3958" s="5"/>
      <c r="G3958" s="5"/>
      <c r="H3958" s="6"/>
      <c r="I3958" s="6"/>
      <c r="J3958" s="5"/>
      <c r="K3958" s="11"/>
      <c r="L3958" s="12"/>
      <c r="M3958" s="12"/>
      <c r="N3958" s="3"/>
      <c r="O3958" s="6"/>
      <c r="P3958" s="3"/>
      <c r="Q3958" s="6"/>
      <c r="R3958" s="6"/>
      <c r="S3958" s="6"/>
      <c r="T3958" s="5"/>
      <c r="U3958" s="5"/>
      <c r="V3958" s="5"/>
      <c r="W3958" s="12"/>
      <c r="X3958" s="5"/>
      <c r="Y3958" s="12"/>
      <c r="Z3958" s="5"/>
      <c r="AA3958" s="5"/>
      <c r="AB3958" s="5"/>
      <c r="AC3958" s="5"/>
      <c r="AD3958" s="5"/>
      <c r="AE3958" s="5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</row>
    <row r="3959" spans="1:46" ht="15.75" customHeight="1" x14ac:dyDescent="0.35">
      <c r="A3959" s="10"/>
      <c r="B3959" s="6"/>
      <c r="C3959" s="6"/>
      <c r="D3959" s="11"/>
      <c r="E3959" s="6"/>
      <c r="F3959" s="5"/>
      <c r="G3959" s="5"/>
      <c r="H3959" s="6"/>
      <c r="I3959" s="6"/>
      <c r="J3959" s="5"/>
      <c r="K3959" s="11"/>
      <c r="L3959" s="12"/>
      <c r="M3959" s="12"/>
      <c r="N3959" s="3"/>
      <c r="O3959" s="6"/>
      <c r="P3959" s="3"/>
      <c r="Q3959" s="6"/>
      <c r="R3959" s="6"/>
      <c r="S3959" s="6"/>
      <c r="T3959" s="5"/>
      <c r="U3959" s="5"/>
      <c r="V3959" s="5"/>
      <c r="W3959" s="12"/>
      <c r="X3959" s="5"/>
      <c r="Y3959" s="12"/>
      <c r="Z3959" s="5"/>
      <c r="AA3959" s="5"/>
      <c r="AB3959" s="5"/>
      <c r="AC3959" s="5"/>
      <c r="AD3959" s="5"/>
      <c r="AE3959" s="5"/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</row>
    <row r="3960" spans="1:46" ht="15.75" customHeight="1" x14ac:dyDescent="0.35">
      <c r="A3960" s="10"/>
      <c r="B3960" s="6"/>
      <c r="C3960" s="6"/>
      <c r="D3960" s="11"/>
      <c r="E3960" s="6"/>
      <c r="F3960" s="5"/>
      <c r="G3960" s="5"/>
      <c r="H3960" s="6"/>
      <c r="I3960" s="6"/>
      <c r="J3960" s="5"/>
      <c r="K3960" s="11"/>
      <c r="L3960" s="12"/>
      <c r="M3960" s="12"/>
      <c r="N3960" s="3"/>
      <c r="O3960" s="6"/>
      <c r="P3960" s="3"/>
      <c r="Q3960" s="6"/>
      <c r="R3960" s="6"/>
      <c r="S3960" s="6"/>
      <c r="T3960" s="5"/>
      <c r="U3960" s="5"/>
      <c r="V3960" s="5"/>
      <c r="W3960" s="12"/>
      <c r="X3960" s="5"/>
      <c r="Y3960" s="12"/>
      <c r="Z3960" s="5"/>
      <c r="AA3960" s="5"/>
      <c r="AB3960" s="5"/>
      <c r="AC3960" s="5"/>
      <c r="AD3960" s="5"/>
      <c r="AE3960" s="5"/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</row>
    <row r="3961" spans="1:46" ht="15.75" customHeight="1" x14ac:dyDescent="0.35">
      <c r="A3961" s="10"/>
      <c r="B3961" s="6"/>
      <c r="C3961" s="6"/>
      <c r="D3961" s="11"/>
      <c r="E3961" s="6"/>
      <c r="F3961" s="5"/>
      <c r="G3961" s="5"/>
      <c r="H3961" s="6"/>
      <c r="I3961" s="6"/>
      <c r="J3961" s="5"/>
      <c r="K3961" s="11"/>
      <c r="L3961" s="12"/>
      <c r="M3961" s="12"/>
      <c r="N3961" s="3"/>
      <c r="O3961" s="6"/>
      <c r="P3961" s="3"/>
      <c r="Q3961" s="6"/>
      <c r="R3961" s="6"/>
      <c r="S3961" s="6"/>
      <c r="T3961" s="5"/>
      <c r="U3961" s="5"/>
      <c r="V3961" s="5"/>
      <c r="W3961" s="12"/>
      <c r="X3961" s="5"/>
      <c r="Y3961" s="12"/>
      <c r="Z3961" s="5"/>
      <c r="AA3961" s="5"/>
      <c r="AB3961" s="5"/>
      <c r="AC3961" s="5"/>
      <c r="AD3961" s="5"/>
      <c r="AE3961" s="5"/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  <c r="AS3961" s="6"/>
      <c r="AT3961" s="6"/>
    </row>
    <row r="3962" spans="1:46" ht="15.75" customHeight="1" x14ac:dyDescent="0.35">
      <c r="A3962" s="10"/>
      <c r="B3962" s="6"/>
      <c r="C3962" s="6"/>
      <c r="D3962" s="11"/>
      <c r="E3962" s="6"/>
      <c r="F3962" s="5"/>
      <c r="G3962" s="5"/>
      <c r="H3962" s="6"/>
      <c r="I3962" s="6"/>
      <c r="J3962" s="5"/>
      <c r="K3962" s="11"/>
      <c r="L3962" s="12"/>
      <c r="M3962" s="12"/>
      <c r="N3962" s="3"/>
      <c r="O3962" s="6"/>
      <c r="P3962" s="3"/>
      <c r="Q3962" s="6"/>
      <c r="R3962" s="6"/>
      <c r="S3962" s="6"/>
      <c r="T3962" s="5"/>
      <c r="U3962" s="5"/>
      <c r="V3962" s="5"/>
      <c r="W3962" s="12"/>
      <c r="X3962" s="5"/>
      <c r="Y3962" s="12"/>
      <c r="Z3962" s="5"/>
      <c r="AA3962" s="5"/>
      <c r="AB3962" s="5"/>
      <c r="AC3962" s="5"/>
      <c r="AD3962" s="5"/>
      <c r="AE3962" s="5"/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  <c r="AS3962" s="6"/>
      <c r="AT3962" s="6"/>
    </row>
    <row r="3963" spans="1:46" ht="15.75" customHeight="1" x14ac:dyDescent="0.35">
      <c r="A3963" s="10"/>
      <c r="B3963" s="6"/>
      <c r="C3963" s="6"/>
      <c r="D3963" s="11"/>
      <c r="E3963" s="6"/>
      <c r="F3963" s="5"/>
      <c r="G3963" s="5"/>
      <c r="H3963" s="6"/>
      <c r="I3963" s="6"/>
      <c r="J3963" s="5"/>
      <c r="K3963" s="11"/>
      <c r="L3963" s="12"/>
      <c r="M3963" s="12"/>
      <c r="N3963" s="3"/>
      <c r="O3963" s="6"/>
      <c r="P3963" s="3"/>
      <c r="Q3963" s="6"/>
      <c r="R3963" s="6"/>
      <c r="S3963" s="6"/>
      <c r="T3963" s="5"/>
      <c r="U3963" s="5"/>
      <c r="V3963" s="5"/>
      <c r="W3963" s="12"/>
      <c r="X3963" s="5"/>
      <c r="Y3963" s="12"/>
      <c r="Z3963" s="5"/>
      <c r="AA3963" s="5"/>
      <c r="AB3963" s="5"/>
      <c r="AC3963" s="5"/>
      <c r="AD3963" s="5"/>
      <c r="AE3963" s="5"/>
      <c r="AF3963" s="6"/>
      <c r="AG3963" s="6"/>
      <c r="AH3963" s="6"/>
      <c r="AI3963" s="6"/>
      <c r="AJ3963" s="6"/>
      <c r="AK3963" s="6"/>
      <c r="AL3963" s="6"/>
      <c r="AM3963" s="6"/>
      <c r="AN3963" s="6"/>
      <c r="AO3963" s="6"/>
      <c r="AP3963" s="6"/>
      <c r="AQ3963" s="6"/>
      <c r="AR3963" s="6"/>
      <c r="AS3963" s="6"/>
      <c r="AT3963" s="6"/>
    </row>
    <row r="3964" spans="1:46" ht="15.75" customHeight="1" x14ac:dyDescent="0.35">
      <c r="A3964" s="10"/>
      <c r="B3964" s="6"/>
      <c r="C3964" s="6"/>
      <c r="D3964" s="11"/>
      <c r="E3964" s="6"/>
      <c r="F3964" s="5"/>
      <c r="G3964" s="5"/>
      <c r="H3964" s="6"/>
      <c r="I3964" s="6"/>
      <c r="J3964" s="5"/>
      <c r="K3964" s="11"/>
      <c r="L3964" s="12"/>
      <c r="M3964" s="12"/>
      <c r="N3964" s="3"/>
      <c r="O3964" s="6"/>
      <c r="P3964" s="3"/>
      <c r="Q3964" s="6"/>
      <c r="R3964" s="6"/>
      <c r="S3964" s="6"/>
      <c r="T3964" s="5"/>
      <c r="U3964" s="5"/>
      <c r="V3964" s="5"/>
      <c r="W3964" s="12"/>
      <c r="X3964" s="5"/>
      <c r="Y3964" s="12"/>
      <c r="Z3964" s="5"/>
      <c r="AA3964" s="5"/>
      <c r="AB3964" s="5"/>
      <c r="AC3964" s="5"/>
      <c r="AD3964" s="5"/>
      <c r="AE3964" s="5"/>
      <c r="AF3964" s="6"/>
      <c r="AG3964" s="6"/>
      <c r="AH3964" s="6"/>
      <c r="AI3964" s="6"/>
      <c r="AJ3964" s="6"/>
      <c r="AK3964" s="6"/>
      <c r="AL3964" s="6"/>
      <c r="AM3964" s="6"/>
      <c r="AN3964" s="6"/>
      <c r="AO3964" s="6"/>
      <c r="AP3964" s="6"/>
      <c r="AQ3964" s="6"/>
      <c r="AR3964" s="6"/>
      <c r="AS3964" s="6"/>
      <c r="AT3964" s="6"/>
    </row>
    <row r="3965" spans="1:46" ht="15.75" customHeight="1" x14ac:dyDescent="0.35">
      <c r="A3965" s="10"/>
      <c r="B3965" s="6"/>
      <c r="C3965" s="6"/>
      <c r="D3965" s="11"/>
      <c r="E3965" s="6"/>
      <c r="F3965" s="5"/>
      <c r="G3965" s="5"/>
      <c r="H3965" s="6"/>
      <c r="I3965" s="6"/>
      <c r="J3965" s="5"/>
      <c r="K3965" s="11"/>
      <c r="L3965" s="12"/>
      <c r="M3965" s="12"/>
      <c r="N3965" s="3"/>
      <c r="O3965" s="6"/>
      <c r="P3965" s="3"/>
      <c r="Q3965" s="6"/>
      <c r="R3965" s="6"/>
      <c r="S3965" s="6"/>
      <c r="T3965" s="5"/>
      <c r="U3965" s="5"/>
      <c r="V3965" s="5"/>
      <c r="W3965" s="12"/>
      <c r="X3965" s="5"/>
      <c r="Y3965" s="12"/>
      <c r="Z3965" s="5"/>
      <c r="AA3965" s="5"/>
      <c r="AB3965" s="5"/>
      <c r="AC3965" s="5"/>
      <c r="AD3965" s="5"/>
      <c r="AE3965" s="5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</row>
    <row r="3966" spans="1:46" ht="15.75" customHeight="1" x14ac:dyDescent="0.35">
      <c r="A3966" s="10"/>
      <c r="B3966" s="6"/>
      <c r="C3966" s="6"/>
      <c r="D3966" s="11"/>
      <c r="E3966" s="6"/>
      <c r="F3966" s="5"/>
      <c r="G3966" s="5"/>
      <c r="H3966" s="6"/>
      <c r="I3966" s="6"/>
      <c r="J3966" s="5"/>
      <c r="K3966" s="11"/>
      <c r="L3966" s="12"/>
      <c r="M3966" s="12"/>
      <c r="N3966" s="3"/>
      <c r="O3966" s="6"/>
      <c r="P3966" s="3"/>
      <c r="Q3966" s="6"/>
      <c r="R3966" s="6"/>
      <c r="S3966" s="6"/>
      <c r="T3966" s="5"/>
      <c r="U3966" s="5"/>
      <c r="V3966" s="5"/>
      <c r="W3966" s="12"/>
      <c r="X3966" s="5"/>
      <c r="Y3966" s="12"/>
      <c r="Z3966" s="5"/>
      <c r="AA3966" s="5"/>
      <c r="AB3966" s="5"/>
      <c r="AC3966" s="5"/>
      <c r="AD3966" s="5"/>
      <c r="AE3966" s="5"/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  <c r="AS3966" s="6"/>
      <c r="AT3966" s="6"/>
    </row>
    <row r="3967" spans="1:46" ht="15.75" customHeight="1" x14ac:dyDescent="0.35">
      <c r="A3967" s="10"/>
      <c r="B3967" s="6"/>
      <c r="C3967" s="6"/>
      <c r="D3967" s="11"/>
      <c r="E3967" s="6"/>
      <c r="F3967" s="5"/>
      <c r="G3967" s="5"/>
      <c r="H3967" s="6"/>
      <c r="I3967" s="6"/>
      <c r="J3967" s="5"/>
      <c r="K3967" s="11"/>
      <c r="L3967" s="12"/>
      <c r="M3967" s="12"/>
      <c r="N3967" s="3"/>
      <c r="O3967" s="6"/>
      <c r="P3967" s="3"/>
      <c r="Q3967" s="6"/>
      <c r="R3967" s="6"/>
      <c r="S3967" s="6"/>
      <c r="T3967" s="5"/>
      <c r="U3967" s="5"/>
      <c r="V3967" s="5"/>
      <c r="W3967" s="12"/>
      <c r="X3967" s="5"/>
      <c r="Y3967" s="12"/>
      <c r="Z3967" s="5"/>
      <c r="AA3967" s="5"/>
      <c r="AB3967" s="5"/>
      <c r="AC3967" s="5"/>
      <c r="AD3967" s="5"/>
      <c r="AE3967" s="5"/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  <c r="AS3967" s="6"/>
      <c r="AT3967" s="6"/>
    </row>
    <row r="3968" spans="1:46" ht="15.75" customHeight="1" x14ac:dyDescent="0.35">
      <c r="A3968" s="10"/>
      <c r="B3968" s="6"/>
      <c r="C3968" s="6"/>
      <c r="D3968" s="11"/>
      <c r="E3968" s="6"/>
      <c r="F3968" s="5"/>
      <c r="G3968" s="5"/>
      <c r="H3968" s="6"/>
      <c r="I3968" s="6"/>
      <c r="J3968" s="5"/>
      <c r="K3968" s="11"/>
      <c r="L3968" s="12"/>
      <c r="M3968" s="12"/>
      <c r="N3968" s="3"/>
      <c r="O3968" s="6"/>
      <c r="P3968" s="3"/>
      <c r="Q3968" s="6"/>
      <c r="R3968" s="6"/>
      <c r="S3968" s="6"/>
      <c r="T3968" s="5"/>
      <c r="U3968" s="5"/>
      <c r="V3968" s="5"/>
      <c r="W3968" s="12"/>
      <c r="X3968" s="5"/>
      <c r="Y3968" s="12"/>
      <c r="Z3968" s="5"/>
      <c r="AA3968" s="5"/>
      <c r="AB3968" s="5"/>
      <c r="AC3968" s="5"/>
      <c r="AD3968" s="5"/>
      <c r="AE3968" s="5"/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</row>
    <row r="3969" spans="1:46" ht="15.75" customHeight="1" x14ac:dyDescent="0.35">
      <c r="A3969" s="10"/>
      <c r="B3969" s="6"/>
      <c r="C3969" s="6"/>
      <c r="D3969" s="11"/>
      <c r="E3969" s="6"/>
      <c r="F3969" s="5"/>
      <c r="G3969" s="5"/>
      <c r="H3969" s="6"/>
      <c r="I3969" s="6"/>
      <c r="J3969" s="5"/>
      <c r="K3969" s="11"/>
      <c r="L3969" s="12"/>
      <c r="M3969" s="12"/>
      <c r="N3969" s="3"/>
      <c r="O3969" s="6"/>
      <c r="P3969" s="3"/>
      <c r="Q3969" s="6"/>
      <c r="R3969" s="6"/>
      <c r="S3969" s="6"/>
      <c r="T3969" s="5"/>
      <c r="U3969" s="5"/>
      <c r="V3969" s="5"/>
      <c r="W3969" s="12"/>
      <c r="X3969" s="5"/>
      <c r="Y3969" s="12"/>
      <c r="Z3969" s="5"/>
      <c r="AA3969" s="5"/>
      <c r="AB3969" s="5"/>
      <c r="AC3969" s="5"/>
      <c r="AD3969" s="5"/>
      <c r="AE3969" s="5"/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</row>
    <row r="3970" spans="1:46" ht="15.75" customHeight="1" x14ac:dyDescent="0.35">
      <c r="A3970" s="10"/>
      <c r="B3970" s="6"/>
      <c r="C3970" s="6"/>
      <c r="D3970" s="11"/>
      <c r="E3970" s="6"/>
      <c r="F3970" s="5"/>
      <c r="G3970" s="5"/>
      <c r="H3970" s="6"/>
      <c r="I3970" s="6"/>
      <c r="J3970" s="5"/>
      <c r="K3970" s="11"/>
      <c r="L3970" s="12"/>
      <c r="M3970" s="12"/>
      <c r="N3970" s="3"/>
      <c r="O3970" s="6"/>
      <c r="P3970" s="3"/>
      <c r="Q3970" s="6"/>
      <c r="R3970" s="6"/>
      <c r="S3970" s="6"/>
      <c r="T3970" s="5"/>
      <c r="U3970" s="5"/>
      <c r="V3970" s="5"/>
      <c r="W3970" s="12"/>
      <c r="X3970" s="5"/>
      <c r="Y3970" s="12"/>
      <c r="Z3970" s="5"/>
      <c r="AA3970" s="5"/>
      <c r="AB3970" s="5"/>
      <c r="AC3970" s="5"/>
      <c r="AD3970" s="5"/>
      <c r="AE3970" s="5"/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</row>
    <row r="3971" spans="1:46" ht="15.75" customHeight="1" x14ac:dyDescent="0.35">
      <c r="A3971" s="10"/>
      <c r="B3971" s="6"/>
      <c r="C3971" s="6"/>
      <c r="D3971" s="11"/>
      <c r="E3971" s="6"/>
      <c r="F3971" s="5"/>
      <c r="G3971" s="5"/>
      <c r="H3971" s="6"/>
      <c r="I3971" s="6"/>
      <c r="J3971" s="5"/>
      <c r="K3971" s="11"/>
      <c r="L3971" s="12"/>
      <c r="M3971" s="12"/>
      <c r="N3971" s="3"/>
      <c r="O3971" s="6"/>
      <c r="P3971" s="3"/>
      <c r="Q3971" s="6"/>
      <c r="R3971" s="6"/>
      <c r="S3971" s="6"/>
      <c r="T3971" s="5"/>
      <c r="U3971" s="5"/>
      <c r="V3971" s="5"/>
      <c r="W3971" s="12"/>
      <c r="X3971" s="5"/>
      <c r="Y3971" s="12"/>
      <c r="Z3971" s="5"/>
      <c r="AA3971" s="5"/>
      <c r="AB3971" s="5"/>
      <c r="AC3971" s="5"/>
      <c r="AD3971" s="5"/>
      <c r="AE3971" s="5"/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</row>
    <row r="3972" spans="1:46" ht="15.75" customHeight="1" x14ac:dyDescent="0.35">
      <c r="A3972" s="10"/>
      <c r="B3972" s="6"/>
      <c r="C3972" s="6"/>
      <c r="D3972" s="11"/>
      <c r="E3972" s="6"/>
      <c r="F3972" s="5"/>
      <c r="G3972" s="5"/>
      <c r="H3972" s="6"/>
      <c r="I3972" s="6"/>
      <c r="J3972" s="5"/>
      <c r="K3972" s="11"/>
      <c r="L3972" s="12"/>
      <c r="M3972" s="12"/>
      <c r="N3972" s="3"/>
      <c r="O3972" s="6"/>
      <c r="P3972" s="3"/>
      <c r="Q3972" s="6"/>
      <c r="R3972" s="6"/>
      <c r="S3972" s="6"/>
      <c r="T3972" s="5"/>
      <c r="U3972" s="5"/>
      <c r="V3972" s="5"/>
      <c r="W3972" s="12"/>
      <c r="X3972" s="5"/>
      <c r="Y3972" s="12"/>
      <c r="Z3972" s="5"/>
      <c r="AA3972" s="5"/>
      <c r="AB3972" s="5"/>
      <c r="AC3972" s="5"/>
      <c r="AD3972" s="5"/>
      <c r="AE3972" s="5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  <c r="AS3972" s="6"/>
      <c r="AT3972" s="6"/>
    </row>
    <row r="3973" spans="1:46" ht="15.75" customHeight="1" x14ac:dyDescent="0.35">
      <c r="A3973" s="10"/>
      <c r="B3973" s="6"/>
      <c r="C3973" s="6"/>
      <c r="D3973" s="11"/>
      <c r="E3973" s="6"/>
      <c r="F3973" s="5"/>
      <c r="G3973" s="5"/>
      <c r="H3973" s="6"/>
      <c r="I3973" s="6"/>
      <c r="J3973" s="5"/>
      <c r="K3973" s="11"/>
      <c r="L3973" s="12"/>
      <c r="M3973" s="12"/>
      <c r="N3973" s="3"/>
      <c r="O3973" s="6"/>
      <c r="P3973" s="3"/>
      <c r="Q3973" s="6"/>
      <c r="R3973" s="6"/>
      <c r="S3973" s="6"/>
      <c r="T3973" s="5"/>
      <c r="U3973" s="5"/>
      <c r="V3973" s="5"/>
      <c r="W3973" s="12"/>
      <c r="X3973" s="5"/>
      <c r="Y3973" s="12"/>
      <c r="Z3973" s="5"/>
      <c r="AA3973" s="5"/>
      <c r="AB3973" s="5"/>
      <c r="AC3973" s="5"/>
      <c r="AD3973" s="5"/>
      <c r="AE3973" s="5"/>
      <c r="AF3973" s="6"/>
      <c r="AG3973" s="6"/>
      <c r="AH3973" s="6"/>
      <c r="AI3973" s="6"/>
      <c r="AJ3973" s="6"/>
      <c r="AK3973" s="6"/>
      <c r="AL3973" s="6"/>
      <c r="AM3973" s="6"/>
      <c r="AN3973" s="6"/>
      <c r="AO3973" s="6"/>
      <c r="AP3973" s="6"/>
      <c r="AQ3973" s="6"/>
      <c r="AR3973" s="6"/>
      <c r="AS3973" s="6"/>
      <c r="AT3973" s="6"/>
    </row>
    <row r="3974" spans="1:46" ht="15.75" customHeight="1" x14ac:dyDescent="0.35">
      <c r="A3974" s="10"/>
      <c r="B3974" s="6"/>
      <c r="C3974" s="6"/>
      <c r="D3974" s="11"/>
      <c r="E3974" s="6"/>
      <c r="F3974" s="5"/>
      <c r="G3974" s="5"/>
      <c r="H3974" s="6"/>
      <c r="I3974" s="6"/>
      <c r="J3974" s="5"/>
      <c r="K3974" s="11"/>
      <c r="L3974" s="12"/>
      <c r="M3974" s="12"/>
      <c r="N3974" s="3"/>
      <c r="O3974" s="6"/>
      <c r="P3974" s="3"/>
      <c r="Q3974" s="6"/>
      <c r="R3974" s="6"/>
      <c r="S3974" s="6"/>
      <c r="T3974" s="5"/>
      <c r="U3974" s="5"/>
      <c r="V3974" s="5"/>
      <c r="W3974" s="12"/>
      <c r="X3974" s="5"/>
      <c r="Y3974" s="12"/>
      <c r="Z3974" s="5"/>
      <c r="AA3974" s="5"/>
      <c r="AB3974" s="5"/>
      <c r="AC3974" s="5"/>
      <c r="AD3974" s="5"/>
      <c r="AE3974" s="5"/>
      <c r="AF3974" s="6"/>
      <c r="AG3974" s="6"/>
      <c r="AH3974" s="6"/>
      <c r="AI3974" s="6"/>
      <c r="AJ3974" s="6"/>
      <c r="AK3974" s="6"/>
      <c r="AL3974" s="6"/>
      <c r="AM3974" s="6"/>
      <c r="AN3974" s="6"/>
      <c r="AO3974" s="6"/>
      <c r="AP3974" s="6"/>
      <c r="AQ3974" s="6"/>
      <c r="AR3974" s="6"/>
      <c r="AS3974" s="6"/>
      <c r="AT3974" s="6"/>
    </row>
    <row r="3975" spans="1:46" ht="15.75" customHeight="1" x14ac:dyDescent="0.35">
      <c r="A3975" s="10"/>
      <c r="B3975" s="6"/>
      <c r="C3975" s="6"/>
      <c r="D3975" s="11"/>
      <c r="E3975" s="6"/>
      <c r="F3975" s="5"/>
      <c r="G3975" s="5"/>
      <c r="H3975" s="6"/>
      <c r="I3975" s="6"/>
      <c r="J3975" s="5"/>
      <c r="K3975" s="11"/>
      <c r="L3975" s="12"/>
      <c r="M3975" s="12"/>
      <c r="N3975" s="3"/>
      <c r="O3975" s="6"/>
      <c r="P3975" s="3"/>
      <c r="Q3975" s="6"/>
      <c r="R3975" s="6"/>
      <c r="S3975" s="6"/>
      <c r="T3975" s="5"/>
      <c r="U3975" s="5"/>
      <c r="V3975" s="5"/>
      <c r="W3975" s="12"/>
      <c r="X3975" s="5"/>
      <c r="Y3975" s="12"/>
      <c r="Z3975" s="5"/>
      <c r="AA3975" s="5"/>
      <c r="AB3975" s="5"/>
      <c r="AC3975" s="5"/>
      <c r="AD3975" s="5"/>
      <c r="AE3975" s="5"/>
      <c r="AF3975" s="6"/>
      <c r="AG3975" s="6"/>
      <c r="AH3975" s="6"/>
      <c r="AI3975" s="6"/>
      <c r="AJ3975" s="6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</row>
    <row r="3976" spans="1:46" ht="15.75" customHeight="1" x14ac:dyDescent="0.35">
      <c r="A3976" s="10"/>
      <c r="B3976" s="6"/>
      <c r="C3976" s="6"/>
      <c r="D3976" s="11"/>
      <c r="E3976" s="6"/>
      <c r="F3976" s="5"/>
      <c r="G3976" s="5"/>
      <c r="H3976" s="6"/>
      <c r="I3976" s="6"/>
      <c r="J3976" s="5"/>
      <c r="K3976" s="11"/>
      <c r="L3976" s="12"/>
      <c r="M3976" s="12"/>
      <c r="N3976" s="3"/>
      <c r="O3976" s="6"/>
      <c r="P3976" s="3"/>
      <c r="Q3976" s="6"/>
      <c r="R3976" s="6"/>
      <c r="S3976" s="6"/>
      <c r="T3976" s="5"/>
      <c r="U3976" s="5"/>
      <c r="V3976" s="5"/>
      <c r="W3976" s="12"/>
      <c r="X3976" s="5"/>
      <c r="Y3976" s="12"/>
      <c r="Z3976" s="5"/>
      <c r="AA3976" s="5"/>
      <c r="AB3976" s="5"/>
      <c r="AC3976" s="5"/>
      <c r="AD3976" s="5"/>
      <c r="AE3976" s="5"/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  <c r="AS3976" s="6"/>
      <c r="AT3976" s="6"/>
    </row>
    <row r="3977" spans="1:46" ht="15.75" customHeight="1" x14ac:dyDescent="0.35">
      <c r="A3977" s="10"/>
      <c r="B3977" s="6"/>
      <c r="C3977" s="6"/>
      <c r="D3977" s="11"/>
      <c r="E3977" s="6"/>
      <c r="F3977" s="5"/>
      <c r="G3977" s="5"/>
      <c r="H3977" s="6"/>
      <c r="I3977" s="6"/>
      <c r="J3977" s="5"/>
      <c r="K3977" s="11"/>
      <c r="L3977" s="12"/>
      <c r="M3977" s="12"/>
      <c r="N3977" s="3"/>
      <c r="O3977" s="6"/>
      <c r="P3977" s="3"/>
      <c r="Q3977" s="6"/>
      <c r="R3977" s="6"/>
      <c r="S3977" s="6"/>
      <c r="T3977" s="5"/>
      <c r="U3977" s="5"/>
      <c r="V3977" s="5"/>
      <c r="W3977" s="12"/>
      <c r="X3977" s="5"/>
      <c r="Y3977" s="12"/>
      <c r="Z3977" s="5"/>
      <c r="AA3977" s="5"/>
      <c r="AB3977" s="5"/>
      <c r="AC3977" s="5"/>
      <c r="AD3977" s="5"/>
      <c r="AE3977" s="5"/>
      <c r="AF3977" s="6"/>
      <c r="AG3977" s="6"/>
      <c r="AH3977" s="6"/>
      <c r="AI3977" s="6"/>
      <c r="AJ3977" s="6"/>
      <c r="AK3977" s="6"/>
      <c r="AL3977" s="6"/>
      <c r="AM3977" s="6"/>
      <c r="AN3977" s="6"/>
      <c r="AO3977" s="6"/>
      <c r="AP3977" s="6"/>
      <c r="AQ3977" s="6"/>
      <c r="AR3977" s="6"/>
      <c r="AS3977" s="6"/>
      <c r="AT3977" s="6"/>
    </row>
    <row r="3978" spans="1:46" ht="15.75" customHeight="1" x14ac:dyDescent="0.35">
      <c r="A3978" s="10"/>
      <c r="B3978" s="6"/>
      <c r="C3978" s="6"/>
      <c r="D3978" s="11"/>
      <c r="E3978" s="6"/>
      <c r="F3978" s="5"/>
      <c r="G3978" s="5"/>
      <c r="H3978" s="6"/>
      <c r="I3978" s="6"/>
      <c r="J3978" s="5"/>
      <c r="K3978" s="11"/>
      <c r="L3978" s="12"/>
      <c r="M3978" s="12"/>
      <c r="N3978" s="3"/>
      <c r="O3978" s="6"/>
      <c r="P3978" s="3"/>
      <c r="Q3978" s="6"/>
      <c r="R3978" s="6"/>
      <c r="S3978" s="6"/>
      <c r="T3978" s="5"/>
      <c r="U3978" s="5"/>
      <c r="V3978" s="5"/>
      <c r="W3978" s="12"/>
      <c r="X3978" s="5"/>
      <c r="Y3978" s="12"/>
      <c r="Z3978" s="5"/>
      <c r="AA3978" s="5"/>
      <c r="AB3978" s="5"/>
      <c r="AC3978" s="5"/>
      <c r="AD3978" s="5"/>
      <c r="AE3978" s="5"/>
      <c r="AF3978" s="6"/>
      <c r="AG3978" s="6"/>
      <c r="AH3978" s="6"/>
      <c r="AI3978" s="6"/>
      <c r="AJ3978" s="6"/>
      <c r="AK3978" s="6"/>
      <c r="AL3978" s="6"/>
      <c r="AM3978" s="6"/>
      <c r="AN3978" s="6"/>
      <c r="AO3978" s="6"/>
      <c r="AP3978" s="6"/>
      <c r="AQ3978" s="6"/>
      <c r="AR3978" s="6"/>
      <c r="AS3978" s="6"/>
      <c r="AT3978" s="6"/>
    </row>
    <row r="3979" spans="1:46" ht="15.75" customHeight="1" x14ac:dyDescent="0.35">
      <c r="A3979" s="10"/>
      <c r="B3979" s="6"/>
      <c r="C3979" s="6"/>
      <c r="D3979" s="11"/>
      <c r="E3979" s="6"/>
      <c r="F3979" s="5"/>
      <c r="G3979" s="5"/>
      <c r="H3979" s="6"/>
      <c r="I3979" s="6"/>
      <c r="J3979" s="5"/>
      <c r="K3979" s="11"/>
      <c r="L3979" s="12"/>
      <c r="M3979" s="12"/>
      <c r="N3979" s="3"/>
      <c r="O3979" s="6"/>
      <c r="P3979" s="3"/>
      <c r="Q3979" s="6"/>
      <c r="R3979" s="6"/>
      <c r="S3979" s="6"/>
      <c r="T3979" s="5"/>
      <c r="U3979" s="5"/>
      <c r="V3979" s="5"/>
      <c r="W3979" s="12"/>
      <c r="X3979" s="5"/>
      <c r="Y3979" s="12"/>
      <c r="Z3979" s="5"/>
      <c r="AA3979" s="5"/>
      <c r="AB3979" s="5"/>
      <c r="AC3979" s="5"/>
      <c r="AD3979" s="5"/>
      <c r="AE3979" s="5"/>
      <c r="AF3979" s="6"/>
      <c r="AG3979" s="6"/>
      <c r="AH3979" s="6"/>
      <c r="AI3979" s="6"/>
      <c r="AJ3979" s="6"/>
      <c r="AK3979" s="6"/>
      <c r="AL3979" s="6"/>
      <c r="AM3979" s="6"/>
      <c r="AN3979" s="6"/>
      <c r="AO3979" s="6"/>
      <c r="AP3979" s="6"/>
      <c r="AQ3979" s="6"/>
      <c r="AR3979" s="6"/>
      <c r="AS3979" s="6"/>
      <c r="AT3979" s="6"/>
    </row>
    <row r="3980" spans="1:46" ht="15.75" customHeight="1" x14ac:dyDescent="0.35">
      <c r="A3980" s="10"/>
      <c r="B3980" s="6"/>
      <c r="C3980" s="6"/>
      <c r="D3980" s="11"/>
      <c r="E3980" s="6"/>
      <c r="F3980" s="5"/>
      <c r="G3980" s="5"/>
      <c r="H3980" s="6"/>
      <c r="I3980" s="6"/>
      <c r="J3980" s="5"/>
      <c r="K3980" s="11"/>
      <c r="L3980" s="12"/>
      <c r="M3980" s="12"/>
      <c r="N3980" s="3"/>
      <c r="O3980" s="6"/>
      <c r="P3980" s="3"/>
      <c r="Q3980" s="6"/>
      <c r="R3980" s="6"/>
      <c r="S3980" s="6"/>
      <c r="T3980" s="5"/>
      <c r="U3980" s="5"/>
      <c r="V3980" s="5"/>
      <c r="W3980" s="12"/>
      <c r="X3980" s="5"/>
      <c r="Y3980" s="12"/>
      <c r="Z3980" s="5"/>
      <c r="AA3980" s="5"/>
      <c r="AB3980" s="5"/>
      <c r="AC3980" s="5"/>
      <c r="AD3980" s="5"/>
      <c r="AE3980" s="5"/>
      <c r="AF3980" s="6"/>
      <c r="AG3980" s="6"/>
      <c r="AH3980" s="6"/>
      <c r="AI3980" s="6"/>
      <c r="AJ3980" s="6"/>
      <c r="AK3980" s="6"/>
      <c r="AL3980" s="6"/>
      <c r="AM3980" s="6"/>
      <c r="AN3980" s="6"/>
      <c r="AO3980" s="6"/>
      <c r="AP3980" s="6"/>
      <c r="AQ3980" s="6"/>
      <c r="AR3980" s="6"/>
      <c r="AS3980" s="6"/>
      <c r="AT3980" s="6"/>
    </row>
    <row r="3981" spans="1:46" ht="15.75" customHeight="1" x14ac:dyDescent="0.35">
      <c r="A3981" s="10"/>
      <c r="B3981" s="6"/>
      <c r="C3981" s="6"/>
      <c r="D3981" s="11"/>
      <c r="E3981" s="6"/>
      <c r="F3981" s="5"/>
      <c r="G3981" s="5"/>
      <c r="H3981" s="6"/>
      <c r="I3981" s="6"/>
      <c r="J3981" s="5"/>
      <c r="K3981" s="11"/>
      <c r="L3981" s="12"/>
      <c r="M3981" s="12"/>
      <c r="N3981" s="3"/>
      <c r="O3981" s="6"/>
      <c r="P3981" s="3"/>
      <c r="Q3981" s="6"/>
      <c r="R3981" s="6"/>
      <c r="S3981" s="6"/>
      <c r="T3981" s="5"/>
      <c r="U3981" s="5"/>
      <c r="V3981" s="5"/>
      <c r="W3981" s="12"/>
      <c r="X3981" s="5"/>
      <c r="Y3981" s="12"/>
      <c r="Z3981" s="5"/>
      <c r="AA3981" s="5"/>
      <c r="AB3981" s="5"/>
      <c r="AC3981" s="5"/>
      <c r="AD3981" s="5"/>
      <c r="AE3981" s="5"/>
      <c r="AF3981" s="6"/>
      <c r="AG3981" s="6"/>
      <c r="AH3981" s="6"/>
      <c r="AI3981" s="6"/>
      <c r="AJ3981" s="6"/>
      <c r="AK3981" s="6"/>
      <c r="AL3981" s="6"/>
      <c r="AM3981" s="6"/>
      <c r="AN3981" s="6"/>
      <c r="AO3981" s="6"/>
      <c r="AP3981" s="6"/>
      <c r="AQ3981" s="6"/>
      <c r="AR3981" s="6"/>
      <c r="AS3981" s="6"/>
      <c r="AT3981" s="6"/>
    </row>
    <row r="3982" spans="1:46" ht="15.75" customHeight="1" x14ac:dyDescent="0.35">
      <c r="A3982" s="10"/>
      <c r="B3982" s="6"/>
      <c r="C3982" s="6"/>
      <c r="D3982" s="11"/>
      <c r="E3982" s="6"/>
      <c r="F3982" s="5"/>
      <c r="G3982" s="5"/>
      <c r="H3982" s="6"/>
      <c r="I3982" s="6"/>
      <c r="J3982" s="5"/>
      <c r="K3982" s="11"/>
      <c r="L3982" s="12"/>
      <c r="M3982" s="12"/>
      <c r="N3982" s="3"/>
      <c r="O3982" s="6"/>
      <c r="P3982" s="3"/>
      <c r="Q3982" s="6"/>
      <c r="R3982" s="6"/>
      <c r="S3982" s="6"/>
      <c r="T3982" s="5"/>
      <c r="U3982" s="5"/>
      <c r="V3982" s="5"/>
      <c r="W3982" s="12"/>
      <c r="X3982" s="5"/>
      <c r="Y3982" s="12"/>
      <c r="Z3982" s="5"/>
      <c r="AA3982" s="5"/>
      <c r="AB3982" s="5"/>
      <c r="AC3982" s="5"/>
      <c r="AD3982" s="5"/>
      <c r="AE3982" s="5"/>
      <c r="AF3982" s="6"/>
      <c r="AG3982" s="6"/>
      <c r="AH3982" s="6"/>
      <c r="AI3982" s="6"/>
      <c r="AJ3982" s="6"/>
      <c r="AK3982" s="6"/>
      <c r="AL3982" s="6"/>
      <c r="AM3982" s="6"/>
      <c r="AN3982" s="6"/>
      <c r="AO3982" s="6"/>
      <c r="AP3982" s="6"/>
      <c r="AQ3982" s="6"/>
      <c r="AR3982" s="6"/>
      <c r="AS3982" s="6"/>
      <c r="AT3982" s="6"/>
    </row>
    <row r="3983" spans="1:46" ht="15.75" customHeight="1" x14ac:dyDescent="0.35">
      <c r="A3983" s="10"/>
      <c r="B3983" s="6"/>
      <c r="C3983" s="6"/>
      <c r="D3983" s="11"/>
      <c r="E3983" s="6"/>
      <c r="F3983" s="5"/>
      <c r="G3983" s="5"/>
      <c r="H3983" s="6"/>
      <c r="I3983" s="6"/>
      <c r="J3983" s="5"/>
      <c r="K3983" s="11"/>
      <c r="L3983" s="12"/>
      <c r="M3983" s="12"/>
      <c r="N3983" s="3"/>
      <c r="O3983" s="6"/>
      <c r="P3983" s="3"/>
      <c r="Q3983" s="6"/>
      <c r="R3983" s="6"/>
      <c r="S3983" s="6"/>
      <c r="T3983" s="5"/>
      <c r="U3983" s="5"/>
      <c r="V3983" s="5"/>
      <c r="W3983" s="12"/>
      <c r="X3983" s="5"/>
      <c r="Y3983" s="12"/>
      <c r="Z3983" s="5"/>
      <c r="AA3983" s="5"/>
      <c r="AB3983" s="5"/>
      <c r="AC3983" s="5"/>
      <c r="AD3983" s="5"/>
      <c r="AE3983" s="5"/>
      <c r="AF3983" s="6"/>
      <c r="AG3983" s="6"/>
      <c r="AH3983" s="6"/>
      <c r="AI3983" s="6"/>
      <c r="AJ3983" s="6"/>
      <c r="AK3983" s="6"/>
      <c r="AL3983" s="6"/>
      <c r="AM3983" s="6"/>
      <c r="AN3983" s="6"/>
      <c r="AO3983" s="6"/>
      <c r="AP3983" s="6"/>
      <c r="AQ3983" s="6"/>
      <c r="AR3983" s="6"/>
      <c r="AS3983" s="6"/>
      <c r="AT3983" s="6"/>
    </row>
    <row r="3984" spans="1:46" ht="15.75" customHeight="1" x14ac:dyDescent="0.35">
      <c r="A3984" s="10"/>
      <c r="B3984" s="6"/>
      <c r="C3984" s="6"/>
      <c r="D3984" s="11"/>
      <c r="E3984" s="6"/>
      <c r="F3984" s="5"/>
      <c r="G3984" s="5"/>
      <c r="H3984" s="6"/>
      <c r="I3984" s="6"/>
      <c r="J3984" s="5"/>
      <c r="K3984" s="11"/>
      <c r="L3984" s="12"/>
      <c r="M3984" s="12"/>
      <c r="N3984" s="3"/>
      <c r="O3984" s="6"/>
      <c r="P3984" s="3"/>
      <c r="Q3984" s="6"/>
      <c r="R3984" s="6"/>
      <c r="S3984" s="6"/>
      <c r="T3984" s="5"/>
      <c r="U3984" s="5"/>
      <c r="V3984" s="5"/>
      <c r="W3984" s="12"/>
      <c r="X3984" s="5"/>
      <c r="Y3984" s="12"/>
      <c r="Z3984" s="5"/>
      <c r="AA3984" s="5"/>
      <c r="AB3984" s="5"/>
      <c r="AC3984" s="5"/>
      <c r="AD3984" s="5"/>
      <c r="AE3984" s="5"/>
      <c r="AF3984" s="6"/>
      <c r="AG3984" s="6"/>
      <c r="AH3984" s="6"/>
      <c r="AI3984" s="6"/>
      <c r="AJ3984" s="6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</row>
    <row r="3985" spans="1:46" ht="15.75" customHeight="1" x14ac:dyDescent="0.35">
      <c r="A3985" s="10"/>
      <c r="B3985" s="6"/>
      <c r="C3985" s="6"/>
      <c r="D3985" s="11"/>
      <c r="E3985" s="6"/>
      <c r="F3985" s="5"/>
      <c r="G3985" s="5"/>
      <c r="H3985" s="6"/>
      <c r="I3985" s="6"/>
      <c r="J3985" s="5"/>
      <c r="K3985" s="11"/>
      <c r="L3985" s="12"/>
      <c r="M3985" s="12"/>
      <c r="N3985" s="3"/>
      <c r="O3985" s="6"/>
      <c r="P3985" s="3"/>
      <c r="Q3985" s="6"/>
      <c r="R3985" s="6"/>
      <c r="S3985" s="6"/>
      <c r="T3985" s="5"/>
      <c r="U3985" s="5"/>
      <c r="V3985" s="5"/>
      <c r="W3985" s="12"/>
      <c r="X3985" s="5"/>
      <c r="Y3985" s="12"/>
      <c r="Z3985" s="5"/>
      <c r="AA3985" s="5"/>
      <c r="AB3985" s="5"/>
      <c r="AC3985" s="5"/>
      <c r="AD3985" s="5"/>
      <c r="AE3985" s="5"/>
      <c r="AF3985" s="6"/>
      <c r="AG3985" s="6"/>
      <c r="AH3985" s="6"/>
      <c r="AI3985" s="6"/>
      <c r="AJ3985" s="6"/>
      <c r="AK3985" s="6"/>
      <c r="AL3985" s="6"/>
      <c r="AM3985" s="6"/>
      <c r="AN3985" s="6"/>
      <c r="AO3985" s="6"/>
      <c r="AP3985" s="6"/>
      <c r="AQ3985" s="6"/>
      <c r="AR3985" s="6"/>
      <c r="AS3985" s="6"/>
      <c r="AT3985" s="6"/>
    </row>
    <row r="3986" spans="1:46" ht="15.75" customHeight="1" x14ac:dyDescent="0.35">
      <c r="A3986" s="10"/>
      <c r="B3986" s="6"/>
      <c r="C3986" s="6"/>
      <c r="D3986" s="11"/>
      <c r="E3986" s="6"/>
      <c r="F3986" s="5"/>
      <c r="G3986" s="5"/>
      <c r="H3986" s="6"/>
      <c r="I3986" s="6"/>
      <c r="J3986" s="5"/>
      <c r="K3986" s="11"/>
      <c r="L3986" s="12"/>
      <c r="M3986" s="12"/>
      <c r="N3986" s="3"/>
      <c r="O3986" s="6"/>
      <c r="P3986" s="3"/>
      <c r="Q3986" s="6"/>
      <c r="R3986" s="6"/>
      <c r="S3986" s="6"/>
      <c r="T3986" s="5"/>
      <c r="U3986" s="5"/>
      <c r="V3986" s="5"/>
      <c r="W3986" s="12"/>
      <c r="X3986" s="5"/>
      <c r="Y3986" s="12"/>
      <c r="Z3986" s="5"/>
      <c r="AA3986" s="5"/>
      <c r="AB3986" s="5"/>
      <c r="AC3986" s="5"/>
      <c r="AD3986" s="5"/>
      <c r="AE3986" s="5"/>
      <c r="AF3986" s="6"/>
      <c r="AG3986" s="6"/>
      <c r="AH3986" s="6"/>
      <c r="AI3986" s="6"/>
      <c r="AJ3986" s="6"/>
      <c r="AK3986" s="6"/>
      <c r="AL3986" s="6"/>
      <c r="AM3986" s="6"/>
      <c r="AN3986" s="6"/>
      <c r="AO3986" s="6"/>
      <c r="AP3986" s="6"/>
      <c r="AQ3986" s="6"/>
      <c r="AR3986" s="6"/>
      <c r="AS3986" s="6"/>
      <c r="AT3986" s="6"/>
    </row>
    <row r="3987" spans="1:46" ht="15.75" customHeight="1" x14ac:dyDescent="0.35">
      <c r="A3987" s="10"/>
      <c r="B3987" s="6"/>
      <c r="C3987" s="6"/>
      <c r="D3987" s="11"/>
      <c r="E3987" s="6"/>
      <c r="F3987" s="5"/>
      <c r="G3987" s="5"/>
      <c r="H3987" s="6"/>
      <c r="I3987" s="6"/>
      <c r="J3987" s="5"/>
      <c r="K3987" s="11"/>
      <c r="L3987" s="12"/>
      <c r="M3987" s="12"/>
      <c r="N3987" s="3"/>
      <c r="O3987" s="6"/>
      <c r="P3987" s="3"/>
      <c r="Q3987" s="6"/>
      <c r="R3987" s="6"/>
      <c r="S3987" s="6"/>
      <c r="T3987" s="5"/>
      <c r="U3987" s="5"/>
      <c r="V3987" s="5"/>
      <c r="W3987" s="12"/>
      <c r="X3987" s="5"/>
      <c r="Y3987" s="12"/>
      <c r="Z3987" s="5"/>
      <c r="AA3987" s="5"/>
      <c r="AB3987" s="5"/>
      <c r="AC3987" s="5"/>
      <c r="AD3987" s="5"/>
      <c r="AE3987" s="5"/>
      <c r="AF3987" s="6"/>
      <c r="AG3987" s="6"/>
      <c r="AH3987" s="6"/>
      <c r="AI3987" s="6"/>
      <c r="AJ3987" s="6"/>
      <c r="AK3987" s="6"/>
      <c r="AL3987" s="6"/>
      <c r="AM3987" s="6"/>
      <c r="AN3987" s="6"/>
      <c r="AO3987" s="6"/>
      <c r="AP3987" s="6"/>
      <c r="AQ3987" s="6"/>
      <c r="AR3987" s="6"/>
      <c r="AS3987" s="6"/>
      <c r="AT3987" s="6"/>
    </row>
    <row r="3988" spans="1:46" ht="15.75" customHeight="1" x14ac:dyDescent="0.35">
      <c r="A3988" s="10"/>
      <c r="B3988" s="6"/>
      <c r="C3988" s="6"/>
      <c r="D3988" s="11"/>
      <c r="E3988" s="6"/>
      <c r="F3988" s="5"/>
      <c r="G3988" s="5"/>
      <c r="H3988" s="6"/>
      <c r="I3988" s="6"/>
      <c r="J3988" s="5"/>
      <c r="K3988" s="11"/>
      <c r="L3988" s="12"/>
      <c r="M3988" s="12"/>
      <c r="N3988" s="3"/>
      <c r="O3988" s="6"/>
      <c r="P3988" s="3"/>
      <c r="Q3988" s="6"/>
      <c r="R3988" s="6"/>
      <c r="S3988" s="6"/>
      <c r="T3988" s="5"/>
      <c r="U3988" s="5"/>
      <c r="V3988" s="5"/>
      <c r="W3988" s="12"/>
      <c r="X3988" s="5"/>
      <c r="Y3988" s="12"/>
      <c r="Z3988" s="5"/>
      <c r="AA3988" s="5"/>
      <c r="AB3988" s="5"/>
      <c r="AC3988" s="5"/>
      <c r="AD3988" s="5"/>
      <c r="AE3988" s="5"/>
      <c r="AF3988" s="6"/>
      <c r="AG3988" s="6"/>
      <c r="AH3988" s="6"/>
      <c r="AI3988" s="6"/>
      <c r="AJ3988" s="6"/>
      <c r="AK3988" s="6"/>
      <c r="AL3988" s="6"/>
      <c r="AM3988" s="6"/>
      <c r="AN3988" s="6"/>
      <c r="AO3988" s="6"/>
      <c r="AP3988" s="6"/>
      <c r="AQ3988" s="6"/>
      <c r="AR3988" s="6"/>
      <c r="AS3988" s="6"/>
      <c r="AT3988" s="6"/>
    </row>
    <row r="3989" spans="1:46" ht="15.75" customHeight="1" x14ac:dyDescent="0.35">
      <c r="A3989" s="10"/>
      <c r="B3989" s="6"/>
      <c r="C3989" s="6"/>
      <c r="D3989" s="11"/>
      <c r="E3989" s="6"/>
      <c r="F3989" s="5"/>
      <c r="G3989" s="5"/>
      <c r="H3989" s="6"/>
      <c r="I3989" s="6"/>
      <c r="J3989" s="5"/>
      <c r="K3989" s="11"/>
      <c r="L3989" s="12"/>
      <c r="M3989" s="12"/>
      <c r="N3989" s="3"/>
      <c r="O3989" s="6"/>
      <c r="P3989" s="3"/>
      <c r="Q3989" s="6"/>
      <c r="R3989" s="6"/>
      <c r="S3989" s="6"/>
      <c r="T3989" s="5"/>
      <c r="U3989" s="5"/>
      <c r="V3989" s="5"/>
      <c r="W3989" s="12"/>
      <c r="X3989" s="5"/>
      <c r="Y3989" s="12"/>
      <c r="Z3989" s="5"/>
      <c r="AA3989" s="5"/>
      <c r="AB3989" s="5"/>
      <c r="AC3989" s="5"/>
      <c r="AD3989" s="5"/>
      <c r="AE3989" s="5"/>
      <c r="AF3989" s="6"/>
      <c r="AG3989" s="6"/>
      <c r="AH3989" s="6"/>
      <c r="AI3989" s="6"/>
      <c r="AJ3989" s="6"/>
      <c r="AK3989" s="6"/>
      <c r="AL3989" s="6"/>
      <c r="AM3989" s="6"/>
      <c r="AN3989" s="6"/>
      <c r="AO3989" s="6"/>
      <c r="AP3989" s="6"/>
      <c r="AQ3989" s="6"/>
      <c r="AR3989" s="6"/>
      <c r="AS3989" s="6"/>
      <c r="AT3989" s="6"/>
    </row>
    <row r="3990" spans="1:46" ht="15.75" customHeight="1" x14ac:dyDescent="0.35">
      <c r="A3990" s="10"/>
      <c r="B3990" s="6"/>
      <c r="C3990" s="6"/>
      <c r="D3990" s="11"/>
      <c r="E3990" s="6"/>
      <c r="F3990" s="5"/>
      <c r="G3990" s="5"/>
      <c r="H3990" s="6"/>
      <c r="I3990" s="6"/>
      <c r="J3990" s="5"/>
      <c r="K3990" s="11"/>
      <c r="L3990" s="12"/>
      <c r="M3990" s="12"/>
      <c r="N3990" s="3"/>
      <c r="O3990" s="6"/>
      <c r="P3990" s="3"/>
      <c r="Q3990" s="6"/>
      <c r="R3990" s="6"/>
      <c r="S3990" s="6"/>
      <c r="T3990" s="5"/>
      <c r="U3990" s="5"/>
      <c r="V3990" s="5"/>
      <c r="W3990" s="12"/>
      <c r="X3990" s="5"/>
      <c r="Y3990" s="12"/>
      <c r="Z3990" s="5"/>
      <c r="AA3990" s="5"/>
      <c r="AB3990" s="5"/>
      <c r="AC3990" s="5"/>
      <c r="AD3990" s="5"/>
      <c r="AE3990" s="5"/>
      <c r="AF3990" s="6"/>
      <c r="AG3990" s="6"/>
      <c r="AH3990" s="6"/>
      <c r="AI3990" s="6"/>
      <c r="AJ3990" s="6"/>
      <c r="AK3990" s="6"/>
      <c r="AL3990" s="6"/>
      <c r="AM3990" s="6"/>
      <c r="AN3990" s="6"/>
      <c r="AO3990" s="6"/>
      <c r="AP3990" s="6"/>
      <c r="AQ3990" s="6"/>
      <c r="AR3990" s="6"/>
      <c r="AS3990" s="6"/>
      <c r="AT3990" s="6"/>
    </row>
    <row r="3991" spans="1:46" ht="15.75" customHeight="1" x14ac:dyDescent="0.35">
      <c r="A3991" s="10"/>
      <c r="B3991" s="6"/>
      <c r="C3991" s="6"/>
      <c r="D3991" s="11"/>
      <c r="E3991" s="6"/>
      <c r="F3991" s="5"/>
      <c r="G3991" s="5"/>
      <c r="H3991" s="6"/>
      <c r="I3991" s="6"/>
      <c r="J3991" s="5"/>
      <c r="K3991" s="11"/>
      <c r="L3991" s="12"/>
      <c r="M3991" s="12"/>
      <c r="N3991" s="3"/>
      <c r="O3991" s="6"/>
      <c r="P3991" s="3"/>
      <c r="Q3991" s="6"/>
      <c r="R3991" s="6"/>
      <c r="S3991" s="6"/>
      <c r="T3991" s="5"/>
      <c r="U3991" s="5"/>
      <c r="V3991" s="5"/>
      <c r="W3991" s="12"/>
      <c r="X3991" s="5"/>
      <c r="Y3991" s="12"/>
      <c r="Z3991" s="5"/>
      <c r="AA3991" s="5"/>
      <c r="AB3991" s="5"/>
      <c r="AC3991" s="5"/>
      <c r="AD3991" s="5"/>
      <c r="AE3991" s="5"/>
      <c r="AF3991" s="6"/>
      <c r="AG3991" s="6"/>
      <c r="AH3991" s="6"/>
      <c r="AI3991" s="6"/>
      <c r="AJ3991" s="6"/>
      <c r="AK3991" s="6"/>
      <c r="AL3991" s="6"/>
      <c r="AM3991" s="6"/>
      <c r="AN3991" s="6"/>
      <c r="AO3991" s="6"/>
      <c r="AP3991" s="6"/>
      <c r="AQ3991" s="6"/>
      <c r="AR3991" s="6"/>
      <c r="AS3991" s="6"/>
      <c r="AT3991" s="6"/>
    </row>
    <row r="3992" spans="1:46" ht="15.75" customHeight="1" x14ac:dyDescent="0.35">
      <c r="A3992" s="10"/>
      <c r="B3992" s="6"/>
      <c r="C3992" s="6"/>
      <c r="D3992" s="11"/>
      <c r="E3992" s="6"/>
      <c r="F3992" s="5"/>
      <c r="G3992" s="5"/>
      <c r="H3992" s="6"/>
      <c r="I3992" s="6"/>
      <c r="J3992" s="5"/>
      <c r="K3992" s="11"/>
      <c r="L3992" s="12"/>
      <c r="M3992" s="12"/>
      <c r="N3992" s="3"/>
      <c r="O3992" s="6"/>
      <c r="P3992" s="3"/>
      <c r="Q3992" s="6"/>
      <c r="R3992" s="6"/>
      <c r="S3992" s="6"/>
      <c r="T3992" s="5"/>
      <c r="U3992" s="5"/>
      <c r="V3992" s="5"/>
      <c r="W3992" s="12"/>
      <c r="X3992" s="5"/>
      <c r="Y3992" s="12"/>
      <c r="Z3992" s="5"/>
      <c r="AA3992" s="5"/>
      <c r="AB3992" s="5"/>
      <c r="AC3992" s="5"/>
      <c r="AD3992" s="5"/>
      <c r="AE3992" s="5"/>
      <c r="AF3992" s="6"/>
      <c r="AG3992" s="6"/>
      <c r="AH3992" s="6"/>
      <c r="AI3992" s="6"/>
      <c r="AJ3992" s="6"/>
      <c r="AK3992" s="6"/>
      <c r="AL3992" s="6"/>
      <c r="AM3992" s="6"/>
      <c r="AN3992" s="6"/>
      <c r="AO3992" s="6"/>
      <c r="AP3992" s="6"/>
      <c r="AQ3992" s="6"/>
      <c r="AR3992" s="6"/>
      <c r="AS3992" s="6"/>
      <c r="AT3992" s="6"/>
    </row>
    <row r="3993" spans="1:46" ht="15.75" customHeight="1" x14ac:dyDescent="0.35">
      <c r="A3993" s="10"/>
      <c r="B3993" s="6"/>
      <c r="C3993" s="6"/>
      <c r="D3993" s="11"/>
      <c r="E3993" s="6"/>
      <c r="F3993" s="5"/>
      <c r="G3993" s="5"/>
      <c r="H3993" s="6"/>
      <c r="I3993" s="6"/>
      <c r="J3993" s="5"/>
      <c r="K3993" s="11"/>
      <c r="L3993" s="12"/>
      <c r="M3993" s="12"/>
      <c r="N3993" s="3"/>
      <c r="O3993" s="6"/>
      <c r="P3993" s="3"/>
      <c r="Q3993" s="6"/>
      <c r="R3993" s="6"/>
      <c r="S3993" s="6"/>
      <c r="T3993" s="5"/>
      <c r="U3993" s="5"/>
      <c r="V3993" s="5"/>
      <c r="W3993" s="12"/>
      <c r="X3993" s="5"/>
      <c r="Y3993" s="12"/>
      <c r="Z3993" s="5"/>
      <c r="AA3993" s="5"/>
      <c r="AB3993" s="5"/>
      <c r="AC3993" s="5"/>
      <c r="AD3993" s="5"/>
      <c r="AE3993" s="5"/>
      <c r="AF3993" s="6"/>
      <c r="AG3993" s="6"/>
      <c r="AH3993" s="6"/>
      <c r="AI3993" s="6"/>
      <c r="AJ3993" s="6"/>
      <c r="AK3993" s="6"/>
      <c r="AL3993" s="6"/>
      <c r="AM3993" s="6"/>
      <c r="AN3993" s="6"/>
      <c r="AO3993" s="6"/>
      <c r="AP3993" s="6"/>
      <c r="AQ3993" s="6"/>
      <c r="AR3993" s="6"/>
      <c r="AS3993" s="6"/>
      <c r="AT3993" s="6"/>
    </row>
    <row r="3994" spans="1:46" ht="15.75" customHeight="1" x14ac:dyDescent="0.35">
      <c r="A3994" s="10"/>
      <c r="B3994" s="6"/>
      <c r="C3994" s="6"/>
      <c r="D3994" s="11"/>
      <c r="E3994" s="6"/>
      <c r="F3994" s="5"/>
      <c r="G3994" s="5"/>
      <c r="H3994" s="6"/>
      <c r="I3994" s="6"/>
      <c r="J3994" s="5"/>
      <c r="K3994" s="11"/>
      <c r="L3994" s="12"/>
      <c r="M3994" s="12"/>
      <c r="N3994" s="3"/>
      <c r="O3994" s="6"/>
      <c r="P3994" s="3"/>
      <c r="Q3994" s="6"/>
      <c r="R3994" s="6"/>
      <c r="S3994" s="6"/>
      <c r="T3994" s="5"/>
      <c r="U3994" s="5"/>
      <c r="V3994" s="5"/>
      <c r="W3994" s="12"/>
      <c r="X3994" s="5"/>
      <c r="Y3994" s="12"/>
      <c r="Z3994" s="5"/>
      <c r="AA3994" s="5"/>
      <c r="AB3994" s="5"/>
      <c r="AC3994" s="5"/>
      <c r="AD3994" s="5"/>
      <c r="AE3994" s="5"/>
      <c r="AF3994" s="6"/>
      <c r="AG3994" s="6"/>
      <c r="AH3994" s="6"/>
      <c r="AI3994" s="6"/>
      <c r="AJ3994" s="6"/>
      <c r="AK3994" s="6"/>
      <c r="AL3994" s="6"/>
      <c r="AM3994" s="6"/>
      <c r="AN3994" s="6"/>
      <c r="AO3994" s="6"/>
      <c r="AP3994" s="6"/>
      <c r="AQ3994" s="6"/>
      <c r="AR3994" s="6"/>
      <c r="AS3994" s="6"/>
      <c r="AT3994" s="6"/>
    </row>
    <row r="3995" spans="1:46" ht="15.75" customHeight="1" x14ac:dyDescent="0.35">
      <c r="A3995" s="10"/>
      <c r="B3995" s="6"/>
      <c r="C3995" s="6"/>
      <c r="D3995" s="11"/>
      <c r="E3995" s="6"/>
      <c r="F3995" s="5"/>
      <c r="G3995" s="5"/>
      <c r="H3995" s="6"/>
      <c r="I3995" s="6"/>
      <c r="J3995" s="5"/>
      <c r="K3995" s="11"/>
      <c r="L3995" s="12"/>
      <c r="M3995" s="12"/>
      <c r="N3995" s="3"/>
      <c r="O3995" s="6"/>
      <c r="P3995" s="3"/>
      <c r="Q3995" s="6"/>
      <c r="R3995" s="6"/>
      <c r="S3995" s="6"/>
      <c r="T3995" s="5"/>
      <c r="U3995" s="5"/>
      <c r="V3995" s="5"/>
      <c r="W3995" s="12"/>
      <c r="X3995" s="5"/>
      <c r="Y3995" s="12"/>
      <c r="Z3995" s="5"/>
      <c r="AA3995" s="5"/>
      <c r="AB3995" s="5"/>
      <c r="AC3995" s="5"/>
      <c r="AD3995" s="5"/>
      <c r="AE3995" s="5"/>
      <c r="AF3995" s="6"/>
      <c r="AG3995" s="6"/>
      <c r="AH3995" s="6"/>
      <c r="AI3995" s="6"/>
      <c r="AJ3995" s="6"/>
      <c r="AK3995" s="6"/>
      <c r="AL3995" s="6"/>
      <c r="AM3995" s="6"/>
      <c r="AN3995" s="6"/>
      <c r="AO3995" s="6"/>
      <c r="AP3995" s="6"/>
      <c r="AQ3995" s="6"/>
      <c r="AR3995" s="6"/>
      <c r="AS3995" s="6"/>
      <c r="AT3995" s="6"/>
    </row>
    <row r="3996" spans="1:46" ht="15.75" customHeight="1" x14ac:dyDescent="0.35">
      <c r="A3996" s="10"/>
      <c r="B3996" s="6"/>
      <c r="C3996" s="6"/>
      <c r="D3996" s="11"/>
      <c r="E3996" s="6"/>
      <c r="F3996" s="5"/>
      <c r="G3996" s="5"/>
      <c r="H3996" s="6"/>
      <c r="I3996" s="6"/>
      <c r="J3996" s="5"/>
      <c r="K3996" s="11"/>
      <c r="L3996" s="12"/>
      <c r="M3996" s="12"/>
      <c r="N3996" s="3"/>
      <c r="O3996" s="6"/>
      <c r="P3996" s="3"/>
      <c r="Q3996" s="6"/>
      <c r="R3996" s="6"/>
      <c r="S3996" s="6"/>
      <c r="T3996" s="5"/>
      <c r="U3996" s="5"/>
      <c r="V3996" s="5"/>
      <c r="W3996" s="12"/>
      <c r="X3996" s="5"/>
      <c r="Y3996" s="12"/>
      <c r="Z3996" s="5"/>
      <c r="AA3996" s="5"/>
      <c r="AB3996" s="5"/>
      <c r="AC3996" s="5"/>
      <c r="AD3996" s="5"/>
      <c r="AE3996" s="5"/>
      <c r="AF3996" s="6"/>
      <c r="AG3996" s="6"/>
      <c r="AH3996" s="6"/>
      <c r="AI3996" s="6"/>
      <c r="AJ3996" s="6"/>
      <c r="AK3996" s="6"/>
      <c r="AL3996" s="6"/>
      <c r="AM3996" s="6"/>
      <c r="AN3996" s="6"/>
      <c r="AO3996" s="6"/>
      <c r="AP3996" s="6"/>
      <c r="AQ3996" s="6"/>
      <c r="AR3996" s="6"/>
      <c r="AS3996" s="6"/>
      <c r="AT3996" s="6"/>
    </row>
    <row r="3997" spans="1:46" ht="15.75" customHeight="1" x14ac:dyDescent="0.35">
      <c r="A3997" s="10"/>
      <c r="B3997" s="6"/>
      <c r="C3997" s="6"/>
      <c r="D3997" s="11"/>
      <c r="E3997" s="6"/>
      <c r="F3997" s="5"/>
      <c r="G3997" s="5"/>
      <c r="H3997" s="6"/>
      <c r="I3997" s="6"/>
      <c r="J3997" s="5"/>
      <c r="K3997" s="11"/>
      <c r="L3997" s="12"/>
      <c r="M3997" s="12"/>
      <c r="N3997" s="3"/>
      <c r="O3997" s="6"/>
      <c r="P3997" s="3"/>
      <c r="Q3997" s="6"/>
      <c r="R3997" s="6"/>
      <c r="S3997" s="6"/>
      <c r="T3997" s="5"/>
      <c r="U3997" s="5"/>
      <c r="V3997" s="5"/>
      <c r="W3997" s="12"/>
      <c r="X3997" s="5"/>
      <c r="Y3997" s="12"/>
      <c r="Z3997" s="5"/>
      <c r="AA3997" s="5"/>
      <c r="AB3997" s="5"/>
      <c r="AC3997" s="5"/>
      <c r="AD3997" s="5"/>
      <c r="AE3997" s="5"/>
      <c r="AF3997" s="6"/>
      <c r="AG3997" s="6"/>
      <c r="AH3997" s="6"/>
      <c r="AI3997" s="6"/>
      <c r="AJ3997" s="6"/>
      <c r="AK3997" s="6"/>
      <c r="AL3997" s="6"/>
      <c r="AM3997" s="6"/>
      <c r="AN3997" s="6"/>
      <c r="AO3997" s="6"/>
      <c r="AP3997" s="6"/>
      <c r="AQ3997" s="6"/>
      <c r="AR3997" s="6"/>
      <c r="AS3997" s="6"/>
      <c r="AT3997" s="6"/>
    </row>
    <row r="3998" spans="1:46" ht="15.75" customHeight="1" x14ac:dyDescent="0.35">
      <c r="A3998" s="10"/>
      <c r="B3998" s="6"/>
      <c r="C3998" s="6"/>
      <c r="D3998" s="11"/>
      <c r="E3998" s="6"/>
      <c r="F3998" s="5"/>
      <c r="G3998" s="5"/>
      <c r="H3998" s="6"/>
      <c r="I3998" s="6"/>
      <c r="J3998" s="5"/>
      <c r="K3998" s="11"/>
      <c r="L3998" s="12"/>
      <c r="M3998" s="12"/>
      <c r="N3998" s="3"/>
      <c r="O3998" s="6"/>
      <c r="P3998" s="3"/>
      <c r="Q3998" s="6"/>
      <c r="R3998" s="6"/>
      <c r="S3998" s="6"/>
      <c r="T3998" s="5"/>
      <c r="U3998" s="5"/>
      <c r="V3998" s="5"/>
      <c r="W3998" s="12"/>
      <c r="X3998" s="5"/>
      <c r="Y3998" s="12"/>
      <c r="Z3998" s="5"/>
      <c r="AA3998" s="5"/>
      <c r="AB3998" s="5"/>
      <c r="AC3998" s="5"/>
      <c r="AD3998" s="5"/>
      <c r="AE3998" s="5"/>
      <c r="AF3998" s="6"/>
      <c r="AG3998" s="6"/>
      <c r="AH3998" s="6"/>
      <c r="AI3998" s="6"/>
      <c r="AJ3998" s="6"/>
      <c r="AK3998" s="6"/>
      <c r="AL3998" s="6"/>
      <c r="AM3998" s="6"/>
      <c r="AN3998" s="6"/>
      <c r="AO3998" s="6"/>
      <c r="AP3998" s="6"/>
      <c r="AQ3998" s="6"/>
      <c r="AR3998" s="6"/>
      <c r="AS3998" s="6"/>
      <c r="AT3998" s="6"/>
    </row>
    <row r="3999" spans="1:46" ht="15.75" customHeight="1" x14ac:dyDescent="0.35">
      <c r="A3999" s="10"/>
      <c r="B3999" s="6"/>
      <c r="C3999" s="6"/>
      <c r="D3999" s="11"/>
      <c r="E3999" s="6"/>
      <c r="F3999" s="5"/>
      <c r="G3999" s="5"/>
      <c r="H3999" s="6"/>
      <c r="I3999" s="6"/>
      <c r="J3999" s="5"/>
      <c r="K3999" s="11"/>
      <c r="L3999" s="12"/>
      <c r="M3999" s="12"/>
      <c r="N3999" s="3"/>
      <c r="O3999" s="6"/>
      <c r="P3999" s="3"/>
      <c r="Q3999" s="6"/>
      <c r="R3999" s="6"/>
      <c r="S3999" s="6"/>
      <c r="T3999" s="5"/>
      <c r="U3999" s="5"/>
      <c r="V3999" s="5"/>
      <c r="W3999" s="12"/>
      <c r="X3999" s="5"/>
      <c r="Y3999" s="12"/>
      <c r="Z3999" s="5"/>
      <c r="AA3999" s="5"/>
      <c r="AB3999" s="5"/>
      <c r="AC3999" s="5"/>
      <c r="AD3999" s="5"/>
      <c r="AE3999" s="5"/>
      <c r="AF3999" s="6"/>
      <c r="AG3999" s="6"/>
      <c r="AH3999" s="6"/>
      <c r="AI3999" s="6"/>
      <c r="AJ3999" s="6"/>
      <c r="AK3999" s="6"/>
      <c r="AL3999" s="6"/>
      <c r="AM3999" s="6"/>
      <c r="AN3999" s="6"/>
      <c r="AO3999" s="6"/>
      <c r="AP3999" s="6"/>
      <c r="AQ3999" s="6"/>
      <c r="AR3999" s="6"/>
      <c r="AS3999" s="6"/>
      <c r="AT3999" s="6"/>
    </row>
    <row r="4000" spans="1:46" ht="15.75" customHeight="1" x14ac:dyDescent="0.35">
      <c r="A4000" s="10"/>
      <c r="B4000" s="6"/>
      <c r="C4000" s="6"/>
      <c r="D4000" s="11"/>
      <c r="E4000" s="6"/>
      <c r="F4000" s="5"/>
      <c r="G4000" s="5"/>
      <c r="H4000" s="6"/>
      <c r="I4000" s="6"/>
      <c r="J4000" s="5"/>
      <c r="K4000" s="11"/>
      <c r="L4000" s="12"/>
      <c r="M4000" s="12"/>
      <c r="N4000" s="3"/>
      <c r="O4000" s="6"/>
      <c r="P4000" s="3"/>
      <c r="Q4000" s="6"/>
      <c r="R4000" s="6"/>
      <c r="S4000" s="6"/>
      <c r="T4000" s="5"/>
      <c r="U4000" s="5"/>
      <c r="V4000" s="5"/>
      <c r="W4000" s="12"/>
      <c r="X4000" s="5"/>
      <c r="Y4000" s="12"/>
      <c r="Z4000" s="5"/>
      <c r="AA4000" s="5"/>
      <c r="AB4000" s="5"/>
      <c r="AC4000" s="5"/>
      <c r="AD4000" s="5"/>
      <c r="AE4000" s="5"/>
      <c r="AF4000" s="6"/>
      <c r="AG4000" s="6"/>
      <c r="AH4000" s="6"/>
      <c r="AI4000" s="6"/>
      <c r="AJ4000" s="6"/>
      <c r="AK4000" s="6"/>
      <c r="AL4000" s="6"/>
      <c r="AM4000" s="6"/>
      <c r="AN4000" s="6"/>
      <c r="AO4000" s="6"/>
      <c r="AP4000" s="6"/>
      <c r="AQ4000" s="6"/>
      <c r="AR4000" s="6"/>
      <c r="AS4000" s="6"/>
      <c r="AT4000" s="6"/>
    </row>
    <row r="4001" spans="1:46" ht="15.75" customHeight="1" x14ac:dyDescent="0.35">
      <c r="A4001" s="10"/>
      <c r="B4001" s="6"/>
      <c r="C4001" s="6"/>
      <c r="D4001" s="11"/>
      <c r="E4001" s="6"/>
      <c r="F4001" s="5"/>
      <c r="G4001" s="5"/>
      <c r="H4001" s="6"/>
      <c r="I4001" s="6"/>
      <c r="J4001" s="5"/>
      <c r="K4001" s="11"/>
      <c r="L4001" s="12"/>
      <c r="M4001" s="12"/>
      <c r="N4001" s="3"/>
      <c r="O4001" s="6"/>
      <c r="P4001" s="3"/>
      <c r="Q4001" s="6"/>
      <c r="R4001" s="6"/>
      <c r="S4001" s="6"/>
      <c r="T4001" s="5"/>
      <c r="U4001" s="5"/>
      <c r="V4001" s="5"/>
      <c r="W4001" s="12"/>
      <c r="X4001" s="5"/>
      <c r="Y4001" s="12"/>
      <c r="Z4001" s="5"/>
      <c r="AA4001" s="5"/>
      <c r="AB4001" s="5"/>
      <c r="AC4001" s="5"/>
      <c r="AD4001" s="5"/>
      <c r="AE4001" s="5"/>
      <c r="AF4001" s="6"/>
      <c r="AG4001" s="6"/>
      <c r="AH4001" s="6"/>
      <c r="AI4001" s="6"/>
      <c r="AJ4001" s="6"/>
      <c r="AK4001" s="6"/>
      <c r="AL4001" s="6"/>
      <c r="AM4001" s="6"/>
      <c r="AN4001" s="6"/>
      <c r="AO4001" s="6"/>
      <c r="AP4001" s="6"/>
      <c r="AQ4001" s="6"/>
      <c r="AR4001" s="6"/>
      <c r="AS4001" s="6"/>
      <c r="AT4001" s="6"/>
    </row>
    <row r="4002" spans="1:46" ht="15.75" customHeight="1" x14ac:dyDescent="0.35">
      <c r="A4002" s="10"/>
      <c r="B4002" s="6"/>
      <c r="C4002" s="6"/>
      <c r="D4002" s="11"/>
      <c r="E4002" s="6"/>
      <c r="F4002" s="5"/>
      <c r="G4002" s="5"/>
      <c r="H4002" s="6"/>
      <c r="I4002" s="6"/>
      <c r="J4002" s="5"/>
      <c r="K4002" s="11"/>
      <c r="L4002" s="12"/>
      <c r="M4002" s="12"/>
      <c r="N4002" s="3"/>
      <c r="O4002" s="6"/>
      <c r="P4002" s="3"/>
      <c r="Q4002" s="6"/>
      <c r="R4002" s="6"/>
      <c r="S4002" s="6"/>
      <c r="T4002" s="5"/>
      <c r="U4002" s="5"/>
      <c r="V4002" s="5"/>
      <c r="W4002" s="12"/>
      <c r="X4002" s="5"/>
      <c r="Y4002" s="12"/>
      <c r="Z4002" s="5"/>
      <c r="AA4002" s="5"/>
      <c r="AB4002" s="5"/>
      <c r="AC4002" s="5"/>
      <c r="AD4002" s="5"/>
      <c r="AE4002" s="5"/>
      <c r="AF4002" s="6"/>
      <c r="AG4002" s="6"/>
      <c r="AH4002" s="6"/>
      <c r="AI4002" s="6"/>
      <c r="AJ4002" s="6"/>
      <c r="AK4002" s="6"/>
      <c r="AL4002" s="6"/>
      <c r="AM4002" s="6"/>
      <c r="AN4002" s="6"/>
      <c r="AO4002" s="6"/>
      <c r="AP4002" s="6"/>
      <c r="AQ4002" s="6"/>
      <c r="AR4002" s="6"/>
      <c r="AS4002" s="6"/>
      <c r="AT4002" s="6"/>
    </row>
    <row r="4003" spans="1:46" ht="15.75" customHeight="1" x14ac:dyDescent="0.35">
      <c r="A4003" s="10"/>
      <c r="B4003" s="6"/>
      <c r="C4003" s="6"/>
      <c r="D4003" s="11"/>
      <c r="E4003" s="6"/>
      <c r="F4003" s="5"/>
      <c r="G4003" s="5"/>
      <c r="H4003" s="6"/>
      <c r="I4003" s="6"/>
      <c r="J4003" s="5"/>
      <c r="K4003" s="11"/>
      <c r="L4003" s="12"/>
      <c r="M4003" s="12"/>
      <c r="N4003" s="3"/>
      <c r="O4003" s="6"/>
      <c r="P4003" s="3"/>
      <c r="Q4003" s="6"/>
      <c r="R4003" s="6"/>
      <c r="S4003" s="6"/>
      <c r="T4003" s="5"/>
      <c r="U4003" s="5"/>
      <c r="V4003" s="5"/>
      <c r="W4003" s="12"/>
      <c r="X4003" s="5"/>
      <c r="Y4003" s="12"/>
      <c r="Z4003" s="5"/>
      <c r="AA4003" s="5"/>
      <c r="AB4003" s="5"/>
      <c r="AC4003" s="5"/>
      <c r="AD4003" s="5"/>
      <c r="AE4003" s="5"/>
      <c r="AF4003" s="6"/>
      <c r="AG4003" s="6"/>
      <c r="AH4003" s="6"/>
      <c r="AI4003" s="6"/>
      <c r="AJ4003" s="6"/>
      <c r="AK4003" s="6"/>
      <c r="AL4003" s="6"/>
      <c r="AM4003" s="6"/>
      <c r="AN4003" s="6"/>
      <c r="AO4003" s="6"/>
      <c r="AP4003" s="6"/>
      <c r="AQ4003" s="6"/>
      <c r="AR4003" s="6"/>
      <c r="AS4003" s="6"/>
      <c r="AT4003" s="6"/>
    </row>
    <row r="4004" spans="1:46" ht="15.75" customHeight="1" x14ac:dyDescent="0.35">
      <c r="A4004" s="10"/>
      <c r="B4004" s="6"/>
      <c r="C4004" s="6"/>
      <c r="D4004" s="11"/>
      <c r="E4004" s="6"/>
      <c r="F4004" s="5"/>
      <c r="G4004" s="5"/>
      <c r="H4004" s="6"/>
      <c r="I4004" s="6"/>
      <c r="J4004" s="5"/>
      <c r="K4004" s="11"/>
      <c r="L4004" s="12"/>
      <c r="M4004" s="12"/>
      <c r="N4004" s="3"/>
      <c r="O4004" s="6"/>
      <c r="P4004" s="3"/>
      <c r="Q4004" s="6"/>
      <c r="R4004" s="6"/>
      <c r="S4004" s="6"/>
      <c r="T4004" s="5"/>
      <c r="U4004" s="5"/>
      <c r="V4004" s="5"/>
      <c r="W4004" s="12"/>
      <c r="X4004" s="5"/>
      <c r="Y4004" s="12"/>
      <c r="Z4004" s="5"/>
      <c r="AA4004" s="5"/>
      <c r="AB4004" s="5"/>
      <c r="AC4004" s="5"/>
      <c r="AD4004" s="5"/>
      <c r="AE4004" s="5"/>
      <c r="AF4004" s="6"/>
      <c r="AG4004" s="6"/>
      <c r="AH4004" s="6"/>
      <c r="AI4004" s="6"/>
      <c r="AJ4004" s="6"/>
      <c r="AK4004" s="6"/>
      <c r="AL4004" s="6"/>
      <c r="AM4004" s="6"/>
      <c r="AN4004" s="6"/>
      <c r="AO4004" s="6"/>
      <c r="AP4004" s="6"/>
      <c r="AQ4004" s="6"/>
      <c r="AR4004" s="6"/>
      <c r="AS4004" s="6"/>
      <c r="AT4004" s="6"/>
    </row>
    <row r="4005" spans="1:46" ht="15.75" customHeight="1" x14ac:dyDescent="0.35">
      <c r="A4005" s="10"/>
      <c r="B4005" s="6"/>
      <c r="C4005" s="6"/>
      <c r="D4005" s="11"/>
      <c r="E4005" s="6"/>
      <c r="F4005" s="5"/>
      <c r="G4005" s="5"/>
      <c r="H4005" s="6"/>
      <c r="I4005" s="6"/>
      <c r="J4005" s="5"/>
      <c r="K4005" s="11"/>
      <c r="L4005" s="12"/>
      <c r="M4005" s="12"/>
      <c r="N4005" s="3"/>
      <c r="O4005" s="6"/>
      <c r="P4005" s="3"/>
      <c r="Q4005" s="6"/>
      <c r="R4005" s="6"/>
      <c r="S4005" s="6"/>
      <c r="T4005" s="5"/>
      <c r="U4005" s="5"/>
      <c r="V4005" s="5"/>
      <c r="W4005" s="12"/>
      <c r="X4005" s="5"/>
      <c r="Y4005" s="12"/>
      <c r="Z4005" s="5"/>
      <c r="AA4005" s="5"/>
      <c r="AB4005" s="5"/>
      <c r="AC4005" s="5"/>
      <c r="AD4005" s="5"/>
      <c r="AE4005" s="5"/>
      <c r="AF4005" s="6"/>
      <c r="AG4005" s="6"/>
      <c r="AH4005" s="6"/>
      <c r="AI4005" s="6"/>
      <c r="AJ4005" s="6"/>
      <c r="AK4005" s="6"/>
      <c r="AL4005" s="6"/>
      <c r="AM4005" s="6"/>
      <c r="AN4005" s="6"/>
      <c r="AO4005" s="6"/>
      <c r="AP4005" s="6"/>
      <c r="AQ4005" s="6"/>
      <c r="AR4005" s="6"/>
      <c r="AS4005" s="6"/>
      <c r="AT4005" s="6"/>
    </row>
    <row r="4006" spans="1:46" ht="15.75" customHeight="1" x14ac:dyDescent="0.35">
      <c r="A4006" s="10"/>
      <c r="B4006" s="6"/>
      <c r="C4006" s="6"/>
      <c r="D4006" s="11"/>
      <c r="E4006" s="6"/>
      <c r="F4006" s="5"/>
      <c r="G4006" s="5"/>
      <c r="H4006" s="6"/>
      <c r="I4006" s="6"/>
      <c r="J4006" s="5"/>
      <c r="K4006" s="11"/>
      <c r="L4006" s="12"/>
      <c r="M4006" s="12"/>
      <c r="N4006" s="3"/>
      <c r="O4006" s="6"/>
      <c r="P4006" s="3"/>
      <c r="Q4006" s="6"/>
      <c r="R4006" s="6"/>
      <c r="S4006" s="6"/>
      <c r="T4006" s="5"/>
      <c r="U4006" s="5"/>
      <c r="V4006" s="5"/>
      <c r="W4006" s="12"/>
      <c r="X4006" s="5"/>
      <c r="Y4006" s="12"/>
      <c r="Z4006" s="5"/>
      <c r="AA4006" s="5"/>
      <c r="AB4006" s="5"/>
      <c r="AC4006" s="5"/>
      <c r="AD4006" s="5"/>
      <c r="AE4006" s="5"/>
      <c r="AF4006" s="6"/>
      <c r="AG4006" s="6"/>
      <c r="AH4006" s="6"/>
      <c r="AI4006" s="6"/>
      <c r="AJ4006" s="6"/>
      <c r="AK4006" s="6"/>
      <c r="AL4006" s="6"/>
      <c r="AM4006" s="6"/>
      <c r="AN4006" s="6"/>
      <c r="AO4006" s="6"/>
      <c r="AP4006" s="6"/>
      <c r="AQ4006" s="6"/>
      <c r="AR4006" s="6"/>
      <c r="AS4006" s="6"/>
      <c r="AT4006" s="6"/>
    </row>
    <row r="4007" spans="1:46" ht="15.75" customHeight="1" x14ac:dyDescent="0.35">
      <c r="A4007" s="10"/>
      <c r="B4007" s="6"/>
      <c r="C4007" s="6"/>
      <c r="D4007" s="11"/>
      <c r="E4007" s="6"/>
      <c r="F4007" s="5"/>
      <c r="G4007" s="5"/>
      <c r="H4007" s="6"/>
      <c r="I4007" s="6"/>
      <c r="J4007" s="5"/>
      <c r="K4007" s="11"/>
      <c r="L4007" s="12"/>
      <c r="M4007" s="12"/>
      <c r="N4007" s="3"/>
      <c r="O4007" s="6"/>
      <c r="P4007" s="3"/>
      <c r="Q4007" s="6"/>
      <c r="R4007" s="6"/>
      <c r="S4007" s="6"/>
      <c r="T4007" s="5"/>
      <c r="U4007" s="5"/>
      <c r="V4007" s="5"/>
      <c r="W4007" s="12"/>
      <c r="X4007" s="5"/>
      <c r="Y4007" s="12"/>
      <c r="Z4007" s="5"/>
      <c r="AA4007" s="5"/>
      <c r="AB4007" s="5"/>
      <c r="AC4007" s="5"/>
      <c r="AD4007" s="5"/>
      <c r="AE4007" s="5"/>
      <c r="AF4007" s="6"/>
      <c r="AG4007" s="6"/>
      <c r="AH4007" s="6"/>
      <c r="AI4007" s="6"/>
      <c r="AJ4007" s="6"/>
      <c r="AK4007" s="6"/>
      <c r="AL4007" s="6"/>
      <c r="AM4007" s="6"/>
      <c r="AN4007" s="6"/>
      <c r="AO4007" s="6"/>
      <c r="AP4007" s="6"/>
      <c r="AQ4007" s="6"/>
      <c r="AR4007" s="6"/>
      <c r="AS4007" s="6"/>
      <c r="AT4007" s="6"/>
    </row>
    <row r="4008" spans="1:46" ht="15.75" customHeight="1" x14ac:dyDescent="0.35">
      <c r="A4008" s="10"/>
      <c r="B4008" s="6"/>
      <c r="C4008" s="6"/>
      <c r="D4008" s="11"/>
      <c r="E4008" s="6"/>
      <c r="F4008" s="5"/>
      <c r="G4008" s="5"/>
      <c r="H4008" s="6"/>
      <c r="I4008" s="6"/>
      <c r="J4008" s="5"/>
      <c r="K4008" s="11"/>
      <c r="L4008" s="12"/>
      <c r="M4008" s="12"/>
      <c r="N4008" s="3"/>
      <c r="O4008" s="6"/>
      <c r="P4008" s="3"/>
      <c r="Q4008" s="6"/>
      <c r="R4008" s="6"/>
      <c r="S4008" s="6"/>
      <c r="T4008" s="5"/>
      <c r="U4008" s="5"/>
      <c r="V4008" s="5"/>
      <c r="W4008" s="12"/>
      <c r="X4008" s="5"/>
      <c r="Y4008" s="12"/>
      <c r="Z4008" s="5"/>
      <c r="AA4008" s="5"/>
      <c r="AB4008" s="5"/>
      <c r="AC4008" s="5"/>
      <c r="AD4008" s="5"/>
      <c r="AE4008" s="5"/>
      <c r="AF4008" s="6"/>
      <c r="AG4008" s="6"/>
      <c r="AH4008" s="6"/>
      <c r="AI4008" s="6"/>
      <c r="AJ4008" s="6"/>
      <c r="AK4008" s="6"/>
      <c r="AL4008" s="6"/>
      <c r="AM4008" s="6"/>
      <c r="AN4008" s="6"/>
      <c r="AO4008" s="6"/>
      <c r="AP4008" s="6"/>
      <c r="AQ4008" s="6"/>
      <c r="AR4008" s="6"/>
      <c r="AS4008" s="6"/>
      <c r="AT4008" s="6"/>
    </row>
    <row r="4009" spans="1:46" ht="15.75" customHeight="1" x14ac:dyDescent="0.35">
      <c r="A4009" s="10"/>
      <c r="B4009" s="6"/>
      <c r="C4009" s="6"/>
      <c r="D4009" s="11"/>
      <c r="E4009" s="6"/>
      <c r="F4009" s="5"/>
      <c r="G4009" s="5"/>
      <c r="H4009" s="6"/>
      <c r="I4009" s="6"/>
      <c r="J4009" s="5"/>
      <c r="K4009" s="11"/>
      <c r="L4009" s="12"/>
      <c r="M4009" s="12"/>
      <c r="N4009" s="3"/>
      <c r="O4009" s="6"/>
      <c r="P4009" s="3"/>
      <c r="Q4009" s="6"/>
      <c r="R4009" s="6"/>
      <c r="S4009" s="6"/>
      <c r="T4009" s="5"/>
      <c r="U4009" s="5"/>
      <c r="V4009" s="5"/>
      <c r="W4009" s="12"/>
      <c r="X4009" s="5"/>
      <c r="Y4009" s="12"/>
      <c r="Z4009" s="5"/>
      <c r="AA4009" s="5"/>
      <c r="AB4009" s="5"/>
      <c r="AC4009" s="5"/>
      <c r="AD4009" s="5"/>
      <c r="AE4009" s="5"/>
      <c r="AF4009" s="6"/>
      <c r="AG4009" s="6"/>
      <c r="AH4009" s="6"/>
      <c r="AI4009" s="6"/>
      <c r="AJ4009" s="6"/>
      <c r="AK4009" s="6"/>
      <c r="AL4009" s="6"/>
      <c r="AM4009" s="6"/>
      <c r="AN4009" s="6"/>
      <c r="AO4009" s="6"/>
      <c r="AP4009" s="6"/>
      <c r="AQ4009" s="6"/>
      <c r="AR4009" s="6"/>
      <c r="AS4009" s="6"/>
      <c r="AT4009" s="6"/>
    </row>
    <row r="4010" spans="1:46" ht="15.75" customHeight="1" x14ac:dyDescent="0.35">
      <c r="A4010" s="10"/>
      <c r="B4010" s="6"/>
      <c r="C4010" s="6"/>
      <c r="D4010" s="11"/>
      <c r="E4010" s="6"/>
      <c r="F4010" s="5"/>
      <c r="G4010" s="5"/>
      <c r="H4010" s="6"/>
      <c r="I4010" s="6"/>
      <c r="J4010" s="5"/>
      <c r="K4010" s="11"/>
      <c r="L4010" s="12"/>
      <c r="M4010" s="12"/>
      <c r="N4010" s="3"/>
      <c r="O4010" s="6"/>
      <c r="P4010" s="3"/>
      <c r="Q4010" s="6"/>
      <c r="R4010" s="6"/>
      <c r="S4010" s="6"/>
      <c r="T4010" s="5"/>
      <c r="U4010" s="5"/>
      <c r="V4010" s="5"/>
      <c r="W4010" s="12"/>
      <c r="X4010" s="5"/>
      <c r="Y4010" s="12"/>
      <c r="Z4010" s="5"/>
      <c r="AA4010" s="5"/>
      <c r="AB4010" s="5"/>
      <c r="AC4010" s="5"/>
      <c r="AD4010" s="5"/>
      <c r="AE4010" s="5"/>
      <c r="AF4010" s="6"/>
      <c r="AG4010" s="6"/>
      <c r="AH4010" s="6"/>
      <c r="AI4010" s="6"/>
      <c r="AJ4010" s="6"/>
      <c r="AK4010" s="6"/>
      <c r="AL4010" s="6"/>
      <c r="AM4010" s="6"/>
      <c r="AN4010" s="6"/>
      <c r="AO4010" s="6"/>
      <c r="AP4010" s="6"/>
      <c r="AQ4010" s="6"/>
      <c r="AR4010" s="6"/>
      <c r="AS4010" s="6"/>
      <c r="AT4010" s="6"/>
    </row>
    <row r="4011" spans="1:46" ht="15.75" customHeight="1" x14ac:dyDescent="0.35">
      <c r="A4011" s="10"/>
      <c r="B4011" s="6"/>
      <c r="C4011" s="6"/>
      <c r="D4011" s="11"/>
      <c r="E4011" s="6"/>
      <c r="F4011" s="5"/>
      <c r="G4011" s="5"/>
      <c r="H4011" s="6"/>
      <c r="I4011" s="6"/>
      <c r="J4011" s="5"/>
      <c r="K4011" s="11"/>
      <c r="L4011" s="12"/>
      <c r="M4011" s="12"/>
      <c r="N4011" s="3"/>
      <c r="O4011" s="6"/>
      <c r="P4011" s="3"/>
      <c r="Q4011" s="6"/>
      <c r="R4011" s="6"/>
      <c r="S4011" s="6"/>
      <c r="T4011" s="5"/>
      <c r="U4011" s="5"/>
      <c r="V4011" s="5"/>
      <c r="W4011" s="12"/>
      <c r="X4011" s="5"/>
      <c r="Y4011" s="12"/>
      <c r="Z4011" s="5"/>
      <c r="AA4011" s="5"/>
      <c r="AB4011" s="5"/>
      <c r="AC4011" s="5"/>
      <c r="AD4011" s="5"/>
      <c r="AE4011" s="5"/>
      <c r="AF4011" s="6"/>
      <c r="AG4011" s="6"/>
      <c r="AH4011" s="6"/>
      <c r="AI4011" s="6"/>
      <c r="AJ4011" s="6"/>
      <c r="AK4011" s="6"/>
      <c r="AL4011" s="6"/>
      <c r="AM4011" s="6"/>
      <c r="AN4011" s="6"/>
      <c r="AO4011" s="6"/>
      <c r="AP4011" s="6"/>
      <c r="AQ4011" s="6"/>
      <c r="AR4011" s="6"/>
      <c r="AS4011" s="6"/>
      <c r="AT4011" s="6"/>
    </row>
    <row r="4012" spans="1:46" ht="15.75" customHeight="1" x14ac:dyDescent="0.35">
      <c r="A4012" s="10"/>
      <c r="B4012" s="6"/>
      <c r="C4012" s="6"/>
      <c r="D4012" s="11"/>
      <c r="E4012" s="6"/>
      <c r="F4012" s="5"/>
      <c r="G4012" s="5"/>
      <c r="H4012" s="6"/>
      <c r="I4012" s="6"/>
      <c r="J4012" s="5"/>
      <c r="K4012" s="11"/>
      <c r="L4012" s="12"/>
      <c r="M4012" s="12"/>
      <c r="N4012" s="3"/>
      <c r="O4012" s="6"/>
      <c r="P4012" s="3"/>
      <c r="Q4012" s="6"/>
      <c r="R4012" s="6"/>
      <c r="S4012" s="6"/>
      <c r="T4012" s="5"/>
      <c r="U4012" s="5"/>
      <c r="V4012" s="5"/>
      <c r="W4012" s="12"/>
      <c r="X4012" s="5"/>
      <c r="Y4012" s="12"/>
      <c r="Z4012" s="5"/>
      <c r="AA4012" s="5"/>
      <c r="AB4012" s="5"/>
      <c r="AC4012" s="5"/>
      <c r="AD4012" s="5"/>
      <c r="AE4012" s="5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</row>
    <row r="4013" spans="1:46" ht="15.75" customHeight="1" x14ac:dyDescent="0.35">
      <c r="A4013" s="10"/>
      <c r="B4013" s="6"/>
      <c r="C4013" s="6"/>
      <c r="D4013" s="11"/>
      <c r="E4013" s="6"/>
      <c r="F4013" s="5"/>
      <c r="G4013" s="5"/>
      <c r="H4013" s="6"/>
      <c r="I4013" s="6"/>
      <c r="J4013" s="5"/>
      <c r="K4013" s="11"/>
      <c r="L4013" s="12"/>
      <c r="M4013" s="12"/>
      <c r="N4013" s="3"/>
      <c r="O4013" s="6"/>
      <c r="P4013" s="3"/>
      <c r="Q4013" s="6"/>
      <c r="R4013" s="6"/>
      <c r="S4013" s="6"/>
      <c r="T4013" s="5"/>
      <c r="U4013" s="5"/>
      <c r="V4013" s="5"/>
      <c r="W4013" s="12"/>
      <c r="X4013" s="5"/>
      <c r="Y4013" s="12"/>
      <c r="Z4013" s="5"/>
      <c r="AA4013" s="5"/>
      <c r="AB4013" s="5"/>
      <c r="AC4013" s="5"/>
      <c r="AD4013" s="5"/>
      <c r="AE4013" s="5"/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  <c r="AS4013" s="6"/>
      <c r="AT4013" s="6"/>
    </row>
    <row r="4014" spans="1:46" ht="15.75" customHeight="1" x14ac:dyDescent="0.35">
      <c r="A4014" s="10"/>
      <c r="B4014" s="6"/>
      <c r="C4014" s="6"/>
      <c r="D4014" s="11"/>
      <c r="E4014" s="6"/>
      <c r="F4014" s="5"/>
      <c r="G4014" s="5"/>
      <c r="H4014" s="6"/>
      <c r="I4014" s="6"/>
      <c r="J4014" s="5"/>
      <c r="K4014" s="11"/>
      <c r="L4014" s="12"/>
      <c r="M4014" s="12"/>
      <c r="N4014" s="3"/>
      <c r="O4014" s="6"/>
      <c r="P4014" s="3"/>
      <c r="Q4014" s="6"/>
      <c r="R4014" s="6"/>
      <c r="S4014" s="6"/>
      <c r="T4014" s="5"/>
      <c r="U4014" s="5"/>
      <c r="V4014" s="5"/>
      <c r="W4014" s="12"/>
      <c r="X4014" s="5"/>
      <c r="Y4014" s="12"/>
      <c r="Z4014" s="5"/>
      <c r="AA4014" s="5"/>
      <c r="AB4014" s="5"/>
      <c r="AC4014" s="5"/>
      <c r="AD4014" s="5"/>
      <c r="AE4014" s="5"/>
      <c r="AF4014" s="6"/>
      <c r="AG4014" s="6"/>
      <c r="AH4014" s="6"/>
      <c r="AI4014" s="6"/>
      <c r="AJ4014" s="6"/>
      <c r="AK4014" s="6"/>
      <c r="AL4014" s="6"/>
      <c r="AM4014" s="6"/>
      <c r="AN4014" s="6"/>
      <c r="AO4014" s="6"/>
      <c r="AP4014" s="6"/>
      <c r="AQ4014" s="6"/>
      <c r="AR4014" s="6"/>
      <c r="AS4014" s="6"/>
      <c r="AT4014" s="6"/>
    </row>
    <row r="4015" spans="1:46" ht="15.75" customHeight="1" x14ac:dyDescent="0.35">
      <c r="A4015" s="10"/>
      <c r="B4015" s="6"/>
      <c r="C4015" s="6"/>
      <c r="D4015" s="11"/>
      <c r="E4015" s="6"/>
      <c r="F4015" s="5"/>
      <c r="G4015" s="5"/>
      <c r="H4015" s="6"/>
      <c r="I4015" s="6"/>
      <c r="J4015" s="5"/>
      <c r="K4015" s="11"/>
      <c r="L4015" s="12"/>
      <c r="M4015" s="12"/>
      <c r="N4015" s="3"/>
      <c r="O4015" s="6"/>
      <c r="P4015" s="3"/>
      <c r="Q4015" s="6"/>
      <c r="R4015" s="6"/>
      <c r="S4015" s="6"/>
      <c r="T4015" s="5"/>
      <c r="U4015" s="5"/>
      <c r="V4015" s="5"/>
      <c r="W4015" s="12"/>
      <c r="X4015" s="5"/>
      <c r="Y4015" s="12"/>
      <c r="Z4015" s="5"/>
      <c r="AA4015" s="5"/>
      <c r="AB4015" s="5"/>
      <c r="AC4015" s="5"/>
      <c r="AD4015" s="5"/>
      <c r="AE4015" s="5"/>
      <c r="AF4015" s="6"/>
      <c r="AG4015" s="6"/>
      <c r="AH4015" s="6"/>
      <c r="AI4015" s="6"/>
      <c r="AJ4015" s="6"/>
      <c r="AK4015" s="6"/>
      <c r="AL4015" s="6"/>
      <c r="AM4015" s="6"/>
      <c r="AN4015" s="6"/>
      <c r="AO4015" s="6"/>
      <c r="AP4015" s="6"/>
      <c r="AQ4015" s="6"/>
      <c r="AR4015" s="6"/>
      <c r="AS4015" s="6"/>
      <c r="AT4015" s="6"/>
    </row>
    <row r="4016" spans="1:46" ht="15.75" customHeight="1" x14ac:dyDescent="0.35">
      <c r="A4016" s="10"/>
      <c r="B4016" s="6"/>
      <c r="C4016" s="6"/>
      <c r="D4016" s="11"/>
      <c r="E4016" s="6"/>
      <c r="F4016" s="5"/>
      <c r="G4016" s="5"/>
      <c r="H4016" s="6"/>
      <c r="I4016" s="6"/>
      <c r="J4016" s="5"/>
      <c r="K4016" s="11"/>
      <c r="L4016" s="12"/>
      <c r="M4016" s="12"/>
      <c r="N4016" s="3"/>
      <c r="O4016" s="6"/>
      <c r="P4016" s="3"/>
      <c r="Q4016" s="6"/>
      <c r="R4016" s="6"/>
      <c r="S4016" s="6"/>
      <c r="T4016" s="5"/>
      <c r="U4016" s="5"/>
      <c r="V4016" s="5"/>
      <c r="W4016" s="12"/>
      <c r="X4016" s="5"/>
      <c r="Y4016" s="12"/>
      <c r="Z4016" s="5"/>
      <c r="AA4016" s="5"/>
      <c r="AB4016" s="5"/>
      <c r="AC4016" s="5"/>
      <c r="AD4016" s="5"/>
      <c r="AE4016" s="5"/>
      <c r="AF4016" s="6"/>
      <c r="AG4016" s="6"/>
      <c r="AH4016" s="6"/>
      <c r="AI4016" s="6"/>
      <c r="AJ4016" s="6"/>
      <c r="AK4016" s="6"/>
      <c r="AL4016" s="6"/>
      <c r="AM4016" s="6"/>
      <c r="AN4016" s="6"/>
      <c r="AO4016" s="6"/>
      <c r="AP4016" s="6"/>
      <c r="AQ4016" s="6"/>
      <c r="AR4016" s="6"/>
      <c r="AS4016" s="6"/>
      <c r="AT4016" s="6"/>
    </row>
    <row r="4017" spans="1:46" ht="15.75" customHeight="1" x14ac:dyDescent="0.35">
      <c r="A4017" s="10"/>
      <c r="B4017" s="6"/>
      <c r="C4017" s="6"/>
      <c r="D4017" s="11"/>
      <c r="E4017" s="6"/>
      <c r="F4017" s="5"/>
      <c r="G4017" s="5"/>
      <c r="H4017" s="6"/>
      <c r="I4017" s="6"/>
      <c r="J4017" s="5"/>
      <c r="K4017" s="11"/>
      <c r="L4017" s="12"/>
      <c r="M4017" s="12"/>
      <c r="N4017" s="3"/>
      <c r="O4017" s="6"/>
      <c r="P4017" s="3"/>
      <c r="Q4017" s="6"/>
      <c r="R4017" s="6"/>
      <c r="S4017" s="6"/>
      <c r="T4017" s="5"/>
      <c r="U4017" s="5"/>
      <c r="V4017" s="5"/>
      <c r="W4017" s="12"/>
      <c r="X4017" s="5"/>
      <c r="Y4017" s="12"/>
      <c r="Z4017" s="5"/>
      <c r="AA4017" s="5"/>
      <c r="AB4017" s="5"/>
      <c r="AC4017" s="5"/>
      <c r="AD4017" s="5"/>
      <c r="AE4017" s="5"/>
      <c r="AF4017" s="6"/>
      <c r="AG4017" s="6"/>
      <c r="AH4017" s="6"/>
      <c r="AI4017" s="6"/>
      <c r="AJ4017" s="6"/>
      <c r="AK4017" s="6"/>
      <c r="AL4017" s="6"/>
      <c r="AM4017" s="6"/>
      <c r="AN4017" s="6"/>
      <c r="AO4017" s="6"/>
      <c r="AP4017" s="6"/>
      <c r="AQ4017" s="6"/>
      <c r="AR4017" s="6"/>
      <c r="AS4017" s="6"/>
      <c r="AT4017" s="6"/>
    </row>
    <row r="4018" spans="1:46" ht="15.75" customHeight="1" x14ac:dyDescent="0.35">
      <c r="A4018" s="10"/>
      <c r="B4018" s="6"/>
      <c r="C4018" s="6"/>
      <c r="D4018" s="11"/>
      <c r="E4018" s="6"/>
      <c r="F4018" s="5"/>
      <c r="G4018" s="5"/>
      <c r="H4018" s="6"/>
      <c r="I4018" s="6"/>
      <c r="J4018" s="5"/>
      <c r="K4018" s="11"/>
      <c r="L4018" s="12"/>
      <c r="M4018" s="12"/>
      <c r="N4018" s="3"/>
      <c r="O4018" s="6"/>
      <c r="P4018" s="3"/>
      <c r="Q4018" s="6"/>
      <c r="R4018" s="6"/>
      <c r="S4018" s="6"/>
      <c r="T4018" s="5"/>
      <c r="U4018" s="5"/>
      <c r="V4018" s="5"/>
      <c r="W4018" s="12"/>
      <c r="X4018" s="5"/>
      <c r="Y4018" s="12"/>
      <c r="Z4018" s="5"/>
      <c r="AA4018" s="5"/>
      <c r="AB4018" s="5"/>
      <c r="AC4018" s="5"/>
      <c r="AD4018" s="5"/>
      <c r="AE4018" s="5"/>
      <c r="AF4018" s="6"/>
      <c r="AG4018" s="6"/>
      <c r="AH4018" s="6"/>
      <c r="AI4018" s="6"/>
      <c r="AJ4018" s="6"/>
      <c r="AK4018" s="6"/>
      <c r="AL4018" s="6"/>
      <c r="AM4018" s="6"/>
      <c r="AN4018" s="6"/>
      <c r="AO4018" s="6"/>
      <c r="AP4018" s="6"/>
      <c r="AQ4018" s="6"/>
      <c r="AR4018" s="6"/>
      <c r="AS4018" s="6"/>
      <c r="AT4018" s="6"/>
    </row>
    <row r="4019" spans="1:46" ht="15.75" customHeight="1" x14ac:dyDescent="0.35">
      <c r="A4019" s="10"/>
      <c r="B4019" s="6"/>
      <c r="C4019" s="6"/>
      <c r="D4019" s="11"/>
      <c r="E4019" s="6"/>
      <c r="F4019" s="5"/>
      <c r="G4019" s="5"/>
      <c r="H4019" s="6"/>
      <c r="I4019" s="6"/>
      <c r="J4019" s="5"/>
      <c r="K4019" s="11"/>
      <c r="L4019" s="12"/>
      <c r="M4019" s="12"/>
      <c r="N4019" s="3"/>
      <c r="O4019" s="6"/>
      <c r="P4019" s="3"/>
      <c r="Q4019" s="6"/>
      <c r="R4019" s="6"/>
      <c r="S4019" s="6"/>
      <c r="T4019" s="5"/>
      <c r="U4019" s="5"/>
      <c r="V4019" s="5"/>
      <c r="W4019" s="12"/>
      <c r="X4019" s="5"/>
      <c r="Y4019" s="12"/>
      <c r="Z4019" s="5"/>
      <c r="AA4019" s="5"/>
      <c r="AB4019" s="5"/>
      <c r="AC4019" s="5"/>
      <c r="AD4019" s="5"/>
      <c r="AE4019" s="5"/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</row>
    <row r="4020" spans="1:46" ht="15.75" customHeight="1" x14ac:dyDescent="0.35">
      <c r="A4020" s="10"/>
      <c r="B4020" s="6"/>
      <c r="C4020" s="6"/>
      <c r="D4020" s="11"/>
      <c r="E4020" s="6"/>
      <c r="F4020" s="5"/>
      <c r="G4020" s="5"/>
      <c r="H4020" s="6"/>
      <c r="I4020" s="6"/>
      <c r="J4020" s="5"/>
      <c r="K4020" s="11"/>
      <c r="L4020" s="12"/>
      <c r="M4020" s="12"/>
      <c r="N4020" s="3"/>
      <c r="O4020" s="6"/>
      <c r="P4020" s="3"/>
      <c r="Q4020" s="6"/>
      <c r="R4020" s="6"/>
      <c r="S4020" s="6"/>
      <c r="T4020" s="5"/>
      <c r="U4020" s="5"/>
      <c r="V4020" s="5"/>
      <c r="W4020" s="12"/>
      <c r="X4020" s="5"/>
      <c r="Y4020" s="12"/>
      <c r="Z4020" s="5"/>
      <c r="AA4020" s="5"/>
      <c r="AB4020" s="5"/>
      <c r="AC4020" s="5"/>
      <c r="AD4020" s="5"/>
      <c r="AE4020" s="5"/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  <c r="AS4020" s="6"/>
      <c r="AT4020" s="6"/>
    </row>
    <row r="4021" spans="1:46" ht="15.75" customHeight="1" x14ac:dyDescent="0.35">
      <c r="A4021" s="10"/>
      <c r="B4021" s="6"/>
      <c r="C4021" s="6"/>
      <c r="D4021" s="11"/>
      <c r="E4021" s="6"/>
      <c r="F4021" s="5"/>
      <c r="G4021" s="5"/>
      <c r="H4021" s="6"/>
      <c r="I4021" s="6"/>
      <c r="J4021" s="5"/>
      <c r="K4021" s="11"/>
      <c r="L4021" s="12"/>
      <c r="M4021" s="12"/>
      <c r="N4021" s="3"/>
      <c r="O4021" s="6"/>
      <c r="P4021" s="3"/>
      <c r="Q4021" s="6"/>
      <c r="R4021" s="6"/>
      <c r="S4021" s="6"/>
      <c r="T4021" s="5"/>
      <c r="U4021" s="5"/>
      <c r="V4021" s="5"/>
      <c r="W4021" s="12"/>
      <c r="X4021" s="5"/>
      <c r="Y4021" s="12"/>
      <c r="Z4021" s="5"/>
      <c r="AA4021" s="5"/>
      <c r="AB4021" s="5"/>
      <c r="AC4021" s="5"/>
      <c r="AD4021" s="5"/>
      <c r="AE4021" s="5"/>
      <c r="AF4021" s="6"/>
      <c r="AG4021" s="6"/>
      <c r="AH4021" s="6"/>
      <c r="AI4021" s="6"/>
      <c r="AJ4021" s="6"/>
      <c r="AK4021" s="6"/>
      <c r="AL4021" s="6"/>
      <c r="AM4021" s="6"/>
      <c r="AN4021" s="6"/>
      <c r="AO4021" s="6"/>
      <c r="AP4021" s="6"/>
      <c r="AQ4021" s="6"/>
      <c r="AR4021" s="6"/>
      <c r="AS4021" s="6"/>
      <c r="AT4021" s="6"/>
    </row>
    <row r="4022" spans="1:46" ht="15.75" customHeight="1" x14ac:dyDescent="0.35">
      <c r="A4022" s="10"/>
      <c r="B4022" s="6"/>
      <c r="C4022" s="6"/>
      <c r="D4022" s="11"/>
      <c r="E4022" s="6"/>
      <c r="F4022" s="5"/>
      <c r="G4022" s="5"/>
      <c r="H4022" s="6"/>
      <c r="I4022" s="6"/>
      <c r="J4022" s="5"/>
      <c r="K4022" s="11"/>
      <c r="L4022" s="12"/>
      <c r="M4022" s="12"/>
      <c r="N4022" s="3"/>
      <c r="O4022" s="6"/>
      <c r="P4022" s="3"/>
      <c r="Q4022" s="6"/>
      <c r="R4022" s="6"/>
      <c r="S4022" s="6"/>
      <c r="T4022" s="5"/>
      <c r="U4022" s="5"/>
      <c r="V4022" s="5"/>
      <c r="W4022" s="12"/>
      <c r="X4022" s="5"/>
      <c r="Y4022" s="12"/>
      <c r="Z4022" s="5"/>
      <c r="AA4022" s="5"/>
      <c r="AB4022" s="5"/>
      <c r="AC4022" s="5"/>
      <c r="AD4022" s="5"/>
      <c r="AE4022" s="5"/>
      <c r="AF4022" s="6"/>
      <c r="AG4022" s="6"/>
      <c r="AH4022" s="6"/>
      <c r="AI4022" s="6"/>
      <c r="AJ4022" s="6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</row>
    <row r="4023" spans="1:46" ht="15.75" customHeight="1" x14ac:dyDescent="0.35">
      <c r="A4023" s="10"/>
      <c r="B4023" s="6"/>
      <c r="C4023" s="6"/>
      <c r="D4023" s="11"/>
      <c r="E4023" s="6"/>
      <c r="F4023" s="5"/>
      <c r="G4023" s="5"/>
      <c r="H4023" s="6"/>
      <c r="I4023" s="6"/>
      <c r="J4023" s="5"/>
      <c r="K4023" s="11"/>
      <c r="L4023" s="12"/>
      <c r="M4023" s="12"/>
      <c r="N4023" s="3"/>
      <c r="O4023" s="6"/>
      <c r="P4023" s="3"/>
      <c r="Q4023" s="6"/>
      <c r="R4023" s="6"/>
      <c r="S4023" s="6"/>
      <c r="T4023" s="5"/>
      <c r="U4023" s="5"/>
      <c r="V4023" s="5"/>
      <c r="W4023" s="12"/>
      <c r="X4023" s="5"/>
      <c r="Y4023" s="12"/>
      <c r="Z4023" s="5"/>
      <c r="AA4023" s="5"/>
      <c r="AB4023" s="5"/>
      <c r="AC4023" s="5"/>
      <c r="AD4023" s="5"/>
      <c r="AE4023" s="5"/>
      <c r="AF4023" s="6"/>
      <c r="AG4023" s="6"/>
      <c r="AH4023" s="6"/>
      <c r="AI4023" s="6"/>
      <c r="AJ4023" s="6"/>
      <c r="AK4023" s="6"/>
      <c r="AL4023" s="6"/>
      <c r="AM4023" s="6"/>
      <c r="AN4023" s="6"/>
      <c r="AO4023" s="6"/>
      <c r="AP4023" s="6"/>
      <c r="AQ4023" s="6"/>
      <c r="AR4023" s="6"/>
      <c r="AS4023" s="6"/>
      <c r="AT4023" s="6"/>
    </row>
    <row r="4024" spans="1:46" ht="15.75" customHeight="1" x14ac:dyDescent="0.35">
      <c r="A4024" s="10"/>
      <c r="B4024" s="6"/>
      <c r="C4024" s="6"/>
      <c r="D4024" s="11"/>
      <c r="E4024" s="6"/>
      <c r="F4024" s="5"/>
      <c r="G4024" s="5"/>
      <c r="H4024" s="6"/>
      <c r="I4024" s="6"/>
      <c r="J4024" s="5"/>
      <c r="K4024" s="11"/>
      <c r="L4024" s="12"/>
      <c r="M4024" s="12"/>
      <c r="N4024" s="3"/>
      <c r="O4024" s="6"/>
      <c r="P4024" s="3"/>
      <c r="Q4024" s="6"/>
      <c r="R4024" s="6"/>
      <c r="S4024" s="6"/>
      <c r="T4024" s="5"/>
      <c r="U4024" s="5"/>
      <c r="V4024" s="5"/>
      <c r="W4024" s="12"/>
      <c r="X4024" s="5"/>
      <c r="Y4024" s="12"/>
      <c r="Z4024" s="5"/>
      <c r="AA4024" s="5"/>
      <c r="AB4024" s="5"/>
      <c r="AC4024" s="5"/>
      <c r="AD4024" s="5"/>
      <c r="AE4024" s="5"/>
      <c r="AF4024" s="6"/>
      <c r="AG4024" s="6"/>
      <c r="AH4024" s="6"/>
      <c r="AI4024" s="6"/>
      <c r="AJ4024" s="6"/>
      <c r="AK4024" s="6"/>
      <c r="AL4024" s="6"/>
      <c r="AM4024" s="6"/>
      <c r="AN4024" s="6"/>
      <c r="AO4024" s="6"/>
      <c r="AP4024" s="6"/>
      <c r="AQ4024" s="6"/>
      <c r="AR4024" s="6"/>
      <c r="AS4024" s="6"/>
      <c r="AT4024" s="6"/>
    </row>
    <row r="4025" spans="1:46" ht="15.75" customHeight="1" x14ac:dyDescent="0.35">
      <c r="A4025" s="10"/>
      <c r="B4025" s="6"/>
      <c r="C4025" s="6"/>
      <c r="D4025" s="11"/>
      <c r="E4025" s="6"/>
      <c r="F4025" s="5"/>
      <c r="G4025" s="5"/>
      <c r="H4025" s="6"/>
      <c r="I4025" s="6"/>
      <c r="J4025" s="5"/>
      <c r="K4025" s="11"/>
      <c r="L4025" s="12"/>
      <c r="M4025" s="12"/>
      <c r="N4025" s="3"/>
      <c r="O4025" s="6"/>
      <c r="P4025" s="3"/>
      <c r="Q4025" s="6"/>
      <c r="R4025" s="6"/>
      <c r="S4025" s="6"/>
      <c r="T4025" s="5"/>
      <c r="U4025" s="5"/>
      <c r="V4025" s="5"/>
      <c r="W4025" s="12"/>
      <c r="X4025" s="5"/>
      <c r="Y4025" s="12"/>
      <c r="Z4025" s="5"/>
      <c r="AA4025" s="5"/>
      <c r="AB4025" s="5"/>
      <c r="AC4025" s="5"/>
      <c r="AD4025" s="5"/>
      <c r="AE4025" s="5"/>
      <c r="AF4025" s="6"/>
      <c r="AG4025" s="6"/>
      <c r="AH4025" s="6"/>
      <c r="AI4025" s="6"/>
      <c r="AJ4025" s="6"/>
      <c r="AK4025" s="6"/>
      <c r="AL4025" s="6"/>
      <c r="AM4025" s="6"/>
      <c r="AN4025" s="6"/>
      <c r="AO4025" s="6"/>
      <c r="AP4025" s="6"/>
      <c r="AQ4025" s="6"/>
      <c r="AR4025" s="6"/>
      <c r="AS4025" s="6"/>
      <c r="AT4025" s="6"/>
    </row>
    <row r="4026" spans="1:46" ht="15.75" customHeight="1" x14ac:dyDescent="0.35">
      <c r="A4026" s="10"/>
      <c r="B4026" s="6"/>
      <c r="C4026" s="6"/>
      <c r="D4026" s="11"/>
      <c r="E4026" s="6"/>
      <c r="F4026" s="5"/>
      <c r="G4026" s="5"/>
      <c r="H4026" s="6"/>
      <c r="I4026" s="6"/>
      <c r="J4026" s="5"/>
      <c r="K4026" s="11"/>
      <c r="L4026" s="12"/>
      <c r="M4026" s="12"/>
      <c r="N4026" s="3"/>
      <c r="O4026" s="6"/>
      <c r="P4026" s="3"/>
      <c r="Q4026" s="6"/>
      <c r="R4026" s="6"/>
      <c r="S4026" s="6"/>
      <c r="T4026" s="5"/>
      <c r="U4026" s="5"/>
      <c r="V4026" s="5"/>
      <c r="W4026" s="12"/>
      <c r="X4026" s="5"/>
      <c r="Y4026" s="12"/>
      <c r="Z4026" s="5"/>
      <c r="AA4026" s="5"/>
      <c r="AB4026" s="5"/>
      <c r="AC4026" s="5"/>
      <c r="AD4026" s="5"/>
      <c r="AE4026" s="5"/>
      <c r="AF4026" s="6"/>
      <c r="AG4026" s="6"/>
      <c r="AH4026" s="6"/>
      <c r="AI4026" s="6"/>
      <c r="AJ4026" s="6"/>
      <c r="AK4026" s="6"/>
      <c r="AL4026" s="6"/>
      <c r="AM4026" s="6"/>
      <c r="AN4026" s="6"/>
      <c r="AO4026" s="6"/>
      <c r="AP4026" s="6"/>
      <c r="AQ4026" s="6"/>
      <c r="AR4026" s="6"/>
      <c r="AS4026" s="6"/>
      <c r="AT4026" s="6"/>
    </row>
    <row r="4027" spans="1:46" ht="15.75" customHeight="1" x14ac:dyDescent="0.35">
      <c r="A4027" s="10"/>
      <c r="B4027" s="6"/>
      <c r="C4027" s="6"/>
      <c r="D4027" s="11"/>
      <c r="E4027" s="6"/>
      <c r="F4027" s="5"/>
      <c r="G4027" s="5"/>
      <c r="H4027" s="6"/>
      <c r="I4027" s="6"/>
      <c r="J4027" s="5"/>
      <c r="K4027" s="11"/>
      <c r="L4027" s="12"/>
      <c r="M4027" s="12"/>
      <c r="N4027" s="3"/>
      <c r="O4027" s="6"/>
      <c r="P4027" s="3"/>
      <c r="Q4027" s="6"/>
      <c r="R4027" s="6"/>
      <c r="S4027" s="6"/>
      <c r="T4027" s="5"/>
      <c r="U4027" s="5"/>
      <c r="V4027" s="5"/>
      <c r="W4027" s="12"/>
      <c r="X4027" s="5"/>
      <c r="Y4027" s="12"/>
      <c r="Z4027" s="5"/>
      <c r="AA4027" s="5"/>
      <c r="AB4027" s="5"/>
      <c r="AC4027" s="5"/>
      <c r="AD4027" s="5"/>
      <c r="AE4027" s="5"/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</row>
    <row r="4028" spans="1:46" ht="15.75" customHeight="1" x14ac:dyDescent="0.35">
      <c r="A4028" s="10"/>
      <c r="B4028" s="6"/>
      <c r="C4028" s="6"/>
      <c r="D4028" s="11"/>
      <c r="E4028" s="6"/>
      <c r="F4028" s="5"/>
      <c r="G4028" s="5"/>
      <c r="H4028" s="6"/>
      <c r="I4028" s="6"/>
      <c r="J4028" s="5"/>
      <c r="K4028" s="11"/>
      <c r="L4028" s="12"/>
      <c r="M4028" s="12"/>
      <c r="N4028" s="3"/>
      <c r="O4028" s="6"/>
      <c r="P4028" s="3"/>
      <c r="Q4028" s="6"/>
      <c r="R4028" s="6"/>
      <c r="S4028" s="6"/>
      <c r="T4028" s="5"/>
      <c r="U4028" s="5"/>
      <c r="V4028" s="5"/>
      <c r="W4028" s="12"/>
      <c r="X4028" s="5"/>
      <c r="Y4028" s="12"/>
      <c r="Z4028" s="5"/>
      <c r="AA4028" s="5"/>
      <c r="AB4028" s="5"/>
      <c r="AC4028" s="5"/>
      <c r="AD4028" s="5"/>
      <c r="AE4028" s="5"/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</row>
    <row r="4029" spans="1:46" ht="15.75" customHeight="1" x14ac:dyDescent="0.35">
      <c r="A4029" s="10"/>
      <c r="B4029" s="6"/>
      <c r="C4029" s="6"/>
      <c r="D4029" s="11"/>
      <c r="E4029" s="6"/>
      <c r="F4029" s="5"/>
      <c r="G4029" s="5"/>
      <c r="H4029" s="6"/>
      <c r="I4029" s="6"/>
      <c r="J4029" s="5"/>
      <c r="K4029" s="11"/>
      <c r="L4029" s="12"/>
      <c r="M4029" s="12"/>
      <c r="N4029" s="3"/>
      <c r="O4029" s="6"/>
      <c r="P4029" s="3"/>
      <c r="Q4029" s="6"/>
      <c r="R4029" s="6"/>
      <c r="S4029" s="6"/>
      <c r="T4029" s="5"/>
      <c r="U4029" s="5"/>
      <c r="V4029" s="5"/>
      <c r="W4029" s="12"/>
      <c r="X4029" s="5"/>
      <c r="Y4029" s="12"/>
      <c r="Z4029" s="5"/>
      <c r="AA4029" s="5"/>
      <c r="AB4029" s="5"/>
      <c r="AC4029" s="5"/>
      <c r="AD4029" s="5"/>
      <c r="AE4029" s="5"/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  <c r="AS4029" s="6"/>
      <c r="AT4029" s="6"/>
    </row>
    <row r="4030" spans="1:46" ht="15.75" customHeight="1" x14ac:dyDescent="0.35">
      <c r="A4030" s="10"/>
      <c r="B4030" s="6"/>
      <c r="C4030" s="6"/>
      <c r="D4030" s="11"/>
      <c r="E4030" s="6"/>
      <c r="F4030" s="5"/>
      <c r="G4030" s="5"/>
      <c r="H4030" s="6"/>
      <c r="I4030" s="6"/>
      <c r="J4030" s="5"/>
      <c r="K4030" s="11"/>
      <c r="L4030" s="12"/>
      <c r="M4030" s="12"/>
      <c r="N4030" s="3"/>
      <c r="O4030" s="6"/>
      <c r="P4030" s="3"/>
      <c r="Q4030" s="6"/>
      <c r="R4030" s="6"/>
      <c r="S4030" s="6"/>
      <c r="T4030" s="5"/>
      <c r="U4030" s="5"/>
      <c r="V4030" s="5"/>
      <c r="W4030" s="12"/>
      <c r="X4030" s="5"/>
      <c r="Y4030" s="12"/>
      <c r="Z4030" s="5"/>
      <c r="AA4030" s="5"/>
      <c r="AB4030" s="5"/>
      <c r="AC4030" s="5"/>
      <c r="AD4030" s="5"/>
      <c r="AE4030" s="5"/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</row>
    <row r="4031" spans="1:46" ht="15.75" customHeight="1" x14ac:dyDescent="0.35">
      <c r="A4031" s="10"/>
      <c r="B4031" s="6"/>
      <c r="C4031" s="6"/>
      <c r="D4031" s="11"/>
      <c r="E4031" s="6"/>
      <c r="F4031" s="5"/>
      <c r="G4031" s="5"/>
      <c r="H4031" s="6"/>
      <c r="I4031" s="6"/>
      <c r="J4031" s="5"/>
      <c r="K4031" s="11"/>
      <c r="L4031" s="12"/>
      <c r="M4031" s="12"/>
      <c r="N4031" s="3"/>
      <c r="O4031" s="6"/>
      <c r="P4031" s="3"/>
      <c r="Q4031" s="6"/>
      <c r="R4031" s="6"/>
      <c r="S4031" s="6"/>
      <c r="T4031" s="5"/>
      <c r="U4031" s="5"/>
      <c r="V4031" s="5"/>
      <c r="W4031" s="12"/>
      <c r="X4031" s="5"/>
      <c r="Y4031" s="12"/>
      <c r="Z4031" s="5"/>
      <c r="AA4031" s="5"/>
      <c r="AB4031" s="5"/>
      <c r="AC4031" s="5"/>
      <c r="AD4031" s="5"/>
      <c r="AE4031" s="5"/>
      <c r="AF4031" s="6"/>
      <c r="AG4031" s="6"/>
      <c r="AH4031" s="6"/>
      <c r="AI4031" s="6"/>
      <c r="AJ4031" s="6"/>
      <c r="AK4031" s="6"/>
      <c r="AL4031" s="6"/>
      <c r="AM4031" s="6"/>
      <c r="AN4031" s="6"/>
      <c r="AO4031" s="6"/>
      <c r="AP4031" s="6"/>
      <c r="AQ4031" s="6"/>
      <c r="AR4031" s="6"/>
      <c r="AS4031" s="6"/>
      <c r="AT4031" s="6"/>
    </row>
    <row r="4032" spans="1:46" ht="15.75" customHeight="1" x14ac:dyDescent="0.35">
      <c r="A4032" s="10"/>
      <c r="B4032" s="6"/>
      <c r="C4032" s="6"/>
      <c r="D4032" s="11"/>
      <c r="E4032" s="6"/>
      <c r="F4032" s="5"/>
      <c r="G4032" s="5"/>
      <c r="H4032" s="6"/>
      <c r="I4032" s="6"/>
      <c r="J4032" s="5"/>
      <c r="K4032" s="11"/>
      <c r="L4032" s="12"/>
      <c r="M4032" s="12"/>
      <c r="N4032" s="3"/>
      <c r="O4032" s="6"/>
      <c r="P4032" s="3"/>
      <c r="Q4032" s="6"/>
      <c r="R4032" s="6"/>
      <c r="S4032" s="6"/>
      <c r="T4032" s="5"/>
      <c r="U4032" s="5"/>
      <c r="V4032" s="5"/>
      <c r="W4032" s="12"/>
      <c r="X4032" s="5"/>
      <c r="Y4032" s="12"/>
      <c r="Z4032" s="5"/>
      <c r="AA4032" s="5"/>
      <c r="AB4032" s="5"/>
      <c r="AC4032" s="5"/>
      <c r="AD4032" s="5"/>
      <c r="AE4032" s="5"/>
      <c r="AF4032" s="6"/>
      <c r="AG4032" s="6"/>
      <c r="AH4032" s="6"/>
      <c r="AI4032" s="6"/>
      <c r="AJ4032" s="6"/>
      <c r="AK4032" s="6"/>
      <c r="AL4032" s="6"/>
      <c r="AM4032" s="6"/>
      <c r="AN4032" s="6"/>
      <c r="AO4032" s="6"/>
      <c r="AP4032" s="6"/>
      <c r="AQ4032" s="6"/>
      <c r="AR4032" s="6"/>
      <c r="AS4032" s="6"/>
      <c r="AT4032" s="6"/>
    </row>
    <row r="4033" spans="1:46" ht="15.75" customHeight="1" x14ac:dyDescent="0.35">
      <c r="A4033" s="10"/>
      <c r="B4033" s="6"/>
      <c r="C4033" s="6"/>
      <c r="D4033" s="11"/>
      <c r="E4033" s="6"/>
      <c r="F4033" s="5"/>
      <c r="G4033" s="5"/>
      <c r="H4033" s="6"/>
      <c r="I4033" s="6"/>
      <c r="J4033" s="5"/>
      <c r="K4033" s="11"/>
      <c r="L4033" s="12"/>
      <c r="M4033" s="12"/>
      <c r="N4033" s="3"/>
      <c r="O4033" s="6"/>
      <c r="P4033" s="3"/>
      <c r="Q4033" s="6"/>
      <c r="R4033" s="6"/>
      <c r="S4033" s="6"/>
      <c r="T4033" s="5"/>
      <c r="U4033" s="5"/>
      <c r="V4033" s="5"/>
      <c r="W4033" s="12"/>
      <c r="X4033" s="5"/>
      <c r="Y4033" s="12"/>
      <c r="Z4033" s="5"/>
      <c r="AA4033" s="5"/>
      <c r="AB4033" s="5"/>
      <c r="AC4033" s="5"/>
      <c r="AD4033" s="5"/>
      <c r="AE4033" s="5"/>
      <c r="AF4033" s="6"/>
      <c r="AG4033" s="6"/>
      <c r="AH4033" s="6"/>
      <c r="AI4033" s="6"/>
      <c r="AJ4033" s="6"/>
      <c r="AK4033" s="6"/>
      <c r="AL4033" s="6"/>
      <c r="AM4033" s="6"/>
      <c r="AN4033" s="6"/>
      <c r="AO4033" s="6"/>
      <c r="AP4033" s="6"/>
      <c r="AQ4033" s="6"/>
      <c r="AR4033" s="6"/>
      <c r="AS4033" s="6"/>
      <c r="AT4033" s="6"/>
    </row>
    <row r="4034" spans="1:46" ht="15.75" customHeight="1" x14ac:dyDescent="0.35">
      <c r="A4034" s="10"/>
      <c r="B4034" s="6"/>
      <c r="C4034" s="6"/>
      <c r="D4034" s="11"/>
      <c r="E4034" s="6"/>
      <c r="F4034" s="5"/>
      <c r="G4034" s="5"/>
      <c r="H4034" s="6"/>
      <c r="I4034" s="6"/>
      <c r="J4034" s="5"/>
      <c r="K4034" s="11"/>
      <c r="L4034" s="12"/>
      <c r="M4034" s="12"/>
      <c r="N4034" s="3"/>
      <c r="O4034" s="6"/>
      <c r="P4034" s="3"/>
      <c r="Q4034" s="6"/>
      <c r="R4034" s="6"/>
      <c r="S4034" s="6"/>
      <c r="T4034" s="5"/>
      <c r="U4034" s="5"/>
      <c r="V4034" s="5"/>
      <c r="W4034" s="12"/>
      <c r="X4034" s="5"/>
      <c r="Y4034" s="12"/>
      <c r="Z4034" s="5"/>
      <c r="AA4034" s="5"/>
      <c r="AB4034" s="5"/>
      <c r="AC4034" s="5"/>
      <c r="AD4034" s="5"/>
      <c r="AE4034" s="5"/>
      <c r="AF4034" s="6"/>
      <c r="AG4034" s="6"/>
      <c r="AH4034" s="6"/>
      <c r="AI4034" s="6"/>
      <c r="AJ4034" s="6"/>
      <c r="AK4034" s="6"/>
      <c r="AL4034" s="6"/>
      <c r="AM4034" s="6"/>
      <c r="AN4034" s="6"/>
      <c r="AO4034" s="6"/>
      <c r="AP4034" s="6"/>
      <c r="AQ4034" s="6"/>
      <c r="AR4034" s="6"/>
      <c r="AS4034" s="6"/>
      <c r="AT4034" s="6"/>
    </row>
    <row r="4035" spans="1:46" ht="15.75" customHeight="1" x14ac:dyDescent="0.35">
      <c r="A4035" s="10"/>
      <c r="B4035" s="6"/>
      <c r="C4035" s="6"/>
      <c r="D4035" s="11"/>
      <c r="E4035" s="6"/>
      <c r="F4035" s="5"/>
      <c r="G4035" s="5"/>
      <c r="H4035" s="6"/>
      <c r="I4035" s="6"/>
      <c r="J4035" s="5"/>
      <c r="K4035" s="11"/>
      <c r="L4035" s="12"/>
      <c r="M4035" s="12"/>
      <c r="N4035" s="3"/>
      <c r="O4035" s="6"/>
      <c r="P4035" s="3"/>
      <c r="Q4035" s="6"/>
      <c r="R4035" s="6"/>
      <c r="S4035" s="6"/>
      <c r="T4035" s="5"/>
      <c r="U4035" s="5"/>
      <c r="V4035" s="5"/>
      <c r="W4035" s="12"/>
      <c r="X4035" s="5"/>
      <c r="Y4035" s="12"/>
      <c r="Z4035" s="5"/>
      <c r="AA4035" s="5"/>
      <c r="AB4035" s="5"/>
      <c r="AC4035" s="5"/>
      <c r="AD4035" s="5"/>
      <c r="AE4035" s="5"/>
      <c r="AF4035" s="6"/>
      <c r="AG4035" s="6"/>
      <c r="AH4035" s="6"/>
      <c r="AI4035" s="6"/>
      <c r="AJ4035" s="6"/>
      <c r="AK4035" s="6"/>
      <c r="AL4035" s="6"/>
      <c r="AM4035" s="6"/>
      <c r="AN4035" s="6"/>
      <c r="AO4035" s="6"/>
      <c r="AP4035" s="6"/>
      <c r="AQ4035" s="6"/>
      <c r="AR4035" s="6"/>
      <c r="AS4035" s="6"/>
      <c r="AT4035" s="6"/>
    </row>
    <row r="4036" spans="1:46" ht="15.75" customHeight="1" x14ac:dyDescent="0.35">
      <c r="A4036" s="10"/>
      <c r="B4036" s="6"/>
      <c r="C4036" s="6"/>
      <c r="D4036" s="11"/>
      <c r="E4036" s="6"/>
      <c r="F4036" s="5"/>
      <c r="G4036" s="5"/>
      <c r="H4036" s="6"/>
      <c r="I4036" s="6"/>
      <c r="J4036" s="5"/>
      <c r="K4036" s="11"/>
      <c r="L4036" s="12"/>
      <c r="M4036" s="12"/>
      <c r="N4036" s="3"/>
      <c r="O4036" s="6"/>
      <c r="P4036" s="3"/>
      <c r="Q4036" s="6"/>
      <c r="R4036" s="6"/>
      <c r="S4036" s="6"/>
      <c r="T4036" s="5"/>
      <c r="U4036" s="5"/>
      <c r="V4036" s="5"/>
      <c r="W4036" s="12"/>
      <c r="X4036" s="5"/>
      <c r="Y4036" s="12"/>
      <c r="Z4036" s="5"/>
      <c r="AA4036" s="5"/>
      <c r="AB4036" s="5"/>
      <c r="AC4036" s="5"/>
      <c r="AD4036" s="5"/>
      <c r="AE4036" s="5"/>
      <c r="AF4036" s="6"/>
      <c r="AG4036" s="6"/>
      <c r="AH4036" s="6"/>
      <c r="AI4036" s="6"/>
      <c r="AJ4036" s="6"/>
      <c r="AK4036" s="6"/>
      <c r="AL4036" s="6"/>
      <c r="AM4036" s="6"/>
      <c r="AN4036" s="6"/>
      <c r="AO4036" s="6"/>
      <c r="AP4036" s="6"/>
      <c r="AQ4036" s="6"/>
      <c r="AR4036" s="6"/>
      <c r="AS4036" s="6"/>
      <c r="AT4036" s="6"/>
    </row>
    <row r="4037" spans="1:46" ht="15.75" customHeight="1" x14ac:dyDescent="0.35">
      <c r="A4037" s="10"/>
      <c r="B4037" s="6"/>
      <c r="C4037" s="6"/>
      <c r="D4037" s="11"/>
      <c r="E4037" s="6"/>
      <c r="F4037" s="5"/>
      <c r="G4037" s="5"/>
      <c r="H4037" s="6"/>
      <c r="I4037" s="6"/>
      <c r="J4037" s="5"/>
      <c r="K4037" s="11"/>
      <c r="L4037" s="12"/>
      <c r="M4037" s="12"/>
      <c r="N4037" s="3"/>
      <c r="O4037" s="6"/>
      <c r="P4037" s="3"/>
      <c r="Q4037" s="6"/>
      <c r="R4037" s="6"/>
      <c r="S4037" s="6"/>
      <c r="T4037" s="5"/>
      <c r="U4037" s="5"/>
      <c r="V4037" s="5"/>
      <c r="W4037" s="12"/>
      <c r="X4037" s="5"/>
      <c r="Y4037" s="12"/>
      <c r="Z4037" s="5"/>
      <c r="AA4037" s="5"/>
      <c r="AB4037" s="5"/>
      <c r="AC4037" s="5"/>
      <c r="AD4037" s="5"/>
      <c r="AE4037" s="5"/>
      <c r="AF4037" s="6"/>
      <c r="AG4037" s="6"/>
      <c r="AH4037" s="6"/>
      <c r="AI4037" s="6"/>
      <c r="AJ4037" s="6"/>
      <c r="AK4037" s="6"/>
      <c r="AL4037" s="6"/>
      <c r="AM4037" s="6"/>
      <c r="AN4037" s="6"/>
      <c r="AO4037" s="6"/>
      <c r="AP4037" s="6"/>
      <c r="AQ4037" s="6"/>
      <c r="AR4037" s="6"/>
      <c r="AS4037" s="6"/>
      <c r="AT4037" s="6"/>
    </row>
    <row r="4038" spans="1:46" ht="15.75" customHeight="1" x14ac:dyDescent="0.35">
      <c r="A4038" s="10"/>
      <c r="B4038" s="6"/>
      <c r="C4038" s="6"/>
      <c r="D4038" s="11"/>
      <c r="E4038" s="6"/>
      <c r="F4038" s="5"/>
      <c r="G4038" s="5"/>
      <c r="H4038" s="6"/>
      <c r="I4038" s="6"/>
      <c r="J4038" s="5"/>
      <c r="K4038" s="11"/>
      <c r="L4038" s="12"/>
      <c r="M4038" s="12"/>
      <c r="N4038" s="3"/>
      <c r="O4038" s="6"/>
      <c r="P4038" s="3"/>
      <c r="Q4038" s="6"/>
      <c r="R4038" s="6"/>
      <c r="S4038" s="6"/>
      <c r="T4038" s="5"/>
      <c r="U4038" s="5"/>
      <c r="V4038" s="5"/>
      <c r="W4038" s="12"/>
      <c r="X4038" s="5"/>
      <c r="Y4038" s="12"/>
      <c r="Z4038" s="5"/>
      <c r="AA4038" s="5"/>
      <c r="AB4038" s="5"/>
      <c r="AC4038" s="5"/>
      <c r="AD4038" s="5"/>
      <c r="AE4038" s="5"/>
      <c r="AF4038" s="6"/>
      <c r="AG4038" s="6"/>
      <c r="AH4038" s="6"/>
      <c r="AI4038" s="6"/>
      <c r="AJ4038" s="6"/>
      <c r="AK4038" s="6"/>
      <c r="AL4038" s="6"/>
      <c r="AM4038" s="6"/>
      <c r="AN4038" s="6"/>
      <c r="AO4038" s="6"/>
      <c r="AP4038" s="6"/>
      <c r="AQ4038" s="6"/>
      <c r="AR4038" s="6"/>
      <c r="AS4038" s="6"/>
      <c r="AT4038" s="6"/>
    </row>
    <row r="4039" spans="1:46" ht="15.75" customHeight="1" x14ac:dyDescent="0.35">
      <c r="A4039" s="10"/>
      <c r="B4039" s="6"/>
      <c r="C4039" s="6"/>
      <c r="D4039" s="11"/>
      <c r="E4039" s="6"/>
      <c r="F4039" s="5"/>
      <c r="G4039" s="5"/>
      <c r="H4039" s="6"/>
      <c r="I4039" s="6"/>
      <c r="J4039" s="5"/>
      <c r="K4039" s="11"/>
      <c r="L4039" s="12"/>
      <c r="M4039" s="12"/>
      <c r="N4039" s="3"/>
      <c r="O4039" s="6"/>
      <c r="P4039" s="3"/>
      <c r="Q4039" s="6"/>
      <c r="R4039" s="6"/>
      <c r="S4039" s="6"/>
      <c r="T4039" s="5"/>
      <c r="U4039" s="5"/>
      <c r="V4039" s="5"/>
      <c r="W4039" s="12"/>
      <c r="X4039" s="5"/>
      <c r="Y4039" s="12"/>
      <c r="Z4039" s="5"/>
      <c r="AA4039" s="5"/>
      <c r="AB4039" s="5"/>
      <c r="AC4039" s="5"/>
      <c r="AD4039" s="5"/>
      <c r="AE4039" s="5"/>
      <c r="AF4039" s="6"/>
      <c r="AG4039" s="6"/>
      <c r="AH4039" s="6"/>
      <c r="AI4039" s="6"/>
      <c r="AJ4039" s="6"/>
      <c r="AK4039" s="6"/>
      <c r="AL4039" s="6"/>
      <c r="AM4039" s="6"/>
      <c r="AN4039" s="6"/>
      <c r="AO4039" s="6"/>
      <c r="AP4039" s="6"/>
      <c r="AQ4039" s="6"/>
      <c r="AR4039" s="6"/>
      <c r="AS4039" s="6"/>
      <c r="AT4039" s="6"/>
    </row>
    <row r="4040" spans="1:46" ht="15.75" customHeight="1" x14ac:dyDescent="0.35">
      <c r="A4040" s="10"/>
      <c r="B4040" s="6"/>
      <c r="C4040" s="6"/>
      <c r="D4040" s="11"/>
      <c r="E4040" s="6"/>
      <c r="F4040" s="5"/>
      <c r="G4040" s="5"/>
      <c r="H4040" s="6"/>
      <c r="I4040" s="6"/>
      <c r="J4040" s="5"/>
      <c r="K4040" s="11"/>
      <c r="L4040" s="12"/>
      <c r="M4040" s="12"/>
      <c r="N4040" s="3"/>
      <c r="O4040" s="6"/>
      <c r="P4040" s="3"/>
      <c r="Q4040" s="6"/>
      <c r="R4040" s="6"/>
      <c r="S4040" s="6"/>
      <c r="T4040" s="5"/>
      <c r="U4040" s="5"/>
      <c r="V4040" s="5"/>
      <c r="W4040" s="12"/>
      <c r="X4040" s="5"/>
      <c r="Y4040" s="12"/>
      <c r="Z4040" s="5"/>
      <c r="AA4040" s="5"/>
      <c r="AB4040" s="5"/>
      <c r="AC4040" s="5"/>
      <c r="AD4040" s="5"/>
      <c r="AE4040" s="5"/>
      <c r="AF4040" s="6"/>
      <c r="AG4040" s="6"/>
      <c r="AH4040" s="6"/>
      <c r="AI4040" s="6"/>
      <c r="AJ4040" s="6"/>
      <c r="AK4040" s="6"/>
      <c r="AL4040" s="6"/>
      <c r="AM4040" s="6"/>
      <c r="AN4040" s="6"/>
      <c r="AO4040" s="6"/>
      <c r="AP4040" s="6"/>
      <c r="AQ4040" s="6"/>
      <c r="AR4040" s="6"/>
      <c r="AS4040" s="6"/>
      <c r="AT4040" s="6"/>
    </row>
    <row r="4041" spans="1:46" ht="15.75" customHeight="1" x14ac:dyDescent="0.35">
      <c r="A4041" s="10"/>
      <c r="B4041" s="6"/>
      <c r="C4041" s="6"/>
      <c r="D4041" s="11"/>
      <c r="E4041" s="6"/>
      <c r="F4041" s="5"/>
      <c r="G4041" s="5"/>
      <c r="H4041" s="6"/>
      <c r="I4041" s="6"/>
      <c r="J4041" s="5"/>
      <c r="K4041" s="11"/>
      <c r="L4041" s="12"/>
      <c r="M4041" s="12"/>
      <c r="N4041" s="3"/>
      <c r="O4041" s="6"/>
      <c r="P4041" s="3"/>
      <c r="Q4041" s="6"/>
      <c r="R4041" s="6"/>
      <c r="S4041" s="6"/>
      <c r="T4041" s="5"/>
      <c r="U4041" s="5"/>
      <c r="V4041" s="5"/>
      <c r="W4041" s="12"/>
      <c r="X4041" s="5"/>
      <c r="Y4041" s="12"/>
      <c r="Z4041" s="5"/>
      <c r="AA4041" s="5"/>
      <c r="AB4041" s="5"/>
      <c r="AC4041" s="5"/>
      <c r="AD4041" s="5"/>
      <c r="AE4041" s="5"/>
      <c r="AF4041" s="6"/>
      <c r="AG4041" s="6"/>
      <c r="AH4041" s="6"/>
      <c r="AI4041" s="6"/>
      <c r="AJ4041" s="6"/>
      <c r="AK4041" s="6"/>
      <c r="AL4041" s="6"/>
      <c r="AM4041" s="6"/>
      <c r="AN4041" s="6"/>
      <c r="AO4041" s="6"/>
      <c r="AP4041" s="6"/>
      <c r="AQ4041" s="6"/>
      <c r="AR4041" s="6"/>
      <c r="AS4041" s="6"/>
      <c r="AT4041" s="6"/>
    </row>
    <row r="4042" spans="1:46" ht="15.75" customHeight="1" x14ac:dyDescent="0.35">
      <c r="A4042" s="10"/>
      <c r="B4042" s="6"/>
      <c r="C4042" s="6"/>
      <c r="D4042" s="11"/>
      <c r="E4042" s="6"/>
      <c r="F4042" s="5"/>
      <c r="G4042" s="5"/>
      <c r="H4042" s="6"/>
      <c r="I4042" s="6"/>
      <c r="J4042" s="5"/>
      <c r="K4042" s="11"/>
      <c r="L4042" s="12"/>
      <c r="M4042" s="12"/>
      <c r="N4042" s="3"/>
      <c r="O4042" s="6"/>
      <c r="P4042" s="3"/>
      <c r="Q4042" s="6"/>
      <c r="R4042" s="6"/>
      <c r="S4042" s="6"/>
      <c r="T4042" s="5"/>
      <c r="U4042" s="5"/>
      <c r="V4042" s="5"/>
      <c r="W4042" s="12"/>
      <c r="X4042" s="5"/>
      <c r="Y4042" s="12"/>
      <c r="Z4042" s="5"/>
      <c r="AA4042" s="5"/>
      <c r="AB4042" s="5"/>
      <c r="AC4042" s="5"/>
      <c r="AD4042" s="5"/>
      <c r="AE4042" s="5"/>
      <c r="AF4042" s="6"/>
      <c r="AG4042" s="6"/>
      <c r="AH4042" s="6"/>
      <c r="AI4042" s="6"/>
      <c r="AJ4042" s="6"/>
      <c r="AK4042" s="6"/>
      <c r="AL4042" s="6"/>
      <c r="AM4042" s="6"/>
      <c r="AN4042" s="6"/>
      <c r="AO4042" s="6"/>
      <c r="AP4042" s="6"/>
      <c r="AQ4042" s="6"/>
      <c r="AR4042" s="6"/>
      <c r="AS4042" s="6"/>
      <c r="AT4042" s="6"/>
    </row>
    <row r="4043" spans="1:46" ht="15.75" customHeight="1" x14ac:dyDescent="0.35">
      <c r="A4043" s="10"/>
      <c r="B4043" s="6"/>
      <c r="C4043" s="6"/>
      <c r="D4043" s="11"/>
      <c r="E4043" s="6"/>
      <c r="F4043" s="5"/>
      <c r="G4043" s="5"/>
      <c r="H4043" s="6"/>
      <c r="I4043" s="6"/>
      <c r="J4043" s="5"/>
      <c r="K4043" s="11"/>
      <c r="L4043" s="12"/>
      <c r="M4043" s="12"/>
      <c r="N4043" s="3"/>
      <c r="O4043" s="6"/>
      <c r="P4043" s="3"/>
      <c r="Q4043" s="6"/>
      <c r="R4043" s="6"/>
      <c r="S4043" s="6"/>
      <c r="T4043" s="5"/>
      <c r="U4043" s="5"/>
      <c r="V4043" s="5"/>
      <c r="W4043" s="12"/>
      <c r="X4043" s="5"/>
      <c r="Y4043" s="12"/>
      <c r="Z4043" s="5"/>
      <c r="AA4043" s="5"/>
      <c r="AB4043" s="5"/>
      <c r="AC4043" s="5"/>
      <c r="AD4043" s="5"/>
      <c r="AE4043" s="5"/>
      <c r="AF4043" s="6"/>
      <c r="AG4043" s="6"/>
      <c r="AH4043" s="6"/>
      <c r="AI4043" s="6"/>
      <c r="AJ4043" s="6"/>
      <c r="AK4043" s="6"/>
      <c r="AL4043" s="6"/>
      <c r="AM4043" s="6"/>
      <c r="AN4043" s="6"/>
      <c r="AO4043" s="6"/>
      <c r="AP4043" s="6"/>
      <c r="AQ4043" s="6"/>
      <c r="AR4043" s="6"/>
      <c r="AS4043" s="6"/>
      <c r="AT4043" s="6"/>
    </row>
    <row r="4044" spans="1:46" ht="15.75" customHeight="1" x14ac:dyDescent="0.35">
      <c r="A4044" s="10"/>
      <c r="B4044" s="6"/>
      <c r="C4044" s="6"/>
      <c r="D4044" s="11"/>
      <c r="E4044" s="6"/>
      <c r="F4044" s="5"/>
      <c r="G4044" s="5"/>
      <c r="H4044" s="6"/>
      <c r="I4044" s="6"/>
      <c r="J4044" s="5"/>
      <c r="K4044" s="11"/>
      <c r="L4044" s="12"/>
      <c r="M4044" s="12"/>
      <c r="N4044" s="3"/>
      <c r="O4044" s="6"/>
      <c r="P4044" s="3"/>
      <c r="Q4044" s="6"/>
      <c r="R4044" s="6"/>
      <c r="S4044" s="6"/>
      <c r="T4044" s="5"/>
      <c r="U4044" s="5"/>
      <c r="V4044" s="5"/>
      <c r="W4044" s="12"/>
      <c r="X4044" s="5"/>
      <c r="Y4044" s="12"/>
      <c r="Z4044" s="5"/>
      <c r="AA4044" s="5"/>
      <c r="AB4044" s="5"/>
      <c r="AC4044" s="5"/>
      <c r="AD4044" s="5"/>
      <c r="AE4044" s="5"/>
      <c r="AF4044" s="6"/>
      <c r="AG4044" s="6"/>
      <c r="AH4044" s="6"/>
      <c r="AI4044" s="6"/>
      <c r="AJ4044" s="6"/>
      <c r="AK4044" s="6"/>
      <c r="AL4044" s="6"/>
      <c r="AM4044" s="6"/>
      <c r="AN4044" s="6"/>
      <c r="AO4044" s="6"/>
      <c r="AP4044" s="6"/>
      <c r="AQ4044" s="6"/>
      <c r="AR4044" s="6"/>
      <c r="AS4044" s="6"/>
      <c r="AT4044" s="6"/>
    </row>
    <row r="4045" spans="1:46" ht="15.75" customHeight="1" x14ac:dyDescent="0.35">
      <c r="A4045" s="10"/>
      <c r="B4045" s="6"/>
      <c r="C4045" s="6"/>
      <c r="D4045" s="11"/>
      <c r="E4045" s="6"/>
      <c r="F4045" s="5"/>
      <c r="G4045" s="5"/>
      <c r="H4045" s="6"/>
      <c r="I4045" s="6"/>
      <c r="J4045" s="5"/>
      <c r="K4045" s="11"/>
      <c r="L4045" s="12"/>
      <c r="M4045" s="12"/>
      <c r="N4045" s="3"/>
      <c r="O4045" s="6"/>
      <c r="P4045" s="3"/>
      <c r="Q4045" s="6"/>
      <c r="R4045" s="6"/>
      <c r="S4045" s="6"/>
      <c r="T4045" s="5"/>
      <c r="U4045" s="5"/>
      <c r="V4045" s="5"/>
      <c r="W4045" s="12"/>
      <c r="X4045" s="5"/>
      <c r="Y4045" s="12"/>
      <c r="Z4045" s="5"/>
      <c r="AA4045" s="5"/>
      <c r="AB4045" s="5"/>
      <c r="AC4045" s="5"/>
      <c r="AD4045" s="5"/>
      <c r="AE4045" s="5"/>
      <c r="AF4045" s="6"/>
      <c r="AG4045" s="6"/>
      <c r="AH4045" s="6"/>
      <c r="AI4045" s="6"/>
      <c r="AJ4045" s="6"/>
      <c r="AK4045" s="6"/>
      <c r="AL4045" s="6"/>
      <c r="AM4045" s="6"/>
      <c r="AN4045" s="6"/>
      <c r="AO4045" s="6"/>
      <c r="AP4045" s="6"/>
      <c r="AQ4045" s="6"/>
      <c r="AR4045" s="6"/>
      <c r="AS4045" s="6"/>
      <c r="AT4045" s="6"/>
    </row>
    <row r="4046" spans="1:46" ht="15.75" customHeight="1" x14ac:dyDescent="0.35">
      <c r="A4046" s="10"/>
      <c r="B4046" s="6"/>
      <c r="C4046" s="6"/>
      <c r="D4046" s="11"/>
      <c r="E4046" s="6"/>
      <c r="F4046" s="5"/>
      <c r="G4046" s="5"/>
      <c r="H4046" s="6"/>
      <c r="I4046" s="6"/>
      <c r="J4046" s="5"/>
      <c r="K4046" s="11"/>
      <c r="L4046" s="12"/>
      <c r="M4046" s="12"/>
      <c r="N4046" s="3"/>
      <c r="O4046" s="6"/>
      <c r="P4046" s="3"/>
      <c r="Q4046" s="6"/>
      <c r="R4046" s="6"/>
      <c r="S4046" s="6"/>
      <c r="T4046" s="5"/>
      <c r="U4046" s="5"/>
      <c r="V4046" s="5"/>
      <c r="W4046" s="12"/>
      <c r="X4046" s="5"/>
      <c r="Y4046" s="12"/>
      <c r="Z4046" s="5"/>
      <c r="AA4046" s="5"/>
      <c r="AB4046" s="5"/>
      <c r="AC4046" s="5"/>
      <c r="AD4046" s="5"/>
      <c r="AE4046" s="5"/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</row>
    <row r="4047" spans="1:46" ht="15.75" customHeight="1" x14ac:dyDescent="0.35">
      <c r="A4047" s="10"/>
      <c r="B4047" s="6"/>
      <c r="C4047" s="6"/>
      <c r="D4047" s="11"/>
      <c r="E4047" s="6"/>
      <c r="F4047" s="5"/>
      <c r="G4047" s="5"/>
      <c r="H4047" s="6"/>
      <c r="I4047" s="6"/>
      <c r="J4047" s="5"/>
      <c r="K4047" s="11"/>
      <c r="L4047" s="12"/>
      <c r="M4047" s="12"/>
      <c r="N4047" s="3"/>
      <c r="O4047" s="6"/>
      <c r="P4047" s="3"/>
      <c r="Q4047" s="6"/>
      <c r="R4047" s="6"/>
      <c r="S4047" s="6"/>
      <c r="T4047" s="5"/>
      <c r="U4047" s="5"/>
      <c r="V4047" s="5"/>
      <c r="W4047" s="12"/>
      <c r="X4047" s="5"/>
      <c r="Y4047" s="12"/>
      <c r="Z4047" s="5"/>
      <c r="AA4047" s="5"/>
      <c r="AB4047" s="5"/>
      <c r="AC4047" s="5"/>
      <c r="AD4047" s="5"/>
      <c r="AE4047" s="5"/>
      <c r="AF4047" s="6"/>
      <c r="AG4047" s="6"/>
      <c r="AH4047" s="6"/>
      <c r="AI4047" s="6"/>
      <c r="AJ4047" s="6"/>
      <c r="AK4047" s="6"/>
      <c r="AL4047" s="6"/>
      <c r="AM4047" s="6"/>
      <c r="AN4047" s="6"/>
      <c r="AO4047" s="6"/>
      <c r="AP4047" s="6"/>
      <c r="AQ4047" s="6"/>
      <c r="AR4047" s="6"/>
      <c r="AS4047" s="6"/>
      <c r="AT4047" s="6"/>
    </row>
    <row r="4048" spans="1:46" ht="15.75" customHeight="1" x14ac:dyDescent="0.35">
      <c r="A4048" s="10"/>
      <c r="B4048" s="6"/>
      <c r="C4048" s="6"/>
      <c r="D4048" s="11"/>
      <c r="E4048" s="6"/>
      <c r="F4048" s="5"/>
      <c r="G4048" s="5"/>
      <c r="H4048" s="6"/>
      <c r="I4048" s="6"/>
      <c r="J4048" s="5"/>
      <c r="K4048" s="11"/>
      <c r="L4048" s="12"/>
      <c r="M4048" s="12"/>
      <c r="N4048" s="3"/>
      <c r="O4048" s="6"/>
      <c r="P4048" s="3"/>
      <c r="Q4048" s="6"/>
      <c r="R4048" s="6"/>
      <c r="S4048" s="6"/>
      <c r="T4048" s="5"/>
      <c r="U4048" s="5"/>
      <c r="V4048" s="5"/>
      <c r="W4048" s="12"/>
      <c r="X4048" s="5"/>
      <c r="Y4048" s="12"/>
      <c r="Z4048" s="5"/>
      <c r="AA4048" s="5"/>
      <c r="AB4048" s="5"/>
      <c r="AC4048" s="5"/>
      <c r="AD4048" s="5"/>
      <c r="AE4048" s="5"/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</row>
    <row r="4049" spans="1:46" ht="15.75" customHeight="1" x14ac:dyDescent="0.35">
      <c r="A4049" s="10"/>
      <c r="B4049" s="6"/>
      <c r="C4049" s="6"/>
      <c r="D4049" s="11"/>
      <c r="E4049" s="6"/>
      <c r="F4049" s="5"/>
      <c r="G4049" s="5"/>
      <c r="H4049" s="6"/>
      <c r="I4049" s="6"/>
      <c r="J4049" s="5"/>
      <c r="K4049" s="11"/>
      <c r="L4049" s="12"/>
      <c r="M4049" s="12"/>
      <c r="N4049" s="3"/>
      <c r="O4049" s="6"/>
      <c r="P4049" s="3"/>
      <c r="Q4049" s="6"/>
      <c r="R4049" s="6"/>
      <c r="S4049" s="6"/>
      <c r="T4049" s="5"/>
      <c r="U4049" s="5"/>
      <c r="V4049" s="5"/>
      <c r="W4049" s="12"/>
      <c r="X4049" s="5"/>
      <c r="Y4049" s="12"/>
      <c r="Z4049" s="5"/>
      <c r="AA4049" s="5"/>
      <c r="AB4049" s="5"/>
      <c r="AC4049" s="5"/>
      <c r="AD4049" s="5"/>
      <c r="AE4049" s="5"/>
      <c r="AF4049" s="6"/>
      <c r="AG4049" s="6"/>
      <c r="AH4049" s="6"/>
      <c r="AI4049" s="6"/>
      <c r="AJ4049" s="6"/>
      <c r="AK4049" s="6"/>
      <c r="AL4049" s="6"/>
      <c r="AM4049" s="6"/>
      <c r="AN4049" s="6"/>
      <c r="AO4049" s="6"/>
      <c r="AP4049" s="6"/>
      <c r="AQ4049" s="6"/>
      <c r="AR4049" s="6"/>
      <c r="AS4049" s="6"/>
      <c r="AT4049" s="6"/>
    </row>
    <row r="4050" spans="1:46" ht="15.75" customHeight="1" x14ac:dyDescent="0.35">
      <c r="A4050" s="10"/>
      <c r="B4050" s="6"/>
      <c r="C4050" s="6"/>
      <c r="D4050" s="11"/>
      <c r="E4050" s="6"/>
      <c r="F4050" s="5"/>
      <c r="G4050" s="5"/>
      <c r="H4050" s="6"/>
      <c r="I4050" s="6"/>
      <c r="J4050" s="5"/>
      <c r="K4050" s="11"/>
      <c r="L4050" s="12"/>
      <c r="M4050" s="12"/>
      <c r="N4050" s="3"/>
      <c r="O4050" s="6"/>
      <c r="P4050" s="3"/>
      <c r="Q4050" s="6"/>
      <c r="R4050" s="6"/>
      <c r="S4050" s="6"/>
      <c r="T4050" s="5"/>
      <c r="U4050" s="5"/>
      <c r="V4050" s="5"/>
      <c r="W4050" s="12"/>
      <c r="X4050" s="5"/>
      <c r="Y4050" s="12"/>
      <c r="Z4050" s="5"/>
      <c r="AA4050" s="5"/>
      <c r="AB4050" s="5"/>
      <c r="AC4050" s="5"/>
      <c r="AD4050" s="5"/>
      <c r="AE4050" s="5"/>
      <c r="AF4050" s="6"/>
      <c r="AG4050" s="6"/>
      <c r="AH4050" s="6"/>
      <c r="AI4050" s="6"/>
      <c r="AJ4050" s="6"/>
      <c r="AK4050" s="6"/>
      <c r="AL4050" s="6"/>
      <c r="AM4050" s="6"/>
      <c r="AN4050" s="6"/>
      <c r="AO4050" s="6"/>
      <c r="AP4050" s="6"/>
      <c r="AQ4050" s="6"/>
      <c r="AR4050" s="6"/>
      <c r="AS4050" s="6"/>
      <c r="AT4050" s="6"/>
    </row>
    <row r="4051" spans="1:46" ht="15.75" customHeight="1" x14ac:dyDescent="0.35">
      <c r="A4051" s="10"/>
      <c r="B4051" s="6"/>
      <c r="C4051" s="6"/>
      <c r="D4051" s="11"/>
      <c r="E4051" s="6"/>
      <c r="F4051" s="5"/>
      <c r="G4051" s="5"/>
      <c r="H4051" s="6"/>
      <c r="I4051" s="6"/>
      <c r="J4051" s="5"/>
      <c r="K4051" s="11"/>
      <c r="L4051" s="12"/>
      <c r="M4051" s="12"/>
      <c r="N4051" s="3"/>
      <c r="O4051" s="6"/>
      <c r="P4051" s="3"/>
      <c r="Q4051" s="6"/>
      <c r="R4051" s="6"/>
      <c r="S4051" s="6"/>
      <c r="T4051" s="5"/>
      <c r="U4051" s="5"/>
      <c r="V4051" s="5"/>
      <c r="W4051" s="12"/>
      <c r="X4051" s="5"/>
      <c r="Y4051" s="12"/>
      <c r="Z4051" s="5"/>
      <c r="AA4051" s="5"/>
      <c r="AB4051" s="5"/>
      <c r="AC4051" s="5"/>
      <c r="AD4051" s="5"/>
      <c r="AE4051" s="5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</row>
    <row r="4052" spans="1:46" ht="15.75" customHeight="1" x14ac:dyDescent="0.35">
      <c r="A4052" s="10"/>
      <c r="B4052" s="6"/>
      <c r="C4052" s="6"/>
      <c r="D4052" s="11"/>
      <c r="E4052" s="6"/>
      <c r="F4052" s="5"/>
      <c r="G4052" s="5"/>
      <c r="H4052" s="6"/>
      <c r="I4052" s="6"/>
      <c r="J4052" s="5"/>
      <c r="K4052" s="11"/>
      <c r="L4052" s="12"/>
      <c r="M4052" s="12"/>
      <c r="N4052" s="3"/>
      <c r="O4052" s="6"/>
      <c r="P4052" s="3"/>
      <c r="Q4052" s="6"/>
      <c r="R4052" s="6"/>
      <c r="S4052" s="6"/>
      <c r="T4052" s="5"/>
      <c r="U4052" s="5"/>
      <c r="V4052" s="5"/>
      <c r="W4052" s="12"/>
      <c r="X4052" s="5"/>
      <c r="Y4052" s="12"/>
      <c r="Z4052" s="5"/>
      <c r="AA4052" s="5"/>
      <c r="AB4052" s="5"/>
      <c r="AC4052" s="5"/>
      <c r="AD4052" s="5"/>
      <c r="AE4052" s="5"/>
      <c r="AF4052" s="6"/>
      <c r="AG4052" s="6"/>
      <c r="AH4052" s="6"/>
      <c r="AI4052" s="6"/>
      <c r="AJ4052" s="6"/>
      <c r="AK4052" s="6"/>
      <c r="AL4052" s="6"/>
      <c r="AM4052" s="6"/>
      <c r="AN4052" s="6"/>
      <c r="AO4052" s="6"/>
      <c r="AP4052" s="6"/>
      <c r="AQ4052" s="6"/>
      <c r="AR4052" s="6"/>
      <c r="AS4052" s="6"/>
      <c r="AT4052" s="6"/>
    </row>
    <row r="4053" spans="1:46" ht="15.75" customHeight="1" x14ac:dyDescent="0.35">
      <c r="A4053" s="10"/>
      <c r="B4053" s="6"/>
      <c r="C4053" s="6"/>
      <c r="D4053" s="11"/>
      <c r="E4053" s="6"/>
      <c r="F4053" s="5"/>
      <c r="G4053" s="5"/>
      <c r="H4053" s="6"/>
      <c r="I4053" s="6"/>
      <c r="J4053" s="5"/>
      <c r="K4053" s="11"/>
      <c r="L4053" s="12"/>
      <c r="M4053" s="12"/>
      <c r="N4053" s="3"/>
      <c r="O4053" s="6"/>
      <c r="P4053" s="3"/>
      <c r="Q4053" s="6"/>
      <c r="R4053" s="6"/>
      <c r="S4053" s="6"/>
      <c r="T4053" s="5"/>
      <c r="U4053" s="5"/>
      <c r="V4053" s="5"/>
      <c r="W4053" s="12"/>
      <c r="X4053" s="5"/>
      <c r="Y4053" s="12"/>
      <c r="Z4053" s="5"/>
      <c r="AA4053" s="5"/>
      <c r="AB4053" s="5"/>
      <c r="AC4053" s="5"/>
      <c r="AD4053" s="5"/>
      <c r="AE4053" s="5"/>
      <c r="AF4053" s="6"/>
      <c r="AG4053" s="6"/>
      <c r="AH4053" s="6"/>
      <c r="AI4053" s="6"/>
      <c r="AJ4053" s="6"/>
      <c r="AK4053" s="6"/>
      <c r="AL4053" s="6"/>
      <c r="AM4053" s="6"/>
      <c r="AN4053" s="6"/>
      <c r="AO4053" s="6"/>
      <c r="AP4053" s="6"/>
      <c r="AQ4053" s="6"/>
      <c r="AR4053" s="6"/>
      <c r="AS4053" s="6"/>
      <c r="AT4053" s="6"/>
    </row>
    <row r="4054" spans="1:46" ht="15.75" customHeight="1" x14ac:dyDescent="0.35">
      <c r="A4054" s="10"/>
      <c r="B4054" s="6"/>
      <c r="C4054" s="6"/>
      <c r="D4054" s="11"/>
      <c r="E4054" s="6"/>
      <c r="F4054" s="5"/>
      <c r="G4054" s="5"/>
      <c r="H4054" s="6"/>
      <c r="I4054" s="6"/>
      <c r="J4054" s="5"/>
      <c r="K4054" s="11"/>
      <c r="L4054" s="12"/>
      <c r="M4054" s="12"/>
      <c r="N4054" s="3"/>
      <c r="O4054" s="6"/>
      <c r="P4054" s="3"/>
      <c r="Q4054" s="6"/>
      <c r="R4054" s="6"/>
      <c r="S4054" s="6"/>
      <c r="T4054" s="5"/>
      <c r="U4054" s="5"/>
      <c r="V4054" s="5"/>
      <c r="W4054" s="12"/>
      <c r="X4054" s="5"/>
      <c r="Y4054" s="12"/>
      <c r="Z4054" s="5"/>
      <c r="AA4054" s="5"/>
      <c r="AB4054" s="5"/>
      <c r="AC4054" s="5"/>
      <c r="AD4054" s="5"/>
      <c r="AE4054" s="5"/>
      <c r="AF4054" s="6"/>
      <c r="AG4054" s="6"/>
      <c r="AH4054" s="6"/>
      <c r="AI4054" s="6"/>
      <c r="AJ4054" s="6"/>
      <c r="AK4054" s="6"/>
      <c r="AL4054" s="6"/>
      <c r="AM4054" s="6"/>
      <c r="AN4054" s="6"/>
      <c r="AO4054" s="6"/>
      <c r="AP4054" s="6"/>
      <c r="AQ4054" s="6"/>
      <c r="AR4054" s="6"/>
      <c r="AS4054" s="6"/>
      <c r="AT4054" s="6"/>
    </row>
    <row r="4055" spans="1:46" ht="15.75" customHeight="1" x14ac:dyDescent="0.35">
      <c r="A4055" s="10"/>
      <c r="B4055" s="6"/>
      <c r="C4055" s="6"/>
      <c r="D4055" s="11"/>
      <c r="E4055" s="6"/>
      <c r="F4055" s="5"/>
      <c r="G4055" s="5"/>
      <c r="H4055" s="6"/>
      <c r="I4055" s="6"/>
      <c r="J4055" s="5"/>
      <c r="K4055" s="11"/>
      <c r="L4055" s="12"/>
      <c r="M4055" s="12"/>
      <c r="N4055" s="3"/>
      <c r="O4055" s="6"/>
      <c r="P4055" s="3"/>
      <c r="Q4055" s="6"/>
      <c r="R4055" s="6"/>
      <c r="S4055" s="6"/>
      <c r="T4055" s="5"/>
      <c r="U4055" s="5"/>
      <c r="V4055" s="5"/>
      <c r="W4055" s="12"/>
      <c r="X4055" s="5"/>
      <c r="Y4055" s="12"/>
      <c r="Z4055" s="5"/>
      <c r="AA4055" s="5"/>
      <c r="AB4055" s="5"/>
      <c r="AC4055" s="5"/>
      <c r="AD4055" s="5"/>
      <c r="AE4055" s="5"/>
      <c r="AF4055" s="6"/>
      <c r="AG4055" s="6"/>
      <c r="AH4055" s="6"/>
      <c r="AI4055" s="6"/>
      <c r="AJ4055" s="6"/>
      <c r="AK4055" s="6"/>
      <c r="AL4055" s="6"/>
      <c r="AM4055" s="6"/>
      <c r="AN4055" s="6"/>
      <c r="AO4055" s="6"/>
      <c r="AP4055" s="6"/>
      <c r="AQ4055" s="6"/>
      <c r="AR4055" s="6"/>
      <c r="AS4055" s="6"/>
      <c r="AT4055" s="6"/>
    </row>
    <row r="4056" spans="1:46" ht="15.75" customHeight="1" x14ac:dyDescent="0.35">
      <c r="A4056" s="10"/>
      <c r="B4056" s="6"/>
      <c r="C4056" s="6"/>
      <c r="D4056" s="11"/>
      <c r="E4056" s="6"/>
      <c r="F4056" s="5"/>
      <c r="G4056" s="5"/>
      <c r="H4056" s="6"/>
      <c r="I4056" s="6"/>
      <c r="J4056" s="5"/>
      <c r="K4056" s="11"/>
      <c r="L4056" s="12"/>
      <c r="M4056" s="12"/>
      <c r="N4056" s="3"/>
      <c r="O4056" s="6"/>
      <c r="P4056" s="3"/>
      <c r="Q4056" s="6"/>
      <c r="R4056" s="6"/>
      <c r="S4056" s="6"/>
      <c r="T4056" s="5"/>
      <c r="U4056" s="5"/>
      <c r="V4056" s="5"/>
      <c r="W4056" s="12"/>
      <c r="X4056" s="5"/>
      <c r="Y4056" s="12"/>
      <c r="Z4056" s="5"/>
      <c r="AA4056" s="5"/>
      <c r="AB4056" s="5"/>
      <c r="AC4056" s="5"/>
      <c r="AD4056" s="5"/>
      <c r="AE4056" s="5"/>
      <c r="AF4056" s="6"/>
      <c r="AG4056" s="6"/>
      <c r="AH4056" s="6"/>
      <c r="AI4056" s="6"/>
      <c r="AJ4056" s="6"/>
      <c r="AK4056" s="6"/>
      <c r="AL4056" s="6"/>
      <c r="AM4056" s="6"/>
      <c r="AN4056" s="6"/>
      <c r="AO4056" s="6"/>
      <c r="AP4056" s="6"/>
      <c r="AQ4056" s="6"/>
      <c r="AR4056" s="6"/>
      <c r="AS4056" s="6"/>
      <c r="AT4056" s="6"/>
    </row>
    <row r="4057" spans="1:46" ht="15.75" customHeight="1" x14ac:dyDescent="0.35">
      <c r="A4057" s="10"/>
      <c r="B4057" s="6"/>
      <c r="C4057" s="6"/>
      <c r="D4057" s="11"/>
      <c r="E4057" s="6"/>
      <c r="F4057" s="5"/>
      <c r="G4057" s="5"/>
      <c r="H4057" s="6"/>
      <c r="I4057" s="6"/>
      <c r="J4057" s="5"/>
      <c r="K4057" s="11"/>
      <c r="L4057" s="12"/>
      <c r="M4057" s="12"/>
      <c r="N4057" s="3"/>
      <c r="O4057" s="6"/>
      <c r="P4057" s="3"/>
      <c r="Q4057" s="6"/>
      <c r="R4057" s="6"/>
      <c r="S4057" s="6"/>
      <c r="T4057" s="5"/>
      <c r="U4057" s="5"/>
      <c r="V4057" s="5"/>
      <c r="W4057" s="12"/>
      <c r="X4057" s="5"/>
      <c r="Y4057" s="12"/>
      <c r="Z4057" s="5"/>
      <c r="AA4057" s="5"/>
      <c r="AB4057" s="5"/>
      <c r="AC4057" s="5"/>
      <c r="AD4057" s="5"/>
      <c r="AE4057" s="5"/>
      <c r="AF4057" s="6"/>
      <c r="AG4057" s="6"/>
      <c r="AH4057" s="6"/>
      <c r="AI4057" s="6"/>
      <c r="AJ4057" s="6"/>
      <c r="AK4057" s="6"/>
      <c r="AL4057" s="6"/>
      <c r="AM4057" s="6"/>
      <c r="AN4057" s="6"/>
      <c r="AO4057" s="6"/>
      <c r="AP4057" s="6"/>
      <c r="AQ4057" s="6"/>
      <c r="AR4057" s="6"/>
      <c r="AS4057" s="6"/>
      <c r="AT4057" s="6"/>
    </row>
    <row r="4058" spans="1:46" ht="15.75" customHeight="1" x14ac:dyDescent="0.35">
      <c r="A4058" s="10"/>
      <c r="B4058" s="6"/>
      <c r="C4058" s="6"/>
      <c r="D4058" s="11"/>
      <c r="E4058" s="6"/>
      <c r="F4058" s="5"/>
      <c r="G4058" s="5"/>
      <c r="H4058" s="6"/>
      <c r="I4058" s="6"/>
      <c r="J4058" s="5"/>
      <c r="K4058" s="11"/>
      <c r="L4058" s="12"/>
      <c r="M4058" s="12"/>
      <c r="N4058" s="3"/>
      <c r="O4058" s="6"/>
      <c r="P4058" s="3"/>
      <c r="Q4058" s="6"/>
      <c r="R4058" s="6"/>
      <c r="S4058" s="6"/>
      <c r="T4058" s="5"/>
      <c r="U4058" s="5"/>
      <c r="V4058" s="5"/>
      <c r="W4058" s="12"/>
      <c r="X4058" s="5"/>
      <c r="Y4058" s="12"/>
      <c r="Z4058" s="5"/>
      <c r="AA4058" s="5"/>
      <c r="AB4058" s="5"/>
      <c r="AC4058" s="5"/>
      <c r="AD4058" s="5"/>
      <c r="AE4058" s="5"/>
      <c r="AF4058" s="6"/>
      <c r="AG4058" s="6"/>
      <c r="AH4058" s="6"/>
      <c r="AI4058" s="6"/>
      <c r="AJ4058" s="6"/>
      <c r="AK4058" s="6"/>
      <c r="AL4058" s="6"/>
      <c r="AM4058" s="6"/>
      <c r="AN4058" s="6"/>
      <c r="AO4058" s="6"/>
      <c r="AP4058" s="6"/>
      <c r="AQ4058" s="6"/>
      <c r="AR4058" s="6"/>
      <c r="AS4058" s="6"/>
      <c r="AT4058" s="6"/>
    </row>
    <row r="4059" spans="1:46" ht="15.75" customHeight="1" x14ac:dyDescent="0.35">
      <c r="A4059" s="10"/>
      <c r="B4059" s="6"/>
      <c r="C4059" s="6"/>
      <c r="D4059" s="11"/>
      <c r="E4059" s="6"/>
      <c r="F4059" s="5"/>
      <c r="G4059" s="5"/>
      <c r="H4059" s="6"/>
      <c r="I4059" s="6"/>
      <c r="J4059" s="5"/>
      <c r="K4059" s="11"/>
      <c r="L4059" s="12"/>
      <c r="M4059" s="12"/>
      <c r="N4059" s="3"/>
      <c r="O4059" s="6"/>
      <c r="P4059" s="3"/>
      <c r="Q4059" s="6"/>
      <c r="R4059" s="6"/>
      <c r="S4059" s="6"/>
      <c r="T4059" s="5"/>
      <c r="U4059" s="5"/>
      <c r="V4059" s="5"/>
      <c r="W4059" s="12"/>
      <c r="X4059" s="5"/>
      <c r="Y4059" s="12"/>
      <c r="Z4059" s="5"/>
      <c r="AA4059" s="5"/>
      <c r="AB4059" s="5"/>
      <c r="AC4059" s="5"/>
      <c r="AD4059" s="5"/>
      <c r="AE4059" s="5"/>
      <c r="AF4059" s="6"/>
      <c r="AG4059" s="6"/>
      <c r="AH4059" s="6"/>
      <c r="AI4059" s="6"/>
      <c r="AJ4059" s="6"/>
      <c r="AK4059" s="6"/>
      <c r="AL4059" s="6"/>
      <c r="AM4059" s="6"/>
      <c r="AN4059" s="6"/>
      <c r="AO4059" s="6"/>
      <c r="AP4059" s="6"/>
      <c r="AQ4059" s="6"/>
      <c r="AR4059" s="6"/>
      <c r="AS4059" s="6"/>
      <c r="AT4059" s="6"/>
    </row>
    <row r="4060" spans="1:46" ht="15.75" customHeight="1" x14ac:dyDescent="0.35">
      <c r="A4060" s="10"/>
      <c r="B4060" s="6"/>
      <c r="C4060" s="6"/>
      <c r="D4060" s="11"/>
      <c r="E4060" s="6"/>
      <c r="F4060" s="5"/>
      <c r="G4060" s="5"/>
      <c r="H4060" s="6"/>
      <c r="I4060" s="6"/>
      <c r="J4060" s="5"/>
      <c r="K4060" s="11"/>
      <c r="L4060" s="12"/>
      <c r="M4060" s="12"/>
      <c r="N4060" s="3"/>
      <c r="O4060" s="6"/>
      <c r="P4060" s="3"/>
      <c r="Q4060" s="6"/>
      <c r="R4060" s="6"/>
      <c r="S4060" s="6"/>
      <c r="T4060" s="5"/>
      <c r="U4060" s="5"/>
      <c r="V4060" s="5"/>
      <c r="W4060" s="12"/>
      <c r="X4060" s="5"/>
      <c r="Y4060" s="12"/>
      <c r="Z4060" s="5"/>
      <c r="AA4060" s="5"/>
      <c r="AB4060" s="5"/>
      <c r="AC4060" s="5"/>
      <c r="AD4060" s="5"/>
      <c r="AE4060" s="5"/>
      <c r="AF4060" s="6"/>
      <c r="AG4060" s="6"/>
      <c r="AH4060" s="6"/>
      <c r="AI4060" s="6"/>
      <c r="AJ4060" s="6"/>
      <c r="AK4060" s="6"/>
      <c r="AL4060" s="6"/>
      <c r="AM4060" s="6"/>
      <c r="AN4060" s="6"/>
      <c r="AO4060" s="6"/>
      <c r="AP4060" s="6"/>
      <c r="AQ4060" s="6"/>
      <c r="AR4060" s="6"/>
      <c r="AS4060" s="6"/>
      <c r="AT4060" s="6"/>
    </row>
    <row r="4061" spans="1:46" ht="15.75" customHeight="1" x14ac:dyDescent="0.35">
      <c r="A4061" s="10"/>
      <c r="B4061" s="6"/>
      <c r="C4061" s="6"/>
      <c r="D4061" s="11"/>
      <c r="E4061" s="6"/>
      <c r="F4061" s="5"/>
      <c r="G4061" s="5"/>
      <c r="H4061" s="6"/>
      <c r="I4061" s="6"/>
      <c r="J4061" s="5"/>
      <c r="K4061" s="11"/>
      <c r="L4061" s="12"/>
      <c r="M4061" s="12"/>
      <c r="N4061" s="3"/>
      <c r="O4061" s="6"/>
      <c r="P4061" s="3"/>
      <c r="Q4061" s="6"/>
      <c r="R4061" s="6"/>
      <c r="S4061" s="6"/>
      <c r="T4061" s="5"/>
      <c r="U4061" s="5"/>
      <c r="V4061" s="5"/>
      <c r="W4061" s="12"/>
      <c r="X4061" s="5"/>
      <c r="Y4061" s="12"/>
      <c r="Z4061" s="5"/>
      <c r="AA4061" s="5"/>
      <c r="AB4061" s="5"/>
      <c r="AC4061" s="5"/>
      <c r="AD4061" s="5"/>
      <c r="AE4061" s="5"/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/>
      <c r="AR4061" s="6"/>
      <c r="AS4061" s="6"/>
      <c r="AT4061" s="6"/>
    </row>
    <row r="4062" spans="1:46" ht="15.75" customHeight="1" x14ac:dyDescent="0.35">
      <c r="A4062" s="10"/>
      <c r="B4062" s="6"/>
      <c r="C4062" s="6"/>
      <c r="D4062" s="11"/>
      <c r="E4062" s="6"/>
      <c r="F4062" s="5"/>
      <c r="G4062" s="5"/>
      <c r="H4062" s="6"/>
      <c r="I4062" s="6"/>
      <c r="J4062" s="5"/>
      <c r="K4062" s="11"/>
      <c r="L4062" s="12"/>
      <c r="M4062" s="12"/>
      <c r="N4062" s="3"/>
      <c r="O4062" s="6"/>
      <c r="P4062" s="3"/>
      <c r="Q4062" s="6"/>
      <c r="R4062" s="6"/>
      <c r="S4062" s="6"/>
      <c r="T4062" s="5"/>
      <c r="U4062" s="5"/>
      <c r="V4062" s="5"/>
      <c r="W4062" s="12"/>
      <c r="X4062" s="5"/>
      <c r="Y4062" s="12"/>
      <c r="Z4062" s="5"/>
      <c r="AA4062" s="5"/>
      <c r="AB4062" s="5"/>
      <c r="AC4062" s="5"/>
      <c r="AD4062" s="5"/>
      <c r="AE4062" s="5"/>
      <c r="AF4062" s="6"/>
      <c r="AG4062" s="6"/>
      <c r="AH4062" s="6"/>
      <c r="AI4062" s="6"/>
      <c r="AJ4062" s="6"/>
      <c r="AK4062" s="6"/>
      <c r="AL4062" s="6"/>
      <c r="AM4062" s="6"/>
      <c r="AN4062" s="6"/>
      <c r="AO4062" s="6"/>
      <c r="AP4062" s="6"/>
      <c r="AQ4062" s="6"/>
      <c r="AR4062" s="6"/>
      <c r="AS4062" s="6"/>
      <c r="AT4062" s="6"/>
    </row>
    <row r="4063" spans="1:46" ht="15.75" customHeight="1" x14ac:dyDescent="0.35">
      <c r="A4063" s="10"/>
      <c r="B4063" s="6"/>
      <c r="C4063" s="6"/>
      <c r="D4063" s="11"/>
      <c r="E4063" s="6"/>
      <c r="F4063" s="5"/>
      <c r="G4063" s="5"/>
      <c r="H4063" s="6"/>
      <c r="I4063" s="6"/>
      <c r="J4063" s="5"/>
      <c r="K4063" s="11"/>
      <c r="L4063" s="12"/>
      <c r="M4063" s="12"/>
      <c r="N4063" s="3"/>
      <c r="O4063" s="6"/>
      <c r="P4063" s="3"/>
      <c r="Q4063" s="6"/>
      <c r="R4063" s="6"/>
      <c r="S4063" s="6"/>
      <c r="T4063" s="5"/>
      <c r="U4063" s="5"/>
      <c r="V4063" s="5"/>
      <c r="W4063" s="12"/>
      <c r="X4063" s="5"/>
      <c r="Y4063" s="12"/>
      <c r="Z4063" s="5"/>
      <c r="AA4063" s="5"/>
      <c r="AB4063" s="5"/>
      <c r="AC4063" s="5"/>
      <c r="AD4063" s="5"/>
      <c r="AE4063" s="5"/>
      <c r="AF4063" s="6"/>
      <c r="AG4063" s="6"/>
      <c r="AH4063" s="6"/>
      <c r="AI4063" s="6"/>
      <c r="AJ4063" s="6"/>
      <c r="AK4063" s="6"/>
      <c r="AL4063" s="6"/>
      <c r="AM4063" s="6"/>
      <c r="AN4063" s="6"/>
      <c r="AO4063" s="6"/>
      <c r="AP4063" s="6"/>
      <c r="AQ4063" s="6"/>
      <c r="AR4063" s="6"/>
      <c r="AS4063" s="6"/>
      <c r="AT4063" s="6"/>
    </row>
    <row r="4064" spans="1:46" ht="15.75" customHeight="1" x14ac:dyDescent="0.35">
      <c r="A4064" s="10"/>
      <c r="B4064" s="6"/>
      <c r="C4064" s="6"/>
      <c r="D4064" s="11"/>
      <c r="E4064" s="6"/>
      <c r="F4064" s="5"/>
      <c r="G4064" s="5"/>
      <c r="H4064" s="6"/>
      <c r="I4064" s="6"/>
      <c r="J4064" s="5"/>
      <c r="K4064" s="11"/>
      <c r="L4064" s="12"/>
      <c r="M4064" s="12"/>
      <c r="N4064" s="3"/>
      <c r="O4064" s="6"/>
      <c r="P4064" s="3"/>
      <c r="Q4064" s="6"/>
      <c r="R4064" s="6"/>
      <c r="S4064" s="6"/>
      <c r="T4064" s="5"/>
      <c r="U4064" s="5"/>
      <c r="V4064" s="5"/>
      <c r="W4064" s="12"/>
      <c r="X4064" s="5"/>
      <c r="Y4064" s="12"/>
      <c r="Z4064" s="5"/>
      <c r="AA4064" s="5"/>
      <c r="AB4064" s="5"/>
      <c r="AC4064" s="5"/>
      <c r="AD4064" s="5"/>
      <c r="AE4064" s="5"/>
      <c r="AF4064" s="6"/>
      <c r="AG4064" s="6"/>
      <c r="AH4064" s="6"/>
      <c r="AI4064" s="6"/>
      <c r="AJ4064" s="6"/>
      <c r="AK4064" s="6"/>
      <c r="AL4064" s="6"/>
      <c r="AM4064" s="6"/>
      <c r="AN4064" s="6"/>
      <c r="AO4064" s="6"/>
      <c r="AP4064" s="6"/>
      <c r="AQ4064" s="6"/>
      <c r="AR4064" s="6"/>
      <c r="AS4064" s="6"/>
      <c r="AT4064" s="6"/>
    </row>
    <row r="4065" spans="1:46" ht="15.75" customHeight="1" x14ac:dyDescent="0.35">
      <c r="A4065" s="10"/>
      <c r="B4065" s="6"/>
      <c r="C4065" s="6"/>
      <c r="D4065" s="11"/>
      <c r="E4065" s="6"/>
      <c r="F4065" s="5"/>
      <c r="G4065" s="5"/>
      <c r="H4065" s="6"/>
      <c r="I4065" s="6"/>
      <c r="J4065" s="5"/>
      <c r="K4065" s="11"/>
      <c r="L4065" s="12"/>
      <c r="M4065" s="12"/>
      <c r="N4065" s="3"/>
      <c r="O4065" s="6"/>
      <c r="P4065" s="3"/>
      <c r="Q4065" s="6"/>
      <c r="R4065" s="6"/>
      <c r="S4065" s="6"/>
      <c r="T4065" s="5"/>
      <c r="U4065" s="5"/>
      <c r="V4065" s="5"/>
      <c r="W4065" s="12"/>
      <c r="X4065" s="5"/>
      <c r="Y4065" s="12"/>
      <c r="Z4065" s="5"/>
      <c r="AA4065" s="5"/>
      <c r="AB4065" s="5"/>
      <c r="AC4065" s="5"/>
      <c r="AD4065" s="5"/>
      <c r="AE4065" s="5"/>
      <c r="AF4065" s="6"/>
      <c r="AG4065" s="6"/>
      <c r="AH4065" s="6"/>
      <c r="AI4065" s="6"/>
      <c r="AJ4065" s="6"/>
      <c r="AK4065" s="6"/>
      <c r="AL4065" s="6"/>
      <c r="AM4065" s="6"/>
      <c r="AN4065" s="6"/>
      <c r="AO4065" s="6"/>
      <c r="AP4065" s="6"/>
      <c r="AQ4065" s="6"/>
      <c r="AR4065" s="6"/>
      <c r="AS4065" s="6"/>
      <c r="AT4065" s="6"/>
    </row>
    <row r="4066" spans="1:46" ht="15.75" customHeight="1" x14ac:dyDescent="0.35">
      <c r="A4066" s="10"/>
      <c r="B4066" s="6"/>
      <c r="C4066" s="6"/>
      <c r="D4066" s="11"/>
      <c r="E4066" s="6"/>
      <c r="F4066" s="5"/>
      <c r="G4066" s="5"/>
      <c r="H4066" s="6"/>
      <c r="I4066" s="6"/>
      <c r="J4066" s="5"/>
      <c r="K4066" s="11"/>
      <c r="L4066" s="12"/>
      <c r="M4066" s="12"/>
      <c r="N4066" s="3"/>
      <c r="O4066" s="6"/>
      <c r="P4066" s="3"/>
      <c r="Q4066" s="6"/>
      <c r="R4066" s="6"/>
      <c r="S4066" s="6"/>
      <c r="T4066" s="5"/>
      <c r="U4066" s="5"/>
      <c r="V4066" s="5"/>
      <c r="W4066" s="12"/>
      <c r="X4066" s="5"/>
      <c r="Y4066" s="12"/>
      <c r="Z4066" s="5"/>
      <c r="AA4066" s="5"/>
      <c r="AB4066" s="5"/>
      <c r="AC4066" s="5"/>
      <c r="AD4066" s="5"/>
      <c r="AE4066" s="5"/>
      <c r="AF4066" s="6"/>
      <c r="AG4066" s="6"/>
      <c r="AH4066" s="6"/>
      <c r="AI4066" s="6"/>
      <c r="AJ4066" s="6"/>
      <c r="AK4066" s="6"/>
      <c r="AL4066" s="6"/>
      <c r="AM4066" s="6"/>
      <c r="AN4066" s="6"/>
      <c r="AO4066" s="6"/>
      <c r="AP4066" s="6"/>
      <c r="AQ4066" s="6"/>
      <c r="AR4066" s="6"/>
      <c r="AS4066" s="6"/>
      <c r="AT4066" s="6"/>
    </row>
    <row r="4067" spans="1:46" ht="15.75" customHeight="1" x14ac:dyDescent="0.35">
      <c r="A4067" s="10"/>
      <c r="B4067" s="6"/>
      <c r="C4067" s="6"/>
      <c r="D4067" s="11"/>
      <c r="E4067" s="6"/>
      <c r="F4067" s="5"/>
      <c r="G4067" s="5"/>
      <c r="H4067" s="6"/>
      <c r="I4067" s="6"/>
      <c r="J4067" s="5"/>
      <c r="K4067" s="11"/>
      <c r="L4067" s="12"/>
      <c r="M4067" s="12"/>
      <c r="N4067" s="3"/>
      <c r="O4067" s="6"/>
      <c r="P4067" s="3"/>
      <c r="Q4067" s="6"/>
      <c r="R4067" s="6"/>
      <c r="S4067" s="6"/>
      <c r="T4067" s="5"/>
      <c r="U4067" s="5"/>
      <c r="V4067" s="5"/>
      <c r="W4067" s="12"/>
      <c r="X4067" s="5"/>
      <c r="Y4067" s="12"/>
      <c r="Z4067" s="5"/>
      <c r="AA4067" s="5"/>
      <c r="AB4067" s="5"/>
      <c r="AC4067" s="5"/>
      <c r="AD4067" s="5"/>
      <c r="AE4067" s="5"/>
      <c r="AF4067" s="6"/>
      <c r="AG4067" s="6"/>
      <c r="AH4067" s="6"/>
      <c r="AI4067" s="6"/>
      <c r="AJ4067" s="6"/>
      <c r="AK4067" s="6"/>
      <c r="AL4067" s="6"/>
      <c r="AM4067" s="6"/>
      <c r="AN4067" s="6"/>
      <c r="AO4067" s="6"/>
      <c r="AP4067" s="6"/>
      <c r="AQ4067" s="6"/>
      <c r="AR4067" s="6"/>
      <c r="AS4067" s="6"/>
      <c r="AT4067" s="6"/>
    </row>
    <row r="4068" spans="1:46" ht="15.75" customHeight="1" x14ac:dyDescent="0.35">
      <c r="A4068" s="10"/>
      <c r="B4068" s="6"/>
      <c r="C4068" s="6"/>
      <c r="D4068" s="11"/>
      <c r="E4068" s="6"/>
      <c r="F4068" s="5"/>
      <c r="G4068" s="5"/>
      <c r="H4068" s="6"/>
      <c r="I4068" s="6"/>
      <c r="J4068" s="5"/>
      <c r="K4068" s="11"/>
      <c r="L4068" s="12"/>
      <c r="M4068" s="12"/>
      <c r="N4068" s="3"/>
      <c r="O4068" s="6"/>
      <c r="P4068" s="3"/>
      <c r="Q4068" s="6"/>
      <c r="R4068" s="6"/>
      <c r="S4068" s="6"/>
      <c r="T4068" s="5"/>
      <c r="U4068" s="5"/>
      <c r="V4068" s="5"/>
      <c r="W4068" s="12"/>
      <c r="X4068" s="5"/>
      <c r="Y4068" s="12"/>
      <c r="Z4068" s="5"/>
      <c r="AA4068" s="5"/>
      <c r="AB4068" s="5"/>
      <c r="AC4068" s="5"/>
      <c r="AD4068" s="5"/>
      <c r="AE4068" s="5"/>
      <c r="AF4068" s="6"/>
      <c r="AG4068" s="6"/>
      <c r="AH4068" s="6"/>
      <c r="AI4068" s="6"/>
      <c r="AJ4068" s="6"/>
      <c r="AK4068" s="6"/>
      <c r="AL4068" s="6"/>
      <c r="AM4068" s="6"/>
      <c r="AN4068" s="6"/>
      <c r="AO4068" s="6"/>
      <c r="AP4068" s="6"/>
      <c r="AQ4068" s="6"/>
      <c r="AR4068" s="6"/>
      <c r="AS4068" s="6"/>
      <c r="AT4068" s="6"/>
    </row>
    <row r="4069" spans="1:46" ht="15.75" customHeight="1" x14ac:dyDescent="0.35">
      <c r="A4069" s="10"/>
      <c r="B4069" s="6"/>
      <c r="C4069" s="6"/>
      <c r="D4069" s="11"/>
      <c r="E4069" s="6"/>
      <c r="F4069" s="5"/>
      <c r="G4069" s="5"/>
      <c r="H4069" s="6"/>
      <c r="I4069" s="6"/>
      <c r="J4069" s="5"/>
      <c r="K4069" s="11"/>
      <c r="L4069" s="12"/>
      <c r="M4069" s="12"/>
      <c r="N4069" s="3"/>
      <c r="O4069" s="6"/>
      <c r="P4069" s="3"/>
      <c r="Q4069" s="6"/>
      <c r="R4069" s="6"/>
      <c r="S4069" s="6"/>
      <c r="T4069" s="5"/>
      <c r="U4069" s="5"/>
      <c r="V4069" s="5"/>
      <c r="W4069" s="12"/>
      <c r="X4069" s="5"/>
      <c r="Y4069" s="12"/>
      <c r="Z4069" s="5"/>
      <c r="AA4069" s="5"/>
      <c r="AB4069" s="5"/>
      <c r="AC4069" s="5"/>
      <c r="AD4069" s="5"/>
      <c r="AE4069" s="5"/>
      <c r="AF4069" s="6"/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/>
      <c r="AR4069" s="6"/>
      <c r="AS4069" s="6"/>
      <c r="AT4069" s="6"/>
    </row>
    <row r="4070" spans="1:46" ht="15.75" customHeight="1" x14ac:dyDescent="0.35">
      <c r="A4070" s="10"/>
      <c r="B4070" s="6"/>
      <c r="C4070" s="6"/>
      <c r="D4070" s="11"/>
      <c r="E4070" s="6"/>
      <c r="F4070" s="5"/>
      <c r="G4070" s="5"/>
      <c r="H4070" s="6"/>
      <c r="I4070" s="6"/>
      <c r="J4070" s="5"/>
      <c r="K4070" s="11"/>
      <c r="L4070" s="12"/>
      <c r="M4070" s="12"/>
      <c r="N4070" s="3"/>
      <c r="O4070" s="6"/>
      <c r="P4070" s="3"/>
      <c r="Q4070" s="6"/>
      <c r="R4070" s="6"/>
      <c r="S4070" s="6"/>
      <c r="T4070" s="5"/>
      <c r="U4070" s="5"/>
      <c r="V4070" s="5"/>
      <c r="W4070" s="12"/>
      <c r="X4070" s="5"/>
      <c r="Y4070" s="12"/>
      <c r="Z4070" s="5"/>
      <c r="AA4070" s="5"/>
      <c r="AB4070" s="5"/>
      <c r="AC4070" s="5"/>
      <c r="AD4070" s="5"/>
      <c r="AE4070" s="5"/>
      <c r="AF4070" s="6"/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</row>
    <row r="4071" spans="1:46" ht="15.75" customHeight="1" x14ac:dyDescent="0.35">
      <c r="A4071" s="10"/>
      <c r="B4071" s="6"/>
      <c r="C4071" s="6"/>
      <c r="D4071" s="11"/>
      <c r="E4071" s="6"/>
      <c r="F4071" s="5"/>
      <c r="G4071" s="5"/>
      <c r="H4071" s="6"/>
      <c r="I4071" s="6"/>
      <c r="J4071" s="5"/>
      <c r="K4071" s="11"/>
      <c r="L4071" s="12"/>
      <c r="M4071" s="12"/>
      <c r="N4071" s="3"/>
      <c r="O4071" s="6"/>
      <c r="P4071" s="3"/>
      <c r="Q4071" s="6"/>
      <c r="R4071" s="6"/>
      <c r="S4071" s="6"/>
      <c r="T4071" s="5"/>
      <c r="U4071" s="5"/>
      <c r="V4071" s="5"/>
      <c r="W4071" s="12"/>
      <c r="X4071" s="5"/>
      <c r="Y4071" s="12"/>
      <c r="Z4071" s="5"/>
      <c r="AA4071" s="5"/>
      <c r="AB4071" s="5"/>
      <c r="AC4071" s="5"/>
      <c r="AD4071" s="5"/>
      <c r="AE4071" s="5"/>
      <c r="AF4071" s="6"/>
      <c r="AG4071" s="6"/>
      <c r="AH4071" s="6"/>
      <c r="AI4071" s="6"/>
      <c r="AJ4071" s="6"/>
      <c r="AK4071" s="6"/>
      <c r="AL4071" s="6"/>
      <c r="AM4071" s="6"/>
      <c r="AN4071" s="6"/>
      <c r="AO4071" s="6"/>
      <c r="AP4071" s="6"/>
      <c r="AQ4071" s="6"/>
      <c r="AR4071" s="6"/>
      <c r="AS4071" s="6"/>
      <c r="AT4071" s="6"/>
    </row>
    <row r="4072" spans="1:46" ht="15.75" customHeight="1" x14ac:dyDescent="0.35">
      <c r="A4072" s="10"/>
      <c r="B4072" s="6"/>
      <c r="C4072" s="6"/>
      <c r="D4072" s="11"/>
      <c r="E4072" s="6"/>
      <c r="F4072" s="5"/>
      <c r="G4072" s="5"/>
      <c r="H4072" s="6"/>
      <c r="I4072" s="6"/>
      <c r="J4072" s="5"/>
      <c r="K4072" s="11"/>
      <c r="L4072" s="12"/>
      <c r="M4072" s="12"/>
      <c r="N4072" s="3"/>
      <c r="O4072" s="6"/>
      <c r="P4072" s="3"/>
      <c r="Q4072" s="6"/>
      <c r="R4072" s="6"/>
      <c r="S4072" s="6"/>
      <c r="T4072" s="5"/>
      <c r="U4072" s="5"/>
      <c r="V4072" s="5"/>
      <c r="W4072" s="12"/>
      <c r="X4072" s="5"/>
      <c r="Y4072" s="12"/>
      <c r="Z4072" s="5"/>
      <c r="AA4072" s="5"/>
      <c r="AB4072" s="5"/>
      <c r="AC4072" s="5"/>
      <c r="AD4072" s="5"/>
      <c r="AE4072" s="5"/>
      <c r="AF4072" s="6"/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</row>
    <row r="4073" spans="1:46" ht="15.75" customHeight="1" x14ac:dyDescent="0.35">
      <c r="A4073" s="10"/>
      <c r="B4073" s="6"/>
      <c r="C4073" s="6"/>
      <c r="D4073" s="11"/>
      <c r="E4073" s="6"/>
      <c r="F4073" s="5"/>
      <c r="G4073" s="5"/>
      <c r="H4073" s="6"/>
      <c r="I4073" s="6"/>
      <c r="J4073" s="5"/>
      <c r="K4073" s="11"/>
      <c r="L4073" s="12"/>
      <c r="M4073" s="12"/>
      <c r="N4073" s="3"/>
      <c r="O4073" s="6"/>
      <c r="P4073" s="3"/>
      <c r="Q4073" s="6"/>
      <c r="R4073" s="6"/>
      <c r="S4073" s="6"/>
      <c r="T4073" s="5"/>
      <c r="U4073" s="5"/>
      <c r="V4073" s="5"/>
      <c r="W4073" s="12"/>
      <c r="X4073" s="5"/>
      <c r="Y4073" s="12"/>
      <c r="Z4073" s="5"/>
      <c r="AA4073" s="5"/>
      <c r="AB4073" s="5"/>
      <c r="AC4073" s="5"/>
      <c r="AD4073" s="5"/>
      <c r="AE4073" s="5"/>
      <c r="AF4073" s="6"/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</row>
    <row r="4074" spans="1:46" ht="15.75" customHeight="1" x14ac:dyDescent="0.35">
      <c r="A4074" s="10"/>
      <c r="B4074" s="6"/>
      <c r="C4074" s="6"/>
      <c r="D4074" s="11"/>
      <c r="E4074" s="6"/>
      <c r="F4074" s="5"/>
      <c r="G4074" s="5"/>
      <c r="H4074" s="6"/>
      <c r="I4074" s="6"/>
      <c r="J4074" s="5"/>
      <c r="K4074" s="11"/>
      <c r="L4074" s="12"/>
      <c r="M4074" s="12"/>
      <c r="N4074" s="3"/>
      <c r="O4074" s="6"/>
      <c r="P4074" s="3"/>
      <c r="Q4074" s="6"/>
      <c r="R4074" s="6"/>
      <c r="S4074" s="6"/>
      <c r="T4074" s="5"/>
      <c r="U4074" s="5"/>
      <c r="V4074" s="5"/>
      <c r="W4074" s="12"/>
      <c r="X4074" s="5"/>
      <c r="Y4074" s="12"/>
      <c r="Z4074" s="5"/>
      <c r="AA4074" s="5"/>
      <c r="AB4074" s="5"/>
      <c r="AC4074" s="5"/>
      <c r="AD4074" s="5"/>
      <c r="AE4074" s="5"/>
      <c r="AF4074" s="6"/>
      <c r="AG4074" s="6"/>
      <c r="AH4074" s="6"/>
      <c r="AI4074" s="6"/>
      <c r="AJ4074" s="6"/>
      <c r="AK4074" s="6"/>
      <c r="AL4074" s="6"/>
      <c r="AM4074" s="6"/>
      <c r="AN4074" s="6"/>
      <c r="AO4074" s="6"/>
      <c r="AP4074" s="6"/>
      <c r="AQ4074" s="6"/>
      <c r="AR4074" s="6"/>
      <c r="AS4074" s="6"/>
      <c r="AT4074" s="6"/>
    </row>
    <row r="4075" spans="1:46" ht="15.75" customHeight="1" x14ac:dyDescent="0.35">
      <c r="A4075" s="10"/>
      <c r="B4075" s="6"/>
      <c r="C4075" s="6"/>
      <c r="D4075" s="11"/>
      <c r="E4075" s="6"/>
      <c r="F4075" s="5"/>
      <c r="G4075" s="5"/>
      <c r="H4075" s="6"/>
      <c r="I4075" s="6"/>
      <c r="J4075" s="5"/>
      <c r="K4075" s="11"/>
      <c r="L4075" s="12"/>
      <c r="M4075" s="12"/>
      <c r="N4075" s="3"/>
      <c r="O4075" s="6"/>
      <c r="P4075" s="3"/>
      <c r="Q4075" s="6"/>
      <c r="R4075" s="6"/>
      <c r="S4075" s="6"/>
      <c r="T4075" s="5"/>
      <c r="U4075" s="5"/>
      <c r="V4075" s="5"/>
      <c r="W4075" s="12"/>
      <c r="X4075" s="5"/>
      <c r="Y4075" s="12"/>
      <c r="Z4075" s="5"/>
      <c r="AA4075" s="5"/>
      <c r="AB4075" s="5"/>
      <c r="AC4075" s="5"/>
      <c r="AD4075" s="5"/>
      <c r="AE4075" s="5"/>
      <c r="AF4075" s="6"/>
      <c r="AG4075" s="6"/>
      <c r="AH4075" s="6"/>
      <c r="AI4075" s="6"/>
      <c r="AJ4075" s="6"/>
      <c r="AK4075" s="6"/>
      <c r="AL4075" s="6"/>
      <c r="AM4075" s="6"/>
      <c r="AN4075" s="6"/>
      <c r="AO4075" s="6"/>
      <c r="AP4075" s="6"/>
      <c r="AQ4075" s="6"/>
      <c r="AR4075" s="6"/>
      <c r="AS4075" s="6"/>
      <c r="AT4075" s="6"/>
    </row>
    <row r="4076" spans="1:46" ht="15.75" customHeight="1" x14ac:dyDescent="0.35">
      <c r="A4076" s="10"/>
      <c r="B4076" s="6"/>
      <c r="C4076" s="6"/>
      <c r="D4076" s="11"/>
      <c r="E4076" s="6"/>
      <c r="F4076" s="5"/>
      <c r="G4076" s="5"/>
      <c r="H4076" s="6"/>
      <c r="I4076" s="6"/>
      <c r="J4076" s="5"/>
      <c r="K4076" s="11"/>
      <c r="L4076" s="12"/>
      <c r="M4076" s="12"/>
      <c r="N4076" s="3"/>
      <c r="O4076" s="6"/>
      <c r="P4076" s="3"/>
      <c r="Q4076" s="6"/>
      <c r="R4076" s="6"/>
      <c r="S4076" s="6"/>
      <c r="T4076" s="5"/>
      <c r="U4076" s="5"/>
      <c r="V4076" s="5"/>
      <c r="W4076" s="12"/>
      <c r="X4076" s="5"/>
      <c r="Y4076" s="12"/>
      <c r="Z4076" s="5"/>
      <c r="AA4076" s="5"/>
      <c r="AB4076" s="5"/>
      <c r="AC4076" s="5"/>
      <c r="AD4076" s="5"/>
      <c r="AE4076" s="5"/>
      <c r="AF4076" s="6"/>
      <c r="AG4076" s="6"/>
      <c r="AH4076" s="6"/>
      <c r="AI4076" s="6"/>
      <c r="AJ4076" s="6"/>
      <c r="AK4076" s="6"/>
      <c r="AL4076" s="6"/>
      <c r="AM4076" s="6"/>
      <c r="AN4076" s="6"/>
      <c r="AO4076" s="6"/>
      <c r="AP4076" s="6"/>
      <c r="AQ4076" s="6"/>
      <c r="AR4076" s="6"/>
      <c r="AS4076" s="6"/>
      <c r="AT4076" s="6"/>
    </row>
    <row r="4077" spans="1:46" ht="15.75" customHeight="1" x14ac:dyDescent="0.35">
      <c r="A4077" s="10"/>
      <c r="B4077" s="6"/>
      <c r="C4077" s="6"/>
      <c r="D4077" s="11"/>
      <c r="E4077" s="6"/>
      <c r="F4077" s="5"/>
      <c r="G4077" s="5"/>
      <c r="H4077" s="6"/>
      <c r="I4077" s="6"/>
      <c r="J4077" s="5"/>
      <c r="K4077" s="11"/>
      <c r="L4077" s="12"/>
      <c r="M4077" s="12"/>
      <c r="N4077" s="3"/>
      <c r="O4077" s="6"/>
      <c r="P4077" s="3"/>
      <c r="Q4077" s="6"/>
      <c r="R4077" s="6"/>
      <c r="S4077" s="6"/>
      <c r="T4077" s="5"/>
      <c r="U4077" s="5"/>
      <c r="V4077" s="5"/>
      <c r="W4077" s="12"/>
      <c r="X4077" s="5"/>
      <c r="Y4077" s="12"/>
      <c r="Z4077" s="5"/>
      <c r="AA4077" s="5"/>
      <c r="AB4077" s="5"/>
      <c r="AC4077" s="5"/>
      <c r="AD4077" s="5"/>
      <c r="AE4077" s="5"/>
      <c r="AF4077" s="6"/>
      <c r="AG4077" s="6"/>
      <c r="AH4077" s="6"/>
      <c r="AI4077" s="6"/>
      <c r="AJ4077" s="6"/>
      <c r="AK4077" s="6"/>
      <c r="AL4077" s="6"/>
      <c r="AM4077" s="6"/>
      <c r="AN4077" s="6"/>
      <c r="AO4077" s="6"/>
      <c r="AP4077" s="6"/>
      <c r="AQ4077" s="6"/>
      <c r="AR4077" s="6"/>
      <c r="AS4077" s="6"/>
      <c r="AT4077" s="6"/>
    </row>
    <row r="4078" spans="1:46" ht="15.75" customHeight="1" x14ac:dyDescent="0.35">
      <c r="A4078" s="10"/>
      <c r="B4078" s="6"/>
      <c r="C4078" s="6"/>
      <c r="D4078" s="11"/>
      <c r="E4078" s="6"/>
      <c r="F4078" s="5"/>
      <c r="G4078" s="5"/>
      <c r="H4078" s="6"/>
      <c r="I4078" s="6"/>
      <c r="J4078" s="5"/>
      <c r="K4078" s="11"/>
      <c r="L4078" s="12"/>
      <c r="M4078" s="12"/>
      <c r="N4078" s="3"/>
      <c r="O4078" s="6"/>
      <c r="P4078" s="3"/>
      <c r="Q4078" s="6"/>
      <c r="R4078" s="6"/>
      <c r="S4078" s="6"/>
      <c r="T4078" s="5"/>
      <c r="U4078" s="5"/>
      <c r="V4078" s="5"/>
      <c r="W4078" s="12"/>
      <c r="X4078" s="5"/>
      <c r="Y4078" s="12"/>
      <c r="Z4078" s="5"/>
      <c r="AA4078" s="5"/>
      <c r="AB4078" s="5"/>
      <c r="AC4078" s="5"/>
      <c r="AD4078" s="5"/>
      <c r="AE4078" s="5"/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/>
      <c r="AQ4078" s="6"/>
      <c r="AR4078" s="6"/>
      <c r="AS4078" s="6"/>
      <c r="AT4078" s="6"/>
    </row>
    <row r="4079" spans="1:46" ht="15.75" customHeight="1" x14ac:dyDescent="0.35">
      <c r="A4079" s="10"/>
      <c r="B4079" s="6"/>
      <c r="C4079" s="6"/>
      <c r="D4079" s="11"/>
      <c r="E4079" s="6"/>
      <c r="F4079" s="5"/>
      <c r="G4079" s="5"/>
      <c r="H4079" s="6"/>
      <c r="I4079" s="6"/>
      <c r="J4079" s="5"/>
      <c r="K4079" s="11"/>
      <c r="L4079" s="12"/>
      <c r="M4079" s="12"/>
      <c r="N4079" s="3"/>
      <c r="O4079" s="6"/>
      <c r="P4079" s="3"/>
      <c r="Q4079" s="6"/>
      <c r="R4079" s="6"/>
      <c r="S4079" s="6"/>
      <c r="T4079" s="5"/>
      <c r="U4079" s="5"/>
      <c r="V4079" s="5"/>
      <c r="W4079" s="12"/>
      <c r="X4079" s="5"/>
      <c r="Y4079" s="12"/>
      <c r="Z4079" s="5"/>
      <c r="AA4079" s="5"/>
      <c r="AB4079" s="5"/>
      <c r="AC4079" s="5"/>
      <c r="AD4079" s="5"/>
      <c r="AE4079" s="5"/>
      <c r="AF4079" s="6"/>
      <c r="AG4079" s="6"/>
      <c r="AH4079" s="6"/>
      <c r="AI4079" s="6"/>
      <c r="AJ4079" s="6"/>
      <c r="AK4079" s="6"/>
      <c r="AL4079" s="6"/>
      <c r="AM4079" s="6"/>
      <c r="AN4079" s="6"/>
      <c r="AO4079" s="6"/>
      <c r="AP4079" s="6"/>
      <c r="AQ4079" s="6"/>
      <c r="AR4079" s="6"/>
      <c r="AS4079" s="6"/>
      <c r="AT4079" s="6"/>
    </row>
    <row r="4080" spans="1:46" ht="15.75" customHeight="1" x14ac:dyDescent="0.35">
      <c r="A4080" s="10"/>
      <c r="B4080" s="6"/>
      <c r="C4080" s="6"/>
      <c r="D4080" s="11"/>
      <c r="E4080" s="6"/>
      <c r="F4080" s="5"/>
      <c r="G4080" s="5"/>
      <c r="H4080" s="6"/>
      <c r="I4080" s="6"/>
      <c r="J4080" s="5"/>
      <c r="K4080" s="11"/>
      <c r="L4080" s="12"/>
      <c r="M4080" s="12"/>
      <c r="N4080" s="3"/>
      <c r="O4080" s="6"/>
      <c r="P4080" s="3"/>
      <c r="Q4080" s="6"/>
      <c r="R4080" s="6"/>
      <c r="S4080" s="6"/>
      <c r="T4080" s="5"/>
      <c r="U4080" s="5"/>
      <c r="V4080" s="5"/>
      <c r="W4080" s="12"/>
      <c r="X4080" s="5"/>
      <c r="Y4080" s="12"/>
      <c r="Z4080" s="5"/>
      <c r="AA4080" s="5"/>
      <c r="AB4080" s="5"/>
      <c r="AC4080" s="5"/>
      <c r="AD4080" s="5"/>
      <c r="AE4080" s="5"/>
      <c r="AF4080" s="6"/>
      <c r="AG4080" s="6"/>
      <c r="AH4080" s="6"/>
      <c r="AI4080" s="6"/>
      <c r="AJ4080" s="6"/>
      <c r="AK4080" s="6"/>
      <c r="AL4080" s="6"/>
      <c r="AM4080" s="6"/>
      <c r="AN4080" s="6"/>
      <c r="AO4080" s="6"/>
      <c r="AP4080" s="6"/>
      <c r="AQ4080" s="6"/>
      <c r="AR4080" s="6"/>
      <c r="AS4080" s="6"/>
      <c r="AT4080" s="6"/>
    </row>
    <row r="4081" spans="1:46" ht="15.75" customHeight="1" x14ac:dyDescent="0.35">
      <c r="A4081" s="10"/>
      <c r="B4081" s="6"/>
      <c r="C4081" s="6"/>
      <c r="D4081" s="11"/>
      <c r="E4081" s="6"/>
      <c r="F4081" s="5"/>
      <c r="G4081" s="5"/>
      <c r="H4081" s="6"/>
      <c r="I4081" s="6"/>
      <c r="J4081" s="5"/>
      <c r="K4081" s="11"/>
      <c r="L4081" s="12"/>
      <c r="M4081" s="12"/>
      <c r="N4081" s="3"/>
      <c r="O4081" s="6"/>
      <c r="P4081" s="3"/>
      <c r="Q4081" s="6"/>
      <c r="R4081" s="6"/>
      <c r="S4081" s="6"/>
      <c r="T4081" s="5"/>
      <c r="U4081" s="5"/>
      <c r="V4081" s="5"/>
      <c r="W4081" s="12"/>
      <c r="X4081" s="5"/>
      <c r="Y4081" s="12"/>
      <c r="Z4081" s="5"/>
      <c r="AA4081" s="5"/>
      <c r="AB4081" s="5"/>
      <c r="AC4081" s="5"/>
      <c r="AD4081" s="5"/>
      <c r="AE4081" s="5"/>
      <c r="AF4081" s="6"/>
      <c r="AG4081" s="6"/>
      <c r="AH4081" s="6"/>
      <c r="AI4081" s="6"/>
      <c r="AJ4081" s="6"/>
      <c r="AK4081" s="6"/>
      <c r="AL4081" s="6"/>
      <c r="AM4081" s="6"/>
      <c r="AN4081" s="6"/>
      <c r="AO4081" s="6"/>
      <c r="AP4081" s="6"/>
      <c r="AQ4081" s="6"/>
      <c r="AR4081" s="6"/>
      <c r="AS4081" s="6"/>
      <c r="AT4081" s="6"/>
    </row>
    <row r="4082" spans="1:46" ht="15.75" customHeight="1" x14ac:dyDescent="0.35">
      <c r="A4082" s="10"/>
      <c r="B4082" s="6"/>
      <c r="C4082" s="6"/>
      <c r="D4082" s="11"/>
      <c r="E4082" s="6"/>
      <c r="F4082" s="5"/>
      <c r="G4082" s="5"/>
      <c r="H4082" s="6"/>
      <c r="I4082" s="6"/>
      <c r="J4082" s="5"/>
      <c r="K4082" s="11"/>
      <c r="L4082" s="12"/>
      <c r="M4082" s="12"/>
      <c r="N4082" s="3"/>
      <c r="O4082" s="6"/>
      <c r="P4082" s="3"/>
      <c r="Q4082" s="6"/>
      <c r="R4082" s="6"/>
      <c r="S4082" s="6"/>
      <c r="T4082" s="5"/>
      <c r="U4082" s="5"/>
      <c r="V4082" s="5"/>
      <c r="W4082" s="12"/>
      <c r="X4082" s="5"/>
      <c r="Y4082" s="12"/>
      <c r="Z4082" s="5"/>
      <c r="AA4082" s="5"/>
      <c r="AB4082" s="5"/>
      <c r="AC4082" s="5"/>
      <c r="AD4082" s="5"/>
      <c r="AE4082" s="5"/>
      <c r="AF4082" s="6"/>
      <c r="AG4082" s="6"/>
      <c r="AH4082" s="6"/>
      <c r="AI4082" s="6"/>
      <c r="AJ4082" s="6"/>
      <c r="AK4082" s="6"/>
      <c r="AL4082" s="6"/>
      <c r="AM4082" s="6"/>
      <c r="AN4082" s="6"/>
      <c r="AO4082" s="6"/>
      <c r="AP4082" s="6"/>
      <c r="AQ4082" s="6"/>
      <c r="AR4082" s="6"/>
      <c r="AS4082" s="6"/>
      <c r="AT4082" s="6"/>
    </row>
    <row r="4083" spans="1:46" ht="15.75" customHeight="1" x14ac:dyDescent="0.35">
      <c r="A4083" s="10"/>
      <c r="B4083" s="6"/>
      <c r="C4083" s="6"/>
      <c r="D4083" s="11"/>
      <c r="E4083" s="6"/>
      <c r="F4083" s="5"/>
      <c r="G4083" s="5"/>
      <c r="H4083" s="6"/>
      <c r="I4083" s="6"/>
      <c r="J4083" s="5"/>
      <c r="K4083" s="11"/>
      <c r="L4083" s="12"/>
      <c r="M4083" s="12"/>
      <c r="N4083" s="3"/>
      <c r="O4083" s="6"/>
      <c r="P4083" s="3"/>
      <c r="Q4083" s="6"/>
      <c r="R4083" s="6"/>
      <c r="S4083" s="6"/>
      <c r="T4083" s="5"/>
      <c r="U4083" s="5"/>
      <c r="V4083" s="5"/>
      <c r="W4083" s="12"/>
      <c r="X4083" s="5"/>
      <c r="Y4083" s="12"/>
      <c r="Z4083" s="5"/>
      <c r="AA4083" s="5"/>
      <c r="AB4083" s="5"/>
      <c r="AC4083" s="5"/>
      <c r="AD4083" s="5"/>
      <c r="AE4083" s="5"/>
      <c r="AF4083" s="6"/>
      <c r="AG4083" s="6"/>
      <c r="AH4083" s="6"/>
      <c r="AI4083" s="6"/>
      <c r="AJ4083" s="6"/>
      <c r="AK4083" s="6"/>
      <c r="AL4083" s="6"/>
      <c r="AM4083" s="6"/>
      <c r="AN4083" s="6"/>
      <c r="AO4083" s="6"/>
      <c r="AP4083" s="6"/>
      <c r="AQ4083" s="6"/>
      <c r="AR4083" s="6"/>
      <c r="AS4083" s="6"/>
      <c r="AT4083" s="6"/>
    </row>
    <row r="4084" spans="1:46" ht="15.75" customHeight="1" x14ac:dyDescent="0.35">
      <c r="A4084" s="10"/>
      <c r="B4084" s="6"/>
      <c r="C4084" s="6"/>
      <c r="D4084" s="11"/>
      <c r="E4084" s="6"/>
      <c r="F4084" s="5"/>
      <c r="G4084" s="5"/>
      <c r="H4084" s="6"/>
      <c r="I4084" s="6"/>
      <c r="J4084" s="5"/>
      <c r="K4084" s="11"/>
      <c r="L4084" s="12"/>
      <c r="M4084" s="12"/>
      <c r="N4084" s="3"/>
      <c r="O4084" s="6"/>
      <c r="P4084" s="3"/>
      <c r="Q4084" s="6"/>
      <c r="R4084" s="6"/>
      <c r="S4084" s="6"/>
      <c r="T4084" s="5"/>
      <c r="U4084" s="5"/>
      <c r="V4084" s="5"/>
      <c r="W4084" s="12"/>
      <c r="X4084" s="5"/>
      <c r="Y4084" s="12"/>
      <c r="Z4084" s="5"/>
      <c r="AA4084" s="5"/>
      <c r="AB4084" s="5"/>
      <c r="AC4084" s="5"/>
      <c r="AD4084" s="5"/>
      <c r="AE4084" s="5"/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</row>
    <row r="4085" spans="1:46" ht="15.75" customHeight="1" x14ac:dyDescent="0.35">
      <c r="A4085" s="10"/>
      <c r="B4085" s="6"/>
      <c r="C4085" s="6"/>
      <c r="D4085" s="11"/>
      <c r="E4085" s="6"/>
      <c r="F4085" s="5"/>
      <c r="G4085" s="5"/>
      <c r="H4085" s="6"/>
      <c r="I4085" s="6"/>
      <c r="J4085" s="5"/>
      <c r="K4085" s="11"/>
      <c r="L4085" s="12"/>
      <c r="M4085" s="12"/>
      <c r="N4085" s="3"/>
      <c r="O4085" s="6"/>
      <c r="P4085" s="3"/>
      <c r="Q4085" s="6"/>
      <c r="R4085" s="6"/>
      <c r="S4085" s="6"/>
      <c r="T4085" s="5"/>
      <c r="U4085" s="5"/>
      <c r="V4085" s="5"/>
      <c r="W4085" s="12"/>
      <c r="X4085" s="5"/>
      <c r="Y4085" s="12"/>
      <c r="Z4085" s="5"/>
      <c r="AA4085" s="5"/>
      <c r="AB4085" s="5"/>
      <c r="AC4085" s="5"/>
      <c r="AD4085" s="5"/>
      <c r="AE4085" s="5"/>
      <c r="AF4085" s="6"/>
      <c r="AG4085" s="6"/>
      <c r="AH4085" s="6"/>
      <c r="AI4085" s="6"/>
      <c r="AJ4085" s="6"/>
      <c r="AK4085" s="6"/>
      <c r="AL4085" s="6"/>
      <c r="AM4085" s="6"/>
      <c r="AN4085" s="6"/>
      <c r="AO4085" s="6"/>
      <c r="AP4085" s="6"/>
      <c r="AQ4085" s="6"/>
      <c r="AR4085" s="6"/>
      <c r="AS4085" s="6"/>
      <c r="AT4085" s="6"/>
    </row>
    <row r="4086" spans="1:46" ht="15.75" customHeight="1" x14ac:dyDescent="0.35">
      <c r="A4086" s="10"/>
      <c r="B4086" s="6"/>
      <c r="C4086" s="6"/>
      <c r="D4086" s="11"/>
      <c r="E4086" s="6"/>
      <c r="F4086" s="5"/>
      <c r="G4086" s="5"/>
      <c r="H4086" s="6"/>
      <c r="I4086" s="6"/>
      <c r="J4086" s="5"/>
      <c r="K4086" s="11"/>
      <c r="L4086" s="12"/>
      <c r="M4086" s="12"/>
      <c r="N4086" s="3"/>
      <c r="O4086" s="6"/>
      <c r="P4086" s="3"/>
      <c r="Q4086" s="6"/>
      <c r="R4086" s="6"/>
      <c r="S4086" s="6"/>
      <c r="T4086" s="5"/>
      <c r="U4086" s="5"/>
      <c r="V4086" s="5"/>
      <c r="W4086" s="12"/>
      <c r="X4086" s="5"/>
      <c r="Y4086" s="12"/>
      <c r="Z4086" s="5"/>
      <c r="AA4086" s="5"/>
      <c r="AB4086" s="5"/>
      <c r="AC4086" s="5"/>
      <c r="AD4086" s="5"/>
      <c r="AE4086" s="5"/>
      <c r="AF4086" s="6"/>
      <c r="AG4086" s="6"/>
      <c r="AH4086" s="6"/>
      <c r="AI4086" s="6"/>
      <c r="AJ4086" s="6"/>
      <c r="AK4086" s="6"/>
      <c r="AL4086" s="6"/>
      <c r="AM4086" s="6"/>
      <c r="AN4086" s="6"/>
      <c r="AO4086" s="6"/>
      <c r="AP4086" s="6"/>
      <c r="AQ4086" s="6"/>
      <c r="AR4086" s="6"/>
      <c r="AS4086" s="6"/>
      <c r="AT4086" s="6"/>
    </row>
    <row r="4087" spans="1:46" ht="15.75" customHeight="1" x14ac:dyDescent="0.35">
      <c r="A4087" s="10"/>
      <c r="B4087" s="6"/>
      <c r="C4087" s="6"/>
      <c r="D4087" s="11"/>
      <c r="E4087" s="6"/>
      <c r="F4087" s="5"/>
      <c r="G4087" s="5"/>
      <c r="H4087" s="6"/>
      <c r="I4087" s="6"/>
      <c r="J4087" s="5"/>
      <c r="K4087" s="11"/>
      <c r="L4087" s="12"/>
      <c r="M4087" s="12"/>
      <c r="N4087" s="3"/>
      <c r="O4087" s="6"/>
      <c r="P4087" s="3"/>
      <c r="Q4087" s="6"/>
      <c r="R4087" s="6"/>
      <c r="S4087" s="6"/>
      <c r="T4087" s="5"/>
      <c r="U4087" s="5"/>
      <c r="V4087" s="5"/>
      <c r="W4087" s="12"/>
      <c r="X4087" s="5"/>
      <c r="Y4087" s="12"/>
      <c r="Z4087" s="5"/>
      <c r="AA4087" s="5"/>
      <c r="AB4087" s="5"/>
      <c r="AC4087" s="5"/>
      <c r="AD4087" s="5"/>
      <c r="AE4087" s="5"/>
      <c r="AF4087" s="6"/>
      <c r="AG4087" s="6"/>
      <c r="AH4087" s="6"/>
      <c r="AI4087" s="6"/>
      <c r="AJ4087" s="6"/>
      <c r="AK4087" s="6"/>
      <c r="AL4087" s="6"/>
      <c r="AM4087" s="6"/>
      <c r="AN4087" s="6"/>
      <c r="AO4087" s="6"/>
      <c r="AP4087" s="6"/>
      <c r="AQ4087" s="6"/>
      <c r="AR4087" s="6"/>
      <c r="AS4087" s="6"/>
      <c r="AT4087" s="6"/>
    </row>
    <row r="4088" spans="1:46" ht="15.75" customHeight="1" x14ac:dyDescent="0.35">
      <c r="A4088" s="10"/>
      <c r="B4088" s="6"/>
      <c r="C4088" s="6"/>
      <c r="D4088" s="11"/>
      <c r="E4088" s="6"/>
      <c r="F4088" s="5"/>
      <c r="G4088" s="5"/>
      <c r="H4088" s="6"/>
      <c r="I4088" s="6"/>
      <c r="J4088" s="5"/>
      <c r="K4088" s="11"/>
      <c r="L4088" s="12"/>
      <c r="M4088" s="12"/>
      <c r="N4088" s="3"/>
      <c r="O4088" s="6"/>
      <c r="P4088" s="3"/>
      <c r="Q4088" s="6"/>
      <c r="R4088" s="6"/>
      <c r="S4088" s="6"/>
      <c r="T4088" s="5"/>
      <c r="U4088" s="5"/>
      <c r="V4088" s="5"/>
      <c r="W4088" s="12"/>
      <c r="X4088" s="5"/>
      <c r="Y4088" s="12"/>
      <c r="Z4088" s="5"/>
      <c r="AA4088" s="5"/>
      <c r="AB4088" s="5"/>
      <c r="AC4088" s="5"/>
      <c r="AD4088" s="5"/>
      <c r="AE4088" s="5"/>
      <c r="AF4088" s="6"/>
      <c r="AG4088" s="6"/>
      <c r="AH4088" s="6"/>
      <c r="AI4088" s="6"/>
      <c r="AJ4088" s="6"/>
      <c r="AK4088" s="6"/>
      <c r="AL4088" s="6"/>
      <c r="AM4088" s="6"/>
      <c r="AN4088" s="6"/>
      <c r="AO4088" s="6"/>
      <c r="AP4088" s="6"/>
      <c r="AQ4088" s="6"/>
      <c r="AR4088" s="6"/>
      <c r="AS4088" s="6"/>
      <c r="AT4088" s="6"/>
    </row>
    <row r="4089" spans="1:46" ht="15.75" customHeight="1" x14ac:dyDescent="0.35">
      <c r="A4089" s="10"/>
      <c r="B4089" s="6"/>
      <c r="C4089" s="6"/>
      <c r="D4089" s="11"/>
      <c r="E4089" s="6"/>
      <c r="F4089" s="5"/>
      <c r="G4089" s="5"/>
      <c r="H4089" s="6"/>
      <c r="I4089" s="6"/>
      <c r="J4089" s="5"/>
      <c r="K4089" s="11"/>
      <c r="L4089" s="12"/>
      <c r="M4089" s="12"/>
      <c r="N4089" s="3"/>
      <c r="O4089" s="6"/>
      <c r="P4089" s="3"/>
      <c r="Q4089" s="6"/>
      <c r="R4089" s="6"/>
      <c r="S4089" s="6"/>
      <c r="T4089" s="5"/>
      <c r="U4089" s="5"/>
      <c r="V4089" s="5"/>
      <c r="W4089" s="12"/>
      <c r="X4089" s="5"/>
      <c r="Y4089" s="12"/>
      <c r="Z4089" s="5"/>
      <c r="AA4089" s="5"/>
      <c r="AB4089" s="5"/>
      <c r="AC4089" s="5"/>
      <c r="AD4089" s="5"/>
      <c r="AE4089" s="5"/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</row>
    <row r="4090" spans="1:46" ht="15.75" customHeight="1" x14ac:dyDescent="0.35">
      <c r="A4090" s="10"/>
      <c r="B4090" s="6"/>
      <c r="C4090" s="6"/>
      <c r="D4090" s="11"/>
      <c r="E4090" s="6"/>
      <c r="F4090" s="5"/>
      <c r="G4090" s="5"/>
      <c r="H4090" s="6"/>
      <c r="I4090" s="6"/>
      <c r="J4090" s="5"/>
      <c r="K4090" s="11"/>
      <c r="L4090" s="12"/>
      <c r="M4090" s="12"/>
      <c r="N4090" s="3"/>
      <c r="O4090" s="6"/>
      <c r="P4090" s="3"/>
      <c r="Q4090" s="6"/>
      <c r="R4090" s="6"/>
      <c r="S4090" s="6"/>
      <c r="T4090" s="5"/>
      <c r="U4090" s="5"/>
      <c r="V4090" s="5"/>
      <c r="W4090" s="12"/>
      <c r="X4090" s="5"/>
      <c r="Y4090" s="12"/>
      <c r="Z4090" s="5"/>
      <c r="AA4090" s="5"/>
      <c r="AB4090" s="5"/>
      <c r="AC4090" s="5"/>
      <c r="AD4090" s="5"/>
      <c r="AE4090" s="5"/>
      <c r="AF4090" s="6"/>
      <c r="AG4090" s="6"/>
      <c r="AH4090" s="6"/>
      <c r="AI4090" s="6"/>
      <c r="AJ4090" s="6"/>
      <c r="AK4090" s="6"/>
      <c r="AL4090" s="6"/>
      <c r="AM4090" s="6"/>
      <c r="AN4090" s="6"/>
      <c r="AO4090" s="6"/>
      <c r="AP4090" s="6"/>
      <c r="AQ4090" s="6"/>
      <c r="AR4090" s="6"/>
      <c r="AS4090" s="6"/>
      <c r="AT4090" s="6"/>
    </row>
    <row r="4091" spans="1:46" ht="15.75" customHeight="1" x14ac:dyDescent="0.35">
      <c r="A4091" s="10"/>
      <c r="B4091" s="6"/>
      <c r="C4091" s="6"/>
      <c r="D4091" s="11"/>
      <c r="E4091" s="6"/>
      <c r="F4091" s="5"/>
      <c r="G4091" s="5"/>
      <c r="H4091" s="6"/>
      <c r="I4091" s="6"/>
      <c r="J4091" s="5"/>
      <c r="K4091" s="11"/>
      <c r="L4091" s="12"/>
      <c r="M4091" s="12"/>
      <c r="N4091" s="3"/>
      <c r="O4091" s="6"/>
      <c r="P4091" s="3"/>
      <c r="Q4091" s="6"/>
      <c r="R4091" s="6"/>
      <c r="S4091" s="6"/>
      <c r="T4091" s="5"/>
      <c r="U4091" s="5"/>
      <c r="V4091" s="5"/>
      <c r="W4091" s="12"/>
      <c r="X4091" s="5"/>
      <c r="Y4091" s="12"/>
      <c r="Z4091" s="5"/>
      <c r="AA4091" s="5"/>
      <c r="AB4091" s="5"/>
      <c r="AC4091" s="5"/>
      <c r="AD4091" s="5"/>
      <c r="AE4091" s="5"/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/>
      <c r="AR4091" s="6"/>
      <c r="AS4091" s="6"/>
      <c r="AT4091" s="6"/>
    </row>
    <row r="4092" spans="1:46" ht="15.75" customHeight="1" x14ac:dyDescent="0.35">
      <c r="A4092" s="10"/>
      <c r="B4092" s="6"/>
      <c r="C4092" s="6"/>
      <c r="D4092" s="11"/>
      <c r="E4092" s="6"/>
      <c r="F4092" s="5"/>
      <c r="G4092" s="5"/>
      <c r="H4092" s="6"/>
      <c r="I4092" s="6"/>
      <c r="J4092" s="5"/>
      <c r="K4092" s="11"/>
      <c r="L4092" s="12"/>
      <c r="M4092" s="12"/>
      <c r="N4092" s="3"/>
      <c r="O4092" s="6"/>
      <c r="P4092" s="3"/>
      <c r="Q4092" s="6"/>
      <c r="R4092" s="6"/>
      <c r="S4092" s="6"/>
      <c r="T4092" s="5"/>
      <c r="U4092" s="5"/>
      <c r="V4092" s="5"/>
      <c r="W4092" s="12"/>
      <c r="X4092" s="5"/>
      <c r="Y4092" s="12"/>
      <c r="Z4092" s="5"/>
      <c r="AA4092" s="5"/>
      <c r="AB4092" s="5"/>
      <c r="AC4092" s="5"/>
      <c r="AD4092" s="5"/>
      <c r="AE4092" s="5"/>
      <c r="AF4092" s="6"/>
      <c r="AG4092" s="6"/>
      <c r="AH4092" s="6"/>
      <c r="AI4092" s="6"/>
      <c r="AJ4092" s="6"/>
      <c r="AK4092" s="6"/>
      <c r="AL4092" s="6"/>
      <c r="AM4092" s="6"/>
      <c r="AN4092" s="6"/>
      <c r="AO4092" s="6"/>
      <c r="AP4092" s="6"/>
      <c r="AQ4092" s="6"/>
      <c r="AR4092" s="6"/>
      <c r="AS4092" s="6"/>
      <c r="AT4092" s="6"/>
    </row>
    <row r="4093" spans="1:46" ht="15.75" customHeight="1" x14ac:dyDescent="0.35">
      <c r="A4093" s="10"/>
      <c r="B4093" s="6"/>
      <c r="C4093" s="6"/>
      <c r="D4093" s="11"/>
      <c r="E4093" s="6"/>
      <c r="F4093" s="5"/>
      <c r="G4093" s="5"/>
      <c r="H4093" s="6"/>
      <c r="I4093" s="6"/>
      <c r="J4093" s="5"/>
      <c r="K4093" s="11"/>
      <c r="L4093" s="12"/>
      <c r="M4093" s="12"/>
      <c r="N4093" s="3"/>
      <c r="O4093" s="6"/>
      <c r="P4093" s="3"/>
      <c r="Q4093" s="6"/>
      <c r="R4093" s="6"/>
      <c r="S4093" s="6"/>
      <c r="T4093" s="5"/>
      <c r="U4093" s="5"/>
      <c r="V4093" s="5"/>
      <c r="W4093" s="12"/>
      <c r="X4093" s="5"/>
      <c r="Y4093" s="12"/>
      <c r="Z4093" s="5"/>
      <c r="AA4093" s="5"/>
      <c r="AB4093" s="5"/>
      <c r="AC4093" s="5"/>
      <c r="AD4093" s="5"/>
      <c r="AE4093" s="5"/>
      <c r="AF4093" s="6"/>
      <c r="AG4093" s="6"/>
      <c r="AH4093" s="6"/>
      <c r="AI4093" s="6"/>
      <c r="AJ4093" s="6"/>
      <c r="AK4093" s="6"/>
      <c r="AL4093" s="6"/>
      <c r="AM4093" s="6"/>
      <c r="AN4093" s="6"/>
      <c r="AO4093" s="6"/>
      <c r="AP4093" s="6"/>
      <c r="AQ4093" s="6"/>
      <c r="AR4093" s="6"/>
      <c r="AS4093" s="6"/>
      <c r="AT4093" s="6"/>
    </row>
    <row r="4094" spans="1:46" ht="15.75" customHeight="1" x14ac:dyDescent="0.35">
      <c r="A4094" s="10"/>
      <c r="B4094" s="6"/>
      <c r="C4094" s="6"/>
      <c r="D4094" s="11"/>
      <c r="E4094" s="6"/>
      <c r="F4094" s="5"/>
      <c r="G4094" s="5"/>
      <c r="H4094" s="6"/>
      <c r="I4094" s="6"/>
      <c r="J4094" s="5"/>
      <c r="K4094" s="11"/>
      <c r="L4094" s="12"/>
      <c r="M4094" s="12"/>
      <c r="N4094" s="3"/>
      <c r="O4094" s="6"/>
      <c r="P4094" s="3"/>
      <c r="Q4094" s="6"/>
      <c r="R4094" s="6"/>
      <c r="S4094" s="6"/>
      <c r="T4094" s="5"/>
      <c r="U4094" s="5"/>
      <c r="V4094" s="5"/>
      <c r="W4094" s="12"/>
      <c r="X4094" s="5"/>
      <c r="Y4094" s="12"/>
      <c r="Z4094" s="5"/>
      <c r="AA4094" s="5"/>
      <c r="AB4094" s="5"/>
      <c r="AC4094" s="5"/>
      <c r="AD4094" s="5"/>
      <c r="AE4094" s="5"/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</row>
    <row r="4095" spans="1:46" ht="15.75" customHeight="1" x14ac:dyDescent="0.35">
      <c r="A4095" s="10"/>
      <c r="B4095" s="6"/>
      <c r="C4095" s="6"/>
      <c r="D4095" s="11"/>
      <c r="E4095" s="6"/>
      <c r="F4095" s="5"/>
      <c r="G4095" s="5"/>
      <c r="H4095" s="6"/>
      <c r="I4095" s="6"/>
      <c r="J4095" s="5"/>
      <c r="K4095" s="11"/>
      <c r="L4095" s="12"/>
      <c r="M4095" s="12"/>
      <c r="N4095" s="3"/>
      <c r="O4095" s="6"/>
      <c r="P4095" s="3"/>
      <c r="Q4095" s="6"/>
      <c r="R4095" s="6"/>
      <c r="S4095" s="6"/>
      <c r="T4095" s="5"/>
      <c r="U4095" s="5"/>
      <c r="V4095" s="5"/>
      <c r="W4095" s="12"/>
      <c r="X4095" s="5"/>
      <c r="Y4095" s="12"/>
      <c r="Z4095" s="5"/>
      <c r="AA4095" s="5"/>
      <c r="AB4095" s="5"/>
      <c r="AC4095" s="5"/>
      <c r="AD4095" s="5"/>
      <c r="AE4095" s="5"/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/>
      <c r="AR4095" s="6"/>
      <c r="AS4095" s="6"/>
      <c r="AT4095" s="6"/>
    </row>
    <row r="4096" spans="1:46" ht="15.75" customHeight="1" x14ac:dyDescent="0.35">
      <c r="A4096" s="10"/>
      <c r="B4096" s="6"/>
      <c r="C4096" s="6"/>
      <c r="D4096" s="11"/>
      <c r="E4096" s="6"/>
      <c r="F4096" s="5"/>
      <c r="G4096" s="5"/>
      <c r="H4096" s="6"/>
      <c r="I4096" s="6"/>
      <c r="J4096" s="5"/>
      <c r="K4096" s="11"/>
      <c r="L4096" s="12"/>
      <c r="M4096" s="12"/>
      <c r="N4096" s="3"/>
      <c r="O4096" s="6"/>
      <c r="P4096" s="3"/>
      <c r="Q4096" s="6"/>
      <c r="R4096" s="6"/>
      <c r="S4096" s="6"/>
      <c r="T4096" s="5"/>
      <c r="U4096" s="5"/>
      <c r="V4096" s="5"/>
      <c r="W4096" s="12"/>
      <c r="X4096" s="5"/>
      <c r="Y4096" s="12"/>
      <c r="Z4096" s="5"/>
      <c r="AA4096" s="5"/>
      <c r="AB4096" s="5"/>
      <c r="AC4096" s="5"/>
      <c r="AD4096" s="5"/>
      <c r="AE4096" s="5"/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</row>
    <row r="4097" spans="1:46" ht="15.75" customHeight="1" x14ac:dyDescent="0.35">
      <c r="A4097" s="10"/>
      <c r="B4097" s="6"/>
      <c r="C4097" s="6"/>
      <c r="D4097" s="11"/>
      <c r="E4097" s="6"/>
      <c r="F4097" s="5"/>
      <c r="G4097" s="5"/>
      <c r="H4097" s="6"/>
      <c r="I4097" s="6"/>
      <c r="J4097" s="5"/>
      <c r="K4097" s="11"/>
      <c r="L4097" s="12"/>
      <c r="M4097" s="12"/>
      <c r="N4097" s="3"/>
      <c r="O4097" s="6"/>
      <c r="P4097" s="3"/>
      <c r="Q4097" s="6"/>
      <c r="R4097" s="6"/>
      <c r="S4097" s="6"/>
      <c r="T4097" s="5"/>
      <c r="U4097" s="5"/>
      <c r="V4097" s="5"/>
      <c r="W4097" s="12"/>
      <c r="X4097" s="5"/>
      <c r="Y4097" s="12"/>
      <c r="Z4097" s="5"/>
      <c r="AA4097" s="5"/>
      <c r="AB4097" s="5"/>
      <c r="AC4097" s="5"/>
      <c r="AD4097" s="5"/>
      <c r="AE4097" s="5"/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</row>
    <row r="4098" spans="1:46" ht="15.75" customHeight="1" x14ac:dyDescent="0.35">
      <c r="A4098" s="10"/>
      <c r="B4098" s="6"/>
      <c r="C4098" s="6"/>
      <c r="D4098" s="11"/>
      <c r="E4098" s="6"/>
      <c r="F4098" s="5"/>
      <c r="G4098" s="5"/>
      <c r="H4098" s="6"/>
      <c r="I4098" s="6"/>
      <c r="J4098" s="5"/>
      <c r="K4098" s="11"/>
      <c r="L4098" s="12"/>
      <c r="M4098" s="12"/>
      <c r="N4098" s="3"/>
      <c r="O4098" s="6"/>
      <c r="P4098" s="3"/>
      <c r="Q4098" s="6"/>
      <c r="R4098" s="6"/>
      <c r="S4098" s="6"/>
      <c r="T4098" s="5"/>
      <c r="U4098" s="5"/>
      <c r="V4098" s="5"/>
      <c r="W4098" s="12"/>
      <c r="X4098" s="5"/>
      <c r="Y4098" s="12"/>
      <c r="Z4098" s="5"/>
      <c r="AA4098" s="5"/>
      <c r="AB4098" s="5"/>
      <c r="AC4098" s="5"/>
      <c r="AD4098" s="5"/>
      <c r="AE4098" s="5"/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/>
      <c r="AR4098" s="6"/>
      <c r="AS4098" s="6"/>
      <c r="AT4098" s="6"/>
    </row>
    <row r="4099" spans="1:46" ht="15.75" customHeight="1" x14ac:dyDescent="0.35">
      <c r="A4099" s="10"/>
      <c r="B4099" s="6"/>
      <c r="C4099" s="6"/>
      <c r="D4099" s="11"/>
      <c r="E4099" s="6"/>
      <c r="F4099" s="5"/>
      <c r="G4099" s="5"/>
      <c r="H4099" s="6"/>
      <c r="I4099" s="6"/>
      <c r="J4099" s="5"/>
      <c r="K4099" s="11"/>
      <c r="L4099" s="12"/>
      <c r="M4099" s="12"/>
      <c r="N4099" s="3"/>
      <c r="O4099" s="6"/>
      <c r="P4099" s="3"/>
      <c r="Q4099" s="6"/>
      <c r="R4099" s="6"/>
      <c r="S4099" s="6"/>
      <c r="T4099" s="5"/>
      <c r="U4099" s="5"/>
      <c r="V4099" s="5"/>
      <c r="W4099" s="12"/>
      <c r="X4099" s="5"/>
      <c r="Y4099" s="12"/>
      <c r="Z4099" s="5"/>
      <c r="AA4099" s="5"/>
      <c r="AB4099" s="5"/>
      <c r="AC4099" s="5"/>
      <c r="AD4099" s="5"/>
      <c r="AE4099" s="5"/>
      <c r="AF4099" s="6"/>
      <c r="AG4099" s="6"/>
      <c r="AH4099" s="6"/>
      <c r="AI4099" s="6"/>
      <c r="AJ4099" s="6"/>
      <c r="AK4099" s="6"/>
      <c r="AL4099" s="6"/>
      <c r="AM4099" s="6"/>
      <c r="AN4099" s="6"/>
      <c r="AO4099" s="6"/>
      <c r="AP4099" s="6"/>
      <c r="AQ4099" s="6"/>
      <c r="AR4099" s="6"/>
      <c r="AS4099" s="6"/>
      <c r="AT4099" s="6"/>
    </row>
    <row r="4100" spans="1:46" ht="15.75" customHeight="1" x14ac:dyDescent="0.35">
      <c r="A4100" s="10"/>
      <c r="B4100" s="6"/>
      <c r="C4100" s="6"/>
      <c r="D4100" s="11"/>
      <c r="E4100" s="6"/>
      <c r="F4100" s="5"/>
      <c r="G4100" s="5"/>
      <c r="H4100" s="6"/>
      <c r="I4100" s="6"/>
      <c r="J4100" s="5"/>
      <c r="K4100" s="11"/>
      <c r="L4100" s="12"/>
      <c r="M4100" s="12"/>
      <c r="N4100" s="3"/>
      <c r="O4100" s="6"/>
      <c r="P4100" s="3"/>
      <c r="Q4100" s="6"/>
      <c r="R4100" s="6"/>
      <c r="S4100" s="6"/>
      <c r="T4100" s="5"/>
      <c r="U4100" s="5"/>
      <c r="V4100" s="5"/>
      <c r="W4100" s="12"/>
      <c r="X4100" s="5"/>
      <c r="Y4100" s="12"/>
      <c r="Z4100" s="5"/>
      <c r="AA4100" s="5"/>
      <c r="AB4100" s="5"/>
      <c r="AC4100" s="5"/>
      <c r="AD4100" s="5"/>
      <c r="AE4100" s="5"/>
      <c r="AF4100" s="6"/>
      <c r="AG4100" s="6"/>
      <c r="AH4100" s="6"/>
      <c r="AI4100" s="6"/>
      <c r="AJ4100" s="6"/>
      <c r="AK4100" s="6"/>
      <c r="AL4100" s="6"/>
      <c r="AM4100" s="6"/>
      <c r="AN4100" s="6"/>
      <c r="AO4100" s="6"/>
      <c r="AP4100" s="6"/>
      <c r="AQ4100" s="6"/>
      <c r="AR4100" s="6"/>
      <c r="AS4100" s="6"/>
      <c r="AT4100" s="6"/>
    </row>
    <row r="4101" spans="1:46" ht="15.75" customHeight="1" x14ac:dyDescent="0.35">
      <c r="A4101" s="10"/>
      <c r="B4101" s="6"/>
      <c r="C4101" s="6"/>
      <c r="D4101" s="11"/>
      <c r="E4101" s="6"/>
      <c r="F4101" s="5"/>
      <c r="G4101" s="5"/>
      <c r="H4101" s="6"/>
      <c r="I4101" s="6"/>
      <c r="J4101" s="5"/>
      <c r="K4101" s="11"/>
      <c r="L4101" s="12"/>
      <c r="M4101" s="12"/>
      <c r="N4101" s="3"/>
      <c r="O4101" s="6"/>
      <c r="P4101" s="3"/>
      <c r="Q4101" s="6"/>
      <c r="R4101" s="6"/>
      <c r="S4101" s="6"/>
      <c r="T4101" s="5"/>
      <c r="U4101" s="5"/>
      <c r="V4101" s="5"/>
      <c r="W4101" s="12"/>
      <c r="X4101" s="5"/>
      <c r="Y4101" s="12"/>
      <c r="Z4101" s="5"/>
      <c r="AA4101" s="5"/>
      <c r="AB4101" s="5"/>
      <c r="AC4101" s="5"/>
      <c r="AD4101" s="5"/>
      <c r="AE4101" s="5"/>
      <c r="AF4101" s="6"/>
      <c r="AG4101" s="6"/>
      <c r="AH4101" s="6"/>
      <c r="AI4101" s="6"/>
      <c r="AJ4101" s="6"/>
      <c r="AK4101" s="6"/>
      <c r="AL4101" s="6"/>
      <c r="AM4101" s="6"/>
      <c r="AN4101" s="6"/>
      <c r="AO4101" s="6"/>
      <c r="AP4101" s="6"/>
      <c r="AQ4101" s="6"/>
      <c r="AR4101" s="6"/>
      <c r="AS4101" s="6"/>
      <c r="AT4101" s="6"/>
    </row>
    <row r="4102" spans="1:46" ht="15.75" customHeight="1" x14ac:dyDescent="0.35">
      <c r="A4102" s="10"/>
      <c r="B4102" s="6"/>
      <c r="C4102" s="6"/>
      <c r="D4102" s="11"/>
      <c r="E4102" s="6"/>
      <c r="F4102" s="5"/>
      <c r="G4102" s="5"/>
      <c r="H4102" s="6"/>
      <c r="I4102" s="6"/>
      <c r="J4102" s="5"/>
      <c r="K4102" s="11"/>
      <c r="L4102" s="12"/>
      <c r="M4102" s="12"/>
      <c r="N4102" s="3"/>
      <c r="O4102" s="6"/>
      <c r="P4102" s="3"/>
      <c r="Q4102" s="6"/>
      <c r="R4102" s="6"/>
      <c r="S4102" s="6"/>
      <c r="T4102" s="5"/>
      <c r="U4102" s="5"/>
      <c r="V4102" s="5"/>
      <c r="W4102" s="12"/>
      <c r="X4102" s="5"/>
      <c r="Y4102" s="12"/>
      <c r="Z4102" s="5"/>
      <c r="AA4102" s="5"/>
      <c r="AB4102" s="5"/>
      <c r="AC4102" s="5"/>
      <c r="AD4102" s="5"/>
      <c r="AE4102" s="5"/>
      <c r="AF4102" s="6"/>
      <c r="AG4102" s="6"/>
      <c r="AH4102" s="6"/>
      <c r="AI4102" s="6"/>
      <c r="AJ4102" s="6"/>
      <c r="AK4102" s="6"/>
      <c r="AL4102" s="6"/>
      <c r="AM4102" s="6"/>
      <c r="AN4102" s="6"/>
      <c r="AO4102" s="6"/>
      <c r="AP4102" s="6"/>
      <c r="AQ4102" s="6"/>
      <c r="AR4102" s="6"/>
      <c r="AS4102" s="6"/>
      <c r="AT4102" s="6"/>
    </row>
    <row r="4103" spans="1:46" ht="15.75" customHeight="1" x14ac:dyDescent="0.35">
      <c r="A4103" s="10"/>
      <c r="B4103" s="6"/>
      <c r="C4103" s="6"/>
      <c r="D4103" s="11"/>
      <c r="E4103" s="6"/>
      <c r="F4103" s="5"/>
      <c r="G4103" s="5"/>
      <c r="H4103" s="6"/>
      <c r="I4103" s="6"/>
      <c r="J4103" s="5"/>
      <c r="K4103" s="11"/>
      <c r="L4103" s="12"/>
      <c r="M4103" s="12"/>
      <c r="N4103" s="3"/>
      <c r="O4103" s="6"/>
      <c r="P4103" s="3"/>
      <c r="Q4103" s="6"/>
      <c r="R4103" s="6"/>
      <c r="S4103" s="6"/>
      <c r="T4103" s="5"/>
      <c r="U4103" s="5"/>
      <c r="V4103" s="5"/>
      <c r="W4103" s="12"/>
      <c r="X4103" s="5"/>
      <c r="Y4103" s="12"/>
      <c r="Z4103" s="5"/>
      <c r="AA4103" s="5"/>
      <c r="AB4103" s="5"/>
      <c r="AC4103" s="5"/>
      <c r="AD4103" s="5"/>
      <c r="AE4103" s="5"/>
      <c r="AF4103" s="6"/>
      <c r="AG4103" s="6"/>
      <c r="AH4103" s="6"/>
      <c r="AI4103" s="6"/>
      <c r="AJ4103" s="6"/>
      <c r="AK4103" s="6"/>
      <c r="AL4103" s="6"/>
      <c r="AM4103" s="6"/>
      <c r="AN4103" s="6"/>
      <c r="AO4103" s="6"/>
      <c r="AP4103" s="6"/>
      <c r="AQ4103" s="6"/>
      <c r="AR4103" s="6"/>
      <c r="AS4103" s="6"/>
      <c r="AT4103" s="6"/>
    </row>
    <row r="4104" spans="1:46" ht="15.75" customHeight="1" x14ac:dyDescent="0.35">
      <c r="A4104" s="10"/>
      <c r="B4104" s="6"/>
      <c r="C4104" s="6"/>
      <c r="D4104" s="11"/>
      <c r="E4104" s="6"/>
      <c r="F4104" s="5"/>
      <c r="G4104" s="5"/>
      <c r="H4104" s="6"/>
      <c r="I4104" s="6"/>
      <c r="J4104" s="5"/>
      <c r="K4104" s="11"/>
      <c r="L4104" s="12"/>
      <c r="M4104" s="12"/>
      <c r="N4104" s="3"/>
      <c r="O4104" s="6"/>
      <c r="P4104" s="3"/>
      <c r="Q4104" s="6"/>
      <c r="R4104" s="6"/>
      <c r="S4104" s="6"/>
      <c r="T4104" s="5"/>
      <c r="U4104" s="5"/>
      <c r="V4104" s="5"/>
      <c r="W4104" s="12"/>
      <c r="X4104" s="5"/>
      <c r="Y4104" s="12"/>
      <c r="Z4104" s="5"/>
      <c r="AA4104" s="5"/>
      <c r="AB4104" s="5"/>
      <c r="AC4104" s="5"/>
      <c r="AD4104" s="5"/>
      <c r="AE4104" s="5"/>
      <c r="AF4104" s="6"/>
      <c r="AG4104" s="6"/>
      <c r="AH4104" s="6"/>
      <c r="AI4104" s="6"/>
      <c r="AJ4104" s="6"/>
      <c r="AK4104" s="6"/>
      <c r="AL4104" s="6"/>
      <c r="AM4104" s="6"/>
      <c r="AN4104" s="6"/>
      <c r="AO4104" s="6"/>
      <c r="AP4104" s="6"/>
      <c r="AQ4104" s="6"/>
      <c r="AR4104" s="6"/>
      <c r="AS4104" s="6"/>
      <c r="AT4104" s="6"/>
    </row>
    <row r="4105" spans="1:46" ht="15.75" customHeight="1" x14ac:dyDescent="0.35">
      <c r="A4105" s="10"/>
      <c r="B4105" s="6"/>
      <c r="C4105" s="6"/>
      <c r="D4105" s="11"/>
      <c r="E4105" s="6"/>
      <c r="F4105" s="5"/>
      <c r="G4105" s="5"/>
      <c r="H4105" s="6"/>
      <c r="I4105" s="6"/>
      <c r="J4105" s="5"/>
      <c r="K4105" s="11"/>
      <c r="L4105" s="12"/>
      <c r="M4105" s="12"/>
      <c r="N4105" s="3"/>
      <c r="O4105" s="6"/>
      <c r="P4105" s="3"/>
      <c r="Q4105" s="6"/>
      <c r="R4105" s="6"/>
      <c r="S4105" s="6"/>
      <c r="T4105" s="5"/>
      <c r="U4105" s="5"/>
      <c r="V4105" s="5"/>
      <c r="W4105" s="12"/>
      <c r="X4105" s="5"/>
      <c r="Y4105" s="12"/>
      <c r="Z4105" s="5"/>
      <c r="AA4105" s="5"/>
      <c r="AB4105" s="5"/>
      <c r="AC4105" s="5"/>
      <c r="AD4105" s="5"/>
      <c r="AE4105" s="5"/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</row>
    <row r="4106" spans="1:46" ht="15.75" customHeight="1" x14ac:dyDescent="0.35">
      <c r="A4106" s="10"/>
      <c r="B4106" s="6"/>
      <c r="C4106" s="6"/>
      <c r="D4106" s="11"/>
      <c r="E4106" s="6"/>
      <c r="F4106" s="5"/>
      <c r="G4106" s="5"/>
      <c r="H4106" s="6"/>
      <c r="I4106" s="6"/>
      <c r="J4106" s="5"/>
      <c r="K4106" s="11"/>
      <c r="L4106" s="12"/>
      <c r="M4106" s="12"/>
      <c r="N4106" s="3"/>
      <c r="O4106" s="6"/>
      <c r="P4106" s="3"/>
      <c r="Q4106" s="6"/>
      <c r="R4106" s="6"/>
      <c r="S4106" s="6"/>
      <c r="T4106" s="5"/>
      <c r="U4106" s="5"/>
      <c r="V4106" s="5"/>
      <c r="W4106" s="12"/>
      <c r="X4106" s="5"/>
      <c r="Y4106" s="12"/>
      <c r="Z4106" s="5"/>
      <c r="AA4106" s="5"/>
      <c r="AB4106" s="5"/>
      <c r="AC4106" s="5"/>
      <c r="AD4106" s="5"/>
      <c r="AE4106" s="5"/>
      <c r="AF4106" s="6"/>
      <c r="AG4106" s="6"/>
      <c r="AH4106" s="6"/>
      <c r="AI4106" s="6"/>
      <c r="AJ4106" s="6"/>
      <c r="AK4106" s="6"/>
      <c r="AL4106" s="6"/>
      <c r="AM4106" s="6"/>
      <c r="AN4106" s="6"/>
      <c r="AO4106" s="6"/>
      <c r="AP4106" s="6"/>
      <c r="AQ4106" s="6"/>
      <c r="AR4106" s="6"/>
      <c r="AS4106" s="6"/>
      <c r="AT4106" s="6"/>
    </row>
    <row r="4107" spans="1:46" ht="15.75" customHeight="1" x14ac:dyDescent="0.35">
      <c r="A4107" s="10"/>
      <c r="B4107" s="6"/>
      <c r="C4107" s="6"/>
      <c r="D4107" s="11"/>
      <c r="E4107" s="6"/>
      <c r="F4107" s="5"/>
      <c r="G4107" s="5"/>
      <c r="H4107" s="6"/>
      <c r="I4107" s="6"/>
      <c r="J4107" s="5"/>
      <c r="K4107" s="11"/>
      <c r="L4107" s="12"/>
      <c r="M4107" s="12"/>
      <c r="N4107" s="3"/>
      <c r="O4107" s="6"/>
      <c r="P4107" s="3"/>
      <c r="Q4107" s="6"/>
      <c r="R4107" s="6"/>
      <c r="S4107" s="6"/>
      <c r="T4107" s="5"/>
      <c r="U4107" s="5"/>
      <c r="V4107" s="5"/>
      <c r="W4107" s="12"/>
      <c r="X4107" s="5"/>
      <c r="Y4107" s="12"/>
      <c r="Z4107" s="5"/>
      <c r="AA4107" s="5"/>
      <c r="AB4107" s="5"/>
      <c r="AC4107" s="5"/>
      <c r="AD4107" s="5"/>
      <c r="AE4107" s="5"/>
      <c r="AF4107" s="6"/>
      <c r="AG4107" s="6"/>
      <c r="AH4107" s="6"/>
      <c r="AI4107" s="6"/>
      <c r="AJ4107" s="6"/>
      <c r="AK4107" s="6"/>
      <c r="AL4107" s="6"/>
      <c r="AM4107" s="6"/>
      <c r="AN4107" s="6"/>
      <c r="AO4107" s="6"/>
      <c r="AP4107" s="6"/>
      <c r="AQ4107" s="6"/>
      <c r="AR4107" s="6"/>
      <c r="AS4107" s="6"/>
      <c r="AT4107" s="6"/>
    </row>
    <row r="4108" spans="1:46" ht="15.75" customHeight="1" x14ac:dyDescent="0.35">
      <c r="A4108" s="10"/>
      <c r="B4108" s="6"/>
      <c r="C4108" s="6"/>
      <c r="D4108" s="11"/>
      <c r="E4108" s="6"/>
      <c r="F4108" s="5"/>
      <c r="G4108" s="5"/>
      <c r="H4108" s="6"/>
      <c r="I4108" s="6"/>
      <c r="J4108" s="5"/>
      <c r="K4108" s="11"/>
      <c r="L4108" s="12"/>
      <c r="M4108" s="12"/>
      <c r="N4108" s="3"/>
      <c r="O4108" s="6"/>
      <c r="P4108" s="3"/>
      <c r="Q4108" s="6"/>
      <c r="R4108" s="6"/>
      <c r="S4108" s="6"/>
      <c r="T4108" s="5"/>
      <c r="U4108" s="5"/>
      <c r="V4108" s="5"/>
      <c r="W4108" s="12"/>
      <c r="X4108" s="5"/>
      <c r="Y4108" s="12"/>
      <c r="Z4108" s="5"/>
      <c r="AA4108" s="5"/>
      <c r="AB4108" s="5"/>
      <c r="AC4108" s="5"/>
      <c r="AD4108" s="5"/>
      <c r="AE4108" s="5"/>
      <c r="AF4108" s="6"/>
      <c r="AG4108" s="6"/>
      <c r="AH4108" s="6"/>
      <c r="AI4108" s="6"/>
      <c r="AJ4108" s="6"/>
      <c r="AK4108" s="6"/>
      <c r="AL4108" s="6"/>
      <c r="AM4108" s="6"/>
      <c r="AN4108" s="6"/>
      <c r="AO4108" s="6"/>
      <c r="AP4108" s="6"/>
      <c r="AQ4108" s="6"/>
      <c r="AR4108" s="6"/>
      <c r="AS4108" s="6"/>
      <c r="AT4108" s="6"/>
    </row>
    <row r="4109" spans="1:46" ht="15.75" customHeight="1" x14ac:dyDescent="0.35">
      <c r="A4109" s="10"/>
      <c r="B4109" s="6"/>
      <c r="C4109" s="6"/>
      <c r="D4109" s="11"/>
      <c r="E4109" s="6"/>
      <c r="F4109" s="5"/>
      <c r="G4109" s="5"/>
      <c r="H4109" s="6"/>
      <c r="I4109" s="6"/>
      <c r="J4109" s="5"/>
      <c r="K4109" s="11"/>
      <c r="L4109" s="12"/>
      <c r="M4109" s="12"/>
      <c r="N4109" s="3"/>
      <c r="O4109" s="6"/>
      <c r="P4109" s="3"/>
      <c r="Q4109" s="6"/>
      <c r="R4109" s="6"/>
      <c r="S4109" s="6"/>
      <c r="T4109" s="5"/>
      <c r="U4109" s="5"/>
      <c r="V4109" s="5"/>
      <c r="W4109" s="12"/>
      <c r="X4109" s="5"/>
      <c r="Y4109" s="12"/>
      <c r="Z4109" s="5"/>
      <c r="AA4109" s="5"/>
      <c r="AB4109" s="5"/>
      <c r="AC4109" s="5"/>
      <c r="AD4109" s="5"/>
      <c r="AE4109" s="5"/>
      <c r="AF4109" s="6"/>
      <c r="AG4109" s="6"/>
      <c r="AH4109" s="6"/>
      <c r="AI4109" s="6"/>
      <c r="AJ4109" s="6"/>
      <c r="AK4109" s="6"/>
      <c r="AL4109" s="6"/>
      <c r="AM4109" s="6"/>
      <c r="AN4109" s="6"/>
      <c r="AO4109" s="6"/>
      <c r="AP4109" s="6"/>
      <c r="AQ4109" s="6"/>
      <c r="AR4109" s="6"/>
      <c r="AS4109" s="6"/>
      <c r="AT4109" s="6"/>
    </row>
    <row r="4110" spans="1:46" ht="15.75" customHeight="1" x14ac:dyDescent="0.35">
      <c r="A4110" s="10"/>
      <c r="B4110" s="6"/>
      <c r="C4110" s="6"/>
      <c r="D4110" s="11"/>
      <c r="E4110" s="6"/>
      <c r="F4110" s="5"/>
      <c r="G4110" s="5"/>
      <c r="H4110" s="6"/>
      <c r="I4110" s="6"/>
      <c r="J4110" s="5"/>
      <c r="K4110" s="11"/>
      <c r="L4110" s="12"/>
      <c r="M4110" s="12"/>
      <c r="N4110" s="3"/>
      <c r="O4110" s="6"/>
      <c r="P4110" s="3"/>
      <c r="Q4110" s="6"/>
      <c r="R4110" s="6"/>
      <c r="S4110" s="6"/>
      <c r="T4110" s="5"/>
      <c r="U4110" s="5"/>
      <c r="V4110" s="5"/>
      <c r="W4110" s="12"/>
      <c r="X4110" s="5"/>
      <c r="Y4110" s="12"/>
      <c r="Z4110" s="5"/>
      <c r="AA4110" s="5"/>
      <c r="AB4110" s="5"/>
      <c r="AC4110" s="5"/>
      <c r="AD4110" s="5"/>
      <c r="AE4110" s="5"/>
      <c r="AF4110" s="6"/>
      <c r="AG4110" s="6"/>
      <c r="AH4110" s="6"/>
      <c r="AI4110" s="6"/>
      <c r="AJ4110" s="6"/>
      <c r="AK4110" s="6"/>
      <c r="AL4110" s="6"/>
      <c r="AM4110" s="6"/>
      <c r="AN4110" s="6"/>
      <c r="AO4110" s="6"/>
      <c r="AP4110" s="6"/>
      <c r="AQ4110" s="6"/>
      <c r="AR4110" s="6"/>
      <c r="AS4110" s="6"/>
      <c r="AT4110" s="6"/>
    </row>
    <row r="4111" spans="1:46" ht="15.75" customHeight="1" x14ac:dyDescent="0.35">
      <c r="A4111" s="10"/>
      <c r="B4111" s="6"/>
      <c r="C4111" s="6"/>
      <c r="D4111" s="11"/>
      <c r="E4111" s="6"/>
      <c r="F4111" s="5"/>
      <c r="G4111" s="5"/>
      <c r="H4111" s="6"/>
      <c r="I4111" s="6"/>
      <c r="J4111" s="5"/>
      <c r="K4111" s="11"/>
      <c r="L4111" s="12"/>
      <c r="M4111" s="12"/>
      <c r="N4111" s="3"/>
      <c r="O4111" s="6"/>
      <c r="P4111" s="3"/>
      <c r="Q4111" s="6"/>
      <c r="R4111" s="6"/>
      <c r="S4111" s="6"/>
      <c r="T4111" s="5"/>
      <c r="U4111" s="5"/>
      <c r="V4111" s="5"/>
      <c r="W4111" s="12"/>
      <c r="X4111" s="5"/>
      <c r="Y4111" s="12"/>
      <c r="Z4111" s="5"/>
      <c r="AA4111" s="5"/>
      <c r="AB4111" s="5"/>
      <c r="AC4111" s="5"/>
      <c r="AD4111" s="5"/>
      <c r="AE4111" s="5"/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</row>
    <row r="4112" spans="1:46" ht="15.75" customHeight="1" x14ac:dyDescent="0.35">
      <c r="A4112" s="10"/>
      <c r="B4112" s="6"/>
      <c r="C4112" s="6"/>
      <c r="D4112" s="11"/>
      <c r="E4112" s="6"/>
      <c r="F4112" s="5"/>
      <c r="G4112" s="5"/>
      <c r="H4112" s="6"/>
      <c r="I4112" s="6"/>
      <c r="J4112" s="5"/>
      <c r="K4112" s="11"/>
      <c r="L4112" s="12"/>
      <c r="M4112" s="12"/>
      <c r="N4112" s="3"/>
      <c r="O4112" s="6"/>
      <c r="P4112" s="3"/>
      <c r="Q4112" s="6"/>
      <c r="R4112" s="6"/>
      <c r="S4112" s="6"/>
      <c r="T4112" s="5"/>
      <c r="U4112" s="5"/>
      <c r="V4112" s="5"/>
      <c r="W4112" s="12"/>
      <c r="X4112" s="5"/>
      <c r="Y4112" s="12"/>
      <c r="Z4112" s="5"/>
      <c r="AA4112" s="5"/>
      <c r="AB4112" s="5"/>
      <c r="AC4112" s="5"/>
      <c r="AD4112" s="5"/>
      <c r="AE4112" s="5"/>
      <c r="AF4112" s="6"/>
      <c r="AG4112" s="6"/>
      <c r="AH4112" s="6"/>
      <c r="AI4112" s="6"/>
      <c r="AJ4112" s="6"/>
      <c r="AK4112" s="6"/>
      <c r="AL4112" s="6"/>
      <c r="AM4112" s="6"/>
      <c r="AN4112" s="6"/>
      <c r="AO4112" s="6"/>
      <c r="AP4112" s="6"/>
      <c r="AQ4112" s="6"/>
      <c r="AR4112" s="6"/>
      <c r="AS4112" s="6"/>
      <c r="AT4112" s="6"/>
    </row>
    <row r="4113" spans="1:46" ht="15.75" customHeight="1" x14ac:dyDescent="0.35">
      <c r="A4113" s="10"/>
      <c r="B4113" s="6"/>
      <c r="C4113" s="6"/>
      <c r="D4113" s="11"/>
      <c r="E4113" s="6"/>
      <c r="F4113" s="5"/>
      <c r="G4113" s="5"/>
      <c r="H4113" s="6"/>
      <c r="I4113" s="6"/>
      <c r="J4113" s="5"/>
      <c r="K4113" s="11"/>
      <c r="L4113" s="12"/>
      <c r="M4113" s="12"/>
      <c r="N4113" s="3"/>
      <c r="O4113" s="6"/>
      <c r="P4113" s="3"/>
      <c r="Q4113" s="6"/>
      <c r="R4113" s="6"/>
      <c r="S4113" s="6"/>
      <c r="T4113" s="5"/>
      <c r="U4113" s="5"/>
      <c r="V4113" s="5"/>
      <c r="W4113" s="12"/>
      <c r="X4113" s="5"/>
      <c r="Y4113" s="12"/>
      <c r="Z4113" s="5"/>
      <c r="AA4113" s="5"/>
      <c r="AB4113" s="5"/>
      <c r="AC4113" s="5"/>
      <c r="AD4113" s="5"/>
      <c r="AE4113" s="5"/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  <c r="AS4113" s="6"/>
      <c r="AT4113" s="6"/>
    </row>
    <row r="4114" spans="1:46" ht="15.75" customHeight="1" x14ac:dyDescent="0.35">
      <c r="A4114" s="10"/>
      <c r="B4114" s="6"/>
      <c r="C4114" s="6"/>
      <c r="D4114" s="11"/>
      <c r="E4114" s="6"/>
      <c r="F4114" s="5"/>
      <c r="G4114" s="5"/>
      <c r="H4114" s="6"/>
      <c r="I4114" s="6"/>
      <c r="J4114" s="5"/>
      <c r="K4114" s="11"/>
      <c r="L4114" s="12"/>
      <c r="M4114" s="12"/>
      <c r="N4114" s="3"/>
      <c r="O4114" s="6"/>
      <c r="P4114" s="3"/>
      <c r="Q4114" s="6"/>
      <c r="R4114" s="6"/>
      <c r="S4114" s="6"/>
      <c r="T4114" s="5"/>
      <c r="U4114" s="5"/>
      <c r="V4114" s="5"/>
      <c r="W4114" s="12"/>
      <c r="X4114" s="5"/>
      <c r="Y4114" s="12"/>
      <c r="Z4114" s="5"/>
      <c r="AA4114" s="5"/>
      <c r="AB4114" s="5"/>
      <c r="AC4114" s="5"/>
      <c r="AD4114" s="5"/>
      <c r="AE4114" s="5"/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</row>
    <row r="4115" spans="1:46" ht="15.75" customHeight="1" x14ac:dyDescent="0.35">
      <c r="A4115" s="10"/>
      <c r="B4115" s="6"/>
      <c r="C4115" s="6"/>
      <c r="D4115" s="11"/>
      <c r="E4115" s="6"/>
      <c r="F4115" s="5"/>
      <c r="G4115" s="5"/>
      <c r="H4115" s="6"/>
      <c r="I4115" s="6"/>
      <c r="J4115" s="5"/>
      <c r="K4115" s="11"/>
      <c r="L4115" s="12"/>
      <c r="M4115" s="12"/>
      <c r="N4115" s="3"/>
      <c r="O4115" s="6"/>
      <c r="P4115" s="3"/>
      <c r="Q4115" s="6"/>
      <c r="R4115" s="6"/>
      <c r="S4115" s="6"/>
      <c r="T4115" s="5"/>
      <c r="U4115" s="5"/>
      <c r="V4115" s="5"/>
      <c r="W4115" s="12"/>
      <c r="X4115" s="5"/>
      <c r="Y4115" s="12"/>
      <c r="Z4115" s="5"/>
      <c r="AA4115" s="5"/>
      <c r="AB4115" s="5"/>
      <c r="AC4115" s="5"/>
      <c r="AD4115" s="5"/>
      <c r="AE4115" s="5"/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</row>
    <row r="4116" spans="1:46" ht="15.75" customHeight="1" x14ac:dyDescent="0.35">
      <c r="A4116" s="10"/>
      <c r="B4116" s="6"/>
      <c r="C4116" s="6"/>
      <c r="D4116" s="11"/>
      <c r="E4116" s="6"/>
      <c r="F4116" s="5"/>
      <c r="G4116" s="5"/>
      <c r="H4116" s="6"/>
      <c r="I4116" s="6"/>
      <c r="J4116" s="5"/>
      <c r="K4116" s="11"/>
      <c r="L4116" s="12"/>
      <c r="M4116" s="12"/>
      <c r="N4116" s="3"/>
      <c r="O4116" s="6"/>
      <c r="P4116" s="3"/>
      <c r="Q4116" s="6"/>
      <c r="R4116" s="6"/>
      <c r="S4116" s="6"/>
      <c r="T4116" s="5"/>
      <c r="U4116" s="5"/>
      <c r="V4116" s="5"/>
      <c r="W4116" s="12"/>
      <c r="X4116" s="5"/>
      <c r="Y4116" s="12"/>
      <c r="Z4116" s="5"/>
      <c r="AA4116" s="5"/>
      <c r="AB4116" s="5"/>
      <c r="AC4116" s="5"/>
      <c r="AD4116" s="5"/>
      <c r="AE4116" s="5"/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</row>
    <row r="4117" spans="1:46" ht="15.75" customHeight="1" x14ac:dyDescent="0.35">
      <c r="A4117" s="10"/>
      <c r="B4117" s="6"/>
      <c r="C4117" s="6"/>
      <c r="D4117" s="11"/>
      <c r="E4117" s="6"/>
      <c r="F4117" s="5"/>
      <c r="G4117" s="5"/>
      <c r="H4117" s="6"/>
      <c r="I4117" s="6"/>
      <c r="J4117" s="5"/>
      <c r="K4117" s="11"/>
      <c r="L4117" s="12"/>
      <c r="M4117" s="12"/>
      <c r="N4117" s="3"/>
      <c r="O4117" s="6"/>
      <c r="P4117" s="3"/>
      <c r="Q4117" s="6"/>
      <c r="R4117" s="6"/>
      <c r="S4117" s="6"/>
      <c r="T4117" s="5"/>
      <c r="U4117" s="5"/>
      <c r="V4117" s="5"/>
      <c r="W4117" s="12"/>
      <c r="X4117" s="5"/>
      <c r="Y4117" s="12"/>
      <c r="Z4117" s="5"/>
      <c r="AA4117" s="5"/>
      <c r="AB4117" s="5"/>
      <c r="AC4117" s="5"/>
      <c r="AD4117" s="5"/>
      <c r="AE4117" s="5"/>
      <c r="AF4117" s="6"/>
      <c r="AG4117" s="6"/>
      <c r="AH4117" s="6"/>
      <c r="AI4117" s="6"/>
      <c r="AJ4117" s="6"/>
      <c r="AK4117" s="6"/>
      <c r="AL4117" s="6"/>
      <c r="AM4117" s="6"/>
      <c r="AN4117" s="6"/>
      <c r="AO4117" s="6"/>
      <c r="AP4117" s="6"/>
      <c r="AQ4117" s="6"/>
      <c r="AR4117" s="6"/>
      <c r="AS4117" s="6"/>
      <c r="AT4117" s="6"/>
    </row>
    <row r="4118" spans="1:46" ht="15.75" customHeight="1" x14ac:dyDescent="0.35">
      <c r="A4118" s="10"/>
      <c r="B4118" s="6"/>
      <c r="C4118" s="6"/>
      <c r="D4118" s="11"/>
      <c r="E4118" s="6"/>
      <c r="F4118" s="5"/>
      <c r="G4118" s="5"/>
      <c r="H4118" s="6"/>
      <c r="I4118" s="6"/>
      <c r="J4118" s="5"/>
      <c r="K4118" s="11"/>
      <c r="L4118" s="12"/>
      <c r="M4118" s="12"/>
      <c r="N4118" s="3"/>
      <c r="O4118" s="6"/>
      <c r="P4118" s="3"/>
      <c r="Q4118" s="6"/>
      <c r="R4118" s="6"/>
      <c r="S4118" s="6"/>
      <c r="T4118" s="5"/>
      <c r="U4118" s="5"/>
      <c r="V4118" s="5"/>
      <c r="W4118" s="12"/>
      <c r="X4118" s="5"/>
      <c r="Y4118" s="12"/>
      <c r="Z4118" s="5"/>
      <c r="AA4118" s="5"/>
      <c r="AB4118" s="5"/>
      <c r="AC4118" s="5"/>
      <c r="AD4118" s="5"/>
      <c r="AE4118" s="5"/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  <c r="AS4118" s="6"/>
      <c r="AT4118" s="6"/>
    </row>
    <row r="4119" spans="1:46" ht="15.75" customHeight="1" x14ac:dyDescent="0.35">
      <c r="A4119" s="10"/>
      <c r="B4119" s="6"/>
      <c r="C4119" s="6"/>
      <c r="D4119" s="11"/>
      <c r="E4119" s="6"/>
      <c r="F4119" s="5"/>
      <c r="G4119" s="5"/>
      <c r="H4119" s="6"/>
      <c r="I4119" s="6"/>
      <c r="J4119" s="5"/>
      <c r="K4119" s="11"/>
      <c r="L4119" s="12"/>
      <c r="M4119" s="12"/>
      <c r="N4119" s="3"/>
      <c r="O4119" s="6"/>
      <c r="P4119" s="3"/>
      <c r="Q4119" s="6"/>
      <c r="R4119" s="6"/>
      <c r="S4119" s="6"/>
      <c r="T4119" s="5"/>
      <c r="U4119" s="5"/>
      <c r="V4119" s="5"/>
      <c r="W4119" s="12"/>
      <c r="X4119" s="5"/>
      <c r="Y4119" s="12"/>
      <c r="Z4119" s="5"/>
      <c r="AA4119" s="5"/>
      <c r="AB4119" s="5"/>
      <c r="AC4119" s="5"/>
      <c r="AD4119" s="5"/>
      <c r="AE4119" s="5"/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  <c r="AS4119" s="6"/>
      <c r="AT4119" s="6"/>
    </row>
    <row r="4120" spans="1:46" ht="15.75" customHeight="1" x14ac:dyDescent="0.35">
      <c r="A4120" s="10"/>
      <c r="B4120" s="6"/>
      <c r="C4120" s="6"/>
      <c r="D4120" s="11"/>
      <c r="E4120" s="6"/>
      <c r="F4120" s="5"/>
      <c r="G4120" s="5"/>
      <c r="H4120" s="6"/>
      <c r="I4120" s="6"/>
      <c r="J4120" s="5"/>
      <c r="K4120" s="11"/>
      <c r="L4120" s="12"/>
      <c r="M4120" s="12"/>
      <c r="N4120" s="3"/>
      <c r="O4120" s="6"/>
      <c r="P4120" s="3"/>
      <c r="Q4120" s="6"/>
      <c r="R4120" s="6"/>
      <c r="S4120" s="6"/>
      <c r="T4120" s="5"/>
      <c r="U4120" s="5"/>
      <c r="V4120" s="5"/>
      <c r="W4120" s="12"/>
      <c r="X4120" s="5"/>
      <c r="Y4120" s="12"/>
      <c r="Z4120" s="5"/>
      <c r="AA4120" s="5"/>
      <c r="AB4120" s="5"/>
      <c r="AC4120" s="5"/>
      <c r="AD4120" s="5"/>
      <c r="AE4120" s="5"/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</row>
    <row r="4121" spans="1:46" ht="15.75" customHeight="1" x14ac:dyDescent="0.35">
      <c r="A4121" s="10"/>
      <c r="B4121" s="6"/>
      <c r="C4121" s="6"/>
      <c r="D4121" s="11"/>
      <c r="E4121" s="6"/>
      <c r="F4121" s="5"/>
      <c r="G4121" s="5"/>
      <c r="H4121" s="6"/>
      <c r="I4121" s="6"/>
      <c r="J4121" s="5"/>
      <c r="K4121" s="11"/>
      <c r="L4121" s="12"/>
      <c r="M4121" s="12"/>
      <c r="N4121" s="3"/>
      <c r="O4121" s="6"/>
      <c r="P4121" s="3"/>
      <c r="Q4121" s="6"/>
      <c r="R4121" s="6"/>
      <c r="S4121" s="6"/>
      <c r="T4121" s="5"/>
      <c r="U4121" s="5"/>
      <c r="V4121" s="5"/>
      <c r="W4121" s="12"/>
      <c r="X4121" s="5"/>
      <c r="Y4121" s="12"/>
      <c r="Z4121" s="5"/>
      <c r="AA4121" s="5"/>
      <c r="AB4121" s="5"/>
      <c r="AC4121" s="5"/>
      <c r="AD4121" s="5"/>
      <c r="AE4121" s="5"/>
      <c r="AF4121" s="6"/>
      <c r="AG4121" s="6"/>
      <c r="AH4121" s="6"/>
      <c r="AI4121" s="6"/>
      <c r="AJ4121" s="6"/>
      <c r="AK4121" s="6"/>
      <c r="AL4121" s="6"/>
      <c r="AM4121" s="6"/>
      <c r="AN4121" s="6"/>
      <c r="AO4121" s="6"/>
      <c r="AP4121" s="6"/>
      <c r="AQ4121" s="6"/>
      <c r="AR4121" s="6"/>
      <c r="AS4121" s="6"/>
      <c r="AT4121" s="6"/>
    </row>
    <row r="4122" spans="1:46" ht="15.75" customHeight="1" x14ac:dyDescent="0.35">
      <c r="A4122" s="10"/>
      <c r="B4122" s="6"/>
      <c r="C4122" s="6"/>
      <c r="D4122" s="11"/>
      <c r="E4122" s="6"/>
      <c r="F4122" s="5"/>
      <c r="G4122" s="5"/>
      <c r="H4122" s="6"/>
      <c r="I4122" s="6"/>
      <c r="J4122" s="5"/>
      <c r="K4122" s="11"/>
      <c r="L4122" s="12"/>
      <c r="M4122" s="12"/>
      <c r="N4122" s="3"/>
      <c r="O4122" s="6"/>
      <c r="P4122" s="3"/>
      <c r="Q4122" s="6"/>
      <c r="R4122" s="6"/>
      <c r="S4122" s="6"/>
      <c r="T4122" s="5"/>
      <c r="U4122" s="5"/>
      <c r="V4122" s="5"/>
      <c r="W4122" s="12"/>
      <c r="X4122" s="5"/>
      <c r="Y4122" s="12"/>
      <c r="Z4122" s="5"/>
      <c r="AA4122" s="5"/>
      <c r="AB4122" s="5"/>
      <c r="AC4122" s="5"/>
      <c r="AD4122" s="5"/>
      <c r="AE4122" s="5"/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</row>
    <row r="4123" spans="1:46" ht="15.75" customHeight="1" x14ac:dyDescent="0.35">
      <c r="A4123" s="10"/>
      <c r="B4123" s="6"/>
      <c r="C4123" s="6"/>
      <c r="D4123" s="11"/>
      <c r="E4123" s="6"/>
      <c r="F4123" s="5"/>
      <c r="G4123" s="5"/>
      <c r="H4123" s="6"/>
      <c r="I4123" s="6"/>
      <c r="J4123" s="5"/>
      <c r="K4123" s="11"/>
      <c r="L4123" s="12"/>
      <c r="M4123" s="12"/>
      <c r="N4123" s="3"/>
      <c r="O4123" s="6"/>
      <c r="P4123" s="3"/>
      <c r="Q4123" s="6"/>
      <c r="R4123" s="6"/>
      <c r="S4123" s="6"/>
      <c r="T4123" s="5"/>
      <c r="U4123" s="5"/>
      <c r="V4123" s="5"/>
      <c r="W4123" s="12"/>
      <c r="X4123" s="5"/>
      <c r="Y4123" s="12"/>
      <c r="Z4123" s="5"/>
      <c r="AA4123" s="5"/>
      <c r="AB4123" s="5"/>
      <c r="AC4123" s="5"/>
      <c r="AD4123" s="5"/>
      <c r="AE4123" s="5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</row>
    <row r="4124" spans="1:46" ht="15.75" customHeight="1" x14ac:dyDescent="0.35">
      <c r="A4124" s="10"/>
      <c r="B4124" s="6"/>
      <c r="C4124" s="6"/>
      <c r="D4124" s="11"/>
      <c r="E4124" s="6"/>
      <c r="F4124" s="5"/>
      <c r="G4124" s="5"/>
      <c r="H4124" s="6"/>
      <c r="I4124" s="6"/>
      <c r="J4124" s="5"/>
      <c r="K4124" s="11"/>
      <c r="L4124" s="12"/>
      <c r="M4124" s="12"/>
      <c r="N4124" s="3"/>
      <c r="O4124" s="6"/>
      <c r="P4124" s="3"/>
      <c r="Q4124" s="6"/>
      <c r="R4124" s="6"/>
      <c r="S4124" s="6"/>
      <c r="T4124" s="5"/>
      <c r="U4124" s="5"/>
      <c r="V4124" s="5"/>
      <c r="W4124" s="12"/>
      <c r="X4124" s="5"/>
      <c r="Y4124" s="12"/>
      <c r="Z4124" s="5"/>
      <c r="AA4124" s="5"/>
      <c r="AB4124" s="5"/>
      <c r="AC4124" s="5"/>
      <c r="AD4124" s="5"/>
      <c r="AE4124" s="5"/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</row>
    <row r="4125" spans="1:46" ht="15.75" customHeight="1" x14ac:dyDescent="0.35">
      <c r="A4125" s="10"/>
      <c r="B4125" s="6"/>
      <c r="C4125" s="6"/>
      <c r="D4125" s="11"/>
      <c r="E4125" s="6"/>
      <c r="F4125" s="5"/>
      <c r="G4125" s="5"/>
      <c r="H4125" s="6"/>
      <c r="I4125" s="6"/>
      <c r="J4125" s="5"/>
      <c r="K4125" s="11"/>
      <c r="L4125" s="12"/>
      <c r="M4125" s="12"/>
      <c r="N4125" s="3"/>
      <c r="O4125" s="6"/>
      <c r="P4125" s="3"/>
      <c r="Q4125" s="6"/>
      <c r="R4125" s="6"/>
      <c r="S4125" s="6"/>
      <c r="T4125" s="5"/>
      <c r="U4125" s="5"/>
      <c r="V4125" s="5"/>
      <c r="W4125" s="12"/>
      <c r="X4125" s="5"/>
      <c r="Y4125" s="12"/>
      <c r="Z4125" s="5"/>
      <c r="AA4125" s="5"/>
      <c r="AB4125" s="5"/>
      <c r="AC4125" s="5"/>
      <c r="AD4125" s="5"/>
      <c r="AE4125" s="5"/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  <c r="AS4125" s="6"/>
      <c r="AT4125" s="6"/>
    </row>
    <row r="4126" spans="1:46" ht="15.75" customHeight="1" x14ac:dyDescent="0.35">
      <c r="A4126" s="10"/>
      <c r="B4126" s="6"/>
      <c r="C4126" s="6"/>
      <c r="D4126" s="11"/>
      <c r="E4126" s="6"/>
      <c r="F4126" s="5"/>
      <c r="G4126" s="5"/>
      <c r="H4126" s="6"/>
      <c r="I4126" s="6"/>
      <c r="J4126" s="5"/>
      <c r="K4126" s="11"/>
      <c r="L4126" s="12"/>
      <c r="M4126" s="12"/>
      <c r="N4126" s="3"/>
      <c r="O4126" s="6"/>
      <c r="P4126" s="3"/>
      <c r="Q4126" s="6"/>
      <c r="R4126" s="6"/>
      <c r="S4126" s="6"/>
      <c r="T4126" s="5"/>
      <c r="U4126" s="5"/>
      <c r="V4126" s="5"/>
      <c r="W4126" s="12"/>
      <c r="X4126" s="5"/>
      <c r="Y4126" s="12"/>
      <c r="Z4126" s="5"/>
      <c r="AA4126" s="5"/>
      <c r="AB4126" s="5"/>
      <c r="AC4126" s="5"/>
      <c r="AD4126" s="5"/>
      <c r="AE4126" s="5"/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  <c r="AS4126" s="6"/>
      <c r="AT4126" s="6"/>
    </row>
    <row r="4127" spans="1:46" ht="15.75" customHeight="1" x14ac:dyDescent="0.35">
      <c r="A4127" s="10"/>
      <c r="B4127" s="6"/>
      <c r="C4127" s="6"/>
      <c r="D4127" s="11"/>
      <c r="E4127" s="6"/>
      <c r="F4127" s="5"/>
      <c r="G4127" s="5"/>
      <c r="H4127" s="6"/>
      <c r="I4127" s="6"/>
      <c r="J4127" s="5"/>
      <c r="K4127" s="11"/>
      <c r="L4127" s="12"/>
      <c r="M4127" s="12"/>
      <c r="N4127" s="3"/>
      <c r="O4127" s="6"/>
      <c r="P4127" s="3"/>
      <c r="Q4127" s="6"/>
      <c r="R4127" s="6"/>
      <c r="S4127" s="6"/>
      <c r="T4127" s="5"/>
      <c r="U4127" s="5"/>
      <c r="V4127" s="5"/>
      <c r="W4127" s="12"/>
      <c r="X4127" s="5"/>
      <c r="Y4127" s="12"/>
      <c r="Z4127" s="5"/>
      <c r="AA4127" s="5"/>
      <c r="AB4127" s="5"/>
      <c r="AC4127" s="5"/>
      <c r="AD4127" s="5"/>
      <c r="AE4127" s="5"/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</row>
    <row r="4128" spans="1:46" ht="15.75" customHeight="1" x14ac:dyDescent="0.35">
      <c r="A4128" s="10"/>
      <c r="B4128" s="6"/>
      <c r="C4128" s="6"/>
      <c r="D4128" s="11"/>
      <c r="E4128" s="6"/>
      <c r="F4128" s="5"/>
      <c r="G4128" s="5"/>
      <c r="H4128" s="6"/>
      <c r="I4128" s="6"/>
      <c r="J4128" s="5"/>
      <c r="K4128" s="11"/>
      <c r="L4128" s="12"/>
      <c r="M4128" s="12"/>
      <c r="N4128" s="3"/>
      <c r="O4128" s="6"/>
      <c r="P4128" s="3"/>
      <c r="Q4128" s="6"/>
      <c r="R4128" s="6"/>
      <c r="S4128" s="6"/>
      <c r="T4128" s="5"/>
      <c r="U4128" s="5"/>
      <c r="V4128" s="5"/>
      <c r="W4128" s="12"/>
      <c r="X4128" s="5"/>
      <c r="Y4128" s="12"/>
      <c r="Z4128" s="5"/>
      <c r="AA4128" s="5"/>
      <c r="AB4128" s="5"/>
      <c r="AC4128" s="5"/>
      <c r="AD4128" s="5"/>
      <c r="AE4128" s="5"/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  <c r="AS4128" s="6"/>
      <c r="AT4128" s="6"/>
    </row>
    <row r="4129" spans="1:46" ht="15.75" customHeight="1" x14ac:dyDescent="0.35">
      <c r="A4129" s="10"/>
      <c r="B4129" s="6"/>
      <c r="C4129" s="6"/>
      <c r="D4129" s="11"/>
      <c r="E4129" s="6"/>
      <c r="F4129" s="5"/>
      <c r="G4129" s="5"/>
      <c r="H4129" s="6"/>
      <c r="I4129" s="6"/>
      <c r="J4129" s="5"/>
      <c r="K4129" s="11"/>
      <c r="L4129" s="12"/>
      <c r="M4129" s="12"/>
      <c r="N4129" s="3"/>
      <c r="O4129" s="6"/>
      <c r="P4129" s="3"/>
      <c r="Q4129" s="6"/>
      <c r="R4129" s="6"/>
      <c r="S4129" s="6"/>
      <c r="T4129" s="5"/>
      <c r="U4129" s="5"/>
      <c r="V4129" s="5"/>
      <c r="W4129" s="12"/>
      <c r="X4129" s="5"/>
      <c r="Y4129" s="12"/>
      <c r="Z4129" s="5"/>
      <c r="AA4129" s="5"/>
      <c r="AB4129" s="5"/>
      <c r="AC4129" s="5"/>
      <c r="AD4129" s="5"/>
      <c r="AE4129" s="5"/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</row>
    <row r="4130" spans="1:46" ht="15.75" customHeight="1" x14ac:dyDescent="0.35">
      <c r="A4130" s="10"/>
      <c r="B4130" s="6"/>
      <c r="C4130" s="6"/>
      <c r="D4130" s="11"/>
      <c r="E4130" s="6"/>
      <c r="F4130" s="5"/>
      <c r="G4130" s="5"/>
      <c r="H4130" s="6"/>
      <c r="I4130" s="6"/>
      <c r="J4130" s="5"/>
      <c r="K4130" s="11"/>
      <c r="L4130" s="12"/>
      <c r="M4130" s="12"/>
      <c r="N4130" s="3"/>
      <c r="O4130" s="6"/>
      <c r="P4130" s="3"/>
      <c r="Q4130" s="6"/>
      <c r="R4130" s="6"/>
      <c r="S4130" s="6"/>
      <c r="T4130" s="5"/>
      <c r="U4130" s="5"/>
      <c r="V4130" s="5"/>
      <c r="W4130" s="12"/>
      <c r="X4130" s="5"/>
      <c r="Y4130" s="12"/>
      <c r="Z4130" s="5"/>
      <c r="AA4130" s="5"/>
      <c r="AB4130" s="5"/>
      <c r="AC4130" s="5"/>
      <c r="AD4130" s="5"/>
      <c r="AE4130" s="5"/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</row>
    <row r="4131" spans="1:46" ht="15.75" customHeight="1" x14ac:dyDescent="0.35">
      <c r="A4131" s="10"/>
      <c r="B4131" s="6"/>
      <c r="C4131" s="6"/>
      <c r="D4131" s="11"/>
      <c r="E4131" s="6"/>
      <c r="F4131" s="5"/>
      <c r="G4131" s="5"/>
      <c r="H4131" s="6"/>
      <c r="I4131" s="6"/>
      <c r="J4131" s="5"/>
      <c r="K4131" s="11"/>
      <c r="L4131" s="12"/>
      <c r="M4131" s="12"/>
      <c r="N4131" s="3"/>
      <c r="O4131" s="6"/>
      <c r="P4131" s="3"/>
      <c r="Q4131" s="6"/>
      <c r="R4131" s="6"/>
      <c r="S4131" s="6"/>
      <c r="T4131" s="5"/>
      <c r="U4131" s="5"/>
      <c r="V4131" s="5"/>
      <c r="W4131" s="12"/>
      <c r="X4131" s="5"/>
      <c r="Y4131" s="12"/>
      <c r="Z4131" s="5"/>
      <c r="AA4131" s="5"/>
      <c r="AB4131" s="5"/>
      <c r="AC4131" s="5"/>
      <c r="AD4131" s="5"/>
      <c r="AE4131" s="5"/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</row>
    <row r="4132" spans="1:46" ht="15.75" customHeight="1" x14ac:dyDescent="0.35">
      <c r="A4132" s="10"/>
      <c r="B4132" s="6"/>
      <c r="C4132" s="6"/>
      <c r="D4132" s="11"/>
      <c r="E4132" s="6"/>
      <c r="F4132" s="5"/>
      <c r="G4132" s="5"/>
      <c r="H4132" s="6"/>
      <c r="I4132" s="6"/>
      <c r="J4132" s="5"/>
      <c r="K4132" s="11"/>
      <c r="L4132" s="12"/>
      <c r="M4132" s="12"/>
      <c r="N4132" s="3"/>
      <c r="O4132" s="6"/>
      <c r="P4132" s="3"/>
      <c r="Q4132" s="6"/>
      <c r="R4132" s="6"/>
      <c r="S4132" s="6"/>
      <c r="T4132" s="5"/>
      <c r="U4132" s="5"/>
      <c r="V4132" s="5"/>
      <c r="W4132" s="12"/>
      <c r="X4132" s="5"/>
      <c r="Y4132" s="12"/>
      <c r="Z4132" s="5"/>
      <c r="AA4132" s="5"/>
      <c r="AB4132" s="5"/>
      <c r="AC4132" s="5"/>
      <c r="AD4132" s="5"/>
      <c r="AE4132" s="5"/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</row>
    <row r="4133" spans="1:46" ht="15.75" customHeight="1" x14ac:dyDescent="0.35">
      <c r="A4133" s="10"/>
      <c r="B4133" s="6"/>
      <c r="C4133" s="6"/>
      <c r="D4133" s="11"/>
      <c r="E4133" s="6"/>
      <c r="F4133" s="5"/>
      <c r="G4133" s="5"/>
      <c r="H4133" s="6"/>
      <c r="I4133" s="6"/>
      <c r="J4133" s="5"/>
      <c r="K4133" s="11"/>
      <c r="L4133" s="12"/>
      <c r="M4133" s="12"/>
      <c r="N4133" s="3"/>
      <c r="O4133" s="6"/>
      <c r="P4133" s="3"/>
      <c r="Q4133" s="6"/>
      <c r="R4133" s="6"/>
      <c r="S4133" s="6"/>
      <c r="T4133" s="5"/>
      <c r="U4133" s="5"/>
      <c r="V4133" s="5"/>
      <c r="W4133" s="12"/>
      <c r="X4133" s="5"/>
      <c r="Y4133" s="12"/>
      <c r="Z4133" s="5"/>
      <c r="AA4133" s="5"/>
      <c r="AB4133" s="5"/>
      <c r="AC4133" s="5"/>
      <c r="AD4133" s="5"/>
      <c r="AE4133" s="5"/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</row>
    <row r="4134" spans="1:46" ht="15.75" customHeight="1" x14ac:dyDescent="0.35">
      <c r="A4134" s="10"/>
      <c r="B4134" s="6"/>
      <c r="C4134" s="6"/>
      <c r="D4134" s="11"/>
      <c r="E4134" s="6"/>
      <c r="F4134" s="5"/>
      <c r="G4134" s="5"/>
      <c r="H4134" s="6"/>
      <c r="I4134" s="6"/>
      <c r="J4134" s="5"/>
      <c r="K4134" s="11"/>
      <c r="L4134" s="12"/>
      <c r="M4134" s="12"/>
      <c r="N4134" s="3"/>
      <c r="O4134" s="6"/>
      <c r="P4134" s="3"/>
      <c r="Q4134" s="6"/>
      <c r="R4134" s="6"/>
      <c r="S4134" s="6"/>
      <c r="T4134" s="5"/>
      <c r="U4134" s="5"/>
      <c r="V4134" s="5"/>
      <c r="W4134" s="12"/>
      <c r="X4134" s="5"/>
      <c r="Y4134" s="12"/>
      <c r="Z4134" s="5"/>
      <c r="AA4134" s="5"/>
      <c r="AB4134" s="5"/>
      <c r="AC4134" s="5"/>
      <c r="AD4134" s="5"/>
      <c r="AE4134" s="5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  <c r="AS4134" s="6"/>
      <c r="AT4134" s="6"/>
    </row>
    <row r="4135" spans="1:46" ht="15.75" customHeight="1" x14ac:dyDescent="0.35">
      <c r="A4135" s="10"/>
      <c r="B4135" s="6"/>
      <c r="C4135" s="6"/>
      <c r="D4135" s="11"/>
      <c r="E4135" s="6"/>
      <c r="F4135" s="5"/>
      <c r="G4135" s="5"/>
      <c r="H4135" s="6"/>
      <c r="I4135" s="6"/>
      <c r="J4135" s="5"/>
      <c r="K4135" s="11"/>
      <c r="L4135" s="12"/>
      <c r="M4135" s="12"/>
      <c r="N4135" s="3"/>
      <c r="O4135" s="6"/>
      <c r="P4135" s="3"/>
      <c r="Q4135" s="6"/>
      <c r="R4135" s="6"/>
      <c r="S4135" s="6"/>
      <c r="T4135" s="5"/>
      <c r="U4135" s="5"/>
      <c r="V4135" s="5"/>
      <c r="W4135" s="12"/>
      <c r="X4135" s="5"/>
      <c r="Y4135" s="12"/>
      <c r="Z4135" s="5"/>
      <c r="AA4135" s="5"/>
      <c r="AB4135" s="5"/>
      <c r="AC4135" s="5"/>
      <c r="AD4135" s="5"/>
      <c r="AE4135" s="5"/>
      <c r="AF4135" s="6"/>
      <c r="AG4135" s="6"/>
      <c r="AH4135" s="6"/>
      <c r="AI4135" s="6"/>
      <c r="AJ4135" s="6"/>
      <c r="AK4135" s="6"/>
      <c r="AL4135" s="6"/>
      <c r="AM4135" s="6"/>
      <c r="AN4135" s="6"/>
      <c r="AO4135" s="6"/>
      <c r="AP4135" s="6"/>
      <c r="AQ4135" s="6"/>
      <c r="AR4135" s="6"/>
      <c r="AS4135" s="6"/>
      <c r="AT4135" s="6"/>
    </row>
    <row r="4136" spans="1:46" ht="15.75" customHeight="1" x14ac:dyDescent="0.35">
      <c r="A4136" s="10"/>
      <c r="B4136" s="6"/>
      <c r="C4136" s="6"/>
      <c r="D4136" s="11"/>
      <c r="E4136" s="6"/>
      <c r="F4136" s="5"/>
      <c r="G4136" s="5"/>
      <c r="H4136" s="6"/>
      <c r="I4136" s="6"/>
      <c r="J4136" s="5"/>
      <c r="K4136" s="11"/>
      <c r="L4136" s="12"/>
      <c r="M4136" s="12"/>
      <c r="N4136" s="3"/>
      <c r="O4136" s="6"/>
      <c r="P4136" s="3"/>
      <c r="Q4136" s="6"/>
      <c r="R4136" s="6"/>
      <c r="S4136" s="6"/>
      <c r="T4136" s="5"/>
      <c r="U4136" s="5"/>
      <c r="V4136" s="5"/>
      <c r="W4136" s="12"/>
      <c r="X4136" s="5"/>
      <c r="Y4136" s="12"/>
      <c r="Z4136" s="5"/>
      <c r="AA4136" s="5"/>
      <c r="AB4136" s="5"/>
      <c r="AC4136" s="5"/>
      <c r="AD4136" s="5"/>
      <c r="AE4136" s="5"/>
      <c r="AF4136" s="6"/>
      <c r="AG4136" s="6"/>
      <c r="AH4136" s="6"/>
      <c r="AI4136" s="6"/>
      <c r="AJ4136" s="6"/>
      <c r="AK4136" s="6"/>
      <c r="AL4136" s="6"/>
      <c r="AM4136" s="6"/>
      <c r="AN4136" s="6"/>
      <c r="AO4136" s="6"/>
      <c r="AP4136" s="6"/>
      <c r="AQ4136" s="6"/>
      <c r="AR4136" s="6"/>
      <c r="AS4136" s="6"/>
      <c r="AT4136" s="6"/>
    </row>
    <row r="4137" spans="1:46" ht="15.75" customHeight="1" x14ac:dyDescent="0.35">
      <c r="A4137" s="10"/>
      <c r="B4137" s="6"/>
      <c r="C4137" s="6"/>
      <c r="D4137" s="11"/>
      <c r="E4137" s="6"/>
      <c r="F4137" s="5"/>
      <c r="G4137" s="5"/>
      <c r="H4137" s="6"/>
      <c r="I4137" s="6"/>
      <c r="J4137" s="5"/>
      <c r="K4137" s="11"/>
      <c r="L4137" s="12"/>
      <c r="M4137" s="12"/>
      <c r="N4137" s="3"/>
      <c r="O4137" s="6"/>
      <c r="P4137" s="3"/>
      <c r="Q4137" s="6"/>
      <c r="R4137" s="6"/>
      <c r="S4137" s="6"/>
      <c r="T4137" s="5"/>
      <c r="U4137" s="5"/>
      <c r="V4137" s="5"/>
      <c r="W4137" s="12"/>
      <c r="X4137" s="5"/>
      <c r="Y4137" s="12"/>
      <c r="Z4137" s="5"/>
      <c r="AA4137" s="5"/>
      <c r="AB4137" s="5"/>
      <c r="AC4137" s="5"/>
      <c r="AD4137" s="5"/>
      <c r="AE4137" s="5"/>
      <c r="AF4137" s="6"/>
      <c r="AG4137" s="6"/>
      <c r="AH4137" s="6"/>
      <c r="AI4137" s="6"/>
      <c r="AJ4137" s="6"/>
      <c r="AK4137" s="6"/>
      <c r="AL4137" s="6"/>
      <c r="AM4137" s="6"/>
      <c r="AN4137" s="6"/>
      <c r="AO4137" s="6"/>
      <c r="AP4137" s="6"/>
      <c r="AQ4137" s="6"/>
      <c r="AR4137" s="6"/>
      <c r="AS4137" s="6"/>
      <c r="AT4137" s="6"/>
    </row>
    <row r="4138" spans="1:46" ht="15.75" customHeight="1" x14ac:dyDescent="0.35">
      <c r="A4138" s="10"/>
      <c r="B4138" s="6"/>
      <c r="C4138" s="6"/>
      <c r="D4138" s="11"/>
      <c r="E4138" s="6"/>
      <c r="F4138" s="5"/>
      <c r="G4138" s="5"/>
      <c r="H4138" s="6"/>
      <c r="I4138" s="6"/>
      <c r="J4138" s="5"/>
      <c r="K4138" s="11"/>
      <c r="L4138" s="12"/>
      <c r="M4138" s="12"/>
      <c r="N4138" s="3"/>
      <c r="O4138" s="6"/>
      <c r="P4138" s="3"/>
      <c r="Q4138" s="6"/>
      <c r="R4138" s="6"/>
      <c r="S4138" s="6"/>
      <c r="T4138" s="5"/>
      <c r="U4138" s="5"/>
      <c r="V4138" s="5"/>
      <c r="W4138" s="12"/>
      <c r="X4138" s="5"/>
      <c r="Y4138" s="12"/>
      <c r="Z4138" s="5"/>
      <c r="AA4138" s="5"/>
      <c r="AB4138" s="5"/>
      <c r="AC4138" s="5"/>
      <c r="AD4138" s="5"/>
      <c r="AE4138" s="5"/>
      <c r="AF4138" s="6"/>
      <c r="AG4138" s="6"/>
      <c r="AH4138" s="6"/>
      <c r="AI4138" s="6"/>
      <c r="AJ4138" s="6"/>
      <c r="AK4138" s="6"/>
      <c r="AL4138" s="6"/>
      <c r="AM4138" s="6"/>
      <c r="AN4138" s="6"/>
      <c r="AO4138" s="6"/>
      <c r="AP4138" s="6"/>
      <c r="AQ4138" s="6"/>
      <c r="AR4138" s="6"/>
      <c r="AS4138" s="6"/>
      <c r="AT4138" s="6"/>
    </row>
    <row r="4139" spans="1:46" ht="15.75" customHeight="1" x14ac:dyDescent="0.35">
      <c r="A4139" s="10"/>
      <c r="B4139" s="6"/>
      <c r="C4139" s="6"/>
      <c r="D4139" s="11"/>
      <c r="E4139" s="6"/>
      <c r="F4139" s="5"/>
      <c r="G4139" s="5"/>
      <c r="H4139" s="6"/>
      <c r="I4139" s="6"/>
      <c r="J4139" s="5"/>
      <c r="K4139" s="11"/>
      <c r="L4139" s="12"/>
      <c r="M4139" s="12"/>
      <c r="N4139" s="3"/>
      <c r="O4139" s="6"/>
      <c r="P4139" s="3"/>
      <c r="Q4139" s="6"/>
      <c r="R4139" s="6"/>
      <c r="S4139" s="6"/>
      <c r="T4139" s="5"/>
      <c r="U4139" s="5"/>
      <c r="V4139" s="5"/>
      <c r="W4139" s="12"/>
      <c r="X4139" s="5"/>
      <c r="Y4139" s="12"/>
      <c r="Z4139" s="5"/>
      <c r="AA4139" s="5"/>
      <c r="AB4139" s="5"/>
      <c r="AC4139" s="5"/>
      <c r="AD4139" s="5"/>
      <c r="AE4139" s="5"/>
      <c r="AF4139" s="6"/>
      <c r="AG4139" s="6"/>
      <c r="AH4139" s="6"/>
      <c r="AI4139" s="6"/>
      <c r="AJ4139" s="6"/>
      <c r="AK4139" s="6"/>
      <c r="AL4139" s="6"/>
      <c r="AM4139" s="6"/>
      <c r="AN4139" s="6"/>
      <c r="AO4139" s="6"/>
      <c r="AP4139" s="6"/>
      <c r="AQ4139" s="6"/>
      <c r="AR4139" s="6"/>
      <c r="AS4139" s="6"/>
      <c r="AT4139" s="6"/>
    </row>
    <row r="4140" spans="1:46" ht="15.75" customHeight="1" x14ac:dyDescent="0.35">
      <c r="A4140" s="10"/>
      <c r="B4140" s="6"/>
      <c r="C4140" s="6"/>
      <c r="D4140" s="11"/>
      <c r="E4140" s="6"/>
      <c r="F4140" s="5"/>
      <c r="G4140" s="5"/>
      <c r="H4140" s="6"/>
      <c r="I4140" s="6"/>
      <c r="J4140" s="5"/>
      <c r="K4140" s="11"/>
      <c r="L4140" s="12"/>
      <c r="M4140" s="12"/>
      <c r="N4140" s="3"/>
      <c r="O4140" s="6"/>
      <c r="P4140" s="3"/>
      <c r="Q4140" s="6"/>
      <c r="R4140" s="6"/>
      <c r="S4140" s="6"/>
      <c r="T4140" s="5"/>
      <c r="U4140" s="5"/>
      <c r="V4140" s="5"/>
      <c r="W4140" s="12"/>
      <c r="X4140" s="5"/>
      <c r="Y4140" s="12"/>
      <c r="Z4140" s="5"/>
      <c r="AA4140" s="5"/>
      <c r="AB4140" s="5"/>
      <c r="AC4140" s="5"/>
      <c r="AD4140" s="5"/>
      <c r="AE4140" s="5"/>
      <c r="AF4140" s="6"/>
      <c r="AG4140" s="6"/>
      <c r="AH4140" s="6"/>
      <c r="AI4140" s="6"/>
      <c r="AJ4140" s="6"/>
      <c r="AK4140" s="6"/>
      <c r="AL4140" s="6"/>
      <c r="AM4140" s="6"/>
      <c r="AN4140" s="6"/>
      <c r="AO4140" s="6"/>
      <c r="AP4140" s="6"/>
      <c r="AQ4140" s="6"/>
      <c r="AR4140" s="6"/>
      <c r="AS4140" s="6"/>
      <c r="AT4140" s="6"/>
    </row>
    <row r="4141" spans="1:46" ht="15.75" customHeight="1" x14ac:dyDescent="0.35">
      <c r="A4141" s="10"/>
      <c r="B4141" s="6"/>
      <c r="C4141" s="6"/>
      <c r="D4141" s="11"/>
      <c r="E4141" s="6"/>
      <c r="F4141" s="5"/>
      <c r="G4141" s="5"/>
      <c r="H4141" s="6"/>
      <c r="I4141" s="6"/>
      <c r="J4141" s="5"/>
      <c r="K4141" s="11"/>
      <c r="L4141" s="12"/>
      <c r="M4141" s="12"/>
      <c r="N4141" s="3"/>
      <c r="O4141" s="6"/>
      <c r="P4141" s="3"/>
      <c r="Q4141" s="6"/>
      <c r="R4141" s="6"/>
      <c r="S4141" s="6"/>
      <c r="T4141" s="5"/>
      <c r="U4141" s="5"/>
      <c r="V4141" s="5"/>
      <c r="W4141" s="12"/>
      <c r="X4141" s="5"/>
      <c r="Y4141" s="12"/>
      <c r="Z4141" s="5"/>
      <c r="AA4141" s="5"/>
      <c r="AB4141" s="5"/>
      <c r="AC4141" s="5"/>
      <c r="AD4141" s="5"/>
      <c r="AE4141" s="5"/>
      <c r="AF4141" s="6"/>
      <c r="AG4141" s="6"/>
      <c r="AH4141" s="6"/>
      <c r="AI4141" s="6"/>
      <c r="AJ4141" s="6"/>
      <c r="AK4141" s="6"/>
      <c r="AL4141" s="6"/>
      <c r="AM4141" s="6"/>
      <c r="AN4141" s="6"/>
      <c r="AO4141" s="6"/>
      <c r="AP4141" s="6"/>
      <c r="AQ4141" s="6"/>
      <c r="AR4141" s="6"/>
      <c r="AS4141" s="6"/>
      <c r="AT4141" s="6"/>
    </row>
    <row r="4142" spans="1:46" ht="15.75" customHeight="1" x14ac:dyDescent="0.35">
      <c r="A4142" s="10"/>
      <c r="B4142" s="6"/>
      <c r="C4142" s="6"/>
      <c r="D4142" s="11"/>
      <c r="E4142" s="6"/>
      <c r="F4142" s="5"/>
      <c r="G4142" s="5"/>
      <c r="H4142" s="6"/>
      <c r="I4142" s="6"/>
      <c r="J4142" s="5"/>
      <c r="K4142" s="11"/>
      <c r="L4142" s="12"/>
      <c r="M4142" s="12"/>
      <c r="N4142" s="3"/>
      <c r="O4142" s="6"/>
      <c r="P4142" s="3"/>
      <c r="Q4142" s="6"/>
      <c r="R4142" s="6"/>
      <c r="S4142" s="6"/>
      <c r="T4142" s="5"/>
      <c r="U4142" s="5"/>
      <c r="V4142" s="5"/>
      <c r="W4142" s="12"/>
      <c r="X4142" s="5"/>
      <c r="Y4142" s="12"/>
      <c r="Z4142" s="5"/>
      <c r="AA4142" s="5"/>
      <c r="AB4142" s="5"/>
      <c r="AC4142" s="5"/>
      <c r="AD4142" s="5"/>
      <c r="AE4142" s="5"/>
      <c r="AF4142" s="6"/>
      <c r="AG4142" s="6"/>
      <c r="AH4142" s="6"/>
      <c r="AI4142" s="6"/>
      <c r="AJ4142" s="6"/>
      <c r="AK4142" s="6"/>
      <c r="AL4142" s="6"/>
      <c r="AM4142" s="6"/>
      <c r="AN4142" s="6"/>
      <c r="AO4142" s="6"/>
      <c r="AP4142" s="6"/>
      <c r="AQ4142" s="6"/>
      <c r="AR4142" s="6"/>
      <c r="AS4142" s="6"/>
      <c r="AT4142" s="6"/>
    </row>
    <row r="4143" spans="1:46" ht="15.75" customHeight="1" x14ac:dyDescent="0.35">
      <c r="A4143" s="10"/>
      <c r="B4143" s="6"/>
      <c r="C4143" s="6"/>
      <c r="D4143" s="11"/>
      <c r="E4143" s="6"/>
      <c r="F4143" s="5"/>
      <c r="G4143" s="5"/>
      <c r="H4143" s="6"/>
      <c r="I4143" s="6"/>
      <c r="J4143" s="5"/>
      <c r="K4143" s="11"/>
      <c r="L4143" s="12"/>
      <c r="M4143" s="12"/>
      <c r="N4143" s="3"/>
      <c r="O4143" s="6"/>
      <c r="P4143" s="3"/>
      <c r="Q4143" s="6"/>
      <c r="R4143" s="6"/>
      <c r="S4143" s="6"/>
      <c r="T4143" s="5"/>
      <c r="U4143" s="5"/>
      <c r="V4143" s="5"/>
      <c r="W4143" s="12"/>
      <c r="X4143" s="5"/>
      <c r="Y4143" s="12"/>
      <c r="Z4143" s="5"/>
      <c r="AA4143" s="5"/>
      <c r="AB4143" s="5"/>
      <c r="AC4143" s="5"/>
      <c r="AD4143" s="5"/>
      <c r="AE4143" s="5"/>
      <c r="AF4143" s="6"/>
      <c r="AG4143" s="6"/>
      <c r="AH4143" s="6"/>
      <c r="AI4143" s="6"/>
      <c r="AJ4143" s="6"/>
      <c r="AK4143" s="6"/>
      <c r="AL4143" s="6"/>
      <c r="AM4143" s="6"/>
      <c r="AN4143" s="6"/>
      <c r="AO4143" s="6"/>
      <c r="AP4143" s="6"/>
      <c r="AQ4143" s="6"/>
      <c r="AR4143" s="6"/>
      <c r="AS4143" s="6"/>
      <c r="AT4143" s="6"/>
    </row>
    <row r="4144" spans="1:46" ht="15.75" customHeight="1" x14ac:dyDescent="0.35">
      <c r="A4144" s="10"/>
      <c r="B4144" s="6"/>
      <c r="C4144" s="6"/>
      <c r="D4144" s="11"/>
      <c r="E4144" s="6"/>
      <c r="F4144" s="5"/>
      <c r="G4144" s="5"/>
      <c r="H4144" s="6"/>
      <c r="I4144" s="6"/>
      <c r="J4144" s="5"/>
      <c r="K4144" s="11"/>
      <c r="L4144" s="12"/>
      <c r="M4144" s="12"/>
      <c r="N4144" s="3"/>
      <c r="O4144" s="6"/>
      <c r="P4144" s="3"/>
      <c r="Q4144" s="6"/>
      <c r="R4144" s="6"/>
      <c r="S4144" s="6"/>
      <c r="T4144" s="5"/>
      <c r="U4144" s="5"/>
      <c r="V4144" s="5"/>
      <c r="W4144" s="12"/>
      <c r="X4144" s="5"/>
      <c r="Y4144" s="12"/>
      <c r="Z4144" s="5"/>
      <c r="AA4144" s="5"/>
      <c r="AB4144" s="5"/>
      <c r="AC4144" s="5"/>
      <c r="AD4144" s="5"/>
      <c r="AE4144" s="5"/>
      <c r="AF4144" s="6"/>
      <c r="AG4144" s="6"/>
      <c r="AH4144" s="6"/>
      <c r="AI4144" s="6"/>
      <c r="AJ4144" s="6"/>
      <c r="AK4144" s="6"/>
      <c r="AL4144" s="6"/>
      <c r="AM4144" s="6"/>
      <c r="AN4144" s="6"/>
      <c r="AO4144" s="6"/>
      <c r="AP4144" s="6"/>
      <c r="AQ4144" s="6"/>
      <c r="AR4144" s="6"/>
      <c r="AS4144" s="6"/>
      <c r="AT4144" s="6"/>
    </row>
    <row r="4145" spans="1:46" ht="15.75" customHeight="1" x14ac:dyDescent="0.35">
      <c r="A4145" s="10"/>
      <c r="B4145" s="6"/>
      <c r="C4145" s="6"/>
      <c r="D4145" s="11"/>
      <c r="E4145" s="6"/>
      <c r="F4145" s="5"/>
      <c r="G4145" s="5"/>
      <c r="H4145" s="6"/>
      <c r="I4145" s="6"/>
      <c r="J4145" s="5"/>
      <c r="K4145" s="11"/>
      <c r="L4145" s="12"/>
      <c r="M4145" s="12"/>
      <c r="N4145" s="3"/>
      <c r="O4145" s="6"/>
      <c r="P4145" s="3"/>
      <c r="Q4145" s="6"/>
      <c r="R4145" s="6"/>
      <c r="S4145" s="6"/>
      <c r="T4145" s="5"/>
      <c r="U4145" s="5"/>
      <c r="V4145" s="5"/>
      <c r="W4145" s="12"/>
      <c r="X4145" s="5"/>
      <c r="Y4145" s="12"/>
      <c r="Z4145" s="5"/>
      <c r="AA4145" s="5"/>
      <c r="AB4145" s="5"/>
      <c r="AC4145" s="5"/>
      <c r="AD4145" s="5"/>
      <c r="AE4145" s="5"/>
      <c r="AF4145" s="6"/>
      <c r="AG4145" s="6"/>
      <c r="AH4145" s="6"/>
      <c r="AI4145" s="6"/>
      <c r="AJ4145" s="6"/>
      <c r="AK4145" s="6"/>
      <c r="AL4145" s="6"/>
      <c r="AM4145" s="6"/>
      <c r="AN4145" s="6"/>
      <c r="AO4145" s="6"/>
      <c r="AP4145" s="6"/>
      <c r="AQ4145" s="6"/>
      <c r="AR4145" s="6"/>
      <c r="AS4145" s="6"/>
      <c r="AT4145" s="6"/>
    </row>
    <row r="4146" spans="1:46" ht="15.75" customHeight="1" x14ac:dyDescent="0.35">
      <c r="A4146" s="10"/>
      <c r="B4146" s="6"/>
      <c r="C4146" s="6"/>
      <c r="D4146" s="11"/>
      <c r="E4146" s="6"/>
      <c r="F4146" s="5"/>
      <c r="G4146" s="5"/>
      <c r="H4146" s="6"/>
      <c r="I4146" s="6"/>
      <c r="J4146" s="5"/>
      <c r="K4146" s="11"/>
      <c r="L4146" s="12"/>
      <c r="M4146" s="12"/>
      <c r="N4146" s="3"/>
      <c r="O4146" s="6"/>
      <c r="P4146" s="3"/>
      <c r="Q4146" s="6"/>
      <c r="R4146" s="6"/>
      <c r="S4146" s="6"/>
      <c r="T4146" s="5"/>
      <c r="U4146" s="5"/>
      <c r="V4146" s="5"/>
      <c r="W4146" s="12"/>
      <c r="X4146" s="5"/>
      <c r="Y4146" s="12"/>
      <c r="Z4146" s="5"/>
      <c r="AA4146" s="5"/>
      <c r="AB4146" s="5"/>
      <c r="AC4146" s="5"/>
      <c r="AD4146" s="5"/>
      <c r="AE4146" s="5"/>
      <c r="AF4146" s="6"/>
      <c r="AG4146" s="6"/>
      <c r="AH4146" s="6"/>
      <c r="AI4146" s="6"/>
      <c r="AJ4146" s="6"/>
      <c r="AK4146" s="6"/>
      <c r="AL4146" s="6"/>
      <c r="AM4146" s="6"/>
      <c r="AN4146" s="6"/>
      <c r="AO4146" s="6"/>
      <c r="AP4146" s="6"/>
      <c r="AQ4146" s="6"/>
      <c r="AR4146" s="6"/>
      <c r="AS4146" s="6"/>
      <c r="AT4146" s="6"/>
    </row>
    <row r="4147" spans="1:46" ht="15.75" customHeight="1" x14ac:dyDescent="0.35">
      <c r="A4147" s="10"/>
      <c r="B4147" s="6"/>
      <c r="C4147" s="6"/>
      <c r="D4147" s="11"/>
      <c r="E4147" s="6"/>
      <c r="F4147" s="5"/>
      <c r="G4147" s="5"/>
      <c r="H4147" s="6"/>
      <c r="I4147" s="6"/>
      <c r="J4147" s="5"/>
      <c r="K4147" s="11"/>
      <c r="L4147" s="12"/>
      <c r="M4147" s="12"/>
      <c r="N4147" s="3"/>
      <c r="O4147" s="6"/>
      <c r="P4147" s="3"/>
      <c r="Q4147" s="6"/>
      <c r="R4147" s="6"/>
      <c r="S4147" s="6"/>
      <c r="T4147" s="5"/>
      <c r="U4147" s="5"/>
      <c r="V4147" s="5"/>
      <c r="W4147" s="12"/>
      <c r="X4147" s="5"/>
      <c r="Y4147" s="12"/>
      <c r="Z4147" s="5"/>
      <c r="AA4147" s="5"/>
      <c r="AB4147" s="5"/>
      <c r="AC4147" s="5"/>
      <c r="AD4147" s="5"/>
      <c r="AE4147" s="5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/>
      <c r="AR4147" s="6"/>
      <c r="AS4147" s="6"/>
      <c r="AT4147" s="6"/>
    </row>
    <row r="4148" spans="1:46" ht="15.75" customHeight="1" x14ac:dyDescent="0.35">
      <c r="A4148" s="10"/>
      <c r="B4148" s="6"/>
      <c r="C4148" s="6"/>
      <c r="D4148" s="11"/>
      <c r="E4148" s="6"/>
      <c r="F4148" s="5"/>
      <c r="G4148" s="5"/>
      <c r="H4148" s="6"/>
      <c r="I4148" s="6"/>
      <c r="J4148" s="5"/>
      <c r="K4148" s="11"/>
      <c r="L4148" s="12"/>
      <c r="M4148" s="12"/>
      <c r="N4148" s="3"/>
      <c r="O4148" s="6"/>
      <c r="P4148" s="3"/>
      <c r="Q4148" s="6"/>
      <c r="R4148" s="6"/>
      <c r="S4148" s="6"/>
      <c r="T4148" s="5"/>
      <c r="U4148" s="5"/>
      <c r="V4148" s="5"/>
      <c r="W4148" s="12"/>
      <c r="X4148" s="5"/>
      <c r="Y4148" s="12"/>
      <c r="Z4148" s="5"/>
      <c r="AA4148" s="5"/>
      <c r="AB4148" s="5"/>
      <c r="AC4148" s="5"/>
      <c r="AD4148" s="5"/>
      <c r="AE4148" s="5"/>
      <c r="AF4148" s="6"/>
      <c r="AG4148" s="6"/>
      <c r="AH4148" s="6"/>
      <c r="AI4148" s="6"/>
      <c r="AJ4148" s="6"/>
      <c r="AK4148" s="6"/>
      <c r="AL4148" s="6"/>
      <c r="AM4148" s="6"/>
      <c r="AN4148" s="6"/>
      <c r="AO4148" s="6"/>
      <c r="AP4148" s="6"/>
      <c r="AQ4148" s="6"/>
      <c r="AR4148" s="6"/>
      <c r="AS4148" s="6"/>
      <c r="AT4148" s="6"/>
    </row>
    <row r="4149" spans="1:46" ht="15.75" customHeight="1" x14ac:dyDescent="0.35">
      <c r="A4149" s="10"/>
      <c r="B4149" s="6"/>
      <c r="C4149" s="6"/>
      <c r="D4149" s="11"/>
      <c r="E4149" s="6"/>
      <c r="F4149" s="5"/>
      <c r="G4149" s="5"/>
      <c r="H4149" s="6"/>
      <c r="I4149" s="6"/>
      <c r="J4149" s="5"/>
      <c r="K4149" s="11"/>
      <c r="L4149" s="12"/>
      <c r="M4149" s="12"/>
      <c r="N4149" s="3"/>
      <c r="O4149" s="6"/>
      <c r="P4149" s="3"/>
      <c r="Q4149" s="6"/>
      <c r="R4149" s="6"/>
      <c r="S4149" s="6"/>
      <c r="T4149" s="5"/>
      <c r="U4149" s="5"/>
      <c r="V4149" s="5"/>
      <c r="W4149" s="12"/>
      <c r="X4149" s="5"/>
      <c r="Y4149" s="12"/>
      <c r="Z4149" s="5"/>
      <c r="AA4149" s="5"/>
      <c r="AB4149" s="5"/>
      <c r="AC4149" s="5"/>
      <c r="AD4149" s="5"/>
      <c r="AE4149" s="5"/>
      <c r="AF4149" s="6"/>
      <c r="AG4149" s="6"/>
      <c r="AH4149" s="6"/>
      <c r="AI4149" s="6"/>
      <c r="AJ4149" s="6"/>
      <c r="AK4149" s="6"/>
      <c r="AL4149" s="6"/>
      <c r="AM4149" s="6"/>
      <c r="AN4149" s="6"/>
      <c r="AO4149" s="6"/>
      <c r="AP4149" s="6"/>
      <c r="AQ4149" s="6"/>
      <c r="AR4149" s="6"/>
      <c r="AS4149" s="6"/>
      <c r="AT4149" s="6"/>
    </row>
    <row r="4150" spans="1:46" ht="15.75" customHeight="1" x14ac:dyDescent="0.35">
      <c r="A4150" s="10"/>
      <c r="B4150" s="6"/>
      <c r="C4150" s="6"/>
      <c r="D4150" s="11"/>
      <c r="E4150" s="6"/>
      <c r="F4150" s="5"/>
      <c r="G4150" s="5"/>
      <c r="H4150" s="6"/>
      <c r="I4150" s="6"/>
      <c r="J4150" s="5"/>
      <c r="K4150" s="11"/>
      <c r="L4150" s="12"/>
      <c r="M4150" s="12"/>
      <c r="N4150" s="3"/>
      <c r="O4150" s="6"/>
      <c r="P4150" s="3"/>
      <c r="Q4150" s="6"/>
      <c r="R4150" s="6"/>
      <c r="S4150" s="6"/>
      <c r="T4150" s="5"/>
      <c r="U4150" s="5"/>
      <c r="V4150" s="5"/>
      <c r="W4150" s="12"/>
      <c r="X4150" s="5"/>
      <c r="Y4150" s="12"/>
      <c r="Z4150" s="5"/>
      <c r="AA4150" s="5"/>
      <c r="AB4150" s="5"/>
      <c r="AC4150" s="5"/>
      <c r="AD4150" s="5"/>
      <c r="AE4150" s="5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/>
      <c r="AR4150" s="6"/>
      <c r="AS4150" s="6"/>
      <c r="AT4150" s="6"/>
    </row>
    <row r="4151" spans="1:46" ht="15.75" customHeight="1" x14ac:dyDescent="0.35">
      <c r="A4151" s="10"/>
      <c r="B4151" s="6"/>
      <c r="C4151" s="6"/>
      <c r="D4151" s="11"/>
      <c r="E4151" s="6"/>
      <c r="F4151" s="5"/>
      <c r="G4151" s="5"/>
      <c r="H4151" s="6"/>
      <c r="I4151" s="6"/>
      <c r="J4151" s="5"/>
      <c r="K4151" s="11"/>
      <c r="L4151" s="12"/>
      <c r="M4151" s="12"/>
      <c r="N4151" s="3"/>
      <c r="O4151" s="6"/>
      <c r="P4151" s="3"/>
      <c r="Q4151" s="6"/>
      <c r="R4151" s="6"/>
      <c r="S4151" s="6"/>
      <c r="T4151" s="5"/>
      <c r="U4151" s="5"/>
      <c r="V4151" s="5"/>
      <c r="W4151" s="12"/>
      <c r="X4151" s="5"/>
      <c r="Y4151" s="12"/>
      <c r="Z4151" s="5"/>
      <c r="AA4151" s="5"/>
      <c r="AB4151" s="5"/>
      <c r="AC4151" s="5"/>
      <c r="AD4151" s="5"/>
      <c r="AE4151" s="5"/>
      <c r="AF4151" s="6"/>
      <c r="AG4151" s="6"/>
      <c r="AH4151" s="6"/>
      <c r="AI4151" s="6"/>
      <c r="AJ4151" s="6"/>
      <c r="AK4151" s="6"/>
      <c r="AL4151" s="6"/>
      <c r="AM4151" s="6"/>
      <c r="AN4151" s="6"/>
      <c r="AO4151" s="6"/>
      <c r="AP4151" s="6"/>
      <c r="AQ4151" s="6"/>
      <c r="AR4151" s="6"/>
      <c r="AS4151" s="6"/>
      <c r="AT4151" s="6"/>
    </row>
    <row r="4152" spans="1:46" ht="15.75" customHeight="1" x14ac:dyDescent="0.35">
      <c r="A4152" s="10"/>
      <c r="B4152" s="6"/>
      <c r="C4152" s="6"/>
      <c r="D4152" s="11"/>
      <c r="E4152" s="6"/>
      <c r="F4152" s="5"/>
      <c r="G4152" s="5"/>
      <c r="H4152" s="6"/>
      <c r="I4152" s="6"/>
      <c r="J4152" s="5"/>
      <c r="K4152" s="11"/>
      <c r="L4152" s="12"/>
      <c r="M4152" s="12"/>
      <c r="N4152" s="3"/>
      <c r="O4152" s="6"/>
      <c r="P4152" s="3"/>
      <c r="Q4152" s="6"/>
      <c r="R4152" s="6"/>
      <c r="S4152" s="6"/>
      <c r="T4152" s="5"/>
      <c r="U4152" s="5"/>
      <c r="V4152" s="5"/>
      <c r="W4152" s="12"/>
      <c r="X4152" s="5"/>
      <c r="Y4152" s="12"/>
      <c r="Z4152" s="5"/>
      <c r="AA4152" s="5"/>
      <c r="AB4152" s="5"/>
      <c r="AC4152" s="5"/>
      <c r="AD4152" s="5"/>
      <c r="AE4152" s="5"/>
      <c r="AF4152" s="6"/>
      <c r="AG4152" s="6"/>
      <c r="AH4152" s="6"/>
      <c r="AI4152" s="6"/>
      <c r="AJ4152" s="6"/>
      <c r="AK4152" s="6"/>
      <c r="AL4152" s="6"/>
      <c r="AM4152" s="6"/>
      <c r="AN4152" s="6"/>
      <c r="AO4152" s="6"/>
      <c r="AP4152" s="6"/>
      <c r="AQ4152" s="6"/>
      <c r="AR4152" s="6"/>
      <c r="AS4152" s="6"/>
      <c r="AT4152" s="6"/>
    </row>
    <row r="4153" spans="1:46" ht="15.75" customHeight="1" x14ac:dyDescent="0.35">
      <c r="A4153" s="10"/>
      <c r="B4153" s="6"/>
      <c r="C4153" s="6"/>
      <c r="D4153" s="11"/>
      <c r="E4153" s="6"/>
      <c r="F4153" s="5"/>
      <c r="G4153" s="5"/>
      <c r="H4153" s="6"/>
      <c r="I4153" s="6"/>
      <c r="J4153" s="5"/>
      <c r="K4153" s="11"/>
      <c r="L4153" s="12"/>
      <c r="M4153" s="12"/>
      <c r="N4153" s="3"/>
      <c r="O4153" s="6"/>
      <c r="P4153" s="3"/>
      <c r="Q4153" s="6"/>
      <c r="R4153" s="6"/>
      <c r="S4153" s="6"/>
      <c r="T4153" s="5"/>
      <c r="U4153" s="5"/>
      <c r="V4153" s="5"/>
      <c r="W4153" s="12"/>
      <c r="X4153" s="5"/>
      <c r="Y4153" s="12"/>
      <c r="Z4153" s="5"/>
      <c r="AA4153" s="5"/>
      <c r="AB4153" s="5"/>
      <c r="AC4153" s="5"/>
      <c r="AD4153" s="5"/>
      <c r="AE4153" s="5"/>
      <c r="AF4153" s="6"/>
      <c r="AG4153" s="6"/>
      <c r="AH4153" s="6"/>
      <c r="AI4153" s="6"/>
      <c r="AJ4153" s="6"/>
      <c r="AK4153" s="6"/>
      <c r="AL4153" s="6"/>
      <c r="AM4153" s="6"/>
      <c r="AN4153" s="6"/>
      <c r="AO4153" s="6"/>
      <c r="AP4153" s="6"/>
      <c r="AQ4153" s="6"/>
      <c r="AR4153" s="6"/>
      <c r="AS4153" s="6"/>
      <c r="AT4153" s="6"/>
    </row>
    <row r="4154" spans="1:46" ht="15.75" customHeight="1" x14ac:dyDescent="0.35">
      <c r="A4154" s="10"/>
      <c r="B4154" s="6"/>
      <c r="C4154" s="6"/>
      <c r="D4154" s="11"/>
      <c r="E4154" s="6"/>
      <c r="F4154" s="5"/>
      <c r="G4154" s="5"/>
      <c r="H4154" s="6"/>
      <c r="I4154" s="6"/>
      <c r="J4154" s="5"/>
      <c r="K4154" s="11"/>
      <c r="L4154" s="12"/>
      <c r="M4154" s="12"/>
      <c r="N4154" s="3"/>
      <c r="O4154" s="6"/>
      <c r="P4154" s="3"/>
      <c r="Q4154" s="6"/>
      <c r="R4154" s="6"/>
      <c r="S4154" s="6"/>
      <c r="T4154" s="5"/>
      <c r="U4154" s="5"/>
      <c r="V4154" s="5"/>
      <c r="W4154" s="12"/>
      <c r="X4154" s="5"/>
      <c r="Y4154" s="12"/>
      <c r="Z4154" s="5"/>
      <c r="AA4154" s="5"/>
      <c r="AB4154" s="5"/>
      <c r="AC4154" s="5"/>
      <c r="AD4154" s="5"/>
      <c r="AE4154" s="5"/>
      <c r="AF4154" s="6"/>
      <c r="AG4154" s="6"/>
      <c r="AH4154" s="6"/>
      <c r="AI4154" s="6"/>
      <c r="AJ4154" s="6"/>
      <c r="AK4154" s="6"/>
      <c r="AL4154" s="6"/>
      <c r="AM4154" s="6"/>
      <c r="AN4154" s="6"/>
      <c r="AO4154" s="6"/>
      <c r="AP4154" s="6"/>
      <c r="AQ4154" s="6"/>
      <c r="AR4154" s="6"/>
      <c r="AS4154" s="6"/>
      <c r="AT4154" s="6"/>
    </row>
    <row r="4155" spans="1:46" ht="15.75" customHeight="1" x14ac:dyDescent="0.35">
      <c r="A4155" s="10"/>
      <c r="B4155" s="6"/>
      <c r="C4155" s="6"/>
      <c r="D4155" s="11"/>
      <c r="E4155" s="6"/>
      <c r="F4155" s="5"/>
      <c r="G4155" s="5"/>
      <c r="H4155" s="6"/>
      <c r="I4155" s="6"/>
      <c r="J4155" s="5"/>
      <c r="K4155" s="11"/>
      <c r="L4155" s="12"/>
      <c r="M4155" s="12"/>
      <c r="N4155" s="3"/>
      <c r="O4155" s="6"/>
      <c r="P4155" s="3"/>
      <c r="Q4155" s="6"/>
      <c r="R4155" s="6"/>
      <c r="S4155" s="6"/>
      <c r="T4155" s="5"/>
      <c r="U4155" s="5"/>
      <c r="V4155" s="5"/>
      <c r="W4155" s="12"/>
      <c r="X4155" s="5"/>
      <c r="Y4155" s="12"/>
      <c r="Z4155" s="5"/>
      <c r="AA4155" s="5"/>
      <c r="AB4155" s="5"/>
      <c r="AC4155" s="5"/>
      <c r="AD4155" s="5"/>
      <c r="AE4155" s="5"/>
      <c r="AF4155" s="6"/>
      <c r="AG4155" s="6"/>
      <c r="AH4155" s="6"/>
      <c r="AI4155" s="6"/>
      <c r="AJ4155" s="6"/>
      <c r="AK4155" s="6"/>
      <c r="AL4155" s="6"/>
      <c r="AM4155" s="6"/>
      <c r="AN4155" s="6"/>
      <c r="AO4155" s="6"/>
      <c r="AP4155" s="6"/>
      <c r="AQ4155" s="6"/>
      <c r="AR4155" s="6"/>
      <c r="AS4155" s="6"/>
      <c r="AT4155" s="6"/>
    </row>
    <row r="4156" spans="1:46" ht="15.75" customHeight="1" x14ac:dyDescent="0.35">
      <c r="A4156" s="10"/>
      <c r="B4156" s="6"/>
      <c r="C4156" s="6"/>
      <c r="D4156" s="11"/>
      <c r="E4156" s="6"/>
      <c r="F4156" s="5"/>
      <c r="G4156" s="5"/>
      <c r="H4156" s="6"/>
      <c r="I4156" s="6"/>
      <c r="J4156" s="5"/>
      <c r="K4156" s="11"/>
      <c r="L4156" s="12"/>
      <c r="M4156" s="12"/>
      <c r="N4156" s="3"/>
      <c r="O4156" s="6"/>
      <c r="P4156" s="3"/>
      <c r="Q4156" s="6"/>
      <c r="R4156" s="6"/>
      <c r="S4156" s="6"/>
      <c r="T4156" s="5"/>
      <c r="U4156" s="5"/>
      <c r="V4156" s="5"/>
      <c r="W4156" s="12"/>
      <c r="X4156" s="5"/>
      <c r="Y4156" s="12"/>
      <c r="Z4156" s="5"/>
      <c r="AA4156" s="5"/>
      <c r="AB4156" s="5"/>
      <c r="AC4156" s="5"/>
      <c r="AD4156" s="5"/>
      <c r="AE4156" s="5"/>
      <c r="AF4156" s="6"/>
      <c r="AG4156" s="6"/>
      <c r="AH4156" s="6"/>
      <c r="AI4156" s="6"/>
      <c r="AJ4156" s="6"/>
      <c r="AK4156" s="6"/>
      <c r="AL4156" s="6"/>
      <c r="AM4156" s="6"/>
      <c r="AN4156" s="6"/>
      <c r="AO4156" s="6"/>
      <c r="AP4156" s="6"/>
      <c r="AQ4156" s="6"/>
      <c r="AR4156" s="6"/>
      <c r="AS4156" s="6"/>
      <c r="AT4156" s="6"/>
    </row>
    <row r="4157" spans="1:46" ht="15.75" customHeight="1" x14ac:dyDescent="0.35">
      <c r="A4157" s="10"/>
      <c r="B4157" s="6"/>
      <c r="C4157" s="6"/>
      <c r="D4157" s="11"/>
      <c r="E4157" s="6"/>
      <c r="F4157" s="5"/>
      <c r="G4157" s="5"/>
      <c r="H4157" s="6"/>
      <c r="I4157" s="6"/>
      <c r="J4157" s="5"/>
      <c r="K4157" s="11"/>
      <c r="L4157" s="12"/>
      <c r="M4157" s="12"/>
      <c r="N4157" s="3"/>
      <c r="O4157" s="6"/>
      <c r="P4157" s="3"/>
      <c r="Q4157" s="6"/>
      <c r="R4157" s="6"/>
      <c r="S4157" s="6"/>
      <c r="T4157" s="5"/>
      <c r="U4157" s="5"/>
      <c r="V4157" s="5"/>
      <c r="W4157" s="12"/>
      <c r="X4157" s="5"/>
      <c r="Y4157" s="12"/>
      <c r="Z4157" s="5"/>
      <c r="AA4157" s="5"/>
      <c r="AB4157" s="5"/>
      <c r="AC4157" s="5"/>
      <c r="AD4157" s="5"/>
      <c r="AE4157" s="5"/>
      <c r="AF4157" s="6"/>
      <c r="AG4157" s="6"/>
      <c r="AH4157" s="6"/>
      <c r="AI4157" s="6"/>
      <c r="AJ4157" s="6"/>
      <c r="AK4157" s="6"/>
      <c r="AL4157" s="6"/>
      <c r="AM4157" s="6"/>
      <c r="AN4157" s="6"/>
      <c r="AO4157" s="6"/>
      <c r="AP4157" s="6"/>
      <c r="AQ4157" s="6"/>
      <c r="AR4157" s="6"/>
      <c r="AS4157" s="6"/>
      <c r="AT4157" s="6"/>
    </row>
    <row r="4158" spans="1:46" ht="15.75" customHeight="1" x14ac:dyDescent="0.35">
      <c r="A4158" s="10"/>
      <c r="B4158" s="6"/>
      <c r="C4158" s="6"/>
      <c r="D4158" s="11"/>
      <c r="E4158" s="6"/>
      <c r="F4158" s="5"/>
      <c r="G4158" s="5"/>
      <c r="H4158" s="6"/>
      <c r="I4158" s="6"/>
      <c r="J4158" s="5"/>
      <c r="K4158" s="11"/>
      <c r="L4158" s="12"/>
      <c r="M4158" s="12"/>
      <c r="N4158" s="3"/>
      <c r="O4158" s="6"/>
      <c r="P4158" s="3"/>
      <c r="Q4158" s="6"/>
      <c r="R4158" s="6"/>
      <c r="S4158" s="6"/>
      <c r="T4158" s="5"/>
      <c r="U4158" s="5"/>
      <c r="V4158" s="5"/>
      <c r="W4158" s="12"/>
      <c r="X4158" s="5"/>
      <c r="Y4158" s="12"/>
      <c r="Z4158" s="5"/>
      <c r="AA4158" s="5"/>
      <c r="AB4158" s="5"/>
      <c r="AC4158" s="5"/>
      <c r="AD4158" s="5"/>
      <c r="AE4158" s="5"/>
      <c r="AF4158" s="6"/>
      <c r="AG4158" s="6"/>
      <c r="AH4158" s="6"/>
      <c r="AI4158" s="6"/>
      <c r="AJ4158" s="6"/>
      <c r="AK4158" s="6"/>
      <c r="AL4158" s="6"/>
      <c r="AM4158" s="6"/>
      <c r="AN4158" s="6"/>
      <c r="AO4158" s="6"/>
      <c r="AP4158" s="6"/>
      <c r="AQ4158" s="6"/>
      <c r="AR4158" s="6"/>
      <c r="AS4158" s="6"/>
      <c r="AT4158" s="6"/>
    </row>
    <row r="4159" spans="1:46" ht="15.75" customHeight="1" x14ac:dyDescent="0.35">
      <c r="A4159" s="10"/>
      <c r="B4159" s="6"/>
      <c r="C4159" s="6"/>
      <c r="D4159" s="11"/>
      <c r="E4159" s="6"/>
      <c r="F4159" s="5"/>
      <c r="G4159" s="5"/>
      <c r="H4159" s="6"/>
      <c r="I4159" s="6"/>
      <c r="J4159" s="5"/>
      <c r="K4159" s="11"/>
      <c r="L4159" s="12"/>
      <c r="M4159" s="12"/>
      <c r="N4159" s="3"/>
      <c r="O4159" s="6"/>
      <c r="P4159" s="3"/>
      <c r="Q4159" s="6"/>
      <c r="R4159" s="6"/>
      <c r="S4159" s="6"/>
      <c r="T4159" s="5"/>
      <c r="U4159" s="5"/>
      <c r="V4159" s="5"/>
      <c r="W4159" s="12"/>
      <c r="X4159" s="5"/>
      <c r="Y4159" s="12"/>
      <c r="Z4159" s="5"/>
      <c r="AA4159" s="5"/>
      <c r="AB4159" s="5"/>
      <c r="AC4159" s="5"/>
      <c r="AD4159" s="5"/>
      <c r="AE4159" s="5"/>
      <c r="AF4159" s="6"/>
      <c r="AG4159" s="6"/>
      <c r="AH4159" s="6"/>
      <c r="AI4159" s="6"/>
      <c r="AJ4159" s="6"/>
      <c r="AK4159" s="6"/>
      <c r="AL4159" s="6"/>
      <c r="AM4159" s="6"/>
      <c r="AN4159" s="6"/>
      <c r="AO4159" s="6"/>
      <c r="AP4159" s="6"/>
      <c r="AQ4159" s="6"/>
      <c r="AR4159" s="6"/>
      <c r="AS4159" s="6"/>
      <c r="AT4159" s="6"/>
    </row>
    <row r="4160" spans="1:46" ht="15.75" customHeight="1" x14ac:dyDescent="0.35">
      <c r="A4160" s="10"/>
      <c r="B4160" s="6"/>
      <c r="C4160" s="6"/>
      <c r="D4160" s="11"/>
      <c r="E4160" s="6"/>
      <c r="F4160" s="5"/>
      <c r="G4160" s="5"/>
      <c r="H4160" s="6"/>
      <c r="I4160" s="6"/>
      <c r="J4160" s="5"/>
      <c r="K4160" s="11"/>
      <c r="L4160" s="12"/>
      <c r="M4160" s="12"/>
      <c r="N4160" s="3"/>
      <c r="O4160" s="6"/>
      <c r="P4160" s="3"/>
      <c r="Q4160" s="6"/>
      <c r="R4160" s="6"/>
      <c r="S4160" s="6"/>
      <c r="T4160" s="5"/>
      <c r="U4160" s="5"/>
      <c r="V4160" s="5"/>
      <c r="W4160" s="12"/>
      <c r="X4160" s="5"/>
      <c r="Y4160" s="12"/>
      <c r="Z4160" s="5"/>
      <c r="AA4160" s="5"/>
      <c r="AB4160" s="5"/>
      <c r="AC4160" s="5"/>
      <c r="AD4160" s="5"/>
      <c r="AE4160" s="5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/>
      <c r="AR4160" s="6"/>
      <c r="AS4160" s="6"/>
      <c r="AT4160" s="6"/>
    </row>
    <row r="4161" spans="1:46" ht="15.75" customHeight="1" x14ac:dyDescent="0.35">
      <c r="A4161" s="10"/>
      <c r="B4161" s="6"/>
      <c r="C4161" s="6"/>
      <c r="D4161" s="11"/>
      <c r="E4161" s="6"/>
      <c r="F4161" s="5"/>
      <c r="G4161" s="5"/>
      <c r="H4161" s="6"/>
      <c r="I4161" s="6"/>
      <c r="J4161" s="5"/>
      <c r="K4161" s="11"/>
      <c r="L4161" s="12"/>
      <c r="M4161" s="12"/>
      <c r="N4161" s="3"/>
      <c r="O4161" s="6"/>
      <c r="P4161" s="3"/>
      <c r="Q4161" s="6"/>
      <c r="R4161" s="6"/>
      <c r="S4161" s="6"/>
      <c r="T4161" s="5"/>
      <c r="U4161" s="5"/>
      <c r="V4161" s="5"/>
      <c r="W4161" s="12"/>
      <c r="X4161" s="5"/>
      <c r="Y4161" s="12"/>
      <c r="Z4161" s="5"/>
      <c r="AA4161" s="5"/>
      <c r="AB4161" s="5"/>
      <c r="AC4161" s="5"/>
      <c r="AD4161" s="5"/>
      <c r="AE4161" s="5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/>
      <c r="AR4161" s="6"/>
      <c r="AS4161" s="6"/>
      <c r="AT4161" s="6"/>
    </row>
    <row r="4162" spans="1:46" ht="15.75" customHeight="1" x14ac:dyDescent="0.35">
      <c r="A4162" s="10"/>
      <c r="B4162" s="6"/>
      <c r="C4162" s="6"/>
      <c r="D4162" s="11"/>
      <c r="E4162" s="6"/>
      <c r="F4162" s="5"/>
      <c r="G4162" s="5"/>
      <c r="H4162" s="6"/>
      <c r="I4162" s="6"/>
      <c r="J4162" s="5"/>
      <c r="K4162" s="11"/>
      <c r="L4162" s="12"/>
      <c r="M4162" s="12"/>
      <c r="N4162" s="3"/>
      <c r="O4162" s="6"/>
      <c r="P4162" s="3"/>
      <c r="Q4162" s="6"/>
      <c r="R4162" s="6"/>
      <c r="S4162" s="6"/>
      <c r="T4162" s="5"/>
      <c r="U4162" s="5"/>
      <c r="V4162" s="5"/>
      <c r="W4162" s="12"/>
      <c r="X4162" s="5"/>
      <c r="Y4162" s="12"/>
      <c r="Z4162" s="5"/>
      <c r="AA4162" s="5"/>
      <c r="AB4162" s="5"/>
      <c r="AC4162" s="5"/>
      <c r="AD4162" s="5"/>
      <c r="AE4162" s="5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/>
      <c r="AR4162" s="6"/>
      <c r="AS4162" s="6"/>
      <c r="AT4162" s="6"/>
    </row>
    <row r="4163" spans="1:46" ht="15.75" customHeight="1" x14ac:dyDescent="0.35">
      <c r="A4163" s="10"/>
      <c r="B4163" s="6"/>
      <c r="C4163" s="6"/>
      <c r="D4163" s="11"/>
      <c r="E4163" s="6"/>
      <c r="F4163" s="5"/>
      <c r="G4163" s="5"/>
      <c r="H4163" s="6"/>
      <c r="I4163" s="6"/>
      <c r="J4163" s="5"/>
      <c r="K4163" s="11"/>
      <c r="L4163" s="12"/>
      <c r="M4163" s="12"/>
      <c r="N4163" s="3"/>
      <c r="O4163" s="6"/>
      <c r="P4163" s="3"/>
      <c r="Q4163" s="6"/>
      <c r="R4163" s="6"/>
      <c r="S4163" s="6"/>
      <c r="T4163" s="5"/>
      <c r="U4163" s="5"/>
      <c r="V4163" s="5"/>
      <c r="W4163" s="12"/>
      <c r="X4163" s="5"/>
      <c r="Y4163" s="12"/>
      <c r="Z4163" s="5"/>
      <c r="AA4163" s="5"/>
      <c r="AB4163" s="5"/>
      <c r="AC4163" s="5"/>
      <c r="AD4163" s="5"/>
      <c r="AE4163" s="5"/>
      <c r="AF4163" s="6"/>
      <c r="AG4163" s="6"/>
      <c r="AH4163" s="6"/>
      <c r="AI4163" s="6"/>
      <c r="AJ4163" s="6"/>
      <c r="AK4163" s="6"/>
      <c r="AL4163" s="6"/>
      <c r="AM4163" s="6"/>
      <c r="AN4163" s="6"/>
      <c r="AO4163" s="6"/>
      <c r="AP4163" s="6"/>
      <c r="AQ4163" s="6"/>
      <c r="AR4163" s="6"/>
      <c r="AS4163" s="6"/>
      <c r="AT4163" s="6"/>
    </row>
    <row r="4164" spans="1:46" ht="15.75" customHeight="1" x14ac:dyDescent="0.35">
      <c r="A4164" s="10"/>
      <c r="B4164" s="6"/>
      <c r="C4164" s="6"/>
      <c r="D4164" s="11"/>
      <c r="E4164" s="6"/>
      <c r="F4164" s="5"/>
      <c r="G4164" s="5"/>
      <c r="H4164" s="6"/>
      <c r="I4164" s="6"/>
      <c r="J4164" s="5"/>
      <c r="K4164" s="11"/>
      <c r="L4164" s="12"/>
      <c r="M4164" s="12"/>
      <c r="N4164" s="3"/>
      <c r="O4164" s="6"/>
      <c r="P4164" s="3"/>
      <c r="Q4164" s="6"/>
      <c r="R4164" s="6"/>
      <c r="S4164" s="6"/>
      <c r="T4164" s="5"/>
      <c r="U4164" s="5"/>
      <c r="V4164" s="5"/>
      <c r="W4164" s="12"/>
      <c r="X4164" s="5"/>
      <c r="Y4164" s="12"/>
      <c r="Z4164" s="5"/>
      <c r="AA4164" s="5"/>
      <c r="AB4164" s="5"/>
      <c r="AC4164" s="5"/>
      <c r="AD4164" s="5"/>
      <c r="AE4164" s="5"/>
      <c r="AF4164" s="6"/>
      <c r="AG4164" s="6"/>
      <c r="AH4164" s="6"/>
      <c r="AI4164" s="6"/>
      <c r="AJ4164" s="6"/>
      <c r="AK4164" s="6"/>
      <c r="AL4164" s="6"/>
      <c r="AM4164" s="6"/>
      <c r="AN4164" s="6"/>
      <c r="AO4164" s="6"/>
      <c r="AP4164" s="6"/>
      <c r="AQ4164" s="6"/>
      <c r="AR4164" s="6"/>
      <c r="AS4164" s="6"/>
      <c r="AT4164" s="6"/>
    </row>
    <row r="4165" spans="1:46" ht="15.75" customHeight="1" x14ac:dyDescent="0.35">
      <c r="A4165" s="10"/>
      <c r="B4165" s="6"/>
      <c r="C4165" s="6"/>
      <c r="D4165" s="11"/>
      <c r="E4165" s="6"/>
      <c r="F4165" s="5"/>
      <c r="G4165" s="5"/>
      <c r="H4165" s="6"/>
      <c r="I4165" s="6"/>
      <c r="J4165" s="5"/>
      <c r="K4165" s="11"/>
      <c r="L4165" s="12"/>
      <c r="M4165" s="12"/>
      <c r="N4165" s="3"/>
      <c r="O4165" s="6"/>
      <c r="P4165" s="3"/>
      <c r="Q4165" s="6"/>
      <c r="R4165" s="6"/>
      <c r="S4165" s="6"/>
      <c r="T4165" s="5"/>
      <c r="U4165" s="5"/>
      <c r="V4165" s="5"/>
      <c r="W4165" s="12"/>
      <c r="X4165" s="5"/>
      <c r="Y4165" s="12"/>
      <c r="Z4165" s="5"/>
      <c r="AA4165" s="5"/>
      <c r="AB4165" s="5"/>
      <c r="AC4165" s="5"/>
      <c r="AD4165" s="5"/>
      <c r="AE4165" s="5"/>
      <c r="AF4165" s="6"/>
      <c r="AG4165" s="6"/>
      <c r="AH4165" s="6"/>
      <c r="AI4165" s="6"/>
      <c r="AJ4165" s="6"/>
      <c r="AK4165" s="6"/>
      <c r="AL4165" s="6"/>
      <c r="AM4165" s="6"/>
      <c r="AN4165" s="6"/>
      <c r="AO4165" s="6"/>
      <c r="AP4165" s="6"/>
      <c r="AQ4165" s="6"/>
      <c r="AR4165" s="6"/>
      <c r="AS4165" s="6"/>
      <c r="AT4165" s="6"/>
    </row>
    <row r="4166" spans="1:46" ht="15.75" customHeight="1" x14ac:dyDescent="0.35">
      <c r="A4166" s="10"/>
      <c r="B4166" s="6"/>
      <c r="C4166" s="6"/>
      <c r="D4166" s="11"/>
      <c r="E4166" s="6"/>
      <c r="F4166" s="5"/>
      <c r="G4166" s="5"/>
      <c r="H4166" s="6"/>
      <c r="I4166" s="6"/>
      <c r="J4166" s="5"/>
      <c r="K4166" s="11"/>
      <c r="L4166" s="12"/>
      <c r="M4166" s="12"/>
      <c r="N4166" s="3"/>
      <c r="O4166" s="6"/>
      <c r="P4166" s="3"/>
      <c r="Q4166" s="6"/>
      <c r="R4166" s="6"/>
      <c r="S4166" s="6"/>
      <c r="T4166" s="5"/>
      <c r="U4166" s="5"/>
      <c r="V4166" s="5"/>
      <c r="W4166" s="12"/>
      <c r="X4166" s="5"/>
      <c r="Y4166" s="12"/>
      <c r="Z4166" s="5"/>
      <c r="AA4166" s="5"/>
      <c r="AB4166" s="5"/>
      <c r="AC4166" s="5"/>
      <c r="AD4166" s="5"/>
      <c r="AE4166" s="5"/>
      <c r="AF4166" s="6"/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/>
      <c r="AR4166" s="6"/>
      <c r="AS4166" s="6"/>
      <c r="AT4166" s="6"/>
    </row>
    <row r="4167" spans="1:46" ht="15.75" customHeight="1" x14ac:dyDescent="0.35">
      <c r="A4167" s="10"/>
      <c r="B4167" s="6"/>
      <c r="C4167" s="6"/>
      <c r="D4167" s="11"/>
      <c r="E4167" s="6"/>
      <c r="F4167" s="5"/>
      <c r="G4167" s="5"/>
      <c r="H4167" s="6"/>
      <c r="I4167" s="6"/>
      <c r="J4167" s="5"/>
      <c r="K4167" s="11"/>
      <c r="L4167" s="12"/>
      <c r="M4167" s="12"/>
      <c r="N4167" s="3"/>
      <c r="O4167" s="6"/>
      <c r="P4167" s="3"/>
      <c r="Q4167" s="6"/>
      <c r="R4167" s="6"/>
      <c r="S4167" s="6"/>
      <c r="T4167" s="5"/>
      <c r="U4167" s="5"/>
      <c r="V4167" s="5"/>
      <c r="W4167" s="12"/>
      <c r="X4167" s="5"/>
      <c r="Y4167" s="12"/>
      <c r="Z4167" s="5"/>
      <c r="AA4167" s="5"/>
      <c r="AB4167" s="5"/>
      <c r="AC4167" s="5"/>
      <c r="AD4167" s="5"/>
      <c r="AE4167" s="5"/>
      <c r="AF4167" s="6"/>
      <c r="AG4167" s="6"/>
      <c r="AH4167" s="6"/>
      <c r="AI4167" s="6"/>
      <c r="AJ4167" s="6"/>
      <c r="AK4167" s="6"/>
      <c r="AL4167" s="6"/>
      <c r="AM4167" s="6"/>
      <c r="AN4167" s="6"/>
      <c r="AO4167" s="6"/>
      <c r="AP4167" s="6"/>
      <c r="AQ4167" s="6"/>
      <c r="AR4167" s="6"/>
      <c r="AS4167" s="6"/>
      <c r="AT4167" s="6"/>
    </row>
    <row r="4168" spans="1:46" ht="15.75" customHeight="1" x14ac:dyDescent="0.35">
      <c r="A4168" s="10"/>
      <c r="B4168" s="6"/>
      <c r="C4168" s="6"/>
      <c r="D4168" s="11"/>
      <c r="E4168" s="6"/>
      <c r="F4168" s="5"/>
      <c r="G4168" s="5"/>
      <c r="H4168" s="6"/>
      <c r="I4168" s="6"/>
      <c r="J4168" s="5"/>
      <c r="K4168" s="11"/>
      <c r="L4168" s="12"/>
      <c r="M4168" s="12"/>
      <c r="N4168" s="3"/>
      <c r="O4168" s="6"/>
      <c r="P4168" s="3"/>
      <c r="Q4168" s="6"/>
      <c r="R4168" s="6"/>
      <c r="S4168" s="6"/>
      <c r="T4168" s="5"/>
      <c r="U4168" s="5"/>
      <c r="V4168" s="5"/>
      <c r="W4168" s="12"/>
      <c r="X4168" s="5"/>
      <c r="Y4168" s="12"/>
      <c r="Z4168" s="5"/>
      <c r="AA4168" s="5"/>
      <c r="AB4168" s="5"/>
      <c r="AC4168" s="5"/>
      <c r="AD4168" s="5"/>
      <c r="AE4168" s="5"/>
      <c r="AF4168" s="6"/>
      <c r="AG4168" s="6"/>
      <c r="AH4168" s="6"/>
      <c r="AI4168" s="6"/>
      <c r="AJ4168" s="6"/>
      <c r="AK4168" s="6"/>
      <c r="AL4168" s="6"/>
      <c r="AM4168" s="6"/>
      <c r="AN4168" s="6"/>
      <c r="AO4168" s="6"/>
      <c r="AP4168" s="6"/>
      <c r="AQ4168" s="6"/>
      <c r="AR4168" s="6"/>
      <c r="AS4168" s="6"/>
      <c r="AT4168" s="6"/>
    </row>
    <row r="4169" spans="1:46" ht="15.75" customHeight="1" x14ac:dyDescent="0.35">
      <c r="A4169" s="10"/>
      <c r="B4169" s="6"/>
      <c r="C4169" s="6"/>
      <c r="D4169" s="11"/>
      <c r="E4169" s="6"/>
      <c r="F4169" s="5"/>
      <c r="G4169" s="5"/>
      <c r="H4169" s="6"/>
      <c r="I4169" s="6"/>
      <c r="J4169" s="5"/>
      <c r="K4169" s="11"/>
      <c r="L4169" s="12"/>
      <c r="M4169" s="12"/>
      <c r="N4169" s="3"/>
      <c r="O4169" s="6"/>
      <c r="P4169" s="3"/>
      <c r="Q4169" s="6"/>
      <c r="R4169" s="6"/>
      <c r="S4169" s="6"/>
      <c r="T4169" s="5"/>
      <c r="U4169" s="5"/>
      <c r="V4169" s="5"/>
      <c r="W4169" s="12"/>
      <c r="X4169" s="5"/>
      <c r="Y4169" s="12"/>
      <c r="Z4169" s="5"/>
      <c r="AA4169" s="5"/>
      <c r="AB4169" s="5"/>
      <c r="AC4169" s="5"/>
      <c r="AD4169" s="5"/>
      <c r="AE4169" s="5"/>
      <c r="AF4169" s="6"/>
      <c r="AG4169" s="6"/>
      <c r="AH4169" s="6"/>
      <c r="AI4169" s="6"/>
      <c r="AJ4169" s="6"/>
      <c r="AK4169" s="6"/>
      <c r="AL4169" s="6"/>
      <c r="AM4169" s="6"/>
      <c r="AN4169" s="6"/>
      <c r="AO4169" s="6"/>
      <c r="AP4169" s="6"/>
      <c r="AQ4169" s="6"/>
      <c r="AR4169" s="6"/>
      <c r="AS4169" s="6"/>
      <c r="AT4169" s="6"/>
    </row>
    <row r="4170" spans="1:46" ht="15.75" customHeight="1" x14ac:dyDescent="0.35">
      <c r="A4170" s="10"/>
      <c r="B4170" s="6"/>
      <c r="C4170" s="6"/>
      <c r="D4170" s="11"/>
      <c r="E4170" s="6"/>
      <c r="F4170" s="5"/>
      <c r="G4170" s="5"/>
      <c r="H4170" s="6"/>
      <c r="I4170" s="6"/>
      <c r="J4170" s="5"/>
      <c r="K4170" s="11"/>
      <c r="L4170" s="12"/>
      <c r="M4170" s="12"/>
      <c r="N4170" s="3"/>
      <c r="O4170" s="6"/>
      <c r="P4170" s="3"/>
      <c r="Q4170" s="6"/>
      <c r="R4170" s="6"/>
      <c r="S4170" s="6"/>
      <c r="T4170" s="5"/>
      <c r="U4170" s="5"/>
      <c r="V4170" s="5"/>
      <c r="W4170" s="12"/>
      <c r="X4170" s="5"/>
      <c r="Y4170" s="12"/>
      <c r="Z4170" s="5"/>
      <c r="AA4170" s="5"/>
      <c r="AB4170" s="5"/>
      <c r="AC4170" s="5"/>
      <c r="AD4170" s="5"/>
      <c r="AE4170" s="5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/>
      <c r="AR4170" s="6"/>
      <c r="AS4170" s="6"/>
      <c r="AT4170" s="6"/>
    </row>
    <row r="4171" spans="1:46" ht="15.75" customHeight="1" x14ac:dyDescent="0.35">
      <c r="A4171" s="10"/>
      <c r="B4171" s="6"/>
      <c r="C4171" s="6"/>
      <c r="D4171" s="11"/>
      <c r="E4171" s="6"/>
      <c r="F4171" s="5"/>
      <c r="G4171" s="5"/>
      <c r="H4171" s="6"/>
      <c r="I4171" s="6"/>
      <c r="J4171" s="5"/>
      <c r="K4171" s="11"/>
      <c r="L4171" s="12"/>
      <c r="M4171" s="12"/>
      <c r="N4171" s="3"/>
      <c r="O4171" s="6"/>
      <c r="P4171" s="3"/>
      <c r="Q4171" s="6"/>
      <c r="R4171" s="6"/>
      <c r="S4171" s="6"/>
      <c r="T4171" s="5"/>
      <c r="U4171" s="5"/>
      <c r="V4171" s="5"/>
      <c r="W4171" s="12"/>
      <c r="X4171" s="5"/>
      <c r="Y4171" s="12"/>
      <c r="Z4171" s="5"/>
      <c r="AA4171" s="5"/>
      <c r="AB4171" s="5"/>
      <c r="AC4171" s="5"/>
      <c r="AD4171" s="5"/>
      <c r="AE4171" s="5"/>
      <c r="AF4171" s="6"/>
      <c r="AG4171" s="6"/>
      <c r="AH4171" s="6"/>
      <c r="AI4171" s="6"/>
      <c r="AJ4171" s="6"/>
      <c r="AK4171" s="6"/>
      <c r="AL4171" s="6"/>
      <c r="AM4171" s="6"/>
      <c r="AN4171" s="6"/>
      <c r="AO4171" s="6"/>
      <c r="AP4171" s="6"/>
      <c r="AQ4171" s="6"/>
      <c r="AR4171" s="6"/>
      <c r="AS4171" s="6"/>
      <c r="AT4171" s="6"/>
    </row>
    <row r="4172" spans="1:46" ht="15.75" customHeight="1" x14ac:dyDescent="0.35">
      <c r="A4172" s="10"/>
      <c r="B4172" s="6"/>
      <c r="C4172" s="6"/>
      <c r="D4172" s="11"/>
      <c r="E4172" s="6"/>
      <c r="F4172" s="5"/>
      <c r="G4172" s="5"/>
      <c r="H4172" s="6"/>
      <c r="I4172" s="6"/>
      <c r="J4172" s="5"/>
      <c r="K4172" s="11"/>
      <c r="L4172" s="12"/>
      <c r="M4172" s="12"/>
      <c r="N4172" s="3"/>
      <c r="O4172" s="6"/>
      <c r="P4172" s="3"/>
      <c r="Q4172" s="6"/>
      <c r="R4172" s="6"/>
      <c r="S4172" s="6"/>
      <c r="T4172" s="5"/>
      <c r="U4172" s="5"/>
      <c r="V4172" s="5"/>
      <c r="W4172" s="12"/>
      <c r="X4172" s="5"/>
      <c r="Y4172" s="12"/>
      <c r="Z4172" s="5"/>
      <c r="AA4172" s="5"/>
      <c r="AB4172" s="5"/>
      <c r="AC4172" s="5"/>
      <c r="AD4172" s="5"/>
      <c r="AE4172" s="5"/>
      <c r="AF4172" s="6"/>
      <c r="AG4172" s="6"/>
      <c r="AH4172" s="6"/>
      <c r="AI4172" s="6"/>
      <c r="AJ4172" s="6"/>
      <c r="AK4172" s="6"/>
      <c r="AL4172" s="6"/>
      <c r="AM4172" s="6"/>
      <c r="AN4172" s="6"/>
      <c r="AO4172" s="6"/>
      <c r="AP4172" s="6"/>
      <c r="AQ4172" s="6"/>
      <c r="AR4172" s="6"/>
      <c r="AS4172" s="6"/>
      <c r="AT4172" s="6"/>
    </row>
    <row r="4173" spans="1:46" ht="15.75" customHeight="1" x14ac:dyDescent="0.35">
      <c r="A4173" s="10"/>
      <c r="B4173" s="6"/>
      <c r="C4173" s="6"/>
      <c r="D4173" s="11"/>
      <c r="E4173" s="6"/>
      <c r="F4173" s="5"/>
      <c r="G4173" s="5"/>
      <c r="H4173" s="6"/>
      <c r="I4173" s="6"/>
      <c r="J4173" s="5"/>
      <c r="K4173" s="11"/>
      <c r="L4173" s="12"/>
      <c r="M4173" s="12"/>
      <c r="N4173" s="3"/>
      <c r="O4173" s="6"/>
      <c r="P4173" s="3"/>
      <c r="Q4173" s="6"/>
      <c r="R4173" s="6"/>
      <c r="S4173" s="6"/>
      <c r="T4173" s="5"/>
      <c r="U4173" s="5"/>
      <c r="V4173" s="5"/>
      <c r="W4173" s="12"/>
      <c r="X4173" s="5"/>
      <c r="Y4173" s="12"/>
      <c r="Z4173" s="5"/>
      <c r="AA4173" s="5"/>
      <c r="AB4173" s="5"/>
      <c r="AC4173" s="5"/>
      <c r="AD4173" s="5"/>
      <c r="AE4173" s="5"/>
      <c r="AF4173" s="6"/>
      <c r="AG4173" s="6"/>
      <c r="AH4173" s="6"/>
      <c r="AI4173" s="6"/>
      <c r="AJ4173" s="6"/>
      <c r="AK4173" s="6"/>
      <c r="AL4173" s="6"/>
      <c r="AM4173" s="6"/>
      <c r="AN4173" s="6"/>
      <c r="AO4173" s="6"/>
      <c r="AP4173" s="6"/>
      <c r="AQ4173" s="6"/>
      <c r="AR4173" s="6"/>
      <c r="AS4173" s="6"/>
      <c r="AT4173" s="6"/>
    </row>
    <row r="4174" spans="1:46" ht="15.75" customHeight="1" x14ac:dyDescent="0.35">
      <c r="A4174" s="10"/>
      <c r="B4174" s="6"/>
      <c r="C4174" s="6"/>
      <c r="D4174" s="11"/>
      <c r="E4174" s="6"/>
      <c r="F4174" s="5"/>
      <c r="G4174" s="5"/>
      <c r="H4174" s="6"/>
      <c r="I4174" s="6"/>
      <c r="J4174" s="5"/>
      <c r="K4174" s="11"/>
      <c r="L4174" s="12"/>
      <c r="M4174" s="12"/>
      <c r="N4174" s="3"/>
      <c r="O4174" s="6"/>
      <c r="P4174" s="3"/>
      <c r="Q4174" s="6"/>
      <c r="R4174" s="6"/>
      <c r="S4174" s="6"/>
      <c r="T4174" s="5"/>
      <c r="U4174" s="5"/>
      <c r="V4174" s="5"/>
      <c r="W4174" s="12"/>
      <c r="X4174" s="5"/>
      <c r="Y4174" s="12"/>
      <c r="Z4174" s="5"/>
      <c r="AA4174" s="5"/>
      <c r="AB4174" s="5"/>
      <c r="AC4174" s="5"/>
      <c r="AD4174" s="5"/>
      <c r="AE4174" s="5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/>
      <c r="AR4174" s="6"/>
      <c r="AS4174" s="6"/>
      <c r="AT4174" s="6"/>
    </row>
    <row r="4175" spans="1:46" ht="15.75" customHeight="1" x14ac:dyDescent="0.35">
      <c r="A4175" s="10"/>
      <c r="B4175" s="6"/>
      <c r="C4175" s="6"/>
      <c r="D4175" s="11"/>
      <c r="E4175" s="6"/>
      <c r="F4175" s="5"/>
      <c r="G4175" s="5"/>
      <c r="H4175" s="6"/>
      <c r="I4175" s="6"/>
      <c r="J4175" s="5"/>
      <c r="K4175" s="11"/>
      <c r="L4175" s="12"/>
      <c r="M4175" s="12"/>
      <c r="N4175" s="3"/>
      <c r="O4175" s="6"/>
      <c r="P4175" s="3"/>
      <c r="Q4175" s="6"/>
      <c r="R4175" s="6"/>
      <c r="S4175" s="6"/>
      <c r="T4175" s="5"/>
      <c r="U4175" s="5"/>
      <c r="V4175" s="5"/>
      <c r="W4175" s="12"/>
      <c r="X4175" s="5"/>
      <c r="Y4175" s="12"/>
      <c r="Z4175" s="5"/>
      <c r="AA4175" s="5"/>
      <c r="AB4175" s="5"/>
      <c r="AC4175" s="5"/>
      <c r="AD4175" s="5"/>
      <c r="AE4175" s="5"/>
      <c r="AF4175" s="6"/>
      <c r="AG4175" s="6"/>
      <c r="AH4175" s="6"/>
      <c r="AI4175" s="6"/>
      <c r="AJ4175" s="6"/>
      <c r="AK4175" s="6"/>
      <c r="AL4175" s="6"/>
      <c r="AM4175" s="6"/>
      <c r="AN4175" s="6"/>
      <c r="AO4175" s="6"/>
      <c r="AP4175" s="6"/>
      <c r="AQ4175" s="6"/>
      <c r="AR4175" s="6"/>
      <c r="AS4175" s="6"/>
      <c r="AT4175" s="6"/>
    </row>
    <row r="4176" spans="1:46" ht="15.75" customHeight="1" x14ac:dyDescent="0.35">
      <c r="A4176" s="10"/>
      <c r="B4176" s="6"/>
      <c r="C4176" s="6"/>
      <c r="D4176" s="11"/>
      <c r="E4176" s="6"/>
      <c r="F4176" s="5"/>
      <c r="G4176" s="5"/>
      <c r="H4176" s="6"/>
      <c r="I4176" s="6"/>
      <c r="J4176" s="5"/>
      <c r="K4176" s="11"/>
      <c r="L4176" s="12"/>
      <c r="M4176" s="12"/>
      <c r="N4176" s="3"/>
      <c r="O4176" s="6"/>
      <c r="P4176" s="3"/>
      <c r="Q4176" s="6"/>
      <c r="R4176" s="6"/>
      <c r="S4176" s="6"/>
      <c r="T4176" s="5"/>
      <c r="U4176" s="5"/>
      <c r="V4176" s="5"/>
      <c r="W4176" s="12"/>
      <c r="X4176" s="5"/>
      <c r="Y4176" s="12"/>
      <c r="Z4176" s="5"/>
      <c r="AA4176" s="5"/>
      <c r="AB4176" s="5"/>
      <c r="AC4176" s="5"/>
      <c r="AD4176" s="5"/>
      <c r="AE4176" s="5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</row>
    <row r="4177" spans="1:46" ht="15.75" customHeight="1" x14ac:dyDescent="0.35">
      <c r="A4177" s="10"/>
      <c r="B4177" s="6"/>
      <c r="C4177" s="6"/>
      <c r="D4177" s="11"/>
      <c r="E4177" s="6"/>
      <c r="F4177" s="5"/>
      <c r="G4177" s="5"/>
      <c r="H4177" s="6"/>
      <c r="I4177" s="6"/>
      <c r="J4177" s="5"/>
      <c r="K4177" s="11"/>
      <c r="L4177" s="12"/>
      <c r="M4177" s="12"/>
      <c r="N4177" s="3"/>
      <c r="O4177" s="6"/>
      <c r="P4177" s="3"/>
      <c r="Q4177" s="6"/>
      <c r="R4177" s="6"/>
      <c r="S4177" s="6"/>
      <c r="T4177" s="5"/>
      <c r="U4177" s="5"/>
      <c r="V4177" s="5"/>
      <c r="W4177" s="12"/>
      <c r="X4177" s="5"/>
      <c r="Y4177" s="12"/>
      <c r="Z4177" s="5"/>
      <c r="AA4177" s="5"/>
      <c r="AB4177" s="5"/>
      <c r="AC4177" s="5"/>
      <c r="AD4177" s="5"/>
      <c r="AE4177" s="5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/>
      <c r="AR4177" s="6"/>
      <c r="AS4177" s="6"/>
      <c r="AT4177" s="6"/>
    </row>
    <row r="4178" spans="1:46" ht="15.75" customHeight="1" x14ac:dyDescent="0.35">
      <c r="A4178" s="10"/>
      <c r="B4178" s="6"/>
      <c r="C4178" s="6"/>
      <c r="D4178" s="11"/>
      <c r="E4178" s="6"/>
      <c r="F4178" s="5"/>
      <c r="G4178" s="5"/>
      <c r="H4178" s="6"/>
      <c r="I4178" s="6"/>
      <c r="J4178" s="5"/>
      <c r="K4178" s="11"/>
      <c r="L4178" s="12"/>
      <c r="M4178" s="12"/>
      <c r="N4178" s="3"/>
      <c r="O4178" s="6"/>
      <c r="P4178" s="3"/>
      <c r="Q4178" s="6"/>
      <c r="R4178" s="6"/>
      <c r="S4178" s="6"/>
      <c r="T4178" s="5"/>
      <c r="U4178" s="5"/>
      <c r="V4178" s="5"/>
      <c r="W4178" s="12"/>
      <c r="X4178" s="5"/>
      <c r="Y4178" s="12"/>
      <c r="Z4178" s="5"/>
      <c r="AA4178" s="5"/>
      <c r="AB4178" s="5"/>
      <c r="AC4178" s="5"/>
      <c r="AD4178" s="5"/>
      <c r="AE4178" s="5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  <c r="AS4178" s="6"/>
      <c r="AT4178" s="6"/>
    </row>
    <row r="4179" spans="1:46" ht="15.75" customHeight="1" x14ac:dyDescent="0.35">
      <c r="A4179" s="10"/>
      <c r="B4179" s="6"/>
      <c r="C4179" s="6"/>
      <c r="D4179" s="11"/>
      <c r="E4179" s="6"/>
      <c r="F4179" s="5"/>
      <c r="G4179" s="5"/>
      <c r="H4179" s="6"/>
      <c r="I4179" s="6"/>
      <c r="J4179" s="5"/>
      <c r="K4179" s="11"/>
      <c r="L4179" s="12"/>
      <c r="M4179" s="12"/>
      <c r="N4179" s="3"/>
      <c r="O4179" s="6"/>
      <c r="P4179" s="3"/>
      <c r="Q4179" s="6"/>
      <c r="R4179" s="6"/>
      <c r="S4179" s="6"/>
      <c r="T4179" s="5"/>
      <c r="U4179" s="5"/>
      <c r="V4179" s="5"/>
      <c r="W4179" s="12"/>
      <c r="X4179" s="5"/>
      <c r="Y4179" s="12"/>
      <c r="Z4179" s="5"/>
      <c r="AA4179" s="5"/>
      <c r="AB4179" s="5"/>
      <c r="AC4179" s="5"/>
      <c r="AD4179" s="5"/>
      <c r="AE4179" s="5"/>
      <c r="AF4179" s="6"/>
      <c r="AG4179" s="6"/>
      <c r="AH4179" s="6"/>
      <c r="AI4179" s="6"/>
      <c r="AJ4179" s="6"/>
      <c r="AK4179" s="6"/>
      <c r="AL4179" s="6"/>
      <c r="AM4179" s="6"/>
      <c r="AN4179" s="6"/>
      <c r="AO4179" s="6"/>
      <c r="AP4179" s="6"/>
      <c r="AQ4179" s="6"/>
      <c r="AR4179" s="6"/>
      <c r="AS4179" s="6"/>
      <c r="AT4179" s="6"/>
    </row>
    <row r="4180" spans="1:46" ht="15.75" customHeight="1" x14ac:dyDescent="0.35">
      <c r="A4180" s="10"/>
      <c r="B4180" s="6"/>
      <c r="C4180" s="6"/>
      <c r="D4180" s="11"/>
      <c r="E4180" s="6"/>
      <c r="F4180" s="5"/>
      <c r="G4180" s="5"/>
      <c r="H4180" s="6"/>
      <c r="I4180" s="6"/>
      <c r="J4180" s="5"/>
      <c r="K4180" s="11"/>
      <c r="L4180" s="12"/>
      <c r="M4180" s="12"/>
      <c r="N4180" s="3"/>
      <c r="O4180" s="6"/>
      <c r="P4180" s="3"/>
      <c r="Q4180" s="6"/>
      <c r="R4180" s="6"/>
      <c r="S4180" s="6"/>
      <c r="T4180" s="5"/>
      <c r="U4180" s="5"/>
      <c r="V4180" s="5"/>
      <c r="W4180" s="12"/>
      <c r="X4180" s="5"/>
      <c r="Y4180" s="12"/>
      <c r="Z4180" s="5"/>
      <c r="AA4180" s="5"/>
      <c r="AB4180" s="5"/>
      <c r="AC4180" s="5"/>
      <c r="AD4180" s="5"/>
      <c r="AE4180" s="5"/>
      <c r="AF4180" s="6"/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/>
      <c r="AR4180" s="6"/>
      <c r="AS4180" s="6"/>
      <c r="AT4180" s="6"/>
    </row>
    <row r="4181" spans="1:46" ht="15.75" customHeight="1" x14ac:dyDescent="0.35">
      <c r="A4181" s="10"/>
      <c r="B4181" s="6"/>
      <c r="C4181" s="6"/>
      <c r="D4181" s="11"/>
      <c r="E4181" s="6"/>
      <c r="F4181" s="5"/>
      <c r="G4181" s="5"/>
      <c r="H4181" s="6"/>
      <c r="I4181" s="6"/>
      <c r="J4181" s="5"/>
      <c r="K4181" s="11"/>
      <c r="L4181" s="12"/>
      <c r="M4181" s="12"/>
      <c r="N4181" s="3"/>
      <c r="O4181" s="6"/>
      <c r="P4181" s="3"/>
      <c r="Q4181" s="6"/>
      <c r="R4181" s="6"/>
      <c r="S4181" s="6"/>
      <c r="T4181" s="5"/>
      <c r="U4181" s="5"/>
      <c r="V4181" s="5"/>
      <c r="W4181" s="12"/>
      <c r="X4181" s="5"/>
      <c r="Y4181" s="12"/>
      <c r="Z4181" s="5"/>
      <c r="AA4181" s="5"/>
      <c r="AB4181" s="5"/>
      <c r="AC4181" s="5"/>
      <c r="AD4181" s="5"/>
      <c r="AE4181" s="5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  <c r="AS4181" s="6"/>
      <c r="AT4181" s="6"/>
    </row>
    <row r="4182" spans="1:46" ht="15.75" customHeight="1" x14ac:dyDescent="0.35">
      <c r="A4182" s="10"/>
      <c r="B4182" s="6"/>
      <c r="C4182" s="6"/>
      <c r="D4182" s="11"/>
      <c r="E4182" s="6"/>
      <c r="F4182" s="5"/>
      <c r="G4182" s="5"/>
      <c r="H4182" s="6"/>
      <c r="I4182" s="6"/>
      <c r="J4182" s="5"/>
      <c r="K4182" s="11"/>
      <c r="L4182" s="12"/>
      <c r="M4182" s="12"/>
      <c r="N4182" s="3"/>
      <c r="O4182" s="6"/>
      <c r="P4182" s="3"/>
      <c r="Q4182" s="6"/>
      <c r="R4182" s="6"/>
      <c r="S4182" s="6"/>
      <c r="T4182" s="5"/>
      <c r="U4182" s="5"/>
      <c r="V4182" s="5"/>
      <c r="W4182" s="12"/>
      <c r="X4182" s="5"/>
      <c r="Y4182" s="12"/>
      <c r="Z4182" s="5"/>
      <c r="AA4182" s="5"/>
      <c r="AB4182" s="5"/>
      <c r="AC4182" s="5"/>
      <c r="AD4182" s="5"/>
      <c r="AE4182" s="5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  <c r="AS4182" s="6"/>
      <c r="AT4182" s="6"/>
    </row>
    <row r="4183" spans="1:46" ht="15.75" customHeight="1" x14ac:dyDescent="0.35">
      <c r="A4183" s="10"/>
      <c r="B4183" s="6"/>
      <c r="C4183" s="6"/>
      <c r="D4183" s="11"/>
      <c r="E4183" s="6"/>
      <c r="F4183" s="5"/>
      <c r="G4183" s="5"/>
      <c r="H4183" s="6"/>
      <c r="I4183" s="6"/>
      <c r="J4183" s="5"/>
      <c r="K4183" s="11"/>
      <c r="L4183" s="12"/>
      <c r="M4183" s="12"/>
      <c r="N4183" s="3"/>
      <c r="O4183" s="6"/>
      <c r="P4183" s="3"/>
      <c r="Q4183" s="6"/>
      <c r="R4183" s="6"/>
      <c r="S4183" s="6"/>
      <c r="T4183" s="5"/>
      <c r="U4183" s="5"/>
      <c r="V4183" s="5"/>
      <c r="W4183" s="12"/>
      <c r="X4183" s="5"/>
      <c r="Y4183" s="12"/>
      <c r="Z4183" s="5"/>
      <c r="AA4183" s="5"/>
      <c r="AB4183" s="5"/>
      <c r="AC4183" s="5"/>
      <c r="AD4183" s="5"/>
      <c r="AE4183" s="5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</row>
    <row r="4184" spans="1:46" ht="15.75" customHeight="1" x14ac:dyDescent="0.35">
      <c r="A4184" s="10"/>
      <c r="B4184" s="6"/>
      <c r="C4184" s="6"/>
      <c r="D4184" s="11"/>
      <c r="E4184" s="6"/>
      <c r="F4184" s="5"/>
      <c r="G4184" s="5"/>
      <c r="H4184" s="6"/>
      <c r="I4184" s="6"/>
      <c r="J4184" s="5"/>
      <c r="K4184" s="11"/>
      <c r="L4184" s="12"/>
      <c r="M4184" s="12"/>
      <c r="N4184" s="3"/>
      <c r="O4184" s="6"/>
      <c r="P4184" s="3"/>
      <c r="Q4184" s="6"/>
      <c r="R4184" s="6"/>
      <c r="S4184" s="6"/>
      <c r="T4184" s="5"/>
      <c r="U4184" s="5"/>
      <c r="V4184" s="5"/>
      <c r="W4184" s="12"/>
      <c r="X4184" s="5"/>
      <c r="Y4184" s="12"/>
      <c r="Z4184" s="5"/>
      <c r="AA4184" s="5"/>
      <c r="AB4184" s="5"/>
      <c r="AC4184" s="5"/>
      <c r="AD4184" s="5"/>
      <c r="AE4184" s="5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</row>
    <row r="4185" spans="1:46" ht="15.75" customHeight="1" x14ac:dyDescent="0.35">
      <c r="A4185" s="10"/>
      <c r="B4185" s="6"/>
      <c r="C4185" s="6"/>
      <c r="D4185" s="11"/>
      <c r="E4185" s="6"/>
      <c r="F4185" s="5"/>
      <c r="G4185" s="5"/>
      <c r="H4185" s="6"/>
      <c r="I4185" s="6"/>
      <c r="J4185" s="5"/>
      <c r="K4185" s="11"/>
      <c r="L4185" s="12"/>
      <c r="M4185" s="12"/>
      <c r="N4185" s="3"/>
      <c r="O4185" s="6"/>
      <c r="P4185" s="3"/>
      <c r="Q4185" s="6"/>
      <c r="R4185" s="6"/>
      <c r="S4185" s="6"/>
      <c r="T4185" s="5"/>
      <c r="U4185" s="5"/>
      <c r="V4185" s="5"/>
      <c r="W4185" s="12"/>
      <c r="X4185" s="5"/>
      <c r="Y4185" s="12"/>
      <c r="Z4185" s="5"/>
      <c r="AA4185" s="5"/>
      <c r="AB4185" s="5"/>
      <c r="AC4185" s="5"/>
      <c r="AD4185" s="5"/>
      <c r="AE4185" s="5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  <c r="AS4185" s="6"/>
      <c r="AT4185" s="6"/>
    </row>
    <row r="4186" spans="1:46" ht="15.75" customHeight="1" x14ac:dyDescent="0.35">
      <c r="A4186" s="10"/>
      <c r="B4186" s="6"/>
      <c r="C4186" s="6"/>
      <c r="D4186" s="11"/>
      <c r="E4186" s="6"/>
      <c r="F4186" s="5"/>
      <c r="G4186" s="5"/>
      <c r="H4186" s="6"/>
      <c r="I4186" s="6"/>
      <c r="J4186" s="5"/>
      <c r="K4186" s="11"/>
      <c r="L4186" s="12"/>
      <c r="M4186" s="12"/>
      <c r="N4186" s="3"/>
      <c r="O4186" s="6"/>
      <c r="P4186" s="3"/>
      <c r="Q4186" s="6"/>
      <c r="R4186" s="6"/>
      <c r="S4186" s="6"/>
      <c r="T4186" s="5"/>
      <c r="U4186" s="5"/>
      <c r="V4186" s="5"/>
      <c r="W4186" s="12"/>
      <c r="X4186" s="5"/>
      <c r="Y4186" s="12"/>
      <c r="Z4186" s="5"/>
      <c r="AA4186" s="5"/>
      <c r="AB4186" s="5"/>
      <c r="AC4186" s="5"/>
      <c r="AD4186" s="5"/>
      <c r="AE4186" s="5"/>
      <c r="AF4186" s="6"/>
      <c r="AG4186" s="6"/>
      <c r="AH4186" s="6"/>
      <c r="AI4186" s="6"/>
      <c r="AJ4186" s="6"/>
      <c r="AK4186" s="6"/>
      <c r="AL4186" s="6"/>
      <c r="AM4186" s="6"/>
      <c r="AN4186" s="6"/>
      <c r="AO4186" s="6"/>
      <c r="AP4186" s="6"/>
      <c r="AQ4186" s="6"/>
      <c r="AR4186" s="6"/>
      <c r="AS4186" s="6"/>
      <c r="AT4186" s="6"/>
    </row>
    <row r="4187" spans="1:46" ht="15.75" customHeight="1" x14ac:dyDescent="0.35">
      <c r="A4187" s="10"/>
      <c r="B4187" s="6"/>
      <c r="C4187" s="6"/>
      <c r="D4187" s="11"/>
      <c r="E4187" s="6"/>
      <c r="F4187" s="5"/>
      <c r="G4187" s="5"/>
      <c r="H4187" s="6"/>
      <c r="I4187" s="6"/>
      <c r="J4187" s="5"/>
      <c r="K4187" s="11"/>
      <c r="L4187" s="12"/>
      <c r="M4187" s="12"/>
      <c r="N4187" s="3"/>
      <c r="O4187" s="6"/>
      <c r="P4187" s="3"/>
      <c r="Q4187" s="6"/>
      <c r="R4187" s="6"/>
      <c r="S4187" s="6"/>
      <c r="T4187" s="5"/>
      <c r="U4187" s="5"/>
      <c r="V4187" s="5"/>
      <c r="W4187" s="12"/>
      <c r="X4187" s="5"/>
      <c r="Y4187" s="12"/>
      <c r="Z4187" s="5"/>
      <c r="AA4187" s="5"/>
      <c r="AB4187" s="5"/>
      <c r="AC4187" s="5"/>
      <c r="AD4187" s="5"/>
      <c r="AE4187" s="5"/>
      <c r="AF4187" s="6"/>
      <c r="AG4187" s="6"/>
      <c r="AH4187" s="6"/>
      <c r="AI4187" s="6"/>
      <c r="AJ4187" s="6"/>
      <c r="AK4187" s="6"/>
      <c r="AL4187" s="6"/>
      <c r="AM4187" s="6"/>
      <c r="AN4187" s="6"/>
      <c r="AO4187" s="6"/>
      <c r="AP4187" s="6"/>
      <c r="AQ4187" s="6"/>
      <c r="AR4187" s="6"/>
      <c r="AS4187" s="6"/>
      <c r="AT4187" s="6"/>
    </row>
    <row r="4188" spans="1:46" ht="15.75" customHeight="1" x14ac:dyDescent="0.35">
      <c r="A4188" s="10"/>
      <c r="B4188" s="6"/>
      <c r="C4188" s="6"/>
      <c r="D4188" s="11"/>
      <c r="E4188" s="6"/>
      <c r="F4188" s="5"/>
      <c r="G4188" s="5"/>
      <c r="H4188" s="6"/>
      <c r="I4188" s="6"/>
      <c r="J4188" s="5"/>
      <c r="K4188" s="11"/>
      <c r="L4188" s="12"/>
      <c r="M4188" s="12"/>
      <c r="N4188" s="3"/>
      <c r="O4188" s="6"/>
      <c r="P4188" s="3"/>
      <c r="Q4188" s="6"/>
      <c r="R4188" s="6"/>
      <c r="S4188" s="6"/>
      <c r="T4188" s="5"/>
      <c r="U4188" s="5"/>
      <c r="V4188" s="5"/>
      <c r="W4188" s="12"/>
      <c r="X4188" s="5"/>
      <c r="Y4188" s="12"/>
      <c r="Z4188" s="5"/>
      <c r="AA4188" s="5"/>
      <c r="AB4188" s="5"/>
      <c r="AC4188" s="5"/>
      <c r="AD4188" s="5"/>
      <c r="AE4188" s="5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</row>
    <row r="4189" spans="1:46" ht="15.75" customHeight="1" x14ac:dyDescent="0.35">
      <c r="A4189" s="10"/>
      <c r="B4189" s="6"/>
      <c r="C4189" s="6"/>
      <c r="D4189" s="11"/>
      <c r="E4189" s="6"/>
      <c r="F4189" s="5"/>
      <c r="G4189" s="5"/>
      <c r="H4189" s="6"/>
      <c r="I4189" s="6"/>
      <c r="J4189" s="5"/>
      <c r="K4189" s="11"/>
      <c r="L4189" s="12"/>
      <c r="M4189" s="12"/>
      <c r="N4189" s="3"/>
      <c r="O4189" s="6"/>
      <c r="P4189" s="3"/>
      <c r="Q4189" s="6"/>
      <c r="R4189" s="6"/>
      <c r="S4189" s="6"/>
      <c r="T4189" s="5"/>
      <c r="U4189" s="5"/>
      <c r="V4189" s="5"/>
      <c r="W4189" s="12"/>
      <c r="X4189" s="5"/>
      <c r="Y4189" s="12"/>
      <c r="Z4189" s="5"/>
      <c r="AA4189" s="5"/>
      <c r="AB4189" s="5"/>
      <c r="AC4189" s="5"/>
      <c r="AD4189" s="5"/>
      <c r="AE4189" s="5"/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/>
      <c r="AR4189" s="6"/>
      <c r="AS4189" s="6"/>
      <c r="AT4189" s="6"/>
    </row>
    <row r="4190" spans="1:46" ht="15.75" customHeight="1" x14ac:dyDescent="0.35">
      <c r="A4190" s="10"/>
      <c r="B4190" s="6"/>
      <c r="C4190" s="6"/>
      <c r="D4190" s="11"/>
      <c r="E4190" s="6"/>
      <c r="F4190" s="5"/>
      <c r="G4190" s="5"/>
      <c r="H4190" s="6"/>
      <c r="I4190" s="6"/>
      <c r="J4190" s="5"/>
      <c r="K4190" s="11"/>
      <c r="L4190" s="12"/>
      <c r="M4190" s="12"/>
      <c r="N4190" s="3"/>
      <c r="O4190" s="6"/>
      <c r="P4190" s="3"/>
      <c r="Q4190" s="6"/>
      <c r="R4190" s="6"/>
      <c r="S4190" s="6"/>
      <c r="T4190" s="5"/>
      <c r="U4190" s="5"/>
      <c r="V4190" s="5"/>
      <c r="W4190" s="12"/>
      <c r="X4190" s="5"/>
      <c r="Y4190" s="12"/>
      <c r="Z4190" s="5"/>
      <c r="AA4190" s="5"/>
      <c r="AB4190" s="5"/>
      <c r="AC4190" s="5"/>
      <c r="AD4190" s="5"/>
      <c r="AE4190" s="5"/>
      <c r="AF4190" s="6"/>
      <c r="AG4190" s="6"/>
      <c r="AH4190" s="6"/>
      <c r="AI4190" s="6"/>
      <c r="AJ4190" s="6"/>
      <c r="AK4190" s="6"/>
      <c r="AL4190" s="6"/>
      <c r="AM4190" s="6"/>
      <c r="AN4190" s="6"/>
      <c r="AO4190" s="6"/>
      <c r="AP4190" s="6"/>
      <c r="AQ4190" s="6"/>
      <c r="AR4190" s="6"/>
      <c r="AS4190" s="6"/>
      <c r="AT4190" s="6"/>
    </row>
    <row r="4191" spans="1:46" ht="15.75" customHeight="1" x14ac:dyDescent="0.35">
      <c r="A4191" s="10"/>
      <c r="B4191" s="6"/>
      <c r="C4191" s="6"/>
      <c r="D4191" s="11"/>
      <c r="E4191" s="6"/>
      <c r="F4191" s="5"/>
      <c r="G4191" s="5"/>
      <c r="H4191" s="6"/>
      <c r="I4191" s="6"/>
      <c r="J4191" s="5"/>
      <c r="K4191" s="11"/>
      <c r="L4191" s="12"/>
      <c r="M4191" s="12"/>
      <c r="N4191" s="3"/>
      <c r="O4191" s="6"/>
      <c r="P4191" s="3"/>
      <c r="Q4191" s="6"/>
      <c r="R4191" s="6"/>
      <c r="S4191" s="6"/>
      <c r="T4191" s="5"/>
      <c r="U4191" s="5"/>
      <c r="V4191" s="5"/>
      <c r="W4191" s="12"/>
      <c r="X4191" s="5"/>
      <c r="Y4191" s="12"/>
      <c r="Z4191" s="5"/>
      <c r="AA4191" s="5"/>
      <c r="AB4191" s="5"/>
      <c r="AC4191" s="5"/>
      <c r="AD4191" s="5"/>
      <c r="AE4191" s="5"/>
      <c r="AF4191" s="6"/>
      <c r="AG4191" s="6"/>
      <c r="AH4191" s="6"/>
      <c r="AI4191" s="6"/>
      <c r="AJ4191" s="6"/>
      <c r="AK4191" s="6"/>
      <c r="AL4191" s="6"/>
      <c r="AM4191" s="6"/>
      <c r="AN4191" s="6"/>
      <c r="AO4191" s="6"/>
      <c r="AP4191" s="6"/>
      <c r="AQ4191" s="6"/>
      <c r="AR4191" s="6"/>
      <c r="AS4191" s="6"/>
      <c r="AT4191" s="6"/>
    </row>
    <row r="4192" spans="1:46" ht="15.75" customHeight="1" x14ac:dyDescent="0.35">
      <c r="A4192" s="10"/>
      <c r="B4192" s="6"/>
      <c r="C4192" s="6"/>
      <c r="D4192" s="11"/>
      <c r="E4192" s="6"/>
      <c r="F4192" s="5"/>
      <c r="G4192" s="5"/>
      <c r="H4192" s="6"/>
      <c r="I4192" s="6"/>
      <c r="J4192" s="5"/>
      <c r="K4192" s="11"/>
      <c r="L4192" s="12"/>
      <c r="M4192" s="12"/>
      <c r="N4192" s="3"/>
      <c r="O4192" s="6"/>
      <c r="P4192" s="3"/>
      <c r="Q4192" s="6"/>
      <c r="R4192" s="6"/>
      <c r="S4192" s="6"/>
      <c r="T4192" s="5"/>
      <c r="U4192" s="5"/>
      <c r="V4192" s="5"/>
      <c r="W4192" s="12"/>
      <c r="X4192" s="5"/>
      <c r="Y4192" s="12"/>
      <c r="Z4192" s="5"/>
      <c r="AA4192" s="5"/>
      <c r="AB4192" s="5"/>
      <c r="AC4192" s="5"/>
      <c r="AD4192" s="5"/>
      <c r="AE4192" s="5"/>
      <c r="AF4192" s="6"/>
      <c r="AG4192" s="6"/>
      <c r="AH4192" s="6"/>
      <c r="AI4192" s="6"/>
      <c r="AJ4192" s="6"/>
      <c r="AK4192" s="6"/>
      <c r="AL4192" s="6"/>
      <c r="AM4192" s="6"/>
      <c r="AN4192" s="6"/>
      <c r="AO4192" s="6"/>
      <c r="AP4192" s="6"/>
      <c r="AQ4192" s="6"/>
      <c r="AR4192" s="6"/>
      <c r="AS4192" s="6"/>
      <c r="AT4192" s="6"/>
    </row>
    <row r="4193" spans="1:46" ht="15.75" customHeight="1" x14ac:dyDescent="0.35">
      <c r="A4193" s="10"/>
      <c r="B4193" s="6"/>
      <c r="C4193" s="6"/>
      <c r="D4193" s="11"/>
      <c r="E4193" s="6"/>
      <c r="F4193" s="5"/>
      <c r="G4193" s="5"/>
      <c r="H4193" s="6"/>
      <c r="I4193" s="6"/>
      <c r="J4193" s="5"/>
      <c r="K4193" s="11"/>
      <c r="L4193" s="12"/>
      <c r="M4193" s="12"/>
      <c r="N4193" s="3"/>
      <c r="O4193" s="6"/>
      <c r="P4193" s="3"/>
      <c r="Q4193" s="6"/>
      <c r="R4193" s="6"/>
      <c r="S4193" s="6"/>
      <c r="T4193" s="5"/>
      <c r="U4193" s="5"/>
      <c r="V4193" s="5"/>
      <c r="W4193" s="12"/>
      <c r="X4193" s="5"/>
      <c r="Y4193" s="12"/>
      <c r="Z4193" s="5"/>
      <c r="AA4193" s="5"/>
      <c r="AB4193" s="5"/>
      <c r="AC4193" s="5"/>
      <c r="AD4193" s="5"/>
      <c r="AE4193" s="5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</row>
    <row r="4194" spans="1:46" ht="15.75" customHeight="1" x14ac:dyDescent="0.35">
      <c r="A4194" s="10"/>
      <c r="B4194" s="6"/>
      <c r="C4194" s="6"/>
      <c r="D4194" s="11"/>
      <c r="E4194" s="6"/>
      <c r="F4194" s="5"/>
      <c r="G4194" s="5"/>
      <c r="H4194" s="6"/>
      <c r="I4194" s="6"/>
      <c r="J4194" s="5"/>
      <c r="K4194" s="11"/>
      <c r="L4194" s="12"/>
      <c r="M4194" s="12"/>
      <c r="N4194" s="3"/>
      <c r="O4194" s="6"/>
      <c r="P4194" s="3"/>
      <c r="Q4194" s="6"/>
      <c r="R4194" s="6"/>
      <c r="S4194" s="6"/>
      <c r="T4194" s="5"/>
      <c r="U4194" s="5"/>
      <c r="V4194" s="5"/>
      <c r="W4194" s="12"/>
      <c r="X4194" s="5"/>
      <c r="Y4194" s="12"/>
      <c r="Z4194" s="5"/>
      <c r="AA4194" s="5"/>
      <c r="AB4194" s="5"/>
      <c r="AC4194" s="5"/>
      <c r="AD4194" s="5"/>
      <c r="AE4194" s="5"/>
      <c r="AF4194" s="6"/>
      <c r="AG4194" s="6"/>
      <c r="AH4194" s="6"/>
      <c r="AI4194" s="6"/>
      <c r="AJ4194" s="6"/>
      <c r="AK4194" s="6"/>
      <c r="AL4194" s="6"/>
      <c r="AM4194" s="6"/>
      <c r="AN4194" s="6"/>
      <c r="AO4194" s="6"/>
      <c r="AP4194" s="6"/>
      <c r="AQ4194" s="6"/>
      <c r="AR4194" s="6"/>
      <c r="AS4194" s="6"/>
      <c r="AT4194" s="6"/>
    </row>
    <row r="4195" spans="1:46" ht="15.75" customHeight="1" x14ac:dyDescent="0.35">
      <c r="A4195" s="10"/>
      <c r="B4195" s="6"/>
      <c r="C4195" s="6"/>
      <c r="D4195" s="11"/>
      <c r="E4195" s="6"/>
      <c r="F4195" s="5"/>
      <c r="G4195" s="5"/>
      <c r="H4195" s="6"/>
      <c r="I4195" s="6"/>
      <c r="J4195" s="5"/>
      <c r="K4195" s="11"/>
      <c r="L4195" s="12"/>
      <c r="M4195" s="12"/>
      <c r="N4195" s="3"/>
      <c r="O4195" s="6"/>
      <c r="P4195" s="3"/>
      <c r="Q4195" s="6"/>
      <c r="R4195" s="6"/>
      <c r="S4195" s="6"/>
      <c r="T4195" s="5"/>
      <c r="U4195" s="5"/>
      <c r="V4195" s="5"/>
      <c r="W4195" s="12"/>
      <c r="X4195" s="5"/>
      <c r="Y4195" s="12"/>
      <c r="Z4195" s="5"/>
      <c r="AA4195" s="5"/>
      <c r="AB4195" s="5"/>
      <c r="AC4195" s="5"/>
      <c r="AD4195" s="5"/>
      <c r="AE4195" s="5"/>
      <c r="AF4195" s="6"/>
      <c r="AG4195" s="6"/>
      <c r="AH4195" s="6"/>
      <c r="AI4195" s="6"/>
      <c r="AJ4195" s="6"/>
      <c r="AK4195" s="6"/>
      <c r="AL4195" s="6"/>
      <c r="AM4195" s="6"/>
      <c r="AN4195" s="6"/>
      <c r="AO4195" s="6"/>
      <c r="AP4195" s="6"/>
      <c r="AQ4195" s="6"/>
      <c r="AR4195" s="6"/>
      <c r="AS4195" s="6"/>
      <c r="AT4195" s="6"/>
    </row>
    <row r="4196" spans="1:46" ht="15.75" customHeight="1" x14ac:dyDescent="0.35">
      <c r="A4196" s="10"/>
      <c r="B4196" s="6"/>
      <c r="C4196" s="6"/>
      <c r="D4196" s="11"/>
      <c r="E4196" s="6"/>
      <c r="F4196" s="5"/>
      <c r="G4196" s="5"/>
      <c r="H4196" s="6"/>
      <c r="I4196" s="6"/>
      <c r="J4196" s="5"/>
      <c r="K4196" s="11"/>
      <c r="L4196" s="12"/>
      <c r="M4196" s="12"/>
      <c r="N4196" s="3"/>
      <c r="O4196" s="6"/>
      <c r="P4196" s="3"/>
      <c r="Q4196" s="6"/>
      <c r="R4196" s="6"/>
      <c r="S4196" s="6"/>
      <c r="T4196" s="5"/>
      <c r="U4196" s="5"/>
      <c r="V4196" s="5"/>
      <c r="W4196" s="12"/>
      <c r="X4196" s="5"/>
      <c r="Y4196" s="12"/>
      <c r="Z4196" s="5"/>
      <c r="AA4196" s="5"/>
      <c r="AB4196" s="5"/>
      <c r="AC4196" s="5"/>
      <c r="AD4196" s="5"/>
      <c r="AE4196" s="5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  <c r="AS4196" s="6"/>
      <c r="AT4196" s="6"/>
    </row>
    <row r="4197" spans="1:46" ht="15.75" customHeight="1" x14ac:dyDescent="0.35">
      <c r="A4197" s="10"/>
      <c r="B4197" s="6"/>
      <c r="C4197" s="6"/>
      <c r="D4197" s="11"/>
      <c r="E4197" s="6"/>
      <c r="F4197" s="5"/>
      <c r="G4197" s="5"/>
      <c r="H4197" s="6"/>
      <c r="I4197" s="6"/>
      <c r="J4197" s="5"/>
      <c r="K4197" s="11"/>
      <c r="L4197" s="12"/>
      <c r="M4197" s="12"/>
      <c r="N4197" s="3"/>
      <c r="O4197" s="6"/>
      <c r="P4197" s="3"/>
      <c r="Q4197" s="6"/>
      <c r="R4197" s="6"/>
      <c r="S4197" s="6"/>
      <c r="T4197" s="5"/>
      <c r="U4197" s="5"/>
      <c r="V4197" s="5"/>
      <c r="W4197" s="12"/>
      <c r="X4197" s="5"/>
      <c r="Y4197" s="12"/>
      <c r="Z4197" s="5"/>
      <c r="AA4197" s="5"/>
      <c r="AB4197" s="5"/>
      <c r="AC4197" s="5"/>
      <c r="AD4197" s="5"/>
      <c r="AE4197" s="5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  <c r="AS4197" s="6"/>
      <c r="AT4197" s="6"/>
    </row>
    <row r="4198" spans="1:46" ht="15.75" customHeight="1" x14ac:dyDescent="0.35">
      <c r="A4198" s="10"/>
      <c r="B4198" s="6"/>
      <c r="C4198" s="6"/>
      <c r="D4198" s="11"/>
      <c r="E4198" s="6"/>
      <c r="F4198" s="5"/>
      <c r="G4198" s="5"/>
      <c r="H4198" s="6"/>
      <c r="I4198" s="6"/>
      <c r="J4198" s="5"/>
      <c r="K4198" s="11"/>
      <c r="L4198" s="12"/>
      <c r="M4198" s="12"/>
      <c r="N4198" s="3"/>
      <c r="O4198" s="6"/>
      <c r="P4198" s="3"/>
      <c r="Q4198" s="6"/>
      <c r="R4198" s="6"/>
      <c r="S4198" s="6"/>
      <c r="T4198" s="5"/>
      <c r="U4198" s="5"/>
      <c r="V4198" s="5"/>
      <c r="W4198" s="12"/>
      <c r="X4198" s="5"/>
      <c r="Y4198" s="12"/>
      <c r="Z4198" s="5"/>
      <c r="AA4198" s="5"/>
      <c r="AB4198" s="5"/>
      <c r="AC4198" s="5"/>
      <c r="AD4198" s="5"/>
      <c r="AE4198" s="5"/>
      <c r="AF4198" s="6"/>
      <c r="AG4198" s="6"/>
      <c r="AH4198" s="6"/>
      <c r="AI4198" s="6"/>
      <c r="AJ4198" s="6"/>
      <c r="AK4198" s="6"/>
      <c r="AL4198" s="6"/>
      <c r="AM4198" s="6"/>
      <c r="AN4198" s="6"/>
      <c r="AO4198" s="6"/>
      <c r="AP4198" s="6"/>
      <c r="AQ4198" s="6"/>
      <c r="AR4198" s="6"/>
      <c r="AS4198" s="6"/>
      <c r="AT4198" s="6"/>
    </row>
    <row r="4199" spans="1:46" ht="15.75" customHeight="1" x14ac:dyDescent="0.35">
      <c r="A4199" s="10"/>
      <c r="B4199" s="6"/>
      <c r="C4199" s="6"/>
      <c r="D4199" s="11"/>
      <c r="E4199" s="6"/>
      <c r="F4199" s="5"/>
      <c r="G4199" s="5"/>
      <c r="H4199" s="6"/>
      <c r="I4199" s="6"/>
      <c r="J4199" s="5"/>
      <c r="K4199" s="11"/>
      <c r="L4199" s="12"/>
      <c r="M4199" s="12"/>
      <c r="N4199" s="3"/>
      <c r="O4199" s="6"/>
      <c r="P4199" s="3"/>
      <c r="Q4199" s="6"/>
      <c r="R4199" s="6"/>
      <c r="S4199" s="6"/>
      <c r="T4199" s="5"/>
      <c r="U4199" s="5"/>
      <c r="V4199" s="5"/>
      <c r="W4199" s="12"/>
      <c r="X4199" s="5"/>
      <c r="Y4199" s="12"/>
      <c r="Z4199" s="5"/>
      <c r="AA4199" s="5"/>
      <c r="AB4199" s="5"/>
      <c r="AC4199" s="5"/>
      <c r="AD4199" s="5"/>
      <c r="AE4199" s="5"/>
      <c r="AF4199" s="6"/>
      <c r="AG4199" s="6"/>
      <c r="AH4199" s="6"/>
      <c r="AI4199" s="6"/>
      <c r="AJ4199" s="6"/>
      <c r="AK4199" s="6"/>
      <c r="AL4199" s="6"/>
      <c r="AM4199" s="6"/>
      <c r="AN4199" s="6"/>
      <c r="AO4199" s="6"/>
      <c r="AP4199" s="6"/>
      <c r="AQ4199" s="6"/>
      <c r="AR4199" s="6"/>
      <c r="AS4199" s="6"/>
      <c r="AT4199" s="6"/>
    </row>
    <row r="4200" spans="1:46" ht="15.75" customHeight="1" x14ac:dyDescent="0.35">
      <c r="A4200" s="10"/>
      <c r="B4200" s="6"/>
      <c r="C4200" s="6"/>
      <c r="D4200" s="11"/>
      <c r="E4200" s="6"/>
      <c r="F4200" s="5"/>
      <c r="G4200" s="5"/>
      <c r="H4200" s="6"/>
      <c r="I4200" s="6"/>
      <c r="J4200" s="5"/>
      <c r="K4200" s="11"/>
      <c r="L4200" s="12"/>
      <c r="M4200" s="12"/>
      <c r="N4200" s="3"/>
      <c r="O4200" s="6"/>
      <c r="P4200" s="3"/>
      <c r="Q4200" s="6"/>
      <c r="R4200" s="6"/>
      <c r="S4200" s="6"/>
      <c r="T4200" s="5"/>
      <c r="U4200" s="5"/>
      <c r="V4200" s="5"/>
      <c r="W4200" s="12"/>
      <c r="X4200" s="5"/>
      <c r="Y4200" s="12"/>
      <c r="Z4200" s="5"/>
      <c r="AA4200" s="5"/>
      <c r="AB4200" s="5"/>
      <c r="AC4200" s="5"/>
      <c r="AD4200" s="5"/>
      <c r="AE4200" s="5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</row>
    <row r="4201" spans="1:46" ht="15.75" customHeight="1" x14ac:dyDescent="0.35">
      <c r="A4201" s="10"/>
      <c r="B4201" s="6"/>
      <c r="C4201" s="6"/>
      <c r="D4201" s="11"/>
      <c r="E4201" s="6"/>
      <c r="F4201" s="5"/>
      <c r="G4201" s="5"/>
      <c r="H4201" s="6"/>
      <c r="I4201" s="6"/>
      <c r="J4201" s="5"/>
      <c r="K4201" s="11"/>
      <c r="L4201" s="12"/>
      <c r="M4201" s="12"/>
      <c r="N4201" s="3"/>
      <c r="O4201" s="6"/>
      <c r="P4201" s="3"/>
      <c r="Q4201" s="6"/>
      <c r="R4201" s="6"/>
      <c r="S4201" s="6"/>
      <c r="T4201" s="5"/>
      <c r="U4201" s="5"/>
      <c r="V4201" s="5"/>
      <c r="W4201" s="12"/>
      <c r="X4201" s="5"/>
      <c r="Y4201" s="12"/>
      <c r="Z4201" s="5"/>
      <c r="AA4201" s="5"/>
      <c r="AB4201" s="5"/>
      <c r="AC4201" s="5"/>
      <c r="AD4201" s="5"/>
      <c r="AE4201" s="5"/>
      <c r="AF4201" s="6"/>
      <c r="AG4201" s="6"/>
      <c r="AH4201" s="6"/>
      <c r="AI4201" s="6"/>
      <c r="AJ4201" s="6"/>
      <c r="AK4201" s="6"/>
      <c r="AL4201" s="6"/>
      <c r="AM4201" s="6"/>
      <c r="AN4201" s="6"/>
      <c r="AO4201" s="6"/>
      <c r="AP4201" s="6"/>
      <c r="AQ4201" s="6"/>
      <c r="AR4201" s="6"/>
      <c r="AS4201" s="6"/>
      <c r="AT4201" s="6"/>
    </row>
    <row r="4202" spans="1:46" ht="15.75" customHeight="1" x14ac:dyDescent="0.35">
      <c r="A4202" s="10"/>
      <c r="B4202" s="6"/>
      <c r="C4202" s="6"/>
      <c r="D4202" s="11"/>
      <c r="E4202" s="6"/>
      <c r="F4202" s="5"/>
      <c r="G4202" s="5"/>
      <c r="H4202" s="6"/>
      <c r="I4202" s="6"/>
      <c r="J4202" s="5"/>
      <c r="K4202" s="11"/>
      <c r="L4202" s="12"/>
      <c r="M4202" s="12"/>
      <c r="N4202" s="3"/>
      <c r="O4202" s="6"/>
      <c r="P4202" s="3"/>
      <c r="Q4202" s="6"/>
      <c r="R4202" s="6"/>
      <c r="S4202" s="6"/>
      <c r="T4202" s="5"/>
      <c r="U4202" s="5"/>
      <c r="V4202" s="5"/>
      <c r="W4202" s="12"/>
      <c r="X4202" s="5"/>
      <c r="Y4202" s="12"/>
      <c r="Z4202" s="5"/>
      <c r="AA4202" s="5"/>
      <c r="AB4202" s="5"/>
      <c r="AC4202" s="5"/>
      <c r="AD4202" s="5"/>
      <c r="AE4202" s="5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</row>
    <row r="4203" spans="1:46" ht="15.75" customHeight="1" x14ac:dyDescent="0.35">
      <c r="A4203" s="10"/>
      <c r="B4203" s="6"/>
      <c r="C4203" s="6"/>
      <c r="D4203" s="11"/>
      <c r="E4203" s="6"/>
      <c r="F4203" s="5"/>
      <c r="G4203" s="5"/>
      <c r="H4203" s="6"/>
      <c r="I4203" s="6"/>
      <c r="J4203" s="5"/>
      <c r="K4203" s="11"/>
      <c r="L4203" s="12"/>
      <c r="M4203" s="12"/>
      <c r="N4203" s="3"/>
      <c r="O4203" s="6"/>
      <c r="P4203" s="3"/>
      <c r="Q4203" s="6"/>
      <c r="R4203" s="6"/>
      <c r="S4203" s="6"/>
      <c r="T4203" s="5"/>
      <c r="U4203" s="5"/>
      <c r="V4203" s="5"/>
      <c r="W4203" s="12"/>
      <c r="X4203" s="5"/>
      <c r="Y4203" s="12"/>
      <c r="Z4203" s="5"/>
      <c r="AA4203" s="5"/>
      <c r="AB4203" s="5"/>
      <c r="AC4203" s="5"/>
      <c r="AD4203" s="5"/>
      <c r="AE4203" s="5"/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/>
      <c r="AR4203" s="6"/>
      <c r="AS4203" s="6"/>
      <c r="AT4203" s="6"/>
    </row>
    <row r="4204" spans="1:46" ht="15.75" customHeight="1" x14ac:dyDescent="0.35">
      <c r="A4204" s="10"/>
      <c r="B4204" s="6"/>
      <c r="C4204" s="6"/>
      <c r="D4204" s="11"/>
      <c r="E4204" s="6"/>
      <c r="F4204" s="5"/>
      <c r="G4204" s="5"/>
      <c r="H4204" s="6"/>
      <c r="I4204" s="6"/>
      <c r="J4204" s="5"/>
      <c r="K4204" s="11"/>
      <c r="L4204" s="12"/>
      <c r="M4204" s="12"/>
      <c r="N4204" s="3"/>
      <c r="O4204" s="6"/>
      <c r="P4204" s="3"/>
      <c r="Q4204" s="6"/>
      <c r="R4204" s="6"/>
      <c r="S4204" s="6"/>
      <c r="T4204" s="5"/>
      <c r="U4204" s="5"/>
      <c r="V4204" s="5"/>
      <c r="W4204" s="12"/>
      <c r="X4204" s="5"/>
      <c r="Y4204" s="12"/>
      <c r="Z4204" s="5"/>
      <c r="AA4204" s="5"/>
      <c r="AB4204" s="5"/>
      <c r="AC4204" s="5"/>
      <c r="AD4204" s="5"/>
      <c r="AE4204" s="5"/>
      <c r="AF4204" s="6"/>
      <c r="AG4204" s="6"/>
      <c r="AH4204" s="6"/>
      <c r="AI4204" s="6"/>
      <c r="AJ4204" s="6"/>
      <c r="AK4204" s="6"/>
      <c r="AL4204" s="6"/>
      <c r="AM4204" s="6"/>
      <c r="AN4204" s="6"/>
      <c r="AO4204" s="6"/>
      <c r="AP4204" s="6"/>
      <c r="AQ4204" s="6"/>
      <c r="AR4204" s="6"/>
      <c r="AS4204" s="6"/>
      <c r="AT4204" s="6"/>
    </row>
    <row r="4205" spans="1:46" ht="15.75" customHeight="1" x14ac:dyDescent="0.35">
      <c r="A4205" s="10"/>
      <c r="B4205" s="6"/>
      <c r="C4205" s="6"/>
      <c r="D4205" s="11"/>
      <c r="E4205" s="6"/>
      <c r="F4205" s="5"/>
      <c r="G4205" s="5"/>
      <c r="H4205" s="6"/>
      <c r="I4205" s="6"/>
      <c r="J4205" s="5"/>
      <c r="K4205" s="11"/>
      <c r="L4205" s="12"/>
      <c r="M4205" s="12"/>
      <c r="N4205" s="3"/>
      <c r="O4205" s="6"/>
      <c r="P4205" s="3"/>
      <c r="Q4205" s="6"/>
      <c r="R4205" s="6"/>
      <c r="S4205" s="6"/>
      <c r="T4205" s="5"/>
      <c r="U4205" s="5"/>
      <c r="V4205" s="5"/>
      <c r="W4205" s="12"/>
      <c r="X4205" s="5"/>
      <c r="Y4205" s="12"/>
      <c r="Z4205" s="5"/>
      <c r="AA4205" s="5"/>
      <c r="AB4205" s="5"/>
      <c r="AC4205" s="5"/>
      <c r="AD4205" s="5"/>
      <c r="AE4205" s="5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</row>
    <row r="4206" spans="1:46" ht="15.75" customHeight="1" x14ac:dyDescent="0.35">
      <c r="A4206" s="10"/>
      <c r="B4206" s="6"/>
      <c r="C4206" s="6"/>
      <c r="D4206" s="11"/>
      <c r="E4206" s="6"/>
      <c r="F4206" s="5"/>
      <c r="G4206" s="5"/>
      <c r="H4206" s="6"/>
      <c r="I4206" s="6"/>
      <c r="J4206" s="5"/>
      <c r="K4206" s="11"/>
      <c r="L4206" s="12"/>
      <c r="M4206" s="12"/>
      <c r="N4206" s="3"/>
      <c r="O4206" s="6"/>
      <c r="P4206" s="3"/>
      <c r="Q4206" s="6"/>
      <c r="R4206" s="6"/>
      <c r="S4206" s="6"/>
      <c r="T4206" s="5"/>
      <c r="U4206" s="5"/>
      <c r="V4206" s="5"/>
      <c r="W4206" s="12"/>
      <c r="X4206" s="5"/>
      <c r="Y4206" s="12"/>
      <c r="Z4206" s="5"/>
      <c r="AA4206" s="5"/>
      <c r="AB4206" s="5"/>
      <c r="AC4206" s="5"/>
      <c r="AD4206" s="5"/>
      <c r="AE4206" s="5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/>
      <c r="AR4206" s="6"/>
      <c r="AS4206" s="6"/>
      <c r="AT4206" s="6"/>
    </row>
    <row r="4207" spans="1:46" ht="15.75" customHeight="1" x14ac:dyDescent="0.35">
      <c r="A4207" s="10"/>
      <c r="B4207" s="6"/>
      <c r="C4207" s="6"/>
      <c r="D4207" s="11"/>
      <c r="E4207" s="6"/>
      <c r="F4207" s="5"/>
      <c r="G4207" s="5"/>
      <c r="H4207" s="6"/>
      <c r="I4207" s="6"/>
      <c r="J4207" s="5"/>
      <c r="K4207" s="11"/>
      <c r="L4207" s="12"/>
      <c r="M4207" s="12"/>
      <c r="N4207" s="3"/>
      <c r="O4207" s="6"/>
      <c r="P4207" s="3"/>
      <c r="Q4207" s="6"/>
      <c r="R4207" s="6"/>
      <c r="S4207" s="6"/>
      <c r="T4207" s="5"/>
      <c r="U4207" s="5"/>
      <c r="V4207" s="5"/>
      <c r="W4207" s="12"/>
      <c r="X4207" s="5"/>
      <c r="Y4207" s="12"/>
      <c r="Z4207" s="5"/>
      <c r="AA4207" s="5"/>
      <c r="AB4207" s="5"/>
      <c r="AC4207" s="5"/>
      <c r="AD4207" s="5"/>
      <c r="AE4207" s="5"/>
      <c r="AF4207" s="6"/>
      <c r="AG4207" s="6"/>
      <c r="AH4207" s="6"/>
      <c r="AI4207" s="6"/>
      <c r="AJ4207" s="6"/>
      <c r="AK4207" s="6"/>
      <c r="AL4207" s="6"/>
      <c r="AM4207" s="6"/>
      <c r="AN4207" s="6"/>
      <c r="AO4207" s="6"/>
      <c r="AP4207" s="6"/>
      <c r="AQ4207" s="6"/>
      <c r="AR4207" s="6"/>
      <c r="AS4207" s="6"/>
      <c r="AT4207" s="6"/>
    </row>
    <row r="4208" spans="1:46" ht="15.75" customHeight="1" x14ac:dyDescent="0.35">
      <c r="A4208" s="10"/>
      <c r="B4208" s="6"/>
      <c r="C4208" s="6"/>
      <c r="D4208" s="11"/>
      <c r="E4208" s="6"/>
      <c r="F4208" s="5"/>
      <c r="G4208" s="5"/>
      <c r="H4208" s="6"/>
      <c r="I4208" s="6"/>
      <c r="J4208" s="5"/>
      <c r="K4208" s="11"/>
      <c r="L4208" s="12"/>
      <c r="M4208" s="12"/>
      <c r="N4208" s="3"/>
      <c r="O4208" s="6"/>
      <c r="P4208" s="3"/>
      <c r="Q4208" s="6"/>
      <c r="R4208" s="6"/>
      <c r="S4208" s="6"/>
      <c r="T4208" s="5"/>
      <c r="U4208" s="5"/>
      <c r="V4208" s="5"/>
      <c r="W4208" s="12"/>
      <c r="X4208" s="5"/>
      <c r="Y4208" s="12"/>
      <c r="Z4208" s="5"/>
      <c r="AA4208" s="5"/>
      <c r="AB4208" s="5"/>
      <c r="AC4208" s="5"/>
      <c r="AD4208" s="5"/>
      <c r="AE4208" s="5"/>
      <c r="AF4208" s="6"/>
      <c r="AG4208" s="6"/>
      <c r="AH4208" s="6"/>
      <c r="AI4208" s="6"/>
      <c r="AJ4208" s="6"/>
      <c r="AK4208" s="6"/>
      <c r="AL4208" s="6"/>
      <c r="AM4208" s="6"/>
      <c r="AN4208" s="6"/>
      <c r="AO4208" s="6"/>
      <c r="AP4208" s="6"/>
      <c r="AQ4208" s="6"/>
      <c r="AR4208" s="6"/>
      <c r="AS4208" s="6"/>
      <c r="AT4208" s="6"/>
    </row>
    <row r="4209" spans="1:46" ht="15.75" customHeight="1" x14ac:dyDescent="0.35">
      <c r="A4209" s="10"/>
      <c r="B4209" s="6"/>
      <c r="C4209" s="6"/>
      <c r="D4209" s="11"/>
      <c r="E4209" s="6"/>
      <c r="F4209" s="5"/>
      <c r="G4209" s="5"/>
      <c r="H4209" s="6"/>
      <c r="I4209" s="6"/>
      <c r="J4209" s="5"/>
      <c r="K4209" s="11"/>
      <c r="L4209" s="12"/>
      <c r="M4209" s="12"/>
      <c r="N4209" s="3"/>
      <c r="O4209" s="6"/>
      <c r="P4209" s="3"/>
      <c r="Q4209" s="6"/>
      <c r="R4209" s="6"/>
      <c r="S4209" s="6"/>
      <c r="T4209" s="5"/>
      <c r="U4209" s="5"/>
      <c r="V4209" s="5"/>
      <c r="W4209" s="12"/>
      <c r="X4209" s="5"/>
      <c r="Y4209" s="12"/>
      <c r="Z4209" s="5"/>
      <c r="AA4209" s="5"/>
      <c r="AB4209" s="5"/>
      <c r="AC4209" s="5"/>
      <c r="AD4209" s="5"/>
      <c r="AE4209" s="5"/>
      <c r="AF4209" s="6"/>
      <c r="AG4209" s="6"/>
      <c r="AH4209" s="6"/>
      <c r="AI4209" s="6"/>
      <c r="AJ4209" s="6"/>
      <c r="AK4209" s="6"/>
      <c r="AL4209" s="6"/>
      <c r="AM4209" s="6"/>
      <c r="AN4209" s="6"/>
      <c r="AO4209" s="6"/>
      <c r="AP4209" s="6"/>
      <c r="AQ4209" s="6"/>
      <c r="AR4209" s="6"/>
      <c r="AS4209" s="6"/>
      <c r="AT4209" s="6"/>
    </row>
    <row r="4210" spans="1:46" ht="15.75" customHeight="1" x14ac:dyDescent="0.35">
      <c r="A4210" s="10"/>
      <c r="B4210" s="6"/>
      <c r="C4210" s="6"/>
      <c r="D4210" s="11"/>
      <c r="E4210" s="6"/>
      <c r="F4210" s="5"/>
      <c r="G4210" s="5"/>
      <c r="H4210" s="6"/>
      <c r="I4210" s="6"/>
      <c r="J4210" s="5"/>
      <c r="K4210" s="11"/>
      <c r="L4210" s="12"/>
      <c r="M4210" s="12"/>
      <c r="N4210" s="3"/>
      <c r="O4210" s="6"/>
      <c r="P4210" s="3"/>
      <c r="Q4210" s="6"/>
      <c r="R4210" s="6"/>
      <c r="S4210" s="6"/>
      <c r="T4210" s="5"/>
      <c r="U4210" s="5"/>
      <c r="V4210" s="5"/>
      <c r="W4210" s="12"/>
      <c r="X4210" s="5"/>
      <c r="Y4210" s="12"/>
      <c r="Z4210" s="5"/>
      <c r="AA4210" s="5"/>
      <c r="AB4210" s="5"/>
      <c r="AC4210" s="5"/>
      <c r="AD4210" s="5"/>
      <c r="AE4210" s="5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/>
      <c r="AR4210" s="6"/>
      <c r="AS4210" s="6"/>
      <c r="AT4210" s="6"/>
    </row>
    <row r="4211" spans="1:46" ht="15.75" customHeight="1" x14ac:dyDescent="0.35">
      <c r="A4211" s="10"/>
      <c r="B4211" s="6"/>
      <c r="C4211" s="6"/>
      <c r="D4211" s="11"/>
      <c r="E4211" s="6"/>
      <c r="F4211" s="5"/>
      <c r="G4211" s="5"/>
      <c r="H4211" s="6"/>
      <c r="I4211" s="6"/>
      <c r="J4211" s="5"/>
      <c r="K4211" s="11"/>
      <c r="L4211" s="12"/>
      <c r="M4211" s="12"/>
      <c r="N4211" s="3"/>
      <c r="O4211" s="6"/>
      <c r="P4211" s="3"/>
      <c r="Q4211" s="6"/>
      <c r="R4211" s="6"/>
      <c r="S4211" s="6"/>
      <c r="T4211" s="5"/>
      <c r="U4211" s="5"/>
      <c r="V4211" s="5"/>
      <c r="W4211" s="12"/>
      <c r="X4211" s="5"/>
      <c r="Y4211" s="12"/>
      <c r="Z4211" s="5"/>
      <c r="AA4211" s="5"/>
      <c r="AB4211" s="5"/>
      <c r="AC4211" s="5"/>
      <c r="AD4211" s="5"/>
      <c r="AE4211" s="5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/>
      <c r="AR4211" s="6"/>
      <c r="AS4211" s="6"/>
      <c r="AT4211" s="6"/>
    </row>
    <row r="4212" spans="1:46" ht="15.75" customHeight="1" x14ac:dyDescent="0.35">
      <c r="A4212" s="10"/>
      <c r="B4212" s="6"/>
      <c r="C4212" s="6"/>
      <c r="D4212" s="11"/>
      <c r="E4212" s="6"/>
      <c r="F4212" s="5"/>
      <c r="G4212" s="5"/>
      <c r="H4212" s="6"/>
      <c r="I4212" s="6"/>
      <c r="J4212" s="5"/>
      <c r="K4212" s="11"/>
      <c r="L4212" s="12"/>
      <c r="M4212" s="12"/>
      <c r="N4212" s="3"/>
      <c r="O4212" s="6"/>
      <c r="P4212" s="3"/>
      <c r="Q4212" s="6"/>
      <c r="R4212" s="6"/>
      <c r="S4212" s="6"/>
      <c r="T4212" s="5"/>
      <c r="U4212" s="5"/>
      <c r="V4212" s="5"/>
      <c r="W4212" s="12"/>
      <c r="X4212" s="5"/>
      <c r="Y4212" s="12"/>
      <c r="Z4212" s="5"/>
      <c r="AA4212" s="5"/>
      <c r="AB4212" s="5"/>
      <c r="AC4212" s="5"/>
      <c r="AD4212" s="5"/>
      <c r="AE4212" s="5"/>
      <c r="AF4212" s="6"/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/>
      <c r="AR4212" s="6"/>
      <c r="AS4212" s="6"/>
      <c r="AT4212" s="6"/>
    </row>
    <row r="4213" spans="1:46" ht="15.75" customHeight="1" x14ac:dyDescent="0.35">
      <c r="A4213" s="10"/>
      <c r="B4213" s="6"/>
      <c r="C4213" s="6"/>
      <c r="D4213" s="11"/>
      <c r="E4213" s="6"/>
      <c r="F4213" s="5"/>
      <c r="G4213" s="5"/>
      <c r="H4213" s="6"/>
      <c r="I4213" s="6"/>
      <c r="J4213" s="5"/>
      <c r="K4213" s="11"/>
      <c r="L4213" s="12"/>
      <c r="M4213" s="12"/>
      <c r="N4213" s="3"/>
      <c r="O4213" s="6"/>
      <c r="P4213" s="3"/>
      <c r="Q4213" s="6"/>
      <c r="R4213" s="6"/>
      <c r="S4213" s="6"/>
      <c r="T4213" s="5"/>
      <c r="U4213" s="5"/>
      <c r="V4213" s="5"/>
      <c r="W4213" s="12"/>
      <c r="X4213" s="5"/>
      <c r="Y4213" s="12"/>
      <c r="Z4213" s="5"/>
      <c r="AA4213" s="5"/>
      <c r="AB4213" s="5"/>
      <c r="AC4213" s="5"/>
      <c r="AD4213" s="5"/>
      <c r="AE4213" s="5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/>
      <c r="AR4213" s="6"/>
      <c r="AS4213" s="6"/>
      <c r="AT4213" s="6"/>
    </row>
    <row r="4214" spans="1:46" ht="15.75" customHeight="1" x14ac:dyDescent="0.35">
      <c r="A4214" s="10"/>
      <c r="B4214" s="6"/>
      <c r="C4214" s="6"/>
      <c r="D4214" s="11"/>
      <c r="E4214" s="6"/>
      <c r="F4214" s="5"/>
      <c r="G4214" s="5"/>
      <c r="H4214" s="6"/>
      <c r="I4214" s="6"/>
      <c r="J4214" s="5"/>
      <c r="K4214" s="11"/>
      <c r="L4214" s="12"/>
      <c r="M4214" s="12"/>
      <c r="N4214" s="3"/>
      <c r="O4214" s="6"/>
      <c r="P4214" s="3"/>
      <c r="Q4214" s="6"/>
      <c r="R4214" s="6"/>
      <c r="S4214" s="6"/>
      <c r="T4214" s="5"/>
      <c r="U4214" s="5"/>
      <c r="V4214" s="5"/>
      <c r="W4214" s="12"/>
      <c r="X4214" s="5"/>
      <c r="Y4214" s="12"/>
      <c r="Z4214" s="5"/>
      <c r="AA4214" s="5"/>
      <c r="AB4214" s="5"/>
      <c r="AC4214" s="5"/>
      <c r="AD4214" s="5"/>
      <c r="AE4214" s="5"/>
      <c r="AF4214" s="6"/>
      <c r="AG4214" s="6"/>
      <c r="AH4214" s="6"/>
      <c r="AI4214" s="6"/>
      <c r="AJ4214" s="6"/>
      <c r="AK4214" s="6"/>
      <c r="AL4214" s="6"/>
      <c r="AM4214" s="6"/>
      <c r="AN4214" s="6"/>
      <c r="AO4214" s="6"/>
      <c r="AP4214" s="6"/>
      <c r="AQ4214" s="6"/>
      <c r="AR4214" s="6"/>
      <c r="AS4214" s="6"/>
      <c r="AT4214" s="6"/>
    </row>
    <row r="4215" spans="1:46" ht="15.75" customHeight="1" x14ac:dyDescent="0.35">
      <c r="A4215" s="10"/>
      <c r="B4215" s="6"/>
      <c r="C4215" s="6"/>
      <c r="D4215" s="11"/>
      <c r="E4215" s="6"/>
      <c r="F4215" s="5"/>
      <c r="G4215" s="5"/>
      <c r="H4215" s="6"/>
      <c r="I4215" s="6"/>
      <c r="J4215" s="5"/>
      <c r="K4215" s="11"/>
      <c r="L4215" s="12"/>
      <c r="M4215" s="12"/>
      <c r="N4215" s="3"/>
      <c r="O4215" s="6"/>
      <c r="P4215" s="3"/>
      <c r="Q4215" s="6"/>
      <c r="R4215" s="6"/>
      <c r="S4215" s="6"/>
      <c r="T4215" s="5"/>
      <c r="U4215" s="5"/>
      <c r="V4215" s="5"/>
      <c r="W4215" s="12"/>
      <c r="X4215" s="5"/>
      <c r="Y4215" s="12"/>
      <c r="Z4215" s="5"/>
      <c r="AA4215" s="5"/>
      <c r="AB4215" s="5"/>
      <c r="AC4215" s="5"/>
      <c r="AD4215" s="5"/>
      <c r="AE4215" s="5"/>
      <c r="AF4215" s="6"/>
      <c r="AG4215" s="6"/>
      <c r="AH4215" s="6"/>
      <c r="AI4215" s="6"/>
      <c r="AJ4215" s="6"/>
      <c r="AK4215" s="6"/>
      <c r="AL4215" s="6"/>
      <c r="AM4215" s="6"/>
      <c r="AN4215" s="6"/>
      <c r="AO4215" s="6"/>
      <c r="AP4215" s="6"/>
      <c r="AQ4215" s="6"/>
      <c r="AR4215" s="6"/>
      <c r="AS4215" s="6"/>
      <c r="AT4215" s="6"/>
    </row>
    <row r="4216" spans="1:46" ht="15.75" customHeight="1" x14ac:dyDescent="0.35">
      <c r="A4216" s="10"/>
      <c r="B4216" s="6"/>
      <c r="C4216" s="6"/>
      <c r="D4216" s="11"/>
      <c r="E4216" s="6"/>
      <c r="F4216" s="5"/>
      <c r="G4216" s="5"/>
      <c r="H4216" s="6"/>
      <c r="I4216" s="6"/>
      <c r="J4216" s="5"/>
      <c r="K4216" s="11"/>
      <c r="L4216" s="12"/>
      <c r="M4216" s="12"/>
      <c r="N4216" s="3"/>
      <c r="O4216" s="6"/>
      <c r="P4216" s="3"/>
      <c r="Q4216" s="6"/>
      <c r="R4216" s="6"/>
      <c r="S4216" s="6"/>
      <c r="T4216" s="5"/>
      <c r="U4216" s="5"/>
      <c r="V4216" s="5"/>
      <c r="W4216" s="12"/>
      <c r="X4216" s="5"/>
      <c r="Y4216" s="12"/>
      <c r="Z4216" s="5"/>
      <c r="AA4216" s="5"/>
      <c r="AB4216" s="5"/>
      <c r="AC4216" s="5"/>
      <c r="AD4216" s="5"/>
      <c r="AE4216" s="5"/>
      <c r="AF4216" s="6"/>
      <c r="AG4216" s="6"/>
      <c r="AH4216" s="6"/>
      <c r="AI4216" s="6"/>
      <c r="AJ4216" s="6"/>
      <c r="AK4216" s="6"/>
      <c r="AL4216" s="6"/>
      <c r="AM4216" s="6"/>
      <c r="AN4216" s="6"/>
      <c r="AO4216" s="6"/>
      <c r="AP4216" s="6"/>
      <c r="AQ4216" s="6"/>
      <c r="AR4216" s="6"/>
      <c r="AS4216" s="6"/>
      <c r="AT4216" s="6"/>
    </row>
    <row r="4217" spans="1:46" ht="15.75" customHeight="1" x14ac:dyDescent="0.35">
      <c r="A4217" s="10"/>
      <c r="B4217" s="6"/>
      <c r="C4217" s="6"/>
      <c r="D4217" s="11"/>
      <c r="E4217" s="6"/>
      <c r="F4217" s="5"/>
      <c r="G4217" s="5"/>
      <c r="H4217" s="6"/>
      <c r="I4217" s="6"/>
      <c r="J4217" s="5"/>
      <c r="K4217" s="11"/>
      <c r="L4217" s="12"/>
      <c r="M4217" s="12"/>
      <c r="N4217" s="3"/>
      <c r="O4217" s="6"/>
      <c r="P4217" s="3"/>
      <c r="Q4217" s="6"/>
      <c r="R4217" s="6"/>
      <c r="S4217" s="6"/>
      <c r="T4217" s="5"/>
      <c r="U4217" s="5"/>
      <c r="V4217" s="5"/>
      <c r="W4217" s="12"/>
      <c r="X4217" s="5"/>
      <c r="Y4217" s="12"/>
      <c r="Z4217" s="5"/>
      <c r="AA4217" s="5"/>
      <c r="AB4217" s="5"/>
      <c r="AC4217" s="5"/>
      <c r="AD4217" s="5"/>
      <c r="AE4217" s="5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/>
      <c r="AR4217" s="6"/>
      <c r="AS4217" s="6"/>
      <c r="AT4217" s="6"/>
    </row>
    <row r="4218" spans="1:46" ht="15.75" customHeight="1" x14ac:dyDescent="0.35">
      <c r="A4218" s="10"/>
      <c r="B4218" s="6"/>
      <c r="C4218" s="6"/>
      <c r="D4218" s="11"/>
      <c r="E4218" s="6"/>
      <c r="F4218" s="5"/>
      <c r="G4218" s="5"/>
      <c r="H4218" s="6"/>
      <c r="I4218" s="6"/>
      <c r="J4218" s="5"/>
      <c r="K4218" s="11"/>
      <c r="L4218" s="12"/>
      <c r="M4218" s="12"/>
      <c r="N4218" s="3"/>
      <c r="O4218" s="6"/>
      <c r="P4218" s="3"/>
      <c r="Q4218" s="6"/>
      <c r="R4218" s="6"/>
      <c r="S4218" s="6"/>
      <c r="T4218" s="5"/>
      <c r="U4218" s="5"/>
      <c r="V4218" s="5"/>
      <c r="W4218" s="12"/>
      <c r="X4218" s="5"/>
      <c r="Y4218" s="12"/>
      <c r="Z4218" s="5"/>
      <c r="AA4218" s="5"/>
      <c r="AB4218" s="5"/>
      <c r="AC4218" s="5"/>
      <c r="AD4218" s="5"/>
      <c r="AE4218" s="5"/>
      <c r="AF4218" s="6"/>
      <c r="AG4218" s="6"/>
      <c r="AH4218" s="6"/>
      <c r="AI4218" s="6"/>
      <c r="AJ4218" s="6"/>
      <c r="AK4218" s="6"/>
      <c r="AL4218" s="6"/>
      <c r="AM4218" s="6"/>
      <c r="AN4218" s="6"/>
      <c r="AO4218" s="6"/>
      <c r="AP4218" s="6"/>
      <c r="AQ4218" s="6"/>
      <c r="AR4218" s="6"/>
      <c r="AS4218" s="6"/>
      <c r="AT4218" s="6"/>
    </row>
    <row r="4219" spans="1:46" ht="15.75" customHeight="1" x14ac:dyDescent="0.35">
      <c r="A4219" s="10"/>
      <c r="B4219" s="6"/>
      <c r="C4219" s="6"/>
      <c r="D4219" s="11"/>
      <c r="E4219" s="6"/>
      <c r="F4219" s="5"/>
      <c r="G4219" s="5"/>
      <c r="H4219" s="6"/>
      <c r="I4219" s="6"/>
      <c r="J4219" s="5"/>
      <c r="K4219" s="11"/>
      <c r="L4219" s="12"/>
      <c r="M4219" s="12"/>
      <c r="N4219" s="3"/>
      <c r="O4219" s="6"/>
      <c r="P4219" s="3"/>
      <c r="Q4219" s="6"/>
      <c r="R4219" s="6"/>
      <c r="S4219" s="6"/>
      <c r="T4219" s="5"/>
      <c r="U4219" s="5"/>
      <c r="V4219" s="5"/>
      <c r="W4219" s="12"/>
      <c r="X4219" s="5"/>
      <c r="Y4219" s="12"/>
      <c r="Z4219" s="5"/>
      <c r="AA4219" s="5"/>
      <c r="AB4219" s="5"/>
      <c r="AC4219" s="5"/>
      <c r="AD4219" s="5"/>
      <c r="AE4219" s="5"/>
      <c r="AF4219" s="6"/>
      <c r="AG4219" s="6"/>
      <c r="AH4219" s="6"/>
      <c r="AI4219" s="6"/>
      <c r="AJ4219" s="6"/>
      <c r="AK4219" s="6"/>
      <c r="AL4219" s="6"/>
      <c r="AM4219" s="6"/>
      <c r="AN4219" s="6"/>
      <c r="AO4219" s="6"/>
      <c r="AP4219" s="6"/>
      <c r="AQ4219" s="6"/>
      <c r="AR4219" s="6"/>
      <c r="AS4219" s="6"/>
      <c r="AT4219" s="6"/>
    </row>
    <row r="4220" spans="1:46" ht="15.75" customHeight="1" x14ac:dyDescent="0.35">
      <c r="A4220" s="10"/>
      <c r="B4220" s="6"/>
      <c r="C4220" s="6"/>
      <c r="D4220" s="11"/>
      <c r="E4220" s="6"/>
      <c r="F4220" s="5"/>
      <c r="G4220" s="5"/>
      <c r="H4220" s="6"/>
      <c r="I4220" s="6"/>
      <c r="J4220" s="5"/>
      <c r="K4220" s="11"/>
      <c r="L4220" s="12"/>
      <c r="M4220" s="12"/>
      <c r="N4220" s="3"/>
      <c r="O4220" s="6"/>
      <c r="P4220" s="3"/>
      <c r="Q4220" s="6"/>
      <c r="R4220" s="6"/>
      <c r="S4220" s="6"/>
      <c r="T4220" s="5"/>
      <c r="U4220" s="5"/>
      <c r="V4220" s="5"/>
      <c r="W4220" s="12"/>
      <c r="X4220" s="5"/>
      <c r="Y4220" s="12"/>
      <c r="Z4220" s="5"/>
      <c r="AA4220" s="5"/>
      <c r="AB4220" s="5"/>
      <c r="AC4220" s="5"/>
      <c r="AD4220" s="5"/>
      <c r="AE4220" s="5"/>
      <c r="AF4220" s="6"/>
      <c r="AG4220" s="6"/>
      <c r="AH4220" s="6"/>
      <c r="AI4220" s="6"/>
      <c r="AJ4220" s="6"/>
      <c r="AK4220" s="6"/>
      <c r="AL4220" s="6"/>
      <c r="AM4220" s="6"/>
      <c r="AN4220" s="6"/>
      <c r="AO4220" s="6"/>
      <c r="AP4220" s="6"/>
      <c r="AQ4220" s="6"/>
      <c r="AR4220" s="6"/>
      <c r="AS4220" s="6"/>
      <c r="AT4220" s="6"/>
    </row>
    <row r="4221" spans="1:46" ht="15.75" customHeight="1" x14ac:dyDescent="0.35">
      <c r="A4221" s="10"/>
      <c r="B4221" s="6"/>
      <c r="C4221" s="6"/>
      <c r="D4221" s="11"/>
      <c r="E4221" s="6"/>
      <c r="F4221" s="5"/>
      <c r="G4221" s="5"/>
      <c r="H4221" s="6"/>
      <c r="I4221" s="6"/>
      <c r="J4221" s="5"/>
      <c r="K4221" s="11"/>
      <c r="L4221" s="12"/>
      <c r="M4221" s="12"/>
      <c r="N4221" s="3"/>
      <c r="O4221" s="6"/>
      <c r="P4221" s="3"/>
      <c r="Q4221" s="6"/>
      <c r="R4221" s="6"/>
      <c r="S4221" s="6"/>
      <c r="T4221" s="5"/>
      <c r="U4221" s="5"/>
      <c r="V4221" s="5"/>
      <c r="W4221" s="12"/>
      <c r="X4221" s="5"/>
      <c r="Y4221" s="12"/>
      <c r="Z4221" s="5"/>
      <c r="AA4221" s="5"/>
      <c r="AB4221" s="5"/>
      <c r="AC4221" s="5"/>
      <c r="AD4221" s="5"/>
      <c r="AE4221" s="5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  <c r="AP4221" s="6"/>
      <c r="AQ4221" s="6"/>
      <c r="AR4221" s="6"/>
      <c r="AS4221" s="6"/>
      <c r="AT4221" s="6"/>
    </row>
    <row r="4222" spans="1:46" ht="15.75" customHeight="1" x14ac:dyDescent="0.35">
      <c r="A4222" s="10"/>
      <c r="B4222" s="6"/>
      <c r="C4222" s="6"/>
      <c r="D4222" s="11"/>
      <c r="E4222" s="6"/>
      <c r="F4222" s="5"/>
      <c r="G4222" s="5"/>
      <c r="H4222" s="6"/>
      <c r="I4222" s="6"/>
      <c r="J4222" s="5"/>
      <c r="K4222" s="11"/>
      <c r="L4222" s="12"/>
      <c r="M4222" s="12"/>
      <c r="N4222" s="3"/>
      <c r="O4222" s="6"/>
      <c r="P4222" s="3"/>
      <c r="Q4222" s="6"/>
      <c r="R4222" s="6"/>
      <c r="S4222" s="6"/>
      <c r="T4222" s="5"/>
      <c r="U4222" s="5"/>
      <c r="V4222" s="5"/>
      <c r="W4222" s="12"/>
      <c r="X4222" s="5"/>
      <c r="Y4222" s="12"/>
      <c r="Z4222" s="5"/>
      <c r="AA4222" s="5"/>
      <c r="AB4222" s="5"/>
      <c r="AC4222" s="5"/>
      <c r="AD4222" s="5"/>
      <c r="AE4222" s="5"/>
      <c r="AF4222" s="6"/>
      <c r="AG4222" s="6"/>
      <c r="AH4222" s="6"/>
      <c r="AI4222" s="6"/>
      <c r="AJ4222" s="6"/>
      <c r="AK4222" s="6"/>
      <c r="AL4222" s="6"/>
      <c r="AM4222" s="6"/>
      <c r="AN4222" s="6"/>
      <c r="AO4222" s="6"/>
      <c r="AP4222" s="6"/>
      <c r="AQ4222" s="6"/>
      <c r="AR4222" s="6"/>
      <c r="AS4222" s="6"/>
      <c r="AT4222" s="6"/>
    </row>
    <row r="4223" spans="1:46" ht="15.75" customHeight="1" x14ac:dyDescent="0.35">
      <c r="A4223" s="10"/>
      <c r="B4223" s="6"/>
      <c r="C4223" s="6"/>
      <c r="D4223" s="11"/>
      <c r="E4223" s="6"/>
      <c r="F4223" s="5"/>
      <c r="G4223" s="5"/>
      <c r="H4223" s="6"/>
      <c r="I4223" s="6"/>
      <c r="J4223" s="5"/>
      <c r="K4223" s="11"/>
      <c r="L4223" s="12"/>
      <c r="M4223" s="12"/>
      <c r="N4223" s="3"/>
      <c r="O4223" s="6"/>
      <c r="P4223" s="3"/>
      <c r="Q4223" s="6"/>
      <c r="R4223" s="6"/>
      <c r="S4223" s="6"/>
      <c r="T4223" s="5"/>
      <c r="U4223" s="5"/>
      <c r="V4223" s="5"/>
      <c r="W4223" s="12"/>
      <c r="X4223" s="5"/>
      <c r="Y4223" s="12"/>
      <c r="Z4223" s="5"/>
      <c r="AA4223" s="5"/>
      <c r="AB4223" s="5"/>
      <c r="AC4223" s="5"/>
      <c r="AD4223" s="5"/>
      <c r="AE4223" s="5"/>
      <c r="AF4223" s="6"/>
      <c r="AG4223" s="6"/>
      <c r="AH4223" s="6"/>
      <c r="AI4223" s="6"/>
      <c r="AJ4223" s="6"/>
      <c r="AK4223" s="6"/>
      <c r="AL4223" s="6"/>
      <c r="AM4223" s="6"/>
      <c r="AN4223" s="6"/>
      <c r="AO4223" s="6"/>
      <c r="AP4223" s="6"/>
      <c r="AQ4223" s="6"/>
      <c r="AR4223" s="6"/>
      <c r="AS4223" s="6"/>
      <c r="AT4223" s="6"/>
    </row>
    <row r="4224" spans="1:46" ht="15.75" customHeight="1" x14ac:dyDescent="0.35">
      <c r="A4224" s="10"/>
      <c r="B4224" s="6"/>
      <c r="C4224" s="6"/>
      <c r="D4224" s="11"/>
      <c r="E4224" s="6"/>
      <c r="F4224" s="5"/>
      <c r="G4224" s="5"/>
      <c r="H4224" s="6"/>
      <c r="I4224" s="6"/>
      <c r="J4224" s="5"/>
      <c r="K4224" s="11"/>
      <c r="L4224" s="12"/>
      <c r="M4224" s="12"/>
      <c r="N4224" s="3"/>
      <c r="O4224" s="6"/>
      <c r="P4224" s="3"/>
      <c r="Q4224" s="6"/>
      <c r="R4224" s="6"/>
      <c r="S4224" s="6"/>
      <c r="T4224" s="5"/>
      <c r="U4224" s="5"/>
      <c r="V4224" s="5"/>
      <c r="W4224" s="12"/>
      <c r="X4224" s="5"/>
      <c r="Y4224" s="12"/>
      <c r="Z4224" s="5"/>
      <c r="AA4224" s="5"/>
      <c r="AB4224" s="5"/>
      <c r="AC4224" s="5"/>
      <c r="AD4224" s="5"/>
      <c r="AE4224" s="5"/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</row>
    <row r="4225" spans="1:46" ht="15.75" customHeight="1" x14ac:dyDescent="0.35">
      <c r="A4225" s="10"/>
      <c r="B4225" s="6"/>
      <c r="C4225" s="6"/>
      <c r="D4225" s="11"/>
      <c r="E4225" s="6"/>
      <c r="F4225" s="5"/>
      <c r="G4225" s="5"/>
      <c r="H4225" s="6"/>
      <c r="I4225" s="6"/>
      <c r="J4225" s="5"/>
      <c r="K4225" s="11"/>
      <c r="L4225" s="12"/>
      <c r="M4225" s="12"/>
      <c r="N4225" s="3"/>
      <c r="O4225" s="6"/>
      <c r="P4225" s="3"/>
      <c r="Q4225" s="6"/>
      <c r="R4225" s="6"/>
      <c r="S4225" s="6"/>
      <c r="T4225" s="5"/>
      <c r="U4225" s="5"/>
      <c r="V4225" s="5"/>
      <c r="W4225" s="12"/>
      <c r="X4225" s="5"/>
      <c r="Y4225" s="12"/>
      <c r="Z4225" s="5"/>
      <c r="AA4225" s="5"/>
      <c r="AB4225" s="5"/>
      <c r="AC4225" s="5"/>
      <c r="AD4225" s="5"/>
      <c r="AE4225" s="5"/>
      <c r="AF4225" s="6"/>
      <c r="AG4225" s="6"/>
      <c r="AH4225" s="6"/>
      <c r="AI4225" s="6"/>
      <c r="AJ4225" s="6"/>
      <c r="AK4225" s="6"/>
      <c r="AL4225" s="6"/>
      <c r="AM4225" s="6"/>
      <c r="AN4225" s="6"/>
      <c r="AO4225" s="6"/>
      <c r="AP4225" s="6"/>
      <c r="AQ4225" s="6"/>
      <c r="AR4225" s="6"/>
      <c r="AS4225" s="6"/>
      <c r="AT4225" s="6"/>
    </row>
    <row r="4226" spans="1:46" ht="15.75" customHeight="1" x14ac:dyDescent="0.35">
      <c r="A4226" s="10"/>
      <c r="B4226" s="6"/>
      <c r="C4226" s="6"/>
      <c r="D4226" s="11"/>
      <c r="E4226" s="6"/>
      <c r="F4226" s="5"/>
      <c r="G4226" s="5"/>
      <c r="H4226" s="6"/>
      <c r="I4226" s="6"/>
      <c r="J4226" s="5"/>
      <c r="K4226" s="11"/>
      <c r="L4226" s="12"/>
      <c r="M4226" s="12"/>
      <c r="N4226" s="3"/>
      <c r="O4226" s="6"/>
      <c r="P4226" s="3"/>
      <c r="Q4226" s="6"/>
      <c r="R4226" s="6"/>
      <c r="S4226" s="6"/>
      <c r="T4226" s="5"/>
      <c r="U4226" s="5"/>
      <c r="V4226" s="5"/>
      <c r="W4226" s="12"/>
      <c r="X4226" s="5"/>
      <c r="Y4226" s="12"/>
      <c r="Z4226" s="5"/>
      <c r="AA4226" s="5"/>
      <c r="AB4226" s="5"/>
      <c r="AC4226" s="5"/>
      <c r="AD4226" s="5"/>
      <c r="AE4226" s="5"/>
      <c r="AF4226" s="6"/>
      <c r="AG4226" s="6"/>
      <c r="AH4226" s="6"/>
      <c r="AI4226" s="6"/>
      <c r="AJ4226" s="6"/>
      <c r="AK4226" s="6"/>
      <c r="AL4226" s="6"/>
      <c r="AM4226" s="6"/>
      <c r="AN4226" s="6"/>
      <c r="AO4226" s="6"/>
      <c r="AP4226" s="6"/>
      <c r="AQ4226" s="6"/>
      <c r="AR4226" s="6"/>
      <c r="AS4226" s="6"/>
      <c r="AT4226" s="6"/>
    </row>
    <row r="4227" spans="1:46" ht="15.75" customHeight="1" x14ac:dyDescent="0.35">
      <c r="A4227" s="10"/>
      <c r="B4227" s="6"/>
      <c r="C4227" s="6"/>
      <c r="D4227" s="11"/>
      <c r="E4227" s="6"/>
      <c r="F4227" s="5"/>
      <c r="G4227" s="5"/>
      <c r="H4227" s="6"/>
      <c r="I4227" s="6"/>
      <c r="J4227" s="5"/>
      <c r="K4227" s="11"/>
      <c r="L4227" s="12"/>
      <c r="M4227" s="12"/>
      <c r="N4227" s="3"/>
      <c r="O4227" s="6"/>
      <c r="P4227" s="3"/>
      <c r="Q4227" s="6"/>
      <c r="R4227" s="6"/>
      <c r="S4227" s="6"/>
      <c r="T4227" s="5"/>
      <c r="U4227" s="5"/>
      <c r="V4227" s="5"/>
      <c r="W4227" s="12"/>
      <c r="X4227" s="5"/>
      <c r="Y4227" s="12"/>
      <c r="Z4227" s="5"/>
      <c r="AA4227" s="5"/>
      <c r="AB4227" s="5"/>
      <c r="AC4227" s="5"/>
      <c r="AD4227" s="5"/>
      <c r="AE4227" s="5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</row>
    <row r="4228" spans="1:46" ht="15.75" customHeight="1" x14ac:dyDescent="0.35">
      <c r="A4228" s="10"/>
      <c r="B4228" s="6"/>
      <c r="C4228" s="6"/>
      <c r="D4228" s="11"/>
      <c r="E4228" s="6"/>
      <c r="F4228" s="5"/>
      <c r="G4228" s="5"/>
      <c r="H4228" s="6"/>
      <c r="I4228" s="6"/>
      <c r="J4228" s="5"/>
      <c r="K4228" s="11"/>
      <c r="L4228" s="12"/>
      <c r="M4228" s="12"/>
      <c r="N4228" s="3"/>
      <c r="O4228" s="6"/>
      <c r="P4228" s="3"/>
      <c r="Q4228" s="6"/>
      <c r="R4228" s="6"/>
      <c r="S4228" s="6"/>
      <c r="T4228" s="5"/>
      <c r="U4228" s="5"/>
      <c r="V4228" s="5"/>
      <c r="W4228" s="12"/>
      <c r="X4228" s="5"/>
      <c r="Y4228" s="12"/>
      <c r="Z4228" s="5"/>
      <c r="AA4228" s="5"/>
      <c r="AB4228" s="5"/>
      <c r="AC4228" s="5"/>
      <c r="AD4228" s="5"/>
      <c r="AE4228" s="5"/>
      <c r="AF4228" s="6"/>
      <c r="AG4228" s="6"/>
      <c r="AH4228" s="6"/>
      <c r="AI4228" s="6"/>
      <c r="AJ4228" s="6"/>
      <c r="AK4228" s="6"/>
      <c r="AL4228" s="6"/>
      <c r="AM4228" s="6"/>
      <c r="AN4228" s="6"/>
      <c r="AO4228" s="6"/>
      <c r="AP4228" s="6"/>
      <c r="AQ4228" s="6"/>
      <c r="AR4228" s="6"/>
      <c r="AS4228" s="6"/>
      <c r="AT4228" s="6"/>
    </row>
    <row r="4229" spans="1:46" ht="15.75" customHeight="1" x14ac:dyDescent="0.35">
      <c r="A4229" s="10"/>
      <c r="B4229" s="6"/>
      <c r="C4229" s="6"/>
      <c r="D4229" s="11"/>
      <c r="E4229" s="6"/>
      <c r="F4229" s="5"/>
      <c r="G4229" s="5"/>
      <c r="H4229" s="6"/>
      <c r="I4229" s="6"/>
      <c r="J4229" s="5"/>
      <c r="K4229" s="11"/>
      <c r="L4229" s="12"/>
      <c r="M4229" s="12"/>
      <c r="N4229" s="3"/>
      <c r="O4229" s="6"/>
      <c r="P4229" s="3"/>
      <c r="Q4229" s="6"/>
      <c r="R4229" s="6"/>
      <c r="S4229" s="6"/>
      <c r="T4229" s="5"/>
      <c r="U4229" s="5"/>
      <c r="V4229" s="5"/>
      <c r="W4229" s="12"/>
      <c r="X4229" s="5"/>
      <c r="Y4229" s="12"/>
      <c r="Z4229" s="5"/>
      <c r="AA4229" s="5"/>
      <c r="AB4229" s="5"/>
      <c r="AC4229" s="5"/>
      <c r="AD4229" s="5"/>
      <c r="AE4229" s="5"/>
      <c r="AF4229" s="6"/>
      <c r="AG4229" s="6"/>
      <c r="AH4229" s="6"/>
      <c r="AI4229" s="6"/>
      <c r="AJ4229" s="6"/>
      <c r="AK4229" s="6"/>
      <c r="AL4229" s="6"/>
      <c r="AM4229" s="6"/>
      <c r="AN4229" s="6"/>
      <c r="AO4229" s="6"/>
      <c r="AP4229" s="6"/>
      <c r="AQ4229" s="6"/>
      <c r="AR4229" s="6"/>
      <c r="AS4229" s="6"/>
      <c r="AT4229" s="6"/>
    </row>
    <row r="4230" spans="1:46" ht="15.75" customHeight="1" x14ac:dyDescent="0.35">
      <c r="A4230" s="10"/>
      <c r="B4230" s="6"/>
      <c r="C4230" s="6"/>
      <c r="D4230" s="11"/>
      <c r="E4230" s="6"/>
      <c r="F4230" s="5"/>
      <c r="G4230" s="5"/>
      <c r="H4230" s="6"/>
      <c r="I4230" s="6"/>
      <c r="J4230" s="5"/>
      <c r="K4230" s="11"/>
      <c r="L4230" s="12"/>
      <c r="M4230" s="12"/>
      <c r="N4230" s="3"/>
      <c r="O4230" s="6"/>
      <c r="P4230" s="3"/>
      <c r="Q4230" s="6"/>
      <c r="R4230" s="6"/>
      <c r="S4230" s="6"/>
      <c r="T4230" s="5"/>
      <c r="U4230" s="5"/>
      <c r="V4230" s="5"/>
      <c r="W4230" s="12"/>
      <c r="X4230" s="5"/>
      <c r="Y4230" s="12"/>
      <c r="Z4230" s="5"/>
      <c r="AA4230" s="5"/>
      <c r="AB4230" s="5"/>
      <c r="AC4230" s="5"/>
      <c r="AD4230" s="5"/>
      <c r="AE4230" s="5"/>
      <c r="AF4230" s="6"/>
      <c r="AG4230" s="6"/>
      <c r="AH4230" s="6"/>
      <c r="AI4230" s="6"/>
      <c r="AJ4230" s="6"/>
      <c r="AK4230" s="6"/>
      <c r="AL4230" s="6"/>
      <c r="AM4230" s="6"/>
      <c r="AN4230" s="6"/>
      <c r="AO4230" s="6"/>
      <c r="AP4230" s="6"/>
      <c r="AQ4230" s="6"/>
      <c r="AR4230" s="6"/>
      <c r="AS4230" s="6"/>
      <c r="AT4230" s="6"/>
    </row>
    <row r="4231" spans="1:46" ht="15.75" customHeight="1" x14ac:dyDescent="0.35">
      <c r="A4231" s="10"/>
      <c r="B4231" s="6"/>
      <c r="C4231" s="6"/>
      <c r="D4231" s="11"/>
      <c r="E4231" s="6"/>
      <c r="F4231" s="5"/>
      <c r="G4231" s="5"/>
      <c r="H4231" s="6"/>
      <c r="I4231" s="6"/>
      <c r="J4231" s="5"/>
      <c r="K4231" s="11"/>
      <c r="L4231" s="12"/>
      <c r="M4231" s="12"/>
      <c r="N4231" s="3"/>
      <c r="O4231" s="6"/>
      <c r="P4231" s="3"/>
      <c r="Q4231" s="6"/>
      <c r="R4231" s="6"/>
      <c r="S4231" s="6"/>
      <c r="T4231" s="5"/>
      <c r="U4231" s="5"/>
      <c r="V4231" s="5"/>
      <c r="W4231" s="12"/>
      <c r="X4231" s="5"/>
      <c r="Y4231" s="12"/>
      <c r="Z4231" s="5"/>
      <c r="AA4231" s="5"/>
      <c r="AB4231" s="5"/>
      <c r="AC4231" s="5"/>
      <c r="AD4231" s="5"/>
      <c r="AE4231" s="5"/>
      <c r="AF4231" s="6"/>
      <c r="AG4231" s="6"/>
      <c r="AH4231" s="6"/>
      <c r="AI4231" s="6"/>
      <c r="AJ4231" s="6"/>
      <c r="AK4231" s="6"/>
      <c r="AL4231" s="6"/>
      <c r="AM4231" s="6"/>
      <c r="AN4231" s="6"/>
      <c r="AO4231" s="6"/>
      <c r="AP4231" s="6"/>
      <c r="AQ4231" s="6"/>
      <c r="AR4231" s="6"/>
      <c r="AS4231" s="6"/>
      <c r="AT4231" s="6"/>
    </row>
    <row r="4232" spans="1:46" ht="15.75" customHeight="1" x14ac:dyDescent="0.35">
      <c r="A4232" s="10"/>
      <c r="B4232" s="6"/>
      <c r="C4232" s="6"/>
      <c r="D4232" s="11"/>
      <c r="E4232" s="6"/>
      <c r="F4232" s="5"/>
      <c r="G4232" s="5"/>
      <c r="H4232" s="6"/>
      <c r="I4232" s="6"/>
      <c r="J4232" s="5"/>
      <c r="K4232" s="11"/>
      <c r="L4232" s="12"/>
      <c r="M4232" s="12"/>
      <c r="N4232" s="3"/>
      <c r="O4232" s="6"/>
      <c r="P4232" s="3"/>
      <c r="Q4232" s="6"/>
      <c r="R4232" s="6"/>
      <c r="S4232" s="6"/>
      <c r="T4232" s="5"/>
      <c r="U4232" s="5"/>
      <c r="V4232" s="5"/>
      <c r="W4232" s="12"/>
      <c r="X4232" s="5"/>
      <c r="Y4232" s="12"/>
      <c r="Z4232" s="5"/>
      <c r="AA4232" s="5"/>
      <c r="AB4232" s="5"/>
      <c r="AC4232" s="5"/>
      <c r="AD4232" s="5"/>
      <c r="AE4232" s="5"/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/>
      <c r="AR4232" s="6"/>
      <c r="AS4232" s="6"/>
      <c r="AT4232" s="6"/>
    </row>
    <row r="4233" spans="1:46" ht="15.75" customHeight="1" x14ac:dyDescent="0.35">
      <c r="A4233" s="10"/>
      <c r="B4233" s="6"/>
      <c r="C4233" s="6"/>
      <c r="D4233" s="11"/>
      <c r="E4233" s="6"/>
      <c r="F4233" s="5"/>
      <c r="G4233" s="5"/>
      <c r="H4233" s="6"/>
      <c r="I4233" s="6"/>
      <c r="J4233" s="5"/>
      <c r="K4233" s="11"/>
      <c r="L4233" s="12"/>
      <c r="M4233" s="12"/>
      <c r="N4233" s="3"/>
      <c r="O4233" s="6"/>
      <c r="P4233" s="3"/>
      <c r="Q4233" s="6"/>
      <c r="R4233" s="6"/>
      <c r="S4233" s="6"/>
      <c r="T4233" s="5"/>
      <c r="U4233" s="5"/>
      <c r="V4233" s="5"/>
      <c r="W4233" s="12"/>
      <c r="X4233" s="5"/>
      <c r="Y4233" s="12"/>
      <c r="Z4233" s="5"/>
      <c r="AA4233" s="5"/>
      <c r="AB4233" s="5"/>
      <c r="AC4233" s="5"/>
      <c r="AD4233" s="5"/>
      <c r="AE4233" s="5"/>
      <c r="AF4233" s="6"/>
      <c r="AG4233" s="6"/>
      <c r="AH4233" s="6"/>
      <c r="AI4233" s="6"/>
      <c r="AJ4233" s="6"/>
      <c r="AK4233" s="6"/>
      <c r="AL4233" s="6"/>
      <c r="AM4233" s="6"/>
      <c r="AN4233" s="6"/>
      <c r="AO4233" s="6"/>
      <c r="AP4233" s="6"/>
      <c r="AQ4233" s="6"/>
      <c r="AR4233" s="6"/>
      <c r="AS4233" s="6"/>
      <c r="AT4233" s="6"/>
    </row>
    <row r="4234" spans="1:46" ht="15.75" customHeight="1" x14ac:dyDescent="0.35">
      <c r="A4234" s="10"/>
      <c r="B4234" s="6"/>
      <c r="C4234" s="6"/>
      <c r="D4234" s="11"/>
      <c r="E4234" s="6"/>
      <c r="F4234" s="5"/>
      <c r="G4234" s="5"/>
      <c r="H4234" s="6"/>
      <c r="I4234" s="6"/>
      <c r="J4234" s="5"/>
      <c r="K4234" s="11"/>
      <c r="L4234" s="12"/>
      <c r="M4234" s="12"/>
      <c r="N4234" s="3"/>
      <c r="O4234" s="6"/>
      <c r="P4234" s="3"/>
      <c r="Q4234" s="6"/>
      <c r="R4234" s="6"/>
      <c r="S4234" s="6"/>
      <c r="T4234" s="5"/>
      <c r="U4234" s="5"/>
      <c r="V4234" s="5"/>
      <c r="W4234" s="12"/>
      <c r="X4234" s="5"/>
      <c r="Y4234" s="12"/>
      <c r="Z4234" s="5"/>
      <c r="AA4234" s="5"/>
      <c r="AB4234" s="5"/>
      <c r="AC4234" s="5"/>
      <c r="AD4234" s="5"/>
      <c r="AE4234" s="5"/>
      <c r="AF4234" s="6"/>
      <c r="AG4234" s="6"/>
      <c r="AH4234" s="6"/>
      <c r="AI4234" s="6"/>
      <c r="AJ4234" s="6"/>
      <c r="AK4234" s="6"/>
      <c r="AL4234" s="6"/>
      <c r="AM4234" s="6"/>
      <c r="AN4234" s="6"/>
      <c r="AO4234" s="6"/>
      <c r="AP4234" s="6"/>
      <c r="AQ4234" s="6"/>
      <c r="AR4234" s="6"/>
      <c r="AS4234" s="6"/>
      <c r="AT4234" s="6"/>
    </row>
    <row r="4235" spans="1:46" ht="15.75" customHeight="1" x14ac:dyDescent="0.35">
      <c r="A4235" s="10"/>
      <c r="B4235" s="6"/>
      <c r="C4235" s="6"/>
      <c r="D4235" s="11"/>
      <c r="E4235" s="6"/>
      <c r="F4235" s="5"/>
      <c r="G4235" s="5"/>
      <c r="H4235" s="6"/>
      <c r="I4235" s="6"/>
      <c r="J4235" s="5"/>
      <c r="K4235" s="11"/>
      <c r="L4235" s="12"/>
      <c r="M4235" s="12"/>
      <c r="N4235" s="3"/>
      <c r="O4235" s="6"/>
      <c r="P4235" s="3"/>
      <c r="Q4235" s="6"/>
      <c r="R4235" s="6"/>
      <c r="S4235" s="6"/>
      <c r="T4235" s="5"/>
      <c r="U4235" s="5"/>
      <c r="V4235" s="5"/>
      <c r="W4235" s="12"/>
      <c r="X4235" s="5"/>
      <c r="Y4235" s="12"/>
      <c r="Z4235" s="5"/>
      <c r="AA4235" s="5"/>
      <c r="AB4235" s="5"/>
      <c r="AC4235" s="5"/>
      <c r="AD4235" s="5"/>
      <c r="AE4235" s="5"/>
      <c r="AF4235" s="6"/>
      <c r="AG4235" s="6"/>
      <c r="AH4235" s="6"/>
      <c r="AI4235" s="6"/>
      <c r="AJ4235" s="6"/>
      <c r="AK4235" s="6"/>
      <c r="AL4235" s="6"/>
      <c r="AM4235" s="6"/>
      <c r="AN4235" s="6"/>
      <c r="AO4235" s="6"/>
      <c r="AP4235" s="6"/>
      <c r="AQ4235" s="6"/>
      <c r="AR4235" s="6"/>
      <c r="AS4235" s="6"/>
      <c r="AT4235" s="6"/>
    </row>
    <row r="4236" spans="1:46" ht="15.75" customHeight="1" x14ac:dyDescent="0.35">
      <c r="A4236" s="10"/>
      <c r="B4236" s="6"/>
      <c r="C4236" s="6"/>
      <c r="D4236" s="11"/>
      <c r="E4236" s="6"/>
      <c r="F4236" s="5"/>
      <c r="G4236" s="5"/>
      <c r="H4236" s="6"/>
      <c r="I4236" s="6"/>
      <c r="J4236" s="5"/>
      <c r="K4236" s="11"/>
      <c r="L4236" s="12"/>
      <c r="M4236" s="12"/>
      <c r="N4236" s="3"/>
      <c r="O4236" s="6"/>
      <c r="P4236" s="3"/>
      <c r="Q4236" s="6"/>
      <c r="R4236" s="6"/>
      <c r="S4236" s="6"/>
      <c r="T4236" s="5"/>
      <c r="U4236" s="5"/>
      <c r="V4236" s="5"/>
      <c r="W4236" s="12"/>
      <c r="X4236" s="5"/>
      <c r="Y4236" s="12"/>
      <c r="Z4236" s="5"/>
      <c r="AA4236" s="5"/>
      <c r="AB4236" s="5"/>
      <c r="AC4236" s="5"/>
      <c r="AD4236" s="5"/>
      <c r="AE4236" s="5"/>
      <c r="AF4236" s="6"/>
      <c r="AG4236" s="6"/>
      <c r="AH4236" s="6"/>
      <c r="AI4236" s="6"/>
      <c r="AJ4236" s="6"/>
      <c r="AK4236" s="6"/>
      <c r="AL4236" s="6"/>
      <c r="AM4236" s="6"/>
      <c r="AN4236" s="6"/>
      <c r="AO4236" s="6"/>
      <c r="AP4236" s="6"/>
      <c r="AQ4236" s="6"/>
      <c r="AR4236" s="6"/>
      <c r="AS4236" s="6"/>
      <c r="AT4236" s="6"/>
    </row>
    <row r="4237" spans="1:46" ht="15.75" customHeight="1" x14ac:dyDescent="0.35">
      <c r="A4237" s="10"/>
      <c r="B4237" s="6"/>
      <c r="C4237" s="6"/>
      <c r="D4237" s="11"/>
      <c r="E4237" s="6"/>
      <c r="F4237" s="5"/>
      <c r="G4237" s="5"/>
      <c r="H4237" s="6"/>
      <c r="I4237" s="6"/>
      <c r="J4237" s="5"/>
      <c r="K4237" s="11"/>
      <c r="L4237" s="12"/>
      <c r="M4237" s="12"/>
      <c r="N4237" s="3"/>
      <c r="O4237" s="6"/>
      <c r="P4237" s="3"/>
      <c r="Q4237" s="6"/>
      <c r="R4237" s="6"/>
      <c r="S4237" s="6"/>
      <c r="T4237" s="5"/>
      <c r="U4237" s="5"/>
      <c r="V4237" s="5"/>
      <c r="W4237" s="12"/>
      <c r="X4237" s="5"/>
      <c r="Y4237" s="12"/>
      <c r="Z4237" s="5"/>
      <c r="AA4237" s="5"/>
      <c r="AB4237" s="5"/>
      <c r="AC4237" s="5"/>
      <c r="AD4237" s="5"/>
      <c r="AE4237" s="5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/>
      <c r="AR4237" s="6"/>
      <c r="AS4237" s="6"/>
      <c r="AT4237" s="6"/>
    </row>
    <row r="4238" spans="1:46" ht="15.75" customHeight="1" x14ac:dyDescent="0.35">
      <c r="A4238" s="10"/>
      <c r="B4238" s="6"/>
      <c r="C4238" s="6"/>
      <c r="D4238" s="11"/>
      <c r="E4238" s="6"/>
      <c r="F4238" s="5"/>
      <c r="G4238" s="5"/>
      <c r="H4238" s="6"/>
      <c r="I4238" s="6"/>
      <c r="J4238" s="5"/>
      <c r="K4238" s="11"/>
      <c r="L4238" s="12"/>
      <c r="M4238" s="12"/>
      <c r="N4238" s="3"/>
      <c r="O4238" s="6"/>
      <c r="P4238" s="3"/>
      <c r="Q4238" s="6"/>
      <c r="R4238" s="6"/>
      <c r="S4238" s="6"/>
      <c r="T4238" s="5"/>
      <c r="U4238" s="5"/>
      <c r="V4238" s="5"/>
      <c r="W4238" s="12"/>
      <c r="X4238" s="5"/>
      <c r="Y4238" s="12"/>
      <c r="Z4238" s="5"/>
      <c r="AA4238" s="5"/>
      <c r="AB4238" s="5"/>
      <c r="AC4238" s="5"/>
      <c r="AD4238" s="5"/>
      <c r="AE4238" s="5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  <c r="AS4238" s="6"/>
      <c r="AT4238" s="6"/>
    </row>
    <row r="4239" spans="1:46" ht="15.75" customHeight="1" x14ac:dyDescent="0.35">
      <c r="A4239" s="10"/>
      <c r="B4239" s="6"/>
      <c r="C4239" s="6"/>
      <c r="D4239" s="11"/>
      <c r="E4239" s="6"/>
      <c r="F4239" s="5"/>
      <c r="G4239" s="5"/>
      <c r="H4239" s="6"/>
      <c r="I4239" s="6"/>
      <c r="J4239" s="5"/>
      <c r="K4239" s="11"/>
      <c r="L4239" s="12"/>
      <c r="M4239" s="12"/>
      <c r="N4239" s="3"/>
      <c r="O4239" s="6"/>
      <c r="P4239" s="3"/>
      <c r="Q4239" s="6"/>
      <c r="R4239" s="6"/>
      <c r="S4239" s="6"/>
      <c r="T4239" s="5"/>
      <c r="U4239" s="5"/>
      <c r="V4239" s="5"/>
      <c r="W4239" s="12"/>
      <c r="X4239" s="5"/>
      <c r="Y4239" s="12"/>
      <c r="Z4239" s="5"/>
      <c r="AA4239" s="5"/>
      <c r="AB4239" s="5"/>
      <c r="AC4239" s="5"/>
      <c r="AD4239" s="5"/>
      <c r="AE4239" s="5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</row>
    <row r="4240" spans="1:46" ht="15.75" customHeight="1" x14ac:dyDescent="0.35">
      <c r="A4240" s="10"/>
      <c r="B4240" s="6"/>
      <c r="C4240" s="6"/>
      <c r="D4240" s="11"/>
      <c r="E4240" s="6"/>
      <c r="F4240" s="5"/>
      <c r="G4240" s="5"/>
      <c r="H4240" s="6"/>
      <c r="I4240" s="6"/>
      <c r="J4240" s="5"/>
      <c r="K4240" s="11"/>
      <c r="L4240" s="12"/>
      <c r="M4240" s="12"/>
      <c r="N4240" s="3"/>
      <c r="O4240" s="6"/>
      <c r="P4240" s="3"/>
      <c r="Q4240" s="6"/>
      <c r="R4240" s="6"/>
      <c r="S4240" s="6"/>
      <c r="T4240" s="5"/>
      <c r="U4240" s="5"/>
      <c r="V4240" s="5"/>
      <c r="W4240" s="12"/>
      <c r="X4240" s="5"/>
      <c r="Y4240" s="12"/>
      <c r="Z4240" s="5"/>
      <c r="AA4240" s="5"/>
      <c r="AB4240" s="5"/>
      <c r="AC4240" s="5"/>
      <c r="AD4240" s="5"/>
      <c r="AE4240" s="5"/>
      <c r="AF4240" s="6"/>
      <c r="AG4240" s="6"/>
      <c r="AH4240" s="6"/>
      <c r="AI4240" s="6"/>
      <c r="AJ4240" s="6"/>
      <c r="AK4240" s="6"/>
      <c r="AL4240" s="6"/>
      <c r="AM4240" s="6"/>
      <c r="AN4240" s="6"/>
      <c r="AO4240" s="6"/>
      <c r="AP4240" s="6"/>
      <c r="AQ4240" s="6"/>
      <c r="AR4240" s="6"/>
      <c r="AS4240" s="6"/>
      <c r="AT4240" s="6"/>
    </row>
    <row r="4241" spans="1:46" ht="15.75" customHeight="1" x14ac:dyDescent="0.35">
      <c r="A4241" s="10"/>
      <c r="B4241" s="6"/>
      <c r="C4241" s="6"/>
      <c r="D4241" s="11"/>
      <c r="E4241" s="6"/>
      <c r="F4241" s="5"/>
      <c r="G4241" s="5"/>
      <c r="H4241" s="6"/>
      <c r="I4241" s="6"/>
      <c r="J4241" s="5"/>
      <c r="K4241" s="11"/>
      <c r="L4241" s="12"/>
      <c r="M4241" s="12"/>
      <c r="N4241" s="3"/>
      <c r="O4241" s="6"/>
      <c r="P4241" s="3"/>
      <c r="Q4241" s="6"/>
      <c r="R4241" s="6"/>
      <c r="S4241" s="6"/>
      <c r="T4241" s="5"/>
      <c r="U4241" s="5"/>
      <c r="V4241" s="5"/>
      <c r="W4241" s="12"/>
      <c r="X4241" s="5"/>
      <c r="Y4241" s="12"/>
      <c r="Z4241" s="5"/>
      <c r="AA4241" s="5"/>
      <c r="AB4241" s="5"/>
      <c r="AC4241" s="5"/>
      <c r="AD4241" s="5"/>
      <c r="AE4241" s="5"/>
      <c r="AF4241" s="6"/>
      <c r="AG4241" s="6"/>
      <c r="AH4241" s="6"/>
      <c r="AI4241" s="6"/>
      <c r="AJ4241" s="6"/>
      <c r="AK4241" s="6"/>
      <c r="AL4241" s="6"/>
      <c r="AM4241" s="6"/>
      <c r="AN4241" s="6"/>
      <c r="AO4241" s="6"/>
      <c r="AP4241" s="6"/>
      <c r="AQ4241" s="6"/>
      <c r="AR4241" s="6"/>
      <c r="AS4241" s="6"/>
      <c r="AT4241" s="6"/>
    </row>
    <row r="4242" spans="1:46" ht="15.75" customHeight="1" x14ac:dyDescent="0.35">
      <c r="A4242" s="10"/>
      <c r="B4242" s="6"/>
      <c r="C4242" s="6"/>
      <c r="D4242" s="11"/>
      <c r="E4242" s="6"/>
      <c r="F4242" s="5"/>
      <c r="G4242" s="5"/>
      <c r="H4242" s="6"/>
      <c r="I4242" s="6"/>
      <c r="J4242" s="5"/>
      <c r="K4242" s="11"/>
      <c r="L4242" s="12"/>
      <c r="M4242" s="12"/>
      <c r="N4242" s="3"/>
      <c r="O4242" s="6"/>
      <c r="P4242" s="3"/>
      <c r="Q4242" s="6"/>
      <c r="R4242" s="6"/>
      <c r="S4242" s="6"/>
      <c r="T4242" s="5"/>
      <c r="U4242" s="5"/>
      <c r="V4242" s="5"/>
      <c r="W4242" s="12"/>
      <c r="X4242" s="5"/>
      <c r="Y4242" s="12"/>
      <c r="Z4242" s="5"/>
      <c r="AA4242" s="5"/>
      <c r="AB4242" s="5"/>
      <c r="AC4242" s="5"/>
      <c r="AD4242" s="5"/>
      <c r="AE4242" s="5"/>
      <c r="AF4242" s="6"/>
      <c r="AG4242" s="6"/>
      <c r="AH4242" s="6"/>
      <c r="AI4242" s="6"/>
      <c r="AJ4242" s="6"/>
      <c r="AK4242" s="6"/>
      <c r="AL4242" s="6"/>
      <c r="AM4242" s="6"/>
      <c r="AN4242" s="6"/>
      <c r="AO4242" s="6"/>
      <c r="AP4242" s="6"/>
      <c r="AQ4242" s="6"/>
      <c r="AR4242" s="6"/>
      <c r="AS4242" s="6"/>
      <c r="AT4242" s="6"/>
    </row>
    <row r="4243" spans="1:46" ht="15.75" customHeight="1" x14ac:dyDescent="0.35">
      <c r="A4243" s="10"/>
      <c r="B4243" s="6"/>
      <c r="C4243" s="6"/>
      <c r="D4243" s="11"/>
      <c r="E4243" s="6"/>
      <c r="F4243" s="5"/>
      <c r="G4243" s="5"/>
      <c r="H4243" s="6"/>
      <c r="I4243" s="6"/>
      <c r="J4243" s="5"/>
      <c r="K4243" s="11"/>
      <c r="L4243" s="12"/>
      <c r="M4243" s="12"/>
      <c r="N4243" s="3"/>
      <c r="O4243" s="6"/>
      <c r="P4243" s="3"/>
      <c r="Q4243" s="6"/>
      <c r="R4243" s="6"/>
      <c r="S4243" s="6"/>
      <c r="T4243" s="5"/>
      <c r="U4243" s="5"/>
      <c r="V4243" s="5"/>
      <c r="W4243" s="12"/>
      <c r="X4243" s="5"/>
      <c r="Y4243" s="12"/>
      <c r="Z4243" s="5"/>
      <c r="AA4243" s="5"/>
      <c r="AB4243" s="5"/>
      <c r="AC4243" s="5"/>
      <c r="AD4243" s="5"/>
      <c r="AE4243" s="5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</row>
    <row r="4244" spans="1:46" ht="15.75" customHeight="1" x14ac:dyDescent="0.35">
      <c r="A4244" s="10"/>
      <c r="B4244" s="6"/>
      <c r="C4244" s="6"/>
      <c r="D4244" s="11"/>
      <c r="E4244" s="6"/>
      <c r="F4244" s="5"/>
      <c r="G4244" s="5"/>
      <c r="H4244" s="6"/>
      <c r="I4244" s="6"/>
      <c r="J4244" s="5"/>
      <c r="K4244" s="11"/>
      <c r="L4244" s="12"/>
      <c r="M4244" s="12"/>
      <c r="N4244" s="3"/>
      <c r="O4244" s="6"/>
      <c r="P4244" s="3"/>
      <c r="Q4244" s="6"/>
      <c r="R4244" s="6"/>
      <c r="S4244" s="6"/>
      <c r="T4244" s="5"/>
      <c r="U4244" s="5"/>
      <c r="V4244" s="5"/>
      <c r="W4244" s="12"/>
      <c r="X4244" s="5"/>
      <c r="Y4244" s="12"/>
      <c r="Z4244" s="5"/>
      <c r="AA4244" s="5"/>
      <c r="AB4244" s="5"/>
      <c r="AC4244" s="5"/>
      <c r="AD4244" s="5"/>
      <c r="AE4244" s="5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/>
      <c r="AQ4244" s="6"/>
      <c r="AR4244" s="6"/>
      <c r="AS4244" s="6"/>
      <c r="AT4244" s="6"/>
    </row>
    <row r="4245" spans="1:46" ht="15.75" customHeight="1" x14ac:dyDescent="0.35">
      <c r="A4245" s="10"/>
      <c r="B4245" s="6"/>
      <c r="C4245" s="6"/>
      <c r="D4245" s="11"/>
      <c r="E4245" s="6"/>
      <c r="F4245" s="5"/>
      <c r="G4245" s="5"/>
      <c r="H4245" s="6"/>
      <c r="I4245" s="6"/>
      <c r="J4245" s="5"/>
      <c r="K4245" s="11"/>
      <c r="L4245" s="12"/>
      <c r="M4245" s="12"/>
      <c r="N4245" s="3"/>
      <c r="O4245" s="6"/>
      <c r="P4245" s="3"/>
      <c r="Q4245" s="6"/>
      <c r="R4245" s="6"/>
      <c r="S4245" s="6"/>
      <c r="T4245" s="5"/>
      <c r="U4245" s="5"/>
      <c r="V4245" s="5"/>
      <c r="W4245" s="12"/>
      <c r="X4245" s="5"/>
      <c r="Y4245" s="12"/>
      <c r="Z4245" s="5"/>
      <c r="AA4245" s="5"/>
      <c r="AB4245" s="5"/>
      <c r="AC4245" s="5"/>
      <c r="AD4245" s="5"/>
      <c r="AE4245" s="5"/>
      <c r="AF4245" s="6"/>
      <c r="AG4245" s="6"/>
      <c r="AH4245" s="6"/>
      <c r="AI4245" s="6"/>
      <c r="AJ4245" s="6"/>
      <c r="AK4245" s="6"/>
      <c r="AL4245" s="6"/>
      <c r="AM4245" s="6"/>
      <c r="AN4245" s="6"/>
      <c r="AO4245" s="6"/>
      <c r="AP4245" s="6"/>
      <c r="AQ4245" s="6"/>
      <c r="AR4245" s="6"/>
      <c r="AS4245" s="6"/>
      <c r="AT4245" s="6"/>
    </row>
    <row r="4246" spans="1:46" ht="15.75" customHeight="1" x14ac:dyDescent="0.35">
      <c r="A4246" s="10"/>
      <c r="B4246" s="6"/>
      <c r="C4246" s="6"/>
      <c r="D4246" s="11"/>
      <c r="E4246" s="6"/>
      <c r="F4246" s="5"/>
      <c r="G4246" s="5"/>
      <c r="H4246" s="6"/>
      <c r="I4246" s="6"/>
      <c r="J4246" s="5"/>
      <c r="K4246" s="11"/>
      <c r="L4246" s="12"/>
      <c r="M4246" s="12"/>
      <c r="N4246" s="3"/>
      <c r="O4246" s="6"/>
      <c r="P4246" s="3"/>
      <c r="Q4246" s="6"/>
      <c r="R4246" s="6"/>
      <c r="S4246" s="6"/>
      <c r="T4246" s="5"/>
      <c r="U4246" s="5"/>
      <c r="V4246" s="5"/>
      <c r="W4246" s="12"/>
      <c r="X4246" s="5"/>
      <c r="Y4246" s="12"/>
      <c r="Z4246" s="5"/>
      <c r="AA4246" s="5"/>
      <c r="AB4246" s="5"/>
      <c r="AC4246" s="5"/>
      <c r="AD4246" s="5"/>
      <c r="AE4246" s="5"/>
      <c r="AF4246" s="6"/>
      <c r="AG4246" s="6"/>
      <c r="AH4246" s="6"/>
      <c r="AI4246" s="6"/>
      <c r="AJ4246" s="6"/>
      <c r="AK4246" s="6"/>
      <c r="AL4246" s="6"/>
      <c r="AM4246" s="6"/>
      <c r="AN4246" s="6"/>
      <c r="AO4246" s="6"/>
      <c r="AP4246" s="6"/>
      <c r="AQ4246" s="6"/>
      <c r="AR4246" s="6"/>
      <c r="AS4246" s="6"/>
      <c r="AT4246" s="6"/>
    </row>
    <row r="4247" spans="1:46" ht="15.75" customHeight="1" x14ac:dyDescent="0.35">
      <c r="A4247" s="10"/>
      <c r="B4247" s="6"/>
      <c r="C4247" s="6"/>
      <c r="D4247" s="11"/>
      <c r="E4247" s="6"/>
      <c r="F4247" s="5"/>
      <c r="G4247" s="5"/>
      <c r="H4247" s="6"/>
      <c r="I4247" s="6"/>
      <c r="J4247" s="5"/>
      <c r="K4247" s="11"/>
      <c r="L4247" s="12"/>
      <c r="M4247" s="12"/>
      <c r="N4247" s="3"/>
      <c r="O4247" s="6"/>
      <c r="P4247" s="3"/>
      <c r="Q4247" s="6"/>
      <c r="R4247" s="6"/>
      <c r="S4247" s="6"/>
      <c r="T4247" s="5"/>
      <c r="U4247" s="5"/>
      <c r="V4247" s="5"/>
      <c r="W4247" s="12"/>
      <c r="X4247" s="5"/>
      <c r="Y4247" s="12"/>
      <c r="Z4247" s="5"/>
      <c r="AA4247" s="5"/>
      <c r="AB4247" s="5"/>
      <c r="AC4247" s="5"/>
      <c r="AD4247" s="5"/>
      <c r="AE4247" s="5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/>
      <c r="AR4247" s="6"/>
      <c r="AS4247" s="6"/>
      <c r="AT4247" s="6"/>
    </row>
    <row r="4248" spans="1:46" ht="15.75" customHeight="1" x14ac:dyDescent="0.35">
      <c r="A4248" s="10"/>
      <c r="B4248" s="6"/>
      <c r="C4248" s="6"/>
      <c r="D4248" s="11"/>
      <c r="E4248" s="6"/>
      <c r="F4248" s="5"/>
      <c r="G4248" s="5"/>
      <c r="H4248" s="6"/>
      <c r="I4248" s="6"/>
      <c r="J4248" s="5"/>
      <c r="K4248" s="11"/>
      <c r="L4248" s="12"/>
      <c r="M4248" s="12"/>
      <c r="N4248" s="3"/>
      <c r="O4248" s="6"/>
      <c r="P4248" s="3"/>
      <c r="Q4248" s="6"/>
      <c r="R4248" s="6"/>
      <c r="S4248" s="6"/>
      <c r="T4248" s="5"/>
      <c r="U4248" s="5"/>
      <c r="V4248" s="5"/>
      <c r="W4248" s="12"/>
      <c r="X4248" s="5"/>
      <c r="Y4248" s="12"/>
      <c r="Z4248" s="5"/>
      <c r="AA4248" s="5"/>
      <c r="AB4248" s="5"/>
      <c r="AC4248" s="5"/>
      <c r="AD4248" s="5"/>
      <c r="AE4248" s="5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  <c r="AS4248" s="6"/>
      <c r="AT4248" s="6"/>
    </row>
    <row r="4249" spans="1:46" ht="15.75" customHeight="1" x14ac:dyDescent="0.35">
      <c r="A4249" s="10"/>
      <c r="B4249" s="6"/>
      <c r="C4249" s="6"/>
      <c r="D4249" s="11"/>
      <c r="E4249" s="6"/>
      <c r="F4249" s="5"/>
      <c r="G4249" s="5"/>
      <c r="H4249" s="6"/>
      <c r="I4249" s="6"/>
      <c r="J4249" s="5"/>
      <c r="K4249" s="11"/>
      <c r="L4249" s="12"/>
      <c r="M4249" s="12"/>
      <c r="N4249" s="3"/>
      <c r="O4249" s="6"/>
      <c r="P4249" s="3"/>
      <c r="Q4249" s="6"/>
      <c r="R4249" s="6"/>
      <c r="S4249" s="6"/>
      <c r="T4249" s="5"/>
      <c r="U4249" s="5"/>
      <c r="V4249" s="5"/>
      <c r="W4249" s="12"/>
      <c r="X4249" s="5"/>
      <c r="Y4249" s="12"/>
      <c r="Z4249" s="5"/>
      <c r="AA4249" s="5"/>
      <c r="AB4249" s="5"/>
      <c r="AC4249" s="5"/>
      <c r="AD4249" s="5"/>
      <c r="AE4249" s="5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/>
      <c r="AR4249" s="6"/>
      <c r="AS4249" s="6"/>
      <c r="AT4249" s="6"/>
    </row>
    <row r="4250" spans="1:46" ht="15.75" customHeight="1" x14ac:dyDescent="0.35">
      <c r="A4250" s="10"/>
      <c r="B4250" s="6"/>
      <c r="C4250" s="6"/>
      <c r="D4250" s="11"/>
      <c r="E4250" s="6"/>
      <c r="F4250" s="5"/>
      <c r="G4250" s="5"/>
      <c r="H4250" s="6"/>
      <c r="I4250" s="6"/>
      <c r="J4250" s="5"/>
      <c r="K4250" s="11"/>
      <c r="L4250" s="12"/>
      <c r="M4250" s="12"/>
      <c r="N4250" s="3"/>
      <c r="O4250" s="6"/>
      <c r="P4250" s="3"/>
      <c r="Q4250" s="6"/>
      <c r="R4250" s="6"/>
      <c r="S4250" s="6"/>
      <c r="T4250" s="5"/>
      <c r="U4250" s="5"/>
      <c r="V4250" s="5"/>
      <c r="W4250" s="12"/>
      <c r="X4250" s="5"/>
      <c r="Y4250" s="12"/>
      <c r="Z4250" s="5"/>
      <c r="AA4250" s="5"/>
      <c r="AB4250" s="5"/>
      <c r="AC4250" s="5"/>
      <c r="AD4250" s="5"/>
      <c r="AE4250" s="5"/>
      <c r="AF4250" s="6"/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</row>
    <row r="4251" spans="1:46" ht="15.75" customHeight="1" x14ac:dyDescent="0.35">
      <c r="A4251" s="10"/>
      <c r="B4251" s="6"/>
      <c r="C4251" s="6"/>
      <c r="D4251" s="11"/>
      <c r="E4251" s="6"/>
      <c r="F4251" s="5"/>
      <c r="G4251" s="5"/>
      <c r="H4251" s="6"/>
      <c r="I4251" s="6"/>
      <c r="J4251" s="5"/>
      <c r="K4251" s="11"/>
      <c r="L4251" s="12"/>
      <c r="M4251" s="12"/>
      <c r="N4251" s="3"/>
      <c r="O4251" s="6"/>
      <c r="P4251" s="3"/>
      <c r="Q4251" s="6"/>
      <c r="R4251" s="6"/>
      <c r="S4251" s="6"/>
      <c r="T4251" s="5"/>
      <c r="U4251" s="5"/>
      <c r="V4251" s="5"/>
      <c r="W4251" s="12"/>
      <c r="X4251" s="5"/>
      <c r="Y4251" s="12"/>
      <c r="Z4251" s="5"/>
      <c r="AA4251" s="5"/>
      <c r="AB4251" s="5"/>
      <c r="AC4251" s="5"/>
      <c r="AD4251" s="5"/>
      <c r="AE4251" s="5"/>
      <c r="AF4251" s="6"/>
      <c r="AG4251" s="6"/>
      <c r="AH4251" s="6"/>
      <c r="AI4251" s="6"/>
      <c r="AJ4251" s="6"/>
      <c r="AK4251" s="6"/>
      <c r="AL4251" s="6"/>
      <c r="AM4251" s="6"/>
      <c r="AN4251" s="6"/>
      <c r="AO4251" s="6"/>
      <c r="AP4251" s="6"/>
      <c r="AQ4251" s="6"/>
      <c r="AR4251" s="6"/>
      <c r="AS4251" s="6"/>
      <c r="AT4251" s="6"/>
    </row>
    <row r="4252" spans="1:46" ht="15.75" customHeight="1" x14ac:dyDescent="0.35">
      <c r="A4252" s="10"/>
      <c r="B4252" s="6"/>
      <c r="C4252" s="6"/>
      <c r="D4252" s="11"/>
      <c r="E4252" s="6"/>
      <c r="F4252" s="5"/>
      <c r="G4252" s="5"/>
      <c r="H4252" s="6"/>
      <c r="I4252" s="6"/>
      <c r="J4252" s="5"/>
      <c r="K4252" s="11"/>
      <c r="L4252" s="12"/>
      <c r="M4252" s="12"/>
      <c r="N4252" s="3"/>
      <c r="O4252" s="6"/>
      <c r="P4252" s="3"/>
      <c r="Q4252" s="6"/>
      <c r="R4252" s="6"/>
      <c r="S4252" s="6"/>
      <c r="T4252" s="5"/>
      <c r="U4252" s="5"/>
      <c r="V4252" s="5"/>
      <c r="W4252" s="12"/>
      <c r="X4252" s="5"/>
      <c r="Y4252" s="12"/>
      <c r="Z4252" s="5"/>
      <c r="AA4252" s="5"/>
      <c r="AB4252" s="5"/>
      <c r="AC4252" s="5"/>
      <c r="AD4252" s="5"/>
      <c r="AE4252" s="5"/>
      <c r="AF4252" s="6"/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/>
      <c r="AR4252" s="6"/>
      <c r="AS4252" s="6"/>
      <c r="AT4252" s="6"/>
    </row>
    <row r="4253" spans="1:46" ht="15.75" customHeight="1" x14ac:dyDescent="0.35">
      <c r="A4253" s="10"/>
      <c r="B4253" s="6"/>
      <c r="C4253" s="6"/>
      <c r="D4253" s="11"/>
      <c r="E4253" s="6"/>
      <c r="F4253" s="5"/>
      <c r="G4253" s="5"/>
      <c r="H4253" s="6"/>
      <c r="I4253" s="6"/>
      <c r="J4253" s="5"/>
      <c r="K4253" s="11"/>
      <c r="L4253" s="12"/>
      <c r="M4253" s="12"/>
      <c r="N4253" s="3"/>
      <c r="O4253" s="6"/>
      <c r="P4253" s="3"/>
      <c r="Q4253" s="6"/>
      <c r="R4253" s="6"/>
      <c r="S4253" s="6"/>
      <c r="T4253" s="5"/>
      <c r="U4253" s="5"/>
      <c r="V4253" s="5"/>
      <c r="W4253" s="12"/>
      <c r="X4253" s="5"/>
      <c r="Y4253" s="12"/>
      <c r="Z4253" s="5"/>
      <c r="AA4253" s="5"/>
      <c r="AB4253" s="5"/>
      <c r="AC4253" s="5"/>
      <c r="AD4253" s="5"/>
      <c r="AE4253" s="5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/>
      <c r="AR4253" s="6"/>
      <c r="AS4253" s="6"/>
      <c r="AT4253" s="6"/>
    </row>
    <row r="4254" spans="1:46" ht="15.75" customHeight="1" x14ac:dyDescent="0.35">
      <c r="A4254" s="10"/>
      <c r="B4254" s="6"/>
      <c r="C4254" s="6"/>
      <c r="D4254" s="11"/>
      <c r="E4254" s="6"/>
      <c r="F4254" s="5"/>
      <c r="G4254" s="5"/>
      <c r="H4254" s="6"/>
      <c r="I4254" s="6"/>
      <c r="J4254" s="5"/>
      <c r="K4254" s="11"/>
      <c r="L4254" s="12"/>
      <c r="M4254" s="12"/>
      <c r="N4254" s="3"/>
      <c r="O4254" s="6"/>
      <c r="P4254" s="3"/>
      <c r="Q4254" s="6"/>
      <c r="R4254" s="6"/>
      <c r="S4254" s="6"/>
      <c r="T4254" s="5"/>
      <c r="U4254" s="5"/>
      <c r="V4254" s="5"/>
      <c r="W4254" s="12"/>
      <c r="X4254" s="5"/>
      <c r="Y4254" s="12"/>
      <c r="Z4254" s="5"/>
      <c r="AA4254" s="5"/>
      <c r="AB4254" s="5"/>
      <c r="AC4254" s="5"/>
      <c r="AD4254" s="5"/>
      <c r="AE4254" s="5"/>
      <c r="AF4254" s="6"/>
      <c r="AG4254" s="6"/>
      <c r="AH4254" s="6"/>
      <c r="AI4254" s="6"/>
      <c r="AJ4254" s="6"/>
      <c r="AK4254" s="6"/>
      <c r="AL4254" s="6"/>
      <c r="AM4254" s="6"/>
      <c r="AN4254" s="6"/>
      <c r="AO4254" s="6"/>
      <c r="AP4254" s="6"/>
      <c r="AQ4254" s="6"/>
      <c r="AR4254" s="6"/>
      <c r="AS4254" s="6"/>
      <c r="AT4254" s="6"/>
    </row>
    <row r="4255" spans="1:46" ht="15.75" customHeight="1" x14ac:dyDescent="0.35">
      <c r="A4255" s="10"/>
      <c r="B4255" s="6"/>
      <c r="C4255" s="6"/>
      <c r="D4255" s="11"/>
      <c r="E4255" s="6"/>
      <c r="F4255" s="5"/>
      <c r="G4255" s="5"/>
      <c r="H4255" s="6"/>
      <c r="I4255" s="6"/>
      <c r="J4255" s="5"/>
      <c r="K4255" s="11"/>
      <c r="L4255" s="12"/>
      <c r="M4255" s="12"/>
      <c r="N4255" s="3"/>
      <c r="O4255" s="6"/>
      <c r="P4255" s="3"/>
      <c r="Q4255" s="6"/>
      <c r="R4255" s="6"/>
      <c r="S4255" s="6"/>
      <c r="T4255" s="5"/>
      <c r="U4255" s="5"/>
      <c r="V4255" s="5"/>
      <c r="W4255" s="12"/>
      <c r="X4255" s="5"/>
      <c r="Y4255" s="12"/>
      <c r="Z4255" s="5"/>
      <c r="AA4255" s="5"/>
      <c r="AB4255" s="5"/>
      <c r="AC4255" s="5"/>
      <c r="AD4255" s="5"/>
      <c r="AE4255" s="5"/>
      <c r="AF4255" s="6"/>
      <c r="AG4255" s="6"/>
      <c r="AH4255" s="6"/>
      <c r="AI4255" s="6"/>
      <c r="AJ4255" s="6"/>
      <c r="AK4255" s="6"/>
      <c r="AL4255" s="6"/>
      <c r="AM4255" s="6"/>
      <c r="AN4255" s="6"/>
      <c r="AO4255" s="6"/>
      <c r="AP4255" s="6"/>
      <c r="AQ4255" s="6"/>
      <c r="AR4255" s="6"/>
      <c r="AS4255" s="6"/>
      <c r="AT4255" s="6"/>
    </row>
    <row r="4256" spans="1:46" ht="15.75" customHeight="1" x14ac:dyDescent="0.35">
      <c r="A4256" s="10"/>
      <c r="B4256" s="6"/>
      <c r="C4256" s="6"/>
      <c r="D4256" s="11"/>
      <c r="E4256" s="6"/>
      <c r="F4256" s="5"/>
      <c r="G4256" s="5"/>
      <c r="H4256" s="6"/>
      <c r="I4256" s="6"/>
      <c r="J4256" s="5"/>
      <c r="K4256" s="11"/>
      <c r="L4256" s="12"/>
      <c r="M4256" s="12"/>
      <c r="N4256" s="3"/>
      <c r="O4256" s="6"/>
      <c r="P4256" s="3"/>
      <c r="Q4256" s="6"/>
      <c r="R4256" s="6"/>
      <c r="S4256" s="6"/>
      <c r="T4256" s="5"/>
      <c r="U4256" s="5"/>
      <c r="V4256" s="5"/>
      <c r="W4256" s="12"/>
      <c r="X4256" s="5"/>
      <c r="Y4256" s="12"/>
      <c r="Z4256" s="5"/>
      <c r="AA4256" s="5"/>
      <c r="AB4256" s="5"/>
      <c r="AC4256" s="5"/>
      <c r="AD4256" s="5"/>
      <c r="AE4256" s="5"/>
      <c r="AF4256" s="6"/>
      <c r="AG4256" s="6"/>
      <c r="AH4256" s="6"/>
      <c r="AI4256" s="6"/>
      <c r="AJ4256" s="6"/>
      <c r="AK4256" s="6"/>
      <c r="AL4256" s="6"/>
      <c r="AM4256" s="6"/>
      <c r="AN4256" s="6"/>
      <c r="AO4256" s="6"/>
      <c r="AP4256" s="6"/>
      <c r="AQ4256" s="6"/>
      <c r="AR4256" s="6"/>
      <c r="AS4256" s="6"/>
      <c r="AT4256" s="6"/>
    </row>
    <row r="4257" spans="1:46" ht="15.75" customHeight="1" x14ac:dyDescent="0.35">
      <c r="A4257" s="10"/>
      <c r="B4257" s="6"/>
      <c r="C4257" s="6"/>
      <c r="D4257" s="11"/>
      <c r="E4257" s="6"/>
      <c r="F4257" s="5"/>
      <c r="G4257" s="5"/>
      <c r="H4257" s="6"/>
      <c r="I4257" s="6"/>
      <c r="J4257" s="5"/>
      <c r="K4257" s="11"/>
      <c r="L4257" s="12"/>
      <c r="M4257" s="12"/>
      <c r="N4257" s="3"/>
      <c r="O4257" s="6"/>
      <c r="P4257" s="3"/>
      <c r="Q4257" s="6"/>
      <c r="R4257" s="6"/>
      <c r="S4257" s="6"/>
      <c r="T4257" s="5"/>
      <c r="U4257" s="5"/>
      <c r="V4257" s="5"/>
      <c r="W4257" s="12"/>
      <c r="X4257" s="5"/>
      <c r="Y4257" s="12"/>
      <c r="Z4257" s="5"/>
      <c r="AA4257" s="5"/>
      <c r="AB4257" s="5"/>
      <c r="AC4257" s="5"/>
      <c r="AD4257" s="5"/>
      <c r="AE4257" s="5"/>
      <c r="AF4257" s="6"/>
      <c r="AG4257" s="6"/>
      <c r="AH4257" s="6"/>
      <c r="AI4257" s="6"/>
      <c r="AJ4257" s="6"/>
      <c r="AK4257" s="6"/>
      <c r="AL4257" s="6"/>
      <c r="AM4257" s="6"/>
      <c r="AN4257" s="6"/>
      <c r="AO4257" s="6"/>
      <c r="AP4257" s="6"/>
      <c r="AQ4257" s="6"/>
      <c r="AR4257" s="6"/>
      <c r="AS4257" s="6"/>
      <c r="AT4257" s="6"/>
    </row>
    <row r="4258" spans="1:46" ht="15.75" customHeight="1" x14ac:dyDescent="0.35">
      <c r="A4258" s="10"/>
      <c r="B4258" s="6"/>
      <c r="C4258" s="6"/>
      <c r="D4258" s="11"/>
      <c r="E4258" s="6"/>
      <c r="F4258" s="5"/>
      <c r="G4258" s="5"/>
      <c r="H4258" s="6"/>
      <c r="I4258" s="6"/>
      <c r="J4258" s="5"/>
      <c r="K4258" s="11"/>
      <c r="L4258" s="12"/>
      <c r="M4258" s="12"/>
      <c r="N4258" s="3"/>
      <c r="O4258" s="6"/>
      <c r="P4258" s="3"/>
      <c r="Q4258" s="6"/>
      <c r="R4258" s="6"/>
      <c r="S4258" s="6"/>
      <c r="T4258" s="5"/>
      <c r="U4258" s="5"/>
      <c r="V4258" s="5"/>
      <c r="W4258" s="12"/>
      <c r="X4258" s="5"/>
      <c r="Y4258" s="12"/>
      <c r="Z4258" s="5"/>
      <c r="AA4258" s="5"/>
      <c r="AB4258" s="5"/>
      <c r="AC4258" s="5"/>
      <c r="AD4258" s="5"/>
      <c r="AE4258" s="5"/>
      <c r="AF4258" s="6"/>
      <c r="AG4258" s="6"/>
      <c r="AH4258" s="6"/>
      <c r="AI4258" s="6"/>
      <c r="AJ4258" s="6"/>
      <c r="AK4258" s="6"/>
      <c r="AL4258" s="6"/>
      <c r="AM4258" s="6"/>
      <c r="AN4258" s="6"/>
      <c r="AO4258" s="6"/>
      <c r="AP4258" s="6"/>
      <c r="AQ4258" s="6"/>
      <c r="AR4258" s="6"/>
      <c r="AS4258" s="6"/>
      <c r="AT4258" s="6"/>
    </row>
    <row r="4259" spans="1:46" ht="15.75" customHeight="1" x14ac:dyDescent="0.35">
      <c r="A4259" s="10"/>
      <c r="B4259" s="6"/>
      <c r="C4259" s="6"/>
      <c r="D4259" s="11"/>
      <c r="E4259" s="6"/>
      <c r="F4259" s="5"/>
      <c r="G4259" s="5"/>
      <c r="H4259" s="6"/>
      <c r="I4259" s="6"/>
      <c r="J4259" s="5"/>
      <c r="K4259" s="11"/>
      <c r="L4259" s="12"/>
      <c r="M4259" s="12"/>
      <c r="N4259" s="3"/>
      <c r="O4259" s="6"/>
      <c r="P4259" s="3"/>
      <c r="Q4259" s="6"/>
      <c r="R4259" s="6"/>
      <c r="S4259" s="6"/>
      <c r="T4259" s="5"/>
      <c r="U4259" s="5"/>
      <c r="V4259" s="5"/>
      <c r="W4259" s="12"/>
      <c r="X4259" s="5"/>
      <c r="Y4259" s="12"/>
      <c r="Z4259" s="5"/>
      <c r="AA4259" s="5"/>
      <c r="AB4259" s="5"/>
      <c r="AC4259" s="5"/>
      <c r="AD4259" s="5"/>
      <c r="AE4259" s="5"/>
      <c r="AF4259" s="6"/>
      <c r="AG4259" s="6"/>
      <c r="AH4259" s="6"/>
      <c r="AI4259" s="6"/>
      <c r="AJ4259" s="6"/>
      <c r="AK4259" s="6"/>
      <c r="AL4259" s="6"/>
      <c r="AM4259" s="6"/>
      <c r="AN4259" s="6"/>
      <c r="AO4259" s="6"/>
      <c r="AP4259" s="6"/>
      <c r="AQ4259" s="6"/>
      <c r="AR4259" s="6"/>
      <c r="AS4259" s="6"/>
      <c r="AT4259" s="6"/>
    </row>
    <row r="4260" spans="1:46" ht="15.75" customHeight="1" x14ac:dyDescent="0.35">
      <c r="A4260" s="10"/>
      <c r="B4260" s="6"/>
      <c r="C4260" s="6"/>
      <c r="D4260" s="11"/>
      <c r="E4260" s="6"/>
      <c r="F4260" s="5"/>
      <c r="G4260" s="5"/>
      <c r="H4260" s="6"/>
      <c r="I4260" s="6"/>
      <c r="J4260" s="5"/>
      <c r="K4260" s="11"/>
      <c r="L4260" s="12"/>
      <c r="M4260" s="12"/>
      <c r="N4260" s="3"/>
      <c r="O4260" s="6"/>
      <c r="P4260" s="3"/>
      <c r="Q4260" s="6"/>
      <c r="R4260" s="6"/>
      <c r="S4260" s="6"/>
      <c r="T4260" s="5"/>
      <c r="U4260" s="5"/>
      <c r="V4260" s="5"/>
      <c r="W4260" s="12"/>
      <c r="X4260" s="5"/>
      <c r="Y4260" s="12"/>
      <c r="Z4260" s="5"/>
      <c r="AA4260" s="5"/>
      <c r="AB4260" s="5"/>
      <c r="AC4260" s="5"/>
      <c r="AD4260" s="5"/>
      <c r="AE4260" s="5"/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/>
      <c r="AR4260" s="6"/>
      <c r="AS4260" s="6"/>
      <c r="AT4260" s="6"/>
    </row>
    <row r="4261" spans="1:46" ht="15.75" customHeight="1" x14ac:dyDescent="0.35">
      <c r="A4261" s="10"/>
      <c r="B4261" s="6"/>
      <c r="C4261" s="6"/>
      <c r="D4261" s="11"/>
      <c r="E4261" s="6"/>
      <c r="F4261" s="5"/>
      <c r="G4261" s="5"/>
      <c r="H4261" s="6"/>
      <c r="I4261" s="6"/>
      <c r="J4261" s="5"/>
      <c r="K4261" s="11"/>
      <c r="L4261" s="12"/>
      <c r="M4261" s="12"/>
      <c r="N4261" s="3"/>
      <c r="O4261" s="6"/>
      <c r="P4261" s="3"/>
      <c r="Q4261" s="6"/>
      <c r="R4261" s="6"/>
      <c r="S4261" s="6"/>
      <c r="T4261" s="5"/>
      <c r="U4261" s="5"/>
      <c r="V4261" s="5"/>
      <c r="W4261" s="12"/>
      <c r="X4261" s="5"/>
      <c r="Y4261" s="12"/>
      <c r="Z4261" s="5"/>
      <c r="AA4261" s="5"/>
      <c r="AB4261" s="5"/>
      <c r="AC4261" s="5"/>
      <c r="AD4261" s="5"/>
      <c r="AE4261" s="5"/>
      <c r="AF4261" s="6"/>
      <c r="AG4261" s="6"/>
      <c r="AH4261" s="6"/>
      <c r="AI4261" s="6"/>
      <c r="AJ4261" s="6"/>
      <c r="AK4261" s="6"/>
      <c r="AL4261" s="6"/>
      <c r="AM4261" s="6"/>
      <c r="AN4261" s="6"/>
      <c r="AO4261" s="6"/>
      <c r="AP4261" s="6"/>
      <c r="AQ4261" s="6"/>
      <c r="AR4261" s="6"/>
      <c r="AS4261" s="6"/>
      <c r="AT4261" s="6"/>
    </row>
    <row r="4262" spans="1:46" ht="15.75" customHeight="1" x14ac:dyDescent="0.35">
      <c r="A4262" s="10"/>
      <c r="B4262" s="6"/>
      <c r="C4262" s="6"/>
      <c r="D4262" s="11"/>
      <c r="E4262" s="6"/>
      <c r="F4262" s="5"/>
      <c r="G4262" s="5"/>
      <c r="H4262" s="6"/>
      <c r="I4262" s="6"/>
      <c r="J4262" s="5"/>
      <c r="K4262" s="11"/>
      <c r="L4262" s="12"/>
      <c r="M4262" s="12"/>
      <c r="N4262" s="3"/>
      <c r="O4262" s="6"/>
      <c r="P4262" s="3"/>
      <c r="Q4262" s="6"/>
      <c r="R4262" s="6"/>
      <c r="S4262" s="6"/>
      <c r="T4262" s="5"/>
      <c r="U4262" s="5"/>
      <c r="V4262" s="5"/>
      <c r="W4262" s="12"/>
      <c r="X4262" s="5"/>
      <c r="Y4262" s="12"/>
      <c r="Z4262" s="5"/>
      <c r="AA4262" s="5"/>
      <c r="AB4262" s="5"/>
      <c r="AC4262" s="5"/>
      <c r="AD4262" s="5"/>
      <c r="AE4262" s="5"/>
      <c r="AF4262" s="6"/>
      <c r="AG4262" s="6"/>
      <c r="AH4262" s="6"/>
      <c r="AI4262" s="6"/>
      <c r="AJ4262" s="6"/>
      <c r="AK4262" s="6"/>
      <c r="AL4262" s="6"/>
      <c r="AM4262" s="6"/>
      <c r="AN4262" s="6"/>
      <c r="AO4262" s="6"/>
      <c r="AP4262" s="6"/>
      <c r="AQ4262" s="6"/>
      <c r="AR4262" s="6"/>
      <c r="AS4262" s="6"/>
      <c r="AT4262" s="6"/>
    </row>
    <row r="4263" spans="1:46" ht="15.75" customHeight="1" x14ac:dyDescent="0.35">
      <c r="A4263" s="10"/>
      <c r="B4263" s="6"/>
      <c r="C4263" s="6"/>
      <c r="D4263" s="11"/>
      <c r="E4263" s="6"/>
      <c r="F4263" s="5"/>
      <c r="G4263" s="5"/>
      <c r="H4263" s="6"/>
      <c r="I4263" s="6"/>
      <c r="J4263" s="5"/>
      <c r="K4263" s="11"/>
      <c r="L4263" s="12"/>
      <c r="M4263" s="12"/>
      <c r="N4263" s="3"/>
      <c r="O4263" s="6"/>
      <c r="P4263" s="3"/>
      <c r="Q4263" s="6"/>
      <c r="R4263" s="6"/>
      <c r="S4263" s="6"/>
      <c r="T4263" s="5"/>
      <c r="U4263" s="5"/>
      <c r="V4263" s="5"/>
      <c r="W4263" s="12"/>
      <c r="X4263" s="5"/>
      <c r="Y4263" s="12"/>
      <c r="Z4263" s="5"/>
      <c r="AA4263" s="5"/>
      <c r="AB4263" s="5"/>
      <c r="AC4263" s="5"/>
      <c r="AD4263" s="5"/>
      <c r="AE4263" s="5"/>
      <c r="AF4263" s="6"/>
      <c r="AG4263" s="6"/>
      <c r="AH4263" s="6"/>
      <c r="AI4263" s="6"/>
      <c r="AJ4263" s="6"/>
      <c r="AK4263" s="6"/>
      <c r="AL4263" s="6"/>
      <c r="AM4263" s="6"/>
      <c r="AN4263" s="6"/>
      <c r="AO4263" s="6"/>
      <c r="AP4263" s="6"/>
      <c r="AQ4263" s="6"/>
      <c r="AR4263" s="6"/>
      <c r="AS4263" s="6"/>
      <c r="AT4263" s="6"/>
    </row>
    <row r="4264" spans="1:46" ht="15.75" customHeight="1" x14ac:dyDescent="0.35">
      <c r="A4264" s="10"/>
      <c r="B4264" s="6"/>
      <c r="C4264" s="6"/>
      <c r="D4264" s="11"/>
      <c r="E4264" s="6"/>
      <c r="F4264" s="5"/>
      <c r="G4264" s="5"/>
      <c r="H4264" s="6"/>
      <c r="I4264" s="6"/>
      <c r="J4264" s="5"/>
      <c r="K4264" s="11"/>
      <c r="L4264" s="12"/>
      <c r="M4264" s="12"/>
      <c r="N4264" s="3"/>
      <c r="O4264" s="6"/>
      <c r="P4264" s="3"/>
      <c r="Q4264" s="6"/>
      <c r="R4264" s="6"/>
      <c r="S4264" s="6"/>
      <c r="T4264" s="5"/>
      <c r="U4264" s="5"/>
      <c r="V4264" s="5"/>
      <c r="W4264" s="12"/>
      <c r="X4264" s="5"/>
      <c r="Y4264" s="12"/>
      <c r="Z4264" s="5"/>
      <c r="AA4264" s="5"/>
      <c r="AB4264" s="5"/>
      <c r="AC4264" s="5"/>
      <c r="AD4264" s="5"/>
      <c r="AE4264" s="5"/>
      <c r="AF4264" s="6"/>
      <c r="AG4264" s="6"/>
      <c r="AH4264" s="6"/>
      <c r="AI4264" s="6"/>
      <c r="AJ4264" s="6"/>
      <c r="AK4264" s="6"/>
      <c r="AL4264" s="6"/>
      <c r="AM4264" s="6"/>
      <c r="AN4264" s="6"/>
      <c r="AO4264" s="6"/>
      <c r="AP4264" s="6"/>
      <c r="AQ4264" s="6"/>
      <c r="AR4264" s="6"/>
      <c r="AS4264" s="6"/>
      <c r="AT4264" s="6"/>
    </row>
    <row r="4265" spans="1:46" ht="15.75" customHeight="1" x14ac:dyDescent="0.35">
      <c r="A4265" s="10"/>
      <c r="B4265" s="6"/>
      <c r="C4265" s="6"/>
      <c r="D4265" s="11"/>
      <c r="E4265" s="6"/>
      <c r="F4265" s="5"/>
      <c r="G4265" s="5"/>
      <c r="H4265" s="6"/>
      <c r="I4265" s="6"/>
      <c r="J4265" s="5"/>
      <c r="K4265" s="11"/>
      <c r="L4265" s="12"/>
      <c r="M4265" s="12"/>
      <c r="N4265" s="3"/>
      <c r="O4265" s="6"/>
      <c r="P4265" s="3"/>
      <c r="Q4265" s="6"/>
      <c r="R4265" s="6"/>
      <c r="S4265" s="6"/>
      <c r="T4265" s="5"/>
      <c r="U4265" s="5"/>
      <c r="V4265" s="5"/>
      <c r="W4265" s="12"/>
      <c r="X4265" s="5"/>
      <c r="Y4265" s="12"/>
      <c r="Z4265" s="5"/>
      <c r="AA4265" s="5"/>
      <c r="AB4265" s="5"/>
      <c r="AC4265" s="5"/>
      <c r="AD4265" s="5"/>
      <c r="AE4265" s="5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</row>
    <row r="4266" spans="1:46" ht="15.75" customHeight="1" x14ac:dyDescent="0.35">
      <c r="A4266" s="10"/>
      <c r="B4266" s="6"/>
      <c r="C4266" s="6"/>
      <c r="D4266" s="11"/>
      <c r="E4266" s="6"/>
      <c r="F4266" s="5"/>
      <c r="G4266" s="5"/>
      <c r="H4266" s="6"/>
      <c r="I4266" s="6"/>
      <c r="J4266" s="5"/>
      <c r="K4266" s="11"/>
      <c r="L4266" s="12"/>
      <c r="M4266" s="12"/>
      <c r="N4266" s="3"/>
      <c r="O4266" s="6"/>
      <c r="P4266" s="3"/>
      <c r="Q4266" s="6"/>
      <c r="R4266" s="6"/>
      <c r="S4266" s="6"/>
      <c r="T4266" s="5"/>
      <c r="U4266" s="5"/>
      <c r="V4266" s="5"/>
      <c r="W4266" s="12"/>
      <c r="X4266" s="5"/>
      <c r="Y4266" s="12"/>
      <c r="Z4266" s="5"/>
      <c r="AA4266" s="5"/>
      <c r="AB4266" s="5"/>
      <c r="AC4266" s="5"/>
      <c r="AD4266" s="5"/>
      <c r="AE4266" s="5"/>
      <c r="AF4266" s="6"/>
      <c r="AG4266" s="6"/>
      <c r="AH4266" s="6"/>
      <c r="AI4266" s="6"/>
      <c r="AJ4266" s="6"/>
      <c r="AK4266" s="6"/>
      <c r="AL4266" s="6"/>
      <c r="AM4266" s="6"/>
      <c r="AN4266" s="6"/>
      <c r="AO4266" s="6"/>
      <c r="AP4266" s="6"/>
      <c r="AQ4266" s="6"/>
      <c r="AR4266" s="6"/>
      <c r="AS4266" s="6"/>
      <c r="AT4266" s="6"/>
    </row>
    <row r="4267" spans="1:46" ht="15.75" customHeight="1" x14ac:dyDescent="0.35">
      <c r="A4267" s="10"/>
      <c r="B4267" s="6"/>
      <c r="C4267" s="6"/>
      <c r="D4267" s="11"/>
      <c r="E4267" s="6"/>
      <c r="F4267" s="5"/>
      <c r="G4267" s="5"/>
      <c r="H4267" s="6"/>
      <c r="I4267" s="6"/>
      <c r="J4267" s="5"/>
      <c r="K4267" s="11"/>
      <c r="L4267" s="12"/>
      <c r="M4267" s="12"/>
      <c r="N4267" s="3"/>
      <c r="O4267" s="6"/>
      <c r="P4267" s="3"/>
      <c r="Q4267" s="6"/>
      <c r="R4267" s="6"/>
      <c r="S4267" s="6"/>
      <c r="T4267" s="5"/>
      <c r="U4267" s="5"/>
      <c r="V4267" s="5"/>
      <c r="W4267" s="12"/>
      <c r="X4267" s="5"/>
      <c r="Y4267" s="12"/>
      <c r="Z4267" s="5"/>
      <c r="AA4267" s="5"/>
      <c r="AB4267" s="5"/>
      <c r="AC4267" s="5"/>
      <c r="AD4267" s="5"/>
      <c r="AE4267" s="5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  <c r="AS4267" s="6"/>
      <c r="AT4267" s="6"/>
    </row>
    <row r="4268" spans="1:46" ht="15.75" customHeight="1" x14ac:dyDescent="0.35">
      <c r="A4268" s="10"/>
      <c r="B4268" s="6"/>
      <c r="C4268" s="6"/>
      <c r="D4268" s="11"/>
      <c r="E4268" s="6"/>
      <c r="F4268" s="5"/>
      <c r="G4268" s="5"/>
      <c r="H4268" s="6"/>
      <c r="I4268" s="6"/>
      <c r="J4268" s="5"/>
      <c r="K4268" s="11"/>
      <c r="L4268" s="12"/>
      <c r="M4268" s="12"/>
      <c r="N4268" s="3"/>
      <c r="O4268" s="6"/>
      <c r="P4268" s="3"/>
      <c r="Q4268" s="6"/>
      <c r="R4268" s="6"/>
      <c r="S4268" s="6"/>
      <c r="T4268" s="5"/>
      <c r="U4268" s="5"/>
      <c r="V4268" s="5"/>
      <c r="W4268" s="12"/>
      <c r="X4268" s="5"/>
      <c r="Y4268" s="12"/>
      <c r="Z4268" s="5"/>
      <c r="AA4268" s="5"/>
      <c r="AB4268" s="5"/>
      <c r="AC4268" s="5"/>
      <c r="AD4268" s="5"/>
      <c r="AE4268" s="5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  <c r="AS4268" s="6"/>
      <c r="AT4268" s="6"/>
    </row>
    <row r="4269" spans="1:46" ht="15.75" customHeight="1" x14ac:dyDescent="0.35">
      <c r="A4269" s="10"/>
      <c r="B4269" s="6"/>
      <c r="C4269" s="6"/>
      <c r="D4269" s="11"/>
      <c r="E4269" s="6"/>
      <c r="F4269" s="5"/>
      <c r="G4269" s="5"/>
      <c r="H4269" s="6"/>
      <c r="I4269" s="6"/>
      <c r="J4269" s="5"/>
      <c r="K4269" s="11"/>
      <c r="L4269" s="12"/>
      <c r="M4269" s="12"/>
      <c r="N4269" s="3"/>
      <c r="O4269" s="6"/>
      <c r="P4269" s="3"/>
      <c r="Q4269" s="6"/>
      <c r="R4269" s="6"/>
      <c r="S4269" s="6"/>
      <c r="T4269" s="5"/>
      <c r="U4269" s="5"/>
      <c r="V4269" s="5"/>
      <c r="W4269" s="12"/>
      <c r="X4269" s="5"/>
      <c r="Y4269" s="12"/>
      <c r="Z4269" s="5"/>
      <c r="AA4269" s="5"/>
      <c r="AB4269" s="5"/>
      <c r="AC4269" s="5"/>
      <c r="AD4269" s="5"/>
      <c r="AE4269" s="5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</row>
    <row r="4270" spans="1:46" ht="15.75" customHeight="1" x14ac:dyDescent="0.35">
      <c r="A4270" s="10"/>
      <c r="B4270" s="6"/>
      <c r="C4270" s="6"/>
      <c r="D4270" s="11"/>
      <c r="E4270" s="6"/>
      <c r="F4270" s="5"/>
      <c r="G4270" s="5"/>
      <c r="H4270" s="6"/>
      <c r="I4270" s="6"/>
      <c r="J4270" s="5"/>
      <c r="K4270" s="11"/>
      <c r="L4270" s="12"/>
      <c r="M4270" s="12"/>
      <c r="N4270" s="3"/>
      <c r="O4270" s="6"/>
      <c r="P4270" s="3"/>
      <c r="Q4270" s="6"/>
      <c r="R4270" s="6"/>
      <c r="S4270" s="6"/>
      <c r="T4270" s="5"/>
      <c r="U4270" s="5"/>
      <c r="V4270" s="5"/>
      <c r="W4270" s="12"/>
      <c r="X4270" s="5"/>
      <c r="Y4270" s="12"/>
      <c r="Z4270" s="5"/>
      <c r="AA4270" s="5"/>
      <c r="AB4270" s="5"/>
      <c r="AC4270" s="5"/>
      <c r="AD4270" s="5"/>
      <c r="AE4270" s="5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</row>
    <row r="4271" spans="1:46" ht="15.75" customHeight="1" x14ac:dyDescent="0.35">
      <c r="A4271" s="10"/>
      <c r="B4271" s="6"/>
      <c r="C4271" s="6"/>
      <c r="D4271" s="11"/>
      <c r="E4271" s="6"/>
      <c r="F4271" s="5"/>
      <c r="G4271" s="5"/>
      <c r="H4271" s="6"/>
      <c r="I4271" s="6"/>
      <c r="J4271" s="5"/>
      <c r="K4271" s="11"/>
      <c r="L4271" s="12"/>
      <c r="M4271" s="12"/>
      <c r="N4271" s="3"/>
      <c r="O4271" s="6"/>
      <c r="P4271" s="3"/>
      <c r="Q4271" s="6"/>
      <c r="R4271" s="6"/>
      <c r="S4271" s="6"/>
      <c r="T4271" s="5"/>
      <c r="U4271" s="5"/>
      <c r="V4271" s="5"/>
      <c r="W4271" s="12"/>
      <c r="X4271" s="5"/>
      <c r="Y4271" s="12"/>
      <c r="Z4271" s="5"/>
      <c r="AA4271" s="5"/>
      <c r="AB4271" s="5"/>
      <c r="AC4271" s="5"/>
      <c r="AD4271" s="5"/>
      <c r="AE4271" s="5"/>
      <c r="AF4271" s="6"/>
      <c r="AG4271" s="6"/>
      <c r="AH4271" s="6"/>
      <c r="AI4271" s="6"/>
      <c r="AJ4271" s="6"/>
      <c r="AK4271" s="6"/>
      <c r="AL4271" s="6"/>
      <c r="AM4271" s="6"/>
      <c r="AN4271" s="6"/>
      <c r="AO4271" s="6"/>
      <c r="AP4271" s="6"/>
      <c r="AQ4271" s="6"/>
      <c r="AR4271" s="6"/>
      <c r="AS4271" s="6"/>
      <c r="AT4271" s="6"/>
    </row>
    <row r="4272" spans="1:46" ht="15.75" customHeight="1" x14ac:dyDescent="0.35">
      <c r="A4272" s="10"/>
      <c r="B4272" s="6"/>
      <c r="C4272" s="6"/>
      <c r="D4272" s="11"/>
      <c r="E4272" s="6"/>
      <c r="F4272" s="5"/>
      <c r="G4272" s="5"/>
      <c r="H4272" s="6"/>
      <c r="I4272" s="6"/>
      <c r="J4272" s="5"/>
      <c r="K4272" s="11"/>
      <c r="L4272" s="12"/>
      <c r="M4272" s="12"/>
      <c r="N4272" s="3"/>
      <c r="O4272" s="6"/>
      <c r="P4272" s="3"/>
      <c r="Q4272" s="6"/>
      <c r="R4272" s="6"/>
      <c r="S4272" s="6"/>
      <c r="T4272" s="5"/>
      <c r="U4272" s="5"/>
      <c r="V4272" s="5"/>
      <c r="W4272" s="12"/>
      <c r="X4272" s="5"/>
      <c r="Y4272" s="12"/>
      <c r="Z4272" s="5"/>
      <c r="AA4272" s="5"/>
      <c r="AB4272" s="5"/>
      <c r="AC4272" s="5"/>
      <c r="AD4272" s="5"/>
      <c r="AE4272" s="5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</row>
    <row r="4273" spans="1:46" ht="15.75" customHeight="1" x14ac:dyDescent="0.35">
      <c r="A4273" s="10"/>
      <c r="B4273" s="6"/>
      <c r="C4273" s="6"/>
      <c r="D4273" s="11"/>
      <c r="E4273" s="6"/>
      <c r="F4273" s="5"/>
      <c r="G4273" s="5"/>
      <c r="H4273" s="6"/>
      <c r="I4273" s="6"/>
      <c r="J4273" s="5"/>
      <c r="K4273" s="11"/>
      <c r="L4273" s="12"/>
      <c r="M4273" s="12"/>
      <c r="N4273" s="3"/>
      <c r="O4273" s="6"/>
      <c r="P4273" s="3"/>
      <c r="Q4273" s="6"/>
      <c r="R4273" s="6"/>
      <c r="S4273" s="6"/>
      <c r="T4273" s="5"/>
      <c r="U4273" s="5"/>
      <c r="V4273" s="5"/>
      <c r="W4273" s="12"/>
      <c r="X4273" s="5"/>
      <c r="Y4273" s="12"/>
      <c r="Z4273" s="5"/>
      <c r="AA4273" s="5"/>
      <c r="AB4273" s="5"/>
      <c r="AC4273" s="5"/>
      <c r="AD4273" s="5"/>
      <c r="AE4273" s="5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</row>
    <row r="4274" spans="1:46" ht="15.75" customHeight="1" x14ac:dyDescent="0.35">
      <c r="A4274" s="10"/>
      <c r="B4274" s="6"/>
      <c r="C4274" s="6"/>
      <c r="D4274" s="11"/>
      <c r="E4274" s="6"/>
      <c r="F4274" s="5"/>
      <c r="G4274" s="5"/>
      <c r="H4274" s="6"/>
      <c r="I4274" s="6"/>
      <c r="J4274" s="5"/>
      <c r="K4274" s="11"/>
      <c r="L4274" s="12"/>
      <c r="M4274" s="12"/>
      <c r="N4274" s="3"/>
      <c r="O4274" s="6"/>
      <c r="P4274" s="3"/>
      <c r="Q4274" s="6"/>
      <c r="R4274" s="6"/>
      <c r="S4274" s="6"/>
      <c r="T4274" s="5"/>
      <c r="U4274" s="5"/>
      <c r="V4274" s="5"/>
      <c r="W4274" s="12"/>
      <c r="X4274" s="5"/>
      <c r="Y4274" s="12"/>
      <c r="Z4274" s="5"/>
      <c r="AA4274" s="5"/>
      <c r="AB4274" s="5"/>
      <c r="AC4274" s="5"/>
      <c r="AD4274" s="5"/>
      <c r="AE4274" s="5"/>
      <c r="AF4274" s="6"/>
      <c r="AG4274" s="6"/>
      <c r="AH4274" s="6"/>
      <c r="AI4274" s="6"/>
      <c r="AJ4274" s="6"/>
      <c r="AK4274" s="6"/>
      <c r="AL4274" s="6"/>
      <c r="AM4274" s="6"/>
      <c r="AN4274" s="6"/>
      <c r="AO4274" s="6"/>
      <c r="AP4274" s="6"/>
      <c r="AQ4274" s="6"/>
      <c r="AR4274" s="6"/>
      <c r="AS4274" s="6"/>
      <c r="AT4274" s="6"/>
    </row>
    <row r="4275" spans="1:46" ht="15.75" customHeight="1" x14ac:dyDescent="0.35">
      <c r="A4275" s="10"/>
      <c r="B4275" s="6"/>
      <c r="C4275" s="6"/>
      <c r="D4275" s="11"/>
      <c r="E4275" s="6"/>
      <c r="F4275" s="5"/>
      <c r="G4275" s="5"/>
      <c r="H4275" s="6"/>
      <c r="I4275" s="6"/>
      <c r="J4275" s="5"/>
      <c r="K4275" s="11"/>
      <c r="L4275" s="12"/>
      <c r="M4275" s="12"/>
      <c r="N4275" s="3"/>
      <c r="O4275" s="6"/>
      <c r="P4275" s="3"/>
      <c r="Q4275" s="6"/>
      <c r="R4275" s="6"/>
      <c r="S4275" s="6"/>
      <c r="T4275" s="5"/>
      <c r="U4275" s="5"/>
      <c r="V4275" s="5"/>
      <c r="W4275" s="12"/>
      <c r="X4275" s="5"/>
      <c r="Y4275" s="12"/>
      <c r="Z4275" s="5"/>
      <c r="AA4275" s="5"/>
      <c r="AB4275" s="5"/>
      <c r="AC4275" s="5"/>
      <c r="AD4275" s="5"/>
      <c r="AE4275" s="5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</row>
    <row r="4276" spans="1:46" ht="15.75" customHeight="1" x14ac:dyDescent="0.35">
      <c r="A4276" s="10"/>
      <c r="B4276" s="6"/>
      <c r="C4276" s="6"/>
      <c r="D4276" s="11"/>
      <c r="E4276" s="6"/>
      <c r="F4276" s="5"/>
      <c r="G4276" s="5"/>
      <c r="H4276" s="6"/>
      <c r="I4276" s="6"/>
      <c r="J4276" s="5"/>
      <c r="K4276" s="11"/>
      <c r="L4276" s="12"/>
      <c r="M4276" s="12"/>
      <c r="N4276" s="3"/>
      <c r="O4276" s="6"/>
      <c r="P4276" s="3"/>
      <c r="Q4276" s="6"/>
      <c r="R4276" s="6"/>
      <c r="S4276" s="6"/>
      <c r="T4276" s="5"/>
      <c r="U4276" s="5"/>
      <c r="V4276" s="5"/>
      <c r="W4276" s="12"/>
      <c r="X4276" s="5"/>
      <c r="Y4276" s="12"/>
      <c r="Z4276" s="5"/>
      <c r="AA4276" s="5"/>
      <c r="AB4276" s="5"/>
      <c r="AC4276" s="5"/>
      <c r="AD4276" s="5"/>
      <c r="AE4276" s="5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  <c r="AS4276" s="6"/>
      <c r="AT4276" s="6"/>
    </row>
    <row r="4277" spans="1:46" ht="15.75" customHeight="1" x14ac:dyDescent="0.35">
      <c r="A4277" s="10"/>
      <c r="B4277" s="6"/>
      <c r="C4277" s="6"/>
      <c r="D4277" s="11"/>
      <c r="E4277" s="6"/>
      <c r="F4277" s="5"/>
      <c r="G4277" s="5"/>
      <c r="H4277" s="6"/>
      <c r="I4277" s="6"/>
      <c r="J4277" s="5"/>
      <c r="K4277" s="11"/>
      <c r="L4277" s="12"/>
      <c r="M4277" s="12"/>
      <c r="N4277" s="3"/>
      <c r="O4277" s="6"/>
      <c r="P4277" s="3"/>
      <c r="Q4277" s="6"/>
      <c r="R4277" s="6"/>
      <c r="S4277" s="6"/>
      <c r="T4277" s="5"/>
      <c r="U4277" s="5"/>
      <c r="V4277" s="5"/>
      <c r="W4277" s="12"/>
      <c r="X4277" s="5"/>
      <c r="Y4277" s="12"/>
      <c r="Z4277" s="5"/>
      <c r="AA4277" s="5"/>
      <c r="AB4277" s="5"/>
      <c r="AC4277" s="5"/>
      <c r="AD4277" s="5"/>
      <c r="AE4277" s="5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</row>
    <row r="4278" spans="1:46" ht="15.75" customHeight="1" x14ac:dyDescent="0.35">
      <c r="A4278" s="10"/>
      <c r="B4278" s="6"/>
      <c r="C4278" s="6"/>
      <c r="D4278" s="11"/>
      <c r="E4278" s="6"/>
      <c r="F4278" s="5"/>
      <c r="G4278" s="5"/>
      <c r="H4278" s="6"/>
      <c r="I4278" s="6"/>
      <c r="J4278" s="5"/>
      <c r="K4278" s="11"/>
      <c r="L4278" s="12"/>
      <c r="M4278" s="12"/>
      <c r="N4278" s="3"/>
      <c r="O4278" s="6"/>
      <c r="P4278" s="3"/>
      <c r="Q4278" s="6"/>
      <c r="R4278" s="6"/>
      <c r="S4278" s="6"/>
      <c r="T4278" s="5"/>
      <c r="U4278" s="5"/>
      <c r="V4278" s="5"/>
      <c r="W4278" s="12"/>
      <c r="X4278" s="5"/>
      <c r="Y4278" s="12"/>
      <c r="Z4278" s="5"/>
      <c r="AA4278" s="5"/>
      <c r="AB4278" s="5"/>
      <c r="AC4278" s="5"/>
      <c r="AD4278" s="5"/>
      <c r="AE4278" s="5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  <c r="AS4278" s="6"/>
      <c r="AT4278" s="6"/>
    </row>
    <row r="4279" spans="1:46" ht="15.75" customHeight="1" x14ac:dyDescent="0.35">
      <c r="A4279" s="10"/>
      <c r="B4279" s="6"/>
      <c r="C4279" s="6"/>
      <c r="D4279" s="11"/>
      <c r="E4279" s="6"/>
      <c r="F4279" s="5"/>
      <c r="G4279" s="5"/>
      <c r="H4279" s="6"/>
      <c r="I4279" s="6"/>
      <c r="J4279" s="5"/>
      <c r="K4279" s="11"/>
      <c r="L4279" s="12"/>
      <c r="M4279" s="12"/>
      <c r="N4279" s="3"/>
      <c r="O4279" s="6"/>
      <c r="P4279" s="3"/>
      <c r="Q4279" s="6"/>
      <c r="R4279" s="6"/>
      <c r="S4279" s="6"/>
      <c r="T4279" s="5"/>
      <c r="U4279" s="5"/>
      <c r="V4279" s="5"/>
      <c r="W4279" s="12"/>
      <c r="X4279" s="5"/>
      <c r="Y4279" s="12"/>
      <c r="Z4279" s="5"/>
      <c r="AA4279" s="5"/>
      <c r="AB4279" s="5"/>
      <c r="AC4279" s="5"/>
      <c r="AD4279" s="5"/>
      <c r="AE4279" s="5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</row>
    <row r="4280" spans="1:46" ht="15.75" customHeight="1" x14ac:dyDescent="0.35">
      <c r="A4280" s="10"/>
      <c r="B4280" s="6"/>
      <c r="C4280" s="6"/>
      <c r="D4280" s="11"/>
      <c r="E4280" s="6"/>
      <c r="F4280" s="5"/>
      <c r="G4280" s="5"/>
      <c r="H4280" s="6"/>
      <c r="I4280" s="6"/>
      <c r="J4280" s="5"/>
      <c r="K4280" s="11"/>
      <c r="L4280" s="12"/>
      <c r="M4280" s="12"/>
      <c r="N4280" s="3"/>
      <c r="O4280" s="6"/>
      <c r="P4280" s="3"/>
      <c r="Q4280" s="6"/>
      <c r="R4280" s="6"/>
      <c r="S4280" s="6"/>
      <c r="T4280" s="5"/>
      <c r="U4280" s="5"/>
      <c r="V4280" s="5"/>
      <c r="W4280" s="12"/>
      <c r="X4280" s="5"/>
      <c r="Y4280" s="12"/>
      <c r="Z4280" s="5"/>
      <c r="AA4280" s="5"/>
      <c r="AB4280" s="5"/>
      <c r="AC4280" s="5"/>
      <c r="AD4280" s="5"/>
      <c r="AE4280" s="5"/>
      <c r="AF4280" s="6"/>
      <c r="AG4280" s="6"/>
      <c r="AH4280" s="6"/>
      <c r="AI4280" s="6"/>
      <c r="AJ4280" s="6"/>
      <c r="AK4280" s="6"/>
      <c r="AL4280" s="6"/>
      <c r="AM4280" s="6"/>
      <c r="AN4280" s="6"/>
      <c r="AO4280" s="6"/>
      <c r="AP4280" s="6"/>
      <c r="AQ4280" s="6"/>
      <c r="AR4280" s="6"/>
      <c r="AS4280" s="6"/>
      <c r="AT4280" s="6"/>
    </row>
    <row r="4281" spans="1:46" ht="15.75" customHeight="1" x14ac:dyDescent="0.35">
      <c r="A4281" s="10"/>
      <c r="B4281" s="6"/>
      <c r="C4281" s="6"/>
      <c r="D4281" s="11"/>
      <c r="E4281" s="6"/>
      <c r="F4281" s="5"/>
      <c r="G4281" s="5"/>
      <c r="H4281" s="6"/>
      <c r="I4281" s="6"/>
      <c r="J4281" s="5"/>
      <c r="K4281" s="11"/>
      <c r="L4281" s="12"/>
      <c r="M4281" s="12"/>
      <c r="N4281" s="3"/>
      <c r="O4281" s="6"/>
      <c r="P4281" s="3"/>
      <c r="Q4281" s="6"/>
      <c r="R4281" s="6"/>
      <c r="S4281" s="6"/>
      <c r="T4281" s="5"/>
      <c r="U4281" s="5"/>
      <c r="V4281" s="5"/>
      <c r="W4281" s="12"/>
      <c r="X4281" s="5"/>
      <c r="Y4281" s="12"/>
      <c r="Z4281" s="5"/>
      <c r="AA4281" s="5"/>
      <c r="AB4281" s="5"/>
      <c r="AC4281" s="5"/>
      <c r="AD4281" s="5"/>
      <c r="AE4281" s="5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</row>
    <row r="4282" spans="1:46" ht="15.75" customHeight="1" x14ac:dyDescent="0.35">
      <c r="A4282" s="10"/>
      <c r="B4282" s="6"/>
      <c r="C4282" s="6"/>
      <c r="D4282" s="11"/>
      <c r="E4282" s="6"/>
      <c r="F4282" s="5"/>
      <c r="G4282" s="5"/>
      <c r="H4282" s="6"/>
      <c r="I4282" s="6"/>
      <c r="J4282" s="5"/>
      <c r="K4282" s="11"/>
      <c r="L4282" s="12"/>
      <c r="M4282" s="12"/>
      <c r="N4282" s="3"/>
      <c r="O4282" s="6"/>
      <c r="P4282" s="3"/>
      <c r="Q4282" s="6"/>
      <c r="R4282" s="6"/>
      <c r="S4282" s="6"/>
      <c r="T4282" s="5"/>
      <c r="U4282" s="5"/>
      <c r="V4282" s="5"/>
      <c r="W4282" s="12"/>
      <c r="X4282" s="5"/>
      <c r="Y4282" s="12"/>
      <c r="Z4282" s="5"/>
      <c r="AA4282" s="5"/>
      <c r="AB4282" s="5"/>
      <c r="AC4282" s="5"/>
      <c r="AD4282" s="5"/>
      <c r="AE4282" s="5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</row>
    <row r="4283" spans="1:46" ht="15.75" customHeight="1" x14ac:dyDescent="0.35">
      <c r="A4283" s="10"/>
      <c r="B4283" s="6"/>
      <c r="C4283" s="6"/>
      <c r="D4283" s="11"/>
      <c r="E4283" s="6"/>
      <c r="F4283" s="5"/>
      <c r="G4283" s="5"/>
      <c r="H4283" s="6"/>
      <c r="I4283" s="6"/>
      <c r="J4283" s="5"/>
      <c r="K4283" s="11"/>
      <c r="L4283" s="12"/>
      <c r="M4283" s="12"/>
      <c r="N4283" s="3"/>
      <c r="O4283" s="6"/>
      <c r="P4283" s="3"/>
      <c r="Q4283" s="6"/>
      <c r="R4283" s="6"/>
      <c r="S4283" s="6"/>
      <c r="T4283" s="5"/>
      <c r="U4283" s="5"/>
      <c r="V4283" s="5"/>
      <c r="W4283" s="12"/>
      <c r="X4283" s="5"/>
      <c r="Y4283" s="12"/>
      <c r="Z4283" s="5"/>
      <c r="AA4283" s="5"/>
      <c r="AB4283" s="5"/>
      <c r="AC4283" s="5"/>
      <c r="AD4283" s="5"/>
      <c r="AE4283" s="5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</row>
    <row r="4284" spans="1:46" ht="15.75" customHeight="1" x14ac:dyDescent="0.35">
      <c r="A4284" s="10"/>
      <c r="B4284" s="6"/>
      <c r="C4284" s="6"/>
      <c r="D4284" s="11"/>
      <c r="E4284" s="6"/>
      <c r="F4284" s="5"/>
      <c r="G4284" s="5"/>
      <c r="H4284" s="6"/>
      <c r="I4284" s="6"/>
      <c r="J4284" s="5"/>
      <c r="K4284" s="11"/>
      <c r="L4284" s="12"/>
      <c r="M4284" s="12"/>
      <c r="N4284" s="3"/>
      <c r="O4284" s="6"/>
      <c r="P4284" s="3"/>
      <c r="Q4284" s="6"/>
      <c r="R4284" s="6"/>
      <c r="S4284" s="6"/>
      <c r="T4284" s="5"/>
      <c r="U4284" s="5"/>
      <c r="V4284" s="5"/>
      <c r="W4284" s="12"/>
      <c r="X4284" s="5"/>
      <c r="Y4284" s="12"/>
      <c r="Z4284" s="5"/>
      <c r="AA4284" s="5"/>
      <c r="AB4284" s="5"/>
      <c r="AC4284" s="5"/>
      <c r="AD4284" s="5"/>
      <c r="AE4284" s="5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</row>
    <row r="4285" spans="1:46" ht="15.75" customHeight="1" x14ac:dyDescent="0.35">
      <c r="A4285" s="10"/>
      <c r="B4285" s="6"/>
      <c r="C4285" s="6"/>
      <c r="D4285" s="11"/>
      <c r="E4285" s="6"/>
      <c r="F4285" s="5"/>
      <c r="G4285" s="5"/>
      <c r="H4285" s="6"/>
      <c r="I4285" s="6"/>
      <c r="J4285" s="5"/>
      <c r="K4285" s="11"/>
      <c r="L4285" s="12"/>
      <c r="M4285" s="12"/>
      <c r="N4285" s="3"/>
      <c r="O4285" s="6"/>
      <c r="P4285" s="3"/>
      <c r="Q4285" s="6"/>
      <c r="R4285" s="6"/>
      <c r="S4285" s="6"/>
      <c r="T4285" s="5"/>
      <c r="U4285" s="5"/>
      <c r="V4285" s="5"/>
      <c r="W4285" s="12"/>
      <c r="X4285" s="5"/>
      <c r="Y4285" s="12"/>
      <c r="Z4285" s="5"/>
      <c r="AA4285" s="5"/>
      <c r="AB4285" s="5"/>
      <c r="AC4285" s="5"/>
      <c r="AD4285" s="5"/>
      <c r="AE4285" s="5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</row>
    <row r="4286" spans="1:46" ht="15.75" customHeight="1" x14ac:dyDescent="0.35">
      <c r="A4286" s="10"/>
      <c r="B4286" s="6"/>
      <c r="C4286" s="6"/>
      <c r="D4286" s="11"/>
      <c r="E4286" s="6"/>
      <c r="F4286" s="5"/>
      <c r="G4286" s="5"/>
      <c r="H4286" s="6"/>
      <c r="I4286" s="6"/>
      <c r="J4286" s="5"/>
      <c r="K4286" s="11"/>
      <c r="L4286" s="12"/>
      <c r="M4286" s="12"/>
      <c r="N4286" s="3"/>
      <c r="O4286" s="6"/>
      <c r="P4286" s="3"/>
      <c r="Q4286" s="6"/>
      <c r="R4286" s="6"/>
      <c r="S4286" s="6"/>
      <c r="T4286" s="5"/>
      <c r="U4286" s="5"/>
      <c r="V4286" s="5"/>
      <c r="W4286" s="12"/>
      <c r="X4286" s="5"/>
      <c r="Y4286" s="12"/>
      <c r="Z4286" s="5"/>
      <c r="AA4286" s="5"/>
      <c r="AB4286" s="5"/>
      <c r="AC4286" s="5"/>
      <c r="AD4286" s="5"/>
      <c r="AE4286" s="5"/>
      <c r="AF4286" s="6"/>
      <c r="AG4286" s="6"/>
      <c r="AH4286" s="6"/>
      <c r="AI4286" s="6"/>
      <c r="AJ4286" s="6"/>
      <c r="AK4286" s="6"/>
      <c r="AL4286" s="6"/>
      <c r="AM4286" s="6"/>
      <c r="AN4286" s="6"/>
      <c r="AO4286" s="6"/>
      <c r="AP4286" s="6"/>
      <c r="AQ4286" s="6"/>
      <c r="AR4286" s="6"/>
      <c r="AS4286" s="6"/>
      <c r="AT4286" s="6"/>
    </row>
    <row r="4287" spans="1:46" ht="15.75" customHeight="1" x14ac:dyDescent="0.35">
      <c r="A4287" s="10"/>
      <c r="B4287" s="6"/>
      <c r="C4287" s="6"/>
      <c r="D4287" s="11"/>
      <c r="E4287" s="6"/>
      <c r="F4287" s="5"/>
      <c r="G4287" s="5"/>
      <c r="H4287" s="6"/>
      <c r="I4287" s="6"/>
      <c r="J4287" s="5"/>
      <c r="K4287" s="11"/>
      <c r="L4287" s="12"/>
      <c r="M4287" s="12"/>
      <c r="N4287" s="3"/>
      <c r="O4287" s="6"/>
      <c r="P4287" s="3"/>
      <c r="Q4287" s="6"/>
      <c r="R4287" s="6"/>
      <c r="S4287" s="6"/>
      <c r="T4287" s="5"/>
      <c r="U4287" s="5"/>
      <c r="V4287" s="5"/>
      <c r="W4287" s="12"/>
      <c r="X4287" s="5"/>
      <c r="Y4287" s="12"/>
      <c r="Z4287" s="5"/>
      <c r="AA4287" s="5"/>
      <c r="AB4287" s="5"/>
      <c r="AC4287" s="5"/>
      <c r="AD4287" s="5"/>
      <c r="AE4287" s="5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  <c r="AS4287" s="6"/>
      <c r="AT4287" s="6"/>
    </row>
    <row r="4288" spans="1:46" ht="15.75" customHeight="1" x14ac:dyDescent="0.35">
      <c r="A4288" s="10"/>
      <c r="B4288" s="6"/>
      <c r="C4288" s="6"/>
      <c r="D4288" s="11"/>
      <c r="E4288" s="6"/>
      <c r="F4288" s="5"/>
      <c r="G4288" s="5"/>
      <c r="H4288" s="6"/>
      <c r="I4288" s="6"/>
      <c r="J4288" s="5"/>
      <c r="K4288" s="11"/>
      <c r="L4288" s="12"/>
      <c r="M4288" s="12"/>
      <c r="N4288" s="3"/>
      <c r="O4288" s="6"/>
      <c r="P4288" s="3"/>
      <c r="Q4288" s="6"/>
      <c r="R4288" s="6"/>
      <c r="S4288" s="6"/>
      <c r="T4288" s="5"/>
      <c r="U4288" s="5"/>
      <c r="V4288" s="5"/>
      <c r="W4288" s="12"/>
      <c r="X4288" s="5"/>
      <c r="Y4288" s="12"/>
      <c r="Z4288" s="5"/>
      <c r="AA4288" s="5"/>
      <c r="AB4288" s="5"/>
      <c r="AC4288" s="5"/>
      <c r="AD4288" s="5"/>
      <c r="AE4288" s="5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</row>
    <row r="4289" spans="1:46" ht="15.75" customHeight="1" x14ac:dyDescent="0.35">
      <c r="A4289" s="10"/>
      <c r="B4289" s="6"/>
      <c r="C4289" s="6"/>
      <c r="D4289" s="11"/>
      <c r="E4289" s="6"/>
      <c r="F4289" s="5"/>
      <c r="G4289" s="5"/>
      <c r="H4289" s="6"/>
      <c r="I4289" s="6"/>
      <c r="J4289" s="5"/>
      <c r="K4289" s="11"/>
      <c r="L4289" s="12"/>
      <c r="M4289" s="12"/>
      <c r="N4289" s="3"/>
      <c r="O4289" s="6"/>
      <c r="P4289" s="3"/>
      <c r="Q4289" s="6"/>
      <c r="R4289" s="6"/>
      <c r="S4289" s="6"/>
      <c r="T4289" s="5"/>
      <c r="U4289" s="5"/>
      <c r="V4289" s="5"/>
      <c r="W4289" s="12"/>
      <c r="X4289" s="5"/>
      <c r="Y4289" s="12"/>
      <c r="Z4289" s="5"/>
      <c r="AA4289" s="5"/>
      <c r="AB4289" s="5"/>
      <c r="AC4289" s="5"/>
      <c r="AD4289" s="5"/>
      <c r="AE4289" s="5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  <c r="AS4289" s="6"/>
      <c r="AT4289" s="6"/>
    </row>
    <row r="4290" spans="1:46" ht="15.75" customHeight="1" x14ac:dyDescent="0.35">
      <c r="A4290" s="10"/>
      <c r="B4290" s="6"/>
      <c r="C4290" s="6"/>
      <c r="D4290" s="11"/>
      <c r="E4290" s="6"/>
      <c r="F4290" s="5"/>
      <c r="G4290" s="5"/>
      <c r="H4290" s="6"/>
      <c r="I4290" s="6"/>
      <c r="J4290" s="5"/>
      <c r="K4290" s="11"/>
      <c r="L4290" s="12"/>
      <c r="M4290" s="12"/>
      <c r="N4290" s="3"/>
      <c r="O4290" s="6"/>
      <c r="P4290" s="3"/>
      <c r="Q4290" s="6"/>
      <c r="R4290" s="6"/>
      <c r="S4290" s="6"/>
      <c r="T4290" s="5"/>
      <c r="U4290" s="5"/>
      <c r="V4290" s="5"/>
      <c r="W4290" s="12"/>
      <c r="X4290" s="5"/>
      <c r="Y4290" s="12"/>
      <c r="Z4290" s="5"/>
      <c r="AA4290" s="5"/>
      <c r="AB4290" s="5"/>
      <c r="AC4290" s="5"/>
      <c r="AD4290" s="5"/>
      <c r="AE4290" s="5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/>
      <c r="AR4290" s="6"/>
      <c r="AS4290" s="6"/>
      <c r="AT4290" s="6"/>
    </row>
    <row r="4291" spans="1:46" ht="15.75" customHeight="1" x14ac:dyDescent="0.35">
      <c r="A4291" s="10"/>
      <c r="B4291" s="6"/>
      <c r="C4291" s="6"/>
      <c r="D4291" s="11"/>
      <c r="E4291" s="6"/>
      <c r="F4291" s="5"/>
      <c r="G4291" s="5"/>
      <c r="H4291" s="6"/>
      <c r="I4291" s="6"/>
      <c r="J4291" s="5"/>
      <c r="K4291" s="11"/>
      <c r="L4291" s="12"/>
      <c r="M4291" s="12"/>
      <c r="N4291" s="3"/>
      <c r="O4291" s="6"/>
      <c r="P4291" s="3"/>
      <c r="Q4291" s="6"/>
      <c r="R4291" s="6"/>
      <c r="S4291" s="6"/>
      <c r="T4291" s="5"/>
      <c r="U4291" s="5"/>
      <c r="V4291" s="5"/>
      <c r="W4291" s="12"/>
      <c r="X4291" s="5"/>
      <c r="Y4291" s="12"/>
      <c r="Z4291" s="5"/>
      <c r="AA4291" s="5"/>
      <c r="AB4291" s="5"/>
      <c r="AC4291" s="5"/>
      <c r="AD4291" s="5"/>
      <c r="AE4291" s="5"/>
      <c r="AF4291" s="6"/>
      <c r="AG4291" s="6"/>
      <c r="AH4291" s="6"/>
      <c r="AI4291" s="6"/>
      <c r="AJ4291" s="6"/>
      <c r="AK4291" s="6"/>
      <c r="AL4291" s="6"/>
      <c r="AM4291" s="6"/>
      <c r="AN4291" s="6"/>
      <c r="AO4291" s="6"/>
      <c r="AP4291" s="6"/>
      <c r="AQ4291" s="6"/>
      <c r="AR4291" s="6"/>
      <c r="AS4291" s="6"/>
      <c r="AT4291" s="6"/>
    </row>
    <row r="4292" spans="1:46" ht="15.75" customHeight="1" x14ac:dyDescent="0.35">
      <c r="A4292" s="10"/>
      <c r="B4292" s="6"/>
      <c r="C4292" s="6"/>
      <c r="D4292" s="11"/>
      <c r="E4292" s="6"/>
      <c r="F4292" s="5"/>
      <c r="G4292" s="5"/>
      <c r="H4292" s="6"/>
      <c r="I4292" s="6"/>
      <c r="J4292" s="5"/>
      <c r="K4292" s="11"/>
      <c r="L4292" s="12"/>
      <c r="M4292" s="12"/>
      <c r="N4292" s="3"/>
      <c r="O4292" s="6"/>
      <c r="P4292" s="3"/>
      <c r="Q4292" s="6"/>
      <c r="R4292" s="6"/>
      <c r="S4292" s="6"/>
      <c r="T4292" s="5"/>
      <c r="U4292" s="5"/>
      <c r="V4292" s="5"/>
      <c r="W4292" s="12"/>
      <c r="X4292" s="5"/>
      <c r="Y4292" s="12"/>
      <c r="Z4292" s="5"/>
      <c r="AA4292" s="5"/>
      <c r="AB4292" s="5"/>
      <c r="AC4292" s="5"/>
      <c r="AD4292" s="5"/>
      <c r="AE4292" s="5"/>
      <c r="AF4292" s="6"/>
      <c r="AG4292" s="6"/>
      <c r="AH4292" s="6"/>
      <c r="AI4292" s="6"/>
      <c r="AJ4292" s="6"/>
      <c r="AK4292" s="6"/>
      <c r="AL4292" s="6"/>
      <c r="AM4292" s="6"/>
      <c r="AN4292" s="6"/>
      <c r="AO4292" s="6"/>
      <c r="AP4292" s="6"/>
      <c r="AQ4292" s="6"/>
      <c r="AR4292" s="6"/>
      <c r="AS4292" s="6"/>
      <c r="AT4292" s="6"/>
    </row>
    <row r="4293" spans="1:46" ht="15.75" customHeight="1" x14ac:dyDescent="0.35">
      <c r="A4293" s="10"/>
      <c r="B4293" s="6"/>
      <c r="C4293" s="6"/>
      <c r="D4293" s="11"/>
      <c r="E4293" s="6"/>
      <c r="F4293" s="5"/>
      <c r="G4293" s="5"/>
      <c r="H4293" s="6"/>
      <c r="I4293" s="6"/>
      <c r="J4293" s="5"/>
      <c r="K4293" s="11"/>
      <c r="L4293" s="12"/>
      <c r="M4293" s="12"/>
      <c r="N4293" s="3"/>
      <c r="O4293" s="6"/>
      <c r="P4293" s="3"/>
      <c r="Q4293" s="6"/>
      <c r="R4293" s="6"/>
      <c r="S4293" s="6"/>
      <c r="T4293" s="5"/>
      <c r="U4293" s="5"/>
      <c r="V4293" s="5"/>
      <c r="W4293" s="12"/>
      <c r="X4293" s="5"/>
      <c r="Y4293" s="12"/>
      <c r="Z4293" s="5"/>
      <c r="AA4293" s="5"/>
      <c r="AB4293" s="5"/>
      <c r="AC4293" s="5"/>
      <c r="AD4293" s="5"/>
      <c r="AE4293" s="5"/>
      <c r="AF4293" s="6"/>
      <c r="AG4293" s="6"/>
      <c r="AH4293" s="6"/>
      <c r="AI4293" s="6"/>
      <c r="AJ4293" s="6"/>
      <c r="AK4293" s="6"/>
      <c r="AL4293" s="6"/>
      <c r="AM4293" s="6"/>
      <c r="AN4293" s="6"/>
      <c r="AO4293" s="6"/>
      <c r="AP4293" s="6"/>
      <c r="AQ4293" s="6"/>
      <c r="AR4293" s="6"/>
      <c r="AS4293" s="6"/>
      <c r="AT4293" s="6"/>
    </row>
    <row r="4294" spans="1:46" ht="15.75" customHeight="1" x14ac:dyDescent="0.35">
      <c r="A4294" s="10"/>
      <c r="B4294" s="6"/>
      <c r="C4294" s="6"/>
      <c r="D4294" s="11"/>
      <c r="E4294" s="6"/>
      <c r="F4294" s="5"/>
      <c r="G4294" s="5"/>
      <c r="H4294" s="6"/>
      <c r="I4294" s="6"/>
      <c r="J4294" s="5"/>
      <c r="K4294" s="11"/>
      <c r="L4294" s="12"/>
      <c r="M4294" s="12"/>
      <c r="N4294" s="3"/>
      <c r="O4294" s="6"/>
      <c r="P4294" s="3"/>
      <c r="Q4294" s="6"/>
      <c r="R4294" s="6"/>
      <c r="S4294" s="6"/>
      <c r="T4294" s="5"/>
      <c r="U4294" s="5"/>
      <c r="V4294" s="5"/>
      <c r="W4294" s="12"/>
      <c r="X4294" s="5"/>
      <c r="Y4294" s="12"/>
      <c r="Z4294" s="5"/>
      <c r="AA4294" s="5"/>
      <c r="AB4294" s="5"/>
      <c r="AC4294" s="5"/>
      <c r="AD4294" s="5"/>
      <c r="AE4294" s="5"/>
      <c r="AF4294" s="6"/>
      <c r="AG4294" s="6"/>
      <c r="AH4294" s="6"/>
      <c r="AI4294" s="6"/>
      <c r="AJ4294" s="6"/>
      <c r="AK4294" s="6"/>
      <c r="AL4294" s="6"/>
      <c r="AM4294" s="6"/>
      <c r="AN4294" s="6"/>
      <c r="AO4294" s="6"/>
      <c r="AP4294" s="6"/>
      <c r="AQ4294" s="6"/>
      <c r="AR4294" s="6"/>
      <c r="AS4294" s="6"/>
      <c r="AT4294" s="6"/>
    </row>
    <row r="4295" spans="1:46" ht="15.75" customHeight="1" x14ac:dyDescent="0.35">
      <c r="A4295" s="10"/>
      <c r="B4295" s="6"/>
      <c r="C4295" s="6"/>
      <c r="D4295" s="11"/>
      <c r="E4295" s="6"/>
      <c r="F4295" s="5"/>
      <c r="G4295" s="5"/>
      <c r="H4295" s="6"/>
      <c r="I4295" s="6"/>
      <c r="J4295" s="5"/>
      <c r="K4295" s="11"/>
      <c r="L4295" s="12"/>
      <c r="M4295" s="12"/>
      <c r="N4295" s="3"/>
      <c r="O4295" s="6"/>
      <c r="P4295" s="3"/>
      <c r="Q4295" s="6"/>
      <c r="R4295" s="6"/>
      <c r="S4295" s="6"/>
      <c r="T4295" s="5"/>
      <c r="U4295" s="5"/>
      <c r="V4295" s="5"/>
      <c r="W4295" s="12"/>
      <c r="X4295" s="5"/>
      <c r="Y4295" s="12"/>
      <c r="Z4295" s="5"/>
      <c r="AA4295" s="5"/>
      <c r="AB4295" s="5"/>
      <c r="AC4295" s="5"/>
      <c r="AD4295" s="5"/>
      <c r="AE4295" s="5"/>
      <c r="AF4295" s="6"/>
      <c r="AG4295" s="6"/>
      <c r="AH4295" s="6"/>
      <c r="AI4295" s="6"/>
      <c r="AJ4295" s="6"/>
      <c r="AK4295" s="6"/>
      <c r="AL4295" s="6"/>
      <c r="AM4295" s="6"/>
      <c r="AN4295" s="6"/>
      <c r="AO4295" s="6"/>
      <c r="AP4295" s="6"/>
      <c r="AQ4295" s="6"/>
      <c r="AR4295" s="6"/>
      <c r="AS4295" s="6"/>
      <c r="AT4295" s="6"/>
    </row>
    <row r="4296" spans="1:46" ht="15.75" customHeight="1" x14ac:dyDescent="0.35">
      <c r="A4296" s="10"/>
      <c r="B4296" s="6"/>
      <c r="C4296" s="6"/>
      <c r="D4296" s="11"/>
      <c r="E4296" s="6"/>
      <c r="F4296" s="5"/>
      <c r="G4296" s="5"/>
      <c r="H4296" s="6"/>
      <c r="I4296" s="6"/>
      <c r="J4296" s="5"/>
      <c r="K4296" s="11"/>
      <c r="L4296" s="12"/>
      <c r="M4296" s="12"/>
      <c r="N4296" s="3"/>
      <c r="O4296" s="6"/>
      <c r="P4296" s="3"/>
      <c r="Q4296" s="6"/>
      <c r="R4296" s="6"/>
      <c r="S4296" s="6"/>
      <c r="T4296" s="5"/>
      <c r="U4296" s="5"/>
      <c r="V4296" s="5"/>
      <c r="W4296" s="12"/>
      <c r="X4296" s="5"/>
      <c r="Y4296" s="12"/>
      <c r="Z4296" s="5"/>
      <c r="AA4296" s="5"/>
      <c r="AB4296" s="5"/>
      <c r="AC4296" s="5"/>
      <c r="AD4296" s="5"/>
      <c r="AE4296" s="5"/>
      <c r="AF4296" s="6"/>
      <c r="AG4296" s="6"/>
      <c r="AH4296" s="6"/>
      <c r="AI4296" s="6"/>
      <c r="AJ4296" s="6"/>
      <c r="AK4296" s="6"/>
      <c r="AL4296" s="6"/>
      <c r="AM4296" s="6"/>
      <c r="AN4296" s="6"/>
      <c r="AO4296" s="6"/>
      <c r="AP4296" s="6"/>
      <c r="AQ4296" s="6"/>
      <c r="AR4296" s="6"/>
      <c r="AS4296" s="6"/>
      <c r="AT4296" s="6"/>
    </row>
    <row r="4297" spans="1:46" ht="15.75" customHeight="1" x14ac:dyDescent="0.35">
      <c r="A4297" s="10"/>
      <c r="B4297" s="6"/>
      <c r="C4297" s="6"/>
      <c r="D4297" s="11"/>
      <c r="E4297" s="6"/>
      <c r="F4297" s="5"/>
      <c r="G4297" s="5"/>
      <c r="H4297" s="6"/>
      <c r="I4297" s="6"/>
      <c r="J4297" s="5"/>
      <c r="K4297" s="11"/>
      <c r="L4297" s="12"/>
      <c r="M4297" s="12"/>
      <c r="N4297" s="3"/>
      <c r="O4297" s="6"/>
      <c r="P4297" s="3"/>
      <c r="Q4297" s="6"/>
      <c r="R4297" s="6"/>
      <c r="S4297" s="6"/>
      <c r="T4297" s="5"/>
      <c r="U4297" s="5"/>
      <c r="V4297" s="5"/>
      <c r="W4297" s="12"/>
      <c r="X4297" s="5"/>
      <c r="Y4297" s="12"/>
      <c r="Z4297" s="5"/>
      <c r="AA4297" s="5"/>
      <c r="AB4297" s="5"/>
      <c r="AC4297" s="5"/>
      <c r="AD4297" s="5"/>
      <c r="AE4297" s="5"/>
      <c r="AF4297" s="6"/>
      <c r="AG4297" s="6"/>
      <c r="AH4297" s="6"/>
      <c r="AI4297" s="6"/>
      <c r="AJ4297" s="6"/>
      <c r="AK4297" s="6"/>
      <c r="AL4297" s="6"/>
      <c r="AM4297" s="6"/>
      <c r="AN4297" s="6"/>
      <c r="AO4297" s="6"/>
      <c r="AP4297" s="6"/>
      <c r="AQ4297" s="6"/>
      <c r="AR4297" s="6"/>
      <c r="AS4297" s="6"/>
      <c r="AT4297" s="6"/>
    </row>
    <row r="4298" spans="1:46" ht="15.75" customHeight="1" x14ac:dyDescent="0.35">
      <c r="A4298" s="10"/>
      <c r="B4298" s="6"/>
      <c r="C4298" s="6"/>
      <c r="D4298" s="11"/>
      <c r="E4298" s="6"/>
      <c r="F4298" s="5"/>
      <c r="G4298" s="5"/>
      <c r="H4298" s="6"/>
      <c r="I4298" s="6"/>
      <c r="J4298" s="5"/>
      <c r="K4298" s="11"/>
      <c r="L4298" s="12"/>
      <c r="M4298" s="12"/>
      <c r="N4298" s="3"/>
      <c r="O4298" s="6"/>
      <c r="P4298" s="3"/>
      <c r="Q4298" s="6"/>
      <c r="R4298" s="6"/>
      <c r="S4298" s="6"/>
      <c r="T4298" s="5"/>
      <c r="U4298" s="5"/>
      <c r="V4298" s="5"/>
      <c r="W4298" s="12"/>
      <c r="X4298" s="5"/>
      <c r="Y4298" s="12"/>
      <c r="Z4298" s="5"/>
      <c r="AA4298" s="5"/>
      <c r="AB4298" s="5"/>
      <c r="AC4298" s="5"/>
      <c r="AD4298" s="5"/>
      <c r="AE4298" s="5"/>
      <c r="AF4298" s="6"/>
      <c r="AG4298" s="6"/>
      <c r="AH4298" s="6"/>
      <c r="AI4298" s="6"/>
      <c r="AJ4298" s="6"/>
      <c r="AK4298" s="6"/>
      <c r="AL4298" s="6"/>
      <c r="AM4298" s="6"/>
      <c r="AN4298" s="6"/>
      <c r="AO4298" s="6"/>
      <c r="AP4298" s="6"/>
      <c r="AQ4298" s="6"/>
      <c r="AR4298" s="6"/>
      <c r="AS4298" s="6"/>
      <c r="AT4298" s="6"/>
    </row>
    <row r="4299" spans="1:46" ht="15.75" customHeight="1" x14ac:dyDescent="0.35">
      <c r="A4299" s="10"/>
      <c r="B4299" s="6"/>
      <c r="C4299" s="6"/>
      <c r="D4299" s="11"/>
      <c r="E4299" s="6"/>
      <c r="F4299" s="5"/>
      <c r="G4299" s="5"/>
      <c r="H4299" s="6"/>
      <c r="I4299" s="6"/>
      <c r="J4299" s="5"/>
      <c r="K4299" s="11"/>
      <c r="L4299" s="12"/>
      <c r="M4299" s="12"/>
      <c r="N4299" s="3"/>
      <c r="O4299" s="6"/>
      <c r="P4299" s="3"/>
      <c r="Q4299" s="6"/>
      <c r="R4299" s="6"/>
      <c r="S4299" s="6"/>
      <c r="T4299" s="5"/>
      <c r="U4299" s="5"/>
      <c r="V4299" s="5"/>
      <c r="W4299" s="12"/>
      <c r="X4299" s="5"/>
      <c r="Y4299" s="12"/>
      <c r="Z4299" s="5"/>
      <c r="AA4299" s="5"/>
      <c r="AB4299" s="5"/>
      <c r="AC4299" s="5"/>
      <c r="AD4299" s="5"/>
      <c r="AE4299" s="5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/>
      <c r="AQ4299" s="6"/>
      <c r="AR4299" s="6"/>
      <c r="AS4299" s="6"/>
      <c r="AT4299" s="6"/>
    </row>
    <row r="4300" spans="1:46" ht="15.75" customHeight="1" x14ac:dyDescent="0.35">
      <c r="A4300" s="10"/>
      <c r="B4300" s="6"/>
      <c r="C4300" s="6"/>
      <c r="D4300" s="11"/>
      <c r="E4300" s="6"/>
      <c r="F4300" s="5"/>
      <c r="G4300" s="5"/>
      <c r="H4300" s="6"/>
      <c r="I4300" s="6"/>
      <c r="J4300" s="5"/>
      <c r="K4300" s="11"/>
      <c r="L4300" s="12"/>
      <c r="M4300" s="12"/>
      <c r="N4300" s="3"/>
      <c r="O4300" s="6"/>
      <c r="P4300" s="3"/>
      <c r="Q4300" s="6"/>
      <c r="R4300" s="6"/>
      <c r="S4300" s="6"/>
      <c r="T4300" s="5"/>
      <c r="U4300" s="5"/>
      <c r="V4300" s="5"/>
      <c r="W4300" s="12"/>
      <c r="X4300" s="5"/>
      <c r="Y4300" s="12"/>
      <c r="Z4300" s="5"/>
      <c r="AA4300" s="5"/>
      <c r="AB4300" s="5"/>
      <c r="AC4300" s="5"/>
      <c r="AD4300" s="5"/>
      <c r="AE4300" s="5"/>
      <c r="AF4300" s="6"/>
      <c r="AG4300" s="6"/>
      <c r="AH4300" s="6"/>
      <c r="AI4300" s="6"/>
      <c r="AJ4300" s="6"/>
      <c r="AK4300" s="6"/>
      <c r="AL4300" s="6"/>
      <c r="AM4300" s="6"/>
      <c r="AN4300" s="6"/>
      <c r="AO4300" s="6"/>
      <c r="AP4300" s="6"/>
      <c r="AQ4300" s="6"/>
      <c r="AR4300" s="6"/>
      <c r="AS4300" s="6"/>
      <c r="AT4300" s="6"/>
    </row>
    <row r="4301" spans="1:46" ht="15.75" customHeight="1" x14ac:dyDescent="0.35">
      <c r="A4301" s="10"/>
      <c r="B4301" s="6"/>
      <c r="C4301" s="6"/>
      <c r="D4301" s="11"/>
      <c r="E4301" s="6"/>
      <c r="F4301" s="5"/>
      <c r="G4301" s="5"/>
      <c r="H4301" s="6"/>
      <c r="I4301" s="6"/>
      <c r="J4301" s="5"/>
      <c r="K4301" s="11"/>
      <c r="L4301" s="12"/>
      <c r="M4301" s="12"/>
      <c r="N4301" s="3"/>
      <c r="O4301" s="6"/>
      <c r="P4301" s="3"/>
      <c r="Q4301" s="6"/>
      <c r="R4301" s="6"/>
      <c r="S4301" s="6"/>
      <c r="T4301" s="5"/>
      <c r="U4301" s="5"/>
      <c r="V4301" s="5"/>
      <c r="W4301" s="12"/>
      <c r="X4301" s="5"/>
      <c r="Y4301" s="12"/>
      <c r="Z4301" s="5"/>
      <c r="AA4301" s="5"/>
      <c r="AB4301" s="5"/>
      <c r="AC4301" s="5"/>
      <c r="AD4301" s="5"/>
      <c r="AE4301" s="5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  <c r="AS4301" s="6"/>
      <c r="AT4301" s="6"/>
    </row>
    <row r="4302" spans="1:46" ht="15.75" customHeight="1" x14ac:dyDescent="0.35">
      <c r="A4302" s="10"/>
      <c r="B4302" s="6"/>
      <c r="C4302" s="6"/>
      <c r="D4302" s="11"/>
      <c r="E4302" s="6"/>
      <c r="F4302" s="5"/>
      <c r="G4302" s="5"/>
      <c r="H4302" s="6"/>
      <c r="I4302" s="6"/>
      <c r="J4302" s="5"/>
      <c r="K4302" s="11"/>
      <c r="L4302" s="12"/>
      <c r="M4302" s="12"/>
      <c r="N4302" s="3"/>
      <c r="O4302" s="6"/>
      <c r="P4302" s="3"/>
      <c r="Q4302" s="6"/>
      <c r="R4302" s="6"/>
      <c r="S4302" s="6"/>
      <c r="T4302" s="5"/>
      <c r="U4302" s="5"/>
      <c r="V4302" s="5"/>
      <c r="W4302" s="12"/>
      <c r="X4302" s="5"/>
      <c r="Y4302" s="12"/>
      <c r="Z4302" s="5"/>
      <c r="AA4302" s="5"/>
      <c r="AB4302" s="5"/>
      <c r="AC4302" s="5"/>
      <c r="AD4302" s="5"/>
      <c r="AE4302" s="5"/>
      <c r="AF4302" s="6"/>
      <c r="AG4302" s="6"/>
      <c r="AH4302" s="6"/>
      <c r="AI4302" s="6"/>
      <c r="AJ4302" s="6"/>
      <c r="AK4302" s="6"/>
      <c r="AL4302" s="6"/>
      <c r="AM4302" s="6"/>
      <c r="AN4302" s="6"/>
      <c r="AO4302" s="6"/>
      <c r="AP4302" s="6"/>
      <c r="AQ4302" s="6"/>
      <c r="AR4302" s="6"/>
      <c r="AS4302" s="6"/>
      <c r="AT4302" s="6"/>
    </row>
    <row r="4303" spans="1:46" ht="15.75" customHeight="1" x14ac:dyDescent="0.35">
      <c r="A4303" s="10"/>
      <c r="B4303" s="6"/>
      <c r="C4303" s="6"/>
      <c r="D4303" s="11"/>
      <c r="E4303" s="6"/>
      <c r="F4303" s="5"/>
      <c r="G4303" s="5"/>
      <c r="H4303" s="6"/>
      <c r="I4303" s="6"/>
      <c r="J4303" s="5"/>
      <c r="K4303" s="11"/>
      <c r="L4303" s="12"/>
      <c r="M4303" s="12"/>
      <c r="N4303" s="3"/>
      <c r="O4303" s="6"/>
      <c r="P4303" s="3"/>
      <c r="Q4303" s="6"/>
      <c r="R4303" s="6"/>
      <c r="S4303" s="6"/>
      <c r="T4303" s="5"/>
      <c r="U4303" s="5"/>
      <c r="V4303" s="5"/>
      <c r="W4303" s="12"/>
      <c r="X4303" s="5"/>
      <c r="Y4303" s="12"/>
      <c r="Z4303" s="5"/>
      <c r="AA4303" s="5"/>
      <c r="AB4303" s="5"/>
      <c r="AC4303" s="5"/>
      <c r="AD4303" s="5"/>
      <c r="AE4303" s="5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/>
      <c r="AQ4303" s="6"/>
      <c r="AR4303" s="6"/>
      <c r="AS4303" s="6"/>
      <c r="AT4303" s="6"/>
    </row>
    <row r="4304" spans="1:46" ht="15.75" customHeight="1" x14ac:dyDescent="0.35">
      <c r="A4304" s="10"/>
      <c r="B4304" s="6"/>
      <c r="C4304" s="6"/>
      <c r="D4304" s="11"/>
      <c r="E4304" s="6"/>
      <c r="F4304" s="5"/>
      <c r="G4304" s="5"/>
      <c r="H4304" s="6"/>
      <c r="I4304" s="6"/>
      <c r="J4304" s="5"/>
      <c r="K4304" s="11"/>
      <c r="L4304" s="12"/>
      <c r="M4304" s="12"/>
      <c r="N4304" s="3"/>
      <c r="O4304" s="6"/>
      <c r="P4304" s="3"/>
      <c r="Q4304" s="6"/>
      <c r="R4304" s="6"/>
      <c r="S4304" s="6"/>
      <c r="T4304" s="5"/>
      <c r="U4304" s="5"/>
      <c r="V4304" s="5"/>
      <c r="W4304" s="12"/>
      <c r="X4304" s="5"/>
      <c r="Y4304" s="12"/>
      <c r="Z4304" s="5"/>
      <c r="AA4304" s="5"/>
      <c r="AB4304" s="5"/>
      <c r="AC4304" s="5"/>
      <c r="AD4304" s="5"/>
      <c r="AE4304" s="5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  <c r="AP4304" s="6"/>
      <c r="AQ4304" s="6"/>
      <c r="AR4304" s="6"/>
      <c r="AS4304" s="6"/>
      <c r="AT4304" s="6"/>
    </row>
    <row r="4305" spans="1:46" ht="15.75" customHeight="1" x14ac:dyDescent="0.35">
      <c r="A4305" s="10"/>
      <c r="B4305" s="6"/>
      <c r="C4305" s="6"/>
      <c r="D4305" s="11"/>
      <c r="E4305" s="6"/>
      <c r="F4305" s="5"/>
      <c r="G4305" s="5"/>
      <c r="H4305" s="6"/>
      <c r="I4305" s="6"/>
      <c r="J4305" s="5"/>
      <c r="K4305" s="11"/>
      <c r="L4305" s="12"/>
      <c r="M4305" s="12"/>
      <c r="N4305" s="3"/>
      <c r="O4305" s="6"/>
      <c r="P4305" s="3"/>
      <c r="Q4305" s="6"/>
      <c r="R4305" s="6"/>
      <c r="S4305" s="6"/>
      <c r="T4305" s="5"/>
      <c r="U4305" s="5"/>
      <c r="V4305" s="5"/>
      <c r="W4305" s="12"/>
      <c r="X4305" s="5"/>
      <c r="Y4305" s="12"/>
      <c r="Z4305" s="5"/>
      <c r="AA4305" s="5"/>
      <c r="AB4305" s="5"/>
      <c r="AC4305" s="5"/>
      <c r="AD4305" s="5"/>
      <c r="AE4305" s="5"/>
      <c r="AF4305" s="6"/>
      <c r="AG4305" s="6"/>
      <c r="AH4305" s="6"/>
      <c r="AI4305" s="6"/>
      <c r="AJ4305" s="6"/>
      <c r="AK4305" s="6"/>
      <c r="AL4305" s="6"/>
      <c r="AM4305" s="6"/>
      <c r="AN4305" s="6"/>
      <c r="AO4305" s="6"/>
      <c r="AP4305" s="6"/>
      <c r="AQ4305" s="6"/>
      <c r="AR4305" s="6"/>
      <c r="AS4305" s="6"/>
      <c r="AT4305" s="6"/>
    </row>
    <row r="4306" spans="1:46" ht="15.75" customHeight="1" x14ac:dyDescent="0.35">
      <c r="A4306" s="10"/>
      <c r="B4306" s="6"/>
      <c r="C4306" s="6"/>
      <c r="D4306" s="11"/>
      <c r="E4306" s="6"/>
      <c r="F4306" s="5"/>
      <c r="G4306" s="5"/>
      <c r="H4306" s="6"/>
      <c r="I4306" s="6"/>
      <c r="J4306" s="5"/>
      <c r="K4306" s="11"/>
      <c r="L4306" s="12"/>
      <c r="M4306" s="12"/>
      <c r="N4306" s="3"/>
      <c r="O4306" s="6"/>
      <c r="P4306" s="3"/>
      <c r="Q4306" s="6"/>
      <c r="R4306" s="6"/>
      <c r="S4306" s="6"/>
      <c r="T4306" s="5"/>
      <c r="U4306" s="5"/>
      <c r="V4306" s="5"/>
      <c r="W4306" s="12"/>
      <c r="X4306" s="5"/>
      <c r="Y4306" s="12"/>
      <c r="Z4306" s="5"/>
      <c r="AA4306" s="5"/>
      <c r="AB4306" s="5"/>
      <c r="AC4306" s="5"/>
      <c r="AD4306" s="5"/>
      <c r="AE4306" s="5"/>
      <c r="AF4306" s="6"/>
      <c r="AG4306" s="6"/>
      <c r="AH4306" s="6"/>
      <c r="AI4306" s="6"/>
      <c r="AJ4306" s="6"/>
      <c r="AK4306" s="6"/>
      <c r="AL4306" s="6"/>
      <c r="AM4306" s="6"/>
      <c r="AN4306" s="6"/>
      <c r="AO4306" s="6"/>
      <c r="AP4306" s="6"/>
      <c r="AQ4306" s="6"/>
      <c r="AR4306" s="6"/>
      <c r="AS4306" s="6"/>
      <c r="AT4306" s="6"/>
    </row>
    <row r="4307" spans="1:46" ht="15.75" customHeight="1" x14ac:dyDescent="0.35">
      <c r="A4307" s="10"/>
      <c r="B4307" s="6"/>
      <c r="C4307" s="6"/>
      <c r="D4307" s="11"/>
      <c r="E4307" s="6"/>
      <c r="F4307" s="5"/>
      <c r="G4307" s="5"/>
      <c r="H4307" s="6"/>
      <c r="I4307" s="6"/>
      <c r="J4307" s="5"/>
      <c r="K4307" s="11"/>
      <c r="L4307" s="12"/>
      <c r="M4307" s="12"/>
      <c r="N4307" s="3"/>
      <c r="O4307" s="6"/>
      <c r="P4307" s="3"/>
      <c r="Q4307" s="6"/>
      <c r="R4307" s="6"/>
      <c r="S4307" s="6"/>
      <c r="T4307" s="5"/>
      <c r="U4307" s="5"/>
      <c r="V4307" s="5"/>
      <c r="W4307" s="12"/>
      <c r="X4307" s="5"/>
      <c r="Y4307" s="12"/>
      <c r="Z4307" s="5"/>
      <c r="AA4307" s="5"/>
      <c r="AB4307" s="5"/>
      <c r="AC4307" s="5"/>
      <c r="AD4307" s="5"/>
      <c r="AE4307" s="5"/>
      <c r="AF4307" s="6"/>
      <c r="AG4307" s="6"/>
      <c r="AH4307" s="6"/>
      <c r="AI4307" s="6"/>
      <c r="AJ4307" s="6"/>
      <c r="AK4307" s="6"/>
      <c r="AL4307" s="6"/>
      <c r="AM4307" s="6"/>
      <c r="AN4307" s="6"/>
      <c r="AO4307" s="6"/>
      <c r="AP4307" s="6"/>
      <c r="AQ4307" s="6"/>
      <c r="AR4307" s="6"/>
      <c r="AS4307" s="6"/>
      <c r="AT4307" s="6"/>
    </row>
    <row r="4308" spans="1:46" ht="15.75" customHeight="1" x14ac:dyDescent="0.35">
      <c r="A4308" s="10"/>
      <c r="B4308" s="6"/>
      <c r="C4308" s="6"/>
      <c r="D4308" s="11"/>
      <c r="E4308" s="6"/>
      <c r="F4308" s="5"/>
      <c r="G4308" s="5"/>
      <c r="H4308" s="6"/>
      <c r="I4308" s="6"/>
      <c r="J4308" s="5"/>
      <c r="K4308" s="11"/>
      <c r="L4308" s="12"/>
      <c r="M4308" s="12"/>
      <c r="N4308" s="3"/>
      <c r="O4308" s="6"/>
      <c r="P4308" s="3"/>
      <c r="Q4308" s="6"/>
      <c r="R4308" s="6"/>
      <c r="S4308" s="6"/>
      <c r="T4308" s="5"/>
      <c r="U4308" s="5"/>
      <c r="V4308" s="5"/>
      <c r="W4308" s="12"/>
      <c r="X4308" s="5"/>
      <c r="Y4308" s="12"/>
      <c r="Z4308" s="5"/>
      <c r="AA4308" s="5"/>
      <c r="AB4308" s="5"/>
      <c r="AC4308" s="5"/>
      <c r="AD4308" s="5"/>
      <c r="AE4308" s="5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/>
      <c r="AQ4308" s="6"/>
      <c r="AR4308" s="6"/>
      <c r="AS4308" s="6"/>
      <c r="AT4308" s="6"/>
    </row>
    <row r="4309" spans="1:46" ht="15.75" customHeight="1" x14ac:dyDescent="0.35">
      <c r="A4309" s="10"/>
      <c r="B4309" s="6"/>
      <c r="C4309" s="6"/>
      <c r="D4309" s="11"/>
      <c r="E4309" s="6"/>
      <c r="F4309" s="5"/>
      <c r="G4309" s="5"/>
      <c r="H4309" s="6"/>
      <c r="I4309" s="6"/>
      <c r="J4309" s="5"/>
      <c r="K4309" s="11"/>
      <c r="L4309" s="12"/>
      <c r="M4309" s="12"/>
      <c r="N4309" s="3"/>
      <c r="O4309" s="6"/>
      <c r="P4309" s="3"/>
      <c r="Q4309" s="6"/>
      <c r="R4309" s="6"/>
      <c r="S4309" s="6"/>
      <c r="T4309" s="5"/>
      <c r="U4309" s="5"/>
      <c r="V4309" s="5"/>
      <c r="W4309" s="12"/>
      <c r="X4309" s="5"/>
      <c r="Y4309" s="12"/>
      <c r="Z4309" s="5"/>
      <c r="AA4309" s="5"/>
      <c r="AB4309" s="5"/>
      <c r="AC4309" s="5"/>
      <c r="AD4309" s="5"/>
      <c r="AE4309" s="5"/>
      <c r="AF4309" s="6"/>
      <c r="AG4309" s="6"/>
      <c r="AH4309" s="6"/>
      <c r="AI4309" s="6"/>
      <c r="AJ4309" s="6"/>
      <c r="AK4309" s="6"/>
      <c r="AL4309" s="6"/>
      <c r="AM4309" s="6"/>
      <c r="AN4309" s="6"/>
      <c r="AO4309" s="6"/>
      <c r="AP4309" s="6"/>
      <c r="AQ4309" s="6"/>
      <c r="AR4309" s="6"/>
      <c r="AS4309" s="6"/>
      <c r="AT4309" s="6"/>
    </row>
    <row r="4310" spans="1:46" ht="15.75" customHeight="1" x14ac:dyDescent="0.35">
      <c r="A4310" s="10"/>
      <c r="B4310" s="6"/>
      <c r="C4310" s="6"/>
      <c r="D4310" s="11"/>
      <c r="E4310" s="6"/>
      <c r="F4310" s="5"/>
      <c r="G4310" s="5"/>
      <c r="H4310" s="6"/>
      <c r="I4310" s="6"/>
      <c r="J4310" s="5"/>
      <c r="K4310" s="11"/>
      <c r="L4310" s="12"/>
      <c r="M4310" s="12"/>
      <c r="N4310" s="3"/>
      <c r="O4310" s="6"/>
      <c r="P4310" s="3"/>
      <c r="Q4310" s="6"/>
      <c r="R4310" s="6"/>
      <c r="S4310" s="6"/>
      <c r="T4310" s="5"/>
      <c r="U4310" s="5"/>
      <c r="V4310" s="5"/>
      <c r="W4310" s="12"/>
      <c r="X4310" s="5"/>
      <c r="Y4310" s="12"/>
      <c r="Z4310" s="5"/>
      <c r="AA4310" s="5"/>
      <c r="AB4310" s="5"/>
      <c r="AC4310" s="5"/>
      <c r="AD4310" s="5"/>
      <c r="AE4310" s="5"/>
      <c r="AF4310" s="6"/>
      <c r="AG4310" s="6"/>
      <c r="AH4310" s="6"/>
      <c r="AI4310" s="6"/>
      <c r="AJ4310" s="6"/>
      <c r="AK4310" s="6"/>
      <c r="AL4310" s="6"/>
      <c r="AM4310" s="6"/>
      <c r="AN4310" s="6"/>
      <c r="AO4310" s="6"/>
      <c r="AP4310" s="6"/>
      <c r="AQ4310" s="6"/>
      <c r="AR4310" s="6"/>
      <c r="AS4310" s="6"/>
      <c r="AT4310" s="6"/>
    </row>
    <row r="4311" spans="1:46" ht="15.75" customHeight="1" x14ac:dyDescent="0.35">
      <c r="A4311" s="10"/>
      <c r="B4311" s="6"/>
      <c r="C4311" s="6"/>
      <c r="D4311" s="11"/>
      <c r="E4311" s="6"/>
      <c r="F4311" s="5"/>
      <c r="G4311" s="5"/>
      <c r="H4311" s="6"/>
      <c r="I4311" s="6"/>
      <c r="J4311" s="5"/>
      <c r="K4311" s="11"/>
      <c r="L4311" s="12"/>
      <c r="M4311" s="12"/>
      <c r="N4311" s="3"/>
      <c r="O4311" s="6"/>
      <c r="P4311" s="3"/>
      <c r="Q4311" s="6"/>
      <c r="R4311" s="6"/>
      <c r="S4311" s="6"/>
      <c r="T4311" s="5"/>
      <c r="U4311" s="5"/>
      <c r="V4311" s="5"/>
      <c r="W4311" s="12"/>
      <c r="X4311" s="5"/>
      <c r="Y4311" s="12"/>
      <c r="Z4311" s="5"/>
      <c r="AA4311" s="5"/>
      <c r="AB4311" s="5"/>
      <c r="AC4311" s="5"/>
      <c r="AD4311" s="5"/>
      <c r="AE4311" s="5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/>
      <c r="AR4311" s="6"/>
      <c r="AS4311" s="6"/>
      <c r="AT4311" s="6"/>
    </row>
    <row r="4312" spans="1:46" ht="15.75" customHeight="1" x14ac:dyDescent="0.35">
      <c r="A4312" s="10"/>
      <c r="B4312" s="6"/>
      <c r="C4312" s="6"/>
      <c r="D4312" s="11"/>
      <c r="E4312" s="6"/>
      <c r="F4312" s="5"/>
      <c r="G4312" s="5"/>
      <c r="H4312" s="6"/>
      <c r="I4312" s="6"/>
      <c r="J4312" s="5"/>
      <c r="K4312" s="11"/>
      <c r="L4312" s="12"/>
      <c r="M4312" s="12"/>
      <c r="N4312" s="3"/>
      <c r="O4312" s="6"/>
      <c r="P4312" s="3"/>
      <c r="Q4312" s="6"/>
      <c r="R4312" s="6"/>
      <c r="S4312" s="6"/>
      <c r="T4312" s="5"/>
      <c r="U4312" s="5"/>
      <c r="V4312" s="5"/>
      <c r="W4312" s="12"/>
      <c r="X4312" s="5"/>
      <c r="Y4312" s="12"/>
      <c r="Z4312" s="5"/>
      <c r="AA4312" s="5"/>
      <c r="AB4312" s="5"/>
      <c r="AC4312" s="5"/>
      <c r="AD4312" s="5"/>
      <c r="AE4312" s="5"/>
      <c r="AF4312" s="6"/>
      <c r="AG4312" s="6"/>
      <c r="AH4312" s="6"/>
      <c r="AI4312" s="6"/>
      <c r="AJ4312" s="6"/>
      <c r="AK4312" s="6"/>
      <c r="AL4312" s="6"/>
      <c r="AM4312" s="6"/>
      <c r="AN4312" s="6"/>
      <c r="AO4312" s="6"/>
      <c r="AP4312" s="6"/>
      <c r="AQ4312" s="6"/>
      <c r="AR4312" s="6"/>
      <c r="AS4312" s="6"/>
      <c r="AT4312" s="6"/>
    </row>
    <row r="4313" spans="1:46" ht="15.75" customHeight="1" x14ac:dyDescent="0.35">
      <c r="A4313" s="10"/>
      <c r="B4313" s="6"/>
      <c r="C4313" s="6"/>
      <c r="D4313" s="11"/>
      <c r="E4313" s="6"/>
      <c r="F4313" s="5"/>
      <c r="G4313" s="5"/>
      <c r="H4313" s="6"/>
      <c r="I4313" s="6"/>
      <c r="J4313" s="5"/>
      <c r="K4313" s="11"/>
      <c r="L4313" s="12"/>
      <c r="M4313" s="12"/>
      <c r="N4313" s="3"/>
      <c r="O4313" s="6"/>
      <c r="P4313" s="3"/>
      <c r="Q4313" s="6"/>
      <c r="R4313" s="6"/>
      <c r="S4313" s="6"/>
      <c r="T4313" s="5"/>
      <c r="U4313" s="5"/>
      <c r="V4313" s="5"/>
      <c r="W4313" s="12"/>
      <c r="X4313" s="5"/>
      <c r="Y4313" s="12"/>
      <c r="Z4313" s="5"/>
      <c r="AA4313" s="5"/>
      <c r="AB4313" s="5"/>
      <c r="AC4313" s="5"/>
      <c r="AD4313" s="5"/>
      <c r="AE4313" s="5"/>
      <c r="AF4313" s="6"/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/>
      <c r="AR4313" s="6"/>
      <c r="AS4313" s="6"/>
      <c r="AT4313" s="6"/>
    </row>
    <row r="4314" spans="1:46" ht="15.75" customHeight="1" x14ac:dyDescent="0.35">
      <c r="A4314" s="10"/>
      <c r="B4314" s="6"/>
      <c r="C4314" s="6"/>
      <c r="D4314" s="11"/>
      <c r="E4314" s="6"/>
      <c r="F4314" s="5"/>
      <c r="G4314" s="5"/>
      <c r="H4314" s="6"/>
      <c r="I4314" s="6"/>
      <c r="J4314" s="5"/>
      <c r="K4314" s="11"/>
      <c r="L4314" s="12"/>
      <c r="M4314" s="12"/>
      <c r="N4314" s="3"/>
      <c r="O4314" s="6"/>
      <c r="P4314" s="3"/>
      <c r="Q4314" s="6"/>
      <c r="R4314" s="6"/>
      <c r="S4314" s="6"/>
      <c r="T4314" s="5"/>
      <c r="U4314" s="5"/>
      <c r="V4314" s="5"/>
      <c r="W4314" s="12"/>
      <c r="X4314" s="5"/>
      <c r="Y4314" s="12"/>
      <c r="Z4314" s="5"/>
      <c r="AA4314" s="5"/>
      <c r="AB4314" s="5"/>
      <c r="AC4314" s="5"/>
      <c r="AD4314" s="5"/>
      <c r="AE4314" s="5"/>
      <c r="AF4314" s="6"/>
      <c r="AG4314" s="6"/>
      <c r="AH4314" s="6"/>
      <c r="AI4314" s="6"/>
      <c r="AJ4314" s="6"/>
      <c r="AK4314" s="6"/>
      <c r="AL4314" s="6"/>
      <c r="AM4314" s="6"/>
      <c r="AN4314" s="6"/>
      <c r="AO4314" s="6"/>
      <c r="AP4314" s="6"/>
      <c r="AQ4314" s="6"/>
      <c r="AR4314" s="6"/>
      <c r="AS4314" s="6"/>
      <c r="AT4314" s="6"/>
    </row>
    <row r="4315" spans="1:46" ht="15.75" customHeight="1" x14ac:dyDescent="0.35">
      <c r="A4315" s="10"/>
      <c r="B4315" s="6"/>
      <c r="C4315" s="6"/>
      <c r="D4315" s="11"/>
      <c r="E4315" s="6"/>
      <c r="F4315" s="5"/>
      <c r="G4315" s="5"/>
      <c r="H4315" s="6"/>
      <c r="I4315" s="6"/>
      <c r="J4315" s="5"/>
      <c r="K4315" s="11"/>
      <c r="L4315" s="12"/>
      <c r="M4315" s="12"/>
      <c r="N4315" s="3"/>
      <c r="O4315" s="6"/>
      <c r="P4315" s="3"/>
      <c r="Q4315" s="6"/>
      <c r="R4315" s="6"/>
      <c r="S4315" s="6"/>
      <c r="T4315" s="5"/>
      <c r="U4315" s="5"/>
      <c r="V4315" s="5"/>
      <c r="W4315" s="12"/>
      <c r="X4315" s="5"/>
      <c r="Y4315" s="12"/>
      <c r="Z4315" s="5"/>
      <c r="AA4315" s="5"/>
      <c r="AB4315" s="5"/>
      <c r="AC4315" s="5"/>
      <c r="AD4315" s="5"/>
      <c r="AE4315" s="5"/>
      <c r="AF4315" s="6"/>
      <c r="AG4315" s="6"/>
      <c r="AH4315" s="6"/>
      <c r="AI4315" s="6"/>
      <c r="AJ4315" s="6"/>
      <c r="AK4315" s="6"/>
      <c r="AL4315" s="6"/>
      <c r="AM4315" s="6"/>
      <c r="AN4315" s="6"/>
      <c r="AO4315" s="6"/>
      <c r="AP4315" s="6"/>
      <c r="AQ4315" s="6"/>
      <c r="AR4315" s="6"/>
      <c r="AS4315" s="6"/>
      <c r="AT4315" s="6"/>
    </row>
    <row r="4316" spans="1:46" ht="15.75" customHeight="1" x14ac:dyDescent="0.35">
      <c r="A4316" s="10"/>
      <c r="B4316" s="6"/>
      <c r="C4316" s="6"/>
      <c r="D4316" s="11"/>
      <c r="E4316" s="6"/>
      <c r="F4316" s="5"/>
      <c r="G4316" s="5"/>
      <c r="H4316" s="6"/>
      <c r="I4316" s="6"/>
      <c r="J4316" s="5"/>
      <c r="K4316" s="11"/>
      <c r="L4316" s="12"/>
      <c r="M4316" s="12"/>
      <c r="N4316" s="3"/>
      <c r="O4316" s="6"/>
      <c r="P4316" s="3"/>
      <c r="Q4316" s="6"/>
      <c r="R4316" s="6"/>
      <c r="S4316" s="6"/>
      <c r="T4316" s="5"/>
      <c r="U4316" s="5"/>
      <c r="V4316" s="5"/>
      <c r="W4316" s="12"/>
      <c r="X4316" s="5"/>
      <c r="Y4316" s="12"/>
      <c r="Z4316" s="5"/>
      <c r="AA4316" s="5"/>
      <c r="AB4316" s="5"/>
      <c r="AC4316" s="5"/>
      <c r="AD4316" s="5"/>
      <c r="AE4316" s="5"/>
      <c r="AF4316" s="6"/>
      <c r="AG4316" s="6"/>
      <c r="AH4316" s="6"/>
      <c r="AI4316" s="6"/>
      <c r="AJ4316" s="6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</row>
    <row r="4317" spans="1:46" ht="15.75" customHeight="1" x14ac:dyDescent="0.35">
      <c r="A4317" s="10"/>
      <c r="B4317" s="6"/>
      <c r="C4317" s="6"/>
      <c r="D4317" s="11"/>
      <c r="E4317" s="6"/>
      <c r="F4317" s="5"/>
      <c r="G4317" s="5"/>
      <c r="H4317" s="6"/>
      <c r="I4317" s="6"/>
      <c r="J4317" s="5"/>
      <c r="K4317" s="11"/>
      <c r="L4317" s="12"/>
      <c r="M4317" s="12"/>
      <c r="N4317" s="3"/>
      <c r="O4317" s="6"/>
      <c r="P4317" s="3"/>
      <c r="Q4317" s="6"/>
      <c r="R4317" s="6"/>
      <c r="S4317" s="6"/>
      <c r="T4317" s="5"/>
      <c r="U4317" s="5"/>
      <c r="V4317" s="5"/>
      <c r="W4317" s="12"/>
      <c r="X4317" s="5"/>
      <c r="Y4317" s="12"/>
      <c r="Z4317" s="5"/>
      <c r="AA4317" s="5"/>
      <c r="AB4317" s="5"/>
      <c r="AC4317" s="5"/>
      <c r="AD4317" s="5"/>
      <c r="AE4317" s="5"/>
      <c r="AF4317" s="6"/>
      <c r="AG4317" s="6"/>
      <c r="AH4317" s="6"/>
      <c r="AI4317" s="6"/>
      <c r="AJ4317" s="6"/>
      <c r="AK4317" s="6"/>
      <c r="AL4317" s="6"/>
      <c r="AM4317" s="6"/>
      <c r="AN4317" s="6"/>
      <c r="AO4317" s="6"/>
      <c r="AP4317" s="6"/>
      <c r="AQ4317" s="6"/>
      <c r="AR4317" s="6"/>
      <c r="AS4317" s="6"/>
      <c r="AT4317" s="6"/>
    </row>
    <row r="4318" spans="1:46" ht="15.75" customHeight="1" x14ac:dyDescent="0.35">
      <c r="A4318" s="10"/>
      <c r="B4318" s="6"/>
      <c r="C4318" s="6"/>
      <c r="D4318" s="11"/>
      <c r="E4318" s="6"/>
      <c r="F4318" s="5"/>
      <c r="G4318" s="5"/>
      <c r="H4318" s="6"/>
      <c r="I4318" s="6"/>
      <c r="J4318" s="5"/>
      <c r="K4318" s="11"/>
      <c r="L4318" s="12"/>
      <c r="M4318" s="12"/>
      <c r="N4318" s="3"/>
      <c r="O4318" s="6"/>
      <c r="P4318" s="3"/>
      <c r="Q4318" s="6"/>
      <c r="R4318" s="6"/>
      <c r="S4318" s="6"/>
      <c r="T4318" s="5"/>
      <c r="U4318" s="5"/>
      <c r="V4318" s="5"/>
      <c r="W4318" s="12"/>
      <c r="X4318" s="5"/>
      <c r="Y4318" s="12"/>
      <c r="Z4318" s="5"/>
      <c r="AA4318" s="5"/>
      <c r="AB4318" s="5"/>
      <c r="AC4318" s="5"/>
      <c r="AD4318" s="5"/>
      <c r="AE4318" s="5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/>
      <c r="AQ4318" s="6"/>
      <c r="AR4318" s="6"/>
      <c r="AS4318" s="6"/>
      <c r="AT4318" s="6"/>
    </row>
    <row r="4319" spans="1:46" ht="15.75" customHeight="1" x14ac:dyDescent="0.35">
      <c r="A4319" s="10"/>
      <c r="B4319" s="6"/>
      <c r="C4319" s="6"/>
      <c r="D4319" s="11"/>
      <c r="E4319" s="6"/>
      <c r="F4319" s="5"/>
      <c r="G4319" s="5"/>
      <c r="H4319" s="6"/>
      <c r="I4319" s="6"/>
      <c r="J4319" s="5"/>
      <c r="K4319" s="11"/>
      <c r="L4319" s="12"/>
      <c r="M4319" s="12"/>
      <c r="N4319" s="3"/>
      <c r="O4319" s="6"/>
      <c r="P4319" s="3"/>
      <c r="Q4319" s="6"/>
      <c r="R4319" s="6"/>
      <c r="S4319" s="6"/>
      <c r="T4319" s="5"/>
      <c r="U4319" s="5"/>
      <c r="V4319" s="5"/>
      <c r="W4319" s="12"/>
      <c r="X4319" s="5"/>
      <c r="Y4319" s="12"/>
      <c r="Z4319" s="5"/>
      <c r="AA4319" s="5"/>
      <c r="AB4319" s="5"/>
      <c r="AC4319" s="5"/>
      <c r="AD4319" s="5"/>
      <c r="AE4319" s="5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/>
      <c r="AR4319" s="6"/>
      <c r="AS4319" s="6"/>
      <c r="AT4319" s="6"/>
    </row>
    <row r="4320" spans="1:46" ht="15.75" customHeight="1" x14ac:dyDescent="0.35">
      <c r="A4320" s="10"/>
      <c r="B4320" s="6"/>
      <c r="C4320" s="6"/>
      <c r="D4320" s="11"/>
      <c r="E4320" s="6"/>
      <c r="F4320" s="5"/>
      <c r="G4320" s="5"/>
      <c r="H4320" s="6"/>
      <c r="I4320" s="6"/>
      <c r="J4320" s="5"/>
      <c r="K4320" s="11"/>
      <c r="L4320" s="12"/>
      <c r="M4320" s="12"/>
      <c r="N4320" s="3"/>
      <c r="O4320" s="6"/>
      <c r="P4320" s="3"/>
      <c r="Q4320" s="6"/>
      <c r="R4320" s="6"/>
      <c r="S4320" s="6"/>
      <c r="T4320" s="5"/>
      <c r="U4320" s="5"/>
      <c r="V4320" s="5"/>
      <c r="W4320" s="12"/>
      <c r="X4320" s="5"/>
      <c r="Y4320" s="12"/>
      <c r="Z4320" s="5"/>
      <c r="AA4320" s="5"/>
      <c r="AB4320" s="5"/>
      <c r="AC4320" s="5"/>
      <c r="AD4320" s="5"/>
      <c r="AE4320" s="5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/>
      <c r="AR4320" s="6"/>
      <c r="AS4320" s="6"/>
      <c r="AT4320" s="6"/>
    </row>
    <row r="4321" spans="1:46" ht="15.75" customHeight="1" x14ac:dyDescent="0.35">
      <c r="A4321" s="10"/>
      <c r="B4321" s="6"/>
      <c r="C4321" s="6"/>
      <c r="D4321" s="11"/>
      <c r="E4321" s="6"/>
      <c r="F4321" s="5"/>
      <c r="G4321" s="5"/>
      <c r="H4321" s="6"/>
      <c r="I4321" s="6"/>
      <c r="J4321" s="5"/>
      <c r="K4321" s="11"/>
      <c r="L4321" s="12"/>
      <c r="M4321" s="12"/>
      <c r="N4321" s="3"/>
      <c r="O4321" s="6"/>
      <c r="P4321" s="3"/>
      <c r="Q4321" s="6"/>
      <c r="R4321" s="6"/>
      <c r="S4321" s="6"/>
      <c r="T4321" s="5"/>
      <c r="U4321" s="5"/>
      <c r="V4321" s="5"/>
      <c r="W4321" s="12"/>
      <c r="X4321" s="5"/>
      <c r="Y4321" s="12"/>
      <c r="Z4321" s="5"/>
      <c r="AA4321" s="5"/>
      <c r="AB4321" s="5"/>
      <c r="AC4321" s="5"/>
      <c r="AD4321" s="5"/>
      <c r="AE4321" s="5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/>
      <c r="AR4321" s="6"/>
      <c r="AS4321" s="6"/>
      <c r="AT4321" s="6"/>
    </row>
    <row r="4322" spans="1:46" ht="15.75" customHeight="1" x14ac:dyDescent="0.35">
      <c r="A4322" s="10"/>
      <c r="B4322" s="6"/>
      <c r="C4322" s="6"/>
      <c r="D4322" s="11"/>
      <c r="E4322" s="6"/>
      <c r="F4322" s="5"/>
      <c r="G4322" s="5"/>
      <c r="H4322" s="6"/>
      <c r="I4322" s="6"/>
      <c r="J4322" s="5"/>
      <c r="K4322" s="11"/>
      <c r="L4322" s="12"/>
      <c r="M4322" s="12"/>
      <c r="N4322" s="3"/>
      <c r="O4322" s="6"/>
      <c r="P4322" s="3"/>
      <c r="Q4322" s="6"/>
      <c r="R4322" s="6"/>
      <c r="S4322" s="6"/>
      <c r="T4322" s="5"/>
      <c r="U4322" s="5"/>
      <c r="V4322" s="5"/>
      <c r="W4322" s="12"/>
      <c r="X4322" s="5"/>
      <c r="Y4322" s="12"/>
      <c r="Z4322" s="5"/>
      <c r="AA4322" s="5"/>
      <c r="AB4322" s="5"/>
      <c r="AC4322" s="5"/>
      <c r="AD4322" s="5"/>
      <c r="AE4322" s="5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/>
      <c r="AR4322" s="6"/>
      <c r="AS4322" s="6"/>
      <c r="AT4322" s="6"/>
    </row>
    <row r="4323" spans="1:46" ht="15.75" customHeight="1" x14ac:dyDescent="0.35">
      <c r="A4323" s="10"/>
      <c r="B4323" s="6"/>
      <c r="C4323" s="6"/>
      <c r="D4323" s="11"/>
      <c r="E4323" s="6"/>
      <c r="F4323" s="5"/>
      <c r="G4323" s="5"/>
      <c r="H4323" s="6"/>
      <c r="I4323" s="6"/>
      <c r="J4323" s="5"/>
      <c r="K4323" s="11"/>
      <c r="L4323" s="12"/>
      <c r="M4323" s="12"/>
      <c r="N4323" s="3"/>
      <c r="O4323" s="6"/>
      <c r="P4323" s="3"/>
      <c r="Q4323" s="6"/>
      <c r="R4323" s="6"/>
      <c r="S4323" s="6"/>
      <c r="T4323" s="5"/>
      <c r="U4323" s="5"/>
      <c r="V4323" s="5"/>
      <c r="W4323" s="12"/>
      <c r="X4323" s="5"/>
      <c r="Y4323" s="12"/>
      <c r="Z4323" s="5"/>
      <c r="AA4323" s="5"/>
      <c r="AB4323" s="5"/>
      <c r="AC4323" s="5"/>
      <c r="AD4323" s="5"/>
      <c r="AE4323" s="5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/>
      <c r="AQ4323" s="6"/>
      <c r="AR4323" s="6"/>
      <c r="AS4323" s="6"/>
      <c r="AT4323" s="6"/>
    </row>
    <row r="4324" spans="1:46" ht="15.75" customHeight="1" x14ac:dyDescent="0.35">
      <c r="A4324" s="10"/>
      <c r="B4324" s="6"/>
      <c r="C4324" s="6"/>
      <c r="D4324" s="11"/>
      <c r="E4324" s="6"/>
      <c r="F4324" s="5"/>
      <c r="G4324" s="5"/>
      <c r="H4324" s="6"/>
      <c r="I4324" s="6"/>
      <c r="J4324" s="5"/>
      <c r="K4324" s="11"/>
      <c r="L4324" s="12"/>
      <c r="M4324" s="12"/>
      <c r="N4324" s="3"/>
      <c r="O4324" s="6"/>
      <c r="P4324" s="3"/>
      <c r="Q4324" s="6"/>
      <c r="R4324" s="6"/>
      <c r="S4324" s="6"/>
      <c r="T4324" s="5"/>
      <c r="U4324" s="5"/>
      <c r="V4324" s="5"/>
      <c r="W4324" s="12"/>
      <c r="X4324" s="5"/>
      <c r="Y4324" s="12"/>
      <c r="Z4324" s="5"/>
      <c r="AA4324" s="5"/>
      <c r="AB4324" s="5"/>
      <c r="AC4324" s="5"/>
      <c r="AD4324" s="5"/>
      <c r="AE4324" s="5"/>
      <c r="AF4324" s="6"/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  <c r="AS4324" s="6"/>
      <c r="AT4324" s="6"/>
    </row>
    <row r="4325" spans="1:46" ht="15.75" customHeight="1" x14ac:dyDescent="0.35">
      <c r="A4325" s="10"/>
      <c r="B4325" s="6"/>
      <c r="C4325" s="6"/>
      <c r="D4325" s="11"/>
      <c r="E4325" s="6"/>
      <c r="F4325" s="5"/>
      <c r="G4325" s="5"/>
      <c r="H4325" s="6"/>
      <c r="I4325" s="6"/>
      <c r="J4325" s="5"/>
      <c r="K4325" s="11"/>
      <c r="L4325" s="12"/>
      <c r="M4325" s="12"/>
      <c r="N4325" s="3"/>
      <c r="O4325" s="6"/>
      <c r="P4325" s="3"/>
      <c r="Q4325" s="6"/>
      <c r="R4325" s="6"/>
      <c r="S4325" s="6"/>
      <c r="T4325" s="5"/>
      <c r="U4325" s="5"/>
      <c r="V4325" s="5"/>
      <c r="W4325" s="12"/>
      <c r="X4325" s="5"/>
      <c r="Y4325" s="12"/>
      <c r="Z4325" s="5"/>
      <c r="AA4325" s="5"/>
      <c r="AB4325" s="5"/>
      <c r="AC4325" s="5"/>
      <c r="AD4325" s="5"/>
      <c r="AE4325" s="5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/>
      <c r="AQ4325" s="6"/>
      <c r="AR4325" s="6"/>
      <c r="AS4325" s="6"/>
      <c r="AT4325" s="6"/>
    </row>
    <row r="4326" spans="1:46" ht="15.75" customHeight="1" x14ac:dyDescent="0.35">
      <c r="A4326" s="10"/>
      <c r="B4326" s="6"/>
      <c r="C4326" s="6"/>
      <c r="D4326" s="11"/>
      <c r="E4326" s="6"/>
      <c r="F4326" s="5"/>
      <c r="G4326" s="5"/>
      <c r="H4326" s="6"/>
      <c r="I4326" s="6"/>
      <c r="J4326" s="5"/>
      <c r="K4326" s="11"/>
      <c r="L4326" s="12"/>
      <c r="M4326" s="12"/>
      <c r="N4326" s="3"/>
      <c r="O4326" s="6"/>
      <c r="P4326" s="3"/>
      <c r="Q4326" s="6"/>
      <c r="R4326" s="6"/>
      <c r="S4326" s="6"/>
      <c r="T4326" s="5"/>
      <c r="U4326" s="5"/>
      <c r="V4326" s="5"/>
      <c r="W4326" s="12"/>
      <c r="X4326" s="5"/>
      <c r="Y4326" s="12"/>
      <c r="Z4326" s="5"/>
      <c r="AA4326" s="5"/>
      <c r="AB4326" s="5"/>
      <c r="AC4326" s="5"/>
      <c r="AD4326" s="5"/>
      <c r="AE4326" s="5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/>
      <c r="AR4326" s="6"/>
      <c r="AS4326" s="6"/>
      <c r="AT4326" s="6"/>
    </row>
    <row r="4327" spans="1:46" ht="15.75" customHeight="1" x14ac:dyDescent="0.35">
      <c r="A4327" s="10"/>
      <c r="B4327" s="6"/>
      <c r="C4327" s="6"/>
      <c r="D4327" s="11"/>
      <c r="E4327" s="6"/>
      <c r="F4327" s="5"/>
      <c r="G4327" s="5"/>
      <c r="H4327" s="6"/>
      <c r="I4327" s="6"/>
      <c r="J4327" s="5"/>
      <c r="K4327" s="11"/>
      <c r="L4327" s="12"/>
      <c r="M4327" s="12"/>
      <c r="N4327" s="3"/>
      <c r="O4327" s="6"/>
      <c r="P4327" s="3"/>
      <c r="Q4327" s="6"/>
      <c r="R4327" s="6"/>
      <c r="S4327" s="6"/>
      <c r="T4327" s="5"/>
      <c r="U4327" s="5"/>
      <c r="V4327" s="5"/>
      <c r="W4327" s="12"/>
      <c r="X4327" s="5"/>
      <c r="Y4327" s="12"/>
      <c r="Z4327" s="5"/>
      <c r="AA4327" s="5"/>
      <c r="AB4327" s="5"/>
      <c r="AC4327" s="5"/>
      <c r="AD4327" s="5"/>
      <c r="AE4327" s="5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</row>
    <row r="4328" spans="1:46" ht="15.75" customHeight="1" x14ac:dyDescent="0.35">
      <c r="A4328" s="10"/>
      <c r="B4328" s="6"/>
      <c r="C4328" s="6"/>
      <c r="D4328" s="11"/>
      <c r="E4328" s="6"/>
      <c r="F4328" s="5"/>
      <c r="G4328" s="5"/>
      <c r="H4328" s="6"/>
      <c r="I4328" s="6"/>
      <c r="J4328" s="5"/>
      <c r="K4328" s="11"/>
      <c r="L4328" s="12"/>
      <c r="M4328" s="12"/>
      <c r="N4328" s="3"/>
      <c r="O4328" s="6"/>
      <c r="P4328" s="3"/>
      <c r="Q4328" s="6"/>
      <c r="R4328" s="6"/>
      <c r="S4328" s="6"/>
      <c r="T4328" s="5"/>
      <c r="U4328" s="5"/>
      <c r="V4328" s="5"/>
      <c r="W4328" s="12"/>
      <c r="X4328" s="5"/>
      <c r="Y4328" s="12"/>
      <c r="Z4328" s="5"/>
      <c r="AA4328" s="5"/>
      <c r="AB4328" s="5"/>
      <c r="AC4328" s="5"/>
      <c r="AD4328" s="5"/>
      <c r="AE4328" s="5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/>
      <c r="AQ4328" s="6"/>
      <c r="AR4328" s="6"/>
      <c r="AS4328" s="6"/>
      <c r="AT4328" s="6"/>
    </row>
    <row r="4329" spans="1:46" ht="15.75" customHeight="1" x14ac:dyDescent="0.35">
      <c r="A4329" s="10"/>
      <c r="B4329" s="6"/>
      <c r="C4329" s="6"/>
      <c r="D4329" s="11"/>
      <c r="E4329" s="6"/>
      <c r="F4329" s="5"/>
      <c r="G4329" s="5"/>
      <c r="H4329" s="6"/>
      <c r="I4329" s="6"/>
      <c r="J4329" s="5"/>
      <c r="K4329" s="11"/>
      <c r="L4329" s="12"/>
      <c r="M4329" s="12"/>
      <c r="N4329" s="3"/>
      <c r="O4329" s="6"/>
      <c r="P4329" s="3"/>
      <c r="Q4329" s="6"/>
      <c r="R4329" s="6"/>
      <c r="S4329" s="6"/>
      <c r="T4329" s="5"/>
      <c r="U4329" s="5"/>
      <c r="V4329" s="5"/>
      <c r="W4329" s="12"/>
      <c r="X4329" s="5"/>
      <c r="Y4329" s="12"/>
      <c r="Z4329" s="5"/>
      <c r="AA4329" s="5"/>
      <c r="AB4329" s="5"/>
      <c r="AC4329" s="5"/>
      <c r="AD4329" s="5"/>
      <c r="AE4329" s="5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/>
      <c r="AQ4329" s="6"/>
      <c r="AR4329" s="6"/>
      <c r="AS4329" s="6"/>
      <c r="AT4329" s="6"/>
    </row>
    <row r="4330" spans="1:46" ht="15.75" customHeight="1" x14ac:dyDescent="0.35">
      <c r="A4330" s="10"/>
      <c r="B4330" s="6"/>
      <c r="C4330" s="6"/>
      <c r="D4330" s="11"/>
      <c r="E4330" s="6"/>
      <c r="F4330" s="5"/>
      <c r="G4330" s="5"/>
      <c r="H4330" s="6"/>
      <c r="I4330" s="6"/>
      <c r="J4330" s="5"/>
      <c r="K4330" s="11"/>
      <c r="L4330" s="12"/>
      <c r="M4330" s="12"/>
      <c r="N4330" s="3"/>
      <c r="O4330" s="6"/>
      <c r="P4330" s="3"/>
      <c r="Q4330" s="6"/>
      <c r="R4330" s="6"/>
      <c r="S4330" s="6"/>
      <c r="T4330" s="5"/>
      <c r="U4330" s="5"/>
      <c r="V4330" s="5"/>
      <c r="W4330" s="12"/>
      <c r="X4330" s="5"/>
      <c r="Y4330" s="12"/>
      <c r="Z4330" s="5"/>
      <c r="AA4330" s="5"/>
      <c r="AB4330" s="5"/>
      <c r="AC4330" s="5"/>
      <c r="AD4330" s="5"/>
      <c r="AE4330" s="5"/>
      <c r="AF4330" s="6"/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</row>
    <row r="4331" spans="1:46" ht="15.75" customHeight="1" x14ac:dyDescent="0.35">
      <c r="A4331" s="10"/>
      <c r="B4331" s="6"/>
      <c r="C4331" s="6"/>
      <c r="D4331" s="11"/>
      <c r="E4331" s="6"/>
      <c r="F4331" s="5"/>
      <c r="G4331" s="5"/>
      <c r="H4331" s="6"/>
      <c r="I4331" s="6"/>
      <c r="J4331" s="5"/>
      <c r="K4331" s="11"/>
      <c r="L4331" s="12"/>
      <c r="M4331" s="12"/>
      <c r="N4331" s="3"/>
      <c r="O4331" s="6"/>
      <c r="P4331" s="3"/>
      <c r="Q4331" s="6"/>
      <c r="R4331" s="6"/>
      <c r="S4331" s="6"/>
      <c r="T4331" s="5"/>
      <c r="U4331" s="5"/>
      <c r="V4331" s="5"/>
      <c r="W4331" s="12"/>
      <c r="X4331" s="5"/>
      <c r="Y4331" s="12"/>
      <c r="Z4331" s="5"/>
      <c r="AA4331" s="5"/>
      <c r="AB4331" s="5"/>
      <c r="AC4331" s="5"/>
      <c r="AD4331" s="5"/>
      <c r="AE4331" s="5"/>
      <c r="AF4331" s="6"/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  <c r="AS4331" s="6"/>
      <c r="AT4331" s="6"/>
    </row>
    <row r="4332" spans="1:46" ht="15.75" customHeight="1" x14ac:dyDescent="0.35">
      <c r="A4332" s="10"/>
      <c r="B4332" s="6"/>
      <c r="C4332" s="6"/>
      <c r="D4332" s="11"/>
      <c r="E4332" s="6"/>
      <c r="F4332" s="5"/>
      <c r="G4332" s="5"/>
      <c r="H4332" s="6"/>
      <c r="I4332" s="6"/>
      <c r="J4332" s="5"/>
      <c r="K4332" s="11"/>
      <c r="L4332" s="12"/>
      <c r="M4332" s="12"/>
      <c r="N4332" s="3"/>
      <c r="O4332" s="6"/>
      <c r="P4332" s="3"/>
      <c r="Q4332" s="6"/>
      <c r="R4332" s="6"/>
      <c r="S4332" s="6"/>
      <c r="T4332" s="5"/>
      <c r="U4332" s="5"/>
      <c r="V4332" s="5"/>
      <c r="W4332" s="12"/>
      <c r="X4332" s="5"/>
      <c r="Y4332" s="12"/>
      <c r="Z4332" s="5"/>
      <c r="AA4332" s="5"/>
      <c r="AB4332" s="5"/>
      <c r="AC4332" s="5"/>
      <c r="AD4332" s="5"/>
      <c r="AE4332" s="5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  <c r="AS4332" s="6"/>
      <c r="AT4332" s="6"/>
    </row>
    <row r="4333" spans="1:46" ht="15.75" customHeight="1" x14ac:dyDescent="0.35">
      <c r="A4333" s="10"/>
      <c r="B4333" s="6"/>
      <c r="C4333" s="6"/>
      <c r="D4333" s="11"/>
      <c r="E4333" s="6"/>
      <c r="F4333" s="5"/>
      <c r="G4333" s="5"/>
      <c r="H4333" s="6"/>
      <c r="I4333" s="6"/>
      <c r="J4333" s="5"/>
      <c r="K4333" s="11"/>
      <c r="L4333" s="12"/>
      <c r="M4333" s="12"/>
      <c r="N4333" s="3"/>
      <c r="O4333" s="6"/>
      <c r="P4333" s="3"/>
      <c r="Q4333" s="6"/>
      <c r="R4333" s="6"/>
      <c r="S4333" s="6"/>
      <c r="T4333" s="5"/>
      <c r="U4333" s="5"/>
      <c r="V4333" s="5"/>
      <c r="W4333" s="12"/>
      <c r="X4333" s="5"/>
      <c r="Y4333" s="12"/>
      <c r="Z4333" s="5"/>
      <c r="AA4333" s="5"/>
      <c r="AB4333" s="5"/>
      <c r="AC4333" s="5"/>
      <c r="AD4333" s="5"/>
      <c r="AE4333" s="5"/>
      <c r="AF4333" s="6"/>
      <c r="AG4333" s="6"/>
      <c r="AH4333" s="6"/>
      <c r="AI4333" s="6"/>
      <c r="AJ4333" s="6"/>
      <c r="AK4333" s="6"/>
      <c r="AL4333" s="6"/>
      <c r="AM4333" s="6"/>
      <c r="AN4333" s="6"/>
      <c r="AO4333" s="6"/>
      <c r="AP4333" s="6"/>
      <c r="AQ4333" s="6"/>
      <c r="AR4333" s="6"/>
      <c r="AS4333" s="6"/>
      <c r="AT4333" s="6"/>
    </row>
    <row r="4334" spans="1:46" ht="15.75" customHeight="1" x14ac:dyDescent="0.35">
      <c r="A4334" s="10"/>
      <c r="B4334" s="6"/>
      <c r="C4334" s="6"/>
      <c r="D4334" s="11"/>
      <c r="E4334" s="6"/>
      <c r="F4334" s="5"/>
      <c r="G4334" s="5"/>
      <c r="H4334" s="6"/>
      <c r="I4334" s="6"/>
      <c r="J4334" s="5"/>
      <c r="K4334" s="11"/>
      <c r="L4334" s="12"/>
      <c r="M4334" s="12"/>
      <c r="N4334" s="3"/>
      <c r="O4334" s="6"/>
      <c r="P4334" s="3"/>
      <c r="Q4334" s="6"/>
      <c r="R4334" s="6"/>
      <c r="S4334" s="6"/>
      <c r="T4334" s="5"/>
      <c r="U4334" s="5"/>
      <c r="V4334" s="5"/>
      <c r="W4334" s="12"/>
      <c r="X4334" s="5"/>
      <c r="Y4334" s="12"/>
      <c r="Z4334" s="5"/>
      <c r="AA4334" s="5"/>
      <c r="AB4334" s="5"/>
      <c r="AC4334" s="5"/>
      <c r="AD4334" s="5"/>
      <c r="AE4334" s="5"/>
      <c r="AF4334" s="6"/>
      <c r="AG4334" s="6"/>
      <c r="AH4334" s="6"/>
      <c r="AI4334" s="6"/>
      <c r="AJ4334" s="6"/>
      <c r="AK4334" s="6"/>
      <c r="AL4334" s="6"/>
      <c r="AM4334" s="6"/>
      <c r="AN4334" s="6"/>
      <c r="AO4334" s="6"/>
      <c r="AP4334" s="6"/>
      <c r="AQ4334" s="6"/>
      <c r="AR4334" s="6"/>
      <c r="AS4334" s="6"/>
      <c r="AT4334" s="6"/>
    </row>
    <row r="4335" spans="1:46" ht="15.75" customHeight="1" x14ac:dyDescent="0.35">
      <c r="A4335" s="10"/>
      <c r="B4335" s="6"/>
      <c r="C4335" s="6"/>
      <c r="D4335" s="11"/>
      <c r="E4335" s="6"/>
      <c r="F4335" s="5"/>
      <c r="G4335" s="5"/>
      <c r="H4335" s="6"/>
      <c r="I4335" s="6"/>
      <c r="J4335" s="5"/>
      <c r="K4335" s="11"/>
      <c r="L4335" s="12"/>
      <c r="M4335" s="12"/>
      <c r="N4335" s="3"/>
      <c r="O4335" s="6"/>
      <c r="P4335" s="3"/>
      <c r="Q4335" s="6"/>
      <c r="R4335" s="6"/>
      <c r="S4335" s="6"/>
      <c r="T4335" s="5"/>
      <c r="U4335" s="5"/>
      <c r="V4335" s="5"/>
      <c r="W4335" s="12"/>
      <c r="X4335" s="5"/>
      <c r="Y4335" s="12"/>
      <c r="Z4335" s="5"/>
      <c r="AA4335" s="5"/>
      <c r="AB4335" s="5"/>
      <c r="AC4335" s="5"/>
      <c r="AD4335" s="5"/>
      <c r="AE4335" s="5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/>
      <c r="AR4335" s="6"/>
      <c r="AS4335" s="6"/>
      <c r="AT4335" s="6"/>
    </row>
    <row r="4336" spans="1:46" ht="15.75" customHeight="1" x14ac:dyDescent="0.35">
      <c r="A4336" s="10"/>
      <c r="B4336" s="6"/>
      <c r="C4336" s="6"/>
      <c r="D4336" s="11"/>
      <c r="E4336" s="6"/>
      <c r="F4336" s="5"/>
      <c r="G4336" s="5"/>
      <c r="H4336" s="6"/>
      <c r="I4336" s="6"/>
      <c r="J4336" s="5"/>
      <c r="K4336" s="11"/>
      <c r="L4336" s="12"/>
      <c r="M4336" s="12"/>
      <c r="N4336" s="3"/>
      <c r="O4336" s="6"/>
      <c r="P4336" s="3"/>
      <c r="Q4336" s="6"/>
      <c r="R4336" s="6"/>
      <c r="S4336" s="6"/>
      <c r="T4336" s="5"/>
      <c r="U4336" s="5"/>
      <c r="V4336" s="5"/>
      <c r="W4336" s="12"/>
      <c r="X4336" s="5"/>
      <c r="Y4336" s="12"/>
      <c r="Z4336" s="5"/>
      <c r="AA4336" s="5"/>
      <c r="AB4336" s="5"/>
      <c r="AC4336" s="5"/>
      <c r="AD4336" s="5"/>
      <c r="AE4336" s="5"/>
      <c r="AF4336" s="6"/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  <c r="AS4336" s="6"/>
      <c r="AT4336" s="6"/>
    </row>
    <row r="4337" spans="1:46" ht="15.75" customHeight="1" x14ac:dyDescent="0.35">
      <c r="A4337" s="10"/>
      <c r="B4337" s="6"/>
      <c r="C4337" s="6"/>
      <c r="D4337" s="11"/>
      <c r="E4337" s="6"/>
      <c r="F4337" s="5"/>
      <c r="G4337" s="5"/>
      <c r="H4337" s="6"/>
      <c r="I4337" s="6"/>
      <c r="J4337" s="5"/>
      <c r="K4337" s="11"/>
      <c r="L4337" s="12"/>
      <c r="M4337" s="12"/>
      <c r="N4337" s="3"/>
      <c r="O4337" s="6"/>
      <c r="P4337" s="3"/>
      <c r="Q4337" s="6"/>
      <c r="R4337" s="6"/>
      <c r="S4337" s="6"/>
      <c r="T4337" s="5"/>
      <c r="U4337" s="5"/>
      <c r="V4337" s="5"/>
      <c r="W4337" s="12"/>
      <c r="X4337" s="5"/>
      <c r="Y4337" s="12"/>
      <c r="Z4337" s="5"/>
      <c r="AA4337" s="5"/>
      <c r="AB4337" s="5"/>
      <c r="AC4337" s="5"/>
      <c r="AD4337" s="5"/>
      <c r="AE4337" s="5"/>
      <c r="AF4337" s="6"/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  <c r="AS4337" s="6"/>
      <c r="AT4337" s="6"/>
    </row>
    <row r="4338" spans="1:46" ht="15.75" customHeight="1" x14ac:dyDescent="0.35">
      <c r="A4338" s="10"/>
      <c r="B4338" s="6"/>
      <c r="C4338" s="6"/>
      <c r="D4338" s="11"/>
      <c r="E4338" s="6"/>
      <c r="F4338" s="5"/>
      <c r="G4338" s="5"/>
      <c r="H4338" s="6"/>
      <c r="I4338" s="6"/>
      <c r="J4338" s="5"/>
      <c r="K4338" s="11"/>
      <c r="L4338" s="12"/>
      <c r="M4338" s="12"/>
      <c r="N4338" s="3"/>
      <c r="O4338" s="6"/>
      <c r="P4338" s="3"/>
      <c r="Q4338" s="6"/>
      <c r="R4338" s="6"/>
      <c r="S4338" s="6"/>
      <c r="T4338" s="5"/>
      <c r="U4338" s="5"/>
      <c r="V4338" s="5"/>
      <c r="W4338" s="12"/>
      <c r="X4338" s="5"/>
      <c r="Y4338" s="12"/>
      <c r="Z4338" s="5"/>
      <c r="AA4338" s="5"/>
      <c r="AB4338" s="5"/>
      <c r="AC4338" s="5"/>
      <c r="AD4338" s="5"/>
      <c r="AE4338" s="5"/>
      <c r="AF4338" s="6"/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</row>
    <row r="4339" spans="1:46" ht="15.75" customHeight="1" x14ac:dyDescent="0.35">
      <c r="A4339" s="10"/>
      <c r="B4339" s="6"/>
      <c r="C4339" s="6"/>
      <c r="D4339" s="11"/>
      <c r="E4339" s="6"/>
      <c r="F4339" s="5"/>
      <c r="G4339" s="5"/>
      <c r="H4339" s="6"/>
      <c r="I4339" s="6"/>
      <c r="J4339" s="5"/>
      <c r="K4339" s="11"/>
      <c r="L4339" s="12"/>
      <c r="M4339" s="12"/>
      <c r="N4339" s="3"/>
      <c r="O4339" s="6"/>
      <c r="P4339" s="3"/>
      <c r="Q4339" s="6"/>
      <c r="R4339" s="6"/>
      <c r="S4339" s="6"/>
      <c r="T4339" s="5"/>
      <c r="U4339" s="5"/>
      <c r="V4339" s="5"/>
      <c r="W4339" s="12"/>
      <c r="X4339" s="5"/>
      <c r="Y4339" s="12"/>
      <c r="Z4339" s="5"/>
      <c r="AA4339" s="5"/>
      <c r="AB4339" s="5"/>
      <c r="AC4339" s="5"/>
      <c r="AD4339" s="5"/>
      <c r="AE4339" s="5"/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</row>
    <row r="4340" spans="1:46" ht="15.75" customHeight="1" x14ac:dyDescent="0.35">
      <c r="A4340" s="10"/>
      <c r="B4340" s="6"/>
      <c r="C4340" s="6"/>
      <c r="D4340" s="11"/>
      <c r="E4340" s="6"/>
      <c r="F4340" s="5"/>
      <c r="G4340" s="5"/>
      <c r="H4340" s="6"/>
      <c r="I4340" s="6"/>
      <c r="J4340" s="5"/>
      <c r="K4340" s="11"/>
      <c r="L4340" s="12"/>
      <c r="M4340" s="12"/>
      <c r="N4340" s="3"/>
      <c r="O4340" s="6"/>
      <c r="P4340" s="3"/>
      <c r="Q4340" s="6"/>
      <c r="R4340" s="6"/>
      <c r="S4340" s="6"/>
      <c r="T4340" s="5"/>
      <c r="U4340" s="5"/>
      <c r="V4340" s="5"/>
      <c r="W4340" s="12"/>
      <c r="X4340" s="5"/>
      <c r="Y4340" s="12"/>
      <c r="Z4340" s="5"/>
      <c r="AA4340" s="5"/>
      <c r="AB4340" s="5"/>
      <c r="AC4340" s="5"/>
      <c r="AD4340" s="5"/>
      <c r="AE4340" s="5"/>
      <c r="AF4340" s="6"/>
      <c r="AG4340" s="6"/>
      <c r="AH4340" s="6"/>
      <c r="AI4340" s="6"/>
      <c r="AJ4340" s="6"/>
      <c r="AK4340" s="6"/>
      <c r="AL4340" s="6"/>
      <c r="AM4340" s="6"/>
      <c r="AN4340" s="6"/>
      <c r="AO4340" s="6"/>
      <c r="AP4340" s="6"/>
      <c r="AQ4340" s="6"/>
      <c r="AR4340" s="6"/>
      <c r="AS4340" s="6"/>
      <c r="AT4340" s="6"/>
    </row>
    <row r="4341" spans="1:46" ht="15.75" customHeight="1" x14ac:dyDescent="0.35">
      <c r="A4341" s="10"/>
      <c r="B4341" s="6"/>
      <c r="C4341" s="6"/>
      <c r="D4341" s="11"/>
      <c r="E4341" s="6"/>
      <c r="F4341" s="5"/>
      <c r="G4341" s="5"/>
      <c r="H4341" s="6"/>
      <c r="I4341" s="6"/>
      <c r="J4341" s="5"/>
      <c r="K4341" s="11"/>
      <c r="L4341" s="12"/>
      <c r="M4341" s="12"/>
      <c r="N4341" s="3"/>
      <c r="O4341" s="6"/>
      <c r="P4341" s="3"/>
      <c r="Q4341" s="6"/>
      <c r="R4341" s="6"/>
      <c r="S4341" s="6"/>
      <c r="T4341" s="5"/>
      <c r="U4341" s="5"/>
      <c r="V4341" s="5"/>
      <c r="W4341" s="12"/>
      <c r="X4341" s="5"/>
      <c r="Y4341" s="12"/>
      <c r="Z4341" s="5"/>
      <c r="AA4341" s="5"/>
      <c r="AB4341" s="5"/>
      <c r="AC4341" s="5"/>
      <c r="AD4341" s="5"/>
      <c r="AE4341" s="5"/>
      <c r="AF4341" s="6"/>
      <c r="AG4341" s="6"/>
      <c r="AH4341" s="6"/>
      <c r="AI4341" s="6"/>
      <c r="AJ4341" s="6"/>
      <c r="AK4341" s="6"/>
      <c r="AL4341" s="6"/>
      <c r="AM4341" s="6"/>
      <c r="AN4341" s="6"/>
      <c r="AO4341" s="6"/>
      <c r="AP4341" s="6"/>
      <c r="AQ4341" s="6"/>
      <c r="AR4341" s="6"/>
      <c r="AS4341" s="6"/>
      <c r="AT4341" s="6"/>
    </row>
    <row r="4342" spans="1:46" ht="15.75" customHeight="1" x14ac:dyDescent="0.35">
      <c r="A4342" s="10"/>
      <c r="B4342" s="6"/>
      <c r="C4342" s="6"/>
      <c r="D4342" s="11"/>
      <c r="E4342" s="6"/>
      <c r="F4342" s="5"/>
      <c r="G4342" s="5"/>
      <c r="H4342" s="6"/>
      <c r="I4342" s="6"/>
      <c r="J4342" s="5"/>
      <c r="K4342" s="11"/>
      <c r="L4342" s="12"/>
      <c r="M4342" s="12"/>
      <c r="N4342" s="3"/>
      <c r="O4342" s="6"/>
      <c r="P4342" s="3"/>
      <c r="Q4342" s="6"/>
      <c r="R4342" s="6"/>
      <c r="S4342" s="6"/>
      <c r="T4342" s="5"/>
      <c r="U4342" s="5"/>
      <c r="V4342" s="5"/>
      <c r="W4342" s="12"/>
      <c r="X4342" s="5"/>
      <c r="Y4342" s="12"/>
      <c r="Z4342" s="5"/>
      <c r="AA4342" s="5"/>
      <c r="AB4342" s="5"/>
      <c r="AC4342" s="5"/>
      <c r="AD4342" s="5"/>
      <c r="AE4342" s="5"/>
      <c r="AF4342" s="6"/>
      <c r="AG4342" s="6"/>
      <c r="AH4342" s="6"/>
      <c r="AI4342" s="6"/>
      <c r="AJ4342" s="6"/>
      <c r="AK4342" s="6"/>
      <c r="AL4342" s="6"/>
      <c r="AM4342" s="6"/>
      <c r="AN4342" s="6"/>
      <c r="AO4342" s="6"/>
      <c r="AP4342" s="6"/>
      <c r="AQ4342" s="6"/>
      <c r="AR4342" s="6"/>
      <c r="AS4342" s="6"/>
      <c r="AT4342" s="6"/>
    </row>
    <row r="4343" spans="1:46" ht="15.75" customHeight="1" x14ac:dyDescent="0.35">
      <c r="A4343" s="10"/>
      <c r="B4343" s="6"/>
      <c r="C4343" s="6"/>
      <c r="D4343" s="11"/>
      <c r="E4343" s="6"/>
      <c r="F4343" s="5"/>
      <c r="G4343" s="5"/>
      <c r="H4343" s="6"/>
      <c r="I4343" s="6"/>
      <c r="J4343" s="5"/>
      <c r="K4343" s="11"/>
      <c r="L4343" s="12"/>
      <c r="M4343" s="12"/>
      <c r="N4343" s="3"/>
      <c r="O4343" s="6"/>
      <c r="P4343" s="3"/>
      <c r="Q4343" s="6"/>
      <c r="R4343" s="6"/>
      <c r="S4343" s="6"/>
      <c r="T4343" s="5"/>
      <c r="U4343" s="5"/>
      <c r="V4343" s="5"/>
      <c r="W4343" s="12"/>
      <c r="X4343" s="5"/>
      <c r="Y4343" s="12"/>
      <c r="Z4343" s="5"/>
      <c r="AA4343" s="5"/>
      <c r="AB4343" s="5"/>
      <c r="AC4343" s="5"/>
      <c r="AD4343" s="5"/>
      <c r="AE4343" s="5"/>
      <c r="AF4343" s="6"/>
      <c r="AG4343" s="6"/>
      <c r="AH4343" s="6"/>
      <c r="AI4343" s="6"/>
      <c r="AJ4343" s="6"/>
      <c r="AK4343" s="6"/>
      <c r="AL4343" s="6"/>
      <c r="AM4343" s="6"/>
      <c r="AN4343" s="6"/>
      <c r="AO4343" s="6"/>
      <c r="AP4343" s="6"/>
      <c r="AQ4343" s="6"/>
      <c r="AR4343" s="6"/>
      <c r="AS4343" s="6"/>
      <c r="AT4343" s="6"/>
    </row>
    <row r="4344" spans="1:46" ht="15.75" customHeight="1" x14ac:dyDescent="0.35">
      <c r="A4344" s="10"/>
      <c r="B4344" s="6"/>
      <c r="C4344" s="6"/>
      <c r="D4344" s="11"/>
      <c r="E4344" s="6"/>
      <c r="F4344" s="5"/>
      <c r="G4344" s="5"/>
      <c r="H4344" s="6"/>
      <c r="I4344" s="6"/>
      <c r="J4344" s="5"/>
      <c r="K4344" s="11"/>
      <c r="L4344" s="12"/>
      <c r="M4344" s="12"/>
      <c r="N4344" s="3"/>
      <c r="O4344" s="6"/>
      <c r="P4344" s="3"/>
      <c r="Q4344" s="6"/>
      <c r="R4344" s="6"/>
      <c r="S4344" s="6"/>
      <c r="T4344" s="5"/>
      <c r="U4344" s="5"/>
      <c r="V4344" s="5"/>
      <c r="W4344" s="12"/>
      <c r="X4344" s="5"/>
      <c r="Y4344" s="12"/>
      <c r="Z4344" s="5"/>
      <c r="AA4344" s="5"/>
      <c r="AB4344" s="5"/>
      <c r="AC4344" s="5"/>
      <c r="AD4344" s="5"/>
      <c r="AE4344" s="5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  <c r="AS4344" s="6"/>
      <c r="AT4344" s="6"/>
    </row>
    <row r="4345" spans="1:46" ht="15.75" customHeight="1" x14ac:dyDescent="0.35">
      <c r="A4345" s="10"/>
      <c r="B4345" s="6"/>
      <c r="C4345" s="6"/>
      <c r="D4345" s="11"/>
      <c r="E4345" s="6"/>
      <c r="F4345" s="5"/>
      <c r="G4345" s="5"/>
      <c r="H4345" s="6"/>
      <c r="I4345" s="6"/>
      <c r="J4345" s="5"/>
      <c r="K4345" s="11"/>
      <c r="L4345" s="12"/>
      <c r="M4345" s="12"/>
      <c r="N4345" s="3"/>
      <c r="O4345" s="6"/>
      <c r="P4345" s="3"/>
      <c r="Q4345" s="6"/>
      <c r="R4345" s="6"/>
      <c r="S4345" s="6"/>
      <c r="T4345" s="5"/>
      <c r="U4345" s="5"/>
      <c r="V4345" s="5"/>
      <c r="W4345" s="12"/>
      <c r="X4345" s="5"/>
      <c r="Y4345" s="12"/>
      <c r="Z4345" s="5"/>
      <c r="AA4345" s="5"/>
      <c r="AB4345" s="5"/>
      <c r="AC4345" s="5"/>
      <c r="AD4345" s="5"/>
      <c r="AE4345" s="5"/>
      <c r="AF4345" s="6"/>
      <c r="AG4345" s="6"/>
      <c r="AH4345" s="6"/>
      <c r="AI4345" s="6"/>
      <c r="AJ4345" s="6"/>
      <c r="AK4345" s="6"/>
      <c r="AL4345" s="6"/>
      <c r="AM4345" s="6"/>
      <c r="AN4345" s="6"/>
      <c r="AO4345" s="6"/>
      <c r="AP4345" s="6"/>
      <c r="AQ4345" s="6"/>
      <c r="AR4345" s="6"/>
      <c r="AS4345" s="6"/>
      <c r="AT4345" s="6"/>
    </row>
    <row r="4346" spans="1:46" ht="15.75" customHeight="1" x14ac:dyDescent="0.35">
      <c r="A4346" s="10"/>
      <c r="B4346" s="6"/>
      <c r="C4346" s="6"/>
      <c r="D4346" s="11"/>
      <c r="E4346" s="6"/>
      <c r="F4346" s="5"/>
      <c r="G4346" s="5"/>
      <c r="H4346" s="6"/>
      <c r="I4346" s="6"/>
      <c r="J4346" s="5"/>
      <c r="K4346" s="11"/>
      <c r="L4346" s="12"/>
      <c r="M4346" s="12"/>
      <c r="N4346" s="3"/>
      <c r="O4346" s="6"/>
      <c r="P4346" s="3"/>
      <c r="Q4346" s="6"/>
      <c r="R4346" s="6"/>
      <c r="S4346" s="6"/>
      <c r="T4346" s="5"/>
      <c r="U4346" s="5"/>
      <c r="V4346" s="5"/>
      <c r="W4346" s="12"/>
      <c r="X4346" s="5"/>
      <c r="Y4346" s="12"/>
      <c r="Z4346" s="5"/>
      <c r="AA4346" s="5"/>
      <c r="AB4346" s="5"/>
      <c r="AC4346" s="5"/>
      <c r="AD4346" s="5"/>
      <c r="AE4346" s="5"/>
      <c r="AF4346" s="6"/>
      <c r="AG4346" s="6"/>
      <c r="AH4346" s="6"/>
      <c r="AI4346" s="6"/>
      <c r="AJ4346" s="6"/>
      <c r="AK4346" s="6"/>
      <c r="AL4346" s="6"/>
      <c r="AM4346" s="6"/>
      <c r="AN4346" s="6"/>
      <c r="AO4346" s="6"/>
      <c r="AP4346" s="6"/>
      <c r="AQ4346" s="6"/>
      <c r="AR4346" s="6"/>
      <c r="AS4346" s="6"/>
      <c r="AT4346" s="6"/>
    </row>
    <row r="4347" spans="1:46" ht="15.75" customHeight="1" x14ac:dyDescent="0.35">
      <c r="A4347" s="10"/>
      <c r="B4347" s="6"/>
      <c r="C4347" s="6"/>
      <c r="D4347" s="11"/>
      <c r="E4347" s="6"/>
      <c r="F4347" s="5"/>
      <c r="G4347" s="5"/>
      <c r="H4347" s="6"/>
      <c r="I4347" s="6"/>
      <c r="J4347" s="5"/>
      <c r="K4347" s="11"/>
      <c r="L4347" s="12"/>
      <c r="M4347" s="12"/>
      <c r="N4347" s="3"/>
      <c r="O4347" s="6"/>
      <c r="P4347" s="3"/>
      <c r="Q4347" s="6"/>
      <c r="R4347" s="6"/>
      <c r="S4347" s="6"/>
      <c r="T4347" s="5"/>
      <c r="U4347" s="5"/>
      <c r="V4347" s="5"/>
      <c r="W4347" s="12"/>
      <c r="X4347" s="5"/>
      <c r="Y4347" s="12"/>
      <c r="Z4347" s="5"/>
      <c r="AA4347" s="5"/>
      <c r="AB4347" s="5"/>
      <c r="AC4347" s="5"/>
      <c r="AD4347" s="5"/>
      <c r="AE4347" s="5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  <c r="AS4347" s="6"/>
      <c r="AT4347" s="6"/>
    </row>
    <row r="4348" spans="1:46" ht="15.75" customHeight="1" x14ac:dyDescent="0.35">
      <c r="A4348" s="10"/>
      <c r="B4348" s="6"/>
      <c r="C4348" s="6"/>
      <c r="D4348" s="11"/>
      <c r="E4348" s="6"/>
      <c r="F4348" s="5"/>
      <c r="G4348" s="5"/>
      <c r="H4348" s="6"/>
      <c r="I4348" s="6"/>
      <c r="J4348" s="5"/>
      <c r="K4348" s="11"/>
      <c r="L4348" s="12"/>
      <c r="M4348" s="12"/>
      <c r="N4348" s="3"/>
      <c r="O4348" s="6"/>
      <c r="P4348" s="3"/>
      <c r="Q4348" s="6"/>
      <c r="R4348" s="6"/>
      <c r="S4348" s="6"/>
      <c r="T4348" s="5"/>
      <c r="U4348" s="5"/>
      <c r="V4348" s="5"/>
      <c r="W4348" s="12"/>
      <c r="X4348" s="5"/>
      <c r="Y4348" s="12"/>
      <c r="Z4348" s="5"/>
      <c r="AA4348" s="5"/>
      <c r="AB4348" s="5"/>
      <c r="AC4348" s="5"/>
      <c r="AD4348" s="5"/>
      <c r="AE4348" s="5"/>
      <c r="AF4348" s="6"/>
      <c r="AG4348" s="6"/>
      <c r="AH4348" s="6"/>
      <c r="AI4348" s="6"/>
      <c r="AJ4348" s="6"/>
      <c r="AK4348" s="6"/>
      <c r="AL4348" s="6"/>
      <c r="AM4348" s="6"/>
      <c r="AN4348" s="6"/>
      <c r="AO4348" s="6"/>
      <c r="AP4348" s="6"/>
      <c r="AQ4348" s="6"/>
      <c r="AR4348" s="6"/>
      <c r="AS4348" s="6"/>
      <c r="AT4348" s="6"/>
    </row>
    <row r="4349" spans="1:46" ht="15.75" customHeight="1" x14ac:dyDescent="0.35">
      <c r="A4349" s="10"/>
      <c r="B4349" s="6"/>
      <c r="C4349" s="6"/>
      <c r="D4349" s="11"/>
      <c r="E4349" s="6"/>
      <c r="F4349" s="5"/>
      <c r="G4349" s="5"/>
      <c r="H4349" s="6"/>
      <c r="I4349" s="6"/>
      <c r="J4349" s="5"/>
      <c r="K4349" s="11"/>
      <c r="L4349" s="12"/>
      <c r="M4349" s="12"/>
      <c r="N4349" s="3"/>
      <c r="O4349" s="6"/>
      <c r="P4349" s="3"/>
      <c r="Q4349" s="6"/>
      <c r="R4349" s="6"/>
      <c r="S4349" s="6"/>
      <c r="T4349" s="5"/>
      <c r="U4349" s="5"/>
      <c r="V4349" s="5"/>
      <c r="W4349" s="12"/>
      <c r="X4349" s="5"/>
      <c r="Y4349" s="12"/>
      <c r="Z4349" s="5"/>
      <c r="AA4349" s="5"/>
      <c r="AB4349" s="5"/>
      <c r="AC4349" s="5"/>
      <c r="AD4349" s="5"/>
      <c r="AE4349" s="5"/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/>
      <c r="AR4349" s="6"/>
      <c r="AS4349" s="6"/>
      <c r="AT4349" s="6"/>
    </row>
    <row r="4350" spans="1:46" ht="15.75" customHeight="1" x14ac:dyDescent="0.35">
      <c r="A4350" s="10"/>
      <c r="B4350" s="6"/>
      <c r="C4350" s="6"/>
      <c r="D4350" s="11"/>
      <c r="E4350" s="6"/>
      <c r="F4350" s="5"/>
      <c r="G4350" s="5"/>
      <c r="H4350" s="6"/>
      <c r="I4350" s="6"/>
      <c r="J4350" s="5"/>
      <c r="K4350" s="11"/>
      <c r="L4350" s="12"/>
      <c r="M4350" s="12"/>
      <c r="N4350" s="3"/>
      <c r="O4350" s="6"/>
      <c r="P4350" s="3"/>
      <c r="Q4350" s="6"/>
      <c r="R4350" s="6"/>
      <c r="S4350" s="6"/>
      <c r="T4350" s="5"/>
      <c r="U4350" s="5"/>
      <c r="V4350" s="5"/>
      <c r="W4350" s="12"/>
      <c r="X4350" s="5"/>
      <c r="Y4350" s="12"/>
      <c r="Z4350" s="5"/>
      <c r="AA4350" s="5"/>
      <c r="AB4350" s="5"/>
      <c r="AC4350" s="5"/>
      <c r="AD4350" s="5"/>
      <c r="AE4350" s="5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  <c r="AS4350" s="6"/>
      <c r="AT4350" s="6"/>
    </row>
    <row r="4351" spans="1:46" ht="15.75" customHeight="1" x14ac:dyDescent="0.35">
      <c r="A4351" s="10"/>
      <c r="B4351" s="6"/>
      <c r="C4351" s="6"/>
      <c r="D4351" s="11"/>
      <c r="E4351" s="6"/>
      <c r="F4351" s="5"/>
      <c r="G4351" s="5"/>
      <c r="H4351" s="6"/>
      <c r="I4351" s="6"/>
      <c r="J4351" s="5"/>
      <c r="K4351" s="11"/>
      <c r="L4351" s="12"/>
      <c r="M4351" s="12"/>
      <c r="N4351" s="3"/>
      <c r="O4351" s="6"/>
      <c r="P4351" s="3"/>
      <c r="Q4351" s="6"/>
      <c r="R4351" s="6"/>
      <c r="S4351" s="6"/>
      <c r="T4351" s="5"/>
      <c r="U4351" s="5"/>
      <c r="V4351" s="5"/>
      <c r="W4351" s="12"/>
      <c r="X4351" s="5"/>
      <c r="Y4351" s="12"/>
      <c r="Z4351" s="5"/>
      <c r="AA4351" s="5"/>
      <c r="AB4351" s="5"/>
      <c r="AC4351" s="5"/>
      <c r="AD4351" s="5"/>
      <c r="AE4351" s="5"/>
      <c r="AF4351" s="6"/>
      <c r="AG4351" s="6"/>
      <c r="AH4351" s="6"/>
      <c r="AI4351" s="6"/>
      <c r="AJ4351" s="6"/>
      <c r="AK4351" s="6"/>
      <c r="AL4351" s="6"/>
      <c r="AM4351" s="6"/>
      <c r="AN4351" s="6"/>
      <c r="AO4351" s="6"/>
      <c r="AP4351" s="6"/>
      <c r="AQ4351" s="6"/>
      <c r="AR4351" s="6"/>
      <c r="AS4351" s="6"/>
      <c r="AT4351" s="6"/>
    </row>
    <row r="4352" spans="1:46" ht="15.75" customHeight="1" x14ac:dyDescent="0.35">
      <c r="A4352" s="10"/>
      <c r="B4352" s="6"/>
      <c r="C4352" s="6"/>
      <c r="D4352" s="11"/>
      <c r="E4352" s="6"/>
      <c r="F4352" s="5"/>
      <c r="G4352" s="5"/>
      <c r="H4352" s="6"/>
      <c r="I4352" s="6"/>
      <c r="J4352" s="5"/>
      <c r="K4352" s="11"/>
      <c r="L4352" s="12"/>
      <c r="M4352" s="12"/>
      <c r="N4352" s="3"/>
      <c r="O4352" s="6"/>
      <c r="P4352" s="3"/>
      <c r="Q4352" s="6"/>
      <c r="R4352" s="6"/>
      <c r="S4352" s="6"/>
      <c r="T4352" s="5"/>
      <c r="U4352" s="5"/>
      <c r="V4352" s="5"/>
      <c r="W4352" s="12"/>
      <c r="X4352" s="5"/>
      <c r="Y4352" s="12"/>
      <c r="Z4352" s="5"/>
      <c r="AA4352" s="5"/>
      <c r="AB4352" s="5"/>
      <c r="AC4352" s="5"/>
      <c r="AD4352" s="5"/>
      <c r="AE4352" s="5"/>
      <c r="AF4352" s="6"/>
      <c r="AG4352" s="6"/>
      <c r="AH4352" s="6"/>
      <c r="AI4352" s="6"/>
      <c r="AJ4352" s="6"/>
      <c r="AK4352" s="6"/>
      <c r="AL4352" s="6"/>
      <c r="AM4352" s="6"/>
      <c r="AN4352" s="6"/>
      <c r="AO4352" s="6"/>
      <c r="AP4352" s="6"/>
      <c r="AQ4352" s="6"/>
      <c r="AR4352" s="6"/>
      <c r="AS4352" s="6"/>
      <c r="AT4352" s="6"/>
    </row>
    <row r="4353" spans="1:46" ht="15.75" customHeight="1" x14ac:dyDescent="0.35">
      <c r="A4353" s="10"/>
      <c r="B4353" s="6"/>
      <c r="C4353" s="6"/>
      <c r="D4353" s="11"/>
      <c r="E4353" s="6"/>
      <c r="F4353" s="5"/>
      <c r="G4353" s="5"/>
      <c r="H4353" s="6"/>
      <c r="I4353" s="6"/>
      <c r="J4353" s="5"/>
      <c r="K4353" s="11"/>
      <c r="L4353" s="12"/>
      <c r="M4353" s="12"/>
      <c r="N4353" s="3"/>
      <c r="O4353" s="6"/>
      <c r="P4353" s="3"/>
      <c r="Q4353" s="6"/>
      <c r="R4353" s="6"/>
      <c r="S4353" s="6"/>
      <c r="T4353" s="5"/>
      <c r="U4353" s="5"/>
      <c r="V4353" s="5"/>
      <c r="W4353" s="12"/>
      <c r="X4353" s="5"/>
      <c r="Y4353" s="12"/>
      <c r="Z4353" s="5"/>
      <c r="AA4353" s="5"/>
      <c r="AB4353" s="5"/>
      <c r="AC4353" s="5"/>
      <c r="AD4353" s="5"/>
      <c r="AE4353" s="5"/>
      <c r="AF4353" s="6"/>
      <c r="AG4353" s="6"/>
      <c r="AH4353" s="6"/>
      <c r="AI4353" s="6"/>
      <c r="AJ4353" s="6"/>
      <c r="AK4353" s="6"/>
      <c r="AL4353" s="6"/>
      <c r="AM4353" s="6"/>
      <c r="AN4353" s="6"/>
      <c r="AO4353" s="6"/>
      <c r="AP4353" s="6"/>
      <c r="AQ4353" s="6"/>
      <c r="AR4353" s="6"/>
      <c r="AS4353" s="6"/>
      <c r="AT4353" s="6"/>
    </row>
    <row r="4354" spans="1:46" ht="15.75" customHeight="1" x14ac:dyDescent="0.35">
      <c r="A4354" s="10"/>
      <c r="B4354" s="6"/>
      <c r="C4354" s="6"/>
      <c r="D4354" s="11"/>
      <c r="E4354" s="6"/>
      <c r="F4354" s="5"/>
      <c r="G4354" s="5"/>
      <c r="H4354" s="6"/>
      <c r="I4354" s="6"/>
      <c r="J4354" s="5"/>
      <c r="K4354" s="11"/>
      <c r="L4354" s="12"/>
      <c r="M4354" s="12"/>
      <c r="N4354" s="3"/>
      <c r="O4354" s="6"/>
      <c r="P4354" s="3"/>
      <c r="Q4354" s="6"/>
      <c r="R4354" s="6"/>
      <c r="S4354" s="6"/>
      <c r="T4354" s="5"/>
      <c r="U4354" s="5"/>
      <c r="V4354" s="5"/>
      <c r="W4354" s="12"/>
      <c r="X4354" s="5"/>
      <c r="Y4354" s="12"/>
      <c r="Z4354" s="5"/>
      <c r="AA4354" s="5"/>
      <c r="AB4354" s="5"/>
      <c r="AC4354" s="5"/>
      <c r="AD4354" s="5"/>
      <c r="AE4354" s="5"/>
      <c r="AF4354" s="6"/>
      <c r="AG4354" s="6"/>
      <c r="AH4354" s="6"/>
      <c r="AI4354" s="6"/>
      <c r="AJ4354" s="6"/>
      <c r="AK4354" s="6"/>
      <c r="AL4354" s="6"/>
      <c r="AM4354" s="6"/>
      <c r="AN4354" s="6"/>
      <c r="AO4354" s="6"/>
      <c r="AP4354" s="6"/>
      <c r="AQ4354" s="6"/>
      <c r="AR4354" s="6"/>
      <c r="AS4354" s="6"/>
      <c r="AT4354" s="6"/>
    </row>
    <row r="4355" spans="1:46" ht="15.75" customHeight="1" x14ac:dyDescent="0.35">
      <c r="A4355" s="10"/>
      <c r="B4355" s="6"/>
      <c r="C4355" s="6"/>
      <c r="D4355" s="11"/>
      <c r="E4355" s="6"/>
      <c r="F4355" s="5"/>
      <c r="G4355" s="5"/>
      <c r="H4355" s="6"/>
      <c r="I4355" s="6"/>
      <c r="J4355" s="5"/>
      <c r="K4355" s="11"/>
      <c r="L4355" s="12"/>
      <c r="M4355" s="12"/>
      <c r="N4355" s="3"/>
      <c r="O4355" s="6"/>
      <c r="P4355" s="3"/>
      <c r="Q4355" s="6"/>
      <c r="R4355" s="6"/>
      <c r="S4355" s="6"/>
      <c r="T4355" s="5"/>
      <c r="U4355" s="5"/>
      <c r="V4355" s="5"/>
      <c r="W4355" s="12"/>
      <c r="X4355" s="5"/>
      <c r="Y4355" s="12"/>
      <c r="Z4355" s="5"/>
      <c r="AA4355" s="5"/>
      <c r="AB4355" s="5"/>
      <c r="AC4355" s="5"/>
      <c r="AD4355" s="5"/>
      <c r="AE4355" s="5"/>
      <c r="AF4355" s="6"/>
      <c r="AG4355" s="6"/>
      <c r="AH4355" s="6"/>
      <c r="AI4355" s="6"/>
      <c r="AJ4355" s="6"/>
      <c r="AK4355" s="6"/>
      <c r="AL4355" s="6"/>
      <c r="AM4355" s="6"/>
      <c r="AN4355" s="6"/>
      <c r="AO4355" s="6"/>
      <c r="AP4355" s="6"/>
      <c r="AQ4355" s="6"/>
      <c r="AR4355" s="6"/>
      <c r="AS4355" s="6"/>
      <c r="AT4355" s="6"/>
    </row>
    <row r="4356" spans="1:46" ht="15.75" customHeight="1" x14ac:dyDescent="0.35">
      <c r="A4356" s="10"/>
      <c r="B4356" s="6"/>
      <c r="C4356" s="6"/>
      <c r="D4356" s="11"/>
      <c r="E4356" s="6"/>
      <c r="F4356" s="5"/>
      <c r="G4356" s="5"/>
      <c r="H4356" s="6"/>
      <c r="I4356" s="6"/>
      <c r="J4356" s="5"/>
      <c r="K4356" s="11"/>
      <c r="L4356" s="12"/>
      <c r="M4356" s="12"/>
      <c r="N4356" s="3"/>
      <c r="O4356" s="6"/>
      <c r="P4356" s="3"/>
      <c r="Q4356" s="6"/>
      <c r="R4356" s="6"/>
      <c r="S4356" s="6"/>
      <c r="T4356" s="5"/>
      <c r="U4356" s="5"/>
      <c r="V4356" s="5"/>
      <c r="W4356" s="12"/>
      <c r="X4356" s="5"/>
      <c r="Y4356" s="12"/>
      <c r="Z4356" s="5"/>
      <c r="AA4356" s="5"/>
      <c r="AB4356" s="5"/>
      <c r="AC4356" s="5"/>
      <c r="AD4356" s="5"/>
      <c r="AE4356" s="5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  <c r="AS4356" s="6"/>
      <c r="AT4356" s="6"/>
    </row>
    <row r="4357" spans="1:46" ht="15.75" customHeight="1" x14ac:dyDescent="0.35">
      <c r="A4357" s="10"/>
      <c r="B4357" s="6"/>
      <c r="C4357" s="6"/>
      <c r="D4357" s="11"/>
      <c r="E4357" s="6"/>
      <c r="F4357" s="5"/>
      <c r="G4357" s="5"/>
      <c r="H4357" s="6"/>
      <c r="I4357" s="6"/>
      <c r="J4357" s="5"/>
      <c r="K4357" s="11"/>
      <c r="L4357" s="12"/>
      <c r="M4357" s="12"/>
      <c r="N4357" s="3"/>
      <c r="O4357" s="6"/>
      <c r="P4357" s="3"/>
      <c r="Q4357" s="6"/>
      <c r="R4357" s="6"/>
      <c r="S4357" s="6"/>
      <c r="T4357" s="5"/>
      <c r="U4357" s="5"/>
      <c r="V4357" s="5"/>
      <c r="W4357" s="12"/>
      <c r="X4357" s="5"/>
      <c r="Y4357" s="12"/>
      <c r="Z4357" s="5"/>
      <c r="AA4357" s="5"/>
      <c r="AB4357" s="5"/>
      <c r="AC4357" s="5"/>
      <c r="AD4357" s="5"/>
      <c r="AE4357" s="5"/>
      <c r="AF4357" s="6"/>
      <c r="AG4357" s="6"/>
      <c r="AH4357" s="6"/>
      <c r="AI4357" s="6"/>
      <c r="AJ4357" s="6"/>
      <c r="AK4357" s="6"/>
      <c r="AL4357" s="6"/>
      <c r="AM4357" s="6"/>
      <c r="AN4357" s="6"/>
      <c r="AO4357" s="6"/>
      <c r="AP4357" s="6"/>
      <c r="AQ4357" s="6"/>
      <c r="AR4357" s="6"/>
      <c r="AS4357" s="6"/>
      <c r="AT4357" s="6"/>
    </row>
    <row r="4358" spans="1:46" ht="15.75" customHeight="1" x14ac:dyDescent="0.35">
      <c r="A4358" s="10"/>
      <c r="B4358" s="6"/>
      <c r="C4358" s="6"/>
      <c r="D4358" s="11"/>
      <c r="E4358" s="6"/>
      <c r="F4358" s="5"/>
      <c r="G4358" s="5"/>
      <c r="H4358" s="6"/>
      <c r="I4358" s="6"/>
      <c r="J4358" s="5"/>
      <c r="K4358" s="11"/>
      <c r="L4358" s="12"/>
      <c r="M4358" s="12"/>
      <c r="N4358" s="3"/>
      <c r="O4358" s="6"/>
      <c r="P4358" s="3"/>
      <c r="Q4358" s="6"/>
      <c r="R4358" s="6"/>
      <c r="S4358" s="6"/>
      <c r="T4358" s="5"/>
      <c r="U4358" s="5"/>
      <c r="V4358" s="5"/>
      <c r="W4358" s="12"/>
      <c r="X4358" s="5"/>
      <c r="Y4358" s="12"/>
      <c r="Z4358" s="5"/>
      <c r="AA4358" s="5"/>
      <c r="AB4358" s="5"/>
      <c r="AC4358" s="5"/>
      <c r="AD4358" s="5"/>
      <c r="AE4358" s="5"/>
      <c r="AF4358" s="6"/>
      <c r="AG4358" s="6"/>
      <c r="AH4358" s="6"/>
      <c r="AI4358" s="6"/>
      <c r="AJ4358" s="6"/>
      <c r="AK4358" s="6"/>
      <c r="AL4358" s="6"/>
      <c r="AM4358" s="6"/>
      <c r="AN4358" s="6"/>
      <c r="AO4358" s="6"/>
      <c r="AP4358" s="6"/>
      <c r="AQ4358" s="6"/>
      <c r="AR4358" s="6"/>
      <c r="AS4358" s="6"/>
      <c r="AT4358" s="6"/>
    </row>
    <row r="4359" spans="1:46" ht="15.75" customHeight="1" x14ac:dyDescent="0.35">
      <c r="A4359" s="10"/>
      <c r="B4359" s="6"/>
      <c r="C4359" s="6"/>
      <c r="D4359" s="11"/>
      <c r="E4359" s="6"/>
      <c r="F4359" s="5"/>
      <c r="G4359" s="5"/>
      <c r="H4359" s="6"/>
      <c r="I4359" s="6"/>
      <c r="J4359" s="5"/>
      <c r="K4359" s="11"/>
      <c r="L4359" s="12"/>
      <c r="M4359" s="12"/>
      <c r="N4359" s="3"/>
      <c r="O4359" s="6"/>
      <c r="P4359" s="3"/>
      <c r="Q4359" s="6"/>
      <c r="R4359" s="6"/>
      <c r="S4359" s="6"/>
      <c r="T4359" s="5"/>
      <c r="U4359" s="5"/>
      <c r="V4359" s="5"/>
      <c r="W4359" s="12"/>
      <c r="X4359" s="5"/>
      <c r="Y4359" s="12"/>
      <c r="Z4359" s="5"/>
      <c r="AA4359" s="5"/>
      <c r="AB4359" s="5"/>
      <c r="AC4359" s="5"/>
      <c r="AD4359" s="5"/>
      <c r="AE4359" s="5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</row>
    <row r="4360" spans="1:46" ht="15.75" customHeight="1" x14ac:dyDescent="0.35">
      <c r="A4360" s="10"/>
      <c r="B4360" s="6"/>
      <c r="C4360" s="6"/>
      <c r="D4360" s="11"/>
      <c r="E4360" s="6"/>
      <c r="F4360" s="5"/>
      <c r="G4360" s="5"/>
      <c r="H4360" s="6"/>
      <c r="I4360" s="6"/>
      <c r="J4360" s="5"/>
      <c r="K4360" s="11"/>
      <c r="L4360" s="12"/>
      <c r="M4360" s="12"/>
      <c r="N4360" s="3"/>
      <c r="O4360" s="6"/>
      <c r="P4360" s="3"/>
      <c r="Q4360" s="6"/>
      <c r="R4360" s="6"/>
      <c r="S4360" s="6"/>
      <c r="T4360" s="5"/>
      <c r="U4360" s="5"/>
      <c r="V4360" s="5"/>
      <c r="W4360" s="12"/>
      <c r="X4360" s="5"/>
      <c r="Y4360" s="12"/>
      <c r="Z4360" s="5"/>
      <c r="AA4360" s="5"/>
      <c r="AB4360" s="5"/>
      <c r="AC4360" s="5"/>
      <c r="AD4360" s="5"/>
      <c r="AE4360" s="5"/>
      <c r="AF4360" s="6"/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/>
      <c r="AR4360" s="6"/>
      <c r="AS4360" s="6"/>
      <c r="AT4360" s="6"/>
    </row>
    <row r="4361" spans="1:46" ht="15.75" customHeight="1" x14ac:dyDescent="0.35">
      <c r="A4361" s="10"/>
      <c r="B4361" s="6"/>
      <c r="C4361" s="6"/>
      <c r="D4361" s="11"/>
      <c r="E4361" s="6"/>
      <c r="F4361" s="5"/>
      <c r="G4361" s="5"/>
      <c r="H4361" s="6"/>
      <c r="I4361" s="6"/>
      <c r="J4361" s="5"/>
      <c r="K4361" s="11"/>
      <c r="L4361" s="12"/>
      <c r="M4361" s="12"/>
      <c r="N4361" s="3"/>
      <c r="O4361" s="6"/>
      <c r="P4361" s="3"/>
      <c r="Q4361" s="6"/>
      <c r="R4361" s="6"/>
      <c r="S4361" s="6"/>
      <c r="T4361" s="5"/>
      <c r="U4361" s="5"/>
      <c r="V4361" s="5"/>
      <c r="W4361" s="12"/>
      <c r="X4361" s="5"/>
      <c r="Y4361" s="12"/>
      <c r="Z4361" s="5"/>
      <c r="AA4361" s="5"/>
      <c r="AB4361" s="5"/>
      <c r="AC4361" s="5"/>
      <c r="AD4361" s="5"/>
      <c r="AE4361" s="5"/>
      <c r="AF4361" s="6"/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/>
      <c r="AR4361" s="6"/>
      <c r="AS4361" s="6"/>
      <c r="AT4361" s="6"/>
    </row>
    <row r="4362" spans="1:46" ht="15.75" customHeight="1" x14ac:dyDescent="0.35">
      <c r="A4362" s="10"/>
      <c r="B4362" s="6"/>
      <c r="C4362" s="6"/>
      <c r="D4362" s="11"/>
      <c r="E4362" s="6"/>
      <c r="F4362" s="5"/>
      <c r="G4362" s="5"/>
      <c r="H4362" s="6"/>
      <c r="I4362" s="6"/>
      <c r="J4362" s="5"/>
      <c r="K4362" s="11"/>
      <c r="L4362" s="12"/>
      <c r="M4362" s="12"/>
      <c r="N4362" s="3"/>
      <c r="O4362" s="6"/>
      <c r="P4362" s="3"/>
      <c r="Q4362" s="6"/>
      <c r="R4362" s="6"/>
      <c r="S4362" s="6"/>
      <c r="T4362" s="5"/>
      <c r="U4362" s="5"/>
      <c r="V4362" s="5"/>
      <c r="W4362" s="12"/>
      <c r="X4362" s="5"/>
      <c r="Y4362" s="12"/>
      <c r="Z4362" s="5"/>
      <c r="AA4362" s="5"/>
      <c r="AB4362" s="5"/>
      <c r="AC4362" s="5"/>
      <c r="AD4362" s="5"/>
      <c r="AE4362" s="5"/>
      <c r="AF4362" s="6"/>
      <c r="AG4362" s="6"/>
      <c r="AH4362" s="6"/>
      <c r="AI4362" s="6"/>
      <c r="AJ4362" s="6"/>
      <c r="AK4362" s="6"/>
      <c r="AL4362" s="6"/>
      <c r="AM4362" s="6"/>
      <c r="AN4362" s="6"/>
      <c r="AO4362" s="6"/>
      <c r="AP4362" s="6"/>
      <c r="AQ4362" s="6"/>
      <c r="AR4362" s="6"/>
      <c r="AS4362" s="6"/>
      <c r="AT4362" s="6"/>
    </row>
    <row r="4363" spans="1:46" ht="15.75" customHeight="1" x14ac:dyDescent="0.35">
      <c r="A4363" s="10"/>
      <c r="B4363" s="6"/>
      <c r="C4363" s="6"/>
      <c r="D4363" s="11"/>
      <c r="E4363" s="6"/>
      <c r="F4363" s="5"/>
      <c r="G4363" s="5"/>
      <c r="H4363" s="6"/>
      <c r="I4363" s="6"/>
      <c r="J4363" s="5"/>
      <c r="K4363" s="11"/>
      <c r="L4363" s="12"/>
      <c r="M4363" s="12"/>
      <c r="N4363" s="3"/>
      <c r="O4363" s="6"/>
      <c r="P4363" s="3"/>
      <c r="Q4363" s="6"/>
      <c r="R4363" s="6"/>
      <c r="S4363" s="6"/>
      <c r="T4363" s="5"/>
      <c r="U4363" s="5"/>
      <c r="V4363" s="5"/>
      <c r="W4363" s="12"/>
      <c r="X4363" s="5"/>
      <c r="Y4363" s="12"/>
      <c r="Z4363" s="5"/>
      <c r="AA4363" s="5"/>
      <c r="AB4363" s="5"/>
      <c r="AC4363" s="5"/>
      <c r="AD4363" s="5"/>
      <c r="AE4363" s="5"/>
      <c r="AF4363" s="6"/>
      <c r="AG4363" s="6"/>
      <c r="AH4363" s="6"/>
      <c r="AI4363" s="6"/>
      <c r="AJ4363" s="6"/>
      <c r="AK4363" s="6"/>
      <c r="AL4363" s="6"/>
      <c r="AM4363" s="6"/>
      <c r="AN4363" s="6"/>
      <c r="AO4363" s="6"/>
      <c r="AP4363" s="6"/>
      <c r="AQ4363" s="6"/>
      <c r="AR4363" s="6"/>
      <c r="AS4363" s="6"/>
      <c r="AT4363" s="6"/>
    </row>
    <row r="4364" spans="1:46" ht="15.75" customHeight="1" x14ac:dyDescent="0.35">
      <c r="A4364" s="10"/>
      <c r="B4364" s="6"/>
      <c r="C4364" s="6"/>
      <c r="D4364" s="11"/>
      <c r="E4364" s="6"/>
      <c r="F4364" s="5"/>
      <c r="G4364" s="5"/>
      <c r="H4364" s="6"/>
      <c r="I4364" s="6"/>
      <c r="J4364" s="5"/>
      <c r="K4364" s="11"/>
      <c r="L4364" s="12"/>
      <c r="M4364" s="12"/>
      <c r="N4364" s="3"/>
      <c r="O4364" s="6"/>
      <c r="P4364" s="3"/>
      <c r="Q4364" s="6"/>
      <c r="R4364" s="6"/>
      <c r="S4364" s="6"/>
      <c r="T4364" s="5"/>
      <c r="U4364" s="5"/>
      <c r="V4364" s="5"/>
      <c r="W4364" s="12"/>
      <c r="X4364" s="5"/>
      <c r="Y4364" s="12"/>
      <c r="Z4364" s="5"/>
      <c r="AA4364" s="5"/>
      <c r="AB4364" s="5"/>
      <c r="AC4364" s="5"/>
      <c r="AD4364" s="5"/>
      <c r="AE4364" s="5"/>
      <c r="AF4364" s="6"/>
      <c r="AG4364" s="6"/>
      <c r="AH4364" s="6"/>
      <c r="AI4364" s="6"/>
      <c r="AJ4364" s="6"/>
      <c r="AK4364" s="6"/>
      <c r="AL4364" s="6"/>
      <c r="AM4364" s="6"/>
      <c r="AN4364" s="6"/>
      <c r="AO4364" s="6"/>
      <c r="AP4364" s="6"/>
      <c r="AQ4364" s="6"/>
      <c r="AR4364" s="6"/>
      <c r="AS4364" s="6"/>
      <c r="AT4364" s="6"/>
    </row>
    <row r="4365" spans="1:46" ht="15.75" customHeight="1" x14ac:dyDescent="0.35">
      <c r="A4365" s="10"/>
      <c r="B4365" s="6"/>
      <c r="C4365" s="6"/>
      <c r="D4365" s="11"/>
      <c r="E4365" s="6"/>
      <c r="F4365" s="5"/>
      <c r="G4365" s="5"/>
      <c r="H4365" s="6"/>
      <c r="I4365" s="6"/>
      <c r="J4365" s="5"/>
      <c r="K4365" s="11"/>
      <c r="L4365" s="12"/>
      <c r="M4365" s="12"/>
      <c r="N4365" s="3"/>
      <c r="O4365" s="6"/>
      <c r="P4365" s="3"/>
      <c r="Q4365" s="6"/>
      <c r="R4365" s="6"/>
      <c r="S4365" s="6"/>
      <c r="T4365" s="5"/>
      <c r="U4365" s="5"/>
      <c r="V4365" s="5"/>
      <c r="W4365" s="12"/>
      <c r="X4365" s="5"/>
      <c r="Y4365" s="12"/>
      <c r="Z4365" s="5"/>
      <c r="AA4365" s="5"/>
      <c r="AB4365" s="5"/>
      <c r="AC4365" s="5"/>
      <c r="AD4365" s="5"/>
      <c r="AE4365" s="5"/>
      <c r="AF4365" s="6"/>
      <c r="AG4365" s="6"/>
      <c r="AH4365" s="6"/>
      <c r="AI4365" s="6"/>
      <c r="AJ4365" s="6"/>
      <c r="AK4365" s="6"/>
      <c r="AL4365" s="6"/>
      <c r="AM4365" s="6"/>
      <c r="AN4365" s="6"/>
      <c r="AO4365" s="6"/>
      <c r="AP4365" s="6"/>
      <c r="AQ4365" s="6"/>
      <c r="AR4365" s="6"/>
      <c r="AS4365" s="6"/>
      <c r="AT4365" s="6"/>
    </row>
    <row r="4366" spans="1:46" ht="15.75" customHeight="1" x14ac:dyDescent="0.35">
      <c r="A4366" s="10"/>
      <c r="B4366" s="6"/>
      <c r="C4366" s="6"/>
      <c r="D4366" s="11"/>
      <c r="E4366" s="6"/>
      <c r="F4366" s="5"/>
      <c r="G4366" s="5"/>
      <c r="H4366" s="6"/>
      <c r="I4366" s="6"/>
      <c r="J4366" s="5"/>
      <c r="K4366" s="11"/>
      <c r="L4366" s="12"/>
      <c r="M4366" s="12"/>
      <c r="N4366" s="3"/>
      <c r="O4366" s="6"/>
      <c r="P4366" s="3"/>
      <c r="Q4366" s="6"/>
      <c r="R4366" s="6"/>
      <c r="S4366" s="6"/>
      <c r="T4366" s="5"/>
      <c r="U4366" s="5"/>
      <c r="V4366" s="5"/>
      <c r="W4366" s="12"/>
      <c r="X4366" s="5"/>
      <c r="Y4366" s="12"/>
      <c r="Z4366" s="5"/>
      <c r="AA4366" s="5"/>
      <c r="AB4366" s="5"/>
      <c r="AC4366" s="5"/>
      <c r="AD4366" s="5"/>
      <c r="AE4366" s="5"/>
      <c r="AF4366" s="6"/>
      <c r="AG4366" s="6"/>
      <c r="AH4366" s="6"/>
      <c r="AI4366" s="6"/>
      <c r="AJ4366" s="6"/>
      <c r="AK4366" s="6"/>
      <c r="AL4366" s="6"/>
      <c r="AM4366" s="6"/>
      <c r="AN4366" s="6"/>
      <c r="AO4366" s="6"/>
      <c r="AP4366" s="6"/>
      <c r="AQ4366" s="6"/>
      <c r="AR4366" s="6"/>
      <c r="AS4366" s="6"/>
      <c r="AT4366" s="6"/>
    </row>
    <row r="4367" spans="1:46" ht="15.75" customHeight="1" x14ac:dyDescent="0.35">
      <c r="A4367" s="10"/>
      <c r="B4367" s="6"/>
      <c r="C4367" s="6"/>
      <c r="D4367" s="11"/>
      <c r="E4367" s="6"/>
      <c r="F4367" s="5"/>
      <c r="G4367" s="5"/>
      <c r="H4367" s="6"/>
      <c r="I4367" s="6"/>
      <c r="J4367" s="5"/>
      <c r="K4367" s="11"/>
      <c r="L4367" s="12"/>
      <c r="M4367" s="12"/>
      <c r="N4367" s="3"/>
      <c r="O4367" s="6"/>
      <c r="P4367" s="3"/>
      <c r="Q4367" s="6"/>
      <c r="R4367" s="6"/>
      <c r="S4367" s="6"/>
      <c r="T4367" s="5"/>
      <c r="U4367" s="5"/>
      <c r="V4367" s="5"/>
      <c r="W4367" s="12"/>
      <c r="X4367" s="5"/>
      <c r="Y4367" s="12"/>
      <c r="Z4367" s="5"/>
      <c r="AA4367" s="5"/>
      <c r="AB4367" s="5"/>
      <c r="AC4367" s="5"/>
      <c r="AD4367" s="5"/>
      <c r="AE4367" s="5"/>
      <c r="AF4367" s="6"/>
      <c r="AG4367" s="6"/>
      <c r="AH4367" s="6"/>
      <c r="AI4367" s="6"/>
      <c r="AJ4367" s="6"/>
      <c r="AK4367" s="6"/>
      <c r="AL4367" s="6"/>
      <c r="AM4367" s="6"/>
      <c r="AN4367" s="6"/>
      <c r="AO4367" s="6"/>
      <c r="AP4367" s="6"/>
      <c r="AQ4367" s="6"/>
      <c r="AR4367" s="6"/>
      <c r="AS4367" s="6"/>
      <c r="AT4367" s="6"/>
    </row>
    <row r="4368" spans="1:46" ht="15.75" customHeight="1" x14ac:dyDescent="0.35">
      <c r="A4368" s="10"/>
      <c r="B4368" s="6"/>
      <c r="C4368" s="6"/>
      <c r="D4368" s="11"/>
      <c r="E4368" s="6"/>
      <c r="F4368" s="5"/>
      <c r="G4368" s="5"/>
      <c r="H4368" s="6"/>
      <c r="I4368" s="6"/>
      <c r="J4368" s="5"/>
      <c r="K4368" s="11"/>
      <c r="L4368" s="12"/>
      <c r="M4368" s="12"/>
      <c r="N4368" s="3"/>
      <c r="O4368" s="6"/>
      <c r="P4368" s="3"/>
      <c r="Q4368" s="6"/>
      <c r="R4368" s="6"/>
      <c r="S4368" s="6"/>
      <c r="T4368" s="5"/>
      <c r="U4368" s="5"/>
      <c r="V4368" s="5"/>
      <c r="W4368" s="12"/>
      <c r="X4368" s="5"/>
      <c r="Y4368" s="12"/>
      <c r="Z4368" s="5"/>
      <c r="AA4368" s="5"/>
      <c r="AB4368" s="5"/>
      <c r="AC4368" s="5"/>
      <c r="AD4368" s="5"/>
      <c r="AE4368" s="5"/>
      <c r="AF4368" s="6"/>
      <c r="AG4368" s="6"/>
      <c r="AH4368" s="6"/>
      <c r="AI4368" s="6"/>
      <c r="AJ4368" s="6"/>
      <c r="AK4368" s="6"/>
      <c r="AL4368" s="6"/>
      <c r="AM4368" s="6"/>
      <c r="AN4368" s="6"/>
      <c r="AO4368" s="6"/>
      <c r="AP4368" s="6"/>
      <c r="AQ4368" s="6"/>
      <c r="AR4368" s="6"/>
      <c r="AS4368" s="6"/>
      <c r="AT4368" s="6"/>
    </row>
    <row r="4369" spans="1:46" ht="15.75" customHeight="1" x14ac:dyDescent="0.35">
      <c r="A4369" s="10"/>
      <c r="B4369" s="6"/>
      <c r="C4369" s="6"/>
      <c r="D4369" s="11"/>
      <c r="E4369" s="6"/>
      <c r="F4369" s="5"/>
      <c r="G4369" s="5"/>
      <c r="H4369" s="6"/>
      <c r="I4369" s="6"/>
      <c r="J4369" s="5"/>
      <c r="K4369" s="11"/>
      <c r="L4369" s="12"/>
      <c r="M4369" s="12"/>
      <c r="N4369" s="3"/>
      <c r="O4369" s="6"/>
      <c r="P4369" s="3"/>
      <c r="Q4369" s="6"/>
      <c r="R4369" s="6"/>
      <c r="S4369" s="6"/>
      <c r="T4369" s="5"/>
      <c r="U4369" s="5"/>
      <c r="V4369" s="5"/>
      <c r="W4369" s="12"/>
      <c r="X4369" s="5"/>
      <c r="Y4369" s="12"/>
      <c r="Z4369" s="5"/>
      <c r="AA4369" s="5"/>
      <c r="AB4369" s="5"/>
      <c r="AC4369" s="5"/>
      <c r="AD4369" s="5"/>
      <c r="AE4369" s="5"/>
      <c r="AF4369" s="6"/>
      <c r="AG4369" s="6"/>
      <c r="AH4369" s="6"/>
      <c r="AI4369" s="6"/>
      <c r="AJ4369" s="6"/>
      <c r="AK4369" s="6"/>
      <c r="AL4369" s="6"/>
      <c r="AM4369" s="6"/>
      <c r="AN4369" s="6"/>
      <c r="AO4369" s="6"/>
      <c r="AP4369" s="6"/>
      <c r="AQ4369" s="6"/>
      <c r="AR4369" s="6"/>
      <c r="AS4369" s="6"/>
      <c r="AT4369" s="6"/>
    </row>
    <row r="4370" spans="1:46" ht="15.75" customHeight="1" x14ac:dyDescent="0.35">
      <c r="A4370" s="10"/>
      <c r="B4370" s="6"/>
      <c r="C4370" s="6"/>
      <c r="D4370" s="11"/>
      <c r="E4370" s="6"/>
      <c r="F4370" s="5"/>
      <c r="G4370" s="5"/>
      <c r="H4370" s="6"/>
      <c r="I4370" s="6"/>
      <c r="J4370" s="5"/>
      <c r="K4370" s="11"/>
      <c r="L4370" s="12"/>
      <c r="M4370" s="12"/>
      <c r="N4370" s="3"/>
      <c r="O4370" s="6"/>
      <c r="P4370" s="3"/>
      <c r="Q4370" s="6"/>
      <c r="R4370" s="6"/>
      <c r="S4370" s="6"/>
      <c r="T4370" s="5"/>
      <c r="U4370" s="5"/>
      <c r="V4370" s="5"/>
      <c r="W4370" s="12"/>
      <c r="X4370" s="5"/>
      <c r="Y4370" s="12"/>
      <c r="Z4370" s="5"/>
      <c r="AA4370" s="5"/>
      <c r="AB4370" s="5"/>
      <c r="AC4370" s="5"/>
      <c r="AD4370" s="5"/>
      <c r="AE4370" s="5"/>
      <c r="AF4370" s="6"/>
      <c r="AG4370" s="6"/>
      <c r="AH4370" s="6"/>
      <c r="AI4370" s="6"/>
      <c r="AJ4370" s="6"/>
      <c r="AK4370" s="6"/>
      <c r="AL4370" s="6"/>
      <c r="AM4370" s="6"/>
      <c r="AN4370" s="6"/>
      <c r="AO4370" s="6"/>
      <c r="AP4370" s="6"/>
      <c r="AQ4370" s="6"/>
      <c r="AR4370" s="6"/>
      <c r="AS4370" s="6"/>
      <c r="AT4370" s="6"/>
    </row>
    <row r="4371" spans="1:46" ht="15.75" customHeight="1" x14ac:dyDescent="0.35">
      <c r="A4371" s="10"/>
      <c r="B4371" s="6"/>
      <c r="C4371" s="6"/>
      <c r="D4371" s="11"/>
      <c r="E4371" s="6"/>
      <c r="F4371" s="5"/>
      <c r="G4371" s="5"/>
      <c r="H4371" s="6"/>
      <c r="I4371" s="6"/>
      <c r="J4371" s="5"/>
      <c r="K4371" s="11"/>
      <c r="L4371" s="12"/>
      <c r="M4371" s="12"/>
      <c r="N4371" s="3"/>
      <c r="O4371" s="6"/>
      <c r="P4371" s="3"/>
      <c r="Q4371" s="6"/>
      <c r="R4371" s="6"/>
      <c r="S4371" s="6"/>
      <c r="T4371" s="5"/>
      <c r="U4371" s="5"/>
      <c r="V4371" s="5"/>
      <c r="W4371" s="12"/>
      <c r="X4371" s="5"/>
      <c r="Y4371" s="12"/>
      <c r="Z4371" s="5"/>
      <c r="AA4371" s="5"/>
      <c r="AB4371" s="5"/>
      <c r="AC4371" s="5"/>
      <c r="AD4371" s="5"/>
      <c r="AE4371" s="5"/>
      <c r="AF4371" s="6"/>
      <c r="AG4371" s="6"/>
      <c r="AH4371" s="6"/>
      <c r="AI4371" s="6"/>
      <c r="AJ4371" s="6"/>
      <c r="AK4371" s="6"/>
      <c r="AL4371" s="6"/>
      <c r="AM4371" s="6"/>
      <c r="AN4371" s="6"/>
      <c r="AO4371" s="6"/>
      <c r="AP4371" s="6"/>
      <c r="AQ4371" s="6"/>
      <c r="AR4371" s="6"/>
      <c r="AS4371" s="6"/>
      <c r="AT4371" s="6"/>
    </row>
    <row r="4372" spans="1:46" ht="15.75" customHeight="1" x14ac:dyDescent="0.35">
      <c r="A4372" s="10"/>
      <c r="B4372" s="6"/>
      <c r="C4372" s="6"/>
      <c r="D4372" s="11"/>
      <c r="E4372" s="6"/>
      <c r="F4372" s="5"/>
      <c r="G4372" s="5"/>
      <c r="H4372" s="6"/>
      <c r="I4372" s="6"/>
      <c r="J4372" s="5"/>
      <c r="K4372" s="11"/>
      <c r="L4372" s="12"/>
      <c r="M4372" s="12"/>
      <c r="N4372" s="3"/>
      <c r="O4372" s="6"/>
      <c r="P4372" s="3"/>
      <c r="Q4372" s="6"/>
      <c r="R4372" s="6"/>
      <c r="S4372" s="6"/>
      <c r="T4372" s="5"/>
      <c r="U4372" s="5"/>
      <c r="V4372" s="5"/>
      <c r="W4372" s="12"/>
      <c r="X4372" s="5"/>
      <c r="Y4372" s="12"/>
      <c r="Z4372" s="5"/>
      <c r="AA4372" s="5"/>
      <c r="AB4372" s="5"/>
      <c r="AC4372" s="5"/>
      <c r="AD4372" s="5"/>
      <c r="AE4372" s="5"/>
      <c r="AF4372" s="6"/>
      <c r="AG4372" s="6"/>
      <c r="AH4372" s="6"/>
      <c r="AI4372" s="6"/>
      <c r="AJ4372" s="6"/>
      <c r="AK4372" s="6"/>
      <c r="AL4372" s="6"/>
      <c r="AM4372" s="6"/>
      <c r="AN4372" s="6"/>
      <c r="AO4372" s="6"/>
      <c r="AP4372" s="6"/>
      <c r="AQ4372" s="6"/>
      <c r="AR4372" s="6"/>
      <c r="AS4372" s="6"/>
      <c r="AT4372" s="6"/>
    </row>
    <row r="4373" spans="1:46" ht="15.75" customHeight="1" x14ac:dyDescent="0.35">
      <c r="A4373" s="10"/>
      <c r="B4373" s="6"/>
      <c r="C4373" s="6"/>
      <c r="D4373" s="11"/>
      <c r="E4373" s="6"/>
      <c r="F4373" s="5"/>
      <c r="G4373" s="5"/>
      <c r="H4373" s="6"/>
      <c r="I4373" s="6"/>
      <c r="J4373" s="5"/>
      <c r="K4373" s="11"/>
      <c r="L4373" s="12"/>
      <c r="M4373" s="12"/>
      <c r="N4373" s="3"/>
      <c r="O4373" s="6"/>
      <c r="P4373" s="3"/>
      <c r="Q4373" s="6"/>
      <c r="R4373" s="6"/>
      <c r="S4373" s="6"/>
      <c r="T4373" s="5"/>
      <c r="U4373" s="5"/>
      <c r="V4373" s="5"/>
      <c r="W4373" s="12"/>
      <c r="X4373" s="5"/>
      <c r="Y4373" s="12"/>
      <c r="Z4373" s="5"/>
      <c r="AA4373" s="5"/>
      <c r="AB4373" s="5"/>
      <c r="AC4373" s="5"/>
      <c r="AD4373" s="5"/>
      <c r="AE4373" s="5"/>
      <c r="AF4373" s="6"/>
      <c r="AG4373" s="6"/>
      <c r="AH4373" s="6"/>
      <c r="AI4373" s="6"/>
      <c r="AJ4373" s="6"/>
      <c r="AK4373" s="6"/>
      <c r="AL4373" s="6"/>
      <c r="AM4373" s="6"/>
      <c r="AN4373" s="6"/>
      <c r="AO4373" s="6"/>
      <c r="AP4373" s="6"/>
      <c r="AQ4373" s="6"/>
      <c r="AR4373" s="6"/>
      <c r="AS4373" s="6"/>
      <c r="AT4373" s="6"/>
    </row>
    <row r="4374" spans="1:46" ht="15.75" customHeight="1" x14ac:dyDescent="0.35">
      <c r="A4374" s="10"/>
      <c r="B4374" s="6"/>
      <c r="C4374" s="6"/>
      <c r="D4374" s="11"/>
      <c r="E4374" s="6"/>
      <c r="F4374" s="5"/>
      <c r="G4374" s="5"/>
      <c r="H4374" s="6"/>
      <c r="I4374" s="6"/>
      <c r="J4374" s="5"/>
      <c r="K4374" s="11"/>
      <c r="L4374" s="12"/>
      <c r="M4374" s="12"/>
      <c r="N4374" s="3"/>
      <c r="O4374" s="6"/>
      <c r="P4374" s="3"/>
      <c r="Q4374" s="6"/>
      <c r="R4374" s="6"/>
      <c r="S4374" s="6"/>
      <c r="T4374" s="5"/>
      <c r="U4374" s="5"/>
      <c r="V4374" s="5"/>
      <c r="W4374" s="12"/>
      <c r="X4374" s="5"/>
      <c r="Y4374" s="12"/>
      <c r="Z4374" s="5"/>
      <c r="AA4374" s="5"/>
      <c r="AB4374" s="5"/>
      <c r="AC4374" s="5"/>
      <c r="AD4374" s="5"/>
      <c r="AE4374" s="5"/>
      <c r="AF4374" s="6"/>
      <c r="AG4374" s="6"/>
      <c r="AH4374" s="6"/>
      <c r="AI4374" s="6"/>
      <c r="AJ4374" s="6"/>
      <c r="AK4374" s="6"/>
      <c r="AL4374" s="6"/>
      <c r="AM4374" s="6"/>
      <c r="AN4374" s="6"/>
      <c r="AO4374" s="6"/>
      <c r="AP4374" s="6"/>
      <c r="AQ4374" s="6"/>
      <c r="AR4374" s="6"/>
      <c r="AS4374" s="6"/>
      <c r="AT4374" s="6"/>
    </row>
    <row r="4375" spans="1:46" ht="15.75" customHeight="1" x14ac:dyDescent="0.35">
      <c r="A4375" s="10"/>
      <c r="B4375" s="6"/>
      <c r="C4375" s="6"/>
      <c r="D4375" s="11"/>
      <c r="E4375" s="6"/>
      <c r="F4375" s="5"/>
      <c r="G4375" s="5"/>
      <c r="H4375" s="6"/>
      <c r="I4375" s="6"/>
      <c r="J4375" s="5"/>
      <c r="K4375" s="11"/>
      <c r="L4375" s="12"/>
      <c r="M4375" s="12"/>
      <c r="N4375" s="3"/>
      <c r="O4375" s="6"/>
      <c r="P4375" s="3"/>
      <c r="Q4375" s="6"/>
      <c r="R4375" s="6"/>
      <c r="S4375" s="6"/>
      <c r="T4375" s="5"/>
      <c r="U4375" s="5"/>
      <c r="V4375" s="5"/>
      <c r="W4375" s="12"/>
      <c r="X4375" s="5"/>
      <c r="Y4375" s="12"/>
      <c r="Z4375" s="5"/>
      <c r="AA4375" s="5"/>
      <c r="AB4375" s="5"/>
      <c r="AC4375" s="5"/>
      <c r="AD4375" s="5"/>
      <c r="AE4375" s="5"/>
      <c r="AF4375" s="6"/>
      <c r="AG4375" s="6"/>
      <c r="AH4375" s="6"/>
      <c r="AI4375" s="6"/>
      <c r="AJ4375" s="6"/>
      <c r="AK4375" s="6"/>
      <c r="AL4375" s="6"/>
      <c r="AM4375" s="6"/>
      <c r="AN4375" s="6"/>
      <c r="AO4375" s="6"/>
      <c r="AP4375" s="6"/>
      <c r="AQ4375" s="6"/>
      <c r="AR4375" s="6"/>
      <c r="AS4375" s="6"/>
      <c r="AT4375" s="6"/>
    </row>
    <row r="4376" spans="1:46" ht="15.75" customHeight="1" x14ac:dyDescent="0.35">
      <c r="A4376" s="10"/>
      <c r="B4376" s="6"/>
      <c r="C4376" s="6"/>
      <c r="D4376" s="11"/>
      <c r="E4376" s="6"/>
      <c r="F4376" s="5"/>
      <c r="G4376" s="5"/>
      <c r="H4376" s="6"/>
      <c r="I4376" s="6"/>
      <c r="J4376" s="5"/>
      <c r="K4376" s="11"/>
      <c r="L4376" s="12"/>
      <c r="M4376" s="12"/>
      <c r="N4376" s="3"/>
      <c r="O4376" s="6"/>
      <c r="P4376" s="3"/>
      <c r="Q4376" s="6"/>
      <c r="R4376" s="6"/>
      <c r="S4376" s="6"/>
      <c r="T4376" s="5"/>
      <c r="U4376" s="5"/>
      <c r="V4376" s="5"/>
      <c r="W4376" s="12"/>
      <c r="X4376" s="5"/>
      <c r="Y4376" s="12"/>
      <c r="Z4376" s="5"/>
      <c r="AA4376" s="5"/>
      <c r="AB4376" s="5"/>
      <c r="AC4376" s="5"/>
      <c r="AD4376" s="5"/>
      <c r="AE4376" s="5"/>
      <c r="AF4376" s="6"/>
      <c r="AG4376" s="6"/>
      <c r="AH4376" s="6"/>
      <c r="AI4376" s="6"/>
      <c r="AJ4376" s="6"/>
      <c r="AK4376" s="6"/>
      <c r="AL4376" s="6"/>
      <c r="AM4376" s="6"/>
      <c r="AN4376" s="6"/>
      <c r="AO4376" s="6"/>
      <c r="AP4376" s="6"/>
      <c r="AQ4376" s="6"/>
      <c r="AR4376" s="6"/>
      <c r="AS4376" s="6"/>
      <c r="AT4376" s="6"/>
    </row>
    <row r="4377" spans="1:46" ht="15.75" customHeight="1" x14ac:dyDescent="0.35">
      <c r="A4377" s="10"/>
      <c r="B4377" s="6"/>
      <c r="C4377" s="6"/>
      <c r="D4377" s="11"/>
      <c r="E4377" s="6"/>
      <c r="F4377" s="5"/>
      <c r="G4377" s="5"/>
      <c r="H4377" s="6"/>
      <c r="I4377" s="6"/>
      <c r="J4377" s="5"/>
      <c r="K4377" s="11"/>
      <c r="L4377" s="12"/>
      <c r="M4377" s="12"/>
      <c r="N4377" s="3"/>
      <c r="O4377" s="6"/>
      <c r="P4377" s="3"/>
      <c r="Q4377" s="6"/>
      <c r="R4377" s="6"/>
      <c r="S4377" s="6"/>
      <c r="T4377" s="5"/>
      <c r="U4377" s="5"/>
      <c r="V4377" s="5"/>
      <c r="W4377" s="12"/>
      <c r="X4377" s="5"/>
      <c r="Y4377" s="12"/>
      <c r="Z4377" s="5"/>
      <c r="AA4377" s="5"/>
      <c r="AB4377" s="5"/>
      <c r="AC4377" s="5"/>
      <c r="AD4377" s="5"/>
      <c r="AE4377" s="5"/>
      <c r="AF4377" s="6"/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/>
      <c r="AR4377" s="6"/>
      <c r="AS4377" s="6"/>
      <c r="AT4377" s="6"/>
    </row>
    <row r="4378" spans="1:46" ht="15.75" customHeight="1" x14ac:dyDescent="0.35">
      <c r="A4378" s="10"/>
      <c r="B4378" s="6"/>
      <c r="C4378" s="6"/>
      <c r="D4378" s="11"/>
      <c r="E4378" s="6"/>
      <c r="F4378" s="5"/>
      <c r="G4378" s="5"/>
      <c r="H4378" s="6"/>
      <c r="I4378" s="6"/>
      <c r="J4378" s="5"/>
      <c r="K4378" s="11"/>
      <c r="L4378" s="12"/>
      <c r="M4378" s="12"/>
      <c r="N4378" s="3"/>
      <c r="O4378" s="6"/>
      <c r="P4378" s="3"/>
      <c r="Q4378" s="6"/>
      <c r="R4378" s="6"/>
      <c r="S4378" s="6"/>
      <c r="T4378" s="5"/>
      <c r="U4378" s="5"/>
      <c r="V4378" s="5"/>
      <c r="W4378" s="12"/>
      <c r="X4378" s="5"/>
      <c r="Y4378" s="12"/>
      <c r="Z4378" s="5"/>
      <c r="AA4378" s="5"/>
      <c r="AB4378" s="5"/>
      <c r="AC4378" s="5"/>
      <c r="AD4378" s="5"/>
      <c r="AE4378" s="5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</row>
    <row r="4379" spans="1:46" ht="15.75" customHeight="1" x14ac:dyDescent="0.35">
      <c r="A4379" s="10"/>
      <c r="B4379" s="6"/>
      <c r="C4379" s="6"/>
      <c r="D4379" s="11"/>
      <c r="E4379" s="6"/>
      <c r="F4379" s="5"/>
      <c r="G4379" s="5"/>
      <c r="H4379" s="6"/>
      <c r="I4379" s="6"/>
      <c r="J4379" s="5"/>
      <c r="K4379" s="11"/>
      <c r="L4379" s="12"/>
      <c r="M4379" s="12"/>
      <c r="N4379" s="3"/>
      <c r="O4379" s="6"/>
      <c r="P4379" s="3"/>
      <c r="Q4379" s="6"/>
      <c r="R4379" s="6"/>
      <c r="S4379" s="6"/>
      <c r="T4379" s="5"/>
      <c r="U4379" s="5"/>
      <c r="V4379" s="5"/>
      <c r="W4379" s="12"/>
      <c r="X4379" s="5"/>
      <c r="Y4379" s="12"/>
      <c r="Z4379" s="5"/>
      <c r="AA4379" s="5"/>
      <c r="AB4379" s="5"/>
      <c r="AC4379" s="5"/>
      <c r="AD4379" s="5"/>
      <c r="AE4379" s="5"/>
      <c r="AF4379" s="6"/>
      <c r="AG4379" s="6"/>
      <c r="AH4379" s="6"/>
      <c r="AI4379" s="6"/>
      <c r="AJ4379" s="6"/>
      <c r="AK4379" s="6"/>
      <c r="AL4379" s="6"/>
      <c r="AM4379" s="6"/>
      <c r="AN4379" s="6"/>
      <c r="AO4379" s="6"/>
      <c r="AP4379" s="6"/>
      <c r="AQ4379" s="6"/>
      <c r="AR4379" s="6"/>
      <c r="AS4379" s="6"/>
      <c r="AT4379" s="6"/>
    </row>
    <row r="4380" spans="1:46" ht="15.75" customHeight="1" x14ac:dyDescent="0.35">
      <c r="A4380" s="10"/>
      <c r="B4380" s="6"/>
      <c r="C4380" s="6"/>
      <c r="D4380" s="11"/>
      <c r="E4380" s="6"/>
      <c r="F4380" s="5"/>
      <c r="G4380" s="5"/>
      <c r="H4380" s="6"/>
      <c r="I4380" s="6"/>
      <c r="J4380" s="5"/>
      <c r="K4380" s="11"/>
      <c r="L4380" s="12"/>
      <c r="M4380" s="12"/>
      <c r="N4380" s="3"/>
      <c r="O4380" s="6"/>
      <c r="P4380" s="3"/>
      <c r="Q4380" s="6"/>
      <c r="R4380" s="6"/>
      <c r="S4380" s="6"/>
      <c r="T4380" s="5"/>
      <c r="U4380" s="5"/>
      <c r="V4380" s="5"/>
      <c r="W4380" s="12"/>
      <c r="X4380" s="5"/>
      <c r="Y4380" s="12"/>
      <c r="Z4380" s="5"/>
      <c r="AA4380" s="5"/>
      <c r="AB4380" s="5"/>
      <c r="AC4380" s="5"/>
      <c r="AD4380" s="5"/>
      <c r="AE4380" s="5"/>
      <c r="AF4380" s="6"/>
      <c r="AG4380" s="6"/>
      <c r="AH4380" s="6"/>
      <c r="AI4380" s="6"/>
      <c r="AJ4380" s="6"/>
      <c r="AK4380" s="6"/>
      <c r="AL4380" s="6"/>
      <c r="AM4380" s="6"/>
      <c r="AN4380" s="6"/>
      <c r="AO4380" s="6"/>
      <c r="AP4380" s="6"/>
      <c r="AQ4380" s="6"/>
      <c r="AR4380" s="6"/>
      <c r="AS4380" s="6"/>
      <c r="AT4380" s="6"/>
    </row>
    <row r="4381" spans="1:46" ht="15.75" customHeight="1" x14ac:dyDescent="0.35">
      <c r="A4381" s="10"/>
      <c r="B4381" s="6"/>
      <c r="C4381" s="6"/>
      <c r="D4381" s="11"/>
      <c r="E4381" s="6"/>
      <c r="F4381" s="5"/>
      <c r="G4381" s="5"/>
      <c r="H4381" s="6"/>
      <c r="I4381" s="6"/>
      <c r="J4381" s="5"/>
      <c r="K4381" s="11"/>
      <c r="L4381" s="12"/>
      <c r="M4381" s="12"/>
      <c r="N4381" s="3"/>
      <c r="O4381" s="6"/>
      <c r="P4381" s="3"/>
      <c r="Q4381" s="6"/>
      <c r="R4381" s="6"/>
      <c r="S4381" s="6"/>
      <c r="T4381" s="5"/>
      <c r="U4381" s="5"/>
      <c r="V4381" s="5"/>
      <c r="W4381" s="12"/>
      <c r="X4381" s="5"/>
      <c r="Y4381" s="12"/>
      <c r="Z4381" s="5"/>
      <c r="AA4381" s="5"/>
      <c r="AB4381" s="5"/>
      <c r="AC4381" s="5"/>
      <c r="AD4381" s="5"/>
      <c r="AE4381" s="5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</row>
    <row r="4382" spans="1:46" ht="15.75" customHeight="1" x14ac:dyDescent="0.35">
      <c r="A4382" s="10"/>
      <c r="B4382" s="6"/>
      <c r="C4382" s="6"/>
      <c r="D4382" s="11"/>
      <c r="E4382" s="6"/>
      <c r="F4382" s="5"/>
      <c r="G4382" s="5"/>
      <c r="H4382" s="6"/>
      <c r="I4382" s="6"/>
      <c r="J4382" s="5"/>
      <c r="K4382" s="11"/>
      <c r="L4382" s="12"/>
      <c r="M4382" s="12"/>
      <c r="N4382" s="3"/>
      <c r="O4382" s="6"/>
      <c r="P4382" s="3"/>
      <c r="Q4382" s="6"/>
      <c r="R4382" s="6"/>
      <c r="S4382" s="6"/>
      <c r="T4382" s="5"/>
      <c r="U4382" s="5"/>
      <c r="V4382" s="5"/>
      <c r="W4382" s="12"/>
      <c r="X4382" s="5"/>
      <c r="Y4382" s="12"/>
      <c r="Z4382" s="5"/>
      <c r="AA4382" s="5"/>
      <c r="AB4382" s="5"/>
      <c r="AC4382" s="5"/>
      <c r="AD4382" s="5"/>
      <c r="AE4382" s="5"/>
      <c r="AF4382" s="6"/>
      <c r="AG4382" s="6"/>
      <c r="AH4382" s="6"/>
      <c r="AI4382" s="6"/>
      <c r="AJ4382" s="6"/>
      <c r="AK4382" s="6"/>
      <c r="AL4382" s="6"/>
      <c r="AM4382" s="6"/>
      <c r="AN4382" s="6"/>
      <c r="AO4382" s="6"/>
      <c r="AP4382" s="6"/>
      <c r="AQ4382" s="6"/>
      <c r="AR4382" s="6"/>
      <c r="AS4382" s="6"/>
      <c r="AT4382" s="6"/>
    </row>
    <row r="4383" spans="1:46" ht="15.75" customHeight="1" x14ac:dyDescent="0.35">
      <c r="A4383" s="10"/>
      <c r="B4383" s="6"/>
      <c r="C4383" s="6"/>
      <c r="D4383" s="11"/>
      <c r="E4383" s="6"/>
      <c r="F4383" s="5"/>
      <c r="G4383" s="5"/>
      <c r="H4383" s="6"/>
      <c r="I4383" s="6"/>
      <c r="J4383" s="5"/>
      <c r="K4383" s="11"/>
      <c r="L4383" s="12"/>
      <c r="M4383" s="12"/>
      <c r="N4383" s="3"/>
      <c r="O4383" s="6"/>
      <c r="P4383" s="3"/>
      <c r="Q4383" s="6"/>
      <c r="R4383" s="6"/>
      <c r="S4383" s="6"/>
      <c r="T4383" s="5"/>
      <c r="U4383" s="5"/>
      <c r="V4383" s="5"/>
      <c r="W4383" s="12"/>
      <c r="X4383" s="5"/>
      <c r="Y4383" s="12"/>
      <c r="Z4383" s="5"/>
      <c r="AA4383" s="5"/>
      <c r="AB4383" s="5"/>
      <c r="AC4383" s="5"/>
      <c r="AD4383" s="5"/>
      <c r="AE4383" s="5"/>
      <c r="AF4383" s="6"/>
      <c r="AG4383" s="6"/>
      <c r="AH4383" s="6"/>
      <c r="AI4383" s="6"/>
      <c r="AJ4383" s="6"/>
      <c r="AK4383" s="6"/>
      <c r="AL4383" s="6"/>
      <c r="AM4383" s="6"/>
      <c r="AN4383" s="6"/>
      <c r="AO4383" s="6"/>
      <c r="AP4383" s="6"/>
      <c r="AQ4383" s="6"/>
      <c r="AR4383" s="6"/>
      <c r="AS4383" s="6"/>
      <c r="AT4383" s="6"/>
    </row>
    <row r="4384" spans="1:46" ht="15.75" customHeight="1" x14ac:dyDescent="0.35">
      <c r="A4384" s="10"/>
      <c r="B4384" s="6"/>
      <c r="C4384" s="6"/>
      <c r="D4384" s="11"/>
      <c r="E4384" s="6"/>
      <c r="F4384" s="5"/>
      <c r="G4384" s="5"/>
      <c r="H4384" s="6"/>
      <c r="I4384" s="6"/>
      <c r="J4384" s="5"/>
      <c r="K4384" s="11"/>
      <c r="L4384" s="12"/>
      <c r="M4384" s="12"/>
      <c r="N4384" s="3"/>
      <c r="O4384" s="6"/>
      <c r="P4384" s="3"/>
      <c r="Q4384" s="6"/>
      <c r="R4384" s="6"/>
      <c r="S4384" s="6"/>
      <c r="T4384" s="5"/>
      <c r="U4384" s="5"/>
      <c r="V4384" s="5"/>
      <c r="W4384" s="12"/>
      <c r="X4384" s="5"/>
      <c r="Y4384" s="12"/>
      <c r="Z4384" s="5"/>
      <c r="AA4384" s="5"/>
      <c r="AB4384" s="5"/>
      <c r="AC4384" s="5"/>
      <c r="AD4384" s="5"/>
      <c r="AE4384" s="5"/>
      <c r="AF4384" s="6"/>
      <c r="AG4384" s="6"/>
      <c r="AH4384" s="6"/>
      <c r="AI4384" s="6"/>
      <c r="AJ4384" s="6"/>
      <c r="AK4384" s="6"/>
      <c r="AL4384" s="6"/>
      <c r="AM4384" s="6"/>
      <c r="AN4384" s="6"/>
      <c r="AO4384" s="6"/>
      <c r="AP4384" s="6"/>
      <c r="AQ4384" s="6"/>
      <c r="AR4384" s="6"/>
      <c r="AS4384" s="6"/>
      <c r="AT4384" s="6"/>
    </row>
    <row r="4385" spans="1:46" ht="15.75" customHeight="1" x14ac:dyDescent="0.35">
      <c r="A4385" s="10"/>
      <c r="B4385" s="6"/>
      <c r="C4385" s="6"/>
      <c r="D4385" s="11"/>
      <c r="E4385" s="6"/>
      <c r="F4385" s="5"/>
      <c r="G4385" s="5"/>
      <c r="H4385" s="6"/>
      <c r="I4385" s="6"/>
      <c r="J4385" s="5"/>
      <c r="K4385" s="11"/>
      <c r="L4385" s="12"/>
      <c r="M4385" s="12"/>
      <c r="N4385" s="3"/>
      <c r="O4385" s="6"/>
      <c r="P4385" s="3"/>
      <c r="Q4385" s="6"/>
      <c r="R4385" s="6"/>
      <c r="S4385" s="6"/>
      <c r="T4385" s="5"/>
      <c r="U4385" s="5"/>
      <c r="V4385" s="5"/>
      <c r="W4385" s="12"/>
      <c r="X4385" s="5"/>
      <c r="Y4385" s="12"/>
      <c r="Z4385" s="5"/>
      <c r="AA4385" s="5"/>
      <c r="AB4385" s="5"/>
      <c r="AC4385" s="5"/>
      <c r="AD4385" s="5"/>
      <c r="AE4385" s="5"/>
      <c r="AF4385" s="6"/>
      <c r="AG4385" s="6"/>
      <c r="AH4385" s="6"/>
      <c r="AI4385" s="6"/>
      <c r="AJ4385" s="6"/>
      <c r="AK4385" s="6"/>
      <c r="AL4385" s="6"/>
      <c r="AM4385" s="6"/>
      <c r="AN4385" s="6"/>
      <c r="AO4385" s="6"/>
      <c r="AP4385" s="6"/>
      <c r="AQ4385" s="6"/>
      <c r="AR4385" s="6"/>
      <c r="AS4385" s="6"/>
      <c r="AT4385" s="6"/>
    </row>
    <row r="4386" spans="1:46" ht="15.75" customHeight="1" x14ac:dyDescent="0.35">
      <c r="A4386" s="10"/>
      <c r="B4386" s="6"/>
      <c r="C4386" s="6"/>
      <c r="D4386" s="11"/>
      <c r="E4386" s="6"/>
      <c r="F4386" s="5"/>
      <c r="G4386" s="5"/>
      <c r="H4386" s="6"/>
      <c r="I4386" s="6"/>
      <c r="J4386" s="5"/>
      <c r="K4386" s="11"/>
      <c r="L4386" s="12"/>
      <c r="M4386" s="12"/>
      <c r="N4386" s="3"/>
      <c r="O4386" s="6"/>
      <c r="P4386" s="3"/>
      <c r="Q4386" s="6"/>
      <c r="R4386" s="6"/>
      <c r="S4386" s="6"/>
      <c r="T4386" s="5"/>
      <c r="U4386" s="5"/>
      <c r="V4386" s="5"/>
      <c r="W4386" s="12"/>
      <c r="X4386" s="5"/>
      <c r="Y4386" s="12"/>
      <c r="Z4386" s="5"/>
      <c r="AA4386" s="5"/>
      <c r="AB4386" s="5"/>
      <c r="AC4386" s="5"/>
      <c r="AD4386" s="5"/>
      <c r="AE4386" s="5"/>
      <c r="AF4386" s="6"/>
      <c r="AG4386" s="6"/>
      <c r="AH4386" s="6"/>
      <c r="AI4386" s="6"/>
      <c r="AJ4386" s="6"/>
      <c r="AK4386" s="6"/>
      <c r="AL4386" s="6"/>
      <c r="AM4386" s="6"/>
      <c r="AN4386" s="6"/>
      <c r="AO4386" s="6"/>
      <c r="AP4386" s="6"/>
      <c r="AQ4386" s="6"/>
      <c r="AR4386" s="6"/>
      <c r="AS4386" s="6"/>
      <c r="AT4386" s="6"/>
    </row>
    <row r="4387" spans="1:46" ht="15.75" customHeight="1" x14ac:dyDescent="0.35">
      <c r="A4387" s="10"/>
      <c r="B4387" s="6"/>
      <c r="C4387" s="6"/>
      <c r="D4387" s="11"/>
      <c r="E4387" s="6"/>
      <c r="F4387" s="5"/>
      <c r="G4387" s="5"/>
      <c r="H4387" s="6"/>
      <c r="I4387" s="6"/>
      <c r="J4387" s="5"/>
      <c r="K4387" s="11"/>
      <c r="L4387" s="12"/>
      <c r="M4387" s="12"/>
      <c r="N4387" s="3"/>
      <c r="O4387" s="6"/>
      <c r="P4387" s="3"/>
      <c r="Q4387" s="6"/>
      <c r="R4387" s="6"/>
      <c r="S4387" s="6"/>
      <c r="T4387" s="5"/>
      <c r="U4387" s="5"/>
      <c r="V4387" s="5"/>
      <c r="W4387" s="12"/>
      <c r="X4387" s="5"/>
      <c r="Y4387" s="12"/>
      <c r="Z4387" s="5"/>
      <c r="AA4387" s="5"/>
      <c r="AB4387" s="5"/>
      <c r="AC4387" s="5"/>
      <c r="AD4387" s="5"/>
      <c r="AE4387" s="5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  <c r="AP4387" s="6"/>
      <c r="AQ4387" s="6"/>
      <c r="AR4387" s="6"/>
      <c r="AS4387" s="6"/>
      <c r="AT4387" s="6"/>
    </row>
    <row r="4388" spans="1:46" ht="15.75" customHeight="1" x14ac:dyDescent="0.35">
      <c r="A4388" s="10"/>
      <c r="B4388" s="6"/>
      <c r="C4388" s="6"/>
      <c r="D4388" s="11"/>
      <c r="E4388" s="6"/>
      <c r="F4388" s="5"/>
      <c r="G4388" s="5"/>
      <c r="H4388" s="6"/>
      <c r="I4388" s="6"/>
      <c r="J4388" s="5"/>
      <c r="K4388" s="11"/>
      <c r="L4388" s="12"/>
      <c r="M4388" s="12"/>
      <c r="N4388" s="3"/>
      <c r="O4388" s="6"/>
      <c r="P4388" s="3"/>
      <c r="Q4388" s="6"/>
      <c r="R4388" s="6"/>
      <c r="S4388" s="6"/>
      <c r="T4388" s="5"/>
      <c r="U4388" s="5"/>
      <c r="V4388" s="5"/>
      <c r="W4388" s="12"/>
      <c r="X4388" s="5"/>
      <c r="Y4388" s="12"/>
      <c r="Z4388" s="5"/>
      <c r="AA4388" s="5"/>
      <c r="AB4388" s="5"/>
      <c r="AC4388" s="5"/>
      <c r="AD4388" s="5"/>
      <c r="AE4388" s="5"/>
      <c r="AF4388" s="6"/>
      <c r="AG4388" s="6"/>
      <c r="AH4388" s="6"/>
      <c r="AI4388" s="6"/>
      <c r="AJ4388" s="6"/>
      <c r="AK4388" s="6"/>
      <c r="AL4388" s="6"/>
      <c r="AM4388" s="6"/>
      <c r="AN4388" s="6"/>
      <c r="AO4388" s="6"/>
      <c r="AP4388" s="6"/>
      <c r="AQ4388" s="6"/>
      <c r="AR4388" s="6"/>
      <c r="AS4388" s="6"/>
      <c r="AT4388" s="6"/>
    </row>
    <row r="4389" spans="1:46" ht="15.75" customHeight="1" x14ac:dyDescent="0.35">
      <c r="A4389" s="10"/>
      <c r="B4389" s="6"/>
      <c r="C4389" s="6"/>
      <c r="D4389" s="11"/>
      <c r="E4389" s="6"/>
      <c r="F4389" s="5"/>
      <c r="G4389" s="5"/>
      <c r="H4389" s="6"/>
      <c r="I4389" s="6"/>
      <c r="J4389" s="5"/>
      <c r="K4389" s="11"/>
      <c r="L4389" s="12"/>
      <c r="M4389" s="12"/>
      <c r="N4389" s="3"/>
      <c r="O4389" s="6"/>
      <c r="P4389" s="3"/>
      <c r="Q4389" s="6"/>
      <c r="R4389" s="6"/>
      <c r="S4389" s="6"/>
      <c r="T4389" s="5"/>
      <c r="U4389" s="5"/>
      <c r="V4389" s="5"/>
      <c r="W4389" s="12"/>
      <c r="X4389" s="5"/>
      <c r="Y4389" s="12"/>
      <c r="Z4389" s="5"/>
      <c r="AA4389" s="5"/>
      <c r="AB4389" s="5"/>
      <c r="AC4389" s="5"/>
      <c r="AD4389" s="5"/>
      <c r="AE4389" s="5"/>
      <c r="AF4389" s="6"/>
      <c r="AG4389" s="6"/>
      <c r="AH4389" s="6"/>
      <c r="AI4389" s="6"/>
      <c r="AJ4389" s="6"/>
      <c r="AK4389" s="6"/>
      <c r="AL4389" s="6"/>
      <c r="AM4389" s="6"/>
      <c r="AN4389" s="6"/>
      <c r="AO4389" s="6"/>
      <c r="AP4389" s="6"/>
      <c r="AQ4389" s="6"/>
      <c r="AR4389" s="6"/>
      <c r="AS4389" s="6"/>
      <c r="AT4389" s="6"/>
    </row>
    <row r="4390" spans="1:46" ht="15.75" customHeight="1" x14ac:dyDescent="0.35">
      <c r="A4390" s="10"/>
      <c r="B4390" s="6"/>
      <c r="C4390" s="6"/>
      <c r="D4390" s="11"/>
      <c r="E4390" s="6"/>
      <c r="F4390" s="5"/>
      <c r="G4390" s="5"/>
      <c r="H4390" s="6"/>
      <c r="I4390" s="6"/>
      <c r="J4390" s="5"/>
      <c r="K4390" s="11"/>
      <c r="L4390" s="12"/>
      <c r="M4390" s="12"/>
      <c r="N4390" s="3"/>
      <c r="O4390" s="6"/>
      <c r="P4390" s="3"/>
      <c r="Q4390" s="6"/>
      <c r="R4390" s="6"/>
      <c r="S4390" s="6"/>
      <c r="T4390" s="5"/>
      <c r="U4390" s="5"/>
      <c r="V4390" s="5"/>
      <c r="W4390" s="12"/>
      <c r="X4390" s="5"/>
      <c r="Y4390" s="12"/>
      <c r="Z4390" s="5"/>
      <c r="AA4390" s="5"/>
      <c r="AB4390" s="5"/>
      <c r="AC4390" s="5"/>
      <c r="AD4390" s="5"/>
      <c r="AE4390" s="5"/>
      <c r="AF4390" s="6"/>
      <c r="AG4390" s="6"/>
      <c r="AH4390" s="6"/>
      <c r="AI4390" s="6"/>
      <c r="AJ4390" s="6"/>
      <c r="AK4390" s="6"/>
      <c r="AL4390" s="6"/>
      <c r="AM4390" s="6"/>
      <c r="AN4390" s="6"/>
      <c r="AO4390" s="6"/>
      <c r="AP4390" s="6"/>
      <c r="AQ4390" s="6"/>
      <c r="AR4390" s="6"/>
      <c r="AS4390" s="6"/>
      <c r="AT4390" s="6"/>
    </row>
    <row r="4391" spans="1:46" ht="15.75" customHeight="1" x14ac:dyDescent="0.35">
      <c r="A4391" s="10"/>
      <c r="B4391" s="6"/>
      <c r="C4391" s="6"/>
      <c r="D4391" s="11"/>
      <c r="E4391" s="6"/>
      <c r="F4391" s="5"/>
      <c r="G4391" s="5"/>
      <c r="H4391" s="6"/>
      <c r="I4391" s="6"/>
      <c r="J4391" s="5"/>
      <c r="K4391" s="11"/>
      <c r="L4391" s="12"/>
      <c r="M4391" s="12"/>
      <c r="N4391" s="3"/>
      <c r="O4391" s="6"/>
      <c r="P4391" s="3"/>
      <c r="Q4391" s="6"/>
      <c r="R4391" s="6"/>
      <c r="S4391" s="6"/>
      <c r="T4391" s="5"/>
      <c r="U4391" s="5"/>
      <c r="V4391" s="5"/>
      <c r="W4391" s="12"/>
      <c r="X4391" s="5"/>
      <c r="Y4391" s="12"/>
      <c r="Z4391" s="5"/>
      <c r="AA4391" s="5"/>
      <c r="AB4391" s="5"/>
      <c r="AC4391" s="5"/>
      <c r="AD4391" s="5"/>
      <c r="AE4391" s="5"/>
      <c r="AF4391" s="6"/>
      <c r="AG4391" s="6"/>
      <c r="AH4391" s="6"/>
      <c r="AI4391" s="6"/>
      <c r="AJ4391" s="6"/>
      <c r="AK4391" s="6"/>
      <c r="AL4391" s="6"/>
      <c r="AM4391" s="6"/>
      <c r="AN4391" s="6"/>
      <c r="AO4391" s="6"/>
      <c r="AP4391" s="6"/>
      <c r="AQ4391" s="6"/>
      <c r="AR4391" s="6"/>
      <c r="AS4391" s="6"/>
      <c r="AT4391" s="6"/>
    </row>
    <row r="4392" spans="1:46" ht="15.75" customHeight="1" x14ac:dyDescent="0.35">
      <c r="A4392" s="10"/>
      <c r="B4392" s="6"/>
      <c r="C4392" s="6"/>
      <c r="D4392" s="11"/>
      <c r="E4392" s="6"/>
      <c r="F4392" s="5"/>
      <c r="G4392" s="5"/>
      <c r="H4392" s="6"/>
      <c r="I4392" s="6"/>
      <c r="J4392" s="5"/>
      <c r="K4392" s="11"/>
      <c r="L4392" s="12"/>
      <c r="M4392" s="12"/>
      <c r="N4392" s="3"/>
      <c r="O4392" s="6"/>
      <c r="P4392" s="3"/>
      <c r="Q4392" s="6"/>
      <c r="R4392" s="6"/>
      <c r="S4392" s="6"/>
      <c r="T4392" s="5"/>
      <c r="U4392" s="5"/>
      <c r="V4392" s="5"/>
      <c r="W4392" s="12"/>
      <c r="X4392" s="5"/>
      <c r="Y4392" s="12"/>
      <c r="Z4392" s="5"/>
      <c r="AA4392" s="5"/>
      <c r="AB4392" s="5"/>
      <c r="AC4392" s="5"/>
      <c r="AD4392" s="5"/>
      <c r="AE4392" s="5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  <c r="AS4392" s="6"/>
      <c r="AT4392" s="6"/>
    </row>
    <row r="4393" spans="1:46" ht="15.75" customHeight="1" x14ac:dyDescent="0.35">
      <c r="A4393" s="10"/>
      <c r="B4393" s="6"/>
      <c r="C4393" s="6"/>
      <c r="D4393" s="11"/>
      <c r="E4393" s="6"/>
      <c r="F4393" s="5"/>
      <c r="G4393" s="5"/>
      <c r="H4393" s="6"/>
      <c r="I4393" s="6"/>
      <c r="J4393" s="5"/>
      <c r="K4393" s="11"/>
      <c r="L4393" s="12"/>
      <c r="M4393" s="12"/>
      <c r="N4393" s="3"/>
      <c r="O4393" s="6"/>
      <c r="P4393" s="3"/>
      <c r="Q4393" s="6"/>
      <c r="R4393" s="6"/>
      <c r="S4393" s="6"/>
      <c r="T4393" s="5"/>
      <c r="U4393" s="5"/>
      <c r="V4393" s="5"/>
      <c r="W4393" s="12"/>
      <c r="X4393" s="5"/>
      <c r="Y4393" s="12"/>
      <c r="Z4393" s="5"/>
      <c r="AA4393" s="5"/>
      <c r="AB4393" s="5"/>
      <c r="AC4393" s="5"/>
      <c r="AD4393" s="5"/>
      <c r="AE4393" s="5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  <c r="AS4393" s="6"/>
      <c r="AT4393" s="6"/>
    </row>
    <row r="4394" spans="1:46" ht="15.75" customHeight="1" x14ac:dyDescent="0.35">
      <c r="A4394" s="10"/>
      <c r="B4394" s="6"/>
      <c r="C4394" s="6"/>
      <c r="D4394" s="11"/>
      <c r="E4394" s="6"/>
      <c r="F4394" s="5"/>
      <c r="G4394" s="5"/>
      <c r="H4394" s="6"/>
      <c r="I4394" s="6"/>
      <c r="J4394" s="5"/>
      <c r="K4394" s="11"/>
      <c r="L4394" s="12"/>
      <c r="M4394" s="12"/>
      <c r="N4394" s="3"/>
      <c r="O4394" s="6"/>
      <c r="P4394" s="3"/>
      <c r="Q4394" s="6"/>
      <c r="R4394" s="6"/>
      <c r="S4394" s="6"/>
      <c r="T4394" s="5"/>
      <c r="U4394" s="5"/>
      <c r="V4394" s="5"/>
      <c r="W4394" s="12"/>
      <c r="X4394" s="5"/>
      <c r="Y4394" s="12"/>
      <c r="Z4394" s="5"/>
      <c r="AA4394" s="5"/>
      <c r="AB4394" s="5"/>
      <c r="AC4394" s="5"/>
      <c r="AD4394" s="5"/>
      <c r="AE4394" s="5"/>
      <c r="AF4394" s="6"/>
      <c r="AG4394" s="6"/>
      <c r="AH4394" s="6"/>
      <c r="AI4394" s="6"/>
      <c r="AJ4394" s="6"/>
      <c r="AK4394" s="6"/>
      <c r="AL4394" s="6"/>
      <c r="AM4394" s="6"/>
      <c r="AN4394" s="6"/>
      <c r="AO4394" s="6"/>
      <c r="AP4394" s="6"/>
      <c r="AQ4394" s="6"/>
      <c r="AR4394" s="6"/>
      <c r="AS4394" s="6"/>
      <c r="AT4394" s="6"/>
    </row>
    <row r="4395" spans="1:46" ht="15.75" customHeight="1" x14ac:dyDescent="0.35">
      <c r="A4395" s="10"/>
      <c r="B4395" s="6"/>
      <c r="C4395" s="6"/>
      <c r="D4395" s="11"/>
      <c r="E4395" s="6"/>
      <c r="F4395" s="5"/>
      <c r="G4395" s="5"/>
      <c r="H4395" s="6"/>
      <c r="I4395" s="6"/>
      <c r="J4395" s="5"/>
      <c r="K4395" s="11"/>
      <c r="L4395" s="12"/>
      <c r="M4395" s="12"/>
      <c r="N4395" s="3"/>
      <c r="O4395" s="6"/>
      <c r="P4395" s="3"/>
      <c r="Q4395" s="6"/>
      <c r="R4395" s="6"/>
      <c r="S4395" s="6"/>
      <c r="T4395" s="5"/>
      <c r="U4395" s="5"/>
      <c r="V4395" s="5"/>
      <c r="W4395" s="12"/>
      <c r="X4395" s="5"/>
      <c r="Y4395" s="12"/>
      <c r="Z4395" s="5"/>
      <c r="AA4395" s="5"/>
      <c r="AB4395" s="5"/>
      <c r="AC4395" s="5"/>
      <c r="AD4395" s="5"/>
      <c r="AE4395" s="5"/>
      <c r="AF4395" s="6"/>
      <c r="AG4395" s="6"/>
      <c r="AH4395" s="6"/>
      <c r="AI4395" s="6"/>
      <c r="AJ4395" s="6"/>
      <c r="AK4395" s="6"/>
      <c r="AL4395" s="6"/>
      <c r="AM4395" s="6"/>
      <c r="AN4395" s="6"/>
      <c r="AO4395" s="6"/>
      <c r="AP4395" s="6"/>
      <c r="AQ4395" s="6"/>
      <c r="AR4395" s="6"/>
      <c r="AS4395" s="6"/>
      <c r="AT4395" s="6"/>
    </row>
    <row r="4396" spans="1:46" ht="15.75" customHeight="1" x14ac:dyDescent="0.35">
      <c r="A4396" s="10"/>
      <c r="B4396" s="6"/>
      <c r="C4396" s="6"/>
      <c r="D4396" s="11"/>
      <c r="E4396" s="6"/>
      <c r="F4396" s="5"/>
      <c r="G4396" s="5"/>
      <c r="H4396" s="6"/>
      <c r="I4396" s="6"/>
      <c r="J4396" s="5"/>
      <c r="K4396" s="5"/>
      <c r="L4396" s="12"/>
      <c r="M4396" s="12"/>
      <c r="N4396" s="3"/>
      <c r="O4396" s="6"/>
      <c r="P4396" s="3"/>
      <c r="Q4396" s="6"/>
      <c r="R4396" s="6"/>
      <c r="S4396" s="6"/>
      <c r="T4396" s="5"/>
      <c r="U4396" s="5"/>
      <c r="V4396" s="5"/>
      <c r="W4396" s="12"/>
      <c r="X4396" s="5"/>
      <c r="Y4396" s="12"/>
      <c r="Z4396" s="5"/>
      <c r="AA4396" s="5"/>
      <c r="AB4396" s="5"/>
      <c r="AC4396" s="5"/>
      <c r="AD4396" s="5"/>
      <c r="AE4396" s="5"/>
      <c r="AF4396" s="6"/>
      <c r="AG4396" s="6"/>
      <c r="AH4396" s="6"/>
      <c r="AI4396" s="6"/>
      <c r="AJ4396" s="6"/>
      <c r="AK4396" s="6"/>
      <c r="AL4396" s="6"/>
      <c r="AM4396" s="6"/>
      <c r="AN4396" s="6"/>
      <c r="AO4396" s="6"/>
      <c r="AP4396" s="6"/>
      <c r="AQ4396" s="6"/>
      <c r="AR4396" s="6"/>
      <c r="AS4396" s="6"/>
      <c r="AT4396" s="6"/>
    </row>
    <row r="4397" spans="1:46" ht="15.75" customHeight="1" x14ac:dyDescent="0.35">
      <c r="A4397" s="10"/>
      <c r="B4397" s="6"/>
      <c r="C4397" s="6"/>
      <c r="D4397" s="11"/>
      <c r="E4397" s="6"/>
      <c r="F4397" s="5"/>
      <c r="G4397" s="5"/>
      <c r="H4397" s="6"/>
      <c r="I4397" s="6"/>
      <c r="J4397" s="5"/>
      <c r="K4397" s="11"/>
      <c r="L4397" s="12"/>
      <c r="M4397" s="12"/>
      <c r="N4397" s="3"/>
      <c r="O4397" s="6"/>
      <c r="P4397" s="3"/>
      <c r="Q4397" s="6"/>
      <c r="R4397" s="6"/>
      <c r="S4397" s="6"/>
      <c r="T4397" s="5"/>
      <c r="U4397" s="5"/>
      <c r="V4397" s="5"/>
      <c r="W4397" s="12"/>
      <c r="X4397" s="5"/>
      <c r="Y4397" s="12"/>
      <c r="Z4397" s="5"/>
      <c r="AA4397" s="5"/>
      <c r="AB4397" s="5"/>
      <c r="AC4397" s="5"/>
      <c r="AD4397" s="5"/>
      <c r="AE4397" s="5"/>
      <c r="AF4397" s="6"/>
      <c r="AG4397" s="6"/>
      <c r="AH4397" s="6"/>
      <c r="AI4397" s="6"/>
      <c r="AJ4397" s="6"/>
      <c r="AK4397" s="6"/>
      <c r="AL4397" s="6"/>
      <c r="AM4397" s="6"/>
      <c r="AN4397" s="6"/>
      <c r="AO4397" s="6"/>
      <c r="AP4397" s="6"/>
      <c r="AQ4397" s="6"/>
      <c r="AR4397" s="6"/>
      <c r="AS4397" s="6"/>
      <c r="AT4397" s="6"/>
    </row>
    <row r="4398" spans="1:46" ht="15" customHeight="1" x14ac:dyDescent="0.35">
      <c r="A4398" s="10"/>
      <c r="B4398" s="6"/>
      <c r="C4398" s="6"/>
      <c r="D4398" s="11"/>
      <c r="E4398" s="6"/>
      <c r="F4398" s="5"/>
      <c r="G4398" s="5"/>
      <c r="H4398" s="6"/>
      <c r="I4398" s="6"/>
      <c r="J4398" s="5"/>
      <c r="K4398" s="11"/>
      <c r="L4398" s="12"/>
      <c r="M4398" s="12"/>
      <c r="N4398" s="3"/>
      <c r="O4398" s="6"/>
      <c r="P4398" s="3"/>
      <c r="Q4398" s="6"/>
      <c r="R4398" s="6"/>
      <c r="S4398" s="6"/>
      <c r="T4398" s="5"/>
      <c r="U4398" s="5"/>
      <c r="V4398" s="5"/>
      <c r="W4398" s="12"/>
      <c r="X4398" s="5"/>
      <c r="Y4398" s="12"/>
      <c r="Z4398" s="5"/>
      <c r="AA4398" s="5"/>
      <c r="AB4398" s="5"/>
      <c r="AC4398" s="5"/>
      <c r="AD4398" s="5"/>
      <c r="AE4398" s="5"/>
      <c r="AF4398" s="6"/>
      <c r="AG4398" s="6"/>
      <c r="AH4398" s="6"/>
    </row>
    <row r="4399" spans="1:46" ht="15" customHeight="1" x14ac:dyDescent="0.35">
      <c r="A4399" s="10"/>
      <c r="B4399" s="6"/>
      <c r="C4399" s="6"/>
      <c r="D4399" s="11"/>
      <c r="E4399" s="6"/>
      <c r="F4399" s="5"/>
      <c r="G4399" s="5"/>
      <c r="H4399" s="6"/>
      <c r="I4399" s="6"/>
      <c r="J4399" s="5"/>
      <c r="K4399" s="11"/>
      <c r="L4399" s="12"/>
      <c r="M4399" s="12"/>
      <c r="N4399" s="3"/>
      <c r="O4399" s="6"/>
      <c r="P4399" s="3"/>
      <c r="Q4399" s="6"/>
      <c r="R4399" s="6"/>
      <c r="S4399" s="6"/>
      <c r="T4399" s="5"/>
      <c r="U4399" s="5"/>
      <c r="V4399" s="5"/>
      <c r="W4399" s="12"/>
      <c r="X4399" s="5"/>
      <c r="Y4399" s="12"/>
      <c r="Z4399" s="5"/>
      <c r="AA4399" s="5"/>
      <c r="AB4399" s="5"/>
      <c r="AC4399" s="5"/>
      <c r="AD4399" s="5"/>
      <c r="AE4399" s="5"/>
      <c r="AF4399" s="6"/>
      <c r="AG4399" s="6"/>
      <c r="AH4399" s="6"/>
    </row>
    <row r="4400" spans="1:46" ht="15" customHeight="1" x14ac:dyDescent="0.35">
      <c r="A4400" s="10"/>
      <c r="B4400" s="6"/>
      <c r="C4400" s="6"/>
      <c r="D4400" s="11"/>
      <c r="E4400" s="6"/>
      <c r="F4400" s="5"/>
      <c r="G4400" s="5"/>
      <c r="H4400" s="6"/>
      <c r="I4400" s="6"/>
      <c r="J4400" s="5"/>
      <c r="K4400" s="11"/>
      <c r="L4400" s="12"/>
      <c r="M4400" s="12"/>
      <c r="N4400" s="3"/>
      <c r="O4400" s="6"/>
      <c r="P4400" s="3"/>
      <c r="Q4400" s="6"/>
      <c r="R4400" s="6"/>
      <c r="S4400" s="6"/>
      <c r="T4400" s="5"/>
      <c r="U4400" s="5"/>
      <c r="V4400" s="5"/>
      <c r="W4400" s="12"/>
      <c r="X4400" s="5"/>
      <c r="Y4400" s="12"/>
      <c r="Z4400" s="5"/>
      <c r="AA4400" s="5"/>
      <c r="AB4400" s="5"/>
      <c r="AC4400" s="5"/>
      <c r="AD4400" s="5"/>
      <c r="AE4400" s="5"/>
      <c r="AF4400" s="6"/>
      <c r="AG4400" s="6"/>
      <c r="AH4400" s="6"/>
    </row>
    <row r="4401" spans="1:34" ht="15" customHeight="1" x14ac:dyDescent="0.35">
      <c r="A4401" s="10"/>
      <c r="B4401" s="6"/>
      <c r="C4401" s="6"/>
      <c r="D4401" s="11"/>
      <c r="E4401" s="6"/>
      <c r="F4401" s="5"/>
      <c r="G4401" s="5"/>
      <c r="H4401" s="6"/>
      <c r="I4401" s="6"/>
      <c r="J4401" s="5"/>
      <c r="K4401" s="11"/>
      <c r="L4401" s="12"/>
      <c r="M4401" s="12"/>
      <c r="N4401" s="3"/>
      <c r="O4401" s="6"/>
      <c r="P4401" s="3"/>
      <c r="Q4401" s="6"/>
      <c r="R4401" s="6"/>
      <c r="S4401" s="6"/>
      <c r="T4401" s="5"/>
      <c r="U4401" s="5"/>
      <c r="V4401" s="5"/>
      <c r="W4401" s="12"/>
      <c r="X4401" s="5"/>
      <c r="Y4401" s="12"/>
      <c r="Z4401" s="5"/>
      <c r="AA4401" s="5"/>
      <c r="AB4401" s="5"/>
      <c r="AC4401" s="5"/>
      <c r="AD4401" s="5"/>
      <c r="AE4401" s="5"/>
      <c r="AF4401" s="6"/>
      <c r="AG4401" s="6"/>
      <c r="AH4401" s="6"/>
    </row>
    <row r="4402" spans="1:34" ht="15" customHeight="1" x14ac:dyDescent="0.35">
      <c r="A4402" s="10"/>
      <c r="B4402" s="6"/>
      <c r="C4402" s="6"/>
      <c r="D4402" s="11"/>
      <c r="E4402" s="6"/>
      <c r="F4402" s="5"/>
      <c r="G4402" s="5"/>
      <c r="H4402" s="6"/>
      <c r="I4402" s="6"/>
      <c r="J4402" s="5"/>
      <c r="K4402" s="11"/>
      <c r="L4402" s="12"/>
      <c r="M4402" s="12"/>
      <c r="N4402" s="3"/>
      <c r="O4402" s="6"/>
      <c r="P4402" s="3"/>
      <c r="Q4402" s="6"/>
      <c r="R4402" s="6"/>
      <c r="S4402" s="6"/>
      <c r="T4402" s="5"/>
      <c r="U4402" s="5"/>
      <c r="V4402" s="5"/>
      <c r="W4402" s="12"/>
      <c r="X4402" s="5"/>
      <c r="Y4402" s="12"/>
      <c r="Z4402" s="5"/>
      <c r="AA4402" s="5"/>
      <c r="AB4402" s="5"/>
      <c r="AC4402" s="5"/>
      <c r="AD4402" s="5"/>
      <c r="AE4402" s="5"/>
      <c r="AF4402" s="6"/>
      <c r="AG4402" s="6"/>
      <c r="AH4402" s="6"/>
    </row>
    <row r="4403" spans="1:34" ht="15" customHeight="1" x14ac:dyDescent="0.35">
      <c r="A4403" s="10"/>
      <c r="B4403" s="6"/>
      <c r="C4403" s="6"/>
      <c r="D4403" s="11"/>
      <c r="E4403" s="6"/>
      <c r="F4403" s="5"/>
      <c r="G4403" s="5"/>
      <c r="H4403" s="6"/>
      <c r="I4403" s="6"/>
      <c r="J4403" s="5"/>
      <c r="K4403" s="11"/>
      <c r="L4403" s="12"/>
      <c r="M4403" s="12"/>
      <c r="N4403" s="3"/>
      <c r="O4403" s="6"/>
      <c r="P4403" s="3"/>
      <c r="Q4403" s="6"/>
      <c r="R4403" s="6"/>
      <c r="S4403" s="6"/>
      <c r="T4403" s="5"/>
      <c r="U4403" s="5"/>
      <c r="V4403" s="5"/>
      <c r="W4403" s="12"/>
      <c r="X4403" s="5"/>
      <c r="Y4403" s="12"/>
      <c r="Z4403" s="5"/>
      <c r="AA4403" s="5"/>
      <c r="AB4403" s="5"/>
      <c r="AC4403" s="5"/>
      <c r="AD4403" s="5"/>
      <c r="AE4403" s="5"/>
      <c r="AF4403" s="6"/>
      <c r="AG4403" s="6"/>
      <c r="AH4403" s="6"/>
    </row>
    <row r="4404" spans="1:34" ht="15" customHeight="1" x14ac:dyDescent="0.35">
      <c r="A4404" s="10"/>
      <c r="B4404" s="6"/>
      <c r="C4404" s="6"/>
      <c r="D4404" s="11"/>
      <c r="E4404" s="6"/>
      <c r="F4404" s="5"/>
      <c r="G4404" s="5"/>
      <c r="H4404" s="6"/>
      <c r="I4404" s="6"/>
      <c r="J4404" s="5"/>
      <c r="K4404" s="11"/>
      <c r="L4404" s="12"/>
      <c r="M4404" s="12"/>
      <c r="N4404" s="3"/>
      <c r="O4404" s="6"/>
      <c r="P4404" s="3"/>
      <c r="Q4404" s="6"/>
      <c r="R4404" s="6"/>
      <c r="S4404" s="6"/>
      <c r="T4404" s="5"/>
      <c r="U4404" s="5"/>
      <c r="V4404" s="5"/>
      <c r="W4404" s="12"/>
      <c r="X4404" s="5"/>
      <c r="Y4404" s="12"/>
      <c r="Z4404" s="5"/>
      <c r="AA4404" s="5"/>
      <c r="AB4404" s="5"/>
      <c r="AC4404" s="5"/>
      <c r="AD4404" s="5"/>
      <c r="AE4404" s="5"/>
      <c r="AF4404" s="6"/>
      <c r="AG4404" s="6"/>
      <c r="AH4404" s="6"/>
    </row>
    <row r="4405" spans="1:34" ht="15" customHeight="1" x14ac:dyDescent="0.35">
      <c r="A4405" s="10"/>
      <c r="B4405" s="6"/>
      <c r="C4405" s="6"/>
      <c r="D4405" s="11"/>
      <c r="E4405" s="6"/>
      <c r="F4405" s="5"/>
      <c r="G4405" s="5"/>
      <c r="H4405" s="6"/>
      <c r="I4405" s="6"/>
      <c r="J4405" s="5"/>
      <c r="K4405" s="11"/>
      <c r="L4405" s="12"/>
      <c r="M4405" s="12"/>
      <c r="N4405" s="3"/>
      <c r="O4405" s="6"/>
      <c r="P4405" s="3"/>
      <c r="Q4405" s="6"/>
      <c r="R4405" s="6"/>
      <c r="S4405" s="6"/>
      <c r="T4405" s="5"/>
      <c r="U4405" s="5"/>
      <c r="V4405" s="5"/>
      <c r="W4405" s="12"/>
      <c r="X4405" s="5"/>
      <c r="Y4405" s="12"/>
      <c r="Z4405" s="5"/>
      <c r="AA4405" s="5"/>
      <c r="AB4405" s="5"/>
      <c r="AC4405" s="5"/>
      <c r="AD4405" s="5"/>
      <c r="AE4405" s="5"/>
      <c r="AF4405" s="6"/>
      <c r="AG4405" s="6"/>
      <c r="AH4405" s="6"/>
    </row>
    <row r="4406" spans="1:34" ht="15" customHeight="1" x14ac:dyDescent="0.35">
      <c r="A4406" s="10"/>
      <c r="B4406" s="6"/>
      <c r="C4406" s="6"/>
      <c r="D4406" s="11"/>
      <c r="E4406" s="6"/>
      <c r="F4406" s="5"/>
      <c r="G4406" s="5"/>
      <c r="H4406" s="6"/>
      <c r="I4406" s="6"/>
      <c r="J4406" s="5"/>
      <c r="K4406" s="11"/>
      <c r="L4406" s="12"/>
      <c r="M4406" s="12"/>
      <c r="N4406" s="3"/>
      <c r="O4406" s="6"/>
      <c r="P4406" s="3"/>
      <c r="Q4406" s="6"/>
      <c r="R4406" s="6"/>
      <c r="S4406" s="6"/>
      <c r="T4406" s="5"/>
      <c r="U4406" s="5"/>
      <c r="V4406" s="5"/>
      <c r="W4406" s="12"/>
      <c r="X4406" s="5"/>
      <c r="Y4406" s="12"/>
      <c r="Z4406" s="5"/>
      <c r="AA4406" s="5"/>
      <c r="AB4406" s="5"/>
      <c r="AC4406" s="5"/>
      <c r="AD4406" s="5"/>
      <c r="AE4406" s="5"/>
      <c r="AF4406" s="6"/>
      <c r="AG4406" s="6"/>
      <c r="AH4406" s="6"/>
    </row>
    <row r="4407" spans="1:34" ht="15" customHeight="1" x14ac:dyDescent="0.35">
      <c r="A4407" s="10"/>
      <c r="B4407" s="6"/>
      <c r="C4407" s="6"/>
      <c r="D4407" s="11"/>
      <c r="E4407" s="6"/>
      <c r="F4407" s="5"/>
      <c r="G4407" s="5"/>
      <c r="H4407" s="6"/>
      <c r="I4407" s="6"/>
      <c r="J4407" s="5"/>
      <c r="K4407" s="11"/>
      <c r="L4407" s="12"/>
      <c r="M4407" s="12"/>
      <c r="N4407" s="3"/>
      <c r="O4407" s="6"/>
      <c r="P4407" s="3"/>
      <c r="Q4407" s="6"/>
      <c r="R4407" s="6"/>
      <c r="S4407" s="6"/>
      <c r="T4407" s="5"/>
      <c r="U4407" s="5"/>
      <c r="V4407" s="5"/>
      <c r="W4407" s="12"/>
      <c r="X4407" s="5"/>
      <c r="Y4407" s="12"/>
    </row>
    <row r="4408" spans="1:34" ht="15" customHeight="1" x14ac:dyDescent="0.35">
      <c r="A4408" s="10"/>
      <c r="B4408" s="6"/>
      <c r="C4408" s="6"/>
      <c r="D4408" s="11"/>
      <c r="E4408" s="6"/>
      <c r="F4408" s="5"/>
      <c r="G4408" s="5"/>
      <c r="H4408" s="6"/>
      <c r="I4408" s="6"/>
      <c r="J4408" s="5"/>
      <c r="K4408" s="11"/>
      <c r="L4408" s="12"/>
      <c r="M4408" s="12"/>
      <c r="N4408" s="3"/>
      <c r="O4408" s="6"/>
      <c r="P4408" s="3"/>
      <c r="Q4408" s="6"/>
      <c r="R4408" s="6"/>
      <c r="S4408" s="6"/>
      <c r="T4408" s="5"/>
      <c r="U4408" s="5"/>
      <c r="V4408" s="5"/>
      <c r="W4408" s="12"/>
      <c r="X4408" s="5"/>
      <c r="Y4408" s="12"/>
    </row>
    <row r="4409" spans="1:34" ht="15" customHeight="1" x14ac:dyDescent="0.35">
      <c r="A4409" s="10"/>
      <c r="B4409" s="6"/>
      <c r="C4409" s="6"/>
      <c r="D4409" s="11"/>
      <c r="E4409" s="6"/>
      <c r="F4409" s="5"/>
      <c r="G4409" s="5"/>
      <c r="H4409" s="6"/>
      <c r="I4409" s="6"/>
      <c r="J4409" s="5"/>
      <c r="K4409" s="11"/>
      <c r="L4409" s="12"/>
      <c r="M4409" s="12"/>
      <c r="N4409" s="3"/>
      <c r="O4409" s="6"/>
      <c r="P4409" s="3"/>
      <c r="Q4409" s="6"/>
      <c r="R4409" s="6"/>
      <c r="S4409" s="6"/>
      <c r="T4409" s="5"/>
      <c r="U4409" s="5"/>
      <c r="V4409" s="5"/>
      <c r="W4409" s="12"/>
      <c r="X4409" s="5"/>
      <c r="Y4409" s="12"/>
    </row>
    <row r="4410" spans="1:34" ht="15" customHeight="1" x14ac:dyDescent="0.35">
      <c r="A4410" s="10"/>
      <c r="B4410" s="6"/>
      <c r="C4410" s="6"/>
      <c r="D4410" s="11"/>
      <c r="E4410" s="6"/>
      <c r="F4410" s="5"/>
      <c r="G4410" s="5"/>
      <c r="H4410" s="6"/>
      <c r="I4410" s="6"/>
      <c r="J4410" s="5"/>
      <c r="K4410" s="11"/>
      <c r="L4410" s="12"/>
      <c r="M4410" s="12"/>
      <c r="N4410" s="3"/>
      <c r="O4410" s="6"/>
      <c r="P4410" s="3"/>
      <c r="Q4410" s="6"/>
      <c r="R4410" s="6"/>
      <c r="S4410" s="6"/>
      <c r="T4410" s="5"/>
      <c r="U4410" s="5"/>
      <c r="V4410" s="5"/>
      <c r="W4410" s="12"/>
      <c r="X4410" s="5"/>
      <c r="Y4410" s="12"/>
    </row>
    <row r="4411" spans="1:34" ht="15" customHeight="1" x14ac:dyDescent="0.35">
      <c r="A4411" s="10"/>
      <c r="B4411" s="6"/>
      <c r="C4411" s="6"/>
      <c r="D4411" s="11"/>
      <c r="E4411" s="6"/>
      <c r="F4411" s="5"/>
      <c r="G4411" s="5"/>
      <c r="H4411" s="6"/>
      <c r="I4411" s="6"/>
      <c r="J4411" s="5"/>
      <c r="K4411" s="11"/>
      <c r="L4411" s="12"/>
      <c r="M4411" s="12"/>
      <c r="N4411" s="3"/>
      <c r="O4411" s="6"/>
      <c r="P4411" s="3"/>
      <c r="Q4411" s="6"/>
      <c r="R4411" s="6"/>
      <c r="S4411" s="6"/>
      <c r="T4411" s="5"/>
      <c r="U4411" s="5"/>
      <c r="V4411" s="5"/>
      <c r="W4411" s="12"/>
      <c r="X4411" s="5"/>
      <c r="Y4411" s="12"/>
    </row>
  </sheetData>
  <sheetProtection sheet="1" objects="1" scenarios="1" insertRows="0" autoFilter="0"/>
  <customSheetViews>
    <customSheetView guid="{DCB162D5-3AFC-41F9-A0CC-053B5FB5637F}" filter="1" showAutoFilter="1">
      <pageMargins left="0" right="0" top="0" bottom="0" header="0" footer="0"/>
      <autoFilter ref="A1:AC1957" xr:uid="{747B58F3-42B5-4EAE-8314-033705972097}"/>
    </customSheetView>
    <customSheetView guid="{1C6419F2-CB0F-4679-B4FD-CCE09B5AA9B1}" filter="1" showAutoFilter="1">
      <pageMargins left="0" right="0" top="0" bottom="0" header="0" footer="0"/>
      <autoFilter ref="A1:AC1926" xr:uid="{D394A0EE-880A-449D-9B01-C0D0DE8DABEB}"/>
    </customSheetView>
    <customSheetView guid="{3A59C0F4-E62F-4194-BE52-E5A87F88334D}" filter="1" showAutoFilter="1">
      <pageMargins left="0" right="0" top="0" bottom="0" header="0" footer="0"/>
      <autoFilter ref="A2:AG1926" xr:uid="{D2D6AF21-3572-4CB0-9429-53F156C9DE10}"/>
    </customSheetView>
    <customSheetView guid="{C544C005-38D2-4B57-AE73-1DDD1469BAD3}" filter="1" showAutoFilter="1">
      <pageMargins left="0" right="0" top="0" bottom="0" header="0" footer="0"/>
      <autoFilter ref="A1:AC1957" xr:uid="{A06E1653-F4C1-4DD1-8502-4F728433D4F3}"/>
    </customSheetView>
    <customSheetView guid="{474CDDC1-DEAF-4F96-AEE5-83F89C7DE08B}" filter="1" showAutoFilter="1">
      <pageMargins left="0" right="0" top="0" bottom="0" header="0" footer="0"/>
      <autoFilter ref="A2:AG1926" xr:uid="{83363340-0B57-436D-9215-DF3FDAFBDB44}"/>
    </customSheetView>
    <customSheetView guid="{EE8C92DD-3F71-420C-8B82-7712D2EBE4F9}" filter="1" showAutoFilter="1">
      <pageMargins left="0" right="0" top="0" bottom="0" header="0" footer="0"/>
      <autoFilter ref="A2:AG1926" xr:uid="{172FEC5B-8A55-4E75-B704-14FCCD3FFBDB}"/>
    </customSheetView>
    <customSheetView guid="{4B399ECA-4F47-4288-8F19-B66F58CFD154}" filter="1" showAutoFilter="1">
      <pageMargins left="0" right="0" top="0" bottom="0" header="0" footer="0"/>
      <autoFilter ref="A1:AC1926" xr:uid="{638B3048-2FF6-43AC-AA7B-44DE111946A5}"/>
    </customSheetView>
    <customSheetView guid="{A19AA0B9-92B0-4440-8559-622E5188ED41}" filter="1" showAutoFilter="1">
      <pageMargins left="0" right="0" top="0" bottom="0" header="0" footer="0"/>
      <autoFilter ref="A1:AC2017" xr:uid="{AED8568A-EB56-432C-85C3-53FD6725A4F6}"/>
    </customSheetView>
    <customSheetView guid="{FD84BACE-38B3-4498-8F8C-4AE270BF1C36}" filter="1" showAutoFilter="1">
      <pageMargins left="0" right="0" top="0" bottom="0" header="0" footer="0"/>
      <autoFilter ref="A1:AC1926" xr:uid="{C290671F-87A0-4BE5-B37E-6CA1ED6ED628}"/>
    </customSheetView>
    <customSheetView guid="{12040EAE-CA88-411C-ACD5-4CFD2D0520E9}" filter="1" showAutoFilter="1">
      <pageMargins left="0" right="0" top="0" bottom="0" header="0" footer="0"/>
      <autoFilter ref="A1:AC2124" xr:uid="{F4C8E8C5-4EFF-42E5-A60A-AFD3AA7EAB23}"/>
    </customSheetView>
    <customSheetView guid="{34DB209C-EB06-4B42-8ECD-E7FE08C7C2B4}" filter="1" showAutoFilter="1">
      <pageMargins left="0" right="0" top="0" bottom="0" header="0" footer="0"/>
      <autoFilter ref="A1:AC1926" xr:uid="{FBBC7E20-164C-45C9-AB8A-C3CD8CFEF24E}"/>
    </customSheetView>
    <customSheetView guid="{439BA6C5-8BFC-48E9-94EE-58EBE6A4361E}" filter="1" showAutoFilter="1">
      <pageMargins left="0" right="0" top="0" bottom="0" header="0" footer="0"/>
      <autoFilter ref="A1:AC1926" xr:uid="{00903062-7A94-4456-BE9F-668D1C0A4947}"/>
    </customSheetView>
    <customSheetView guid="{36F9255C-9D4B-4B5D-8737-AF25EDD48C78}" filter="1" showAutoFilter="1">
      <pageMargins left="0" right="0" top="0" bottom="0" header="0" footer="0"/>
      <autoFilter ref="A1:AC1926" xr:uid="{03E4B3FA-B45B-48CE-9ADA-F7F7A2EF11CB}"/>
    </customSheetView>
    <customSheetView guid="{3A6799DB-BA23-4E26-BC6A-5DCA1AFF839E}" filter="1" showAutoFilter="1">
      <pageMargins left="0" right="0" top="0" bottom="0" header="0" footer="0"/>
      <autoFilter ref="A2:AG1926" xr:uid="{FD3747B7-1FF7-49EA-841D-3840DBBC504D}">
        <filterColumn colId="0">
          <filters>
            <filter val="2023"/>
            <filter val="2024"/>
            <filter val="2025"/>
          </filters>
        </filterColumn>
        <filterColumn colId="7">
          <filters>
            <filter val="EMITIDO"/>
          </filters>
        </filterColumn>
      </autoFilter>
    </customSheetView>
    <customSheetView guid="{EE5A7EE1-89D1-4EAF-95CA-7436A8E391FE}" filter="1" showAutoFilter="1">
      <pageMargins left="0" right="0" top="0" bottom="0" header="0" footer="0"/>
      <autoFilter ref="A2:AG1926" xr:uid="{09C1B682-AA5A-4D53-95D9-4FC7C6D838D4}"/>
    </customSheetView>
    <customSheetView guid="{CD4FD848-41FA-4CBD-9B1B-446E2D40ED75}" filter="1" showAutoFilter="1">
      <pageMargins left="0" right="0" top="0" bottom="0" header="0" footer="0"/>
      <autoFilter ref="A1:AC1994" xr:uid="{71FDC426-53BE-4B6F-B979-E0744301F7C4}"/>
    </customSheetView>
    <customSheetView guid="{F2EAA8BC-7854-490D-A44F-24A78115488A}" filter="1" showAutoFilter="1">
      <pageMargins left="0" right="0" top="0" bottom="0" header="0" footer="0"/>
      <autoFilter ref="A1:AC2035" xr:uid="{E9CF17AE-F96D-42BD-9F95-9E88E39B025C}"/>
    </customSheetView>
    <customSheetView guid="{822ED362-7E95-49AC-953D-28D4B49E5A69}" filter="1" showAutoFilter="1">
      <pageMargins left="0" right="0" top="0" bottom="0" header="0" footer="0"/>
      <autoFilter ref="A1:AC2100" xr:uid="{6B829BC3-CBF2-40B2-8EC1-A34332DB5C82}"/>
    </customSheetView>
    <customSheetView guid="{C95831E5-CF2F-4D2C-ABD2-0447EFC6C3F4}" filter="1" showAutoFilter="1">
      <pageMargins left="0" right="0" top="0" bottom="0" header="0" footer="0"/>
      <autoFilter ref="A1:AC1957" xr:uid="{3C7431DD-CDDA-45A6-9FC7-FA5F96CB2511}"/>
    </customSheetView>
    <customSheetView guid="{B40F81BE-620B-4AF7-9C43-E815473957BF}" filter="1" showAutoFilter="1">
      <pageMargins left="0" right="0" top="0" bottom="0" header="0" footer="0"/>
      <autoFilter ref="A2:AG1926" xr:uid="{394B39A6-E7CC-4509-8C28-DDD8EE15F57C}"/>
    </customSheetView>
    <customSheetView guid="{C47D3F4F-BFC5-43D9-A799-57DAFBBFB2DC}" filter="1" showAutoFilter="1">
      <pageMargins left="0" right="0" top="0" bottom="0" header="0" footer="0"/>
      <autoFilter ref="A2:AG1926" xr:uid="{466446B4-7E4E-4B52-9061-BB093A3C96EB}"/>
    </customSheetView>
    <customSheetView guid="{57ADBD9F-23BE-4F60-AD3A-1E8CDE93005B}" filter="1" showAutoFilter="1">
      <pageMargins left="0" right="0" top="0" bottom="0" header="0" footer="0"/>
      <autoFilter ref="A1:AC1994" xr:uid="{09725EBE-5217-4553-831E-B1EAA64B491D}"/>
    </customSheetView>
    <customSheetView guid="{E063A658-4625-4C31-9EEC-86CBF065AC42}" filter="1" showAutoFilter="1">
      <pageMargins left="0" right="0" top="0" bottom="0" header="0" footer="0"/>
      <autoFilter ref="A1:AC1974" xr:uid="{324E6F9D-28FC-4155-88CA-0CFACF3B28C3}">
        <filterColumn colId="0">
          <filters>
            <filter val="2025"/>
            <filter val="2024"/>
          </filters>
        </filterColumn>
      </autoFilter>
    </customSheetView>
    <customSheetView guid="{B57FD4E1-647F-4495-9351-5464650C1A5C}" filter="1" showAutoFilter="1">
      <pageMargins left="0" right="0" top="0" bottom="0" header="0" footer="0"/>
      <autoFilter ref="A1:AC1957" xr:uid="{54B2EB87-8953-4EE4-BCAF-500E2B66C85A}"/>
    </customSheetView>
    <customSheetView guid="{AC53971E-A4AC-49A2-9137-D3F07A709C36}" filter="1" showAutoFilter="1">
      <pageMargins left="0" right="0" top="0" bottom="0" header="0" footer="0"/>
      <autoFilter ref="A1:AC1980" xr:uid="{5BFF2BCF-B3BF-4169-A0CF-880F44C8D15B}"/>
    </customSheetView>
    <customSheetView guid="{4C7A35DE-A7A1-4F2C-8125-552B7041F9EA}" filter="1" showAutoFilter="1">
      <pageMargins left="0" right="0" top="0" bottom="0" header="0" footer="0"/>
      <autoFilter ref="A1:AC2089" xr:uid="{619B1D94-1383-4E89-AF77-BED225240511}"/>
    </customSheetView>
    <customSheetView guid="{0565BB81-157C-414F-9FBC-97721DEF4DEB}" filter="1" showAutoFilter="1">
      <pageMargins left="0" right="0" top="0" bottom="0" header="0" footer="0"/>
      <autoFilter ref="A1:AC2009" xr:uid="{EF4F748B-41C5-47C3-888C-04FEED302B1C}"/>
    </customSheetView>
    <customSheetView guid="{36D6C91C-361E-4ED7-BFA4-3C6EE69801BC}" filter="1" showAutoFilter="1">
      <pageMargins left="0" right="0" top="0" bottom="0" header="0" footer="0"/>
      <autoFilter ref="A1:AC1926" xr:uid="{ADDB800A-3CD0-4AFF-8007-D0330A5F7D05}"/>
    </customSheetView>
    <customSheetView guid="{F53B76A0-F954-4A5F-BFDB-39D2C3015626}" filter="1" showAutoFilter="1">
      <pageMargins left="0" right="0" top="0" bottom="0" header="0" footer="0"/>
      <autoFilter ref="A1:AC2022" xr:uid="{93FF51A0-EFA4-4A7F-ABC3-58BC060B407F}"/>
    </customSheetView>
    <customSheetView guid="{47A36F87-5993-4162-B09C-BCD9D5F187A8}" filter="1" showAutoFilter="1">
      <pageMargins left="0" right="0" top="0" bottom="0" header="0" footer="0"/>
      <autoFilter ref="A2:AG1926" xr:uid="{434C943F-540B-4436-9683-6C78063786BD}"/>
    </customSheetView>
    <customSheetView guid="{55961BA7-9426-442C-8C53-9077EF7F2368}" filter="1" showAutoFilter="1">
      <pageMargins left="0" right="0" top="0" bottom="0" header="0" footer="0"/>
      <autoFilter ref="A1:AC1926" xr:uid="{87E4EF24-AF99-401E-BB29-2AFA3BD5CB62}"/>
    </customSheetView>
    <customSheetView guid="{27B1C728-5B3A-4A64-9483-E774CB45F8FC}" filter="1" showAutoFilter="1">
      <pageMargins left="0" right="0" top="0" bottom="0" header="0" footer="0"/>
      <autoFilter ref="A1:AC1926" xr:uid="{CB404A0C-E2D7-420B-9FF4-2C61892C94D4}"/>
    </customSheetView>
    <customSheetView guid="{719D7FF5-DB35-403E-B4B1-494AEEF363B9}" filter="1" showAutoFilter="1">
      <pageMargins left="0" right="0" top="0" bottom="0" header="0" footer="0"/>
      <autoFilter ref="A1:AC2095" xr:uid="{1FCE4AD0-620F-4D48-90E6-3424DB215C35}"/>
    </customSheetView>
    <customSheetView guid="{F6949318-2BCC-4E20-83C0-B1BE916F7368}" filter="1" showAutoFilter="1">
      <pageMargins left="0" right="0" top="0" bottom="0" header="0" footer="0"/>
      <autoFilter ref="A1:AC2110" xr:uid="{56DF22E5-4FD9-4477-9DE1-79409BB688C3}"/>
    </customSheetView>
    <customSheetView guid="{93409C60-1D7B-4263-9E65-1878F0AC8562}" filter="1" showAutoFilter="1">
      <pageMargins left="0" right="0" top="0" bottom="0" header="0" footer="0"/>
      <autoFilter ref="A2:AG1974" xr:uid="{F6175DF0-F419-471E-9DAD-300D7A80547B}">
        <filterColumn colId="0">
          <filters>
            <filter val="2025"/>
            <filter val="2024"/>
          </filters>
        </filterColumn>
      </autoFilter>
    </customSheetView>
    <customSheetView guid="{CEC638B7-373A-49F0-8C53-FDCAB3C0DF46}" filter="1" showAutoFilter="1">
      <pageMargins left="0" right="0" top="0" bottom="0" header="0" footer="0"/>
      <autoFilter ref="A1:AC1957" xr:uid="{29699366-A057-4852-B78A-591CE881432E}"/>
    </customSheetView>
    <customSheetView guid="{3189003D-9B70-47D7-808A-5153516CF70F}" filter="1" showAutoFilter="1">
      <pageMargins left="0" right="0" top="0" bottom="0" header="0" footer="0"/>
      <autoFilter ref="A2:AG1926" xr:uid="{C69A17FC-ABA5-4882-B4D4-2ECC013B55D9}"/>
    </customSheetView>
    <customSheetView guid="{28028531-3653-4466-8F54-19E7A5D96045}" filter="1" showAutoFilter="1">
      <pageMargins left="0" right="0" top="0" bottom="0" header="0" footer="0"/>
      <autoFilter ref="A1:AC2009" xr:uid="{C6DA2B93-1E9C-487C-8198-C367EF53F688}"/>
    </customSheetView>
    <customSheetView guid="{C10D8EFC-1FD5-4E81-B245-D01F67CB8F5A}" filter="1" showAutoFilter="1">
      <pageMargins left="0" right="0" top="0" bottom="0" header="0" footer="0"/>
      <autoFilter ref="A1:AC2091" xr:uid="{80C4A4E6-6332-4DCE-BAFA-3EBA9CB57BDA}">
        <filterColumn colId="0">
          <filters>
            <filter val="2025"/>
            <filter val="2024"/>
          </filters>
        </filterColumn>
      </autoFilter>
    </customSheetView>
    <customSheetView guid="{DDED8895-3264-4FFC-AE31-2B7AD846FA15}" filter="1" showAutoFilter="1">
      <pageMargins left="0" right="0" top="0" bottom="0" header="0" footer="0"/>
      <autoFilter ref="A1:AC1926" xr:uid="{84D242B1-3961-436C-9FF4-A71826456363}"/>
    </customSheetView>
    <customSheetView guid="{D64D0BA2-DC42-4561-9A08-4A7848E10582}" filter="1" showAutoFilter="1">
      <pageMargins left="0" right="0" top="0" bottom="0" header="0" footer="0"/>
      <autoFilter ref="A1:AC2089" xr:uid="{BBFE192E-20A8-4B18-89C9-6EDAE9473398}"/>
    </customSheetView>
    <customSheetView guid="{012F93F3-74CB-4C84-9702-5DA33EFB2EB2}" filter="1" showAutoFilter="1">
      <pageMargins left="0" right="0" top="0" bottom="0" header="0" footer="0"/>
      <autoFilter ref="A1:AC1926" xr:uid="{E44A11D4-CDE7-4D93-A9B9-FD2CFCC01E67}"/>
    </customSheetView>
    <customSheetView guid="{68C0F5D0-FE61-41A5-8326-16CD499BE64E}" filter="1" showAutoFilter="1">
      <pageMargins left="0" right="0" top="0" bottom="0" header="0" footer="0"/>
      <autoFilter ref="A1:AC1926" xr:uid="{2E9B3E29-4578-4DCA-B221-F47C6B7A9636}">
        <filterColumn colId="7">
          <filters>
            <filter val="EN PROCESO"/>
            <filter val="Estado"/>
          </filters>
        </filterColumn>
      </autoFilter>
    </customSheetView>
    <customSheetView guid="{75198E2B-81FC-4727-87FA-60B13FD493A0}" filter="1" showAutoFilter="1">
      <pageMargins left="0" right="0" top="0" bottom="0" header="0" footer="0"/>
      <autoFilter ref="A1:AC1926" xr:uid="{4869DB72-D827-443A-9472-4AE2E839FDF8}"/>
    </customSheetView>
    <customSheetView guid="{302348FB-D8EF-42AB-BD82-2DDC4BCAC583}" filter="1" showAutoFilter="1">
      <pageMargins left="0" right="0" top="0" bottom="0" header="0" footer="0"/>
      <autoFilter ref="A1:AC1926" xr:uid="{D33EA2AC-B7D0-4181-948B-6E91FA2E3F31}"/>
    </customSheetView>
    <customSheetView guid="{8C05EF8B-C370-48BC-9537-CEBA2F848C1C}" filter="1" showAutoFilter="1">
      <pageMargins left="0" right="0" top="0" bottom="0" header="0" footer="0"/>
      <autoFilter ref="A1:AC1926" xr:uid="{DA40A670-D38E-4674-BD20-E5EFAEE6DA7C}"/>
    </customSheetView>
    <customSheetView guid="{2C897483-2F86-4003-926F-0DB6D966A6BC}" filter="1" showAutoFilter="1">
      <pageMargins left="0" right="0" top="0" bottom="0" header="0" footer="0"/>
      <autoFilter ref="A2:AG1926" xr:uid="{F49A7DC0-29B9-49FC-9CF1-08660C6E2331}"/>
    </customSheetView>
    <customSheetView guid="{AAC87C82-D01B-4B32-B430-41138EC5DF86}" filter="1" showAutoFilter="1">
      <pageMargins left="0" right="0" top="0" bottom="0" header="0" footer="0"/>
      <autoFilter ref="A2:AG1926" xr:uid="{307FE104-6F5C-42DD-AA16-AEF8E2CE1951}"/>
    </customSheetView>
    <customSheetView guid="{7ACFD87D-8080-415D-97BE-12B48E3B6ACC}" filter="1" showAutoFilter="1">
      <pageMargins left="0" right="0" top="0" bottom="0" header="0" footer="0"/>
      <autoFilter ref="A1:AC2089" xr:uid="{E15CA22F-A81E-447C-85B7-F296A5F7521D}"/>
    </customSheetView>
    <customSheetView guid="{A464AB20-CD96-4002-B33E-2E12F40E11EC}" filter="1" showAutoFilter="1">
      <pageMargins left="0" right="0" top="0" bottom="0" header="0" footer="0"/>
      <autoFilter ref="A1:AC1926" xr:uid="{7C11CC2E-C917-4C52-B14D-CDD661001A9A}"/>
    </customSheetView>
    <customSheetView guid="{202513C4-9CA6-46F5-9BF5-C724F17A3FB0}" filter="1" showAutoFilter="1">
      <pageMargins left="0" right="0" top="0" bottom="0" header="0" footer="0"/>
      <autoFilter ref="A1:AC1974" xr:uid="{321B5F61-F9F3-401B-95F2-48CF1ACD4CB6}">
        <filterColumn colId="0">
          <filters>
            <filter val="2025"/>
            <filter val="2024"/>
          </filters>
        </filterColumn>
        <filterColumn colId="7">
          <filters>
            <filter val="EMITIDO"/>
            <filter val="Estado"/>
          </filters>
        </filterColumn>
      </autoFilter>
    </customSheetView>
    <customSheetView guid="{C5D68FE6-B268-4B5D-B9D2-D1FED8F914D4}" filter="1" showAutoFilter="1">
      <pageMargins left="0" right="0" top="0" bottom="0" header="0" footer="0"/>
      <autoFilter ref="A2:AG2861" xr:uid="{EF3E541E-F3F0-4917-8CFC-7DEFB4627558}"/>
    </customSheetView>
    <customSheetView guid="{C097E45E-A204-480B-B526-6CE1695ED511}" filter="1" showAutoFilter="1">
      <pageMargins left="0" right="0" top="0" bottom="0" header="0" footer="0"/>
      <autoFilter ref="A1:AC1926" xr:uid="{828CDCF2-8273-4A27-928C-41C82EBF7F6D}"/>
    </customSheetView>
    <customSheetView guid="{35B45FEA-CBAC-4C8A-81B9-6822677DA937}" filter="1" showAutoFilter="1">
      <pageMargins left="0" right="0" top="0" bottom="0" header="0" footer="0"/>
      <autoFilter ref="A1:AC1957" xr:uid="{15CC9CAF-1C5E-4106-AD75-6083E2B13D55}">
        <filterColumn colId="0">
          <filters>
            <filter val="2025"/>
            <filter val="2024"/>
          </filters>
        </filterColumn>
        <filterColumn colId="7">
          <filters>
            <filter val="EMITIDO"/>
            <filter val="Estado"/>
          </filters>
        </filterColumn>
      </autoFilter>
    </customSheetView>
    <customSheetView guid="{E4DEA9CD-2530-451E-894D-791EF0D99E9E}" filter="1" showAutoFilter="1">
      <pageMargins left="0" right="0" top="0" bottom="0" header="0" footer="0"/>
      <autoFilter ref="A1:AC2039" xr:uid="{EC26DD01-1187-4FBA-AB5F-C37D5D5E8DBD}"/>
    </customSheetView>
    <customSheetView guid="{96372A92-AEDF-4449-9541-C7ABE2FE0BDF}" filter="1" showAutoFilter="1">
      <pageMargins left="0" right="0" top="0" bottom="0" header="0" footer="0"/>
      <autoFilter ref="A2:AG1926" xr:uid="{93EACE87-6970-4361-9F6A-9A723B122337}"/>
    </customSheetView>
    <customSheetView guid="{91234935-9328-4088-8B5E-99FA87F696F8}" filter="1" showAutoFilter="1">
      <pageMargins left="0" right="0" top="0" bottom="0" header="0" footer="0"/>
      <autoFilter ref="A1:AC2003" xr:uid="{62EB433D-1D41-48EA-8059-382CC05C03A8}"/>
    </customSheetView>
    <customSheetView guid="{2D5D6B71-3D3E-4BFE-BFA6-1A9E21362D93}" filter="1" showAutoFilter="1">
      <pageMargins left="0" right="0" top="0" bottom="0" header="0" footer="0"/>
      <autoFilter ref="A1:AC2001" xr:uid="{7ED14D67-2A00-4704-8013-83D5FEC1C98E}"/>
    </customSheetView>
    <customSheetView guid="{2FE12D63-57A8-48AD-B3AA-212B72D5445C}" filter="1" showAutoFilter="1">
      <pageMargins left="0" right="0" top="0" bottom="0" header="0" footer="0"/>
      <autoFilter ref="A1:AC1959" xr:uid="{971954CE-87F5-41A1-9F26-9F1F9810BA51}">
        <filterColumn colId="0">
          <filters>
            <filter val="2024"/>
            <filter val="2025"/>
            <filter val="Año"/>
          </filters>
        </filterColumn>
        <filterColumn colId="7">
          <filters>
            <filter val="EMITIDO"/>
            <filter val="Estado"/>
          </filters>
        </filterColumn>
      </autoFilter>
    </customSheetView>
    <customSheetView guid="{AC7DF233-5496-4D7E-87CC-4D568C047184}" filter="1" showAutoFilter="1">
      <pageMargins left="0" right="0" top="0" bottom="0" header="0" footer="0"/>
      <autoFilter ref="A2:AG1974" xr:uid="{745743B2-BD58-413A-9229-5A281B66194D}"/>
    </customSheetView>
    <customSheetView guid="{10B1E62F-9B0E-4391-9DF3-BA408462C34B}" filter="1" showAutoFilter="1">
      <pageMargins left="0" right="0" top="0" bottom="0" header="0" footer="0"/>
      <autoFilter ref="A1:AC1926" xr:uid="{2BF113CD-F09E-45DB-AA07-9A0C1581408B}"/>
    </customSheetView>
    <customSheetView guid="{E9729030-6768-462B-B178-327D43561037}" filter="1" showAutoFilter="1">
      <pageMargins left="0" right="0" top="0" bottom="0" header="0" footer="0"/>
      <autoFilter ref="A1:AC2079" xr:uid="{42DDDDE8-F72D-4D25-8953-86FA97549D09}"/>
    </customSheetView>
    <customSheetView guid="{F01AA14D-4F9D-4C6A-BA0A-DFD55D09AABC}" filter="1" showAutoFilter="1">
      <pageMargins left="0" right="0" top="0" bottom="0" header="0" footer="0"/>
      <autoFilter ref="A1:AC2001" xr:uid="{7B4A748C-AD83-46AD-A231-F8C832C180C8}"/>
    </customSheetView>
    <customSheetView guid="{1A3587B5-02B8-4071-A4B7-1542C2B36A6B}" filter="1" showAutoFilter="1">
      <pageMargins left="0" right="0" top="0" bottom="0" header="0" footer="0"/>
      <autoFilter ref="A1:AC1926" xr:uid="{2A6AD926-78E4-40D6-B415-ECF351AB3CEE}"/>
    </customSheetView>
    <customSheetView guid="{BCBD5B88-7E67-4961-88B6-F029CB764A9D}" filter="1" showAutoFilter="1">
      <pageMargins left="0" right="0" top="0" bottom="0" header="0" footer="0"/>
      <autoFilter ref="A1:AC1926" xr:uid="{12743A3A-A48E-44AC-A1F9-C26C0CCF09B1}"/>
    </customSheetView>
    <customSheetView guid="{82A5544A-1CF4-4884-B49B-EAE20213C932}" filter="1" showAutoFilter="1">
      <pageMargins left="0" right="0" top="0" bottom="0" header="0" footer="0"/>
      <autoFilter ref="A1:AC1974" xr:uid="{D7C29427-2143-4C1D-BFFA-0B49869C5B74}"/>
    </customSheetView>
    <customSheetView guid="{FE990327-2279-415F-B595-7529057243EE}" filter="1" showAutoFilter="1">
      <pageMargins left="0" right="0" top="0" bottom="0" header="0" footer="0"/>
      <autoFilter ref="A1:AC2110" xr:uid="{E36227E0-9835-44EF-AA13-4080F56ED116}"/>
    </customSheetView>
    <customSheetView guid="{CFCB2C75-45B4-4407-AF25-DB5B70EC56A1}" filter="1" showAutoFilter="1">
      <pageMargins left="0" right="0" top="0" bottom="0" header="0" footer="0"/>
      <autoFilter ref="A2:AG1926" xr:uid="{C0BCFA8E-1B79-4512-AEAA-FCC09EC5AC83}">
        <filterColumn colId="0">
          <filters>
            <filter val="2023"/>
            <filter val="2024"/>
            <filter val="2025"/>
          </filters>
        </filterColumn>
        <filterColumn colId="7">
          <filters>
            <filter val="EMITIDO"/>
          </filters>
        </filterColumn>
        <filterColumn colId="15">
          <filters blank="1">
            <filter val="0704/2017"/>
            <filter val="1/10/2020"/>
            <filter val="1/2/2024"/>
            <filter val="1/3/2019"/>
            <filter val="1/4/2019"/>
            <filter val="1/4/2021"/>
            <filter val="1/4/2022"/>
            <filter val="1/4/2024"/>
            <filter val="1/6/2018"/>
            <filter val="1/6/2020"/>
            <filter val="1/6/2021"/>
            <filter val="1/7/2021"/>
            <filter val="1/8/2017"/>
            <filter val="1/8/2022"/>
            <filter val="1/9/2021"/>
            <filter val="10/1/2019"/>
            <filter val="10/1/2020"/>
            <filter val="10/1/2022"/>
            <filter val="10/1/2024"/>
            <filter val="10/10/2017"/>
            <filter val="10/10/2018"/>
            <filter val="10/11/2017"/>
            <filter val="10/11/2020"/>
            <filter val="10/12/2018"/>
            <filter val="10/12/2019"/>
            <filter val="10/12/2020"/>
            <filter val="10/12/2024"/>
            <filter val="10/2/2017"/>
            <filter val="10/2/2022"/>
            <filter val="10/3/2017"/>
            <filter val="10/3/2021"/>
            <filter val="10/3/2022"/>
            <filter val="10/3/2023"/>
            <filter val="10/4/2019"/>
            <filter val="10/5/2016"/>
            <filter val="10/5/2019"/>
            <filter val="10/5/2021"/>
            <filter val="10/5/2022"/>
            <filter val="10/7/2020"/>
            <filter val="10/7/2024"/>
            <filter val="10/7/2025"/>
            <filter val="10/9/2019"/>
            <filter val="10/9/2020"/>
            <filter val="10/9/2025"/>
            <filter val="11/1/2019"/>
            <filter val="11/1/2021"/>
            <filter val="11/1/2022"/>
            <filter val="11/11/2017"/>
            <filter val="11/11/2020"/>
            <filter val="11/11/2024"/>
            <filter val="11/12/2018"/>
            <filter val="11/12/2020"/>
            <filter val="11/3/2020"/>
            <filter val="11/3/2022"/>
            <filter val="11/3/2024"/>
            <filter val="11/4/2019"/>
            <filter val="11/4/2022"/>
            <filter val="11/4/2024"/>
            <filter val="11/5/2021"/>
            <filter val="11/5/2022"/>
            <filter val="11/6/2020"/>
            <filter val="11/7/2016"/>
            <filter val="11/7/2019"/>
            <filter val="11/9/2018"/>
            <filter val="11/9/2019"/>
            <filter val="12/1/2022"/>
            <filter val="12/1/2024"/>
            <filter val="12/10/2021"/>
            <filter val="12/10/2023"/>
            <filter val="12/11/2018"/>
            <filter val="12/11/2019"/>
            <filter val="12/12/2017"/>
            <filter val="12/12/2018"/>
            <filter val="12/2/2021"/>
            <filter val="12/2/2024"/>
            <filter val="12/3/2019"/>
            <filter val="12/3/2020"/>
            <filter val="12/4/2018"/>
            <filter val="12/4/2019"/>
            <filter val="12/4/2021"/>
            <filter val="12/4/2022"/>
            <filter val="12/4/2024"/>
            <filter val="12/5/2021"/>
            <filter val="12/5/2022"/>
            <filter val="12/6/2018"/>
            <filter val="12/6/2019"/>
            <filter val="12/6/2020"/>
            <filter val="12/7/2019"/>
            <filter val="12/7/2024"/>
            <filter val="12/8/2019"/>
            <filter val="12/8/2020"/>
            <filter val="12/8/2021"/>
            <filter val="12/8/2022"/>
            <filter val="12/9/2018"/>
            <filter val="12/9/2019"/>
            <filter val="13/10/2021"/>
            <filter val="13/11/2019"/>
            <filter val="13/11/2020"/>
            <filter val="13/12/2016"/>
            <filter val="13/12/2018"/>
            <filter val="13/12/2019"/>
            <filter val="13/12/2021"/>
            <filter val="13/2/2020"/>
            <filter val="13/3/2019"/>
            <filter val="13/3/2022"/>
            <filter val="13/3/2023"/>
            <filter val="13/3/2024"/>
            <filter val="13/4/2021"/>
            <filter val="13/4/2022"/>
            <filter val="13/5/2019"/>
            <filter val="13/5/2020"/>
            <filter val="13/5/2021"/>
            <filter val="13/5/2022"/>
            <filter val="13/5/2024"/>
            <filter val="13/6/2019"/>
            <filter val="13/6/2024"/>
            <filter val="13/7/2020"/>
            <filter val="13/7/2021"/>
            <filter val="13/8/2024"/>
            <filter val="13/9/2018"/>
            <filter val="13/9/2021"/>
            <filter val="14/1/2016"/>
            <filter val="14/1/2025"/>
            <filter val="14/10/2020"/>
            <filter val="14/10/2022"/>
            <filter val="14/11/2017"/>
            <filter val="14/11/2018"/>
            <filter val="14/2/2017"/>
            <filter val="14/2/2020"/>
            <filter val="14/2/2022"/>
            <filter val="14/3/2017"/>
            <filter val="14/3/2018"/>
            <filter val="14/3/2019"/>
            <filter val="14/3/2023"/>
            <filter val="14/3/2024"/>
            <filter val="14/4/2020"/>
            <filter val="14/5/2018"/>
            <filter val="14/5/2019"/>
            <filter val="14/5/2021"/>
            <filter val="14/5/2025"/>
            <filter val="14/6/2016"/>
            <filter val="14/7/2017"/>
            <filter val="14/7/2020"/>
            <filter val="14/7/2021"/>
            <filter val="14/8/2017"/>
            <filter val="14/9/2018"/>
            <filter val="15/1/2016"/>
            <filter val="15/1/2021"/>
            <filter val="15/10/2018"/>
            <filter val="15/11/2018"/>
            <filter val="15/12/2017"/>
            <filter val="15/12/2021"/>
            <filter val="15/12/2022"/>
            <filter val="15/2/2021"/>
            <filter val="15/2/2024"/>
            <filter val="15/3/2016"/>
            <filter val="15/3/2017"/>
            <filter val="15/3/2019"/>
            <filter val="15/3/2021"/>
            <filter val="15/3/2022"/>
            <filter val="15/3/2023"/>
            <filter val="15/3/2024"/>
            <filter val="15/4/2019"/>
            <filter val="15/4/2021"/>
            <filter val="15/5/2020"/>
            <filter val="15/5/2021"/>
            <filter val="15/6/2017"/>
            <filter val="15/6/2020"/>
            <filter val="15/7/2020"/>
            <filter val="15/7/2021"/>
            <filter val="16/10/2018"/>
            <filter val="16/10/2020"/>
            <filter val="16/11/2021"/>
            <filter val="16/11/2022"/>
            <filter val="16/12/2019"/>
            <filter val="16/12/2021"/>
            <filter val="16/12/2022"/>
            <filter val="16/3/2022"/>
            <filter val="16/3/2023"/>
            <filter val="16/4/2019"/>
            <filter val="16/4/2021"/>
            <filter val="16/5/2018"/>
            <filter val="16/5/2022"/>
            <filter val="16/6/2020"/>
            <filter val="16/6/2021"/>
            <filter val="16/6/2022"/>
            <filter val="16/7/2018"/>
            <filter val="16/7/2020"/>
            <filter val="16/7/2021"/>
            <filter val="16/8/2021"/>
            <filter val="16/8/2022"/>
            <filter val="16/9/2019"/>
            <filter val="16/9/2020"/>
            <filter val="17/1/2024"/>
            <filter val="17/10/2018"/>
            <filter val="17/10/2022"/>
            <filter val="17/11/2022"/>
            <filter val="17/12/2018"/>
            <filter val="17/12/2019"/>
            <filter val="17/12/2020"/>
            <filter val="17/12/2021"/>
            <filter val="17/12/2022"/>
            <filter val="17/3/2021"/>
            <filter val="17/3/2022"/>
            <filter val="17/3/2023"/>
            <filter val="17/4/2019"/>
            <filter val="17/4/2020"/>
            <filter val="17/5/2019"/>
            <filter val="17/5/2021"/>
            <filter val="17/5/2022"/>
            <filter val="17/5/2024"/>
            <filter val="17/6/2020"/>
            <filter val="17/6/2022"/>
            <filter val="17/7/2020"/>
            <filter val="17/7/2024"/>
            <filter val="17/8/2017"/>
            <filter val="17/8/2020"/>
            <filter val="17/9/2021"/>
            <filter val="18/1/2024"/>
            <filter val="18/10/2018"/>
            <filter val="18/10/2019"/>
            <filter val="18/10/2022"/>
            <filter val="18/10/2024"/>
            <filter val="18/12/2017"/>
            <filter val="18/12/2018"/>
            <filter val="18/12/2019"/>
            <filter val="18/12/2020"/>
            <filter val="18/2/2019"/>
            <filter val="18/2/2020"/>
            <filter val="18/2/2025"/>
            <filter val="18/3/2019"/>
            <filter val="18/3/2021"/>
            <filter val="18/3/2022"/>
            <filter val="18/4/2017"/>
            <filter val="18/4/2022"/>
            <filter val="18/5/2020"/>
            <filter val="18/5/2022"/>
            <filter val="18/6/2019"/>
            <filter val="18/6/2020"/>
            <filter val="18/6/2021"/>
            <filter val="18/6/2024"/>
            <filter val="18/7/2018"/>
            <filter val="18/7/2022"/>
            <filter val="18/9/2019"/>
            <filter val="18/9/2020"/>
            <filter val="18/9/2024"/>
            <filter val="18/9/2025"/>
            <filter val="19/1/2017"/>
            <filter val="19/1/2018"/>
            <filter val="19/1/2024"/>
            <filter val="19/10/2017"/>
            <filter val="19/10/2022"/>
            <filter val="19/11/2020"/>
            <filter val="19/12/2017"/>
            <filter val="19/12/2018"/>
            <filter val="19/12/2019"/>
            <filter val="19/12/2022"/>
            <filter val="19/12/2024"/>
            <filter val="19/2/2019"/>
            <filter val="19/2/2020"/>
            <filter val="19/3/2019"/>
            <filter val="19/3/2021"/>
            <filter val="19/3/2024"/>
            <filter val="19/4/2021"/>
            <filter val="19/4/2022"/>
            <filter val="19/5/2020"/>
            <filter val="19/5/2021"/>
            <filter val="19/5/2022"/>
            <filter val="19/6/2017"/>
            <filter val="19/6/2019"/>
            <filter val="19/6/2020"/>
            <filter val="19/7/2018"/>
            <filter val="19/7/2021"/>
            <filter val="19/8/2019"/>
            <filter val="19/8/2021"/>
            <filter val="19/9/2016"/>
            <filter val="2/10/2017"/>
            <filter val="2/10/2020"/>
            <filter val="2/12/2021"/>
            <filter val="2/2/2016"/>
            <filter val="2/2/2018"/>
            <filter val="2/3/2017"/>
            <filter val="2/3/2018"/>
            <filter val="2/3/2021"/>
            <filter val="2/3/2022"/>
            <filter val="2/3/2023"/>
            <filter val="2/5/2017"/>
            <filter val="2/6/2020"/>
            <filter val="2/6/2021"/>
            <filter val="2/6/2022"/>
            <filter val="2/7/2024"/>
            <filter val="2/8/2022"/>
            <filter val="2/8/2024"/>
            <filter val="20/1/2017"/>
            <filter val="20/11/2020"/>
            <filter val="20/12/2016"/>
            <filter val="20/12/2017"/>
            <filter val="20/12/2019"/>
            <filter val="20/12/2022"/>
            <filter val="20/3/2019"/>
            <filter val="20/3/2020"/>
            <filter val="20/3/2023"/>
            <filter val="20/4/2017"/>
            <filter val="20/4/2021"/>
            <filter val="20/4/2022"/>
            <filter val="20/5/2021"/>
            <filter val="20/5/2022"/>
            <filter val="20/5/2024"/>
            <filter val="20/6/2018"/>
            <filter val="20/6/2022"/>
            <filter val="20/6/2024"/>
            <filter val="20/7/2018"/>
            <filter val="20/7/2021"/>
            <filter val="20/9/2018"/>
            <filter val="20/9/2022"/>
            <filter val="2012/2017"/>
            <filter val="21/1/2019"/>
            <filter val="21/1/2020"/>
            <filter val="21/1/2021"/>
            <filter val="21/11/2019"/>
            <filter val="21/11/2022"/>
            <filter val="21/12/2016"/>
            <filter val="21/12/2017"/>
            <filter val="21/12/2021"/>
            <filter val="21/12/2022"/>
            <filter val="21/2/2024"/>
            <filter val="21/3/2019"/>
            <filter val="21/3/2022"/>
            <filter val="21/3/2023"/>
            <filter val="21/3/2024"/>
            <filter val="21/4/2020"/>
            <filter val="21/4/2021"/>
            <filter val="21/4/2022"/>
            <filter val="21/4/2025"/>
            <filter val="21/5/2019"/>
            <filter val="21/5/2021"/>
            <filter val="21/6/2024"/>
            <filter val="21/7/2016"/>
            <filter val="21/7/2020"/>
            <filter val="21/7/2022"/>
            <filter val="21/8/2019"/>
            <filter val="21/9/2018"/>
            <filter val="21/9/2020"/>
            <filter val="21/9/2021"/>
            <filter val="22/1/2020"/>
            <filter val="22/10/2018"/>
            <filter val="22/10/2020"/>
            <filter val="22/12/2017"/>
            <filter val="22/12/2020"/>
            <filter val="22/12/2021"/>
            <filter val="22/12/2022"/>
            <filter val="22/2/2017"/>
            <filter val="22/2/2019"/>
            <filter val="22/2/2021"/>
            <filter val="22/3/2018"/>
            <filter val="22/3/2019"/>
            <filter val="22/3/2021"/>
            <filter val="22/3/2022"/>
            <filter val="22/3/2023"/>
            <filter val="22/4/2019"/>
            <filter val="22/4/2020"/>
            <filter val="22/4/2021"/>
            <filter val="22/5/2020"/>
            <filter val="22/6/2020"/>
            <filter val="22/8/2016"/>
            <filter val="22/8/2019"/>
            <filter val="22/8/2025"/>
            <filter val="22/9/2020"/>
            <filter val="22/9/2022"/>
            <filter val="23/1/2018"/>
            <filter val="23/1/2024"/>
            <filter val="23/10/2017"/>
            <filter val="23/10/2019"/>
            <filter val="23/10/2020"/>
            <filter val="23/11/2020"/>
            <filter val="23/12/2016"/>
            <filter val="23/12/2019"/>
            <filter val="23/12/2020"/>
            <filter val="23/12/2022"/>
            <filter val="23/2/2018"/>
            <filter val="23/2/2021"/>
            <filter val="23/2/2022"/>
            <filter val="23/3/2020"/>
            <filter val="23/3/2021"/>
            <filter val="23/3/2022"/>
            <filter val="23/3/2023"/>
            <filter val="23/4/2019"/>
            <filter val="23/4/2021"/>
            <filter val="23/4/2025"/>
            <filter val="23/5/2017"/>
            <filter val="23/5/2018"/>
            <filter val="23/5/2022"/>
            <filter val="23/6/2017"/>
            <filter val="23/6/2020"/>
            <filter val="23/6/2022"/>
            <filter val="23/7/2021"/>
            <filter val="23/8/2021"/>
            <filter val="23/8/2022"/>
            <filter val="23/8/2024"/>
            <filter val="23/9/2024"/>
            <filter val="24/1/2020"/>
            <filter val="24/1/2024"/>
            <filter val="24/10/2017"/>
            <filter val="24/2/2017"/>
            <filter val="24/2/2022"/>
            <filter val="24/3/2017"/>
            <filter val="24/3/2020"/>
            <filter val="24/3/2022"/>
            <filter val="24/3/2023"/>
            <filter val="24/4/2017"/>
            <filter val="24/4/2020"/>
            <filter val="24/4/2024"/>
            <filter val="24/5/2022"/>
            <filter val="24/5/2024"/>
            <filter val="24/6/2020"/>
            <filter val="24/6/2021"/>
            <filter val="24/7/2017"/>
            <filter val="24/7/2020"/>
            <filter val="24/7/2024"/>
            <filter val="24/9/2020"/>
            <filter val="25/1/2024"/>
            <filter val="25/10/2017"/>
            <filter val="25/10/2018"/>
            <filter val="25/10/2021"/>
            <filter val="25/10/2022"/>
            <filter val="25/11/2021"/>
            <filter val="25/11/2022"/>
            <filter val="25/11/2024"/>
            <filter val="25/2/2021"/>
            <filter val="25/2/2022"/>
            <filter val="25/3/2019"/>
            <filter val="25/3/2021"/>
            <filter val="25/3/2022"/>
            <filter val="25/3/2024"/>
            <filter val="25/4/2017"/>
            <filter val="25/4/2018"/>
            <filter val="25/4/2019"/>
            <filter val="25/4/2022"/>
            <filter val="25/5/2018"/>
            <filter val="25/5/2021"/>
            <filter val="25/5/2022"/>
            <filter val="25/6/2020"/>
            <filter val="25/6/2021"/>
            <filter val="25/7/2017"/>
            <filter val="25/9/2020"/>
            <filter val="25/9/2024"/>
            <filter val="26/1/2018"/>
            <filter val="26/10/2016"/>
            <filter val="26/10/2018"/>
            <filter val="26/10/2022"/>
            <filter val="26/11/2018"/>
            <filter val="26/12/2016"/>
            <filter val="26/12/2018"/>
            <filter val="26/12/2019"/>
            <filter val="26/12/2022"/>
            <filter val="26/2/2018"/>
            <filter val="26/2/2020"/>
            <filter val="26/3/2018"/>
            <filter val="26/3/2019"/>
            <filter val="26/4/2016"/>
            <filter val="26/4/2019"/>
            <filter val="26/4/2021"/>
            <filter val="26/4/2022"/>
            <filter val="26/5/2022"/>
            <filter val="26/6/2019"/>
            <filter val="26/6/2020"/>
            <filter val="26/6/2025"/>
            <filter val="26/7/2017"/>
            <filter val="26/8/2020"/>
            <filter val="26/8/2021"/>
            <filter val="26/8/2024"/>
            <filter val="26/9/2022"/>
            <filter val="27/1/2016"/>
            <filter val="27/1/2017"/>
            <filter val="27/10/2017"/>
            <filter val="27/10/2020"/>
            <filter val="27/10/2022"/>
            <filter val="27/12/2016"/>
            <filter val="27/12/2017"/>
            <filter val="27/12/2018"/>
            <filter val="27/12/2022"/>
            <filter val="27/2/2017"/>
            <filter val="27/2/2019"/>
            <filter val="27/2/2024"/>
            <filter val="27/3/2019"/>
            <filter val="27/3/2021"/>
            <filter val="27/4/2019"/>
            <filter val="27/4/2021"/>
            <filter val="27/4/2022"/>
            <filter val="27/5/2019"/>
            <filter val="27/5/2020"/>
            <filter val="27/6/2019"/>
            <filter val="27/6/2020"/>
            <filter val="27/8/2021"/>
            <filter val="28/1/2021"/>
            <filter val="28/10/2019"/>
            <filter val="28/10/2020"/>
            <filter val="28/11/2018"/>
            <filter val="28/12/2016"/>
            <filter val="28/12/2017"/>
            <filter val="28/12/2018"/>
            <filter val="28/12/2020"/>
            <filter val="28/12/2022"/>
            <filter val="28/12/2023"/>
            <filter val="28/12/2024"/>
            <filter val="28/2/2018"/>
            <filter val="28/2/2020"/>
            <filter val="28/2/2022"/>
            <filter val="28/3/2019"/>
            <filter val="28/3/2022"/>
            <filter val="28/4/2022"/>
            <filter val="28/5/2018"/>
            <filter val="28/5/2019"/>
            <filter val="28/6/2018"/>
            <filter val="28/6/2020"/>
            <filter val="28/8/2017"/>
            <filter val="28/8/2019"/>
            <filter val="28/9/2020"/>
            <filter val="29/1/2021"/>
            <filter val="29/10/2020"/>
            <filter val="29/10/2021"/>
            <filter val="29/11/2017"/>
            <filter val="29/11/2022"/>
            <filter val="29/12/2016"/>
            <filter val="29/12/2017"/>
            <filter val="29/12/2020"/>
            <filter val="29/12/2022"/>
            <filter val="29/12/2023"/>
            <filter val="29/2/2016"/>
            <filter val="29/2/2024"/>
            <filter val="29/3/2021"/>
            <filter val="29/3/2022"/>
            <filter val="29/3/2023"/>
            <filter val="29/4/2019"/>
            <filter val="29/4/2021"/>
            <filter val="29/4/2022"/>
            <filter val="29/5/2018"/>
            <filter val="29/5/2024"/>
            <filter val="29/6/2020"/>
            <filter val="29/7/2020"/>
            <filter val="29/8/2018"/>
            <filter val="29/9/2020"/>
            <filter val="29/9/2021"/>
            <filter val="29/9/2022"/>
            <filter val="3/10/2017"/>
            <filter val="3/11/2020"/>
            <filter val="3/11/2022"/>
            <filter val="3/12/2018"/>
            <filter val="3/12/2020"/>
            <filter val="3/2/2021"/>
            <filter val="3/2/2022"/>
            <filter val="3/3/2017"/>
            <filter val="3/3/2021"/>
            <filter val="3/3/2022"/>
            <filter val="3/4/2018"/>
            <filter val="3/4/2019"/>
            <filter val="3/4/2020"/>
            <filter val="3/5/2018"/>
            <filter val="3/5/2021"/>
            <filter val="3/7/2020"/>
            <filter val="3/9/2018"/>
            <filter val="3/9/2019"/>
            <filter val="30/1/2024"/>
            <filter val="30/10/2017"/>
            <filter val="30/11/2018"/>
            <filter val="30/12/2016"/>
            <filter val="30/12/2019"/>
            <filter val="30/12/2020"/>
            <filter val="30/12/2021"/>
            <filter val="30/12/2022"/>
            <filter val="30/3/2021"/>
            <filter val="30/3/2022"/>
            <filter val="30/3/2023"/>
            <filter val="30/4/2019"/>
            <filter val="30/4/2021"/>
            <filter val="30/5/2022"/>
            <filter val="30/6/2020"/>
            <filter val="30/6/2023"/>
            <filter val="30/7/2018"/>
            <filter val="30/7/2020"/>
            <filter val="30/9/2020"/>
            <filter val="30/9/2022"/>
            <filter val="30/9/2024"/>
            <filter val="31/02/2018"/>
            <filter val="31/02/2022"/>
            <filter val="31/1/2019"/>
            <filter val="31/1/2020"/>
            <filter val="31/1/2024"/>
            <filter val="31/10/2024"/>
            <filter val="31/12/2018"/>
            <filter val="31/12/2019"/>
            <filter val="31/12/2020"/>
            <filter val="31/12/2021"/>
            <filter val="31/12/2022"/>
            <filter val="31/12/2023"/>
            <filter val="31/3/2020"/>
            <filter val="31/3/2021"/>
            <filter val="31/3/2022"/>
            <filter val="31/3/2023"/>
            <filter val="31/5/2019"/>
            <filter val="31/5/2021"/>
            <filter val="31/5/2024"/>
            <filter val="31/7/2018"/>
            <filter val="31/7/2020"/>
            <filter val="31/8/2020"/>
            <filter val="31/8/2022"/>
            <filter val="4/1/2018"/>
            <filter val="4/10/2017"/>
            <filter val="4/10/2019"/>
            <filter val="4/12/2019"/>
            <filter val="4/2/2022"/>
            <filter val="4/3/2019"/>
            <filter val="4/3/2021"/>
            <filter val="4/3/2022"/>
            <filter val="4/4/2019"/>
            <filter val="4/4/2022"/>
            <filter val="4/4/2024"/>
            <filter val="4/5/2022"/>
            <filter val="4/6/2019"/>
            <filter val="4/6/2020"/>
            <filter val="4/6/2021"/>
            <filter val="4/7/2022"/>
            <filter val="4/7/2024"/>
            <filter val="4/8/2020"/>
            <filter val="4/8/2022"/>
            <filter val="4/9/2020"/>
            <filter val="4/9/2025"/>
            <filter val="5/1/2017"/>
            <filter val="5/1/2018"/>
            <filter val="5/1/2022"/>
            <filter val="5/1/2024"/>
            <filter val="5/10/2022"/>
            <filter val="5/12/2017"/>
            <filter val="5/12/2019"/>
            <filter val="5/2/2024"/>
            <filter val="5/3/2019"/>
            <filter val="5/3/2021"/>
            <filter val="5/3/2024"/>
            <filter val="5/4/2021"/>
            <filter val="5/4/2022"/>
            <filter val="5/4/2024"/>
            <filter val="5/5/2018"/>
            <filter val="5/5/2020"/>
            <filter val="5/5/2022"/>
            <filter val="5/6/2020"/>
            <filter val="5/6/2024"/>
            <filter val="5/8/2019"/>
            <filter val="5/8/2020"/>
            <filter val="6/1/2017"/>
            <filter val="6/1/2020"/>
            <filter val="6/1/2022"/>
            <filter val="6/10/2017"/>
            <filter val="6/11/2020"/>
            <filter val="6/12/2016"/>
            <filter val="6/12/2018"/>
            <filter val="6/12/2022"/>
            <filter val="6/2/2018"/>
            <filter val="6/2/2021"/>
            <filter val="6/2/2024"/>
            <filter val="6/3/2019"/>
            <filter val="6/3/2020"/>
            <filter val="6/3/2023"/>
            <filter val="6/3/2024"/>
            <filter val="6/3/2025"/>
            <filter val="6/4/2021"/>
            <filter val="6/4/2022"/>
            <filter val="6/5/2019"/>
            <filter val="6/5/2020"/>
            <filter val="6/5/2021"/>
            <filter val="6/5/2022"/>
            <filter val="6/6/2016"/>
            <filter val="6/6/2019"/>
            <filter val="6/6/2022"/>
            <filter val="6/7/2021"/>
            <filter val="6/8/2020"/>
            <filter val="6/8/2021"/>
            <filter val="6/9/2017"/>
            <filter val="6/9/2022"/>
            <filter val="7/11/2017"/>
            <filter val="7/11/2019"/>
            <filter val="7/12/2016"/>
            <filter val="7/12/2017"/>
            <filter val="7/12/2018"/>
            <filter val="7/2/2020"/>
            <filter val="7/4/2016"/>
            <filter val="7/4/2017"/>
            <filter val="7/4/2020"/>
            <filter val="7/4/2021"/>
            <filter val="7/4/2022"/>
            <filter val="7/5/2019"/>
            <filter val="7/5/2021"/>
            <filter val="7/5/2024"/>
            <filter val="7/6/2019"/>
            <filter val="7/6/2021"/>
            <filter val="7/6/2022"/>
            <filter val="7/7/2016"/>
            <filter val="7/7/2017"/>
            <filter val="7/7/2020"/>
            <filter val="7/7/2022"/>
            <filter val="7/8/2018"/>
            <filter val="7/8/2020"/>
            <filter val="7/9/2021"/>
            <filter val="8/11/2021"/>
            <filter val="8/2/2022"/>
            <filter val="8/2/2024"/>
            <filter val="8/3/2018"/>
            <filter val="8/3/2022"/>
            <filter val="8/3/2023"/>
            <filter val="8/3/2024"/>
            <filter val="8/4/2019"/>
            <filter val="8/4/2022"/>
            <filter val="8/5/2017"/>
            <filter val="8/5/2019"/>
            <filter val="8/5/2020"/>
            <filter val="8/5/2024"/>
            <filter val="8/6/2021"/>
            <filter val="8/7/2025"/>
            <filter val="8/8/2022"/>
            <filter val="8/9/2022"/>
            <filter val="9/1/2019"/>
            <filter val="9/1/2020"/>
            <filter val="9/11/2018"/>
            <filter val="9/12/2016"/>
            <filter val="9/12/2019"/>
            <filter val="9/12/2021"/>
            <filter val="9/3/2020"/>
            <filter val="9/3/2021"/>
            <filter val="9/3/2022"/>
            <filter val="9/4/2018"/>
            <filter val="9/4/2019"/>
            <filter val="9/4/2021"/>
            <filter val="9/5/2019"/>
            <filter val="9/5/2022"/>
            <filter val="9/5/2024"/>
            <filter val="9/6/2020"/>
            <filter val="9/6/2022"/>
            <filter val="9/7/2018"/>
            <filter val="9/7/2021"/>
            <filter val="9/7/2024"/>
            <filter val="9/8/2016"/>
            <filter val="9/8/2021"/>
            <filter val="9/8/2024"/>
          </filters>
        </filterColumn>
      </autoFilter>
    </customSheetView>
    <customSheetView guid="{6FCC189D-9AD1-464B-9CBB-558CC6F84038}" filter="1" showAutoFilter="1">
      <pageMargins left="0" right="0" top="0" bottom="0" header="0" footer="0"/>
      <autoFilter ref="A1:AC1926" xr:uid="{0602FC50-0E8E-42ED-AF0D-EE2971A70D73}"/>
    </customSheetView>
    <customSheetView guid="{8CA0F14D-6058-49E4-AC9D-50F53D208CEE}" filter="1" showAutoFilter="1">
      <pageMargins left="0" right="0" top="0" bottom="0" header="0" footer="0"/>
      <autoFilter ref="A1:AC2102" xr:uid="{79789CF8-D7AA-44B8-8DEB-85433DAD3A29}"/>
    </customSheetView>
    <customSheetView guid="{74DA42D4-73D2-4BF9-A219-159CE75169BF}" filter="1" showAutoFilter="1">
      <pageMargins left="0" right="0" top="0" bottom="0" header="0" footer="0"/>
      <autoFilter ref="A1:AC1926" xr:uid="{727D1BC6-6C41-466E-A014-F70DD5404E86}">
        <filterColumn colId="0">
          <filters>
            <filter val="2025"/>
            <filter val="2023"/>
          </filters>
        </filterColumn>
        <filterColumn colId="7">
          <filters>
            <filter val="EN PROCESO"/>
            <filter val="Estado"/>
          </filters>
        </filterColumn>
      </autoFilter>
    </customSheetView>
    <customSheetView guid="{AC922F3F-3817-4B43-A954-E9DF6F0D1BBB}" filter="1" showAutoFilter="1">
      <pageMargins left="0" right="0" top="0" bottom="0" header="0" footer="0"/>
      <autoFilter ref="A1:AC2069" xr:uid="{B13FD550-99B7-40A2-AAF6-BCCBE5E1C5E0}"/>
    </customSheetView>
    <customSheetView guid="{AF9C4A57-6602-4304-B3AB-F40A7DAFA02E}" filter="1" showAutoFilter="1">
      <pageMargins left="0" right="0" top="0" bottom="0" header="0" footer="0"/>
      <autoFilter ref="A1:AC1926" xr:uid="{075D5DE0-A9FD-491A-966D-7186C5A0B9FB}"/>
    </customSheetView>
    <customSheetView guid="{9AC2CF62-B5EE-488C-A64E-800A154E155A}" filter="1" showAutoFilter="1">
      <pageMargins left="0" right="0" top="0" bottom="0" header="0" footer="0"/>
      <autoFilter ref="A1:AC2032" xr:uid="{28985D45-1CA4-4947-804B-FEC5AA262A6F}"/>
    </customSheetView>
    <customSheetView guid="{1CFA6995-5319-41B7-84B1-3BED83D26850}" filter="1" showAutoFilter="1">
      <pageMargins left="0" right="0" top="0" bottom="0" header="0" footer="0"/>
      <autoFilter ref="A1:AC1926" xr:uid="{86116776-E471-41C6-89ED-57746EA609C7}">
        <filterColumn colId="7">
          <filters>
            <filter val="EMITIDO"/>
            <filter val="Estado"/>
          </filters>
        </filterColumn>
      </autoFilter>
    </customSheetView>
    <customSheetView guid="{162DEFD1-27F6-4843-A530-6E4C3BCBFEB7}" filter="1" showAutoFilter="1">
      <pageMargins left="0" right="0" top="0" bottom="0" header="0" footer="0"/>
      <autoFilter ref="A2:AG1926" xr:uid="{5AD66D1E-2940-4AE6-929A-FF9C56076CCC}"/>
    </customSheetView>
    <customSheetView guid="{FA1B1513-29CE-4F6C-A29B-F5E177B7344B}" filter="1" showAutoFilter="1">
      <pageMargins left="0" right="0" top="0" bottom="0" header="0" footer="0"/>
      <autoFilter ref="A1:AC1957" xr:uid="{69697E7F-51E0-491E-816F-DA283A4A4A87}"/>
    </customSheetView>
    <customSheetView guid="{52173B87-881D-46CD-A568-6DC281E320DA}" filter="1" showAutoFilter="1">
      <pageMargins left="0" right="0" top="0" bottom="0" header="0" footer="0"/>
      <autoFilter ref="A1:AC2105" xr:uid="{6BCF5844-2C55-4714-960B-A761A1345AB7}"/>
    </customSheetView>
    <customSheetView guid="{A84F1754-820B-4D17-954A-17BADCF7B388}" filter="1" showAutoFilter="1">
      <pageMargins left="0" right="0" top="0" bottom="0" header="0" footer="0"/>
      <autoFilter ref="A2:AG1926" xr:uid="{183D9AAA-D424-4BCD-AA0F-EA82AAE28108}"/>
    </customSheetView>
    <customSheetView guid="{9C408787-943B-4142-B213-B46555B0A8E7}" filter="1" showAutoFilter="1">
      <pageMargins left="0" right="0" top="0" bottom="0" header="0" footer="0"/>
      <autoFilter ref="A1:AC1926" xr:uid="{319D8074-3269-40B2-98E1-9D84E4F0C0CD}"/>
    </customSheetView>
    <customSheetView guid="{E9254CD9-3478-4DAE-9F53-82EB78807394}" filter="1" showAutoFilter="1">
      <pageMargins left="0" right="0" top="0" bottom="0" header="0" footer="0"/>
      <autoFilter ref="A1:AC2134" xr:uid="{8D6A83CD-3690-463F-98E2-F24DBC4190D4}"/>
    </customSheetView>
    <customSheetView guid="{DC467A3A-4168-40C0-92E2-C1BCB6CFF029}" filter="1" showAutoFilter="1">
      <pageMargins left="0" right="0" top="0" bottom="0" header="0" footer="0"/>
      <autoFilter ref="A2:AG1926" xr:uid="{02FA57E1-D4B4-4373-B1CD-80DDCAB0A851}">
        <filterColumn colId="1">
          <filters>
            <filter val="MUN"/>
          </filters>
        </filterColumn>
        <filterColumn colId="2">
          <filters>
            <filter val="ETE"/>
            <filter val="GN"/>
            <filter val="GR"/>
            <filter val="MANC"/>
            <filter val="MD"/>
            <filter val="OCA"/>
            <filter val="UN"/>
          </filters>
        </filterColumn>
      </autoFilter>
    </customSheetView>
    <customSheetView guid="{E58DB3EC-8729-4DD4-B954-67BE88B0BAB9}" filter="1" showAutoFilter="1">
      <pageMargins left="0" right="0" top="0" bottom="0" header="0" footer="0"/>
      <autoFilter ref="A1:AC1926" xr:uid="{4C659295-4DE1-45B7-8A03-A973E430E391}"/>
    </customSheetView>
    <customSheetView guid="{C05DC440-CD46-46F4-841E-3397FF1F216F}" filter="1" showAutoFilter="1">
      <pageMargins left="0" right="0" top="0" bottom="0" header="0" footer="0"/>
      <autoFilter ref="A1:AC1957" xr:uid="{7795E765-3342-4AD9-BF6C-62054C034087}"/>
    </customSheetView>
    <customSheetView guid="{05823B82-DA32-414F-BF84-F20CBBE75D74}" filter="1" showAutoFilter="1">
      <pageMargins left="0" right="0" top="0" bottom="0" header="0" footer="0"/>
      <autoFilter ref="A1:AC1974" xr:uid="{BDB2BDC9-E96E-4C00-84DF-39DDDF7C9006}"/>
    </customSheetView>
    <customSheetView guid="{1B340E3F-F540-4E86-B44C-BE1BC8406D4B}" filter="1" showAutoFilter="1">
      <pageMargins left="0" right="0" top="0" bottom="0" header="0" footer="0"/>
      <autoFilter ref="A1:AC1959" xr:uid="{A8B7764C-AD23-4E17-806F-A1B516C5C936}"/>
    </customSheetView>
    <customSheetView guid="{136CB784-B999-4C3C-BE69-AAA242E422DF}" filter="1" showAutoFilter="1">
      <pageMargins left="0" right="0" top="0" bottom="0" header="0" footer="0"/>
      <autoFilter ref="A1:AC2124" xr:uid="{A1DE78E4-EFE5-44C7-8B7C-C1EA431492B8}">
        <filterColumn colId="7">
          <filters>
            <filter val="EMITIDO"/>
            <filter val="Estado"/>
          </filters>
        </filterColumn>
      </autoFilter>
    </customSheetView>
    <customSheetView guid="{056E2E43-12B3-4A4B-B1D0-E55902E9861C}" filter="1" showAutoFilter="1">
      <pageMargins left="0" right="0" top="0" bottom="0" header="0" footer="0"/>
      <autoFilter ref="A1:AC1926" xr:uid="{0741B4CC-BDA9-4E97-A6F6-7F76F55CD292}"/>
    </customSheetView>
    <customSheetView guid="{FB2DC9F6-2E5D-4910-96F4-1AD1A488D809}" filter="1" showAutoFilter="1">
      <pageMargins left="0" right="0" top="0" bottom="0" header="0" footer="0"/>
      <autoFilter ref="A1:AC1926" xr:uid="{94D7F93C-4057-4FAA-AAD1-9E4F9B58BD5C}"/>
    </customSheetView>
    <customSheetView guid="{7B19DC39-8C31-463E-B1A8-79BF82847A7A}" filter="1" showAutoFilter="1">
      <pageMargins left="0" right="0" top="0" bottom="0" header="0" footer="0"/>
      <autoFilter ref="A1:AC1926" xr:uid="{B0196303-AE72-40EB-A530-81C378A2E583}"/>
    </customSheetView>
    <customSheetView guid="{8756F1E1-19CB-48F4-93C1-6BB1F63FFE1F}" filter="1" showAutoFilter="1">
      <pageMargins left="0" right="0" top="0" bottom="0" header="0" footer="0"/>
      <autoFilter ref="A1:AC1926" xr:uid="{840ED064-1372-447D-9F29-4B8E47DB6FF3}"/>
    </customSheetView>
    <customSheetView guid="{F6CCA88B-3B3B-4148-9BC5-9EA9C3DA72F5}" filter="1" showAutoFilter="1">
      <pageMargins left="0" right="0" top="0" bottom="0" header="0" footer="0"/>
      <autoFilter ref="A1:AC2009" xr:uid="{5A83429D-6943-4E4E-B523-2FC5A469BCC0}"/>
    </customSheetView>
    <customSheetView guid="{57C904CE-29A2-4BF8-83B8-FB3E5C9D4040}" filter="1" showAutoFilter="1">
      <pageMargins left="0" right="0" top="0" bottom="0" header="0" footer="0"/>
      <autoFilter ref="A1:AC1926" xr:uid="{6A1D800C-EDDB-4CCC-9D34-6C67A5FCBC3B}"/>
    </customSheetView>
    <customSheetView guid="{C3584842-92C5-4272-BA43-3C7FC88976A4}" filter="1" showAutoFilter="1">
      <pageMargins left="0" right="0" top="0" bottom="0" header="0" footer="0"/>
      <autoFilter ref="A1:AC1926" xr:uid="{E1CC4A59-D5C9-4FD9-B4D4-275EB441B495}"/>
    </customSheetView>
    <customSheetView guid="{435F2143-4F28-4013-BBF0-543F4E27AB09}" filter="1" showAutoFilter="1">
      <pageMargins left="0" right="0" top="0" bottom="0" header="0" footer="0"/>
      <autoFilter ref="A1:AC1994" xr:uid="{16A9AA85-C52F-46AA-97C3-7493A884DC1C}">
        <filterColumn colId="0">
          <filters>
            <filter val="2018"/>
            <filter val="2025"/>
          </filters>
        </filterColumn>
        <filterColumn colId="16">
          <filters blank="1">
            <filter val="000001-2019-DNCP-PEI"/>
            <filter val="000001-2020-DNCPPEI"/>
            <filter val="000001-2021-DNCPPEI"/>
            <filter val="000001-2022-DNCPPEI"/>
            <filter val="000001-2023-DNCPPEI"/>
            <filter val="000001-2024-CEPLAN-DNCPPEI"/>
            <filter val="0000014-2024-CEPLAN-DNCPPEI"/>
            <filter val="000002-2019-DNCP-PEI"/>
            <filter val="000002-2020-DNCPPEI"/>
            <filter val="000002-2021-DNCPPEI"/>
            <filter val="000002-2022-DNCPPEI"/>
            <filter val="000002-2023-DNCPPEI"/>
            <filter val="000002-2024-CEPLAN-DNCPPEI"/>
            <filter val="000003-2019-DNCPPEI"/>
            <filter val="000003-2020-DNCPPEI"/>
            <filter val="000003-2021-DNCPPEI"/>
            <filter val="000003-2022-DNCPPEI"/>
            <filter val="000003-2023-CEPLAN-DNCPPEI"/>
            <filter val="000003-2024-CEPLAN-DNCPPEI"/>
            <filter val="0000034-2024-CEPLAN-DNCPPEI"/>
            <filter val="0000035-2024-CEPLAN-DNCPPEI"/>
            <filter val="0000036-2024-CEPLAN-DNCPPEI"/>
            <filter val="0000037-2024-CEPLAN-DNCPPEI"/>
            <filter val="0000040-2024-CEPLAN/DNCPPEI"/>
            <filter val="000004-2019-DNCPPEI"/>
            <filter val="000004-2021-DNCPPEI"/>
            <filter val="000004-2022-DNCPPEI"/>
            <filter val="000004-2023-DNCPPEI"/>
            <filter val="000004-2024-CEPLAN-DNCPPEI"/>
            <filter val="000005-2019-DNCPPEI"/>
            <filter val="000005-2020-DNCPPEI"/>
            <filter val="000005-2021-DNCPPEI"/>
            <filter val="000005-2022-DNCPPEI"/>
            <filter val="000005-2023-DNCPPEI"/>
            <filter val="000005-2024-CEPLAN-DNCPPEI"/>
            <filter val="0000053-2024-CEPLAN-DNCPPEI"/>
            <filter val="000006-2019-DNCPPEI"/>
            <filter val="000006-2020-DNCPPEI"/>
            <filter val="000006-2021-DNCPPEI"/>
            <filter val="000006-2022-DNCPPEI"/>
            <filter val="000006-2023-DNCPPEI"/>
            <filter val="000006-2024-CEPLAN-DNCPPEI"/>
            <filter val="000006-2025-CEPLAN-DNCPPEI"/>
            <filter val="000007-2019-DNCPPEI"/>
            <filter val="000007-2020-DNCPPEI"/>
            <filter val="000007-2021-DNCPPEI"/>
            <filter val="000007-2022-DNCPPEI"/>
            <filter val="000007-2024-CEPLAN-DNCPPEI"/>
            <filter val="000008-2019-DNCPPEI"/>
            <filter val="000008-2020-DNCPPEI"/>
            <filter val="000008-2021-DNCPPEI"/>
            <filter val="000008-2022-DNCPPEI"/>
            <filter val="000008-2023-DNCPPEI"/>
            <filter val="000008-2024-CEPLAN-DNCPPEI"/>
            <filter val="000009-2019-DNCPPEI"/>
            <filter val="000009-2020-DNCPPEI"/>
            <filter val="000009-2021-DNCPPEI"/>
            <filter val="000009-2022-DNCPPEI"/>
            <filter val="000009-2023-DNCPPEI"/>
            <filter val="000009-2024-CEPLAN-DNCPPEI"/>
            <filter val="000010-2019-DNCPPEI"/>
            <filter val="000010-2020-DNCPPEI"/>
            <filter val="000010-2021-DNCPPEI"/>
            <filter val="000010-2022-DNCPPEI"/>
            <filter val="000010-2023-CEPLAN-DNPPEI"/>
            <filter val="000011-2019-DNCPPEI"/>
            <filter val="000011-2020-DNCPPEI"/>
            <filter val="000011-2021-DNCPPEI"/>
            <filter val="000011-2022-DNCPPEI"/>
            <filter val="000011-2023-DNCPPEI"/>
            <filter val="000011-2024-CEPLAN-DNCPPEI"/>
            <filter val="0000118-2024-CEPLAN-DNCPPEI"/>
            <filter val="000012-2019-DNCPPEI"/>
            <filter val="000012-2020-DNCPPEI"/>
            <filter val="000012-2021-DNCPPEI"/>
            <filter val="000012-2022-DNCPPEI"/>
            <filter val="000012-2023-CEPLAN-DNCPPEI"/>
            <filter val="000012-2024-CEPLAN/DNCPPEI"/>
            <filter val="000013-2019-DNCPPEI"/>
            <filter val="000013-2020-DNCPPEI"/>
            <filter val="000013-2021-DNCPPEI"/>
            <filter val="000013-2022-DNCPPEI"/>
            <filter val="000013-2023-CEPLAN-DNCPPEI"/>
            <filter val="000013-2024-CEPLAN-DNCPPEI"/>
            <filter val="0000137-2024-CEPLAN-DNCPPEI que"/>
            <filter val="000014-2019-DNCPPEI"/>
            <filter val="000014-2020-DNCPPEI"/>
            <filter val="000014-2021-DNCPPEI"/>
            <filter val="000014-2022-DNCPPEI"/>
            <filter val="000014-2023-CEPLAN-DNCPPEI"/>
            <filter val="0000151-2024-CEPLAN-DNCPPEI"/>
            <filter val="000015-2019-DNCPPEI"/>
            <filter val="000015-2020-DNCPPEI"/>
            <filter val="000015-2021-DNCPPEI"/>
            <filter val="000015-2022-DNCPPEI"/>
            <filter val="000015-2023-DNCPPEI"/>
            <filter val="000015-2024-CEPLAN-DNCPPEI que"/>
            <filter val="000016-2020-DNCPPEI"/>
            <filter val="000016-2021-DNCPPEI"/>
            <filter val="000016-2022-DNCPPEI"/>
            <filter val="000016-2023-CEPLAN-DNCPPEI"/>
            <filter val="000016-2024-CEPLAN-DNCPPEI"/>
            <filter val="0000169-2024-CEPLAN-DNCPPEI"/>
            <filter val="000017-2019-DNCPPEI"/>
            <filter val="000017-2020-DNCPPEI"/>
            <filter val="000017-2021-DNCPPEI"/>
            <filter val="000017-2022-DNCPPEI"/>
            <filter val="000017-2023-DNCPPEI"/>
            <filter val="000017-2024-CEPLAN-DNCPPEI"/>
            <filter val="000018-2019-DNCPPEI"/>
            <filter val="000018-2020-DNCPPEI"/>
            <filter val="000018-2021-DNCPPEI"/>
            <filter val="000018-2022-DNCPPEI"/>
            <filter val="000018-2024-CEPLAN-DNCPPEI"/>
            <filter val="000019-2019-DNCPPEI"/>
            <filter val="000019-2020-DNCPPEI"/>
            <filter val="000019-2021-DNCPPEI"/>
            <filter val="000019-2022-DNCPPEI"/>
            <filter val="000019-2024-CEPLAN-DNCPPEI"/>
            <filter val="000020-2019-DNCPPEI"/>
            <filter val="000020-2020-DNCPPEI"/>
            <filter val="000020-2021-DNCPPEI"/>
            <filter val="000020-2022-DNCPPEI"/>
            <filter val="000020-2023-CEPLAN-DNCPPEI"/>
            <filter val="000020-2024-CEPLAN-DNCPPEI"/>
            <filter val="0000203-2024-CEPLAN-DNCPPEI"/>
            <filter val="000021-2019-DNCPPEI"/>
            <filter val="000021-2020-DNCPPEI"/>
            <filter val="000021-2021-DNCPPEI"/>
            <filter val="000021-2022-DNCPPEI"/>
            <filter val="000021-2023-CEPLAN-DNCPPEI"/>
            <filter val="000021-2024-CEPLAN-DNCPPEI"/>
            <filter val="0000216-2023-CEPLAN-DNCPPEI"/>
            <filter val="000022-2019-DNCPPEI"/>
            <filter val="000022-2020-DNCPPEI"/>
            <filter val="000022-2021-DNCPPEI"/>
            <filter val="000022-2022-DNCPPEI"/>
            <filter val="000022-2023-CEPLAN-DNCPPE"/>
            <filter val="000022-2024-CEPLAN-DNCPPEI"/>
            <filter val="000023-2019-DNCPPEI"/>
            <filter val="000023-2020-DNCPPEI"/>
            <filter val="000023-2021-DNCPPEI"/>
            <filter val="000023-2022-DNCPPEI"/>
            <filter val="000023-2023-CEPLAN-DNCPPEI"/>
            <filter val="000023-2024-CEPLAN-DNCPPEI"/>
            <filter val="0000234-2023-CEPLAN-DNCPPEI"/>
            <filter val="000024-2019-DNCPPEI"/>
            <filter val="000024-2020-DNCPPEI"/>
            <filter val="000024-2021-DNCPPEI"/>
            <filter val="000024-2022-DNCPPEI"/>
            <filter val="000024-2023-CEPLAN-DNCPPEI"/>
            <filter val="000024-2024-CEPLAN-DNCPPEI"/>
            <filter val="0000249-2023-CEPLAN-DNCPPEI"/>
            <filter val="000025-2019-DNCPPEI"/>
            <filter val="000025-2020-DNCPPEI"/>
            <filter val="000025-2021-DNCPPEI"/>
            <filter val="000025-2022-DNCPPEI"/>
            <filter val="000025-2023-CEPLAN-DNCP"/>
            <filter val="000025-2024-CEPLAN-DNCPPEI"/>
            <filter val="0000258-2023-CEPLAN-DNCPPEI"/>
            <filter val="000026-2019-DNCPPEI"/>
            <filter val="000026-2020-DNCPPEI"/>
            <filter val="000026-2021-DNCPPEI"/>
            <filter val="000026-2022-DNCPPEI"/>
            <filter val="000026-2023-DNCPPEI"/>
            <filter val="000026-2024-CEPLAN-DNCPPEI"/>
            <filter val="0000264-2024-CEPLAN-DNCPPEI"/>
            <filter val="0000270-2023-CEPLAN-DNCPPEI"/>
            <filter val="000027-2019-DNCPPEI"/>
            <filter val="000027-2020-DNCPPEI"/>
            <filter val="000027-2021-DNCPPEI"/>
            <filter val="000027-2022-DNCPPEI"/>
            <filter val="000027-2023-CEPLAN-DNCPPEI"/>
            <filter val="000027-2024-CEPLAN-DNCPPEI"/>
            <filter val="000028-2019-DNCPPEI"/>
            <filter val="000028-2020-DNCPPEI"/>
            <filter val="000028-2021-DNCPPEI"/>
            <filter val="000028-2022-DNCPPEI"/>
            <filter val="000028-2023-DNCPPEI"/>
            <filter val="000028-2024-CEPLAN-DNCPPEI"/>
            <filter val="0000285-2024-CEPLAN-DNCPPEI"/>
            <filter val="000029-2019-DNCPPEI"/>
            <filter val="000029-2020-DNCPPEI"/>
            <filter val="000029-2021-DNCPPEI"/>
            <filter val="000029-2022-DNCPPEI"/>
            <filter val="000029-2023-DNCPPEI"/>
            <filter val="000029-2024-CEPLAN-DNCPPEI"/>
            <filter val="0000301-2023-CEPLAN/DNCPPEI"/>
            <filter val="000030-2019-DNCPPEI"/>
            <filter val="000030-2020-DNCPPEI"/>
            <filter val="000030-2021-DNCPPEI"/>
            <filter val="000030-2022-DNCPPEI"/>
            <filter val="000030-2023-CEPLAN-DNCP"/>
            <filter val="000030-2024-CEPLAN-DNCPPEI"/>
            <filter val="000031-2019-DNCPPEI"/>
            <filter val="000031-2020-DNCPPEI"/>
            <filter val="000031-2021-DNCPPEI"/>
            <filter val="000031-2022-DNCPPEI"/>
            <filter val="000031-2023-DNCPPEI"/>
            <filter val="000031-2024-CEPLAN-DNCPPEI"/>
            <filter val="0000313-2023-CEPLAN-DNCPPEI"/>
            <filter val="0000315-2023-CEPLAN-DNCPPEI"/>
            <filter val="0000316-2023-CEPLAN-DNCPPEI"/>
            <filter val="0000318-2023-CEPLAN-DNCPPEI"/>
            <filter val="000032-2019-DNCPPEI"/>
            <filter val="000032-2020-DNCPPEI"/>
            <filter val="000032-2021-DNCPPEI"/>
            <filter val="000032-2022-DNCPPEI"/>
            <filter val="000032-2023-CEPLAN-DNCPPEI"/>
            <filter val="000032-2024-CEPLAN-DNCPPEI"/>
            <filter val="000033-2019-DNCPPEI"/>
            <filter val="000033-2020-DNCPPEI"/>
            <filter val="000033-2021-DNCPPEI"/>
            <filter val="000033-2022-DNCPPEI"/>
            <filter val="000033-2023-CEPLAN-DNCP"/>
            <filter val="000033-2024-CEPLAN-DNCPPEI"/>
            <filter val="000034-2019-DNCPPEI"/>
            <filter val="000034-2020-DNCPPEI"/>
            <filter val="000034-2021-DNCPPEI"/>
            <filter val="000034-2022-DNCPPEI"/>
            <filter val="000035-2019-DNCPPEI"/>
            <filter val="000035-2020-DNCPPEI"/>
            <filter val="000035-2021-DNCPPEI"/>
            <filter val="000035-2022-DNCPPEI"/>
            <filter val="000036-2019-DNCPPEI"/>
            <filter val="000036-2020-DNCPPEI"/>
            <filter val="000036-2021-DNCPPEI"/>
            <filter val="000036-2022-DNCPPEI"/>
            <filter val="000036-2023-CEPLAN-DNCPPEI"/>
            <filter val="0000371-2023-CEPLAN-DNCPPEI"/>
            <filter val="000037-2019-DNCPPEI"/>
            <filter val="000037-2020-DNCPPEI"/>
            <filter val="000037-2021-DNCPPEI"/>
            <filter val="000037-2022-DNCPPEI"/>
            <filter val="000037-2023-CEPLAN-DNCPPEI"/>
            <filter val="000038-2019-DNCPPEI"/>
            <filter val="000038-2020-DNCPPEI"/>
            <filter val="000038-2021-DNCPPEI"/>
            <filter val="000038-2022-DNCPPEI"/>
            <filter val="000038-2023-CEPLAN-DNCPPEI"/>
            <filter val="000038-2024-CEPLAN-DNCPPEI"/>
            <filter val="000039-2019-DNCPPEI"/>
            <filter val="000039-2020-DNCPPEI"/>
            <filter val="000039-2021-DNCPPEI"/>
            <filter val="000039-2022-DNCPPEI"/>
            <filter val="000039-2024-CEPLAN/DNCPPEI"/>
            <filter val="000040-2019-DNCPPEI"/>
            <filter val="000040-2020-DNCPPEI"/>
            <filter val="000040-2021-DNCPPEI"/>
            <filter val="000040-2022-DNCPPEI"/>
            <filter val="000040-2023-CEPLAN-DNCPPEI"/>
            <filter val="000041-2019-DNCPPEI"/>
            <filter val="000041-2020-DNCPPEI"/>
            <filter val="000041-2021-DNCPPEI"/>
            <filter val="000041-2022-DNCPPEI"/>
            <filter val="000041-2024-CEPLAN-DNCPPEI"/>
            <filter val="000042-2019-DNCPPEI"/>
            <filter val="000042-2020-DNCPPEI"/>
            <filter val="000042-2021-DNCPPEI"/>
            <filter val="000042-2022-DNCPPEI"/>
            <filter val="000042-2024-CEPLAN-DNCPPEI"/>
            <filter val="000043-2019-DNCPPEI"/>
            <filter val="000043-2020-DNCPPEI"/>
            <filter val="000043-2021-DNCPPEI"/>
            <filter val="000043-2022-DNCPPEI"/>
            <filter val="000043-2024-CEPLAN-DNCPPEI"/>
            <filter val="000044-2019-DNCPPEI"/>
            <filter val="000044-2020-DNCPPEI"/>
            <filter val="000044-2021-DNCPPEI"/>
            <filter val="000044-2022-DNCPPEI"/>
            <filter val="000044-2023-CEPLAN-DNCPPEI"/>
            <filter val="000044-2024-CEPLAN-DNCPPEI"/>
            <filter val="000045-2019-DNCPPEI"/>
            <filter val="000045-2020-DNCPPEI"/>
            <filter val="000045-2021-DNCPPEI"/>
            <filter val="000045-2022-DNCPPEI"/>
            <filter val="000045-2023-CEPLAN-DNCPPEI"/>
            <filter val="000045-2024-CEPLAN-DNCPPEI"/>
            <filter val="000046-2019-DNCPPEI"/>
            <filter val="000046-2020-DNCPPEI"/>
            <filter val="000046-2021-DNCPPEI"/>
            <filter val="000046-2022-DNCPPEI"/>
            <filter val="000046-2023-CEPLAN-DNCPPEI"/>
            <filter val="000046-2024-CEPLAN-DNCPPEI"/>
            <filter val="000047-2019-DNCPPEI"/>
            <filter val="000047-2020-DNCPPEI"/>
            <filter val="000047-2021-DNCPPEI"/>
            <filter val="000047-2022-DNCPPEI"/>
            <filter val="000047-2023-CEPLAN-DNCPPEI"/>
            <filter val="000047-2024-CEPLAN-DNCPPEI"/>
            <filter val="000048-2019-DNCPPEI"/>
            <filter val="000048-2020-DNCPPEI"/>
            <filter val="000048-2021-DNCPPEI"/>
            <filter val="000048-2022-DNCPPEI"/>
            <filter val="000048-2023-DNCPPEI"/>
            <filter val="000048-2024-CEPLAN-DNCPPEI"/>
            <filter val="000049-2019-DNCPPEI"/>
            <filter val="000049-2020-DNCPPEI"/>
            <filter val="000049-2021-DNCPPEI"/>
            <filter val="000049-2022-DNCPPEI"/>
            <filter val="000049-2023-CEPLAN-DNCPPEI"/>
            <filter val="000049-2024-CEPLAN-DNCPPEI"/>
            <filter val="000050-2019-DNCPPEI"/>
            <filter val="000050-2020-DNCPPEI"/>
            <filter val="000050-2021-DNCPPEI"/>
            <filter val="000050-2022-DNCPPEI"/>
            <filter val="000050-2024-CEPLAN-DNCPPEI"/>
            <filter val="000051-2019-DNCPPEI"/>
            <filter val="000051-2020-DNCPPEI"/>
            <filter val="000051-2021-DNCPPEI"/>
            <filter val="000051-2022-DNCPPEI"/>
            <filter val="000051-2024-CEPLAN-DNCPPEI"/>
            <filter val="000052-2019-DNCPPEI"/>
            <filter val="000052-2020-DNCPPEI"/>
            <filter val="000052-2021-DNCPPEI"/>
            <filter val="000052-2022-DNCPPEI"/>
            <filter val="000052-2023-CEPLAN-DNCPPEI"/>
            <filter val="000052-2024-CEPLAN-DNCPPEI"/>
            <filter val="000053-2019-DNCPPEI"/>
            <filter val="000053-2020-DNCPPEI"/>
            <filter val="000053-2021-DNCPPEI"/>
            <filter val="000053-2022-DNCPPEI"/>
            <filter val="000053-2023-CEPLAN-DNCPPEI"/>
            <filter val="000054-2019-DNCPPEI"/>
            <filter val="000054-2020-DNCPPEI"/>
            <filter val="000054-2021-DNCPPEI"/>
            <filter val="000054-2022-DNCPPEI"/>
            <filter val="000054-2023-CEPLAN-DNCPPEI"/>
            <filter val="000054-2024-CEPLAN/DNCPPEI"/>
            <filter val="000055-2019-DNCPPEI"/>
            <filter val="000055-2020-DNCPPEI"/>
            <filter val="000055-2021-DNCPPEI"/>
            <filter val="000055-2022-DNCPPEI"/>
            <filter val="000055-2024-CEPLAN-DNCPPEI"/>
            <filter val="000056-2019-DNCPPEI"/>
            <filter val="000056-2020-DNCPPEI"/>
            <filter val="000056-2021-DNCPPEI"/>
            <filter val="000056-2022-DNCPPEI"/>
            <filter val="000056-2023-CEPLAN-DNCPPEI"/>
            <filter val="000056-2024-CEPLAN-DNCPPEI"/>
            <filter val="000057-2019-DNCPPEI"/>
            <filter val="000057-2020-DNCPPEI"/>
            <filter val="000057-2021-DNCPPEI"/>
            <filter val="000057-2022-DNCPPEI"/>
            <filter val="000057-2023-CEPLAN-DNCPPEI"/>
            <filter val="000057-2024-CEPLAN/DNCPPEI"/>
            <filter val="000058-2019-DNCPPEI"/>
            <filter val="000058-2020-DNCPPEI"/>
            <filter val="000058-2021-DNCPPEI"/>
            <filter val="000058-2022-DNCPPEI"/>
            <filter val="000058-2023-CEPLAN-DNCPPEI"/>
            <filter val="000058-2024-CEPLAN-DNCPPEI"/>
            <filter val="000059-2019-DNCPPEI"/>
            <filter val="000059-2020-DNCPPEI"/>
            <filter val="000059-2021-DNCPPEI"/>
            <filter val="000059-2022-DNCPPEI"/>
            <filter val="000059-2023-CEPLAN-DNCPPEI"/>
            <filter val="000059-2024-CEPLAN-DNCPPEI"/>
            <filter val="000060-2019-DNCPPEI"/>
            <filter val="000060-2020-DNCPPEI"/>
            <filter val="000060-2021-DNCPPEI"/>
            <filter val="000060-2022-DNCPPEI"/>
            <filter val="000060-2023-DNCPPEI"/>
            <filter val="000060-2024-CEPLAN-DNCPPEI"/>
            <filter val="000060-2025-DNCPPEI"/>
            <filter val="000061-2019-DNCPPEI"/>
            <filter val="000061-2020-DNCPPEI"/>
            <filter val="000061-2021-DNCPPEI"/>
            <filter val="000061-2022-DNCPPEI"/>
            <filter val="000061-2023-CEPLAN-DNCPPEI"/>
            <filter val="000061-2024-CEPLAN-DNCPPEI"/>
            <filter val="000062-2019-DNCPPEI"/>
            <filter val="000062-2020-DNCPPEI"/>
            <filter val="000062-2021-DNCPPEI"/>
            <filter val="000062-2022-DNCPPEI"/>
            <filter val="000062-2024-CEPLAN-DNCPPEI"/>
            <filter val="000063-2019-DNCPPEI"/>
            <filter val="000063-2020-DNCPPEI"/>
            <filter val="000063-2021-DNCPPEI"/>
            <filter val="000063-2022-DNCPPEI"/>
            <filter val="000063-2023-CEPLAN-DNCPPEI"/>
            <filter val="000063-2024-CEPLAN-DNCPPEI"/>
            <filter val="000064-2019-DNCPPEI"/>
            <filter val="000064-2020-DNCPPEI"/>
            <filter val="000064-2021-DNCPPEI"/>
            <filter val="000064-2022-DNCPPEI"/>
            <filter val="000064-2023-DNCPPEI"/>
            <filter val="000064-2024-CEPLAN-DNCPPEI"/>
            <filter val="000065-2019-DNCPPEI"/>
            <filter val="000065-2020-DNCPPEI"/>
            <filter val="000065-2021-DNCPPEI"/>
            <filter val="000065-2022-DNCPPEI"/>
            <filter val="000065-2023-CEPLAN-DNCPPEI"/>
            <filter val="000065-2024-CEPLAN-DNCPPEI"/>
            <filter val="000066-2019-DNCPPEI"/>
            <filter val="000066-2020-DNCPPEI"/>
            <filter val="000066-2021-DNCPPEI"/>
            <filter val="000066-2022-DNCPPEI"/>
            <filter val="000066-2023-CEPLAN-DNCPPEI"/>
            <filter val="000066-2024-CEPLAN-DNCPPEI"/>
            <filter val="000067-2019-DNCPPEI"/>
            <filter val="000067-2020-DNCPPEI"/>
            <filter val="000067-2021-DNCPPEI"/>
            <filter val="000067-2022-DNCPPEI"/>
            <filter val="000067-2023-CEPLAN-DNCPPEI"/>
            <filter val="000067-2024-CEPLAN-DNCPPEI"/>
            <filter val="000068-2019-DNCPPEI"/>
            <filter val="000068-2020-DNCPPEI"/>
            <filter val="000068-2021-DNCPPEI"/>
            <filter val="000068-2022-DNCPPEI"/>
            <filter val="000068-2023-DNCPPEI"/>
            <filter val="000068-2024-CEPLAN-DNCPPEI"/>
            <filter val="000069-2019-DNCPPEI"/>
            <filter val="000069-2020-DNCPPEI"/>
            <filter val="000069-2021-DNCPPEI"/>
            <filter val="000069-2023-CEPLAN-DNCPPEI"/>
            <filter val="000069-2024-CEPLAN-DNCPPEI"/>
            <filter val="000070-2019-DNCPPEI"/>
            <filter val="000070-2020-DNCPPEI"/>
            <filter val="000070-2021-DNCPPEI"/>
            <filter val="000070-2022-DNCPPEI"/>
            <filter val="000070-2023-CEPLAN-DNCPPEI"/>
            <filter val="000070-2024-CEPLAN-DNCPPEI"/>
            <filter val="000071-2019-DNCPPEI"/>
            <filter val="000071-2020-DNCPPEI"/>
            <filter val="000071-2021-DNCPPEI"/>
            <filter val="000071-2022-DNCPPEI"/>
            <filter val="000071-2024-CEPLAN-DNCPPEI"/>
            <filter val="000072-2019-DNCPPEI"/>
            <filter val="000072-2020-DNCPPEI"/>
            <filter val="000072-2021-DNCPPEI"/>
            <filter val="000072-2022-DNCPPEI"/>
            <filter val="000072-2024-CEPLAN-DNCPPEI"/>
            <filter val="000073-2019-DNCPPEI"/>
            <filter val="000073-2020-DNCPPEI"/>
            <filter val="000073-2021-DNCPPEI"/>
            <filter val="000073-2022-DNCPPEI"/>
            <filter val="000073-2024-CEPLAN/DNCPPEI"/>
            <filter val="000074-2019-DNCPPEI"/>
            <filter val="000074-2020-DNCPPEI"/>
            <filter val="000074-2021-DNCPPEI"/>
            <filter val="000074-2022-DNCPPEI"/>
            <filter val="000074-2024-CEPLAN/DNCPPEI"/>
            <filter val="000075-2019-DNCPPEI"/>
            <filter val="000075-2020-DNCPPEI"/>
            <filter val="000075-2021-DNCPPEI"/>
            <filter val="000075-2022-DNCPPEI"/>
            <filter val="000075-2024-CEPLAN-DNCPPEI"/>
            <filter val="000076-2019-DNCPPEI"/>
            <filter val="000076-2020-DNCPPEI"/>
            <filter val="000076-2021-DNCPPEI"/>
            <filter val="000076-2023-CEPLAN-DNCPPEI"/>
            <filter val="000076-2024-CEPLAN-DNCPPEI"/>
            <filter val="000077-2019-DNCPPEI"/>
            <filter val="000077-2020-DNCPPEI"/>
            <filter val="000077-2021-DNCPPEI"/>
            <filter val="000077-2023-CEPLAN-DNCPPEI"/>
            <filter val="000077-2024-CEPLAN/DNCPPEI"/>
            <filter val="000078-2019-DNCPPEI"/>
            <filter val="000078-2020-DNCPPEI"/>
            <filter val="000078-2021-DNCPPEI"/>
            <filter val="000078-2025-DNCPPEI"/>
            <filter val="000079-2019-DNCPPEI"/>
            <filter val="000079-2020-DNCPPEI"/>
            <filter val="000079-2021-DNCPPEI"/>
            <filter val="000079-2022-DNCPPEI"/>
            <filter val="000080-2019-DNCPPEI"/>
            <filter val="000080-2020-DNCPPEI"/>
            <filter val="000080-2021-DNCPPEI"/>
            <filter val="000081-2019-DNCPPEI"/>
            <filter val="000081-2020-DNCPPEI"/>
            <filter val="000081-2021-DNCPPEI"/>
            <filter val="000081-2022-DNCPPEI"/>
            <filter val="000081-2023-CEPLAN-DNCPPEI"/>
            <filter val="000082-2019-DNCPPEI"/>
            <filter val="000082-2020-DNCPPEI"/>
            <filter val="000082-2021-DNCPPEI"/>
            <filter val="000082-2022-DNCPPEI"/>
            <filter val="000082-2023-CEPLAN-DNCPPEI"/>
            <filter val="000083-2019-DNCPPEI"/>
            <filter val="000083-2020-DNCPPEI"/>
            <filter val="000083-2021-DNCPPEI"/>
            <filter val="000083-2022-DNCPPEI"/>
            <filter val="000083-2023-CEPLAN-DNCPPEI"/>
            <filter val="000084-2019-DNCPPEI"/>
            <filter val="000084-2020-DNCPPEI"/>
            <filter val="000084-2021-DNCPPEI"/>
            <filter val="000084-2022-DNCPPEI"/>
            <filter val="000085-2019-DNCPPEI"/>
            <filter val="000085-2020-DNCPPEI"/>
            <filter val="000085-2021-DNCPPEI"/>
            <filter val="000085-2022-DNCPPEI"/>
            <filter val="000085-2023-CEPLAN-DNCPPEI"/>
            <filter val="000085-2024-CEPLAN-DNCPPEI"/>
            <filter val="000086-2019-DNCPPEI"/>
            <filter val="000086-2020-DNCPPEI"/>
            <filter val="000086-2021-DNCPPEI"/>
            <filter val="000086-2022-DNCPPEI"/>
            <filter val="000086-2023-CEPLAN-DNCPPEI"/>
            <filter val="000086-2024-CEPLAN-DNCPPEI"/>
            <filter val="000087-2019-DNCPPEI"/>
            <filter val="000087-2020-DNCPPEI"/>
            <filter val="000087-2021-DNCPPEI"/>
            <filter val="000087-2022-DNCPPEI"/>
            <filter val="000087-2023-CEPLAN-DNCPPEI"/>
            <filter val="000088-2019-DNCPPEI"/>
            <filter val="000088-2020-DNCPPEI"/>
            <filter val="000088-2021-DNCPPEI"/>
            <filter val="000088-2022-DNCPPEI"/>
            <filter val="000088-2023-CEPLAN-DNCPPEI"/>
            <filter val="000089-2019-DNCPPEI"/>
            <filter val="000089-2020-DNCPPEI"/>
            <filter val="000089-2021-DNCPPEI"/>
            <filter val="000089-2022-DNCPPEI"/>
            <filter val="000089-2023-CEPLAN-DNCPPEI"/>
            <filter val="000090-2019-DNCPPEI"/>
            <filter val="000090-2020-DNCPPEI"/>
            <filter val="000090-2021-DNCPPEI"/>
            <filter val="000090-2022-DNCPPEI"/>
            <filter val="000090-2023-CEPLAN-DNCPPEI"/>
            <filter val="000091-2019-DNCPPEI"/>
            <filter val="000091-2020-DNCPPEI"/>
            <filter val="000091-2021-DNCPPEI"/>
            <filter val="000091-2022-DNCPPEI"/>
            <filter val="000092-2019-DNCPPEI"/>
            <filter val="000092-2020-DNCPPEI"/>
            <filter val="000092-2021-DNCPPEI"/>
            <filter val="000092-2022-DNCPPEI"/>
            <filter val="000092-2023-CEPLAN-DNCPPEI"/>
            <filter val="000092-2024-CEPLAN-DNCPPEI"/>
            <filter val="000093-2019-DNCPPEI"/>
            <filter val="000093-2020-DNCPPEI"/>
            <filter val="000093-2021-DNCPPEI"/>
            <filter val="000093-2022-DNCPPEI"/>
            <filter val="000093-2023-CEPLAN-DNCPPEI"/>
            <filter val="000094-2019-DNCPPEI"/>
            <filter val="000094-2020-DNCPPEI"/>
            <filter val="000094-2021-DNCPPEI"/>
            <filter val="000094-2022-DNCPPEI"/>
            <filter val="000095-2019-DNCPPEI"/>
            <filter val="000095-2020-DNCPPEI"/>
            <filter val="000095-2021-DNCPPEI"/>
            <filter val="000095-2022-DNCPPEI"/>
            <filter val="000095-2023-CEPLAN-DNCPPEI"/>
            <filter val="000096-2019-DNCPPEI"/>
            <filter val="000096-2020-DNCPPEI"/>
            <filter val="000096-2021-DNCPPEI"/>
            <filter val="000096-2022-DNCPPEI"/>
            <filter val="000096-2023-CEPLAN-DNCPPEI"/>
            <filter val="000097-2019-DNCPPEI"/>
            <filter val="000097-2020-DNCPPEI"/>
            <filter val="000097-2021-DNCPPEI"/>
            <filter val="000097-2022-DNCPPEI"/>
            <filter val="000097-2024-CEPLAN-DNCPPEI"/>
            <filter val="000098-2019-DNCPPEI"/>
            <filter val="000098-2020-DNCPPEI"/>
            <filter val="000098-2021-DNCPPEI"/>
            <filter val="000098-2022-DNCPPEI"/>
            <filter val="000098-2023-CEPLAN-DNCPPEI"/>
            <filter val="000098-2024-CEPLAN-DNCPPEI"/>
            <filter val="000099-2019-DNCPPEI"/>
            <filter val="000099-2020-DNCPPEI"/>
            <filter val="000099-2021-DNCPPEI"/>
            <filter val="000099-2022-DNCPPEI"/>
            <filter val="000099-2023-CEPLAN-DNCPPEI"/>
            <filter val="000099-2024-CEPLAN/DNCPPEI"/>
            <filter val="000100-2019-DNCPPEI"/>
            <filter val="000100-2020-DNCPPEI"/>
            <filter val="000100-2021-DNCPPEI"/>
            <filter val="000100-2022-DNCPPEI"/>
            <filter val="000101-2019-DNCPPEI"/>
            <filter val="000101-2020-DNCPPEI"/>
            <filter val="000101-2021-DNCPPEI"/>
            <filter val="000101-2022-DNCPPEI"/>
            <filter val="000101-2023-CEPLAN-DNCPPEI"/>
            <filter val="00010-2024-CEPLAN-DNCPPEI"/>
            <filter val="000102-2019-DNCPPEI"/>
            <filter val="000102-2020-DNCPPEI"/>
            <filter val="000102-2021-DNCPPEI"/>
            <filter val="000102-2022-DNCPPEI"/>
            <filter val="000102-2023-CEPLAN-DNCPPEI"/>
            <filter val="000103-2019-DNCPPEI"/>
            <filter val="000103-2020-DNCPPEI"/>
            <filter val="000103-2021-DNCPPEI"/>
            <filter val="000103-2022-DNCPPEI"/>
            <filter val="000103-2023-CEPLAN-DNCPPE"/>
            <filter val="000104-2019-DNCPPEI"/>
            <filter val="000104-2020-DNCPPEI"/>
            <filter val="000104-2021-DNCPPEI"/>
            <filter val="000104-2022-DNCPPEI"/>
            <filter val="000105-2019-DNCPPEI"/>
            <filter val="000105-2020-DNCPPEI"/>
            <filter val="000105-2021-DNCPPEI"/>
            <filter val="000105-2022-DNCPPEI"/>
            <filter val="000105-2023-CEPLAN-DNCPPEI"/>
            <filter val="000106-2019-DNCPPEI"/>
            <filter val="000106-2020-DNCPPEI"/>
            <filter val="000106-2021-DNCPPEI"/>
            <filter val="000106-2022-DNCPPEI"/>
            <filter val="000106-2023-CEPLAN-DNCPPEI"/>
            <filter val="000107-2019-DNCPPEI"/>
            <filter val="000107-2020-DNCPPEI"/>
            <filter val="000107-2021-DNCPPEI"/>
            <filter val="000107-2022-DNCPPEI"/>
            <filter val="000107-2023-CEPLAN-DNCPPEI"/>
            <filter val="000108-2019-DNCPPEI"/>
            <filter val="000108-2020-DNCPPEI"/>
            <filter val="000108-2021-DNCPPEI"/>
            <filter val="000108-2022-DNCPPEI"/>
            <filter val="000108-2023-CEPLAN-DNCPPEI"/>
            <filter val="000109-2019-DNCPPEI"/>
            <filter val="000109-2020-DNCPPEI"/>
            <filter val="000109-2021-DNCPPEI"/>
            <filter val="000109-2022-DNCPPEI"/>
            <filter val="000109-2023-DNCPPEI"/>
            <filter val="000110-2019-DNCPPEI"/>
            <filter val="000110-2020-DNCPPEI"/>
            <filter val="000110-2021-DNCPPEI"/>
            <filter val="000110-2022-DNCPPEI"/>
            <filter val="000110-2023-CEPLAN-DNCPPEI"/>
            <filter val="000111-2019-DNCPPEI"/>
            <filter val="000111-2020-DNCPPEI"/>
            <filter val="000111-2021-DNCPPEI"/>
            <filter val="000111-2022-DNCPPEI"/>
            <filter val="000111-2023-CEPLAN-DNCPPEI"/>
            <filter val="000111-2024-CEPLAN-DNCPPEI"/>
            <filter val="000112-2019-DNCPPEI"/>
            <filter val="000112-2020-DNCPPEI"/>
            <filter val="000112-2021-DNCPPEI"/>
            <filter val="000112-2022-DNCPPEI"/>
            <filter val="000112-2023-CEPLAN-DNCPPEI"/>
            <filter val="000112-2024-CEPLAN-DNCPPEI"/>
            <filter val="000113-2019-DNCPPEI"/>
            <filter val="000113-2020-DNCPPEI"/>
            <filter val="000113-2021-DNCPPEI"/>
            <filter val="000113-2022-DNCPPEI"/>
            <filter val="000113-2023-CEPLAN-DNCPPEI"/>
            <filter val="000114-2019-DNCPPEI"/>
            <filter val="000114-2020-DNCPPEI"/>
            <filter val="000114-2021-DNCPPEI"/>
            <filter val="000114-2022-DNCPPEI"/>
            <filter val="000114-2023-CEPLAN-DNCPPEI"/>
            <filter val="000114-2024-CEPLAN-DNCPPEI"/>
            <filter val="000115-2019-DNCPPEI"/>
            <filter val="000115-2020-DNCPPEI"/>
            <filter val="000115-2021-DNCPPEI"/>
            <filter val="000115-2022-DNCPPEI"/>
            <filter val="000116-2019-DNCPPEI"/>
            <filter val="000116-2020-DNCPPEI"/>
            <filter val="000116-2021-DNCPPEI"/>
            <filter val="000116-2022-DNCPPEI"/>
            <filter val="000116-2023-DNCPPEI"/>
            <filter val="000117-2019-DNCPPEI"/>
            <filter val="000117-2020-DNCPPEI"/>
            <filter val="000117-2021-DNCPPEI"/>
            <filter val="000117-2022-DNCPPEI"/>
            <filter val="000117-2023-CEPLAN-DNCPPEI"/>
            <filter val="000118-2019-DNCPPEI"/>
            <filter val="000118-2020-DNCPPEI"/>
            <filter val="000118-2021-DNCPPEI"/>
            <filter val="000118-2022-DNCPPEI"/>
            <filter val="000118-2025-CEPLAN-DNCPPEI"/>
            <filter val="000119-2019-DNCPPEI"/>
            <filter val="000119-2020-DNCPPEI"/>
            <filter val="000119-2021-DNCPPEI"/>
            <filter val="000119-2022-DNCPPEI"/>
            <filter val="000119-2023-CEPLAN-DNCPPEI"/>
            <filter val="000119-2024-CEPLAN-DNCPPEI"/>
            <filter val="000120-2019-DNCPPEI"/>
            <filter val="000120-2020-DNCPPEI"/>
            <filter val="000120-2021-DNCPPEI"/>
            <filter val="000120-2022-DNCPPEI"/>
            <filter val="000120-2023-CEPLAN-DNCPPEI"/>
            <filter val="000121-2019-DNCPPEI"/>
            <filter val="000121-2020-DNCPPEI"/>
            <filter val="000121-2021-DNCPPEI"/>
            <filter val="000121-2022-DNCPPEI"/>
            <filter val="000121-2023-CEPLAN-DNCPPEI"/>
            <filter val="000122-2019-DNCPPEI"/>
            <filter val="000122-2020-DNCPPEI"/>
            <filter val="000122-2021-DNCPPEI"/>
            <filter val="000122-2022-DNCPPEI"/>
            <filter val="000122-2023-CEPLAN-DNCPPEI"/>
            <filter val="000123-2019-DNCPPEI"/>
            <filter val="000123-2020-DNCPPEI"/>
            <filter val="000123-2021-DNCPPEI"/>
            <filter val="000123-2022-DNCPPEI"/>
            <filter val="000123-2023-CEPLAN-DNCPPEI"/>
            <filter val="000124-2019-DNCPPEI"/>
            <filter val="000124-2020-DNCPPEI"/>
            <filter val="000124-2021-DNCPPEI"/>
            <filter val="000124-2022-DNCPPEI"/>
            <filter val="000124-2023-CEPLAN-DNCPPEI"/>
            <filter val="000125-2019-DNCPPEI"/>
            <filter val="000125-2020-DNCPPEI"/>
            <filter val="000125-2021-DNCPPEI"/>
            <filter val="000125-2022-DNCPPEI"/>
            <filter val="000125-2023-CEPLAN-DNCPPEI"/>
            <filter val="000126-2019-DNCPPEI"/>
            <filter val="000126-2020-DNCPPEI"/>
            <filter val="000126-2021-DNCPPEI"/>
            <filter val="000126-2022-DNCPPEI"/>
            <filter val="000126-2023-CEPLAN-DNCPPEI"/>
            <filter val="000127-2019-DNCPPEI"/>
            <filter val="000127-2020-DNCPPEI"/>
            <filter val="000127-2021-DNCPPEI"/>
            <filter val="000127-2022-DNCPPEI"/>
            <filter val="000127-2023-CEPLAN-DNCPPEI"/>
            <filter val="000128-2019-DNCPPEI"/>
            <filter val="000128-2020-DNCPPEI"/>
            <filter val="000128-2021-DNCPPEI"/>
            <filter val="000128-2022-DNCPPEI"/>
            <filter val="000128-2023-CEPLAN-DNCPPEI"/>
            <filter val="000128-2024-CEPLAN-DNCPPEI"/>
            <filter val="000129-2019-DNCPPEI"/>
            <filter val="000129-2020-DNCPPEI"/>
            <filter val="000129-2021-DNCPPEI"/>
            <filter val="000129-2022-DNCPPEI"/>
            <filter val="000129-2023-CEPLAN-DNCPPEI"/>
            <filter val="000130-2019-DNCPPEI"/>
            <filter val="000130-2020-DNCPPEI"/>
            <filter val="000130-2021-DNCPPEI"/>
            <filter val="000130-2022-DNCPPEI"/>
            <filter val="000130-2023-CEPLAN-DNCPPEI"/>
            <filter val="000131-2019-DNCPPEI"/>
            <filter val="000131-2020-DNCPPEI"/>
            <filter val="000131-2021-DNCPPEI"/>
            <filter val="000131-2022-DNCPPEI"/>
            <filter val="000132-2019-DNCPPEI"/>
            <filter val="000132-2020-DNCPPEI"/>
            <filter val="000132-2021-DNCPPEI"/>
            <filter val="000132-2022-DNCPPEI"/>
            <filter val="000132-2023-CEPLAN-DNCPPEI"/>
            <filter val="000133-2019-DNCPPEI"/>
            <filter val="000133-2020-DNCPPEI"/>
            <filter val="000133-2021-DNCPPEI"/>
            <filter val="000133-2022-DNCPPEI"/>
            <filter val="000133-2023-CEPLAN-DNCPPEI"/>
            <filter val="000133-2024-CEPLAN-DNCPPEI"/>
            <filter val="000134-2019-DNCPPEI"/>
            <filter val="000134-2020-DNCPPEI"/>
            <filter val="000134-2021-DNCPPEI"/>
            <filter val="000134-2022-DNCPPEI"/>
            <filter val="000135-2019-DNCPPEI"/>
            <filter val="000135-2020-DNCPPEI"/>
            <filter val="000135-2021-DNCPPEI"/>
            <filter val="000135-2022-DNCPPEI"/>
            <filter val="000135-2023-CEPLAN-DNCPPEI"/>
            <filter val="000136-2019-DNCPPEI"/>
            <filter val="000136-2020-DNCPPEI"/>
            <filter val="000136-2021-DNCPPEI"/>
            <filter val="000136-2022-DNCPPEI"/>
            <filter val="000136-2023-CEPLAN-DNCPPEI"/>
            <filter val="000137-2019-DNCPPEI"/>
            <filter val="000137-2020-DNCPPEI"/>
            <filter val="000137-2021-DNCPPEI"/>
            <filter val="000137-2022-DNCPPEI"/>
            <filter val="000137-2023-DNCPPEI"/>
            <filter val="000138-2019-DNCPPEI"/>
            <filter val="000138-2020-DNCPPEI"/>
            <filter val="000138-2021-DNCPPEI"/>
            <filter val="000138-2022-DNCPPEI"/>
            <filter val="000138-2023-DNCPPEI"/>
            <filter val="000139-2019-DNCPPEI"/>
            <filter val="000139-2020-DNCPPEI"/>
            <filter val="000139-2021-DNCPPEI"/>
            <filter val="000139-2022-DNCPPEI"/>
            <filter val="000139-2023-CEPLAN-DNCPPEI"/>
            <filter val="000139-2024-CEPLAN-DNCPPEI"/>
            <filter val="000140-2019-DNCPPEI"/>
            <filter val="000140-2020-DNCPPEI"/>
            <filter val="000140-2021-DNCPPEI"/>
            <filter val="000140-2022-DNCPPEI"/>
            <filter val="000140-2023-CEPLAN-DNCPPEI"/>
            <filter val="000141-2019-DNCPPEI"/>
            <filter val="000141-2020-DNCPPEI"/>
            <filter val="000141-2021-DNCPPEI"/>
            <filter val="000141-2022-DNCPPEI"/>
            <filter val="000141-2023-CEPLAN-DNCPPEI"/>
            <filter val="000142-2019-DNCPPEI"/>
            <filter val="000142-2020-DNCPPEI"/>
            <filter val="000142-2021-DNCPPEI"/>
            <filter val="000142-2022-DNCPPEI"/>
            <filter val="000142-2023-CEPLAN-DNCPPEI"/>
            <filter val="000143-2019-DNCPPEI"/>
            <filter val="000143-2020-DNCPPEI"/>
            <filter val="000143-2021-DNCPPEI"/>
            <filter val="000143-2022-DNCPPEI"/>
            <filter val="000143-2023-CEPLAN-DNCPPEI"/>
            <filter val="000143-2025-CEPLAN-DNCPPEI"/>
            <filter val="000144-2019-DNCPPEI"/>
            <filter val="000144-2020-DNCPPEI"/>
            <filter val="000144-2021-DNCPPEI"/>
            <filter val="000144-2022-DNCPPEI"/>
            <filter val="000145-2019-DNCPPEI"/>
            <filter val="000145-2020-DNCPPEI"/>
            <filter val="000145-2021-DNCPPEI"/>
            <filter val="000145-2022-DNCPPEI"/>
            <filter val="000146-2019-DNCPPEI"/>
            <filter val="000146-2020-DNCPPEI"/>
            <filter val="000146-2021-DNCPPEI"/>
            <filter val="000146-2022-DNCPPEI"/>
            <filter val="000146-2023-CEPLAN-DNCPPEI"/>
            <filter val="000147-2019-DNCPPEI"/>
            <filter val="000147-2020-DNCPPEI"/>
            <filter val="000147-2021-DNCPPEI"/>
            <filter val="000147-2022-DNCPPEI"/>
            <filter val="000147-2023-DNCPPEI"/>
            <filter val="000148-2019-DNCPPEI"/>
            <filter val="000148-2020-DNCPPEI"/>
            <filter val="000148-2021-DNCPPEI"/>
            <filter val="000148-2022-DNCPPEI"/>
            <filter val="000148-2023-CEPLAN-DNCPPEI"/>
            <filter val="000148-2025-CEPLAN-DNCPPEI"/>
            <filter val="000149-2019-DNCPPEI"/>
            <filter val="000149-2020-DNCPPEI"/>
            <filter val="000149-2021-DNCPPEI"/>
            <filter val="000149-2022-DNCPPEI"/>
            <filter val="000149-2023-CEPLAN-DNCPPEI"/>
            <filter val="000150-2019-DNCPPEI"/>
            <filter val="000150-2020-DNCPPEI"/>
            <filter val="000150-2021-DNCPPEI"/>
            <filter val="000150-2022-DNCPPEI"/>
            <filter val="000150-2023-CEPLAN-DNCPPEI"/>
            <filter val="000151-2019-DNCPPEI"/>
            <filter val="000151-2020-DNCPPEI"/>
            <filter val="000151-2021-DNCPPEI"/>
            <filter val="000151-2022-DNCPPEI"/>
            <filter val="000151-2023-CEPLAN-DNCPPEI"/>
            <filter val="000152-2019-DNCPPEI"/>
            <filter val="000152-2020-DNCPPEI"/>
            <filter val="000152-2021-DNCPPEI"/>
            <filter val="000152-2022-DNCPPEI"/>
            <filter val="000152-2023-DNCPPEI"/>
            <filter val="000153-2019-DNCPPEI"/>
            <filter val="000153-2020-DNCPPEI"/>
            <filter val="000153-2021-DNCPPEI"/>
            <filter val="000153-2022-DNCPPEI"/>
            <filter val="000153-2023-CEPLAN-DNCPPEI"/>
            <filter val="000154-2019-DNCPPEI"/>
            <filter val="000154-2020-DNCPPEI"/>
            <filter val="000154-2021-DNCPPEI"/>
            <filter val="000154-2022-DNCPPEI"/>
            <filter val="000154-2023-CEPLAN-DNCPPEI"/>
            <filter val="000155-2019-DNCPPEI"/>
            <filter val="000155-2020-DNCPPEI"/>
            <filter val="000155-2021-DNCPPEI"/>
            <filter val="000155-2022-DNCPPEI"/>
            <filter val="000155-2023-CEPLAN-DNCPPEI"/>
            <filter val="000156-2019-DNCPPEI"/>
            <filter val="000156-2020-DNCPPEI"/>
            <filter val="000156-2021-DNCPPEI"/>
            <filter val="000156-2022-DNCPPEI"/>
            <filter val="000156-2023-CEPLAN-DNCPPEI"/>
            <filter val="000157-2019-DNCPPEI"/>
            <filter val="000157-2020-DNCPPEI"/>
            <filter val="000157-2021-DNCPPEI"/>
            <filter val="000157-2022-DNCPPEI"/>
            <filter val="000157-2023-CEPLAN-DNCPPEI"/>
            <filter val="000158-2019-DNCPPEI"/>
            <filter val="000158-2020-DNCPPEI"/>
            <filter val="000158-2021-DNCPPEI"/>
            <filter val="000158-2022-DNCPPEI"/>
            <filter val="000158-2023-CEPLAN-DNCPPEI"/>
            <filter val="000159-2019-DNCPPEI"/>
            <filter val="000159-2020-DNCPPEI"/>
            <filter val="000159-2021-DNCPPEI"/>
            <filter val="000159-2022-DNCPPEI"/>
            <filter val="000159-2023-CEPLAN-DNCPPEI"/>
            <filter val="000160-2019-DNCPPEI"/>
            <filter val="000160-2020-DNCPPEI"/>
            <filter val="000160-2021-DNCPPEI"/>
            <filter val="000160-2022-DNCPPEI"/>
            <filter val="000160-2023-CEPLAN-DNCPPE"/>
            <filter val="000161-2019-DNCPPEI"/>
            <filter val="000161-2020-DNCPPEI"/>
            <filter val="000161-2021-DNCPPEI"/>
            <filter val="000161-2022-DNCPPEI"/>
            <filter val="000161-2023-DNCPPEI"/>
            <filter val="000162-2019-DNCPPEI"/>
            <filter val="000162-2020-DNCPPEI"/>
            <filter val="000162-2021-DNCPPEI"/>
            <filter val="000162-2022-DNCPPEI"/>
            <filter val="000162-2023-CEPLAN-DNCPPEI"/>
            <filter val="000163-2019-DNCPPEI"/>
            <filter val="000163-2020-DNCPPEI"/>
            <filter val="000163-2021-DNCPPEI"/>
            <filter val="000163-2022-DNCPPEI"/>
            <filter val="000163-2023-CEPLAN-DNCPPE"/>
            <filter val="000164-2019-DNCPPEI"/>
            <filter val="000164-2020-DNCPPEI"/>
            <filter val="000164-2021-DNCPPEI"/>
            <filter val="000164-2022-DNCPPEI"/>
            <filter val="000164-2023-CEPLAN-DNCPPE"/>
            <filter val="000164-2024-CEPLAN-DNCPPEI"/>
            <filter val="000165-2019-DNCPPEI"/>
            <filter val="000165-2020-DNCPPEI"/>
            <filter val="000165-2021-DNCPPEI"/>
            <filter val="000165-2022-DNCPPEI"/>
            <filter val="000165-2023-CEPLAN-DNCPPEI"/>
            <filter val="000166-2019-DNCPPEI"/>
            <filter val="000166-2020-DNCPPEI"/>
            <filter val="000166-2021-DNCPPEI"/>
            <filter val="000166-2022-DNCPPEI"/>
            <filter val="000166-2023-CEPLAN-DNCPPEI"/>
            <filter val="000167-2019-DNCPPEI"/>
            <filter val="000167-2020-DNCPPEI"/>
            <filter val="000167-2021-DNCPPEI"/>
            <filter val="000167-2022-DNCPPEI"/>
            <filter val="000167-2023-CEPLAN-DNCPPEI"/>
            <filter val="000168-2019-DNCPPEI"/>
            <filter val="000168-2020-DNCPPEI"/>
            <filter val="000168-2021-DNCPPEI"/>
            <filter val="000168-2022-DNCPPEI"/>
            <filter val="000168-2023-CEPLAN-DNCPPEI"/>
            <filter val="000169-2019-DNCPPEI"/>
            <filter val="000169-2020-DNCPPEI"/>
            <filter val="000169-2021-DNCPPEI"/>
            <filter val="000169-2022-DNCPPEI"/>
            <filter val="000169-2023-CEPLAN-DNCPPEI"/>
            <filter val="000170-2019-DNCPPEI"/>
            <filter val="000170-2020-DNCPPEI"/>
            <filter val="000170-2021-DNCPPEI"/>
            <filter val="000170-2022-DNCPPEI"/>
            <filter val="000170-2023-CEPLAN-DNCPPEI"/>
            <filter val="000171-2019-DNCPPEI"/>
            <filter val="000171-2020-DNCPPEI"/>
            <filter val="000171-2021-DNCPPEI"/>
            <filter val="000171-2022-DNCPPEI"/>
            <filter val="000171-2023-CEPLAN-DNCPPE"/>
            <filter val="000172-2019-DNCPPEI"/>
            <filter val="000172-2020-DNCPPEI"/>
            <filter val="000172-2021-DNCPPEI"/>
            <filter val="000172-2022-DNCPPEI"/>
            <filter val="000172-2023-CEPLAN-DNCPPE"/>
            <filter val="000173-2019-DNCPPEI"/>
            <filter val="000173-2020-DNCPPEI"/>
            <filter val="000173-2021-DNCPPEI"/>
            <filter val="000173-2022-DNCPPEI"/>
            <filter val="000173-2023-CEPLAN-DNCPPEI"/>
            <filter val="000174-2019-DNCPPEI"/>
            <filter val="000174-2020-DNCPPEI"/>
            <filter val="000174-2021-DNCPPEI"/>
            <filter val="000174-2022-DNCPPEI"/>
            <filter val="000174-2023-CEPLAN-DNCPPE"/>
            <filter val="000175-2019-DNCPPEI"/>
            <filter val="000175-2020-DNCPPEI"/>
            <filter val="000175-2021-DNCPPEI"/>
            <filter val="000175-2022-DNCPPEI"/>
            <filter val="000175-2023-CEPLAN-DNCPPEI"/>
            <filter val="000176-2019-DNCPPEI"/>
            <filter val="000176-2020-DNCPPEI"/>
            <filter val="000176-2021-DNCPPEI"/>
            <filter val="000176-2022-DNCPPEI"/>
            <filter val="000176-2024-CEPLAN-DNCPPEI"/>
            <filter val="000177-2019-DNCPPEI"/>
            <filter val="000177-2020-DNCPPEI"/>
            <filter val="000177-2021-DNCPPEI"/>
            <filter val="000177-2022-DNCPPEI"/>
            <filter val="000177-2023-CEPLAN-DNCPPEI"/>
            <filter val="000177-2025-CEPLAN-DNCPPEI"/>
            <filter val="000178-2019-DNCPPEI"/>
            <filter val="000178-2020-DNCPPEI"/>
            <filter val="000178-2021-DNCPPEI"/>
            <filter val="000178-2022-DNCPPEI"/>
            <filter val="000178-2023-CEPLAN-DNCPPEI"/>
            <filter val="000178-2024-CEPLAN-DNCPPEI"/>
            <filter val="000179-2019-DNCPPEI"/>
            <filter val="000179-2020-DNCPPEI"/>
            <filter val="000179-2021-DNCPPEI"/>
            <filter val="000179-2022-DNCPPEI"/>
            <filter val="000179-2023-CEPLAN-DNCPPEI"/>
            <filter val="000179-2024-CEPLAN-DNCPPEI"/>
            <filter val="000180-2019-DNCPPEI"/>
            <filter val="000180-2020-DNCPPEI"/>
            <filter val="000180-2021-DNCPPEI"/>
            <filter val="000180-2022-DNCPPEI"/>
            <filter val="000181-2019-DNCPPEI"/>
            <filter val="000181-2020-DNCPPEI"/>
            <filter val="000181-2021-DNCPPEI"/>
            <filter val="000181-2022-DNCPPEI"/>
            <filter val="000181-2023-CEPLAN-DNCPPEI"/>
            <filter val="000182-2019-DNCPPEI"/>
            <filter val="000182-2020-DNCPPEI"/>
            <filter val="000182-2021-DNCPPEI"/>
            <filter val="000182-2022-DNCPPEI"/>
            <filter val="000182-2023-CEPLAN-DNCPPEI"/>
            <filter val="000183-2019-DNCPPEI"/>
            <filter val="000183-2020-DNCPPEI"/>
            <filter val="000183-2021-DNCPPEI"/>
            <filter val="000183-2022-DNCPPEI"/>
            <filter val="000184-2019-DNCPPEI"/>
            <filter val="000184-2020-DNCPPEI"/>
            <filter val="000184-2021-DNCPPEI"/>
            <filter val="000184-2022-DNCPPEI"/>
            <filter val="000184-2023-CEPLAN-DNCPPEI"/>
            <filter val="000185-2019-DNCPPEI"/>
            <filter val="000185-2020-DNCPPEI"/>
            <filter val="000185-2021-DNCPPEI"/>
            <filter val="000185-2022-DNCPPEI"/>
            <filter val="000185-2024-CEPLAN-DNCPPEI"/>
            <filter val="000186-2019-DNCPPEI"/>
            <filter val="000186-2020-DNCPPEI"/>
            <filter val="000186-2021-DNCPPEI"/>
            <filter val="000186-2022-DNCPPEI"/>
            <filter val="000186-2023-CEPLAN-DNCPPEI"/>
            <filter val="000187-2019-DNCPPEI"/>
            <filter val="000187-2020-DNCPPEI"/>
            <filter val="000187-2021-DNCPPEI"/>
            <filter val="000187-2022-DNCPPEI"/>
            <filter val="000187-2023-DNCPPEI"/>
            <filter val="000188-2019-DNCPPEI"/>
            <filter val="000188-2020-DNCPPEI"/>
            <filter val="000188-2021-DNCPPEI"/>
            <filter val="000188-2022-DNCPPEI"/>
            <filter val="000188-2023-CEPLAN-DNCPPEI"/>
            <filter val="000189-2019-DNCPPEI"/>
            <filter val="000189-2020-DNCPPEI"/>
            <filter val="000189-2021-DNCPPEI"/>
            <filter val="000189-2022-DNCPPEI"/>
            <filter val="000189-2023-CEPLAN-DNCPPEI"/>
            <filter val="000190-2019-DNCPPEI"/>
            <filter val="000190-2020-DNCPPEI"/>
            <filter val="000190-2021-DNCPPEI"/>
            <filter val="000190-2022-DNCPPEI"/>
            <filter val="000190-2023-DNCPPEI"/>
            <filter val="000191-2019-DNCPPEI"/>
            <filter val="000191-2020-DNCPPEI"/>
            <filter val="000191-2021-DNCPPEI"/>
            <filter val="000191-2022-DNCPPEI"/>
            <filter val="000191-2023-CEPLAN-DNCPPEI"/>
            <filter val="00019-2023-CEPLAN-DNCPPEI 6"/>
            <filter val="000192-2019-DNCPPEI"/>
            <filter val="000192-2020-DNCPPEI"/>
            <filter val="000192-2021-DNCPPEI"/>
            <filter val="000192-2022-DNCPPEI"/>
            <filter val="000192-2023-CEPLAN-DNCPPEI"/>
            <filter val="000193-2019-DNCPPEI"/>
            <filter val="000193-2020-DNCPPEI"/>
            <filter val="000193-2021-DNCPPEI"/>
            <filter val="000193-2022-DNCPPEI"/>
            <filter val="000193-2023-CEPLAN-DNCPPEI"/>
            <filter val="000194-2019-DNCPPEI"/>
            <filter val="000194-2020-DNCPPEI"/>
            <filter val="000194-2021-DNCPPEI"/>
            <filter val="000194-2022-DNCPPEI"/>
            <filter val="000194-2023-CEPLAN-DNCPPEI"/>
            <filter val="000194-2024-CEPLAN-DNCPPEI"/>
            <filter val="000195-2019-DNCPPEI"/>
            <filter val="000195-2020-DNCPPEI"/>
            <filter val="000195-2021-DNCPPEI"/>
            <filter val="000195-2022-DNCPPEI"/>
            <filter val="000195-2023-CEPLAN-DNCPPEI"/>
            <filter val="000196-2019-DNCPPEI"/>
            <filter val="000196-2020-DNCPPEI"/>
            <filter val="000196-2021-DNCPPEI"/>
            <filter val="000196-2022-DNCPPEI"/>
            <filter val="000197-2019-DNCPPEI"/>
            <filter val="000197-2020-DNCPPEI"/>
            <filter val="000197-2021-DNCPPEI"/>
            <filter val="000197-2022-DNCPPEI"/>
            <filter val="000198-2019-DNCPPEI"/>
            <filter val="000198-2020-DNCPPEI"/>
            <filter val="000198-2021-DNCPPEI"/>
            <filter val="000198-2022-DNCPPEI"/>
            <filter val="000198-2023-CEPLAN-DNCPPEI"/>
            <filter val="000199-2019-DNCPPEI"/>
            <filter val="000199-2020-DNCPPEI"/>
            <filter val="000199-2021-DNCPPEI"/>
            <filter val="000199-2022-DNCPPEI"/>
            <filter val="000199-2023-CEPLAN-DNCPPEI"/>
            <filter val="000200-2019-DNCPPEI"/>
            <filter val="000200-2020-DNCPPEI"/>
            <filter val="000200-2021-DNCPPEI"/>
            <filter val="000200-2022-DNCPPEI"/>
            <filter val="000200-2023-CEPLAN-DNCPPEI"/>
            <filter val="000201-2019-DNCPPEI"/>
            <filter val="000201-2020-DNCPPEI"/>
            <filter val="000201-2021-DNCPPEI"/>
            <filter val="000201-2022-DNCPPEI"/>
            <filter val="000201-2023-CEPLAN-DNCPPEI"/>
            <filter val="000202-2019-DNCPPEI"/>
            <filter val="000202-2020-DNCPPEI"/>
            <filter val="000202-2021-DNCPPEI"/>
            <filter val="000202-2022-DNCPPEI"/>
            <filter val="000202-2023-CEPLAN-DNCPPEI"/>
            <filter val="000203-2019-DNCPPEI"/>
            <filter val="000203-2020-DNCPPEI"/>
            <filter val="000203-2021-DNCPPEI"/>
            <filter val="000203-2022-DNCPPEI"/>
            <filter val="000204-2019-DNCPPEI"/>
            <filter val="000204-2020-DNCPPEI"/>
            <filter val="000204-2021-DNCPPEI"/>
            <filter val="000204-2022-DNCPPEI"/>
            <filter val="000204-2023-CEPLAN-DNCPPEI"/>
            <filter val="000205-2019-DNCPPEI"/>
            <filter val="000205-2020-DNCPPEI"/>
            <filter val="000205-2021-DNCPPEI"/>
            <filter val="000205-2022-DNCPPEI"/>
            <filter val="000206-2019-DNCPPEI"/>
            <filter val="000206-2020-DNCPPEI"/>
            <filter val="000206-2021-DNCPPEI"/>
            <filter val="000206-2022-DNCPPEI"/>
            <filter val="000207-2019-DNCPPEI"/>
            <filter val="000207-2020-DNCPPEI"/>
            <filter val="000207-2021-DNCPPEI"/>
            <filter val="000207-2022-DNCPPEI"/>
            <filter val="000207-2023-CEPLAN-DNCPPEI"/>
            <filter val="000208-2019-DNCPPEI"/>
            <filter val="000208-2020-DNCPPEI"/>
            <filter val="000208-2021-DNCPPEI"/>
            <filter val="000208-2022-DNCPPEI"/>
            <filter val="000208-2023-DNCPPEI"/>
            <filter val="000209-2019-DNCPPEI"/>
            <filter val="000209-2020-DNCPPEI"/>
            <filter val="000209-2021-DNCPPEI"/>
            <filter val="000209-2022-DNCPPEI"/>
            <filter val="000209-2023-CEPLAN-DNCPPEI"/>
            <filter val="000210-2019-DNCPPEI"/>
            <filter val="000210-2020-DNCPPEI"/>
            <filter val="000210-2021-DNCPPEI"/>
            <filter val="000210-2022-DNCPPEI"/>
            <filter val="000210-2023-CEPLAN-DNCPPEI"/>
            <filter val="000211-2019-DNCPPEI"/>
            <filter val="000211-2020-DNCPPEI"/>
            <filter val="000211-2021-DNCPPEI"/>
            <filter val="000211-2022-DNCPPEI"/>
            <filter val="000211-2023-DNCPPEI"/>
            <filter val="000211-2024-CEPLAN-DNCPPEI"/>
            <filter val="000212-2019-DNCPPEI"/>
            <filter val="000212-2020-DNCPPEI"/>
            <filter val="000212-2021-DNCPPEI"/>
            <filter val="000212-2022-DNCPPEI"/>
            <filter val="000212-2023-CEPLAN-DNCPPEI"/>
            <filter val="000213-2019-DNCPPEI"/>
            <filter val="000213-2020-DNCPPEI"/>
            <filter val="000213-2021-DNCPPEI"/>
            <filter val="000213-2022-DNCPPEI"/>
            <filter val="000213-2023-CEPLAN-DNCPPEI"/>
            <filter val="000213-2024-CEPLAN-DNCPPEI"/>
            <filter val="000214-2019-DNCPPEI"/>
            <filter val="000214-2020-DNCPPEI"/>
            <filter val="000214-2021-DNCPPEI"/>
            <filter val="000214-2022-DNCPPEI"/>
            <filter val="000214-2023-DNCPPEI"/>
            <filter val="000214-2024-CEPLAN-DNCPPEI"/>
            <filter val="000215-2019-DNCPPEI"/>
            <filter val="000215-2020-DNCPPEI"/>
            <filter val="000215-2021-DNCPPEI"/>
            <filter val="000215-2022-DNCPPEI"/>
            <filter val="000216-2019-DNCPPEI"/>
            <filter val="000216-2020-DNCPPEI"/>
            <filter val="000216-2021-DNCPPEI"/>
            <filter val="000216-2022-DNCPPEI"/>
            <filter val="000217-2019-DNCPPEI"/>
            <filter val="000217-2020-DNCPPEI"/>
            <filter val="000217-2021-DNCPPEI"/>
            <filter val="000217-2022-DNCPPEI"/>
            <filter val="000217-2023-CEPLAN-DNCPPEI"/>
            <filter val="000217-2024-CEPLAN-DNCPPEI"/>
            <filter val="000218-2019-DNCPPEI"/>
            <filter val="000218-2020-DNCPPEI"/>
            <filter val="000218-2021-DNCPPEI"/>
            <filter val="000218-2022-DNCPPEI"/>
            <filter val="000218-2023-CEPLAN-DNCPPEI"/>
            <filter val="000219-2019-DNCPPEI"/>
            <filter val="000219-2020-DNCPPEI"/>
            <filter val="000219-2021-DNCPPEI"/>
            <filter val="000219-2022-DNCPPEI"/>
            <filter val="000219-2023-CEPLAN-DNCPPEI"/>
            <filter val="000219-2024-CEPLAN-DNCPPEI"/>
            <filter val="000220-2019-DNCPPEI"/>
            <filter val="000220-2020-DNCPPEI"/>
            <filter val="000220-2021-DNCPPEI"/>
            <filter val="000220-2022-DNCPPEI"/>
            <filter val="000220-2023-CEPLAN/DNCPPEI"/>
            <filter val="000221-2019-DNCPPEI"/>
            <filter val="000221-2020-DNCPPEI"/>
            <filter val="000221-2021-DNCPPEI"/>
            <filter val="000221-2022-DNCPPEI"/>
            <filter val="000221-2023-DNCPPEI"/>
            <filter val="000222-2019-DNCPPEI"/>
            <filter val="000222-2020-CEPLAN-DNCPPEI"/>
            <filter val="000222-2021-DNCPPEI"/>
            <filter val="000222-2022-DNCPPEI"/>
            <filter val="000222-2023-CEPLAN-DNCPPEI"/>
            <filter val="000223-2019-DNCPPEI"/>
            <filter val="000223-2020-DNCPPEI"/>
            <filter val="000223-2021-DNCPPEI"/>
            <filter val="000223-2022-DNCPPEI"/>
            <filter val="000224-2019-DNCPPEI"/>
            <filter val="000224-2020-DNCPPEI"/>
            <filter val="000224-2021-DNCPPEI"/>
            <filter val="000224-2022-DNCPPEI"/>
            <filter val="000225-2019-DNCPPEI"/>
            <filter val="000225-2020-DNCPPEI"/>
            <filter val="000225-2021-DNCPPEI"/>
            <filter val="000225-2022-DNCPPEI"/>
            <filter val="000225-2023-DNCPPEI"/>
            <filter val="000226-2019-DNCPPEI"/>
            <filter val="000226-2020-DNCPPEI"/>
            <filter val="000226-2021-DNCPPEI"/>
            <filter val="000226-2022-DNCPPEI"/>
            <filter val="000226-2023-DNCPPEI"/>
            <filter val="000227-2019-DNCPPEI"/>
            <filter val="000227-2020-DNCPPEI"/>
            <filter val="000227-2021-DNCPPEI"/>
            <filter val="000227-2022-DNCPPEI"/>
            <filter val="000227-2023-CEPLAN-DNCPPEI"/>
            <filter val="000228-2019-DNCPPEI"/>
            <filter val="000228-2020-DNCPPEI"/>
            <filter val="000228-2021-DNCPPEI"/>
            <filter val="000228-2022-DNCPPEI"/>
            <filter val="000228-2024-CEPLAN-DNCPPEI"/>
            <filter val="000229-2019-DNCPPEI"/>
            <filter val="000229-2020-DNCPPEI"/>
            <filter val="000229-2021-DNCPPEI"/>
            <filter val="000229-2022-DNCPPEI"/>
            <filter val="000229-2023-DNCPPEI"/>
            <filter val="000230-2019-DNCPPEI"/>
            <filter val="000230-2020-DNCPPEI"/>
            <filter val="000230-2021-DNCPPEI"/>
            <filter val="000230-2022-DNCPPEI"/>
            <filter val="000230-2023-CEPLAN-DNCPPEI"/>
            <filter val="000231-2019-DNCPPEI"/>
            <filter val="000231-2020-DNCPPEI"/>
            <filter val="000231-2021-DNCPPEI"/>
            <filter val="000231-2022-DNCPPEI"/>
            <filter val="000231-2023-CEPLAN-DNCPPEI"/>
            <filter val="000232-2019-DNCPPEI"/>
            <filter val="000232-2020-DNCPPEI"/>
            <filter val="000232-2021-DNCPPEI"/>
            <filter val="000232-2022-DNCPPEI"/>
            <filter val="000232-2023-CEPLAN-DNCPPEI"/>
            <filter val="000233-2019-DNCPPEI"/>
            <filter val="000233-2020-DNCPPEI"/>
            <filter val="000233-2021-DNCPPEI"/>
            <filter val="000233-2022-DNCPPEI"/>
            <filter val="000233-2023-CEPLAN-DNCPPEI"/>
            <filter val="000233-2024-CEPLAN-DNCPPEI"/>
            <filter val="000234-2019-DNCPPEI"/>
            <filter val="000234-2020-DNCPPEI"/>
            <filter val="000234-2021-DNCPPEI"/>
            <filter val="000234-2022-DNCPPEI"/>
            <filter val="000235-2020-DNCPPEI"/>
            <filter val="000235-2021-DNCPPEI"/>
            <filter val="000235-2022-DNCPPEI"/>
            <filter val="000235-2023-CEPLAN-DNCPPEI"/>
            <filter val="000235-2024-CEPLAN-DNCPPEI"/>
            <filter val="000236-2019-DNCPPEI"/>
            <filter val="000236-2020-DNCPPEI"/>
            <filter val="000236-2021-DNCPPEI"/>
            <filter val="000236-2022-DNCPPEI"/>
            <filter val="000236-2023-CEPLAN/DNCPPEI"/>
            <filter val="000237-2019-DNCPPEI"/>
            <filter val="000237-2020-DNCPPEI"/>
            <filter val="000237-2021-DNCPPEI"/>
            <filter val="000237-2022-DNCPPEI"/>
            <filter val="000237-2023-CEPLAN-DNCPPEI"/>
            <filter val="000237-2024-CEPLAN-DNCPPEI"/>
            <filter val="000238-2019-DNCPPEI"/>
            <filter val="000238-2020-DNCPPEI"/>
            <filter val="000238-2021-DNCPPEI"/>
            <filter val="000238-2022-DNCPPEI"/>
            <filter val="000238-2023-CEPLAN-DNCPPEI"/>
            <filter val="000239-2019-DNCPPEI"/>
            <filter val="000239-2020-DNCPPEI"/>
            <filter val="000239-2021-DNCPPEI"/>
            <filter val="000239-2022-DNCPPEI"/>
            <filter val="000239-2023-CEPLAN-DNCPPEI"/>
            <filter val="000240-2019-DNCPPEI"/>
            <filter val="000240-2020-CEPLAN-DNCPPEI"/>
            <filter val="000240-2021-DNCPPEI"/>
            <filter val="000240-2022-DNCPPEI"/>
            <filter val="000240-2023-CEPLAN-DNCPPEI"/>
            <filter val="000240-2024-CEPLAN-DNCPPEI"/>
            <filter val="000241-2019-DNCPPEI"/>
            <filter val="000241-2020-DNCPPEI"/>
            <filter val="000241-2021-DNCPPEI"/>
            <filter val="000241-2022-DNCPPEI"/>
            <filter val="000241-2023-CEPLAN-DNCPPEI"/>
            <filter val="000241-2024-CEPLAN-DNCPPEI"/>
            <filter val="000242-2019-DNCPPEI"/>
            <filter val="000242-2020-DNCPPEI"/>
            <filter val="000242-2021-DNCPPEI"/>
            <filter val="000242-2022-DNCPPEI"/>
            <filter val="000242-2023-CEPLAN-DNCPPEI"/>
            <filter val="000243-2019-DNCPPEI"/>
            <filter val="000243-2020-DNCPPEI"/>
            <filter val="000243-2021-DNCPPEI"/>
            <filter val="000243-2022-DNCPPEI"/>
            <filter val="000243-2023-CEPLAN-DNCPPEI"/>
            <filter val="000244-2019-DNCPPEI"/>
            <filter val="000244-2020-DNCPPEI"/>
            <filter val="000244-2021-DNCPPEI"/>
            <filter val="000244-2022-DNCPPEI"/>
            <filter val="000244-2025-CEPLAN-DNCPPEI"/>
            <filter val="000245-2020-DNCPPEI"/>
            <filter val="000245-2021-DNCPPEI"/>
            <filter val="000245-2022-DNCPPEI"/>
            <filter val="000246-2020-DNCPPEI"/>
            <filter val="000246-2021-DNCPPEI"/>
            <filter val="000246-2022-DNCPPEI"/>
            <filter val="000246-2023-CEPLAN-DNCPPEI"/>
            <filter val="000246-2024-CEPLAN-DNCPPEI"/>
            <filter val="000247-2020-DNCPPEI"/>
            <filter val="000247-2021-DNCPPEI"/>
            <filter val="000247-2022-DNCPPEI"/>
            <filter val="000247-2023-CEPLAN-DNCPPEI"/>
            <filter val="000248-2020-DNCPPEI"/>
            <filter val="000248-2021-DNCPPEI"/>
            <filter val="000248-2022-DNCPPEI"/>
            <filter val="000248-2023-CEPLAN-DNCPPEI"/>
            <filter val="000249-2020-DNCPPEI"/>
            <filter val="000249-2021-DNCPPEI"/>
            <filter val="000249-2022-DNCPPEI"/>
            <filter val="000249-2024-CEPLAN-DNCPPEI"/>
            <filter val="000250-2020-DNCPPEI"/>
            <filter val="000250-2021-DNCPPEI"/>
            <filter val="000250-2022-DNCPPEI"/>
            <filter val="000250-2023-CEPLAN/DNCPPEI"/>
            <filter val="000250-2024-CEPLAN-DNCPPEI"/>
            <filter val="000251-2020-DNCPPEI"/>
            <filter val="000251-2021-DNCPPEI"/>
            <filter val="000251-2022-DNCPPEI"/>
            <filter val="000251-2023-CEPLAN-DNCPPEI"/>
            <filter val="000251-2024-CEPLAN-DNCPPEI"/>
            <filter val="000252-2020-DNCPPEI"/>
            <filter val="000252-2021-DNCPPEI"/>
            <filter val="000252-2022-DNCPPEI"/>
            <filter val="000252-2023-CEPLAN-DNCPPEI"/>
            <filter val="000253-2020-DNCPPEI"/>
            <filter val="000253-2021-DNCPPEI"/>
            <filter val="000253-2022-DNCPPEI"/>
            <filter val="000253-2023-CEPLAN-DNCPPEI"/>
            <filter val="000254-2020-DNCPPEI"/>
            <filter val="000254-2021-DNCPPEI"/>
            <filter val="000254-2022-DNCPPEI"/>
            <filter val="000254-2023-CEPLAN-DNCPPEI"/>
            <filter val="000254-2024-CEPLAN-DNCPPEI"/>
            <filter val="000255-2020-DNCPPEI"/>
            <filter val="000255-2021-DNCPPEI"/>
            <filter val="000255-2022-DNCPPEI"/>
            <filter val="000255-2023-CEPLAN-DNCPPEI"/>
            <filter val="000255-2024-CEPLAN-DNCPPEI"/>
            <filter val="000255-2025-CEPLAN-DNCPPEI"/>
            <filter val="000256-2020-DNCPPEI"/>
            <filter val="000256-2021-DNCPPEI"/>
            <filter val="000256-2022-DNCPPEI"/>
            <filter val="000256-2023-CEPLAN-DNCPPEI"/>
            <filter val="000256-2025-CEPLAN-DNCPPEI"/>
            <filter val="000257-2020-DNCPPEI"/>
            <filter val="000257-2021-DNCPPEI"/>
            <filter val="000257-2022-DNCPPEI"/>
            <filter val="000257-2023-CEPLAN-DNCPPEI"/>
            <filter val="000258-2020-DNCPPEI"/>
            <filter val="000258-2021-DNCPPEI"/>
            <filter val="000258-2022-DNCPPEI"/>
            <filter val="000259-2020-DNCPPEI"/>
            <filter val="000259-2021-DNCPPEI"/>
            <filter val="000259-2022-CEPLAN-DNCPPEI"/>
            <filter val="000259-2023-CEPLAN-DNCPPEI"/>
            <filter val="000260-2020-DNCPPEI"/>
            <filter val="000260-2021-DNCPPEI"/>
            <filter val="000260-2022-DNCPPEI"/>
            <filter val="000260-2023-CEPLAN-DNCPPEI"/>
            <filter val="000261-2020-DNCPPEI"/>
            <filter val="000261-2021-DNCPPEI"/>
            <filter val="000261-2022-DNCPPEI"/>
            <filter val="000261-2023-CEPLAN-DNCPPEI"/>
            <filter val="000262-2020-DNCPPEI"/>
            <filter val="000262-2021-DNCPPEI"/>
            <filter val="000262-2022-DNCPPEI"/>
            <filter val="000263-2020-DNCPPEI"/>
            <filter val="000263-2021-DNCPPEI"/>
            <filter val="000263-2022-DNCPPEI"/>
            <filter val="000263-2023-CEPLAN-DNCPPEI"/>
            <filter val="000264-2020-DNCPPEI"/>
            <filter val="000264-2021-DNCPPEI"/>
            <filter val="000264-2022-DNCPPEI"/>
            <filter val="000264-2023-CEPLAN-DNCPPEI"/>
            <filter val="000265-2022-DNCPPEI"/>
            <filter val="000265-2023-CEPLAN-DNCPPEI"/>
            <filter val="000266-2022-DNCPPEI"/>
            <filter val="000266-2023-CEPLAN-DNCPPEI"/>
            <filter val="000267-2022-DNCPPEI"/>
            <filter val="000267-2023-CEPLAN-DNCPPEI"/>
            <filter val="000268-2022-DNCPPEI"/>
            <filter val="000268-2023-CEPLAN-DNCPPEI"/>
            <filter val="000269-2022-DNCPPEI"/>
            <filter val="000269-2023-CEPLAN/DNCPPEI"/>
            <filter val="000270-2022-DNCPPEI"/>
            <filter val="000271-2022-DNCPPEI"/>
            <filter val="000271-2023-CEPLAN-DNCPPEI"/>
            <filter val="000272-2022-DNCPPEI"/>
            <filter val="000272-2023-CEPLAN-DNCPPEI"/>
            <filter val="000273-2022-DNCPPEI"/>
            <filter val="000273-2023-CEPLAN-DNCPPEI"/>
            <filter val="000274-2022-DNCPPEI"/>
            <filter val="000274-2023-CEPLAN-DNCPPEI"/>
            <filter val="000274-2024-CEPLAN-DNCPPEI"/>
            <filter val="000275-2022-DNCPPEI"/>
            <filter val="000275-2023-CEPLAN-DNCPPEI"/>
            <filter val="000275-2024-CEPLAN-DNCPPEI"/>
            <filter val="000276-2022-DNCPPEI"/>
            <filter val="000276-2023-CEPLAN/DNCP-PEI"/>
            <filter val="000277-2022-DNCPPEI"/>
            <filter val="000277-2023-CEPLAN-DNCPPEI"/>
            <filter val="000278-2022-DNCPPEI"/>
            <filter val="000278-2023-CEPLAN-DNCPPEI"/>
            <filter val="000279-2022-DNCPPEI"/>
            <filter val="000279-2023-CEPLAN-DNCPPEI"/>
            <filter val="000279-2024-CEPLAN/DNCPPEI"/>
            <filter val="000280-2022-DNCPPEI"/>
            <filter val="000280-2023-CEPLAN-DNCPPEI"/>
            <filter val="000281-2022-DNCPPEI"/>
            <filter val="000281-2023-CEPLAN-DNCPPEI"/>
            <filter val="000281-2024-CEPLAN-DNCPPEI"/>
            <filter val="000282-2022-DNCPPEI"/>
            <filter val="000282-2023-CEPLAN-DNCPPEI"/>
            <filter val="000283-2022-DNCPPEI"/>
            <filter val="000283-2023-CEPLAN-DNCPPEI"/>
            <filter val="000284-2022-DNCPPEI"/>
            <filter val="000284-2023-CEPLAN-DNCPPEI"/>
            <filter val="000285-2022-DNCPPEI"/>
            <filter val="000285-2023-CEPLAN-DNCPPEI"/>
            <filter val="000286-2022-DNCPPEI"/>
            <filter val="000286-2023-CEPLAN-DNCPPEI"/>
            <filter val="000287-2022-DNCPPEI"/>
            <filter val="000287-2023-CEPLAN-DNCPPEI"/>
            <filter val="000288-2022-DNCPPEI"/>
            <filter val="000288-2023-CEPLAN-DNCPPEI"/>
            <filter val="000288-2024-CEPLAN-DNCPPEI"/>
            <filter val="000289-2022-DNCPPEI"/>
            <filter val="000289-2023-CEPLAN-DNCPPEI"/>
            <filter val="000290-2022-DNCPPEI"/>
            <filter val="000290-2023-CEPLAN-DNCPPEI"/>
            <filter val="000291-2022-DNCPPEI"/>
            <filter val="000291-2023-CEPLAN-DNCPPEI"/>
            <filter val="000292-2022-DNCPPEI"/>
            <filter val="000292-2023-CEPLAN-DNCPPEI"/>
            <filter val="000293-2022-DNCPPEI"/>
            <filter val="000293-2023-CEPLAN/DNCP"/>
            <filter val="000293-2024-CEPLAN-DNCPPEI"/>
            <filter val="000294-2022-DNCPPEI"/>
            <filter val="000294-2023-CEPLAN/DNC"/>
            <filter val="000295-2022-DNCPPEI"/>
            <filter val="000295-2023-CEPLAN-DNCPPEI"/>
            <filter val="000295-2024-CEPLAN-DNCPPEI"/>
            <filter val="000296-2022-DNCPPEI"/>
            <filter val="000296-2023-CEPLAN-DNCPPEI"/>
            <filter val="000296-2024-CEPLAN-DNCPPEI"/>
            <filter val="000297-2022-DNCPPEI"/>
            <filter val="000297-2023-CEPLAN-DNCPPEI"/>
            <filter val="000298-2022-DNCPPEI"/>
            <filter val="000298-2023-CEPLAN-DNCPPEI"/>
            <filter val="000299-2022-DNCPPEI"/>
            <filter val="000299-2023-CEPLAN-DNCPPEI"/>
            <filter val="000300-2022-DNCPPEI"/>
            <filter val="000300-2023-CEPLAN-DNCPPEI"/>
            <filter val="000300-2024-CEPLAN-DNCPPEI"/>
            <filter val="000301-2024-CEPLAN-DNCPPEI"/>
            <filter val="000302-2023-CEPLAN/DNCPPEI"/>
            <filter val="000302-2024-CEPLAN-DNCPPEI"/>
            <filter val="000303-2023-CEPLAN-DNCPPEI"/>
            <filter val="000304-2023-CEPLAN-DNCPPEI"/>
            <filter val="000304-2024-CEPLAN-DNCPPEI"/>
            <filter val="000305-2023-CEPLAN-DNCPPEI"/>
            <filter val="000305-2024-DNCPPEI"/>
            <filter val="000305-2025-CEPLAN-DNCPPEI"/>
            <filter val="000306-2023-CEPLAN/DNCPPEI"/>
            <filter val="000306-2024-CEPLAN-DNCPPEI"/>
            <filter val="000307-2023-CEPLAN-DNCPPEI"/>
            <filter val="000308-2023-DNCPPEI"/>
            <filter val="000309-2023-CEPLAN-DNCPPEI"/>
            <filter val="000310-2023-CEPLAN-DNCPPEI"/>
            <filter val="000310-2024-DNCPPEI"/>
            <filter val="000311-2023-CEPLAN-DNCPPEI"/>
            <filter val="000312-2023-CEPLAN-DNCPPEI"/>
            <filter val="000312-2024-CEPLAN-DNCPPEI"/>
            <filter val="000314-2023-CEPLAN-DNCPPEI"/>
            <filter val="000317-2023-CEPLAN-DNCPPEI"/>
            <filter val="000317-2025-CEPLAN-DNCPPEI"/>
            <filter val="000319-2023-DNCPPEI"/>
            <filter val="000319-2024-CEPLAN-DNCPPEI"/>
            <filter val="000319-2025-CEPLAN-DNCPPEI"/>
            <filter val="000320-2023-CEPLAN-DNCPPEI"/>
            <filter val="000321-2023-CEPLAN-DNCPPEI"/>
            <filter val="000322-2023-DNCPPEI"/>
            <filter val="000323-2023-CEPLAN-DNCPPEI"/>
            <filter val="000324-2023-CEPLAN-DNCPPEI"/>
            <filter val="000325-2023-CEPLAN/DNCPPEI"/>
            <filter val="000325-2024-CEPLAN-DNCPPEI"/>
            <filter val="000326-2023-CEPLAN-DNCPPEI"/>
            <filter val="000327-2023-CEPLAN-DNCPPEI"/>
            <filter val="000327-2025-CEPLAN-DNCPPEI"/>
            <filter val="000328-2023-CEPLAN-DNCPPEI"/>
            <filter val="000329-2023-CEPLAN/DNCPPEI"/>
            <filter val="000330-2023-CEPLAN-DNCPPEI"/>
            <filter val="000331-2023-CEPLAN-DNCPPEI"/>
            <filter val="000332-2023-CEPLAN-DNCPPEI"/>
            <filter val="000332-2024-CEPLAN-DNCPPEI"/>
            <filter val="000333-2023-CEPLAN-DNCPPEI"/>
            <filter val="000334-2023-CEPLAN-DNCPPEI"/>
            <filter val="000335-2023-CEPLAN-DNCPPEI"/>
            <filter val="000336-2023- CEPLAN-DNCPPEI"/>
            <filter val="000337-2023-CEPLAN-DNCPPEI"/>
            <filter val="000338-2023-CEPLAN/DNCPPEI"/>
            <filter val="000339-2023-CEPLAN-DNCPPEI"/>
            <filter val="000339-2024-CEPLAN-DNCPPEI"/>
            <filter val="000340-2023-CEPLAN-DNCPPEI"/>
            <filter val="000341-2023-CEPLAN/DNCPPEI"/>
            <filter val="000342-2023-CEPLAN-DNCPPEI"/>
            <filter val="000343-2023-CEPLAN-DNCPPEI"/>
            <filter val="000344-2023-CEPLAN-DNCPPEI"/>
            <filter val="000345-2023-CEPLAN-DNCPPEI"/>
            <filter val="000345-2024-CEPLAN-DNCPPEI"/>
            <filter val="000346-2023-CEPLAN-DNCPPEI"/>
            <filter val="000346-2024-CEPLAN-DNCPPEI"/>
            <filter val="000347-2023-CEPLAN/DNCPPEI"/>
            <filter val="000348-2023-CEPLAN-DNCPPEI"/>
            <filter val="000349-2023-CEPLAN-DNCPPEI"/>
            <filter val="000349-2024-CEPLAN-DNCPPEI"/>
            <filter val="000350-2023-CEPLAN-DNCPPEI"/>
            <filter val="000350-2024-CEPLAN/DNCPPEI"/>
            <filter val="000351-2023-CEPLAN-DNCPPEI"/>
            <filter val="000352-2023-CEPLAN-DNCPPEI"/>
            <filter val="000353-2023-CEPLAN/DNCPPEI"/>
            <filter val="000353-2025- CEPLAN-DNCPPEI"/>
            <filter val="000354-2023-CEPLAN-DNCPPEI"/>
            <filter val="000355-2023-CEPLAN-DNCPPEI"/>
            <filter val="000356-2023-CEPLAN-DNCPPEI"/>
            <filter val="000356-2024-CEPLAN-DNCPPEI"/>
            <filter val="000357-2023-CEPLAN-DNCPPEI"/>
            <filter val="000357-2025-CEPLAN-DNCPPEI"/>
            <filter val="000358-2023-CEPLAN-DNCPPEI"/>
            <filter val="000359-2023-CEPLAN-DNCPPEI"/>
            <filter val="000360-2023-CEPLAN-DNCPPEI"/>
            <filter val="000361-2023-CEPLAN-DNCPPEI"/>
            <filter val="000362-2023-CEPLAN-DNCPPEI"/>
            <filter val="000363-2023-CEPLAN/DNCPPEI"/>
            <filter val="000364-2023-CEPLAN/DNCPPEI"/>
            <filter val="000364-2024-CEPLAN-DNCPPEI"/>
            <filter val="000365-2023-CEPLAN-DNCPPEI"/>
            <filter val="000366-2023-CEPLAN-DNCPPEI"/>
            <filter val="000367-2023-CEPLAN-DNCPPEI"/>
            <filter val="000368-2023-CEPLAN-DNCPPEI"/>
            <filter val="000369-2023-CEPLAN-DNCPPEI"/>
            <filter val="000370-2023-CEPLAN-DNCPPEI"/>
            <filter val="000372-2023-CEPLAN-DNCPPEI"/>
            <filter val="000373-2023-CEPLAN/DNCPPEI"/>
            <filter val="000374-2023-CEPLAN/DNCPPEI"/>
            <filter val="000375-2023-CEPLAN/DNCPPEI"/>
            <filter val="000376-2023-CEPLAN/DNCPPEI"/>
            <filter val="000377-2023-CEPLAN-DNCPPEI"/>
            <filter val="000378-2023-CEPLAN-DNCPPEI"/>
            <filter val="000382-2024-CEPLAN-DNCPPEI"/>
            <filter val="000388-2024-CEPLAN-DNCPPEI"/>
            <filter val="000389-2024-CEPLAN-DNCPPEI"/>
            <filter val="000400-2024-CEPLAN-DNCPPEI"/>
            <filter val="000408-2024-CEPLAN-DNCPPEI"/>
            <filter val="000444-2024-DNCPPEI"/>
            <filter val="000482-2024-CEPLAN-DNCPPEI"/>
            <filter val="00062-2023- CEPLAN- DNCPPEI"/>
            <filter val="0007-2023-DNCPPEI"/>
            <filter val="00089-2024-CEPLAN-DNCPPEI"/>
            <filter val="001-2017-CEPLAN/DNCP-FI"/>
            <filter val="002-2016-CEPLAN/DNCP-DHC"/>
            <filter val="002-2017-CEPLAN/DNCP-FI"/>
            <filter val="00244-2023-CEPLAN/DNCPPEI"/>
            <filter val="00245-2023-CEPLAN-DNCPPEI"/>
            <filter val="003-2016-CEPLAN/DNCP-DHC"/>
            <filter val="003-2017-CEPLAN/DNCP-FI"/>
            <filter val="00331-2024-CEPLAN/DNCPPEI"/>
            <filter val="003-A-2017-CEPLAN/DNCP-FI"/>
            <filter val="004-2016-CEPLAN/DNCP-DHC"/>
            <filter val="004-2017-CEPLAN/DNCP-FI"/>
            <filter val="005-2016-CEPLAN/DNCP-FI"/>
            <filter val="005-2017-CEPLAN/DNCP-FI"/>
            <filter val="006-2016-CEPLAN/DNCP-FI"/>
            <filter val="006-2017-CEPLAN/DNCP-FI"/>
            <filter val="007-2016-CEPLAN/DNCP-FI"/>
            <filter val="008-2016-CEPLAN/DNCP-FI"/>
            <filter val="008-2017-CEPLAN/DNCP-FI"/>
            <filter val="009-2016-CEPLAN/DNCP-FI"/>
            <filter val="009-2017-CEPLAN/DNCP-FI"/>
            <filter val="010-2016-CEPLAN/DNCP-FI"/>
            <filter val="010-2017-CEPLAN/DNCP-FI"/>
            <filter val="011-2016-CEPLAN/DNCP-FI"/>
            <filter val="011-2017-CEPLAN/DNCP-FI"/>
            <filter val="012-2016-CEPLAN/DNCP-FI"/>
            <filter val="012-2017-CEPLAN/DNCP-FI"/>
            <filter val="013-2016-CEPLAN/DNCP-FI"/>
            <filter val="013-2017-CEPLAN/DNCP-AGT"/>
            <filter val="013-2017-CEPLAN/DNCP-FI"/>
            <filter val="014-2016-CEPLAN/DNCP-FI"/>
            <filter val="014-2017-CEPLAN/DNCP-FI"/>
            <filter val="015-2016-CEPLAN/DNCP-FI"/>
            <filter val="015-2017-CEPLAN/DNCP-FI"/>
            <filter val="016-2016-CEPLAN/DNCP-FI"/>
            <filter val="016-2017-CEPLAN/DNCP-FI"/>
            <filter val="017-2016-CEPLAN/DNCP-FI"/>
            <filter val="017-2017-CEPLAN/DNCP-FI"/>
            <filter val="018-2016-CEPLAN/DNCP-FI"/>
            <filter val="018-2017-CEPLAN/DNCP-FI"/>
            <filter val="019-2016-CEPLAN/DNCP-FI"/>
            <filter val="019-2017-CEPLAN/DNCP-FI"/>
            <filter val="020-2016-CEPLAN/DNCP-FI"/>
            <filter val="021-2016-CEPLAN/DNCP-FI"/>
            <filter val="021-2017-CEPLAN/DNCP-FI"/>
            <filter val="022-2016-CEPLAN/DNCP-FI"/>
            <filter val="022-2017-CEPLAN/DNCP-FI"/>
            <filter val="022-2018-CEPLAN/DNCP-PEI"/>
            <filter val="023-2016-CEPLAN/DNCP-FI"/>
            <filter val="023-2017-CEPLAN/DNCP-FI"/>
            <filter val="024-2016-CEPLAN/DNCP-FI"/>
            <filter val="024-2017-CEPLAN/DNCP-FI"/>
            <filter val="025-2016-CEPLAN/DNCP-FI"/>
            <filter val="025-2017-CEPLAN/DNCP-FI"/>
            <filter val="026-2016-CEPLAN/DNCP-FI"/>
            <filter val="026-2017-CEPLAN/DNCP-FI"/>
            <filter val="027-2016-CEPLAN/DNCP-FI"/>
            <filter val="027-2017-CEPLAN/DNCP-FI"/>
            <filter val="028-2016-CEPLAN/DNCP-FI"/>
            <filter val="028-2017-CEPLAN/DNCP-FI"/>
            <filter val="029-2016-CEPLAN/DNCP-FI"/>
            <filter val="029-2017-CEPLAN/DNCP-FI"/>
            <filter val="030-2016-CEPLAN/DNCP-FI"/>
            <filter val="030-2017-CEPLAN/DNCP-FI"/>
            <filter val="031-2016-CEPLAN/DNCP-FI"/>
            <filter val="031-2017-CEPLAN/DNCP-GPI"/>
            <filter val="032-2016-CEPLAN/DNCP-FI"/>
            <filter val="032-2017-CEPLAN/DNCP-GPI"/>
            <filter val="033-2016-CEPLAN/DNCP-FI"/>
            <filter val="033-2017-CEPLAN/DNCP-GPI"/>
            <filter val="034-2016-CEPLAN/DNCP-FI"/>
            <filter val="034-2017-CEPLAN/DNCP-GPI"/>
            <filter val="035-2016-CEPLAN/DNCP-FI"/>
            <filter val="035-2017-CEPLAN/DNCP-GPI"/>
            <filter val="036-2016-CEPLAN/DNCP-FI"/>
            <filter val="036-2017-CEPLAN/DNCP-GPI"/>
            <filter val="037-2016-CEPLAN/DNCP-FI"/>
            <filter val="037-2017-CEPLAN/DNCP-GPI"/>
            <filter val="038-2016-CEPLAN/DNCP-FI"/>
            <filter val="038-2017-CEPLAN/DNCP-GPI"/>
            <filter val="039-2016-CEPLAN/DNCP-FI"/>
            <filter val="039-2017-CEPLAN/DNCP-GPI"/>
            <filter val="040-2016-CEPLAN/DNCP-FI"/>
            <filter val="040-2017-CEPLAN/DNCP-GPI"/>
            <filter val="041-2016-CEPLAN/DNCP-FI"/>
            <filter val="041-2017-CEPLAN/DNCP-GPI"/>
            <filter val="042-2016-CEPLAN/DNCP-FI"/>
            <filter val="042-2017-CEPLAN/DNCP-GPI"/>
            <filter val="043-2016-CEPLAN/DNCP-FI"/>
            <filter val="043-2017-CEPLAN/DNCP-GPI"/>
            <filter val="044-2016-CEPLAN/DNCP-FI"/>
            <filter val="044-2017-CEPLAN/DNCP-PEI"/>
            <filter val="045-2016-CEPLAN/DNCP-FI"/>
            <filter val="045-2017-CEPLAN/DNCP-PEI"/>
            <filter val="046-2016-CEPLAN/DNCP-FI"/>
            <filter val="046-2017-CEPLAN/DNCP-PEI"/>
            <filter val="047-2016-CEPLAN/DNCP-FI"/>
            <filter val="047-2017-CEPLAN/DNCP-PEI"/>
            <filter val="048-2016-CEPLAN/DNCP-FI"/>
            <filter val="048-2017-CEPLAN/DNCP-PEI"/>
            <filter val="049-2016-CEPLAN/DNCP-FI"/>
            <filter val="049-2017-CEPLAN/DNCP-PEI"/>
            <filter val="050-2016-CEPLAN/DNCP-FI"/>
            <filter val="050-2017-CEPLAN/DNCP-PEI"/>
            <filter val="051-2016-CEPLAN/DNCP-FI"/>
            <filter val="051-2017-CEPLAN/DNCP-PEI"/>
            <filter val="052-2016-CEPLAN/DNCP-FI"/>
            <filter val="052-2017-CEPLAN/DNCP-PEI"/>
            <filter val="053-2016-CEPLAN/DNCP-FI"/>
            <filter val="053-2017-CEPLAN/DNCP-PEI"/>
            <filter val="054-2016-CEPLAN/DNCP-FI"/>
            <filter val="054-2017-CEPLAN/DNCP-PEI"/>
            <filter val="055-2016-CEPLAN/DNCP-FI"/>
            <filter val="055-2017-CEPLAN/DNCP-PEI"/>
            <filter val="056-2016-CEPLAN/DNCP-FI"/>
            <filter val="056-2017-CEPLAN/DNCP-PEI"/>
            <filter val="057-2016-CEPLAN/DNCP-FI"/>
            <filter val="057-2017-CEPLAN/DNCP-PEI"/>
            <filter val="058-2016-CEPLAN/DNCP-FI"/>
            <filter val="058-2017-CEPLAN/DNCP-PEI"/>
            <filter val="059-2016-CEPLAN/DNCP-FI"/>
            <filter val="059-2017-CEPLAN/DNCP-PEI"/>
            <filter val="060-2017-CEPLAN/DNCP-PEI"/>
            <filter val="061-2017-CEPLAN/DNCP-PEI"/>
            <filter val="062-2017-CEPLAN/DNCP-PEI"/>
            <filter val="063-2017-CEPLAN/DNCP-PEI"/>
            <filter val="064-2017-CEPLAN/DNCP-PEI"/>
            <filter val="065-2017-CEPLAN/DNCP-PEI"/>
            <filter val="066-2017-CEPLAN/DNCP-PEI"/>
            <filter val="067-2017-CEPLAN/DNCP-PEI"/>
            <filter val="068-2017-CEPLAN/DNCP-PEI"/>
            <filter val="069-2017-CEPLAN/DNCP-PEI"/>
            <filter val="070-2017-CEPLAN/DNCP-PEI"/>
            <filter val="071-2017-CEPLAN/DNCP-PEI"/>
            <filter val="072-2017-CEPLAN/DNCP-PEI"/>
            <filter val="073-2017-CEPLAN/DNCP-PEI"/>
            <filter val="074-2017-CEPLAN/DNCP-PEI"/>
            <filter val="075-2017-CEPLAN/DNCP-PEI"/>
            <filter val="076-2017-CEPLAN/DNCP-PEI"/>
            <filter val="077-2017-CEPLAN/DNCP-PEI"/>
            <filter val="078-2017-CEPLAN/DNCP-PEI"/>
            <filter val="079-2017-CEPLAN/DNCP-PEI"/>
            <filter val="080-2017-CEPLAN/DNCP-PEI"/>
            <filter val="081-2017-CEPLAN/DNCP-PEI"/>
            <filter val="082-2017-CEPLAN/DNCP-PEI"/>
            <filter val="083-2017-CEPLAN/DNCP-PEI"/>
            <filter val="084-2017-CEPLAN/DNCP-PEI"/>
            <filter val="085-2017-CEPLAN/DNCP-PEI"/>
            <filter val="086-2017-CEPLAN/DNCP-PEI"/>
            <filter val="087-2017-CEPLAN/DNCP-PEI"/>
            <filter val="088-2017-CEPLAN/DNCP-PEI"/>
            <filter val="089-2017-CEPLAN/DNCP-PEI"/>
            <filter val="090-2017-CEPLAN/DNCP-PEI"/>
            <filter val="091-2017-CEPLAN/DNCP-PEI"/>
            <filter val="092-2017-CEPLAN/DNCP-PEI"/>
            <filter val="093-2017-CEPLAN/DNCP-PEI"/>
            <filter val="094-2017-CEPLAN/DNCP-PEI"/>
            <filter val="095-2017-CEPLAN/DNCP-PEI"/>
            <filter val="096-2017-CEPLAN/DNCP-PEI"/>
            <filter val="228-2023-CEPLAN-DNCPPEI"/>
            <filter val="D000018-2023-CEPLAN-DNCPPEI"/>
            <filter val="D000019-2023-CEPLAN-DNCPPEI"/>
            <filter val="D000034-2023-CEPLAN-DNCPPEI"/>
            <filter val="D000035-2023-CEPLAN-DNCPPEI"/>
            <filter val="D000039-2023-CEPLAN-DNCPPEI"/>
            <filter val="D000041-2023-CEPLAN-DNCPPEI"/>
            <filter val="D000042-2023-CEPLAN-DNCPPEI"/>
            <filter val="D000043-2023-CEPLAN-DNCPPEI"/>
            <filter val="D000050-2023-CEPLAN-DNCPPEI"/>
            <filter val="D000051-2023-CEPLAN-DNCPPEI"/>
            <filter val="D000055-2023-CEPLAN-DNCPPEI"/>
            <filter val="D000071-2023-CEPLAN-DNCPPEI"/>
            <filter val="D000072-2023-CEPLAN-DNCPPEI"/>
            <filter val="D000073-2023-CEPLAN-DNCPPEI"/>
            <filter val="D000074-2023-CEPLAN-DNCPPEI"/>
            <filter val="D000075-2023-CEPLAN-DNCPPEI"/>
            <filter val="D000078-2023-CEPLAN-DNCPPEI"/>
            <filter val="D000079-2023-CEPLAN-DNCPPE"/>
            <filter val="D000080-2023-CEPLAN-DNCPPE"/>
            <filter val="D000084-2023-CEPLAN-DNCPPEI"/>
            <filter val="D000091-2023-CEPLAN-DNCPPEI"/>
            <filter val="D000094-2023-CEPLAN-DNCPPEI"/>
            <filter val="D000097-2023-CEPLAN-DNCPPEI"/>
            <filter val="D000100-2023-CEPLAN-DNCPPE"/>
            <filter val="D000104-2023-CEPLAN-DNCPPEI"/>
            <filter val="D000115-2023-CEPLAN-DNCPPEI"/>
            <filter val="D000118-2023-CEPLAN-DNCPPEI"/>
            <filter val="D000131-2023-CEPLAN-DNCPPEI"/>
            <filter val="D000134-2023-CEPLAN-DNCPPEI"/>
            <filter val="D000144-2023-CEPLAN-DNCPPEI"/>
            <filter val="D000145-2023-CEPLAN-DNCPPEI"/>
            <filter val="D000176-2023-CEPLAN-DNCPPE"/>
            <filter val="D000180-2023-CEPLAN-DNCPPEI"/>
            <filter val="D000183-2023-CEPLAN-DNCPPE"/>
            <filter val="D000185-2023-CEPLAN-DNCPPEI"/>
            <filter val="D000197-2023-CEPLAN-DNCPPEI"/>
            <filter val="D000203-2023-CEPLAN/DNCPPEI"/>
            <filter val="D000205-2023-CEPLAN-DNCPPEI"/>
            <filter val="D000206-2023-CEPLAN-DNCPPEI"/>
            <filter val="D000215-2023-CEPLAN-DNCPPEI"/>
            <filter val="D000262-2023-CEPLAN-DNCPPEI"/>
            <filter val="Número de I.T"/>
          </filters>
        </filterColumn>
      </autoFilter>
    </customSheetView>
    <customSheetView guid="{09110101-28E4-48ED-A7EF-AF69F0DF20E6}" filter="1" showAutoFilter="1">
      <pageMargins left="0" right="0" top="0" bottom="0" header="0" footer="0"/>
      <autoFilter ref="A1:AC1957" xr:uid="{6D9C1EE9-B9AE-400D-84B5-D3B8DDB5AA30}"/>
    </customSheetView>
    <customSheetView guid="{AAD2AAE1-9295-441A-96A8-5F1DC4C65CF0}" filter="1" showAutoFilter="1">
      <pageMargins left="0" right="0" top="0" bottom="0" header="0" footer="0"/>
      <autoFilter ref="A1:AC2016" xr:uid="{A99484C3-3673-4CA2-B53D-C6451C88FA9A}"/>
    </customSheetView>
    <customSheetView guid="{7E60E71F-B2BC-4A73-A8CD-0371F731E5B7}" filter="1" showAutoFilter="1">
      <pageMargins left="0" right="0" top="0" bottom="0" header="0" footer="0"/>
      <autoFilter ref="A1:AC1926" xr:uid="{4379842D-2F33-4D0B-8F7C-3F26F84CA6DA}"/>
    </customSheetView>
    <customSheetView guid="{52FB2DD4-CD4B-43A5-93D4-DD9B32330067}" filter="1" showAutoFilter="1">
      <pageMargins left="0" right="0" top="0" bottom="0" header="0" footer="0"/>
      <autoFilter ref="A1:AC2009" xr:uid="{FB8FFB73-C538-4586-BDB7-86D6A199E1E8}"/>
    </customSheetView>
    <customSheetView guid="{8556B7A2-F0D2-45E9-9FC1-CC8C2D97F00F}" filter="1" showAutoFilter="1">
      <pageMargins left="0" right="0" top="0" bottom="0" header="0" footer="0"/>
      <autoFilter ref="A1:AC1926" xr:uid="{BDA1ABE4-A29E-4E16-8C5E-E18AC17A362C}"/>
    </customSheetView>
    <customSheetView guid="{DFE6AD14-2FAA-4854-BEEE-672260A68E60}" filter="1" showAutoFilter="1">
      <pageMargins left="0" right="0" top="0" bottom="0" header="0" footer="0"/>
      <autoFilter ref="A1:AC1926" xr:uid="{D584B9BD-1269-4AAF-B906-3D6C3A154DEF}"/>
    </customSheetView>
    <customSheetView guid="{96017F6A-73C5-4857-9034-0E2850BFAFD5}" filter="1" showAutoFilter="1">
      <pageMargins left="0" right="0" top="0" bottom="0" header="0" footer="0"/>
      <autoFilter ref="A1:AC1926" xr:uid="{2643E1E9-D522-48B3-89C4-E43A75FAFAD3}"/>
    </customSheetView>
    <customSheetView guid="{A48C3CC3-67D7-4B02-883F-63603A43B1AF}" filter="1" showAutoFilter="1">
      <pageMargins left="0" right="0" top="0" bottom="0" header="0" footer="0"/>
      <autoFilter ref="A1:AC1957" xr:uid="{4DABA43B-0F0F-4662-89B8-A5AC95A4B01B}"/>
    </customSheetView>
    <customSheetView guid="{D24A14C0-6BAE-48E7-8BF4-82721E1E756B}" filter="1" showAutoFilter="1">
      <pageMargins left="0" right="0" top="0" bottom="0" header="0" footer="0"/>
      <autoFilter ref="A2:AG1926" xr:uid="{A585981D-1183-4639-A92A-18DD2422B825}">
        <filterColumn colId="0">
          <filters>
            <filter val="2023"/>
            <filter val="2024"/>
            <filter val="2025"/>
          </filters>
        </filterColumn>
      </autoFilter>
    </customSheetView>
    <customSheetView guid="{8A4A75AC-3A79-4666-A5EE-1D5FD8524250}" filter="1" showAutoFilter="1">
      <pageMargins left="0" right="0" top="0" bottom="0" header="0" footer="0"/>
      <autoFilter ref="A1:AC2060" xr:uid="{C3D15E91-2316-4FDD-8A95-16D3D107CF84}"/>
    </customSheetView>
    <customSheetView guid="{A36D57F7-6398-49B4-9275-0B11EF07A77F}" filter="1" showAutoFilter="1">
      <pageMargins left="0" right="0" top="0" bottom="0" header="0" footer="0"/>
      <autoFilter ref="A1:AC1926" xr:uid="{609FAB48-A61C-4660-AC04-52BC4D9EF40E}"/>
    </customSheetView>
    <customSheetView guid="{320928B9-F84F-4EB8-8A1B-33E140FDB2EC}" filter="1" showAutoFilter="1">
      <pageMargins left="0" right="0" top="0" bottom="0" header="0" footer="0"/>
      <autoFilter ref="A1:AC1926" xr:uid="{79442561-C24D-44F6-8F5C-2B03A7DAEF94}"/>
    </customSheetView>
    <customSheetView guid="{0339C539-CC72-4372-B639-0BFDD639AD0E}" filter="1" showAutoFilter="1">
      <pageMargins left="0" right="0" top="0" bottom="0" header="0" footer="0"/>
      <autoFilter ref="A2:AG1926" xr:uid="{CFA06889-5DA1-4575-8E5A-B5BC75522DAA}"/>
    </customSheetView>
    <customSheetView guid="{A5164E3A-F341-40DA-B059-816D01411D8F}" filter="1" showAutoFilter="1">
      <pageMargins left="0" right="0" top="0" bottom="0" header="0" footer="0"/>
      <autoFilter ref="A2:AG1926" xr:uid="{E195F2BC-7704-414C-BFA5-BA44445CB597}"/>
    </customSheetView>
    <customSheetView guid="{203C70FC-885B-4857-8DD7-EA7FBACA3821}" filter="1" showAutoFilter="1">
      <pageMargins left="0" right="0" top="0" bottom="0" header="0" footer="0"/>
      <autoFilter ref="A1:AC1926" xr:uid="{60246082-4044-44D5-9B69-D3EDF51187DE}"/>
    </customSheetView>
    <customSheetView guid="{A0370EE5-4029-4BF1-99A7-992C8035B554}" filter="1" showAutoFilter="1">
      <pageMargins left="0" right="0" top="0" bottom="0" header="0" footer="0"/>
      <autoFilter ref="A1:AC1975" xr:uid="{14C46CF7-CC3F-4B64-8164-4C99983CAE78}"/>
    </customSheetView>
    <customSheetView guid="{9A9C50E2-087C-482F-A50B-D9D02DA5E6AD}" filter="1" showAutoFilter="1">
      <pageMargins left="0" right="0" top="0" bottom="0" header="0" footer="0"/>
      <autoFilter ref="A2:AG1926" xr:uid="{030B24F6-72FB-406D-B4B7-E8B288DAD549}"/>
    </customSheetView>
    <customSheetView guid="{AABFBB9D-F982-496E-9921-33ADCC0258C0}" filter="1" showAutoFilter="1">
      <pageMargins left="0" right="0" top="0" bottom="0" header="0" footer="0"/>
      <autoFilter ref="A1:AC1926" xr:uid="{7D5BE4AE-0E54-4276-8D59-84390C0234F4}"/>
    </customSheetView>
    <customSheetView guid="{9AD007CB-39D5-4F5A-A493-1CBA5CCD184A}" filter="1" showAutoFilter="1">
      <pageMargins left="0" right="0" top="0" bottom="0" header="0" footer="0"/>
      <autoFilter ref="A1:AC2009" xr:uid="{0542B35D-2447-4483-B169-ECD1D768E4A0}"/>
    </customSheetView>
    <customSheetView guid="{21680353-6C54-4816-964B-764BC461EB39}" filter="1" showAutoFilter="1">
      <pageMargins left="0" right="0" top="0" bottom="0" header="0" footer="0"/>
      <autoFilter ref="A2:AG1926" xr:uid="{B8AB76FC-9F9E-4F09-BC63-A2A3F02FC656}"/>
    </customSheetView>
    <customSheetView guid="{76900262-7A33-4F04-A032-3E0E352A6851}" filter="1" showAutoFilter="1">
      <pageMargins left="0" right="0" top="0" bottom="0" header="0" footer="0"/>
      <autoFilter ref="A1:AC1926" xr:uid="{0387AC04-027B-43A4-B276-B7A9D2FE67AD}"/>
    </customSheetView>
    <customSheetView guid="{53D8831E-1DC8-478F-97A1-97B060845610}" filter="1" showAutoFilter="1">
      <pageMargins left="0" right="0" top="0" bottom="0" header="0" footer="0"/>
      <autoFilter ref="A1:AC1927" xr:uid="{964FB47F-6E04-441E-9FA0-B62671E4E9B2}"/>
    </customSheetView>
    <customSheetView guid="{D4E33F04-F86D-46F4-826F-94E75D08BA3E}" filter="1" showAutoFilter="1">
      <pageMargins left="0" right="0" top="0" bottom="0" header="0" footer="0"/>
      <autoFilter ref="A2:AG1926" xr:uid="{0942A3D8-C9E7-4854-9A3F-1B3E9A0F7235}"/>
    </customSheetView>
    <customSheetView guid="{9814C3F4-53B4-4542-8848-BAD4772ACACF}" filter="1" showAutoFilter="1">
      <pageMargins left="0" right="0" top="0" bottom="0" header="0" footer="0"/>
      <autoFilter ref="A2:AG1926" xr:uid="{235893E3-5666-43E4-A848-800AC518B79F}"/>
    </customSheetView>
    <customSheetView guid="{51AC3AEB-5CCE-40F8-B8ED-8C8F6F31BBE6}" filter="1" showAutoFilter="1">
      <pageMargins left="0" right="0" top="0" bottom="0" header="0" footer="0"/>
      <autoFilter ref="A1:AC2009" xr:uid="{8DC9F01A-FA1A-4903-8279-0A1C987AC1B4}"/>
    </customSheetView>
    <customSheetView guid="{8997137E-0298-43CA-B617-5209E1500FBA}" filter="1" showAutoFilter="1">
      <pageMargins left="0" right="0" top="0" bottom="0" header="0" footer="0"/>
      <autoFilter ref="A1:AC1926" xr:uid="{A6E324CB-78BF-4F8B-B188-419966315A3D}"/>
    </customSheetView>
    <customSheetView guid="{19401196-C378-4D48-ACC2-B8AF9A63E0B9}" filter="1" showAutoFilter="1">
      <pageMargins left="0" right="0" top="0" bottom="0" header="0" footer="0"/>
      <autoFilter ref="A2:AG1926" xr:uid="{E710BAC8-248F-4ED5-835E-65FA7FEC73A0}"/>
    </customSheetView>
    <customSheetView guid="{956853AE-A0B7-4FF3-BC6E-CA2FF0F7A0DE}" filter="1" showAutoFilter="1">
      <pageMargins left="0" right="0" top="0" bottom="0" header="0" footer="0"/>
      <autoFilter ref="A1:AC1926" xr:uid="{00B527E2-F63A-45AE-84DC-E2E9C862B385}"/>
    </customSheetView>
    <customSheetView guid="{9EA98B02-93FF-4B0A-82D9-CD1EE42F4EE8}" filter="1" showAutoFilter="1">
      <pageMargins left="0" right="0" top="0" bottom="0" header="0" footer="0"/>
      <autoFilter ref="A1:AC2095" xr:uid="{3CE6A892-94A7-4B1C-9B1A-255C47DE0938}"/>
    </customSheetView>
    <customSheetView guid="{B15AC615-86FB-4F79-A11A-29FEF476D1D9}" filter="1" showAutoFilter="1">
      <pageMargins left="0" right="0" top="0" bottom="0" header="0" footer="0"/>
      <autoFilter ref="A1:AC2079" xr:uid="{1DE81A6C-5E6B-4D4B-A801-92B53539C174}"/>
    </customSheetView>
    <customSheetView guid="{5A2D0EB9-AEA5-4E6A-93A4-76FE045E9665}" filter="1" showAutoFilter="1">
      <pageMargins left="0" right="0" top="0" bottom="0" header="0" footer="0"/>
      <autoFilter ref="A1:AC2089" xr:uid="{B4962D81-B79C-44AA-ABB4-A97763C547B1}"/>
    </customSheetView>
    <customSheetView guid="{F6D689B5-A4BD-472B-99BD-DA27D6F42216}" filter="1" showAutoFilter="1">
      <pageMargins left="0" right="0" top="0" bottom="0" header="0" footer="0"/>
      <autoFilter ref="A1:AC1926" xr:uid="{C913F9C7-7591-4CCE-859A-961416FFCAA7}"/>
    </customSheetView>
    <customSheetView guid="{975F59F1-AB76-43A1-9193-8073F1E5DBB5}" filter="1" showAutoFilter="1">
      <pageMargins left="0" right="0" top="0" bottom="0" header="0" footer="0"/>
      <autoFilter ref="A2:AG1926" xr:uid="{AA68843E-D7BF-4E86-A8B8-C27680881AA7}"/>
    </customSheetView>
    <customSheetView guid="{028EF9DE-D8C5-470C-8A3D-0E72AD63A7F7}" filter="1" showAutoFilter="1">
      <pageMargins left="0" right="0" top="0" bottom="0" header="0" footer="0"/>
      <autoFilter ref="A1:AC1957" xr:uid="{49F10E8F-8AD0-4EBF-AD00-72CA17532509}"/>
    </customSheetView>
    <customSheetView guid="{00B76219-2B58-4D88-8841-1A91BE28AFE0}" filter="1" showAutoFilter="1">
      <pageMargins left="0" right="0" top="0" bottom="0" header="0" footer="0"/>
      <autoFilter ref="A1:AC1926" xr:uid="{16723BCB-70AE-4C65-82FC-A7451A8A4DF3}"/>
    </customSheetView>
    <customSheetView guid="{04841EE7-CD8E-447F-8257-1E94BFF440E7}" filter="1" showAutoFilter="1">
      <pageMargins left="0" right="0" top="0" bottom="0" header="0" footer="0"/>
      <autoFilter ref="A1:AC2009" xr:uid="{8915F1CD-013D-406D-B5A1-AC0E59686D19}"/>
    </customSheetView>
    <customSheetView guid="{5952F132-A496-4326-9877-968D5042BC2B}" filter="1" showAutoFilter="1">
      <pageMargins left="0" right="0" top="0" bottom="0" header="0" footer="0"/>
      <autoFilter ref="A1:AC1957" xr:uid="{7A4FAFFC-BCA4-4C64-A80A-3189A6BE6D6B}"/>
    </customSheetView>
    <customSheetView guid="{247F885F-8734-4D17-91E9-6EDE86E7749E}" filter="1" showAutoFilter="1">
      <pageMargins left="0" right="0" top="0" bottom="0" header="0" footer="0"/>
      <autoFilter ref="A1:AC1926" xr:uid="{65698564-1ADB-44FB-AB64-45C43B2E1A0A}"/>
    </customSheetView>
    <customSheetView guid="{66B27C69-6EBD-4E92-B5B6-FF21C2E8766D}" filter="1" showAutoFilter="1">
      <pageMargins left="0" right="0" top="0" bottom="0" header="0" footer="0"/>
      <autoFilter ref="A1:AC1926" xr:uid="{92BCE954-031E-4926-AE9F-60F67008FD51}"/>
    </customSheetView>
    <customSheetView guid="{C188BB58-589F-4FFF-B37B-9903995D0ED9}" filter="1" showAutoFilter="1">
      <pageMargins left="0" right="0" top="0" bottom="0" header="0" footer="0"/>
      <autoFilter ref="A1:AC2069" xr:uid="{61E34439-0F5A-499B-BCCC-438A24C129DB}"/>
    </customSheetView>
    <customSheetView guid="{05B30CBA-03C8-41D6-9DCD-3B3F614F62FF}" filter="1" showAutoFilter="1">
      <pageMargins left="0" right="0" top="0" bottom="0" header="0" footer="0"/>
      <autoFilter ref="A2:AG1926" xr:uid="{BC9B75A9-6EB4-41DE-BDA7-A69CE7949076}"/>
    </customSheetView>
    <customSheetView guid="{2C9A3455-4E6C-41B4-91A4-D9FF4D582D27}" filter="1" showAutoFilter="1">
      <pageMargins left="0" right="0" top="0" bottom="0" header="0" footer="0"/>
      <autoFilter ref="A1:AC1974" xr:uid="{3E8215B7-7A89-4038-8ED5-69D6BD883438}"/>
    </customSheetView>
    <customSheetView guid="{AD99346B-C01C-4934-BE69-A0DCF7DA609E}" filter="1" showAutoFilter="1">
      <pageMargins left="0" right="0" top="0" bottom="0" header="0" footer="0"/>
      <autoFilter ref="A1:AC1926" xr:uid="{282E8B21-4AD4-49AC-B108-CE884B92AAD0}">
        <filterColumn colId="2">
          <filters>
            <filter val="GR"/>
          </filters>
        </filterColumn>
      </autoFilter>
    </customSheetView>
    <customSheetView guid="{FC162DC3-1E23-4D50-B3E3-A9903A994052}" filter="1" showAutoFilter="1">
      <pageMargins left="0" right="0" top="0" bottom="0" header="0" footer="0"/>
      <autoFilter ref="A1:AC2084" xr:uid="{74F3200C-A61D-4A3A-A375-6C7B3C3467FC}"/>
    </customSheetView>
    <customSheetView guid="{CF2DE1A3-485E-4BEA-82A2-219C4452CC02}" filter="1" showAutoFilter="1">
      <pageMargins left="0" right="0" top="0" bottom="0" header="0" footer="0"/>
      <autoFilter ref="A2:AX2861" xr:uid="{2F1AAA47-C915-434A-A337-F63831C26F54}"/>
    </customSheetView>
    <customSheetView guid="{8A3F8249-199D-4F59-82DF-CDB9BCABBBEF}" filter="1" showAutoFilter="1">
      <pageMargins left="0" right="0" top="0" bottom="0" header="0" footer="0"/>
      <autoFilter ref="A1:AC2072" xr:uid="{69E3C110-D9B6-40C7-819C-737E702F9896}"/>
    </customSheetView>
    <customSheetView guid="{2D4ACF6C-672C-40FD-B0CB-40C2E3D79899}" filter="1" showAutoFilter="1">
      <pageMargins left="0" right="0" top="0" bottom="0" header="0" footer="0"/>
      <autoFilter ref="A1:AC1974" xr:uid="{5FD215AD-9948-4FF5-A753-7DDCEED32FAA}"/>
    </customSheetView>
    <customSheetView guid="{3F955DCC-CCC3-477D-8203-17199D11A9E7}" filter="1" showAutoFilter="1">
      <pageMargins left="0" right="0" top="0" bottom="0" header="0" footer="0"/>
      <autoFilter ref="A1:AC1926" xr:uid="{2B839A9E-BBFB-423D-AB53-A15F409A2243}"/>
    </customSheetView>
    <customSheetView guid="{2CEBD715-9CAB-41F1-B411-59597A64E13F}" filter="1" showAutoFilter="1">
      <pageMargins left="0" right="0" top="0" bottom="0" header="0" footer="0"/>
      <autoFilter ref="A1:AC1974" xr:uid="{F8746304-CB3D-4505-8088-5019653C2D87}"/>
    </customSheetView>
  </customSheetViews>
  <conditionalFormatting sqref="T3130:Z3133 T3136:Z3136 T3138:Z3139 T3140:AE3141 T3142:Z3150 T3151:AE3151 T3152:Z3152 T3154:Z3155 Y3156:Z3156 T3157:Z3164 T3165:AE3218 T3219:Z3219 T3220:AE3293 T3294:Z3294 T3295:AE3298 T3299:Z3301 Z3302:AC3302 T3303:AE3303 Z3304:AC3304 T3305:AE3309 T3310:Z3320 T3321:AE3321 T3322:Z3325 T3326:AA3326 T3327:Z3328 T3329:AC3329 T3330:AE3330 T3331:Z3332 T3333:X3333 Z3333 T3334:Z3334 T3335:AE3335 T3336:Z3337 T3338:AE3340 T3341:W3341 T3342:AC3342 T3343:Z3343 T3347:Z3347 T3351:AE3351 T3359:AE3360 T3361:Z3365 T3366:AE3366 T3367:Z3386 T3387:AE3387 T3388:Z3388 T3389:AE3390 T3391:Z3400 T3401:AE3402 T3403:Z3405 T3406:X3406 Z3406 T3407:Z3413 T3414:AE3414 T3415:Z3417 T3418:AE3418 T3419:Z3430 T3434:Z3434 T3435:AE3436 T3437:Z3439 T3440:AE3440 T3441:Z3441 V3446 X3446 T3447:Z3448 V3449:V3450 X3449:X3450 T3451:AE3451 T3452:Z3453 T3456:Z3456 T3457:AE3457 T3458:AA3459 Z3460:AA3460 T3460:Y3461 Z3461 T3462:AE3462 T3463:Z3464 T3465:AE3465 Z3466:Z3468 T3466:Y3473 Z3469:AA3469 Z3470:Z3473 T3474:AE3475 T3476:Z3477 T3478:AE3478 T3495:AE3496 T3479:Z3491 T3492:AE3492 T3493:Z3494 N3505:N3506 N3509 T3513:Y3518 Y3512 Z3497:Z3518 W3512 T3512:U3512 N3512:N3513 N3515 T3454:AE3455 T3519:AE3520 T3521:Z3521 T3523:Z3526 T3522:AE3522 T3528:Z3528 T3527:AE3527 AD3458:AE3460 T3529:AE3529 N3529:N3530 N3532:N3535 T3530:Z3536 T3538:Z3541 T3537:AE3537 N3537:N3539 T3545:Z3546 T3542:AE3544 T3550:Z3551 T3547:AE3549 N3541:N3549 Z3553:Z3554 T3552:AE3552 N3552 T3553:Y3555 Z3555:AA3555 T3556:AE3556 T3562:Z3563 T3561:AE3561 T3564:AE3564 T3565:Z3565 T3567:Z3567 T3566:AE3566 Z3569 T3568:AE3568 Z3570:AE3570 Z3571:Z3577 T3569:Y3577 T3579:Z3581 T3578:AE3578 T3582:AE3583 T3588:AE3588 T3589:Z3598 T3601:Z3603 T3599:AE3600 T3604:AE3605 T3606:Z3610 T3557:Z3560 T3497:Y3511 T3611:AE3613 T3584:Z3587 T3614:Y3614 T3614:U3616 Z3614:Z3616 Z3618 T3618:U3618 T3617:AE3617 O3618 T3623:Z3623 T3619:AE3622 T3624:AE3627 T3628:Z3630 T3631:AE3633 T3634:Z3639 T3641:Z3643 T3640:AE3640 T3644:AE3644 T3645:Z3647 T3648:AE3648 T3650:AE3650 T3649:Z3649 N3517:N3527 T3651:Z3652 T3653:AE3653 T3654:Z3654 T3656:Z3657 T3655:AE3655 T3658:AE3660 T3661:Z3661 T3663:Z3663 T3662:AE3662 T3666:Z3667 T3664:AE3665 T3668:AE3669 T3670:Z3670 T3671:AE3671 T3672:Z3680 T3681:AE3682 T3683:Z3683 T3685:Z3687 T3684:AE3684 Z3694 T3689:AE3689 T3691:AE3692 V3694 X3694 V3697:Z3697 V3699:Z3699 V3715:AB3715 T3700:AE3700 T3702:Z3702 T3703:AE3704 T3710:AE3711 T3714:AE3714 Z3723:Z4406 T3723:Y4411 T3717:AE3717 N2:N3002 T2:AE3129 T3719:AE3720 M3615:P3615 M3616:O3616 M3614:O3614 N3555:N4411 N3004:N3503 T3431:AE3433">
    <cfRule type="notContainsBlanks" dxfId="53" priority="181">
      <formula>LEN(TRIM(M2))&gt;0</formula>
    </cfRule>
  </conditionalFormatting>
  <conditionalFormatting sqref="T3304:U3304">
    <cfRule type="notContainsBlanks" dxfId="52" priority="66">
      <formula>LEN(TRIM(T3304))&gt;0</formula>
    </cfRule>
  </conditionalFormatting>
  <conditionalFormatting sqref="T3134:AE3135">
    <cfRule type="notContainsBlanks" dxfId="51" priority="77">
      <formula>LEN(TRIM(T3134))&gt;0</formula>
    </cfRule>
  </conditionalFormatting>
  <conditionalFormatting sqref="T3137:AE3137">
    <cfRule type="notContainsBlanks" dxfId="50" priority="76">
      <formula>LEN(TRIM(T3137))&gt;0</formula>
    </cfRule>
  </conditionalFormatting>
  <conditionalFormatting sqref="V3304">
    <cfRule type="notContainsBlanks" dxfId="49" priority="64">
      <formula>LEN(TRIM(V3304))&gt;0</formula>
    </cfRule>
  </conditionalFormatting>
  <conditionalFormatting sqref="W3304">
    <cfRule type="notContainsBlanks" dxfId="48" priority="62">
      <formula>LEN(TRIM(W3304))&gt;0</formula>
    </cfRule>
  </conditionalFormatting>
  <conditionalFormatting sqref="X3304">
    <cfRule type="notContainsBlanks" dxfId="47" priority="63">
      <formula>LEN(TRIM(X3304))&gt;0</formula>
    </cfRule>
  </conditionalFormatting>
  <conditionalFormatting sqref="Y3304">
    <cfRule type="notContainsBlanks" dxfId="46" priority="61">
      <formula>LEN(TRIM(Y3304))&gt;0</formula>
    </cfRule>
  </conditionalFormatting>
  <conditionalFormatting sqref="AA3331">
    <cfRule type="notContainsBlanks" dxfId="45" priority="59">
      <formula>LEN(TRIM(AA3331))&gt;0</formula>
    </cfRule>
  </conditionalFormatting>
  <conditionalFormatting sqref="AA3466">
    <cfRule type="notContainsBlanks" dxfId="44" priority="51">
      <formula>LEN(TRIM(AA3466))&gt;0</formula>
    </cfRule>
  </conditionalFormatting>
  <conditionalFormatting sqref="AD3466">
    <cfRule type="notContainsBlanks" dxfId="43" priority="49">
      <formula>LEN(TRIM(AD3466))&gt;0</formula>
    </cfRule>
  </conditionalFormatting>
  <conditionalFormatting sqref="AD3304:AE3304">
    <cfRule type="notContainsBlanks" dxfId="42" priority="60">
      <formula>LEN(TRIM(AD3304))&gt;0</formula>
    </cfRule>
  </conditionalFormatting>
  <conditionalFormatting sqref="AD3469:AE3469">
    <cfRule type="notContainsBlanks" dxfId="41" priority="47">
      <formula>LEN(TRIM(AD3469))&gt;0</formula>
    </cfRule>
  </conditionalFormatting>
  <conditionalFormatting sqref="AE3466">
    <cfRule type="notContainsBlanks" dxfId="40" priority="50">
      <formula>LEN(TRIM(AE3466))&gt;0</formula>
    </cfRule>
  </conditionalFormatting>
  <conditionalFormatting sqref="N3504">
    <cfRule type="notContainsBlanks" dxfId="39" priority="46">
      <formula>LEN(TRIM(N3504))&gt;0</formula>
    </cfRule>
  </conditionalFormatting>
  <conditionalFormatting sqref="N3507:N3508">
    <cfRule type="notContainsBlanks" dxfId="38" priority="45">
      <formula>LEN(TRIM(N3507))&gt;0</formula>
    </cfRule>
  </conditionalFormatting>
  <conditionalFormatting sqref="N3510:N3511">
    <cfRule type="notContainsBlanks" dxfId="37" priority="44">
      <formula>LEN(TRIM(N3510))&gt;0</formula>
    </cfRule>
  </conditionalFormatting>
  <conditionalFormatting sqref="N3514">
    <cfRule type="notContainsBlanks" dxfId="36" priority="43">
      <formula>LEN(TRIM(N3514))&gt;0</formula>
    </cfRule>
  </conditionalFormatting>
  <conditionalFormatting sqref="N3516">
    <cfRule type="notContainsBlanks" dxfId="35" priority="42">
      <formula>LEN(TRIM(N3516))&gt;0</formula>
    </cfRule>
  </conditionalFormatting>
  <conditionalFormatting sqref="N3528">
    <cfRule type="notContainsBlanks" dxfId="34" priority="41">
      <formula>LEN(TRIM(N3528))&gt;0</formula>
    </cfRule>
  </conditionalFormatting>
  <conditionalFormatting sqref="N3531">
    <cfRule type="notContainsBlanks" dxfId="33" priority="40">
      <formula>LEN(TRIM(N3531))&gt;0</formula>
    </cfRule>
  </conditionalFormatting>
  <conditionalFormatting sqref="N3536">
    <cfRule type="notContainsBlanks" dxfId="32" priority="39">
      <formula>LEN(TRIM(N3536))&gt;0</formula>
    </cfRule>
  </conditionalFormatting>
  <conditionalFormatting sqref="N3540">
    <cfRule type="notContainsBlanks" dxfId="31" priority="38">
      <formula>LEN(TRIM(N3540))&gt;0</formula>
    </cfRule>
  </conditionalFormatting>
  <conditionalFormatting sqref="N3550">
    <cfRule type="notContainsBlanks" dxfId="30" priority="37">
      <formula>LEN(TRIM(N3550))&gt;0</formula>
    </cfRule>
  </conditionalFormatting>
  <conditionalFormatting sqref="N3551">
    <cfRule type="notContainsBlanks" dxfId="29" priority="36">
      <formula>LEN(TRIM(N3551))&gt;0</formula>
    </cfRule>
  </conditionalFormatting>
  <conditionalFormatting sqref="N3553">
    <cfRule type="notContainsBlanks" dxfId="28" priority="35">
      <formula>LEN(TRIM(N3553))&gt;0</formula>
    </cfRule>
  </conditionalFormatting>
  <conditionalFormatting sqref="N3554">
    <cfRule type="notContainsBlanks" dxfId="27" priority="34">
      <formula>LEN(TRIM(N3554))&gt;0</formula>
    </cfRule>
  </conditionalFormatting>
  <conditionalFormatting sqref="AB3654:AC3654">
    <cfRule type="notContainsBlanks" dxfId="26" priority="33">
      <formula>LEN(TRIM(AB3654))&gt;0</formula>
    </cfRule>
  </conditionalFormatting>
  <conditionalFormatting sqref="AD3661:AE3661">
    <cfRule type="notContainsBlanks" dxfId="25" priority="32">
      <formula>LEN(TRIM(AD3661))&gt;0</formula>
    </cfRule>
  </conditionalFormatting>
  <conditionalFormatting sqref="AA3683:AE3683">
    <cfRule type="notContainsBlanks" dxfId="24" priority="31">
      <formula>LEN(TRIM(AA3683))&gt;0</formula>
    </cfRule>
  </conditionalFormatting>
  <conditionalFormatting sqref="X3688">
    <cfRule type="duplicateValues" dxfId="23" priority="30"/>
  </conditionalFormatting>
  <conditionalFormatting sqref="X3693">
    <cfRule type="duplicateValues" dxfId="22" priority="28"/>
  </conditionalFormatting>
  <conditionalFormatting sqref="X3695">
    <cfRule type="duplicateValues" dxfId="21" priority="26"/>
  </conditionalFormatting>
  <conditionalFormatting sqref="X3696">
    <cfRule type="duplicateValues" dxfId="20" priority="25"/>
  </conditionalFormatting>
  <conditionalFormatting sqref="X3698">
    <cfRule type="duplicateValues" dxfId="19" priority="24"/>
  </conditionalFormatting>
  <conditionalFormatting sqref="X3701">
    <cfRule type="duplicateValues" dxfId="18" priority="23"/>
  </conditionalFormatting>
  <conditionalFormatting sqref="X3705:X3706">
    <cfRule type="duplicateValues" dxfId="17" priority="22"/>
  </conditionalFormatting>
  <conditionalFormatting sqref="X3707">
    <cfRule type="duplicateValues" dxfId="16" priority="20"/>
  </conditionalFormatting>
  <conditionalFormatting sqref="X3708">
    <cfRule type="duplicateValues" dxfId="15" priority="184"/>
  </conditionalFormatting>
  <conditionalFormatting sqref="X3709">
    <cfRule type="duplicateValues" dxfId="14" priority="17"/>
  </conditionalFormatting>
  <conditionalFormatting sqref="X3713">
    <cfRule type="duplicateValues" dxfId="13" priority="15"/>
  </conditionalFormatting>
  <conditionalFormatting sqref="T3712:U3712">
    <cfRule type="notContainsBlanks" dxfId="12" priority="14">
      <formula>LEN(TRIM(T3712))&gt;0</formula>
    </cfRule>
  </conditionalFormatting>
  <conditionalFormatting sqref="W3712">
    <cfRule type="notContainsBlanks" dxfId="11" priority="13">
      <formula>LEN(TRIM(W3712))&gt;0</formula>
    </cfRule>
  </conditionalFormatting>
  <conditionalFormatting sqref="Y3712">
    <cfRule type="notContainsBlanks" dxfId="10" priority="12">
      <formula>LEN(TRIM(Y3712))&gt;0</formula>
    </cfRule>
  </conditionalFormatting>
  <conditionalFormatting sqref="Z3712:AA3712">
    <cfRule type="notContainsBlanks" dxfId="9" priority="11">
      <formula>LEN(TRIM(Z3712))&gt;0</formula>
    </cfRule>
  </conditionalFormatting>
  <conditionalFormatting sqref="T3716:Z3716">
    <cfRule type="notContainsBlanks" dxfId="8" priority="9">
      <formula>LEN(TRIM(T3716))&gt;0</formula>
    </cfRule>
  </conditionalFormatting>
  <conditionalFormatting sqref="T3715:U3715">
    <cfRule type="notContainsBlanks" dxfId="7" priority="8">
      <formula>LEN(TRIM(T3715))&gt;0</formula>
    </cfRule>
  </conditionalFormatting>
  <conditionalFormatting sqref="X3718">
    <cfRule type="duplicateValues" dxfId="6" priority="7"/>
  </conditionalFormatting>
  <conditionalFormatting sqref="T3721:U3721">
    <cfRule type="notContainsBlanks" dxfId="5" priority="6">
      <formula>LEN(TRIM(T3721))&gt;0</formula>
    </cfRule>
  </conditionalFormatting>
  <conditionalFormatting sqref="W3721">
    <cfRule type="notContainsBlanks" dxfId="4" priority="5">
      <formula>LEN(TRIM(W3721))&gt;0</formula>
    </cfRule>
  </conditionalFormatting>
  <conditionalFormatting sqref="Z3721:AA3721">
    <cfRule type="notContainsBlanks" dxfId="3" priority="3">
      <formula>LEN(TRIM(Z3721))&gt;0</formula>
    </cfRule>
  </conditionalFormatting>
  <conditionalFormatting sqref="Y3721">
    <cfRule type="notContainsBlanks" dxfId="2" priority="2">
      <formula>LEN(TRIM(Y3721))&gt;0</formula>
    </cfRule>
  </conditionalFormatting>
  <conditionalFormatting sqref="X3722">
    <cfRule type="duplicateValues" dxfId="1" priority="1"/>
  </conditionalFormatting>
  <dataValidations count="7">
    <dataValidation type="list" allowBlank="1" showErrorMessage="1" sqref="N2792:N3002 N2:N2790 N3004:N4411" xr:uid="{00000000-0002-0000-0100-000002000000}">
      <formula1>"PDLC distrital,PDLC provincial,PDRC,PEDN 2050,PESEM NO vigente,PESEM vigente"</formula1>
    </dataValidation>
    <dataValidation type="list" allowBlank="1" showErrorMessage="1" sqref="H3017 G3018:G3026 G3028:G3076 G3552:G3689 G2:G3016 G3691:G4411 G3078:G3550" xr:uid="{00000000-0002-0000-0100-000000000000}">
      <formula1>"ACTUALIZADO,AMPLIADO,FORMULADO,MODIFICADO"</formula1>
    </dataValidation>
    <dataValidation type="list" allowBlank="1" showErrorMessage="1" sqref="H3083:H3344 H2:H3081 H3346:H4411" xr:uid="{00000000-0002-0000-0100-000001000000}">
      <formula1>"EMITIDO,EN PROCESO"</formula1>
    </dataValidation>
    <dataValidation type="list" allowBlank="1" showErrorMessage="1" sqref="I3076 I3078:I3081 O3302 I2839:I2901 I3498:I3501 I1941:I1983 I3303:I3344 I3012:I3070 I1804:I1805 I1807 I1812:I1813 I1815:I1824 I1826:I1854 I1857:I1939 I1985:I2042 I2044:I2072 I2088:I2089 I2091:I2095 I2097:I2139 I3641:I3642 I2185:I2317 I2589:I2685 I3130 I3132:I3134 I3137:I3173 I3177 I3179:I3188 I3190:I3192 I3197:I3200 I3204:I3240 I3242:I3251 I3253:I3294 I3296:I3301 I3346:I3358 I3570 I3417:I3429 I2687:I2817 I2819:I2836 I3486:I3487 I3489 I3495:I3496 I3491 I3503:I3504 I3506 I3360:I3415 I3527 I3453:I3475 I3529:I3532 I3534:I3536 I3943:I4411 I3543:I3545 I3547 I3549:I3550 I3552 I3555:I3556 I3632:I3633 I3558 I3561 I3566:I3567 I3576 I3578 I3581:I3583 I3588:I3589 I3604:I3607 I3594:I3596 I3083:I3127 I3599 I3592 I3609:I3610 I2319:I2587 I3612 I3586 I3617:I3619 I3621:I3628 I2903:I2952 I2954:I3010 I3635 I2141:I2183 I3644:I3645 I3647:I3650 I3509:I3521 I3655 I3658:I3660 I3665 I3662:I3663 I3668:I3670 I3682 I3684 I3691 I3693 I3700:I3702 I3710:I3711 I3713 I2:I1802 I3717 I2074:I2086 I3719:I3720 I3431:I3451" xr:uid="{00000000-0002-0000-0100-000004000000}">
      <formula1>"Addy López,Circa Castillo,Claudia Meléndez,Dack Oporto,Emerson Paucar,Fátima Amoretti,Filemon Sulca,HUARCAYA CLEMENTE CARLOS ALBERTO,Leidy Cayotopa,Leidy Cayotopa / Ivan PNUD,Lin Leiva,Lizbeth Coello,Lleny García,LLENY GARCÍA FLORES,Lourdes Gutierrez,Magd"&amp;"alena Carranza,Marco Condori,Noe Kiyak,ORELLANA MANRIQUE SOCORRO ASUNCION,OSORIO DOMINGUEZ JOANNA ELIZABETH,RONALD FARROÑAN,Ronald Farroñan,SILVA PIÑA SANDY KATHERYN,Vilma Celestino,Yordan Aranda"</formula1>
    </dataValidation>
    <dataValidation type="list" allowBlank="1" showErrorMessage="1" sqref="F3078:F3081 F3083:F3344 G3651 F3552:F3650 F3652:F3689 F3692 F3694:F3699 F3701:F3712 F2:F3070 F3714:F4411 F3346:F3550" xr:uid="{00000000-0002-0000-0100-000005000000}">
      <formula1>"NO,SI"</formula1>
    </dataValidation>
    <dataValidation type="list" allowBlank="1" showErrorMessage="1" sqref="P3302 J3164:J3180 J3182:J3344 J3073:J3162 J2:J3071 J3346:J4411" xr:uid="{00000000-0002-0000-0100-000006000000}">
      <formula1>"1,10,12,2,3,4,5,6,7,8,9,11"</formula1>
    </dataValidation>
    <dataValidation type="list" allowBlank="1" showErrorMessage="1" sqref="T3302 L2:L4411" xr:uid="{00000000-0002-0000-0100-000003000000}">
      <formula1>"I.T emitido ,Para emisión de I.T,Revisión DNCP,Revisión DNPE,Revisión DNSE,Subsanación del pliego"</formula1>
    </dataValidation>
  </dataValidations>
  <pageMargins left="0.7" right="0.7" top="0.75" bottom="0.75" header="0" footer="0"/>
  <pageSetup paperSize="9"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5808F3-F1A4-45FD-8BB1-EB93C0E9F94C}">
          <x14:formula1>
            <xm:f>#REF!</xm:f>
          </x14:formula1>
          <xm:sqref>I3542 I3551 I3553:I3554 I3557 I3559:I3560 I3562:I3565 I3568:I3569 I3571:I3575 I3577 I3580 I3584:I3585 I3587 I3590:I3591 I3593 I3597:I3598 I3600:I3603 I3608 I3611:J3611 I3613:I3616 I3620 I3629:I3631 I2953 I3634 I3636:I3640 I3643 I3646 I3651:I3654 I3656:I3657 I3661 I3664 I3666:I3667 I3685:I3689 I3683 I3671:I3681 I3692 I3694:I3699 I3703:I3709 I3712 I3714:I3716 I3718 I3721:I3942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</sheetPr>
  <dimension ref="A1:BV1456"/>
  <sheetViews>
    <sheetView topLeftCell="A339" workbookViewId="0">
      <selection activeCell="A356" sqref="A356"/>
    </sheetView>
  </sheetViews>
  <sheetFormatPr baseColWidth="10" defaultColWidth="14.453125" defaultRowHeight="15" customHeight="1" x14ac:dyDescent="0.35"/>
  <cols>
    <col min="1" max="1" width="19.1796875" customWidth="1"/>
    <col min="2" max="2" width="16.7265625" customWidth="1"/>
    <col min="3" max="3" width="6.7265625" customWidth="1"/>
    <col min="4" max="4" width="5.81640625" customWidth="1"/>
    <col min="5" max="5" width="19" customWidth="1"/>
    <col min="6" max="6" width="9.453125" customWidth="1"/>
    <col min="7" max="7" width="40.453125" customWidth="1"/>
    <col min="8" max="8" width="9.453125" customWidth="1"/>
    <col min="9" max="9" width="48.7265625" customWidth="1"/>
    <col min="10" max="10" width="4.26953125" style="54" customWidth="1"/>
    <col min="11" max="11" width="7.1796875" customWidth="1"/>
    <col min="12" max="12" width="4.453125" customWidth="1"/>
    <col min="13" max="13" width="7.81640625" customWidth="1"/>
    <col min="14" max="14" width="5.26953125" customWidth="1"/>
    <col min="15" max="15" width="16" customWidth="1"/>
    <col min="16" max="16" width="12.54296875" style="26" customWidth="1"/>
    <col min="17" max="17" width="6" customWidth="1"/>
    <col min="18" max="18" width="6.1796875" customWidth="1"/>
    <col min="19" max="19" width="8.7265625" customWidth="1"/>
    <col min="20" max="20" width="7.26953125" customWidth="1"/>
    <col min="21" max="21" width="13.54296875" customWidth="1"/>
    <col min="22" max="22" width="16.453125" customWidth="1"/>
    <col min="23" max="23" width="9.1796875" customWidth="1"/>
    <col min="24" max="24" width="11.54296875" customWidth="1"/>
    <col min="25" max="25" width="13.7265625" customWidth="1"/>
    <col min="26" max="26" width="11.1796875" customWidth="1"/>
    <col min="27" max="27" width="12.26953125" customWidth="1"/>
    <col min="28" max="28" width="26.7265625" customWidth="1"/>
    <col min="29" max="29" width="16.26953125" customWidth="1"/>
    <col min="30" max="30" width="30.7265625" customWidth="1"/>
    <col min="31" max="31" width="8" customWidth="1"/>
    <col min="32" max="33" width="11.453125" style="23" customWidth="1"/>
    <col min="34" max="34" width="13.54296875" style="23" customWidth="1"/>
    <col min="35" max="35" width="11" customWidth="1"/>
    <col min="36" max="36" width="26.26953125" customWidth="1"/>
    <col min="37" max="37" width="30.7265625" customWidth="1"/>
    <col min="38" max="38" width="16.81640625" customWidth="1"/>
    <col min="39" max="39" width="30.7265625" customWidth="1"/>
    <col min="40" max="40" width="30.7265625" style="49" customWidth="1"/>
    <col min="41" max="41" width="30.7265625" customWidth="1"/>
    <col min="42" max="42" width="20.81640625" customWidth="1"/>
    <col min="43" max="43" width="15.453125" customWidth="1"/>
    <col min="44" max="44" width="13.26953125" customWidth="1"/>
    <col min="45" max="45" width="13.7265625" customWidth="1"/>
    <col min="46" max="46" width="17.26953125" customWidth="1"/>
    <col min="47" max="47" width="14.453125" bestFit="1" customWidth="1"/>
    <col min="48" max="48" width="12.1796875" customWidth="1"/>
    <col min="49" max="49" width="14.453125" bestFit="1" customWidth="1"/>
    <col min="50" max="50" width="18.1796875" customWidth="1"/>
    <col min="51" max="51" width="13.453125" customWidth="1"/>
    <col min="52" max="52" width="14.7265625" customWidth="1"/>
    <col min="53" max="53" width="16.7265625" customWidth="1"/>
    <col min="54" max="54" width="17.26953125" customWidth="1"/>
    <col min="55" max="56" width="13.54296875" customWidth="1"/>
    <col min="57" max="57" width="13.1796875" customWidth="1"/>
    <col min="58" max="59" width="13.54296875" customWidth="1"/>
    <col min="60" max="60" width="10.26953125" customWidth="1"/>
    <col min="61" max="63" width="13.54296875" customWidth="1"/>
    <col min="64" max="64" width="11.1796875" customWidth="1"/>
    <col min="65" max="68" width="13.54296875" customWidth="1"/>
    <col min="69" max="69" width="11.54296875" customWidth="1"/>
    <col min="70" max="70" width="11.26953125" customWidth="1"/>
    <col min="71" max="71" width="15" customWidth="1"/>
  </cols>
  <sheetData>
    <row r="1" spans="1:74" s="32" customFormat="1" ht="27" customHeight="1" x14ac:dyDescent="0.35">
      <c r="A1" s="38" t="s">
        <v>10412</v>
      </c>
      <c r="B1" s="39" t="s">
        <v>10413</v>
      </c>
      <c r="C1" s="39" t="s">
        <v>10414</v>
      </c>
      <c r="D1" s="40" t="s">
        <v>19</v>
      </c>
      <c r="E1" s="41" t="s">
        <v>20</v>
      </c>
      <c r="F1" s="41" t="s">
        <v>21</v>
      </c>
      <c r="G1" s="41" t="s">
        <v>10415</v>
      </c>
      <c r="H1" s="41" t="s">
        <v>23</v>
      </c>
      <c r="I1" s="41" t="s">
        <v>24</v>
      </c>
      <c r="J1" s="40" t="s">
        <v>25</v>
      </c>
      <c r="K1" s="41" t="s">
        <v>26</v>
      </c>
      <c r="L1" s="41" t="s">
        <v>27</v>
      </c>
      <c r="M1" s="41" t="s">
        <v>28</v>
      </c>
      <c r="N1" s="41" t="s">
        <v>29</v>
      </c>
      <c r="O1" s="41" t="s">
        <v>30</v>
      </c>
      <c r="P1" s="42" t="s">
        <v>10416</v>
      </c>
      <c r="Q1" s="43" t="s">
        <v>10417</v>
      </c>
      <c r="R1" s="43" t="s">
        <v>10418</v>
      </c>
      <c r="S1" s="43" t="s">
        <v>10419</v>
      </c>
      <c r="T1" s="43" t="s">
        <v>10420</v>
      </c>
      <c r="U1" s="43" t="s">
        <v>10421</v>
      </c>
      <c r="V1" s="44" t="s">
        <v>10422</v>
      </c>
      <c r="W1" s="45" t="s">
        <v>10423</v>
      </c>
      <c r="X1" s="45" t="s">
        <v>10424</v>
      </c>
      <c r="Y1" s="45" t="s">
        <v>10425</v>
      </c>
      <c r="Z1" s="45" t="s">
        <v>10426</v>
      </c>
      <c r="AA1" s="45" t="s">
        <v>7</v>
      </c>
      <c r="AB1" s="45" t="s">
        <v>10427</v>
      </c>
      <c r="AC1" s="45" t="s">
        <v>10428</v>
      </c>
      <c r="AD1" s="45" t="s">
        <v>10429</v>
      </c>
      <c r="AE1" s="45" t="s">
        <v>10430</v>
      </c>
      <c r="AF1" s="46" t="s">
        <v>10431</v>
      </c>
      <c r="AG1" s="46" t="s">
        <v>10432</v>
      </c>
      <c r="AH1" s="46" t="s">
        <v>10433</v>
      </c>
      <c r="AI1" s="43" t="s">
        <v>10434</v>
      </c>
      <c r="AJ1" s="43" t="s">
        <v>8</v>
      </c>
      <c r="AK1" s="43" t="s">
        <v>10435</v>
      </c>
      <c r="AL1" s="50" t="s">
        <v>10436</v>
      </c>
      <c r="AM1" s="50" t="s">
        <v>10437</v>
      </c>
      <c r="AN1" s="51" t="s">
        <v>10438</v>
      </c>
      <c r="AO1" s="50" t="s">
        <v>10439</v>
      </c>
      <c r="AP1" s="43" t="s">
        <v>10440</v>
      </c>
      <c r="AQ1" s="43" t="s">
        <v>10441</v>
      </c>
      <c r="AR1" s="43" t="s">
        <v>10442</v>
      </c>
      <c r="AS1" s="43" t="s">
        <v>10443</v>
      </c>
      <c r="AT1" s="43" t="s">
        <v>10444</v>
      </c>
      <c r="AU1" s="43" t="s">
        <v>10445</v>
      </c>
      <c r="AV1" s="43" t="s">
        <v>10446</v>
      </c>
      <c r="AW1" s="43" t="s">
        <v>10447</v>
      </c>
      <c r="AX1" s="43" t="s">
        <v>10448</v>
      </c>
      <c r="AY1" s="43" t="s">
        <v>10449</v>
      </c>
      <c r="AZ1" s="43" t="s">
        <v>10450</v>
      </c>
      <c r="BA1" s="43" t="s">
        <v>10451</v>
      </c>
      <c r="BB1" s="43" t="s">
        <v>10452</v>
      </c>
      <c r="BC1" s="43" t="s">
        <v>10453</v>
      </c>
      <c r="BD1" s="43" t="s">
        <v>10454</v>
      </c>
      <c r="BE1" s="43" t="s">
        <v>10455</v>
      </c>
      <c r="BF1" s="43" t="s">
        <v>10456</v>
      </c>
      <c r="BG1" s="43" t="s">
        <v>10457</v>
      </c>
      <c r="BH1" s="43" t="s">
        <v>10458</v>
      </c>
      <c r="BI1" s="43" t="s">
        <v>10459</v>
      </c>
      <c r="BJ1" s="43" t="s">
        <v>10460</v>
      </c>
      <c r="BK1" s="43" t="s">
        <v>10461</v>
      </c>
      <c r="BL1" s="33" t="s">
        <v>10462</v>
      </c>
      <c r="BM1" s="33" t="s">
        <v>10463</v>
      </c>
      <c r="BN1" s="33" t="s">
        <v>10464</v>
      </c>
      <c r="BO1" s="33" t="s">
        <v>10465</v>
      </c>
      <c r="BP1" s="33" t="s">
        <v>10466</v>
      </c>
      <c r="BQ1" s="47" t="s">
        <v>10467</v>
      </c>
      <c r="BR1" s="47" t="s">
        <v>10468</v>
      </c>
      <c r="BS1" s="47" t="s">
        <v>10469</v>
      </c>
      <c r="BT1" s="47" t="s">
        <v>10470</v>
      </c>
    </row>
    <row r="2" spans="1:74" ht="14.5" x14ac:dyDescent="0.35">
      <c r="A2" s="16" t="s">
        <v>10471</v>
      </c>
      <c r="B2" s="16" t="s">
        <v>289</v>
      </c>
      <c r="C2" s="16" t="s">
        <v>10472</v>
      </c>
      <c r="D2" s="7" t="s">
        <v>10473</v>
      </c>
      <c r="E2" s="4" t="s">
        <v>387</v>
      </c>
      <c r="F2" s="4">
        <v>40</v>
      </c>
      <c r="G2" s="4" t="s">
        <v>541</v>
      </c>
      <c r="H2" s="53">
        <v>14</v>
      </c>
      <c r="I2" s="4" t="s">
        <v>541</v>
      </c>
      <c r="J2" s="7">
        <v>15</v>
      </c>
      <c r="K2" s="4" t="s">
        <v>43</v>
      </c>
      <c r="L2" s="4">
        <v>1</v>
      </c>
      <c r="M2" s="4" t="s">
        <v>43</v>
      </c>
      <c r="N2" s="4">
        <v>1</v>
      </c>
      <c r="O2" s="4" t="s">
        <v>43</v>
      </c>
      <c r="Q2" s="8" t="s">
        <v>10474</v>
      </c>
      <c r="R2" s="9" t="s">
        <v>10474</v>
      </c>
      <c r="S2" s="17"/>
      <c r="T2" s="17"/>
      <c r="U2" s="9"/>
      <c r="V2" s="18" t="s">
        <v>289</v>
      </c>
      <c r="W2" s="18">
        <f>IFERROR(VLOOKUP(H2,'IT PEI'!$X$2:$X$5647,1,0),"...")</f>
        <v>14</v>
      </c>
      <c r="X2" s="19" t="str">
        <f>_xlfn.XLOOKUP(H2,'IT PEI'!X$2:X$5647,'IT PEI'!E$2:E$5647,"...",2,-1)</f>
        <v>2024-2030</v>
      </c>
      <c r="Y2" s="19" t="str">
        <f>_xlfn.XLOOKUP(H2,'IT PEI'!X$2:X$5647,'IT PEI'!G$2:G$5647,"...",2,-1)</f>
        <v>FORMULADO</v>
      </c>
      <c r="Z2" s="19" t="str">
        <f>_xlfn.XLOOKUP(H2,'IT PEI'!X$2:X$5647,'IT PEI'!F$2:F$5647,"...",2,-1)</f>
        <v>SI</v>
      </c>
      <c r="AA2" s="19" t="str">
        <f>_xlfn.XLOOKUP(H2,'IT PEI'!X$2:X$5647,'IT PEI'!H$2:H$5647,"...",2,-1)</f>
        <v>EMITIDO</v>
      </c>
      <c r="AB2" s="19" t="str">
        <f>_xlfn.XLOOKUP(H2,'IT PEI'!X$2:X$5647,'IT PEI'!O$2:O$5647,"...",2,-1)</f>
        <v>2024-0000196</v>
      </c>
      <c r="AC2" s="20">
        <f>_xlfn.XLOOKUP(H2,'IT PEI'!X$2:X$5647,'IT PEI'!P$2:P$5647,"...",2,-1)</f>
        <v>45310</v>
      </c>
      <c r="AD2" s="19" t="str">
        <f>_xlfn.XLOOKUP(H2,'IT PEI'!X$2:X$5647,'IT PEI'!Q$2:Q$5647,"...",2,-1)</f>
        <v>000009-2024-CEPLAN-DNCPPEI</v>
      </c>
      <c r="AE2" s="19" t="str">
        <f t="shared" ref="AE2:AE33" si="0">IF(COUNTIF(X2, "*" &amp; "2030"  &amp;  "*")&gt;0, "SI", "No" )</f>
        <v>SI</v>
      </c>
      <c r="AF2" s="18">
        <f t="shared" ref="AF2:AF65" si="1">IF(COUNTIF(X2, "*" &amp; "2030"  &amp;  "*")&gt;0, 1, 0 )</f>
        <v>1</v>
      </c>
      <c r="AG2" s="18">
        <f t="shared" ref="AG2:AG33" si="2">IF(COUNTIF(X2, "*" &amp; "2030"  &amp;  "*")&gt;0, 0, 1 )</f>
        <v>0</v>
      </c>
      <c r="AH2" s="18">
        <f>IF(AND(AA2="En Proceso",AE2="Si"),1,0)</f>
        <v>0</v>
      </c>
      <c r="AI2" s="19" t="s">
        <v>10475</v>
      </c>
      <c r="AJ2" s="13" t="s">
        <v>10476</v>
      </c>
      <c r="AK2" s="19" t="s">
        <v>10477</v>
      </c>
      <c r="AL2" s="19" t="str">
        <f>IFERROR(VLOOKUP(tbl_ues[[#This Row],[Id_UE]],'[1]Directorio v.02'!$H$3:$U$3089,11,FALSE),"")</f>
        <v>Miguel Angel Dávila Servat</v>
      </c>
      <c r="AM2" s="19" t="str">
        <f>IFERROR(VLOOKUP(tbl_ues[[#This Row],[Id_UE]],'[1]Directorio v.02'!$H$3:$U$3089,12,FALSE),"")</f>
        <v>Jefe de la Oficina de Planificación y Presupuesto</v>
      </c>
      <c r="AN2" s="52" t="str">
        <f>IFERROR(VLOOKUP(tbl_ues[[#This Row],[Id_UE]],'[1]Directorio v.02'!$H$3:$U$3089,13,FALSE),"")</f>
        <v>4280300 anx 524</v>
      </c>
      <c r="AO2" s="19" t="str">
        <f>IFERROR(VLOOKUP(tbl_ues[[#This Row],[Id_UE]],'[1]Directorio v.02'!$H$3:$U$3089,14,FALSE),"")</f>
        <v>mdavila@amag.edu.pe</v>
      </c>
      <c r="AP2" s="21" t="e">
        <f>VLOOKUP(H2,#REF!,7,0)</f>
        <v>#REF!</v>
      </c>
      <c r="AQ2" s="9" t="e">
        <f>VLOOKUP(H2,#REF!,9,0)</f>
        <v>#REF!</v>
      </c>
      <c r="AR2" s="9" t="e">
        <f>VLOOKUP(H2,#REF!,15,0)</f>
        <v>#REF!</v>
      </c>
      <c r="AS2" s="9" t="e">
        <f>VLOOKUP(H2,#REF!,16,0)</f>
        <v>#REF!</v>
      </c>
      <c r="AT2" s="9" t="e">
        <f>VLOOKUP(H2,#REF!,17,0)</f>
        <v>#REF!</v>
      </c>
      <c r="AU2" s="9" t="e">
        <f>VLOOKUP(H2,#REF!,18,0)</f>
        <v>#REF!</v>
      </c>
      <c r="AV2" s="9" t="e">
        <f>VLOOKUP(H2,#REF!,19,0)</f>
        <v>#REF!</v>
      </c>
      <c r="AW2" s="9" t="e">
        <f>VLOOKUP(H2,#REF!,20,0)</f>
        <v>#REF!</v>
      </c>
      <c r="AX2" s="9" t="e">
        <f>VLOOKUP(H2,#REF!,22,0)</f>
        <v>#REF!</v>
      </c>
      <c r="AY2" s="9" t="e">
        <f>VLOOKUP(H2,#REF!,23,0)</f>
        <v>#REF!</v>
      </c>
      <c r="AZ2" s="9" t="e">
        <f>VLOOKUP(H2,#REF!,24,0)</f>
        <v>#REF!</v>
      </c>
      <c r="BA2" s="9" t="e">
        <f>VLOOKUP(H2,#REF!,25,0)</f>
        <v>#REF!</v>
      </c>
      <c r="BB2" s="9" t="e">
        <f>VLOOKUP(H2,#REF!,26,0)</f>
        <v>#REF!</v>
      </c>
      <c r="BC2" s="9" t="e">
        <f>VLOOKUP(H2,#REF!,27,0)</f>
        <v>#REF!</v>
      </c>
      <c r="BD2" s="9" t="e">
        <f>VLOOKUP(H2,#REF!,29,0)</f>
        <v>#REF!</v>
      </c>
      <c r="BE2" s="9" t="e">
        <f>VLOOKUP(H2,#REF!,30,0)</f>
        <v>#REF!</v>
      </c>
      <c r="BF2" s="9" t="e">
        <f>VLOOKUP(H2,#REF!,31,0)</f>
        <v>#REF!</v>
      </c>
      <c r="BG2" s="9" t="e">
        <f>VLOOKUP(H2,#REF!,32,0)</f>
        <v>#REF!</v>
      </c>
      <c r="BH2" s="9" t="e">
        <f>VLOOKUP(H2,#REF!,33,0)</f>
        <v>#REF!</v>
      </c>
      <c r="BI2" s="9" t="e">
        <f>VLOOKUP(H2,#REF!,34,0)</f>
        <v>#REF!</v>
      </c>
      <c r="BJ2" s="9" t="e">
        <f>VLOOKUP(H2,#REF!,36,0)</f>
        <v>#REF!</v>
      </c>
      <c r="BK2" s="9" t="e">
        <f>VLOOKUP(H2,#REF!,37,0)</f>
        <v>#REF!</v>
      </c>
      <c r="BL2" s="22" t="e">
        <f>VLOOKUP(H2,#REF!,44,0)</f>
        <v>#REF!</v>
      </c>
      <c r="BM2" s="22" t="e">
        <f>VLOOKUP(H2,#REF!,45,0)</f>
        <v>#REF!</v>
      </c>
      <c r="BN2" s="22" t="e">
        <f>VLOOKUP(H2,#REF!,46,0)</f>
        <v>#REF!</v>
      </c>
      <c r="BO2" s="22" t="e">
        <f>VLOOKUP(H2,#REF!,47,0)</f>
        <v>#REF!</v>
      </c>
      <c r="BP2" s="22" t="e">
        <f>VLOOKUP(H2,#REF!,48,0)</f>
        <v>#REF!</v>
      </c>
      <c r="BQ2" s="9"/>
      <c r="BR2" s="9"/>
      <c r="BS2" s="9"/>
      <c r="BU2" s="25"/>
      <c r="BV2" s="25"/>
    </row>
    <row r="3" spans="1:74" ht="14.5" x14ac:dyDescent="0.35">
      <c r="A3" s="16" t="s">
        <v>10471</v>
      </c>
      <c r="B3" s="16" t="s">
        <v>10478</v>
      </c>
      <c r="C3" s="16" t="s">
        <v>10472</v>
      </c>
      <c r="D3" s="7" t="s">
        <v>10479</v>
      </c>
      <c r="E3" s="4" t="s">
        <v>51</v>
      </c>
      <c r="F3" s="4">
        <v>335</v>
      </c>
      <c r="G3" s="4" t="s">
        <v>544</v>
      </c>
      <c r="H3" s="53">
        <v>1545</v>
      </c>
      <c r="I3" s="4" t="s">
        <v>544</v>
      </c>
      <c r="J3" s="7">
        <v>15</v>
      </c>
      <c r="K3" s="4" t="s">
        <v>43</v>
      </c>
      <c r="L3" s="4">
        <v>1</v>
      </c>
      <c r="M3" s="4" t="s">
        <v>43</v>
      </c>
      <c r="N3" s="4">
        <v>1</v>
      </c>
      <c r="O3" s="4" t="s">
        <v>43</v>
      </c>
      <c r="Q3" s="8" t="s">
        <v>10474</v>
      </c>
      <c r="R3" s="9" t="s">
        <v>10474</v>
      </c>
      <c r="S3" s="17"/>
      <c r="T3" s="17"/>
      <c r="U3" s="9"/>
      <c r="V3" s="18"/>
      <c r="W3" s="18">
        <f>IFERROR(VLOOKUP(H3,'IT PEI'!$X$2:$X$5647,1,0),"...")</f>
        <v>1545</v>
      </c>
      <c r="X3" s="19" t="str">
        <f>_xlfn.XLOOKUP(H3,'IT PEI'!X$2:X$5647,'IT PEI'!E$2:E$5647,"...",2,-1)</f>
        <v>2025-2030</v>
      </c>
      <c r="Y3" s="19" t="str">
        <f>_xlfn.XLOOKUP(H3,'IT PEI'!X$2:X$5647,'IT PEI'!G$2:G$5647,"...",2,-1)</f>
        <v>FORMULADO</v>
      </c>
      <c r="Z3" s="19" t="str">
        <f>_xlfn.XLOOKUP(H3,'IT PEI'!X$2:X$5647,'IT PEI'!F$2:F$5647,"...",2,-1)</f>
        <v>SI</v>
      </c>
      <c r="AA3" s="19" t="str">
        <f>_xlfn.XLOOKUP(H3,'IT PEI'!X$2:X$5647,'IT PEI'!H$2:H$5647,"...",2,-1)</f>
        <v>EMITIDO</v>
      </c>
      <c r="AB3" s="19" t="str">
        <f>_xlfn.XLOOKUP(H3,'IT PEI'!X$2:X$5647,'IT PEI'!O$2:O$5647,"...",2,-1)</f>
        <v>2025-000382</v>
      </c>
      <c r="AC3" s="20">
        <f>_xlfn.XLOOKUP(H3,'IT PEI'!X$2:X$5647,'IT PEI'!P$2:P$5647,"...",2,-1)</f>
        <v>45688</v>
      </c>
      <c r="AD3" s="19" t="str">
        <f>_xlfn.XLOOKUP(H3,'IT PEI'!X$2:X$5647,'IT PEI'!Q$2:Q$5647,"...",2,-1)</f>
        <v>000039-2025-CEPLAN-DNCPPEI</v>
      </c>
      <c r="AE3" s="19" t="str">
        <f t="shared" si="0"/>
        <v>SI</v>
      </c>
      <c r="AF3" s="18">
        <f t="shared" si="1"/>
        <v>1</v>
      </c>
      <c r="AG3" s="18">
        <f t="shared" si="2"/>
        <v>0</v>
      </c>
      <c r="AH3" s="18">
        <f t="shared" ref="AH3:AH66" si="3">IF(AND(AA3="En Proceso",AE3="Si"),1,0)</f>
        <v>0</v>
      </c>
      <c r="AI3" s="19" t="s">
        <v>10475</v>
      </c>
      <c r="AJ3" s="13" t="s">
        <v>10480</v>
      </c>
      <c r="AK3" s="19" t="s">
        <v>10481</v>
      </c>
      <c r="AL3" s="19" t="str">
        <f>IFERROR(VLOOKUP(tbl_ues[[#This Row],[Id_UE]],'[1]Directorio v.02'!$H$3:$U$3089,11,FALSE),"")</f>
        <v>Francisco José Ríos Lituma</v>
      </c>
      <c r="AM3" s="19" t="str">
        <f>IFERROR(VLOOKUP(tbl_ues[[#This Row],[Id_UE]],'[1]Directorio v.02'!$H$3:$U$3089,12,FALSE),"")</f>
        <v>Jefe de la Oficina de Planeamiento y Presupuesto</v>
      </c>
      <c r="AN3" s="52" t="str">
        <f>IFERROR(VLOOKUP(tbl_ues[[#This Row],[Id_UE]],'[1]Directorio v.02'!$H$3:$U$3089,13,FALSE),"")</f>
        <v>206-0100 Anexo 2140</v>
      </c>
      <c r="AO3" s="19" t="str">
        <f>IFERROR(VLOOKUP(tbl_ues[[#This Row],[Id_UE]],'[1]Directorio v.02'!$H$3:$U$3089,14,FALSE),"")</f>
        <v>francisco.rios@acffaa.gob.pe</v>
      </c>
      <c r="AP3" s="21" t="e">
        <f>VLOOKUP(H3,#REF!,7,0)</f>
        <v>#REF!</v>
      </c>
      <c r="AQ3" s="9" t="e">
        <f>VLOOKUP(H3,#REF!,9,0)</f>
        <v>#REF!</v>
      </c>
      <c r="AR3" s="9" t="e">
        <f>VLOOKUP(H3,#REF!,15,0)</f>
        <v>#REF!</v>
      </c>
      <c r="AS3" s="9" t="e">
        <f>VLOOKUP(H3,#REF!,16,0)</f>
        <v>#REF!</v>
      </c>
      <c r="AT3" s="9" t="e">
        <f>VLOOKUP(H3,#REF!,17,0)</f>
        <v>#REF!</v>
      </c>
      <c r="AU3" s="9" t="e">
        <f>VLOOKUP(H3,#REF!,18,0)</f>
        <v>#REF!</v>
      </c>
      <c r="AV3" s="9" t="e">
        <f>VLOOKUP(H3,#REF!,19,0)</f>
        <v>#REF!</v>
      </c>
      <c r="AW3" s="9" t="e">
        <f>VLOOKUP(H3,#REF!,20,0)</f>
        <v>#REF!</v>
      </c>
      <c r="AX3" s="9" t="e">
        <f>VLOOKUP(H3,#REF!,22,0)</f>
        <v>#REF!</v>
      </c>
      <c r="AY3" s="9" t="e">
        <f>VLOOKUP(H3,#REF!,23,0)</f>
        <v>#REF!</v>
      </c>
      <c r="AZ3" s="9" t="e">
        <f>VLOOKUP(H3,#REF!,24,0)</f>
        <v>#REF!</v>
      </c>
      <c r="BA3" s="9" t="e">
        <f>VLOOKUP(H3,#REF!,25,0)</f>
        <v>#REF!</v>
      </c>
      <c r="BB3" s="9" t="e">
        <f>VLOOKUP(H3,#REF!,26,0)</f>
        <v>#REF!</v>
      </c>
      <c r="BC3" s="9" t="e">
        <f>VLOOKUP(H3,#REF!,27,0)</f>
        <v>#REF!</v>
      </c>
      <c r="BD3" s="9" t="e">
        <f>VLOOKUP(H3,#REF!,29,0)</f>
        <v>#REF!</v>
      </c>
      <c r="BE3" s="9" t="e">
        <f>VLOOKUP(H3,#REF!,30,0)</f>
        <v>#REF!</v>
      </c>
      <c r="BF3" s="9" t="e">
        <f>VLOOKUP(H3,#REF!,31,0)</f>
        <v>#REF!</v>
      </c>
      <c r="BG3" s="9" t="e">
        <f>VLOOKUP(H3,#REF!,32,0)</f>
        <v>#REF!</v>
      </c>
      <c r="BH3" s="9" t="e">
        <f>VLOOKUP(H3,#REF!,33,0)</f>
        <v>#REF!</v>
      </c>
      <c r="BI3" s="9" t="e">
        <f>VLOOKUP(H3,#REF!,34,0)</f>
        <v>#REF!</v>
      </c>
      <c r="BJ3" s="9" t="e">
        <f>VLOOKUP(H3,#REF!,36,0)</f>
        <v>#REF!</v>
      </c>
      <c r="BK3" s="9" t="e">
        <f>VLOOKUP(H3,#REF!,37,0)</f>
        <v>#REF!</v>
      </c>
      <c r="BL3" s="22" t="e">
        <f>VLOOKUP(H3,#REF!,44,0)</f>
        <v>#REF!</v>
      </c>
      <c r="BM3" s="22" t="e">
        <f>VLOOKUP(H3,#REF!,45,0)</f>
        <v>#REF!</v>
      </c>
      <c r="BN3" s="22" t="e">
        <f>VLOOKUP(H3,#REF!,46,0)</f>
        <v>#REF!</v>
      </c>
      <c r="BO3" s="22" t="e">
        <f>VLOOKUP(H3,#REF!,47,0)</f>
        <v>#REF!</v>
      </c>
      <c r="BP3" s="22" t="e">
        <f>VLOOKUP(H3,#REF!,48,0)</f>
        <v>#REF!</v>
      </c>
      <c r="BQ3" s="9"/>
      <c r="BR3" s="9"/>
      <c r="BS3" s="9"/>
    </row>
    <row r="4" spans="1:74" ht="14.5" x14ac:dyDescent="0.35">
      <c r="A4" s="16" t="s">
        <v>10471</v>
      </c>
      <c r="B4" s="16" t="s">
        <v>10478</v>
      </c>
      <c r="C4" s="16" t="s">
        <v>10472</v>
      </c>
      <c r="D4" s="7" t="s">
        <v>7167</v>
      </c>
      <c r="E4" s="4" t="s">
        <v>46</v>
      </c>
      <c r="F4" s="4">
        <v>55</v>
      </c>
      <c r="G4" s="4" t="s">
        <v>269</v>
      </c>
      <c r="H4" s="53">
        <v>1231</v>
      </c>
      <c r="I4" s="4" t="s">
        <v>270</v>
      </c>
      <c r="J4" s="7">
        <v>15</v>
      </c>
      <c r="K4" s="4" t="s">
        <v>43</v>
      </c>
      <c r="L4" s="4">
        <v>1</v>
      </c>
      <c r="M4" s="4" t="s">
        <v>43</v>
      </c>
      <c r="N4" s="4">
        <v>31</v>
      </c>
      <c r="O4" s="4" t="s">
        <v>49</v>
      </c>
      <c r="Q4" s="8" t="s">
        <v>10474</v>
      </c>
      <c r="R4" s="9" t="s">
        <v>10474</v>
      </c>
      <c r="S4" s="17"/>
      <c r="T4" s="17"/>
      <c r="U4" s="9"/>
      <c r="V4" s="18"/>
      <c r="W4" s="18">
        <f>IFERROR(VLOOKUP(H4,'IT PEI'!$X$2:$X$5647,1,0),"...")</f>
        <v>1231</v>
      </c>
      <c r="X4" s="19" t="str">
        <f>_xlfn.XLOOKUP(H4,'IT PEI'!X$2:X$5647,'IT PEI'!E$2:E$5647,"...",2,-1)</f>
        <v>2024-2030</v>
      </c>
      <c r="Y4" s="19" t="str">
        <f>_xlfn.XLOOKUP(H4,'IT PEI'!X$2:X$5647,'IT PEI'!G$2:G$5647,"...",2,-1)</f>
        <v>FORMULADO</v>
      </c>
      <c r="Z4" s="19" t="str">
        <f>_xlfn.XLOOKUP(H4,'IT PEI'!X$2:X$5647,'IT PEI'!F$2:F$5647,"...",2,-1)</f>
        <v>SI</v>
      </c>
      <c r="AA4" s="19" t="str">
        <f>_xlfn.XLOOKUP(H4,'IT PEI'!X$2:X$5647,'IT PEI'!H$2:H$5647,"...",2,-1)</f>
        <v>EMITIDO</v>
      </c>
      <c r="AB4" s="19" t="str">
        <f>_xlfn.XLOOKUP(H4,'IT PEI'!X$2:X$5647,'IT PEI'!O$2:O$5647,"...",2,-1)</f>
        <v>2024-0001603</v>
      </c>
      <c r="AC4" s="20">
        <f>_xlfn.XLOOKUP(H4,'IT PEI'!X$2:X$5647,'IT PEI'!P$2:P$5647,"...",2,-1)</f>
        <v>45433</v>
      </c>
      <c r="AD4" s="19" t="str">
        <f>_xlfn.XLOOKUP(H4,'IT PEI'!X$2:X$5647,'IT PEI'!Q$2:Q$5647,"...",2,-1)</f>
        <v xml:space="preserve">000238-2024-CEPLAN-DNCPPEI </v>
      </c>
      <c r="AE4" s="19" t="str">
        <f t="shared" si="0"/>
        <v>SI</v>
      </c>
      <c r="AF4" s="18">
        <f t="shared" si="1"/>
        <v>1</v>
      </c>
      <c r="AG4" s="18">
        <f t="shared" si="2"/>
        <v>0</v>
      </c>
      <c r="AH4" s="18">
        <f t="shared" si="3"/>
        <v>0</v>
      </c>
      <c r="AI4" s="19" t="s">
        <v>10475</v>
      </c>
      <c r="AJ4" s="13" t="s">
        <v>10482</v>
      </c>
      <c r="AK4" s="19" t="s">
        <v>10483</v>
      </c>
      <c r="AL4" s="19" t="str">
        <f>IFERROR(VLOOKUP(tbl_ues[[#This Row],[Id_UE]],'[1]Directorio v.02'!$H$3:$U$3089,11,FALSE),"")</f>
        <v>Apolinar Madrid Escobar</v>
      </c>
      <c r="AM4" s="19" t="str">
        <f>IFERROR(VLOOKUP(tbl_ues[[#This Row],[Id_UE]],'[1]Directorio v.02'!$H$3:$U$3089,12,FALSE),"")</f>
        <v>Jefe de la Oficina de Planeamiento y Presupuesto €</v>
      </c>
      <c r="AN4" s="52" t="str">
        <f>IFERROR(VLOOKUP(tbl_ues[[#This Row],[Id_UE]],'[1]Directorio v.02'!$H$3:$U$3089,13,FALSE),"")</f>
        <v>2001200 A.1353</v>
      </c>
      <c r="AO4" s="19" t="str">
        <f>IFERROR(VLOOKUP(tbl_ues[[#This Row],[Id_UE]],'[1]Directorio v.02'!$H$3:$U$3089,14,FALSE),"")</f>
        <v>amadrid@proinversion.gob.pe</v>
      </c>
      <c r="AP4" s="21" t="e">
        <f>VLOOKUP(H4,#REF!,7,0)</f>
        <v>#REF!</v>
      </c>
      <c r="AQ4" s="9" t="e">
        <f>VLOOKUP(H4,#REF!,9,0)</f>
        <v>#REF!</v>
      </c>
      <c r="AR4" s="9" t="e">
        <f>VLOOKUP(H4,#REF!,15,0)</f>
        <v>#REF!</v>
      </c>
      <c r="AS4" s="9" t="e">
        <f>VLOOKUP(H4,#REF!,16,0)</f>
        <v>#REF!</v>
      </c>
      <c r="AT4" s="9" t="e">
        <f>VLOOKUP(H4,#REF!,17,0)</f>
        <v>#REF!</v>
      </c>
      <c r="AU4" s="9" t="e">
        <f>VLOOKUP(H4,#REF!,18,0)</f>
        <v>#REF!</v>
      </c>
      <c r="AV4" s="9" t="e">
        <f>VLOOKUP(H4,#REF!,19,0)</f>
        <v>#REF!</v>
      </c>
      <c r="AW4" s="9" t="e">
        <f>VLOOKUP(H4,#REF!,20,0)</f>
        <v>#REF!</v>
      </c>
      <c r="AX4" s="9" t="e">
        <f>VLOOKUP(H4,#REF!,22,0)</f>
        <v>#REF!</v>
      </c>
      <c r="AY4" s="9" t="e">
        <f>VLOOKUP(H4,#REF!,23,0)</f>
        <v>#REF!</v>
      </c>
      <c r="AZ4" s="9" t="e">
        <f>VLOOKUP(H4,#REF!,24,0)</f>
        <v>#REF!</v>
      </c>
      <c r="BA4" s="9" t="e">
        <f>VLOOKUP(H4,#REF!,25,0)</f>
        <v>#REF!</v>
      </c>
      <c r="BB4" s="9" t="e">
        <f>VLOOKUP(H4,#REF!,26,0)</f>
        <v>#REF!</v>
      </c>
      <c r="BC4" s="9" t="e">
        <f>VLOOKUP(H4,#REF!,27,0)</f>
        <v>#REF!</v>
      </c>
      <c r="BD4" s="9" t="e">
        <f>VLOOKUP(H4,#REF!,29,0)</f>
        <v>#REF!</v>
      </c>
      <c r="BE4" s="9" t="e">
        <f>VLOOKUP(H4,#REF!,30,0)</f>
        <v>#REF!</v>
      </c>
      <c r="BF4" s="9" t="e">
        <f>VLOOKUP(H4,#REF!,31,0)</f>
        <v>#REF!</v>
      </c>
      <c r="BG4" s="9" t="e">
        <f>VLOOKUP(H4,#REF!,32,0)</f>
        <v>#REF!</v>
      </c>
      <c r="BH4" s="9" t="e">
        <f>VLOOKUP(H4,#REF!,33,0)</f>
        <v>#REF!</v>
      </c>
      <c r="BI4" s="9" t="e">
        <f>VLOOKUP(H4,#REF!,34,0)</f>
        <v>#REF!</v>
      </c>
      <c r="BJ4" s="9" t="e">
        <f>VLOOKUP(H4,#REF!,36,0)</f>
        <v>#REF!</v>
      </c>
      <c r="BK4" s="9" t="e">
        <f>VLOOKUP(H4,#REF!,37,0)</f>
        <v>#REF!</v>
      </c>
      <c r="BL4" s="22" t="e">
        <f>VLOOKUP(H4,#REF!,44,0)</f>
        <v>#REF!</v>
      </c>
      <c r="BM4" s="22" t="e">
        <f>VLOOKUP(H4,#REF!,45,0)</f>
        <v>#REF!</v>
      </c>
      <c r="BN4" s="22" t="e">
        <f>VLOOKUP(H4,#REF!,46,0)</f>
        <v>#REF!</v>
      </c>
      <c r="BO4" s="22" t="e">
        <f>VLOOKUP(H4,#REF!,47,0)</f>
        <v>#REF!</v>
      </c>
      <c r="BP4" s="22" t="e">
        <f>VLOOKUP(H4,#REF!,48,0)</f>
        <v>#REF!</v>
      </c>
      <c r="BQ4" s="9"/>
      <c r="BR4" s="9"/>
      <c r="BS4" s="9"/>
    </row>
    <row r="5" spans="1:74" ht="14.5" x14ac:dyDescent="0.35">
      <c r="A5" s="16" t="s">
        <v>10471</v>
      </c>
      <c r="B5" s="16" t="s">
        <v>10478</v>
      </c>
      <c r="C5" s="16" t="s">
        <v>10472</v>
      </c>
      <c r="D5" s="7" t="s">
        <v>10484</v>
      </c>
      <c r="E5" s="4" t="s">
        <v>173</v>
      </c>
      <c r="F5" s="4">
        <v>80</v>
      </c>
      <c r="G5" s="4" t="s">
        <v>546</v>
      </c>
      <c r="H5" s="53">
        <v>1089</v>
      </c>
      <c r="I5" s="4" t="s">
        <v>546</v>
      </c>
      <c r="J5" s="7">
        <v>15</v>
      </c>
      <c r="K5" s="4" t="s">
        <v>43</v>
      </c>
      <c r="L5" s="4">
        <v>1</v>
      </c>
      <c r="M5" s="4" t="s">
        <v>43</v>
      </c>
      <c r="N5" s="4">
        <v>22</v>
      </c>
      <c r="O5" s="4" t="s">
        <v>171</v>
      </c>
      <c r="Q5" s="8" t="s">
        <v>10474</v>
      </c>
      <c r="R5" s="9" t="s">
        <v>10474</v>
      </c>
      <c r="S5" s="17"/>
      <c r="T5" s="17"/>
      <c r="U5" s="9"/>
      <c r="V5" s="18"/>
      <c r="W5" s="18">
        <f>IFERROR(VLOOKUP(H5,'IT PEI'!$X$2:$X$5647,1,0),"...")</f>
        <v>1089</v>
      </c>
      <c r="X5" s="19" t="str">
        <f>_xlfn.XLOOKUP(H5,'IT PEI'!X$2:X$5647,'IT PEI'!E$2:E$5647,"...",2,-1)</f>
        <v>2025-2030</v>
      </c>
      <c r="Y5" s="19" t="str">
        <f>_xlfn.XLOOKUP(H5,'IT PEI'!X$2:X$5647,'IT PEI'!G$2:G$5647,"...",2,-1)</f>
        <v>MODIFICADO</v>
      </c>
      <c r="Z5" s="19" t="str">
        <f>_xlfn.XLOOKUP(H5,'IT PEI'!X$2:X$5647,'IT PEI'!F$2:F$5647,"...",2,-1)</f>
        <v>SI</v>
      </c>
      <c r="AA5" s="19" t="str">
        <f>_xlfn.XLOOKUP(H5,'IT PEI'!X$2:X$5647,'IT PEI'!H$2:H$5647,"...",2,-1)</f>
        <v>EN PROCESO</v>
      </c>
      <c r="AB5" s="19">
        <f>_xlfn.XLOOKUP(H5,'IT PEI'!X$2:X$5647,'IT PEI'!O$2:O$5647,"...",2,-1)</f>
        <v>0</v>
      </c>
      <c r="AC5" s="20">
        <f>_xlfn.XLOOKUP(H5,'IT PEI'!X$2:X$5647,'IT PEI'!P$2:P$5647,"...",2,-1)</f>
        <v>0</v>
      </c>
      <c r="AD5" s="19">
        <f>_xlfn.XLOOKUP(H5,'IT PEI'!X$2:X$5647,'IT PEI'!Q$2:Q$5647,"...",2,-1)</f>
        <v>0</v>
      </c>
      <c r="AE5" s="19" t="str">
        <f t="shared" si="0"/>
        <v>SI</v>
      </c>
      <c r="AF5" s="18">
        <f t="shared" si="1"/>
        <v>1</v>
      </c>
      <c r="AG5" s="18">
        <f t="shared" si="2"/>
        <v>0</v>
      </c>
      <c r="AH5" s="18">
        <f t="shared" si="3"/>
        <v>1</v>
      </c>
      <c r="AI5" s="19" t="s">
        <v>10475</v>
      </c>
      <c r="AJ5" s="13" t="s">
        <v>10485</v>
      </c>
      <c r="AK5" s="19" t="s">
        <v>10486</v>
      </c>
      <c r="AL5" s="19" t="str">
        <f>IFERROR(VLOOKUP(tbl_ues[[#This Row],[Id_UE]],'[1]Directorio v.02'!$H$3:$U$3089,11,FALSE),"")</f>
        <v>Ing. Cesar Eduardo Díaz Díaz</v>
      </c>
      <c r="AM5" s="19" t="str">
        <f>IFERROR(VLOOKUP(tbl_ues[[#This Row],[Id_UE]],'[1]Directorio v.02'!$H$3:$U$3089,12,FALSE),"")</f>
        <v>Jefe de la Oficina de Planeamiento y Presupuesto</v>
      </c>
      <c r="AN5" s="52" t="str">
        <f>IFERROR(VLOOKUP(tbl_ues[[#This Row],[Id_UE]],'[1]Directorio v.02'!$H$3:$U$3089,13,FALSE),"")</f>
        <v>944 266 341</v>
      </c>
      <c r="AO5" s="19" t="str">
        <f>IFERROR(VLOOKUP(tbl_ues[[#This Row],[Id_UE]],'[1]Directorio v.02'!$H$3:$U$3089,14,FALSE),"")</f>
        <v>cdiaz@apci.gob.pe</v>
      </c>
      <c r="AP5" s="21" t="e">
        <f>VLOOKUP(H5,#REF!,7,0)</f>
        <v>#REF!</v>
      </c>
      <c r="AQ5" s="9" t="e">
        <f>VLOOKUP(H5,#REF!,9,0)</f>
        <v>#REF!</v>
      </c>
      <c r="AR5" s="9" t="e">
        <f>VLOOKUP(H5,#REF!,15,0)</f>
        <v>#REF!</v>
      </c>
      <c r="AS5" s="9" t="e">
        <f>VLOOKUP(H5,#REF!,16,0)</f>
        <v>#REF!</v>
      </c>
      <c r="AT5" s="9" t="e">
        <f>VLOOKUP(H5,#REF!,17,0)</f>
        <v>#REF!</v>
      </c>
      <c r="AU5" s="9" t="e">
        <f>VLOOKUP(H5,#REF!,18,0)</f>
        <v>#REF!</v>
      </c>
      <c r="AV5" s="9" t="e">
        <f>VLOOKUP(H5,#REF!,19,0)</f>
        <v>#REF!</v>
      </c>
      <c r="AW5" s="9" t="e">
        <f>VLOOKUP(H5,#REF!,20,0)</f>
        <v>#REF!</v>
      </c>
      <c r="AX5" s="9" t="e">
        <f>VLOOKUP(H5,#REF!,22,0)</f>
        <v>#REF!</v>
      </c>
      <c r="AY5" s="9" t="e">
        <f>VLOOKUP(H5,#REF!,23,0)</f>
        <v>#REF!</v>
      </c>
      <c r="AZ5" s="9" t="e">
        <f>VLOOKUP(H5,#REF!,24,0)</f>
        <v>#REF!</v>
      </c>
      <c r="BA5" s="9" t="e">
        <f>VLOOKUP(H5,#REF!,25,0)</f>
        <v>#REF!</v>
      </c>
      <c r="BB5" s="9" t="e">
        <f>VLOOKUP(H5,#REF!,26,0)</f>
        <v>#REF!</v>
      </c>
      <c r="BC5" s="9" t="e">
        <f>VLOOKUP(H5,#REF!,27,0)</f>
        <v>#REF!</v>
      </c>
      <c r="BD5" s="9" t="e">
        <f>VLOOKUP(H5,#REF!,29,0)</f>
        <v>#REF!</v>
      </c>
      <c r="BE5" s="9" t="e">
        <f>VLOOKUP(H5,#REF!,30,0)</f>
        <v>#REF!</v>
      </c>
      <c r="BF5" s="9" t="e">
        <f>VLOOKUP(H5,#REF!,31,0)</f>
        <v>#REF!</v>
      </c>
      <c r="BG5" s="9" t="e">
        <f>VLOOKUP(H5,#REF!,32,0)</f>
        <v>#REF!</v>
      </c>
      <c r="BH5" s="9" t="e">
        <f>VLOOKUP(H5,#REF!,33,0)</f>
        <v>#REF!</v>
      </c>
      <c r="BI5" s="9" t="e">
        <f>VLOOKUP(H5,#REF!,34,0)</f>
        <v>#REF!</v>
      </c>
      <c r="BJ5" s="9" t="e">
        <f>VLOOKUP(H5,#REF!,36,0)</f>
        <v>#REF!</v>
      </c>
      <c r="BK5" s="9" t="e">
        <f>VLOOKUP(H5,#REF!,37,0)</f>
        <v>#REF!</v>
      </c>
      <c r="BL5" s="22" t="e">
        <f>VLOOKUP(H5,#REF!,44,0)</f>
        <v>#REF!</v>
      </c>
      <c r="BM5" s="22" t="e">
        <f>VLOOKUP(H5,#REF!,45,0)</f>
        <v>#REF!</v>
      </c>
      <c r="BN5" s="22" t="e">
        <f>VLOOKUP(H5,#REF!,46,0)</f>
        <v>#REF!</v>
      </c>
      <c r="BO5" s="22" t="e">
        <f>VLOOKUP(H5,#REF!,47,0)</f>
        <v>#REF!</v>
      </c>
      <c r="BP5" s="22" t="e">
        <f>VLOOKUP(H5,#REF!,48,0)</f>
        <v>#REF!</v>
      </c>
      <c r="BQ5" s="9"/>
      <c r="BR5" s="9"/>
      <c r="BS5" s="9"/>
    </row>
    <row r="6" spans="1:74" ht="14.5" x14ac:dyDescent="0.35">
      <c r="A6" s="16" t="s">
        <v>10471</v>
      </c>
      <c r="B6" s="16" t="s">
        <v>10478</v>
      </c>
      <c r="C6" s="16" t="s">
        <v>10472</v>
      </c>
      <c r="D6" s="7" t="s">
        <v>10487</v>
      </c>
      <c r="E6" s="4" t="s">
        <v>159</v>
      </c>
      <c r="F6" s="4">
        <v>60</v>
      </c>
      <c r="G6" s="4" t="s">
        <v>1123</v>
      </c>
      <c r="H6" s="53">
        <v>16</v>
      </c>
      <c r="I6" s="4" t="s">
        <v>1124</v>
      </c>
      <c r="J6" s="7">
        <v>15</v>
      </c>
      <c r="K6" s="4" t="s">
        <v>43</v>
      </c>
      <c r="L6" s="4">
        <v>1</v>
      </c>
      <c r="M6" s="4" t="s">
        <v>43</v>
      </c>
      <c r="N6" s="4">
        <v>1</v>
      </c>
      <c r="O6" s="4" t="s">
        <v>43</v>
      </c>
      <c r="Q6" s="8" t="s">
        <v>10474</v>
      </c>
      <c r="R6" s="9" t="s">
        <v>10474</v>
      </c>
      <c r="S6" s="17"/>
      <c r="T6" s="17"/>
      <c r="U6" s="9"/>
      <c r="V6" s="18"/>
      <c r="W6" s="18">
        <f>IFERROR(VLOOKUP(H6,'IT PEI'!$X$2:$X$5647,1,0),"...")</f>
        <v>16</v>
      </c>
      <c r="X6" s="19" t="str">
        <f>_xlfn.XLOOKUP(H6,'IT PEI'!X$2:X$5647,'IT PEI'!E$2:E$5647,"...",2,-1)</f>
        <v>2025-2030</v>
      </c>
      <c r="Y6" s="19" t="str">
        <f>_xlfn.XLOOKUP(H6,'IT PEI'!X$2:X$5647,'IT PEI'!G$2:G$5647,"...",2,-1)</f>
        <v>FORMULADO</v>
      </c>
      <c r="Z6" s="19" t="str">
        <f>_xlfn.XLOOKUP(H6,'IT PEI'!X$2:X$5647,'IT PEI'!F$2:F$5647,"...",2,-1)</f>
        <v>SI</v>
      </c>
      <c r="AA6" s="19" t="str">
        <f>_xlfn.XLOOKUP(H6,'IT PEI'!X$2:X$5647,'IT PEI'!H$2:H$5647,"...",2,-1)</f>
        <v>EMITIDO</v>
      </c>
      <c r="AB6" s="19" t="str">
        <f>_xlfn.XLOOKUP(H6,'IT PEI'!X$2:X$5647,'IT PEI'!O$2:O$5647,"...",2,-1)</f>
        <v>2025-0000332</v>
      </c>
      <c r="AC6" s="20">
        <f>_xlfn.XLOOKUP(H6,'IT PEI'!X$2:X$5647,'IT PEI'!P$2:P$5647,"...",2,-1)</f>
        <v>45687</v>
      </c>
      <c r="AD6" s="19" t="str">
        <f>_xlfn.XLOOKUP(H6,'IT PEI'!X$2:X$5647,'IT PEI'!Q$2:Q$5647,"...",2,-1)</f>
        <v>000032-2025-CEPLAN-DNCPPEI</v>
      </c>
      <c r="AE6" s="19" t="str">
        <f t="shared" si="0"/>
        <v>SI</v>
      </c>
      <c r="AF6" s="18">
        <f t="shared" si="1"/>
        <v>1</v>
      </c>
      <c r="AG6" s="18">
        <f t="shared" si="2"/>
        <v>0</v>
      </c>
      <c r="AH6" s="18">
        <f t="shared" si="3"/>
        <v>0</v>
      </c>
      <c r="AI6" s="19" t="s">
        <v>10475</v>
      </c>
      <c r="AJ6" s="13" t="s">
        <v>10488</v>
      </c>
      <c r="AK6" s="19" t="s">
        <v>10489</v>
      </c>
      <c r="AL6" s="19" t="str">
        <f>IFERROR(VLOOKUP(tbl_ues[[#This Row],[Id_UE]],'[1]Directorio v.02'!$H$3:$U$3089,11,FALSE),"")</f>
        <v>Carlos Ricardo Velazco Bonzano</v>
      </c>
      <c r="AM6" s="19" t="str">
        <f>IFERROR(VLOOKUP(tbl_ues[[#This Row],[Id_UE]],'[1]Directorio v.02'!$H$3:$U$3089,12,FALSE),"")</f>
        <v>Jefe de la Oficina de Planeamiento y Presupuesto</v>
      </c>
      <c r="AN6" s="52" t="str">
        <f>IFERROR(VLOOKUP(tbl_ues[[#This Row],[Id_UE]],'[1]Directorio v.02'!$H$3:$U$3089,13,FALSE),"")</f>
        <v>426-7221 - Anexo: 222</v>
      </c>
      <c r="AO6" s="19" t="str">
        <f>IFERROR(VLOOKUP(tbl_ues[[#This Row],[Id_UE]],'[1]Directorio v.02'!$H$3:$U$3089,14,FALSE),"")</f>
        <v>cvelazco@agn.gob.pe</v>
      </c>
      <c r="AP6" s="21" t="e">
        <f>VLOOKUP(H6,#REF!,7,0)</f>
        <v>#REF!</v>
      </c>
      <c r="AQ6" s="9" t="e">
        <f>VLOOKUP(H6,#REF!,9,0)</f>
        <v>#REF!</v>
      </c>
      <c r="AR6" s="9" t="e">
        <f>VLOOKUP(H6,#REF!,15,0)</f>
        <v>#REF!</v>
      </c>
      <c r="AS6" s="9" t="e">
        <f>VLOOKUP(H6,#REF!,16,0)</f>
        <v>#REF!</v>
      </c>
      <c r="AT6" s="9" t="e">
        <f>VLOOKUP(H6,#REF!,17,0)</f>
        <v>#REF!</v>
      </c>
      <c r="AU6" s="9" t="e">
        <f>VLOOKUP(H6,#REF!,18,0)</f>
        <v>#REF!</v>
      </c>
      <c r="AV6" s="9" t="e">
        <f>VLOOKUP(H6,#REF!,19,0)</f>
        <v>#REF!</v>
      </c>
      <c r="AW6" s="9" t="e">
        <f>VLOOKUP(H6,#REF!,20,0)</f>
        <v>#REF!</v>
      </c>
      <c r="AX6" s="9" t="e">
        <f>VLOOKUP(H6,#REF!,22,0)</f>
        <v>#REF!</v>
      </c>
      <c r="AY6" s="9" t="e">
        <f>VLOOKUP(H6,#REF!,23,0)</f>
        <v>#REF!</v>
      </c>
      <c r="AZ6" s="9" t="e">
        <f>VLOOKUP(H6,#REF!,24,0)</f>
        <v>#REF!</v>
      </c>
      <c r="BA6" s="9" t="e">
        <f>VLOOKUP(H6,#REF!,25,0)</f>
        <v>#REF!</v>
      </c>
      <c r="BB6" s="9" t="e">
        <f>VLOOKUP(H6,#REF!,26,0)</f>
        <v>#REF!</v>
      </c>
      <c r="BC6" s="9" t="e">
        <f>VLOOKUP(H6,#REF!,27,0)</f>
        <v>#REF!</v>
      </c>
      <c r="BD6" s="9" t="e">
        <f>VLOOKUP(H6,#REF!,29,0)</f>
        <v>#REF!</v>
      </c>
      <c r="BE6" s="9" t="e">
        <f>VLOOKUP(H6,#REF!,30,0)</f>
        <v>#REF!</v>
      </c>
      <c r="BF6" s="9" t="e">
        <f>VLOOKUP(H6,#REF!,31,0)</f>
        <v>#REF!</v>
      </c>
      <c r="BG6" s="9" t="e">
        <f>VLOOKUP(H6,#REF!,32,0)</f>
        <v>#REF!</v>
      </c>
      <c r="BH6" s="9" t="e">
        <f>VLOOKUP(H6,#REF!,33,0)</f>
        <v>#REF!</v>
      </c>
      <c r="BI6" s="9" t="e">
        <f>VLOOKUP(H6,#REF!,34,0)</f>
        <v>#REF!</v>
      </c>
      <c r="BJ6" s="9" t="e">
        <f>VLOOKUP(H6,#REF!,36,0)</f>
        <v>#REF!</v>
      </c>
      <c r="BK6" s="9" t="e">
        <f>VLOOKUP(H6,#REF!,37,0)</f>
        <v>#REF!</v>
      </c>
      <c r="BL6" s="22" t="e">
        <f>VLOOKUP(H6,#REF!,44,0)</f>
        <v>#REF!</v>
      </c>
      <c r="BM6" s="22" t="e">
        <f>VLOOKUP(H6,#REF!,45,0)</f>
        <v>#REF!</v>
      </c>
      <c r="BN6" s="22" t="e">
        <f>VLOOKUP(H6,#REF!,46,0)</f>
        <v>#REF!</v>
      </c>
      <c r="BO6" s="22" t="e">
        <f>VLOOKUP(H6,#REF!,47,0)</f>
        <v>#REF!</v>
      </c>
      <c r="BP6" s="22" t="e">
        <f>VLOOKUP(H6,#REF!,48,0)</f>
        <v>#REF!</v>
      </c>
      <c r="BQ6" s="9"/>
      <c r="BR6" s="9"/>
      <c r="BS6" s="9"/>
    </row>
    <row r="7" spans="1:74" ht="14.5" x14ac:dyDescent="0.35">
      <c r="A7" s="16" t="s">
        <v>10471</v>
      </c>
      <c r="B7" s="16" t="s">
        <v>10478</v>
      </c>
      <c r="C7" s="16" t="s">
        <v>10472</v>
      </c>
      <c r="D7" s="7" t="s">
        <v>10490</v>
      </c>
      <c r="E7" s="4" t="s">
        <v>229</v>
      </c>
      <c r="F7" s="4">
        <v>203</v>
      </c>
      <c r="G7" s="4" t="s">
        <v>3121</v>
      </c>
      <c r="H7" s="53">
        <v>1717</v>
      </c>
      <c r="I7" s="4" t="s">
        <v>3121</v>
      </c>
      <c r="J7" s="7">
        <v>15</v>
      </c>
      <c r="K7" s="4" t="s">
        <v>43</v>
      </c>
      <c r="L7" s="4">
        <v>1</v>
      </c>
      <c r="M7" s="4" t="s">
        <v>43</v>
      </c>
      <c r="N7" s="4">
        <v>22</v>
      </c>
      <c r="O7" s="4" t="s">
        <v>171</v>
      </c>
      <c r="Q7" s="8" t="s">
        <v>10474</v>
      </c>
      <c r="R7" s="9" t="s">
        <v>10474</v>
      </c>
      <c r="S7" s="17"/>
      <c r="T7" s="17"/>
      <c r="U7" s="9"/>
      <c r="V7" s="18"/>
      <c r="W7" s="18">
        <f>IFERROR(VLOOKUP(H7,'IT PEI'!$X$2:$X$5647,1,0),"...")</f>
        <v>1717</v>
      </c>
      <c r="X7" s="19" t="str">
        <f>_xlfn.XLOOKUP(H7,'IT PEI'!X$2:X$5647,'IT PEI'!E$2:E$5647,"...",2,-1)</f>
        <v>2024-2030</v>
      </c>
      <c r="Y7" s="19" t="str">
        <f>_xlfn.XLOOKUP(H7,'IT PEI'!X$2:X$5647,'IT PEI'!G$2:G$5647,"...",2,-1)</f>
        <v>ACTUALIZADO</v>
      </c>
      <c r="Z7" s="19" t="str">
        <f>_xlfn.XLOOKUP(H7,'IT PEI'!X$2:X$5647,'IT PEI'!F$2:F$5647,"...",2,-1)</f>
        <v>SI</v>
      </c>
      <c r="AA7" s="19" t="str">
        <f>_xlfn.XLOOKUP(H7,'IT PEI'!X$2:X$5647,'IT PEI'!H$2:H$5647,"...",2,-1)</f>
        <v>EMITIDO</v>
      </c>
      <c r="AB7" s="19" t="str">
        <f>_xlfn.XLOOKUP(H7,'IT PEI'!X$2:X$5647,'IT PEI'!O$2:O$5647,"...",2,-1)</f>
        <v>2026-0001605</v>
      </c>
      <c r="AC7" s="20">
        <f>_xlfn.XLOOKUP(H7,'IT PEI'!X$2:X$5647,'IT PEI'!P$2:P$5647,"...",2,-1)</f>
        <v>46126</v>
      </c>
      <c r="AD7" s="19" t="str">
        <f>_xlfn.XLOOKUP(H7,'IT PEI'!X$2:X$5647,'IT PEI'!Q$2:Q$5647,"...",2,-1)</f>
        <v>000264-2026-CEPLAN-DNCPPEI</v>
      </c>
      <c r="AE7" s="19" t="str">
        <f t="shared" si="0"/>
        <v>SI</v>
      </c>
      <c r="AF7" s="18">
        <f t="shared" si="1"/>
        <v>1</v>
      </c>
      <c r="AG7" s="18">
        <f t="shared" si="2"/>
        <v>0</v>
      </c>
      <c r="AH7" s="18">
        <f t="shared" si="3"/>
        <v>0</v>
      </c>
      <c r="AI7" s="19" t="s">
        <v>10475</v>
      </c>
      <c r="AJ7" s="13" t="s">
        <v>10480</v>
      </c>
      <c r="AK7" s="19" t="s">
        <v>10481</v>
      </c>
      <c r="AL7" s="19" t="str">
        <f>IFERROR(VLOOKUP(tbl_ues[[#This Row],[Id_UE]],'[1]Directorio v.02'!$H$3:$U$3089,11,FALSE),"")</f>
        <v>Alexandro Fabricio Estremadoyro Koc</v>
      </c>
      <c r="AM7" s="19" t="str">
        <f>IFERROR(VLOOKUP(tbl_ues[[#This Row],[Id_UE]],'[1]Directorio v.02'!$H$3:$U$3089,12,FALSE),"")</f>
        <v>Jefe de la Unidad de Planeamiento y Organización</v>
      </c>
      <c r="AN7" s="52" t="str">
        <f>IFERROR(VLOOKUP(tbl_ues[[#This Row],[Id_UE]],'[1]Directorio v.02'!$H$3:$U$3089,13,FALSE),"")</f>
        <v>(01)224 2444/ Anexo 1335</v>
      </c>
      <c r="AO7" s="19" t="str">
        <f>IFERROR(VLOOKUP(tbl_ues[[#This Row],[Id_UE]],'[1]Directorio v.02'!$H$3:$U$3089,14,FALSE),"")</f>
        <v>aestremadoyro@atu.gob.pe</v>
      </c>
      <c r="AP7" s="21" t="e">
        <f>VLOOKUP(H7,#REF!,7,0)</f>
        <v>#REF!</v>
      </c>
      <c r="AQ7" s="9" t="e">
        <f>VLOOKUP(H7,#REF!,9,0)</f>
        <v>#REF!</v>
      </c>
      <c r="AR7" s="9" t="e">
        <f>VLOOKUP(H7,#REF!,15,0)</f>
        <v>#REF!</v>
      </c>
      <c r="AS7" s="9" t="e">
        <f>VLOOKUP(H7,#REF!,16,0)</f>
        <v>#REF!</v>
      </c>
      <c r="AT7" s="9" t="e">
        <f>VLOOKUP(H7,#REF!,17,0)</f>
        <v>#REF!</v>
      </c>
      <c r="AU7" s="9" t="e">
        <f>VLOOKUP(H7,#REF!,18,0)</f>
        <v>#REF!</v>
      </c>
      <c r="AV7" s="9" t="e">
        <f>VLOOKUP(H7,#REF!,19,0)</f>
        <v>#REF!</v>
      </c>
      <c r="AW7" s="9" t="e">
        <f>VLOOKUP(H7,#REF!,20,0)</f>
        <v>#REF!</v>
      </c>
      <c r="AX7" s="9" t="e">
        <f>VLOOKUP(H7,#REF!,22,0)</f>
        <v>#REF!</v>
      </c>
      <c r="AY7" s="9" t="e">
        <f>VLOOKUP(H7,#REF!,23,0)</f>
        <v>#REF!</v>
      </c>
      <c r="AZ7" s="9" t="e">
        <f>VLOOKUP(H7,#REF!,24,0)</f>
        <v>#REF!</v>
      </c>
      <c r="BA7" s="9" t="e">
        <f>VLOOKUP(H7,#REF!,25,0)</f>
        <v>#REF!</v>
      </c>
      <c r="BB7" s="9" t="e">
        <f>VLOOKUP(H7,#REF!,26,0)</f>
        <v>#REF!</v>
      </c>
      <c r="BC7" s="9" t="e">
        <f>VLOOKUP(H7,#REF!,27,0)</f>
        <v>#REF!</v>
      </c>
      <c r="BD7" s="9" t="e">
        <f>VLOOKUP(H7,#REF!,29,0)</f>
        <v>#REF!</v>
      </c>
      <c r="BE7" s="9" t="e">
        <f>VLOOKUP(H7,#REF!,30,0)</f>
        <v>#REF!</v>
      </c>
      <c r="BF7" s="9" t="e">
        <f>VLOOKUP(H7,#REF!,31,0)</f>
        <v>#REF!</v>
      </c>
      <c r="BG7" s="9" t="e">
        <f>VLOOKUP(H7,#REF!,32,0)</f>
        <v>#REF!</v>
      </c>
      <c r="BH7" s="9" t="e">
        <f>VLOOKUP(H7,#REF!,33,0)</f>
        <v>#REF!</v>
      </c>
      <c r="BI7" s="9" t="e">
        <f>VLOOKUP(H7,#REF!,34,0)</f>
        <v>#REF!</v>
      </c>
      <c r="BJ7" s="9" t="e">
        <f>VLOOKUP(H7,#REF!,36,0)</f>
        <v>#REF!</v>
      </c>
      <c r="BK7" s="9" t="e">
        <f>VLOOKUP(H7,#REF!,37,0)</f>
        <v>#REF!</v>
      </c>
      <c r="BL7" s="22" t="e">
        <f>VLOOKUP(H7,#REF!,44,0)</f>
        <v>#REF!</v>
      </c>
      <c r="BM7" s="22" t="e">
        <f>VLOOKUP(H7,#REF!,45,0)</f>
        <v>#REF!</v>
      </c>
      <c r="BN7" s="22" t="e">
        <f>VLOOKUP(H7,#REF!,46,0)</f>
        <v>#REF!</v>
      </c>
      <c r="BO7" s="22" t="e">
        <f>VLOOKUP(H7,#REF!,47,0)</f>
        <v>#REF!</v>
      </c>
      <c r="BP7" s="22" t="e">
        <f>VLOOKUP(H7,#REF!,48,0)</f>
        <v>#REF!</v>
      </c>
      <c r="BQ7" s="9"/>
      <c r="BR7" s="9"/>
      <c r="BS7" s="9"/>
    </row>
    <row r="8" spans="1:74" ht="14.5" x14ac:dyDescent="0.35">
      <c r="A8" s="16" t="s">
        <v>10471</v>
      </c>
      <c r="B8" s="16" t="s">
        <v>10478</v>
      </c>
      <c r="C8" s="16" t="s">
        <v>10472</v>
      </c>
      <c r="D8" s="7" t="s">
        <v>7191</v>
      </c>
      <c r="E8" s="4" t="s">
        <v>40</v>
      </c>
      <c r="F8" s="4">
        <v>29</v>
      </c>
      <c r="G8" s="4" t="s">
        <v>4487</v>
      </c>
      <c r="H8" s="53">
        <v>1750</v>
      </c>
      <c r="I8" s="4" t="s">
        <v>4488</v>
      </c>
      <c r="J8" s="7">
        <v>15</v>
      </c>
      <c r="K8" s="4" t="s">
        <v>43</v>
      </c>
      <c r="L8" s="4">
        <v>1</v>
      </c>
      <c r="M8" s="4" t="s">
        <v>43</v>
      </c>
      <c r="N8" s="4">
        <v>1</v>
      </c>
      <c r="O8" s="4" t="s">
        <v>43</v>
      </c>
      <c r="Q8" s="8" t="s">
        <v>10474</v>
      </c>
      <c r="R8" s="9" t="s">
        <v>10474</v>
      </c>
      <c r="S8" s="17"/>
      <c r="T8" s="17"/>
      <c r="U8" s="9"/>
      <c r="V8" s="18"/>
      <c r="W8" s="18">
        <f>IFERROR(VLOOKUP(H8,'IT PEI'!$X$2:$X$5647,1,0),"...")</f>
        <v>1750</v>
      </c>
      <c r="X8" s="19" t="str">
        <f>_xlfn.XLOOKUP(H8,'IT PEI'!X$2:X$5647,'IT PEI'!E$2:E$5647,"...",2,-1)</f>
        <v>2025-2030</v>
      </c>
      <c r="Y8" s="19" t="str">
        <f>_xlfn.XLOOKUP(H8,'IT PEI'!X$2:X$5647,'IT PEI'!G$2:G$5647,"...",2,-1)</f>
        <v>FORMULADO</v>
      </c>
      <c r="Z8" s="19" t="str">
        <f>_xlfn.XLOOKUP(H8,'IT PEI'!X$2:X$5647,'IT PEI'!F$2:F$5647,"...",2,-1)</f>
        <v>SI</v>
      </c>
      <c r="AA8" s="19" t="str">
        <f>_xlfn.XLOOKUP(H8,'IT PEI'!X$2:X$5647,'IT PEI'!H$2:H$5647,"...",2,-1)</f>
        <v>EMITIDO</v>
      </c>
      <c r="AB8" s="19" t="str">
        <f>_xlfn.XLOOKUP(H8,'IT PEI'!X$2:X$5647,'IT PEI'!O$2:O$5647,"...",2,-1)</f>
        <v>2024-0001068</v>
      </c>
      <c r="AC8" s="20">
        <f>_xlfn.XLOOKUP(H8,'IT PEI'!X$2:X$5647,'IT PEI'!P$2:P$5647,"...",2,-1)</f>
        <v>45656</v>
      </c>
      <c r="AD8" s="19" t="str">
        <f>_xlfn.XLOOKUP(H8,'IT PEI'!X$2:X$5647,'IT PEI'!Q$2:Q$5647,"...",2,-1)</f>
        <v xml:space="preserve">000487-2024-CEPLAN-DNCPPEI </v>
      </c>
      <c r="AE8" s="19" t="str">
        <f t="shared" si="0"/>
        <v>SI</v>
      </c>
      <c r="AF8" s="18">
        <f t="shared" si="1"/>
        <v>1</v>
      </c>
      <c r="AG8" s="18">
        <f t="shared" si="2"/>
        <v>0</v>
      </c>
      <c r="AH8" s="18">
        <f t="shared" si="3"/>
        <v>0</v>
      </c>
      <c r="AI8" s="19" t="s">
        <v>10475</v>
      </c>
      <c r="AJ8" s="13" t="s">
        <v>10491</v>
      </c>
      <c r="AK8" s="19" t="s">
        <v>10492</v>
      </c>
      <c r="AL8" s="19" t="str">
        <f>IFERROR(VLOOKUP(tbl_ues[[#This Row],[Id_UE]],'[1]Directorio v.02'!$H$3:$U$3089,11,FALSE),"")</f>
        <v>Carlos Chunga</v>
      </c>
      <c r="AM8" s="19" t="str">
        <f>IFERROR(VLOOKUP(tbl_ues[[#This Row],[Id_UE]],'[1]Directorio v.02'!$H$3:$U$3089,12,FALSE),"")</f>
        <v>Jefe de la unidad de Planeamiento</v>
      </c>
      <c r="AN8" s="52">
        <f>IFERROR(VLOOKUP(tbl_ues[[#This Row],[Id_UE]],'[1]Directorio v.02'!$H$3:$U$3089,13,FALSE),"")</f>
        <v>993392829</v>
      </c>
      <c r="AO8" s="19" t="str">
        <f>IFERROR(VLOOKUP(tbl_ues[[#This Row],[Id_UE]],'[1]Directorio v.02'!$H$3:$U$3089,14,FALSE),"")</f>
        <v>cchunga@anin.gob.pe</v>
      </c>
      <c r="AP8" s="21" t="e">
        <f>VLOOKUP(H8,#REF!,7,0)</f>
        <v>#REF!</v>
      </c>
      <c r="AQ8" s="9" t="e">
        <f>VLOOKUP(H8,#REF!,9,0)</f>
        <v>#REF!</v>
      </c>
      <c r="AR8" s="9" t="e">
        <f>VLOOKUP(H8,#REF!,15,0)</f>
        <v>#REF!</v>
      </c>
      <c r="AS8" s="9" t="e">
        <f>VLOOKUP(H8,#REF!,16,0)</f>
        <v>#REF!</v>
      </c>
      <c r="AT8" s="9" t="e">
        <f>VLOOKUP(H8,#REF!,17,0)</f>
        <v>#REF!</v>
      </c>
      <c r="AU8" s="9" t="e">
        <f>VLOOKUP(H8,#REF!,18,0)</f>
        <v>#REF!</v>
      </c>
      <c r="AV8" s="9" t="e">
        <f>VLOOKUP(H8,#REF!,19,0)</f>
        <v>#REF!</v>
      </c>
      <c r="AW8" s="9" t="e">
        <f>VLOOKUP(H8,#REF!,20,0)</f>
        <v>#REF!</v>
      </c>
      <c r="AX8" s="9" t="e">
        <f>VLOOKUP(H8,#REF!,22,0)</f>
        <v>#REF!</v>
      </c>
      <c r="AY8" s="9" t="e">
        <f>VLOOKUP(H8,#REF!,23,0)</f>
        <v>#REF!</v>
      </c>
      <c r="AZ8" s="9" t="e">
        <f>VLOOKUP(H8,#REF!,24,0)</f>
        <v>#REF!</v>
      </c>
      <c r="BA8" s="9" t="e">
        <f>VLOOKUP(H8,#REF!,25,0)</f>
        <v>#REF!</v>
      </c>
      <c r="BB8" s="9" t="e">
        <f>VLOOKUP(H8,#REF!,26,0)</f>
        <v>#REF!</v>
      </c>
      <c r="BC8" s="9" t="e">
        <f>VLOOKUP(H8,#REF!,27,0)</f>
        <v>#REF!</v>
      </c>
      <c r="BD8" s="9" t="e">
        <f>VLOOKUP(H8,#REF!,29,0)</f>
        <v>#REF!</v>
      </c>
      <c r="BE8" s="9" t="e">
        <f>VLOOKUP(H8,#REF!,30,0)</f>
        <v>#REF!</v>
      </c>
      <c r="BF8" s="9" t="e">
        <f>VLOOKUP(H8,#REF!,31,0)</f>
        <v>#REF!</v>
      </c>
      <c r="BG8" s="9" t="e">
        <f>VLOOKUP(H8,#REF!,32,0)</f>
        <v>#REF!</v>
      </c>
      <c r="BH8" s="9" t="e">
        <f>VLOOKUP(H8,#REF!,33,0)</f>
        <v>#REF!</v>
      </c>
      <c r="BI8" s="9" t="e">
        <f>VLOOKUP(H8,#REF!,34,0)</f>
        <v>#REF!</v>
      </c>
      <c r="BJ8" s="9" t="e">
        <f>VLOOKUP(H8,#REF!,36,0)</f>
        <v>#REF!</v>
      </c>
      <c r="BK8" s="9" t="e">
        <f>VLOOKUP(H8,#REF!,37,0)</f>
        <v>#REF!</v>
      </c>
      <c r="BL8" s="22" t="e">
        <f>VLOOKUP(H8,#REF!,44,0)</f>
        <v>#REF!</v>
      </c>
      <c r="BM8" s="22" t="e">
        <f>VLOOKUP(H8,#REF!,45,0)</f>
        <v>#REF!</v>
      </c>
      <c r="BN8" s="22" t="e">
        <f>VLOOKUP(H8,#REF!,46,0)</f>
        <v>#REF!</v>
      </c>
      <c r="BO8" s="22" t="e">
        <f>VLOOKUP(H8,#REF!,47,0)</f>
        <v>#REF!</v>
      </c>
      <c r="BP8" s="22" t="e">
        <f>VLOOKUP(H8,#REF!,48,0)</f>
        <v>#REF!</v>
      </c>
      <c r="BQ8" s="9"/>
      <c r="BR8" s="9"/>
      <c r="BS8" s="9"/>
    </row>
    <row r="9" spans="1:74" ht="14.5" x14ac:dyDescent="0.35">
      <c r="A9" s="16" t="s">
        <v>10471</v>
      </c>
      <c r="B9" s="16" t="s">
        <v>10478</v>
      </c>
      <c r="C9" s="16" t="s">
        <v>10472</v>
      </c>
      <c r="D9" s="7" t="s">
        <v>10493</v>
      </c>
      <c r="E9" s="4" t="s">
        <v>10494</v>
      </c>
      <c r="F9" s="4">
        <v>164</v>
      </c>
      <c r="G9" s="4" t="s">
        <v>273</v>
      </c>
      <c r="H9" s="53">
        <v>1358</v>
      </c>
      <c r="I9" s="4" t="s">
        <v>10495</v>
      </c>
      <c r="J9" s="4">
        <v>15</v>
      </c>
      <c r="K9" s="4" t="s">
        <v>43</v>
      </c>
      <c r="L9" s="4">
        <v>1</v>
      </c>
      <c r="M9" s="4" t="s">
        <v>43</v>
      </c>
      <c r="N9" s="4">
        <v>30</v>
      </c>
      <c r="O9" s="4" t="s">
        <v>130</v>
      </c>
      <c r="Q9" s="8"/>
      <c r="R9" s="9" t="s">
        <v>10474</v>
      </c>
      <c r="S9" s="17"/>
      <c r="T9" s="17"/>
      <c r="U9" s="9"/>
      <c r="V9" s="18"/>
      <c r="W9" s="18" t="str">
        <f>IFERROR(VLOOKUP(H9,'IT PEI'!$X$2:$X$5647,1,0),"...")</f>
        <v>...</v>
      </c>
      <c r="X9" s="19" t="str">
        <f>_xlfn.XLOOKUP(H9,'IT PEI'!X$2:X$5647,'IT PEI'!E$2:E$5647,"...",2,-1)</f>
        <v>...</v>
      </c>
      <c r="Y9" s="19" t="str">
        <f>_xlfn.XLOOKUP(H9,'IT PEI'!X$2:X$5647,'IT PEI'!G$2:G$5647,"...",2,-1)</f>
        <v>...</v>
      </c>
      <c r="Z9" s="19" t="str">
        <f>_xlfn.XLOOKUP(H9,'IT PEI'!X$2:X$5647,'IT PEI'!F$2:F$5647,"...",2,-1)</f>
        <v>...</v>
      </c>
      <c r="AA9" s="19" t="str">
        <f>_xlfn.XLOOKUP(H9,'IT PEI'!X$2:X$5647,'IT PEI'!H$2:H$5647,"...",2,-1)</f>
        <v>...</v>
      </c>
      <c r="AB9" s="19" t="str">
        <f>_xlfn.XLOOKUP(H9,'IT PEI'!X$2:X$5647,'IT PEI'!O$2:O$5647,"...",2,-1)</f>
        <v>...</v>
      </c>
      <c r="AC9" s="20" t="str">
        <f>_xlfn.XLOOKUP(H9,'IT PEI'!X$2:X$5647,'IT PEI'!P$2:P$5647,"...",2,-1)</f>
        <v>...</v>
      </c>
      <c r="AD9" s="19" t="str">
        <f>_xlfn.XLOOKUP(H9,'IT PEI'!X$2:X$5647,'IT PEI'!Q$2:Q$5647,"...",2,-1)</f>
        <v>...</v>
      </c>
      <c r="AE9" s="19" t="str">
        <f t="shared" si="0"/>
        <v>No</v>
      </c>
      <c r="AF9" s="18">
        <f t="shared" si="1"/>
        <v>0</v>
      </c>
      <c r="AG9" s="18">
        <f t="shared" si="2"/>
        <v>1</v>
      </c>
      <c r="AH9" s="18">
        <f t="shared" si="3"/>
        <v>0</v>
      </c>
      <c r="AI9" s="19" t="s">
        <v>10496</v>
      </c>
      <c r="AJ9" s="13" t="s">
        <v>10482</v>
      </c>
      <c r="AK9" s="19" t="s">
        <v>10483</v>
      </c>
      <c r="AL9" s="19" t="str">
        <f>IFERROR(VLOOKUP(tbl_ues[[#This Row],[Id_UE]],'[1]Directorio v.02'!$H$3:$U$3089,11,FALSE),"")</f>
        <v/>
      </c>
      <c r="AM9" s="19" t="str">
        <f>IFERROR(VLOOKUP(tbl_ues[[#This Row],[Id_UE]],'[1]Directorio v.02'!$H$3:$U$3089,12,FALSE),"")</f>
        <v/>
      </c>
      <c r="AN9" s="52" t="str">
        <f>IFERROR(VLOOKUP(tbl_ues[[#This Row],[Id_UE]],'[1]Directorio v.02'!$H$3:$U$3089,13,FALSE),"")</f>
        <v/>
      </c>
      <c r="AO9" s="19" t="str">
        <f>IFERROR(VLOOKUP(tbl_ues[[#This Row],[Id_UE]],'[1]Directorio v.02'!$H$3:$U$3089,14,FALSE),"")</f>
        <v/>
      </c>
      <c r="AP9" s="21" t="e">
        <f>VLOOKUP(H9,#REF!,7,0)</f>
        <v>#REF!</v>
      </c>
      <c r="AQ9" s="9" t="e">
        <f>VLOOKUP(H9,#REF!,9,0)</f>
        <v>#REF!</v>
      </c>
      <c r="AR9" s="9" t="e">
        <f>VLOOKUP(H9,#REF!,15,0)</f>
        <v>#REF!</v>
      </c>
      <c r="AS9" s="9" t="e">
        <f>VLOOKUP(H9,#REF!,16,0)</f>
        <v>#REF!</v>
      </c>
      <c r="AT9" s="9" t="e">
        <f>VLOOKUP(H9,#REF!,17,0)</f>
        <v>#REF!</v>
      </c>
      <c r="AU9" s="9" t="e">
        <f>VLOOKUP(H9,#REF!,18,0)</f>
        <v>#REF!</v>
      </c>
      <c r="AV9" s="9" t="e">
        <f>VLOOKUP(H9,#REF!,19,0)</f>
        <v>#REF!</v>
      </c>
      <c r="AW9" s="9" t="e">
        <f>VLOOKUP(H9,#REF!,20,0)</f>
        <v>#REF!</v>
      </c>
      <c r="AX9" s="9" t="e">
        <f>VLOOKUP(H9,#REF!,22,0)</f>
        <v>#REF!</v>
      </c>
      <c r="AY9" s="9" t="e">
        <f>VLOOKUP(H9,#REF!,23,0)</f>
        <v>#REF!</v>
      </c>
      <c r="AZ9" s="9" t="e">
        <f>VLOOKUP(H9,#REF!,24,0)</f>
        <v>#REF!</v>
      </c>
      <c r="BA9" s="9" t="e">
        <f>VLOOKUP(H9,#REF!,25,0)</f>
        <v>#REF!</v>
      </c>
      <c r="BB9" s="9" t="e">
        <f>VLOOKUP(H9,#REF!,26,0)</f>
        <v>#REF!</v>
      </c>
      <c r="BC9" s="9" t="e">
        <f>VLOOKUP(H9,#REF!,27,0)</f>
        <v>#REF!</v>
      </c>
      <c r="BD9" s="9" t="e">
        <f>VLOOKUP(H9,#REF!,29,0)</f>
        <v>#REF!</v>
      </c>
      <c r="BE9" s="9" t="e">
        <f>VLOOKUP(H9,#REF!,30,0)</f>
        <v>#REF!</v>
      </c>
      <c r="BF9" s="9" t="e">
        <f>VLOOKUP(H9,#REF!,31,0)</f>
        <v>#REF!</v>
      </c>
      <c r="BG9" s="9" t="e">
        <f>VLOOKUP(H9,#REF!,32,0)</f>
        <v>#REF!</v>
      </c>
      <c r="BH9" s="9" t="e">
        <f>VLOOKUP(H9,#REF!,33,0)</f>
        <v>#REF!</v>
      </c>
      <c r="BI9" s="9" t="e">
        <f>VLOOKUP(H9,#REF!,34,0)</f>
        <v>#REF!</v>
      </c>
      <c r="BJ9" s="9" t="e">
        <f>VLOOKUP(H9,#REF!,36,0)</f>
        <v>#REF!</v>
      </c>
      <c r="BK9" s="9" t="e">
        <f>VLOOKUP(H9,#REF!,37,0)</f>
        <v>#REF!</v>
      </c>
      <c r="BL9" s="22" t="e">
        <f>VLOOKUP(H9,#REF!,44,0)</f>
        <v>#REF!</v>
      </c>
      <c r="BM9" s="22" t="e">
        <f>VLOOKUP(H9,#REF!,45,0)</f>
        <v>#REF!</v>
      </c>
      <c r="BN9" s="22" t="e">
        <f>VLOOKUP(H9,#REF!,46,0)</f>
        <v>#REF!</v>
      </c>
      <c r="BO9" s="22" t="e">
        <f>VLOOKUP(H9,#REF!,47,0)</f>
        <v>#REF!</v>
      </c>
      <c r="BP9" s="22" t="e">
        <f>VLOOKUP(H9,#REF!,48,0)</f>
        <v>#REF!</v>
      </c>
      <c r="BQ9" s="9"/>
      <c r="BR9" s="9"/>
      <c r="BS9" s="9"/>
    </row>
    <row r="10" spans="1:74" ht="14.5" x14ac:dyDescent="0.35">
      <c r="A10" s="16" t="s">
        <v>10471</v>
      </c>
      <c r="B10" s="16" t="s">
        <v>10478</v>
      </c>
      <c r="C10" s="16" t="s">
        <v>10472</v>
      </c>
      <c r="D10" s="7" t="s">
        <v>10493</v>
      </c>
      <c r="E10" s="4" t="s">
        <v>10494</v>
      </c>
      <c r="F10" s="4">
        <v>164</v>
      </c>
      <c r="G10" s="4" t="s">
        <v>273</v>
      </c>
      <c r="H10" s="53">
        <v>1299</v>
      </c>
      <c r="I10" s="4" t="s">
        <v>274</v>
      </c>
      <c r="J10" s="7">
        <v>15</v>
      </c>
      <c r="K10" s="4" t="s">
        <v>43</v>
      </c>
      <c r="L10" s="4">
        <v>1</v>
      </c>
      <c r="M10" s="4" t="s">
        <v>43</v>
      </c>
      <c r="N10" s="4">
        <v>31</v>
      </c>
      <c r="O10" s="4" t="s">
        <v>49</v>
      </c>
      <c r="Q10" s="8" t="s">
        <v>10474</v>
      </c>
      <c r="R10" s="9" t="s">
        <v>10474</v>
      </c>
      <c r="S10" s="17"/>
      <c r="T10" s="17"/>
      <c r="U10" s="9"/>
      <c r="V10" s="18"/>
      <c r="W10" s="18">
        <f>IFERROR(VLOOKUP(H10,'IT PEI'!$X$2:$X$5647,1,0),"...")</f>
        <v>1299</v>
      </c>
      <c r="X10" s="19" t="str">
        <f>_xlfn.XLOOKUP(H10,'IT PEI'!X$2:X$5647,'IT PEI'!E$2:E$5647,"...",2,-1)</f>
        <v>2025-2030</v>
      </c>
      <c r="Y10" s="19" t="str">
        <f>_xlfn.XLOOKUP(H10,'IT PEI'!X$2:X$5647,'IT PEI'!G$2:G$5647,"...",2,-1)</f>
        <v>FORMULADO</v>
      </c>
      <c r="Z10" s="19" t="str">
        <f>_xlfn.XLOOKUP(H10,'IT PEI'!X$2:X$5647,'IT PEI'!F$2:F$5647,"...",2,-1)</f>
        <v>SI</v>
      </c>
      <c r="AA10" s="19" t="str">
        <f>_xlfn.XLOOKUP(H10,'IT PEI'!X$2:X$5647,'IT PEI'!H$2:H$5647,"...",2,-1)</f>
        <v>EMITIDO</v>
      </c>
      <c r="AB10" s="19" t="str">
        <f>_xlfn.XLOOKUP(H10,'IT PEI'!X$2:X$5647,'IT PEI'!O$2:O$5647,"...",2,-1)</f>
        <v>2024-0003569</v>
      </c>
      <c r="AC10" s="20">
        <f>_xlfn.XLOOKUP(H10,'IT PEI'!X$2:X$5647,'IT PEI'!P$2:P$5647,"...",2,-1)</f>
        <v>45628</v>
      </c>
      <c r="AD10" s="19" t="str">
        <f>_xlfn.XLOOKUP(H10,'IT PEI'!X$2:X$5647,'IT PEI'!Q$2:Q$5647,"...",2,-1)</f>
        <v xml:space="preserve">000404-2024-CEPLAN-DNCPPEI </v>
      </c>
      <c r="AE10" s="19" t="str">
        <f t="shared" si="0"/>
        <v>SI</v>
      </c>
      <c r="AF10" s="18">
        <f t="shared" si="1"/>
        <v>1</v>
      </c>
      <c r="AG10" s="18">
        <f t="shared" si="2"/>
        <v>0</v>
      </c>
      <c r="AH10" s="18">
        <f t="shared" si="3"/>
        <v>0</v>
      </c>
      <c r="AI10" s="19" t="s">
        <v>10475</v>
      </c>
      <c r="AJ10" s="13" t="s">
        <v>10482</v>
      </c>
      <c r="AK10" s="19" t="s">
        <v>10483</v>
      </c>
      <c r="AL10" s="19" t="str">
        <f>IFERROR(VLOOKUP(tbl_ues[[#This Row],[Id_UE]],'[1]Directorio v.02'!$H$3:$U$3089,11,FALSE),"")</f>
        <v>Cpcc. Johnny César Cayo Saravia</v>
      </c>
      <c r="AM10" s="19" t="str">
        <f>IFERROR(VLOOKUP(tbl_ues[[#This Row],[Id_UE]],'[1]Directorio v.02'!$H$3:$U$3089,12,FALSE),"")</f>
        <v>Director Oficina de Planeamiento y Presupuesto</v>
      </c>
      <c r="AN10" s="52" t="str">
        <f>IFERROR(VLOOKUP(tbl_ues[[#This Row],[Id_UE]],'[1]Directorio v.02'!$H$3:$U$3089,13,FALSE),"")</f>
        <v>224-3298 A. 1409</v>
      </c>
      <c r="AO10" s="19" t="str">
        <f>IFERROR(VLOOKUP(tbl_ues[[#This Row],[Id_UE]],'[1]Directorio v.02'!$H$3:$U$3089,14,FALSE),"")</f>
        <v>ccayo@ana.gob.pe</v>
      </c>
      <c r="AP10" s="21" t="e">
        <f>VLOOKUP(H10,#REF!,7,0)</f>
        <v>#REF!</v>
      </c>
      <c r="AQ10" s="9" t="e">
        <f>VLOOKUP(H10,#REF!,9,0)</f>
        <v>#REF!</v>
      </c>
      <c r="AR10" s="9" t="e">
        <f>VLOOKUP(H10,#REF!,15,0)</f>
        <v>#REF!</v>
      </c>
      <c r="AS10" s="9" t="e">
        <f>VLOOKUP(H10,#REF!,16,0)</f>
        <v>#REF!</v>
      </c>
      <c r="AT10" s="9" t="e">
        <f>VLOOKUP(H10,#REF!,17,0)</f>
        <v>#REF!</v>
      </c>
      <c r="AU10" s="9" t="e">
        <f>VLOOKUP(H10,#REF!,18,0)</f>
        <v>#REF!</v>
      </c>
      <c r="AV10" s="9" t="e">
        <f>VLOOKUP(H10,#REF!,19,0)</f>
        <v>#REF!</v>
      </c>
      <c r="AW10" s="9" t="e">
        <f>VLOOKUP(H10,#REF!,20,0)</f>
        <v>#REF!</v>
      </c>
      <c r="AX10" s="9" t="e">
        <f>VLOOKUP(H10,#REF!,22,0)</f>
        <v>#REF!</v>
      </c>
      <c r="AY10" s="9" t="e">
        <f>VLOOKUP(H10,#REF!,23,0)</f>
        <v>#REF!</v>
      </c>
      <c r="AZ10" s="9" t="e">
        <f>VLOOKUP(H10,#REF!,24,0)</f>
        <v>#REF!</v>
      </c>
      <c r="BA10" s="9" t="e">
        <f>VLOOKUP(H10,#REF!,25,0)</f>
        <v>#REF!</v>
      </c>
      <c r="BB10" s="9" t="e">
        <f>VLOOKUP(H10,#REF!,26,0)</f>
        <v>#REF!</v>
      </c>
      <c r="BC10" s="9" t="e">
        <f>VLOOKUP(H10,#REF!,27,0)</f>
        <v>#REF!</v>
      </c>
      <c r="BD10" s="9" t="e">
        <f>VLOOKUP(H10,#REF!,29,0)</f>
        <v>#REF!</v>
      </c>
      <c r="BE10" s="9" t="e">
        <f>VLOOKUP(H10,#REF!,30,0)</f>
        <v>#REF!</v>
      </c>
      <c r="BF10" s="9" t="e">
        <f>VLOOKUP(H10,#REF!,31,0)</f>
        <v>#REF!</v>
      </c>
      <c r="BG10" s="9" t="e">
        <f>VLOOKUP(H10,#REF!,32,0)</f>
        <v>#REF!</v>
      </c>
      <c r="BH10" s="9" t="e">
        <f>VLOOKUP(H10,#REF!,33,0)</f>
        <v>#REF!</v>
      </c>
      <c r="BI10" s="9" t="e">
        <f>VLOOKUP(H10,#REF!,34,0)</f>
        <v>#REF!</v>
      </c>
      <c r="BJ10" s="9" t="e">
        <f>VLOOKUP(H10,#REF!,36,0)</f>
        <v>#REF!</v>
      </c>
      <c r="BK10" s="9" t="e">
        <f>VLOOKUP(H10,#REF!,37,0)</f>
        <v>#REF!</v>
      </c>
      <c r="BL10" s="22" t="e">
        <f>VLOOKUP(H10,#REF!,44,0)</f>
        <v>#REF!</v>
      </c>
      <c r="BM10" s="22" t="e">
        <f>VLOOKUP(H10,#REF!,45,0)</f>
        <v>#REF!</v>
      </c>
      <c r="BN10" s="22" t="e">
        <f>VLOOKUP(H10,#REF!,46,0)</f>
        <v>#REF!</v>
      </c>
      <c r="BO10" s="22" t="e">
        <f>VLOOKUP(H10,#REF!,47,0)</f>
        <v>#REF!</v>
      </c>
      <c r="BP10" s="22" t="e">
        <f>VLOOKUP(H10,#REF!,48,0)</f>
        <v>#REF!</v>
      </c>
      <c r="BQ10" s="9"/>
      <c r="BR10" s="9"/>
      <c r="BS10" s="9"/>
    </row>
    <row r="11" spans="1:74" ht="14.5" x14ac:dyDescent="0.35">
      <c r="A11" s="16" t="s">
        <v>10471</v>
      </c>
      <c r="B11" s="16" t="s">
        <v>10478</v>
      </c>
      <c r="C11" s="16" t="s">
        <v>10472</v>
      </c>
      <c r="D11" s="7" t="s">
        <v>7191</v>
      </c>
      <c r="E11" s="4" t="s">
        <v>40</v>
      </c>
      <c r="F11" s="4">
        <v>23</v>
      </c>
      <c r="G11" s="4" t="s">
        <v>41</v>
      </c>
      <c r="H11" s="53">
        <v>1314</v>
      </c>
      <c r="I11" s="4" t="s">
        <v>42</v>
      </c>
      <c r="J11" s="7">
        <v>15</v>
      </c>
      <c r="K11" s="4" t="s">
        <v>43</v>
      </c>
      <c r="L11" s="4">
        <v>1</v>
      </c>
      <c r="M11" s="4" t="s">
        <v>43</v>
      </c>
      <c r="N11" s="4">
        <v>13</v>
      </c>
      <c r="O11" s="4" t="s">
        <v>44</v>
      </c>
      <c r="Q11" s="8" t="s">
        <v>10474</v>
      </c>
      <c r="R11" s="9" t="s">
        <v>10474</v>
      </c>
      <c r="S11" s="17"/>
      <c r="T11" s="17"/>
      <c r="U11" s="9"/>
      <c r="V11" s="18"/>
      <c r="W11" s="18">
        <f>IFERROR(VLOOKUP(H11,'IT PEI'!$X$2:$X$5647,1,0),"...")</f>
        <v>1314</v>
      </c>
      <c r="X11" s="19" t="str">
        <f>_xlfn.XLOOKUP(H11,'IT PEI'!X$2:X$5647,'IT PEI'!E$2:E$5647,"...",2,-1)</f>
        <v>2025-2030</v>
      </c>
      <c r="Y11" s="19" t="str">
        <f>_xlfn.XLOOKUP(H11,'IT PEI'!X$2:X$5647,'IT PEI'!G$2:G$5647,"...",2,-1)</f>
        <v>FORMULADO</v>
      </c>
      <c r="Z11" s="19" t="str">
        <f>_xlfn.XLOOKUP(H11,'IT PEI'!X$2:X$5647,'IT PEI'!F$2:F$5647,"...",2,-1)</f>
        <v>SI</v>
      </c>
      <c r="AA11" s="19" t="str">
        <f>_xlfn.XLOOKUP(H11,'IT PEI'!X$2:X$5647,'IT PEI'!H$2:H$5647,"...",2,-1)</f>
        <v>EMITIDO</v>
      </c>
      <c r="AB11" s="19" t="str">
        <f>_xlfn.XLOOKUP(H11,'IT PEI'!X$2:X$5647,'IT PEI'!O$2:O$5647,"...",2,-1)</f>
        <v>2024-0003871</v>
      </c>
      <c r="AC11" s="20">
        <f>_xlfn.XLOOKUP(H11,'IT PEI'!X$2:X$5647,'IT PEI'!P$2:P$5647,"...",2,-1)</f>
        <v>45645</v>
      </c>
      <c r="AD11" s="19" t="str">
        <f>_xlfn.XLOOKUP(H11,'IT PEI'!X$2:X$5647,'IT PEI'!Q$2:Q$5647,"...",2,-1)</f>
        <v xml:space="preserve">000448-2024-CEPLAN-DNCPPEI </v>
      </c>
      <c r="AE11" s="19" t="str">
        <f t="shared" si="0"/>
        <v>SI</v>
      </c>
      <c r="AF11" s="18">
        <f t="shared" si="1"/>
        <v>1</v>
      </c>
      <c r="AG11" s="18">
        <f t="shared" si="2"/>
        <v>0</v>
      </c>
      <c r="AH11" s="18">
        <f t="shared" si="3"/>
        <v>0</v>
      </c>
      <c r="AI11" s="19" t="s">
        <v>10475</v>
      </c>
      <c r="AJ11" s="13" t="s">
        <v>10491</v>
      </c>
      <c r="AK11" s="19" t="s">
        <v>10492</v>
      </c>
      <c r="AL11" s="19" t="str">
        <f>IFERROR(VLOOKUP(tbl_ues[[#This Row],[Id_UE]],'[1]Directorio v.02'!$H$3:$U$3089,11,FALSE),"")</f>
        <v>Irwing Aspajo Grandez</v>
      </c>
      <c r="AM11" s="19" t="str">
        <f>IFERROR(VLOOKUP(tbl_ues[[#This Row],[Id_UE]],'[1]Directorio v.02'!$H$3:$U$3089,12,FALSE),"")</f>
        <v>Jefe de la Oficina de Planeamiento y Presupuesto</v>
      </c>
      <c r="AN11" s="52">
        <f>IFERROR(VLOOKUP(tbl_ues[[#This Row],[Id_UE]],'[1]Directorio v.02'!$H$3:$U$3089,13,FALSE),"")</f>
        <v>964419164</v>
      </c>
      <c r="AO11" s="19" t="str">
        <f>IFERROR(VLOOKUP(tbl_ues[[#This Row],[Id_UE]],'[1]Directorio v.02'!$H$3:$U$3089,14,FALSE),"")</f>
        <v>iaspajo@servir.gob.pe</v>
      </c>
      <c r="AP11" s="21" t="e">
        <f>VLOOKUP(H11,#REF!,7,0)</f>
        <v>#REF!</v>
      </c>
      <c r="AQ11" s="9" t="e">
        <f>VLOOKUP(H11,#REF!,9,0)</f>
        <v>#REF!</v>
      </c>
      <c r="AR11" s="9" t="e">
        <f>VLOOKUP(H11,#REF!,15,0)</f>
        <v>#REF!</v>
      </c>
      <c r="AS11" s="9" t="e">
        <f>VLOOKUP(H11,#REF!,16,0)</f>
        <v>#REF!</v>
      </c>
      <c r="AT11" s="9" t="e">
        <f>VLOOKUP(H11,#REF!,17,0)</f>
        <v>#REF!</v>
      </c>
      <c r="AU11" s="9" t="e">
        <f>VLOOKUP(H11,#REF!,18,0)</f>
        <v>#REF!</v>
      </c>
      <c r="AV11" s="9" t="e">
        <f>VLOOKUP(H11,#REF!,19,0)</f>
        <v>#REF!</v>
      </c>
      <c r="AW11" s="9" t="e">
        <f>VLOOKUP(H11,#REF!,20,0)</f>
        <v>#REF!</v>
      </c>
      <c r="AX11" s="9" t="e">
        <f>VLOOKUP(H11,#REF!,22,0)</f>
        <v>#REF!</v>
      </c>
      <c r="AY11" s="9" t="e">
        <f>VLOOKUP(H11,#REF!,23,0)</f>
        <v>#REF!</v>
      </c>
      <c r="AZ11" s="9" t="e">
        <f>VLOOKUP(H11,#REF!,24,0)</f>
        <v>#REF!</v>
      </c>
      <c r="BA11" s="9" t="e">
        <f>VLOOKUP(H11,#REF!,25,0)</f>
        <v>#REF!</v>
      </c>
      <c r="BB11" s="9" t="e">
        <f>VLOOKUP(H11,#REF!,26,0)</f>
        <v>#REF!</v>
      </c>
      <c r="BC11" s="9" t="e">
        <f>VLOOKUP(H11,#REF!,27,0)</f>
        <v>#REF!</v>
      </c>
      <c r="BD11" s="9" t="e">
        <f>VLOOKUP(H11,#REF!,29,0)</f>
        <v>#REF!</v>
      </c>
      <c r="BE11" s="9" t="e">
        <f>VLOOKUP(H11,#REF!,30,0)</f>
        <v>#REF!</v>
      </c>
      <c r="BF11" s="9" t="e">
        <f>VLOOKUP(H11,#REF!,31,0)</f>
        <v>#REF!</v>
      </c>
      <c r="BG11" s="9" t="e">
        <f>VLOOKUP(H11,#REF!,32,0)</f>
        <v>#REF!</v>
      </c>
      <c r="BH11" s="9" t="e">
        <f>VLOOKUP(H11,#REF!,33,0)</f>
        <v>#REF!</v>
      </c>
      <c r="BI11" s="9" t="e">
        <f>VLOOKUP(H11,#REF!,34,0)</f>
        <v>#REF!</v>
      </c>
      <c r="BJ11" s="9" t="e">
        <f>VLOOKUP(H11,#REF!,36,0)</f>
        <v>#REF!</v>
      </c>
      <c r="BK11" s="9" t="e">
        <f>VLOOKUP(H11,#REF!,37,0)</f>
        <v>#REF!</v>
      </c>
      <c r="BL11" s="22" t="e">
        <f>VLOOKUP(H11,#REF!,44,0)</f>
        <v>#REF!</v>
      </c>
      <c r="BM11" s="22" t="e">
        <f>VLOOKUP(H11,#REF!,45,0)</f>
        <v>#REF!</v>
      </c>
      <c r="BN11" s="22" t="e">
        <f>VLOOKUP(H11,#REF!,46,0)</f>
        <v>#REF!</v>
      </c>
      <c r="BO11" s="22" t="e">
        <f>VLOOKUP(H11,#REF!,47,0)</f>
        <v>#REF!</v>
      </c>
      <c r="BP11" s="22" t="e">
        <f>VLOOKUP(H11,#REF!,48,0)</f>
        <v>#REF!</v>
      </c>
      <c r="BQ11" s="9"/>
      <c r="BR11" s="9"/>
      <c r="BS11" s="9"/>
    </row>
    <row r="12" spans="1:74" ht="14.5" x14ac:dyDescent="0.35">
      <c r="A12" s="16" t="s">
        <v>10471</v>
      </c>
      <c r="B12" s="16" t="s">
        <v>10478</v>
      </c>
      <c r="C12" s="16" t="s">
        <v>10472</v>
      </c>
      <c r="D12" s="7" t="s">
        <v>10490</v>
      </c>
      <c r="E12" s="4" t="s">
        <v>229</v>
      </c>
      <c r="F12" s="4">
        <v>214</v>
      </c>
      <c r="G12" s="4" t="s">
        <v>1164</v>
      </c>
      <c r="H12" s="53">
        <v>1205</v>
      </c>
      <c r="I12" s="4" t="s">
        <v>1164</v>
      </c>
      <c r="J12" s="7" t="s">
        <v>10497</v>
      </c>
      <c r="K12" s="4" t="s">
        <v>329</v>
      </c>
      <c r="L12" s="4">
        <v>1</v>
      </c>
      <c r="M12" s="4" t="s">
        <v>331</v>
      </c>
      <c r="N12" s="4">
        <v>4</v>
      </c>
      <c r="O12" s="4" t="s">
        <v>629</v>
      </c>
      <c r="Q12" s="8" t="s">
        <v>10474</v>
      </c>
      <c r="R12" s="9" t="s">
        <v>10474</v>
      </c>
      <c r="S12" s="17"/>
      <c r="T12" s="17"/>
      <c r="U12" s="9"/>
      <c r="V12" s="18"/>
      <c r="W12" s="18">
        <f>IFERROR(VLOOKUP(H12,'IT PEI'!$X$2:$X$5647,1,0),"...")</f>
        <v>1205</v>
      </c>
      <c r="X12" s="19" t="str">
        <f>_xlfn.XLOOKUP(H12,'IT PEI'!X$2:X$5647,'IT PEI'!E$2:E$5647,"...",2,-1)</f>
        <v>2024-2030</v>
      </c>
      <c r="Y12" s="19" t="str">
        <f>_xlfn.XLOOKUP(H12,'IT PEI'!X$2:X$5647,'IT PEI'!G$2:G$5647,"...",2,-1)</f>
        <v>FORMULADO</v>
      </c>
      <c r="Z12" s="19" t="str">
        <f>_xlfn.XLOOKUP(H12,'IT PEI'!X$2:X$5647,'IT PEI'!F$2:F$5647,"...",2,-1)</f>
        <v>SI</v>
      </c>
      <c r="AA12" s="19" t="str">
        <f>_xlfn.XLOOKUP(H12,'IT PEI'!X$2:X$5647,'IT PEI'!H$2:H$5647,"...",2,-1)</f>
        <v>EMITIDO</v>
      </c>
      <c r="AB12" s="19" t="str">
        <f>_xlfn.XLOOKUP(H12,'IT PEI'!X$2:X$5647,'IT PEI'!O$2:O$5647,"...",2,-1)</f>
        <v>2024-000236</v>
      </c>
      <c r="AC12" s="20">
        <f>_xlfn.XLOOKUP(H12,'IT PEI'!X$2:X$5647,'IT PEI'!P$2:P$5647,"...",2,-1)</f>
        <v>45379</v>
      </c>
      <c r="AD12" s="19" t="str">
        <f>_xlfn.XLOOKUP(H12,'IT PEI'!X$2:X$5647,'IT PEI'!Q$2:Q$5647,"...",2,-1)</f>
        <v xml:space="preserve">000145-2024-CEPLAN-DNCPPEI </v>
      </c>
      <c r="AE12" s="19" t="str">
        <f t="shared" si="0"/>
        <v>SI</v>
      </c>
      <c r="AF12" s="18">
        <f t="shared" si="1"/>
        <v>1</v>
      </c>
      <c r="AG12" s="18">
        <f t="shared" si="2"/>
        <v>0</v>
      </c>
      <c r="AH12" s="18">
        <f t="shared" si="3"/>
        <v>0</v>
      </c>
      <c r="AI12" s="19" t="s">
        <v>10475</v>
      </c>
      <c r="AJ12" s="13" t="s">
        <v>10480</v>
      </c>
      <c r="AK12" s="19" t="s">
        <v>10481</v>
      </c>
      <c r="AL12" s="19" t="str">
        <f>IFERROR(VLOOKUP(tbl_ues[[#This Row],[Id_UE]],'[1]Directorio v.02'!$H$3:$U$3089,11,FALSE),"")</f>
        <v>Ricardo Javier Guimaray Hernández</v>
      </c>
      <c r="AM12" s="19" t="str">
        <f>IFERROR(VLOOKUP(tbl_ues[[#This Row],[Id_UE]],'[1]Directorio v.02'!$H$3:$U$3089,12,FALSE),"")</f>
        <v>Director de Planeamiento y Estudios Económicos</v>
      </c>
      <c r="AN12" s="52" t="str">
        <f>IFERROR(VLOOKUP(tbl_ues[[#This Row],[Id_UE]],'[1]Directorio v.02'!$H$3:$U$3089,13,FALSE),"")</f>
        <v>630 9600 Anx. 1706</v>
      </c>
      <c r="AO12" s="19" t="str">
        <f>IFERROR(VLOOKUP(tbl_ues[[#This Row],[Id_UE]],'[1]Directorio v.02'!$H$3:$U$3089,14,FALSE),"")</f>
        <v>rguimaray@apn.gob.pe</v>
      </c>
      <c r="AP12" s="21" t="e">
        <f>VLOOKUP(H12,#REF!,7,0)</f>
        <v>#REF!</v>
      </c>
      <c r="AQ12" s="9" t="e">
        <f>VLOOKUP(H12,#REF!,9,0)</f>
        <v>#REF!</v>
      </c>
      <c r="AR12" s="9" t="e">
        <f>VLOOKUP(H12,#REF!,15,0)</f>
        <v>#REF!</v>
      </c>
      <c r="AS12" s="9" t="e">
        <f>VLOOKUP(H12,#REF!,16,0)</f>
        <v>#REF!</v>
      </c>
      <c r="AT12" s="9" t="e">
        <f>VLOOKUP(H12,#REF!,17,0)</f>
        <v>#REF!</v>
      </c>
      <c r="AU12" s="9" t="e">
        <f>VLOOKUP(H12,#REF!,18,0)</f>
        <v>#REF!</v>
      </c>
      <c r="AV12" s="9" t="e">
        <f>VLOOKUP(H12,#REF!,19,0)</f>
        <v>#REF!</v>
      </c>
      <c r="AW12" s="9" t="e">
        <f>VLOOKUP(H12,#REF!,20,0)</f>
        <v>#REF!</v>
      </c>
      <c r="AX12" s="9" t="e">
        <f>VLOOKUP(H12,#REF!,22,0)</f>
        <v>#REF!</v>
      </c>
      <c r="AY12" s="9" t="e">
        <f>VLOOKUP(H12,#REF!,23,0)</f>
        <v>#REF!</v>
      </c>
      <c r="AZ12" s="9" t="e">
        <f>VLOOKUP(H12,#REF!,24,0)</f>
        <v>#REF!</v>
      </c>
      <c r="BA12" s="9" t="e">
        <f>VLOOKUP(H12,#REF!,25,0)</f>
        <v>#REF!</v>
      </c>
      <c r="BB12" s="9" t="e">
        <f>VLOOKUP(H12,#REF!,26,0)</f>
        <v>#REF!</v>
      </c>
      <c r="BC12" s="9" t="e">
        <f>VLOOKUP(H12,#REF!,27,0)</f>
        <v>#REF!</v>
      </c>
      <c r="BD12" s="9" t="e">
        <f>VLOOKUP(H12,#REF!,29,0)</f>
        <v>#REF!</v>
      </c>
      <c r="BE12" s="9" t="e">
        <f>VLOOKUP(H12,#REF!,30,0)</f>
        <v>#REF!</v>
      </c>
      <c r="BF12" s="9" t="e">
        <f>VLOOKUP(H12,#REF!,31,0)</f>
        <v>#REF!</v>
      </c>
      <c r="BG12" s="9" t="e">
        <f>VLOOKUP(H12,#REF!,32,0)</f>
        <v>#REF!</v>
      </c>
      <c r="BH12" s="9" t="e">
        <f>VLOOKUP(H12,#REF!,33,0)</f>
        <v>#REF!</v>
      </c>
      <c r="BI12" s="9" t="e">
        <f>VLOOKUP(H12,#REF!,34,0)</f>
        <v>#REF!</v>
      </c>
      <c r="BJ12" s="9" t="e">
        <f>VLOOKUP(H12,#REF!,36,0)</f>
        <v>#REF!</v>
      </c>
      <c r="BK12" s="9" t="e">
        <f>VLOOKUP(H12,#REF!,37,0)</f>
        <v>#REF!</v>
      </c>
      <c r="BL12" s="22" t="e">
        <f>VLOOKUP(H12,#REF!,44,0)</f>
        <v>#REF!</v>
      </c>
      <c r="BM12" s="22" t="e">
        <f>VLOOKUP(H12,#REF!,45,0)</f>
        <v>#REF!</v>
      </c>
      <c r="BN12" s="22" t="e">
        <f>VLOOKUP(H12,#REF!,46,0)</f>
        <v>#REF!</v>
      </c>
      <c r="BO12" s="22" t="e">
        <f>VLOOKUP(H12,#REF!,47,0)</f>
        <v>#REF!</v>
      </c>
      <c r="BP12" s="22" t="e">
        <f>VLOOKUP(H12,#REF!,48,0)</f>
        <v>#REF!</v>
      </c>
    </row>
    <row r="13" spans="1:74" ht="14.5" x14ac:dyDescent="0.35">
      <c r="A13" s="16" t="s">
        <v>10471</v>
      </c>
      <c r="B13" s="16" t="s">
        <v>10478</v>
      </c>
      <c r="C13" s="16" t="s">
        <v>10472</v>
      </c>
      <c r="D13" s="7" t="s">
        <v>10487</v>
      </c>
      <c r="E13" s="4" t="s">
        <v>159</v>
      </c>
      <c r="F13" s="4">
        <v>113</v>
      </c>
      <c r="G13" s="4" t="s">
        <v>277</v>
      </c>
      <c r="H13" s="53">
        <v>85</v>
      </c>
      <c r="I13" s="4" t="s">
        <v>277</v>
      </c>
      <c r="J13" s="7">
        <v>15</v>
      </c>
      <c r="K13" s="4" t="s">
        <v>43</v>
      </c>
      <c r="L13" s="4">
        <v>1</v>
      </c>
      <c r="M13" s="4" t="s">
        <v>43</v>
      </c>
      <c r="N13" s="4">
        <v>1</v>
      </c>
      <c r="O13" s="4" t="s">
        <v>43</v>
      </c>
      <c r="Q13" s="8" t="s">
        <v>10474</v>
      </c>
      <c r="R13" s="9" t="s">
        <v>10474</v>
      </c>
      <c r="S13" s="17"/>
      <c r="T13" s="17"/>
      <c r="U13" s="9"/>
      <c r="V13" s="18"/>
      <c r="W13" s="18">
        <f>IFERROR(VLOOKUP(H13,'IT PEI'!$X$2:$X$5647,1,0),"...")</f>
        <v>85</v>
      </c>
      <c r="X13" s="19" t="str">
        <f>_xlfn.XLOOKUP(H13,'IT PEI'!X$2:X$5647,'IT PEI'!E$2:E$5647,"...",2,-1)</f>
        <v>2023-2030</v>
      </c>
      <c r="Y13" s="19" t="str">
        <f>_xlfn.XLOOKUP(H13,'IT PEI'!X$2:X$5647,'IT PEI'!G$2:G$5647,"...",2,-1)</f>
        <v>MODIFICADO</v>
      </c>
      <c r="Z13" s="19" t="str">
        <f>_xlfn.XLOOKUP(H13,'IT PEI'!X$2:X$5647,'IT PEI'!F$2:F$5647,"...",2,-1)</f>
        <v>SI</v>
      </c>
      <c r="AA13" s="19" t="str">
        <f>_xlfn.XLOOKUP(H13,'IT PEI'!X$2:X$5647,'IT PEI'!H$2:H$5647,"...",2,-1)</f>
        <v>EMITIDO</v>
      </c>
      <c r="AB13" s="19" t="str">
        <f>_xlfn.XLOOKUP(H13,'IT PEI'!X$2:X$5647,'IT PEI'!O$2:O$5647,"...",2,-1)</f>
        <v>2024-0000981</v>
      </c>
      <c r="AC13" s="20">
        <f>_xlfn.XLOOKUP(H13,'IT PEI'!X$2:X$5647,'IT PEI'!P$2:P$5647,"...",2,-1)</f>
        <v>45377</v>
      </c>
      <c r="AD13" s="19" t="str">
        <f>_xlfn.XLOOKUP(H13,'IT PEI'!X$2:X$5647,'IT PEI'!Q$2:Q$5647,"...",2,-1)</f>
        <v xml:space="preserve">000123-2024-CEPLAN-DNCPPEI </v>
      </c>
      <c r="AE13" s="19" t="str">
        <f t="shared" si="0"/>
        <v>SI</v>
      </c>
      <c r="AF13" s="18">
        <f t="shared" si="1"/>
        <v>1</v>
      </c>
      <c r="AG13" s="18">
        <f t="shared" si="2"/>
        <v>0</v>
      </c>
      <c r="AH13" s="18">
        <f t="shared" si="3"/>
        <v>0</v>
      </c>
      <c r="AI13" s="19" t="s">
        <v>10475</v>
      </c>
      <c r="AJ13" s="13" t="s">
        <v>10488</v>
      </c>
      <c r="AK13" s="19" t="s">
        <v>10489</v>
      </c>
      <c r="AL13" s="19" t="str">
        <f>IFERROR(VLOOKUP(tbl_ues[[#This Row],[Id_UE]],'[1]Directorio v.02'!$H$3:$U$3089,11,FALSE),"")</f>
        <v>Erika Romero Estela</v>
      </c>
      <c r="AM13" s="19" t="str">
        <f>IFERROR(VLOOKUP(tbl_ues[[#This Row],[Id_UE]],'[1]Directorio v.02'!$H$3:$U$3089,12,FALSE),"")</f>
        <v>Jefe de la Oficina de Planeamiento y Presupuesto</v>
      </c>
      <c r="AN13" s="52" t="str">
        <f>IFERROR(VLOOKUP(tbl_ues[[#This Row],[Id_UE]],'[1]Directorio v.02'!$H$3:$U$3089,13,FALSE),"")</f>
        <v>513-6900 - Anexo 7400</v>
      </c>
      <c r="AO13" s="19" t="str">
        <f>IFERROR(VLOOKUP(tbl_ues[[#This Row],[Id_UE]],'[1]Directorio v.02'!$H$3:$U$3089,14,FALSE),"")</f>
        <v>erika.romero@bnp.gob.pe</v>
      </c>
      <c r="AP13" s="21" t="e">
        <f>VLOOKUP(H13,#REF!,7,0)</f>
        <v>#REF!</v>
      </c>
      <c r="AQ13" s="9" t="e">
        <f>VLOOKUP(H13,#REF!,9,0)</f>
        <v>#REF!</v>
      </c>
      <c r="AR13" s="9" t="e">
        <f>VLOOKUP(H13,#REF!,15,0)</f>
        <v>#REF!</v>
      </c>
      <c r="AS13" s="9" t="e">
        <f>VLOOKUP(H13,#REF!,16,0)</f>
        <v>#REF!</v>
      </c>
      <c r="AT13" s="9" t="e">
        <f>VLOOKUP(H13,#REF!,17,0)</f>
        <v>#REF!</v>
      </c>
      <c r="AU13" s="9" t="e">
        <f>VLOOKUP(H13,#REF!,18,0)</f>
        <v>#REF!</v>
      </c>
      <c r="AV13" s="9" t="e">
        <f>VLOOKUP(H13,#REF!,19,0)</f>
        <v>#REF!</v>
      </c>
      <c r="AW13" s="9" t="e">
        <f>VLOOKUP(H13,#REF!,20,0)</f>
        <v>#REF!</v>
      </c>
      <c r="AX13" s="9" t="e">
        <f>VLOOKUP(H13,#REF!,22,0)</f>
        <v>#REF!</v>
      </c>
      <c r="AY13" s="9" t="e">
        <f>VLOOKUP(H13,#REF!,23,0)</f>
        <v>#REF!</v>
      </c>
      <c r="AZ13" s="9" t="e">
        <f>VLOOKUP(H13,#REF!,24,0)</f>
        <v>#REF!</v>
      </c>
      <c r="BA13" s="9" t="e">
        <f>VLOOKUP(H13,#REF!,25,0)</f>
        <v>#REF!</v>
      </c>
      <c r="BB13" s="9" t="e">
        <f>VLOOKUP(H13,#REF!,26,0)</f>
        <v>#REF!</v>
      </c>
      <c r="BC13" s="9" t="e">
        <f>VLOOKUP(H13,#REF!,27,0)</f>
        <v>#REF!</v>
      </c>
      <c r="BD13" s="9" t="e">
        <f>VLOOKUP(H13,#REF!,29,0)</f>
        <v>#REF!</v>
      </c>
      <c r="BE13" s="9" t="e">
        <f>VLOOKUP(H13,#REF!,30,0)</f>
        <v>#REF!</v>
      </c>
      <c r="BF13" s="9" t="e">
        <f>VLOOKUP(H13,#REF!,31,0)</f>
        <v>#REF!</v>
      </c>
      <c r="BG13" s="9" t="e">
        <f>VLOOKUP(H13,#REF!,32,0)</f>
        <v>#REF!</v>
      </c>
      <c r="BH13" s="9" t="e">
        <f>VLOOKUP(H13,#REF!,33,0)</f>
        <v>#REF!</v>
      </c>
      <c r="BI13" s="9" t="e">
        <f>VLOOKUP(H13,#REF!,34,0)</f>
        <v>#REF!</v>
      </c>
      <c r="BJ13" s="9" t="e">
        <f>VLOOKUP(H13,#REF!,36,0)</f>
        <v>#REF!</v>
      </c>
      <c r="BK13" s="9" t="e">
        <f>VLOOKUP(H13,#REF!,37,0)</f>
        <v>#REF!</v>
      </c>
      <c r="BL13" s="22" t="e">
        <f>VLOOKUP(H13,#REF!,44,0)</f>
        <v>#REF!</v>
      </c>
      <c r="BM13" s="22" t="e">
        <f>VLOOKUP(H13,#REF!,45,0)</f>
        <v>#REF!</v>
      </c>
      <c r="BN13" s="22" t="e">
        <f>VLOOKUP(H13,#REF!,46,0)</f>
        <v>#REF!</v>
      </c>
      <c r="BO13" s="22" t="e">
        <f>VLOOKUP(H13,#REF!,47,0)</f>
        <v>#REF!</v>
      </c>
      <c r="BP13" s="22" t="e">
        <f>VLOOKUP(H13,#REF!,48,0)</f>
        <v>#REF!</v>
      </c>
      <c r="BQ13" s="9"/>
      <c r="BR13" s="9"/>
      <c r="BS13" s="9"/>
    </row>
    <row r="14" spans="1:74" ht="14.5" x14ac:dyDescent="0.35">
      <c r="A14" s="16" t="s">
        <v>10471</v>
      </c>
      <c r="B14" s="16" t="s">
        <v>10478</v>
      </c>
      <c r="C14" s="16" t="s">
        <v>10472</v>
      </c>
      <c r="D14" s="7" t="s">
        <v>7167</v>
      </c>
      <c r="E14" s="4" t="s">
        <v>46</v>
      </c>
      <c r="F14" s="4">
        <v>96</v>
      </c>
      <c r="G14" s="4" t="s">
        <v>47</v>
      </c>
      <c r="H14" s="53">
        <v>1650</v>
      </c>
      <c r="I14" s="4" t="s">
        <v>48</v>
      </c>
      <c r="J14" s="7">
        <v>15</v>
      </c>
      <c r="K14" s="4" t="s">
        <v>43</v>
      </c>
      <c r="L14" s="4">
        <v>1</v>
      </c>
      <c r="M14" s="4" t="s">
        <v>43</v>
      </c>
      <c r="N14" s="4">
        <v>31</v>
      </c>
      <c r="O14" s="4" t="s">
        <v>49</v>
      </c>
      <c r="Q14" s="8" t="s">
        <v>10474</v>
      </c>
      <c r="R14" s="9" t="s">
        <v>10474</v>
      </c>
      <c r="S14" s="17"/>
      <c r="T14" s="17"/>
      <c r="U14" s="9"/>
      <c r="V14" s="18"/>
      <c r="W14" s="18">
        <f>IFERROR(VLOOKUP(H14,'IT PEI'!$X$2:$X$5647,1,0),"...")</f>
        <v>1650</v>
      </c>
      <c r="X14" s="19" t="str">
        <f>_xlfn.XLOOKUP(H14,'IT PEI'!X$2:X$5647,'IT PEI'!E$2:E$5647,"...",2,-1)</f>
        <v>2026-2030</v>
      </c>
      <c r="Y14" s="19" t="str">
        <f>_xlfn.XLOOKUP(H14,'IT PEI'!X$2:X$5647,'IT PEI'!G$2:G$5647,"...",2,-1)</f>
        <v>FORMULADO</v>
      </c>
      <c r="Z14" s="19" t="str">
        <f>_xlfn.XLOOKUP(H14,'IT PEI'!X$2:X$5647,'IT PEI'!F$2:F$5647,"...",2,-1)</f>
        <v>SI</v>
      </c>
      <c r="AA14" s="19" t="str">
        <f>_xlfn.XLOOKUP(H14,'IT PEI'!X$2:X$5647,'IT PEI'!H$2:H$5647,"...",2,-1)</f>
        <v>EMITIDO</v>
      </c>
      <c r="AB14" s="19" t="str">
        <f>_xlfn.XLOOKUP(H14,'IT PEI'!X$2:X$5647,'IT PEI'!O$2:O$5647,"...",2,-1)</f>
        <v>2026-0000210</v>
      </c>
      <c r="AC14" s="20">
        <f>_xlfn.XLOOKUP(H14,'IT PEI'!X$2:X$5647,'IT PEI'!P$2:P$5647,"...",2,-1)</f>
        <v>46037</v>
      </c>
      <c r="AD14" s="19" t="str">
        <f>_xlfn.XLOOKUP(H14,'IT PEI'!X$2:X$5647,'IT PEI'!Q$2:Q$5647,"...",2,-1)</f>
        <v xml:space="preserve">000016-2026-CEPLAN-DNCPPEI </v>
      </c>
      <c r="AE14" s="19" t="str">
        <f t="shared" si="0"/>
        <v>SI</v>
      </c>
      <c r="AF14" s="18">
        <f t="shared" si="1"/>
        <v>1</v>
      </c>
      <c r="AG14" s="18">
        <f t="shared" si="2"/>
        <v>0</v>
      </c>
      <c r="AH14" s="18">
        <f t="shared" si="3"/>
        <v>0</v>
      </c>
      <c r="AI14" s="19" t="s">
        <v>10475</v>
      </c>
      <c r="AJ14" s="13" t="s">
        <v>10482</v>
      </c>
      <c r="AK14" s="19" t="s">
        <v>10483</v>
      </c>
      <c r="AL14" s="19" t="str">
        <f>IFERROR(VLOOKUP(tbl_ues[[#This Row],[Id_UE]],'[1]Directorio v.02'!$H$3:$U$3089,11,FALSE),"")</f>
        <v>Milagros Esperanza Guerrero Barrera</v>
      </c>
      <c r="AM14" s="19" t="str">
        <f>IFERROR(VLOOKUP(tbl_ues[[#This Row],[Id_UE]],'[1]Directorio v.02'!$H$3:$U$3089,12,FALSE),"")</f>
        <v>Jefe de la Oficina de Planeamiento y Presupuesto</v>
      </c>
      <c r="AN14" s="52">
        <f>IFERROR(VLOOKUP(tbl_ues[[#This Row],[Id_UE]],'[1]Directorio v.02'!$H$3:$U$3089,13,FALSE),"")</f>
        <v>962826260</v>
      </c>
      <c r="AO14" s="19" t="str">
        <f>IFERROR(VLOOKUP(tbl_ues[[#This Row],[Id_UE]],'[1]Directorio v.02'!$H$3:$U$3089,14,FALSE),"")</f>
        <v>milagros.guerrero@perucompras.gob.pe</v>
      </c>
      <c r="AP14" s="21" t="e">
        <f>VLOOKUP(H14,#REF!,7,0)</f>
        <v>#REF!</v>
      </c>
      <c r="AQ14" s="9" t="e">
        <f>VLOOKUP(H14,#REF!,9,0)</f>
        <v>#REF!</v>
      </c>
      <c r="AR14" s="9" t="e">
        <f>VLOOKUP(H14,#REF!,15,0)</f>
        <v>#REF!</v>
      </c>
      <c r="AS14" s="9" t="e">
        <f>VLOOKUP(H14,#REF!,16,0)</f>
        <v>#REF!</v>
      </c>
      <c r="AT14" s="9" t="e">
        <f>VLOOKUP(H14,#REF!,17,0)</f>
        <v>#REF!</v>
      </c>
      <c r="AU14" s="9" t="e">
        <f>VLOOKUP(H14,#REF!,18,0)</f>
        <v>#REF!</v>
      </c>
      <c r="AV14" s="9" t="e">
        <f>VLOOKUP(H14,#REF!,19,0)</f>
        <v>#REF!</v>
      </c>
      <c r="AW14" s="9" t="e">
        <f>VLOOKUP(H14,#REF!,20,0)</f>
        <v>#REF!</v>
      </c>
      <c r="AX14" s="9" t="e">
        <f>VLOOKUP(H14,#REF!,22,0)</f>
        <v>#REF!</v>
      </c>
      <c r="AY14" s="9" t="e">
        <f>VLOOKUP(H14,#REF!,23,0)</f>
        <v>#REF!</v>
      </c>
      <c r="AZ14" s="9" t="e">
        <f>VLOOKUP(H14,#REF!,24,0)</f>
        <v>#REF!</v>
      </c>
      <c r="BA14" s="9" t="e">
        <f>VLOOKUP(H14,#REF!,25,0)</f>
        <v>#REF!</v>
      </c>
      <c r="BB14" s="9" t="e">
        <f>VLOOKUP(H14,#REF!,26,0)</f>
        <v>#REF!</v>
      </c>
      <c r="BC14" s="9" t="e">
        <f>VLOOKUP(H14,#REF!,27,0)</f>
        <v>#REF!</v>
      </c>
      <c r="BD14" s="9" t="e">
        <f>VLOOKUP(H14,#REF!,29,0)</f>
        <v>#REF!</v>
      </c>
      <c r="BE14" s="9" t="e">
        <f>VLOOKUP(H14,#REF!,30,0)</f>
        <v>#REF!</v>
      </c>
      <c r="BF14" s="9" t="e">
        <f>VLOOKUP(H14,#REF!,31,0)</f>
        <v>#REF!</v>
      </c>
      <c r="BG14" s="9" t="e">
        <f>VLOOKUP(H14,#REF!,32,0)</f>
        <v>#REF!</v>
      </c>
      <c r="BH14" s="9" t="e">
        <f>VLOOKUP(H14,#REF!,33,0)</f>
        <v>#REF!</v>
      </c>
      <c r="BI14" s="9" t="e">
        <f>VLOOKUP(H14,#REF!,34,0)</f>
        <v>#REF!</v>
      </c>
      <c r="BJ14" s="9" t="e">
        <f>VLOOKUP(H14,#REF!,36,0)</f>
        <v>#REF!</v>
      </c>
      <c r="BK14" s="9" t="e">
        <f>VLOOKUP(H14,#REF!,37,0)</f>
        <v>#REF!</v>
      </c>
      <c r="BL14" s="22" t="e">
        <f>VLOOKUP(H14,#REF!,44,0)</f>
        <v>#REF!</v>
      </c>
      <c r="BM14" s="22" t="e">
        <f>VLOOKUP(H14,#REF!,45,0)</f>
        <v>#REF!</v>
      </c>
      <c r="BN14" s="22" t="e">
        <f>VLOOKUP(H14,#REF!,46,0)</f>
        <v>#REF!</v>
      </c>
      <c r="BO14" s="22" t="e">
        <f>VLOOKUP(H14,#REF!,47,0)</f>
        <v>#REF!</v>
      </c>
      <c r="BP14" s="22" t="e">
        <f>VLOOKUP(H14,#REF!,48,0)</f>
        <v>#REF!</v>
      </c>
      <c r="BQ14" s="9"/>
      <c r="BR14" s="9"/>
      <c r="BS14" s="9"/>
    </row>
    <row r="15" spans="1:74" ht="14.5" x14ac:dyDescent="0.35">
      <c r="A15" s="16" t="s">
        <v>10471</v>
      </c>
      <c r="B15" s="16" t="s">
        <v>10478</v>
      </c>
      <c r="C15" s="16" t="s">
        <v>10472</v>
      </c>
      <c r="D15" s="7" t="s">
        <v>7283</v>
      </c>
      <c r="E15" s="4" t="s">
        <v>367</v>
      </c>
      <c r="F15" s="4">
        <v>180</v>
      </c>
      <c r="G15" s="4" t="s">
        <v>3777</v>
      </c>
      <c r="H15" s="53">
        <v>162</v>
      </c>
      <c r="I15" s="4" t="s">
        <v>3777</v>
      </c>
      <c r="J15" s="7">
        <v>15</v>
      </c>
      <c r="K15" s="4" t="s">
        <v>43</v>
      </c>
      <c r="L15" s="4">
        <v>1</v>
      </c>
      <c r="M15" s="4" t="s">
        <v>43</v>
      </c>
      <c r="N15" s="4">
        <v>4</v>
      </c>
      <c r="O15" s="4" t="s">
        <v>425</v>
      </c>
      <c r="Q15" s="8" t="s">
        <v>10474</v>
      </c>
      <c r="R15" s="9" t="s">
        <v>10474</v>
      </c>
      <c r="S15" s="17"/>
      <c r="T15" s="17"/>
      <c r="U15" s="9"/>
      <c r="V15" s="18"/>
      <c r="W15" s="18">
        <f>IFERROR(VLOOKUP(H15,'IT PEI'!$X$2:$X$5647,1,0),"...")</f>
        <v>162</v>
      </c>
      <c r="X15" s="19" t="str">
        <f>_xlfn.XLOOKUP(H15,'IT PEI'!X$2:X$5647,'IT PEI'!E$2:E$5647,"...",2,-1)</f>
        <v>2026-2030</v>
      </c>
      <c r="Y15" s="19" t="str">
        <f>_xlfn.XLOOKUP(H15,'IT PEI'!X$2:X$5647,'IT PEI'!G$2:G$5647,"...",2,-1)</f>
        <v>FORMULADO</v>
      </c>
      <c r="Z15" s="19" t="str">
        <f>_xlfn.XLOOKUP(H15,'IT PEI'!X$2:X$5647,'IT PEI'!F$2:F$5647,"...",2,-1)</f>
        <v>SI</v>
      </c>
      <c r="AA15" s="19" t="str">
        <f>_xlfn.XLOOKUP(H15,'IT PEI'!X$2:X$5647,'IT PEI'!H$2:H$5647,"...",2,-1)</f>
        <v>EMITIDO</v>
      </c>
      <c r="AB15" s="19" t="str">
        <f>_xlfn.XLOOKUP(H15,'IT PEI'!X$2:X$5647,'IT PEI'!O$2:O$5647,"...",2,-1)</f>
        <v>2026-0000087</v>
      </c>
      <c r="AC15" s="20">
        <f>_xlfn.XLOOKUP(H15,'IT PEI'!X$2:X$5647,'IT PEI'!P$2:P$5647,"...",2,-1)</f>
        <v>46030</v>
      </c>
      <c r="AD15" s="19" t="str">
        <f>_xlfn.XLOOKUP(H15,'IT PEI'!X$2:X$5647,'IT PEI'!Q$2:Q$5647,"...",2,-1)</f>
        <v>000004-2026-CEPLAN-DNCPPEI</v>
      </c>
      <c r="AE15" s="19" t="str">
        <f t="shared" si="0"/>
        <v>SI</v>
      </c>
      <c r="AF15" s="18">
        <f t="shared" si="1"/>
        <v>1</v>
      </c>
      <c r="AG15" s="18">
        <f t="shared" si="2"/>
        <v>0</v>
      </c>
      <c r="AH15" s="18">
        <f t="shared" si="3"/>
        <v>0</v>
      </c>
      <c r="AI15" s="19" t="s">
        <v>10475</v>
      </c>
      <c r="AJ15" s="13" t="s">
        <v>10498</v>
      </c>
      <c r="AK15" s="19" t="s">
        <v>10499</v>
      </c>
      <c r="AL15" s="19" t="str">
        <f>IFERROR(VLOOKUP(tbl_ues[[#This Row],[Id_UE]],'[1]Directorio v.02'!$H$3:$U$3089,11,FALSE),"")</f>
        <v>Mijail Alva Muñoz</v>
      </c>
      <c r="AM15" s="19" t="str">
        <f>IFERROR(VLOOKUP(tbl_ues[[#This Row],[Id_UE]],'[1]Directorio v.02'!$H$3:$U$3089,12,FALSE),"")</f>
        <v>Jefe (E ) de la Unidad de Planeamiento y Desarrollo</v>
      </c>
      <c r="AN15" s="52" t="str">
        <f>IFERROR(VLOOKUP(tbl_ues[[#This Row],[Id_UE]],'[1]Directorio v.02'!$H$3:$U$3089,13,FALSE),"")</f>
        <v>956-480-240</v>
      </c>
      <c r="AO15" s="19" t="str">
        <f>IFERROR(VLOOKUP(tbl_ues[[#This Row],[Id_UE]],'[1]Directorio v.02'!$H$3:$U$3089,14,FALSE),"")</f>
        <v>malva@cenfotur.edu.pe</v>
      </c>
      <c r="AP15" s="21" t="e">
        <f>VLOOKUP(H15,#REF!,7,0)</f>
        <v>#REF!</v>
      </c>
      <c r="AQ15" s="9" t="e">
        <f>VLOOKUP(H15,#REF!,9,0)</f>
        <v>#REF!</v>
      </c>
      <c r="AR15" s="9" t="e">
        <f>VLOOKUP(H15,#REF!,15,0)</f>
        <v>#REF!</v>
      </c>
      <c r="AS15" s="9" t="e">
        <f>VLOOKUP(H15,#REF!,16,0)</f>
        <v>#REF!</v>
      </c>
      <c r="AT15" s="9" t="e">
        <f>VLOOKUP(H15,#REF!,17,0)</f>
        <v>#REF!</v>
      </c>
      <c r="AU15" s="9" t="e">
        <f>VLOOKUP(H15,#REF!,18,0)</f>
        <v>#REF!</v>
      </c>
      <c r="AV15" s="9" t="e">
        <f>VLOOKUP(H15,#REF!,19,0)</f>
        <v>#REF!</v>
      </c>
      <c r="AW15" s="9" t="e">
        <f>VLOOKUP(H15,#REF!,20,0)</f>
        <v>#REF!</v>
      </c>
      <c r="AX15" s="9" t="e">
        <f>VLOOKUP(H15,#REF!,22,0)</f>
        <v>#REF!</v>
      </c>
      <c r="AY15" s="9" t="e">
        <f>VLOOKUP(H15,#REF!,23,0)</f>
        <v>#REF!</v>
      </c>
      <c r="AZ15" s="9" t="e">
        <f>VLOOKUP(H15,#REF!,24,0)</f>
        <v>#REF!</v>
      </c>
      <c r="BA15" s="9" t="e">
        <f>VLOOKUP(H15,#REF!,25,0)</f>
        <v>#REF!</v>
      </c>
      <c r="BB15" s="9" t="e">
        <f>VLOOKUP(H15,#REF!,26,0)</f>
        <v>#REF!</v>
      </c>
      <c r="BC15" s="9" t="e">
        <f>VLOOKUP(H15,#REF!,27,0)</f>
        <v>#REF!</v>
      </c>
      <c r="BD15" s="9" t="e">
        <f>VLOOKUP(H15,#REF!,29,0)</f>
        <v>#REF!</v>
      </c>
      <c r="BE15" s="9" t="e">
        <f>VLOOKUP(H15,#REF!,30,0)</f>
        <v>#REF!</v>
      </c>
      <c r="BF15" s="9" t="e">
        <f>VLOOKUP(H15,#REF!,31,0)</f>
        <v>#REF!</v>
      </c>
      <c r="BG15" s="9" t="e">
        <f>VLOOKUP(H15,#REF!,32,0)</f>
        <v>#REF!</v>
      </c>
      <c r="BH15" s="9" t="e">
        <f>VLOOKUP(H15,#REF!,33,0)</f>
        <v>#REF!</v>
      </c>
      <c r="BI15" s="9" t="e">
        <f>VLOOKUP(H15,#REF!,34,0)</f>
        <v>#REF!</v>
      </c>
      <c r="BJ15" s="9" t="e">
        <f>VLOOKUP(H15,#REF!,36,0)</f>
        <v>#REF!</v>
      </c>
      <c r="BK15" s="9" t="e">
        <f>VLOOKUP(H15,#REF!,37,0)</f>
        <v>#REF!</v>
      </c>
      <c r="BL15" s="22" t="e">
        <f>VLOOKUP(H15,#REF!,44,0)</f>
        <v>#REF!</v>
      </c>
      <c r="BM15" s="22" t="e">
        <f>VLOOKUP(H15,#REF!,45,0)</f>
        <v>#REF!</v>
      </c>
      <c r="BN15" s="22" t="e">
        <f>VLOOKUP(H15,#REF!,46,0)</f>
        <v>#REF!</v>
      </c>
      <c r="BO15" s="22" t="e">
        <f>VLOOKUP(H15,#REF!,47,0)</f>
        <v>#REF!</v>
      </c>
      <c r="BP15" s="22" t="e">
        <f>VLOOKUP(H15,#REF!,48,0)</f>
        <v>#REF!</v>
      </c>
      <c r="BQ15" s="9"/>
      <c r="BR15" s="9"/>
      <c r="BS15" s="9"/>
    </row>
    <row r="16" spans="1:74" ht="14.5" x14ac:dyDescent="0.35">
      <c r="A16" s="16" t="s">
        <v>10471</v>
      </c>
      <c r="B16" s="16" t="s">
        <v>10478</v>
      </c>
      <c r="C16" s="16" t="s">
        <v>10472</v>
      </c>
      <c r="D16" s="7" t="s">
        <v>10479</v>
      </c>
      <c r="E16" s="4" t="s">
        <v>51</v>
      </c>
      <c r="F16" s="4">
        <v>25</v>
      </c>
      <c r="G16" s="4" t="s">
        <v>52</v>
      </c>
      <c r="H16" s="53">
        <v>1410</v>
      </c>
      <c r="I16" s="4" t="s">
        <v>53</v>
      </c>
      <c r="J16" s="7">
        <v>15</v>
      </c>
      <c r="K16" s="4" t="s">
        <v>43</v>
      </c>
      <c r="L16" s="4">
        <v>1</v>
      </c>
      <c r="M16" s="4" t="s">
        <v>43</v>
      </c>
      <c r="N16" s="4">
        <v>31</v>
      </c>
      <c r="O16" s="4" t="s">
        <v>49</v>
      </c>
      <c r="Q16" s="8" t="s">
        <v>10474</v>
      </c>
      <c r="R16" s="9" t="s">
        <v>10474</v>
      </c>
      <c r="S16" s="17"/>
      <c r="T16" s="17"/>
      <c r="U16" s="9"/>
      <c r="V16" s="18"/>
      <c r="W16" s="18">
        <f>IFERROR(VLOOKUP(H16,'IT PEI'!$X$2:$X$5647,1,0),"...")</f>
        <v>1410</v>
      </c>
      <c r="X16" s="19" t="str">
        <f>_xlfn.XLOOKUP(H16,'IT PEI'!X$2:X$5647,'IT PEI'!E$2:E$5647,"...",2,-1)</f>
        <v>2025-2030</v>
      </c>
      <c r="Y16" s="19" t="str">
        <f>_xlfn.XLOOKUP(H16,'IT PEI'!X$2:X$5647,'IT PEI'!G$2:G$5647,"...",2,-1)</f>
        <v>FORMULADO</v>
      </c>
      <c r="Z16" s="19" t="str">
        <f>_xlfn.XLOOKUP(H16,'IT PEI'!X$2:X$5647,'IT PEI'!F$2:F$5647,"...",2,-1)</f>
        <v>SI</v>
      </c>
      <c r="AA16" s="19" t="str">
        <f>_xlfn.XLOOKUP(H16,'IT PEI'!X$2:X$5647,'IT PEI'!H$2:H$5647,"...",2,-1)</f>
        <v>EMITIDO</v>
      </c>
      <c r="AB16" s="19" t="str">
        <f>_xlfn.XLOOKUP(H16,'IT PEI'!X$2:X$5647,'IT PEI'!O$2:O$5647,"...",2,-1)</f>
        <v>2025-0000973</v>
      </c>
      <c r="AC16" s="20">
        <f>_xlfn.XLOOKUP(H16,'IT PEI'!X$2:X$5647,'IT PEI'!P$2:P$5647,"...",2,-1)</f>
        <v>45744</v>
      </c>
      <c r="AD16" s="19" t="str">
        <f>_xlfn.XLOOKUP(H16,'IT PEI'!X$2:X$5647,'IT PEI'!Q$2:Q$5647,"...",2,-1)</f>
        <v>000102-2025-DNCPPEI</v>
      </c>
      <c r="AE16" s="19" t="str">
        <f t="shared" si="0"/>
        <v>SI</v>
      </c>
      <c r="AF16" s="18">
        <f t="shared" si="1"/>
        <v>1</v>
      </c>
      <c r="AG16" s="18">
        <f t="shared" si="2"/>
        <v>0</v>
      </c>
      <c r="AH16" s="18">
        <f t="shared" si="3"/>
        <v>0</v>
      </c>
      <c r="AI16" s="19" t="s">
        <v>10475</v>
      </c>
      <c r="AJ16" s="13" t="s">
        <v>10480</v>
      </c>
      <c r="AK16" s="19" t="s">
        <v>10481</v>
      </c>
      <c r="AL16" s="19" t="str">
        <f>IFERROR(VLOOKUP(tbl_ues[[#This Row],[Id_UE]],'[1]Directorio v.02'!$H$3:$U$3089,11,FALSE),"")</f>
        <v>Miguel Angeles Chuquiruna</v>
      </c>
      <c r="AM16" s="19" t="str">
        <f>IFERROR(VLOOKUP(tbl_ues[[#This Row],[Id_UE]],'[1]Directorio v.02'!$H$3:$U$3089,12,FALSE),"")</f>
        <v>Jefe de Planeamiento y Presupuesto</v>
      </c>
      <c r="AN16" s="52" t="str">
        <f>IFERROR(VLOOKUP(tbl_ues[[#This Row],[Id_UE]],'[1]Directorio v.02'!$H$3:$U$3089,13,FALSE),"")</f>
        <v>201-3550 – Anexo 155</v>
      </c>
      <c r="AO16" s="19" t="str">
        <f>IFERROR(VLOOKUP(tbl_ues[[#This Row],[Id_UE]],'[1]Directorio v.02'!$H$3:$U$3089,14,FALSE),"")</f>
        <v>mchuquiruna@cenepred.gob.pe</v>
      </c>
      <c r="AP16" s="21" t="e">
        <f>VLOOKUP(H16,#REF!,7,0)</f>
        <v>#REF!</v>
      </c>
      <c r="AQ16" s="9" t="e">
        <f>VLOOKUP(H16,#REF!,9,0)</f>
        <v>#REF!</v>
      </c>
      <c r="AR16" s="9" t="e">
        <f>VLOOKUP(H16,#REF!,15,0)</f>
        <v>#REF!</v>
      </c>
      <c r="AS16" s="9" t="e">
        <f>VLOOKUP(H16,#REF!,16,0)</f>
        <v>#REF!</v>
      </c>
      <c r="AT16" s="9" t="e">
        <f>VLOOKUP(H16,#REF!,17,0)</f>
        <v>#REF!</v>
      </c>
      <c r="AU16" s="9" t="e">
        <f>VLOOKUP(H16,#REF!,18,0)</f>
        <v>#REF!</v>
      </c>
      <c r="AV16" s="9" t="e">
        <f>VLOOKUP(H16,#REF!,19,0)</f>
        <v>#REF!</v>
      </c>
      <c r="AW16" s="9" t="e">
        <f>VLOOKUP(H16,#REF!,20,0)</f>
        <v>#REF!</v>
      </c>
      <c r="AX16" s="9" t="e">
        <f>VLOOKUP(H16,#REF!,22,0)</f>
        <v>#REF!</v>
      </c>
      <c r="AY16" s="9" t="e">
        <f>VLOOKUP(H16,#REF!,23,0)</f>
        <v>#REF!</v>
      </c>
      <c r="AZ16" s="9" t="e">
        <f>VLOOKUP(H16,#REF!,24,0)</f>
        <v>#REF!</v>
      </c>
      <c r="BA16" s="9" t="e">
        <f>VLOOKUP(H16,#REF!,25,0)</f>
        <v>#REF!</v>
      </c>
      <c r="BB16" s="9" t="e">
        <f>VLOOKUP(H16,#REF!,26,0)</f>
        <v>#REF!</v>
      </c>
      <c r="BC16" s="9" t="e">
        <f>VLOOKUP(H16,#REF!,27,0)</f>
        <v>#REF!</v>
      </c>
      <c r="BD16" s="9" t="e">
        <f>VLOOKUP(H16,#REF!,29,0)</f>
        <v>#REF!</v>
      </c>
      <c r="BE16" s="9" t="e">
        <f>VLOOKUP(H16,#REF!,30,0)</f>
        <v>#REF!</v>
      </c>
      <c r="BF16" s="9" t="e">
        <f>VLOOKUP(H16,#REF!,31,0)</f>
        <v>#REF!</v>
      </c>
      <c r="BG16" s="9" t="e">
        <f>VLOOKUP(H16,#REF!,32,0)</f>
        <v>#REF!</v>
      </c>
      <c r="BH16" s="9" t="e">
        <f>VLOOKUP(H16,#REF!,33,0)</f>
        <v>#REF!</v>
      </c>
      <c r="BI16" s="9" t="e">
        <f>VLOOKUP(H16,#REF!,34,0)</f>
        <v>#REF!</v>
      </c>
      <c r="BJ16" s="9" t="e">
        <f>VLOOKUP(H16,#REF!,36,0)</f>
        <v>#REF!</v>
      </c>
      <c r="BK16" s="9" t="e">
        <f>VLOOKUP(H16,#REF!,37,0)</f>
        <v>#REF!</v>
      </c>
      <c r="BL16" s="22" t="e">
        <f>VLOOKUP(H16,#REF!,44,0)</f>
        <v>#REF!</v>
      </c>
      <c r="BM16" s="22" t="e">
        <f>VLOOKUP(H16,#REF!,45,0)</f>
        <v>#REF!</v>
      </c>
      <c r="BN16" s="22" t="e">
        <f>VLOOKUP(H16,#REF!,46,0)</f>
        <v>#REF!</v>
      </c>
      <c r="BO16" s="22" t="e">
        <f>VLOOKUP(H16,#REF!,47,0)</f>
        <v>#REF!</v>
      </c>
      <c r="BP16" s="22" t="e">
        <f>VLOOKUP(H16,#REF!,48,0)</f>
        <v>#REF!</v>
      </c>
      <c r="BQ16" s="9"/>
      <c r="BR16" s="9"/>
      <c r="BS16" s="9"/>
    </row>
    <row r="17" spans="1:71" ht="14.5" x14ac:dyDescent="0.35">
      <c r="A17" s="16" t="s">
        <v>10471</v>
      </c>
      <c r="B17" s="16" t="s">
        <v>10478</v>
      </c>
      <c r="C17" s="16" t="s">
        <v>10472</v>
      </c>
      <c r="D17" s="7" t="s">
        <v>7191</v>
      </c>
      <c r="E17" s="4" t="s">
        <v>40</v>
      </c>
      <c r="F17" s="4">
        <v>16</v>
      </c>
      <c r="G17" s="4" t="s">
        <v>280</v>
      </c>
      <c r="H17" s="53">
        <v>1256</v>
      </c>
      <c r="I17" s="4" t="s">
        <v>281</v>
      </c>
      <c r="J17" s="7">
        <v>15</v>
      </c>
      <c r="K17" s="4" t="s">
        <v>43</v>
      </c>
      <c r="L17" s="4">
        <v>1</v>
      </c>
      <c r="M17" s="4" t="s">
        <v>43</v>
      </c>
      <c r="N17" s="4">
        <v>31</v>
      </c>
      <c r="O17" s="4" t="s">
        <v>49</v>
      </c>
      <c r="Q17" s="8" t="s">
        <v>10474</v>
      </c>
      <c r="R17" s="9" t="s">
        <v>10474</v>
      </c>
      <c r="S17" s="17"/>
      <c r="T17" s="17"/>
      <c r="U17" s="9"/>
      <c r="V17" s="18"/>
      <c r="W17" s="18">
        <f>IFERROR(VLOOKUP(H17,'IT PEI'!$X$2:$X$5647,1,0),"...")</f>
        <v>1256</v>
      </c>
      <c r="X17" s="19" t="str">
        <f>_xlfn.XLOOKUP(H17,'IT PEI'!X$2:X$5647,'IT PEI'!E$2:E$5647,"...",2,-1)</f>
        <v>2025-2030</v>
      </c>
      <c r="Y17" s="19" t="str">
        <f>_xlfn.XLOOKUP(H17,'IT PEI'!X$2:X$5647,'IT PEI'!G$2:G$5647,"...",2,-1)</f>
        <v>FORMULADO</v>
      </c>
      <c r="Z17" s="19" t="str">
        <f>_xlfn.XLOOKUP(H17,'IT PEI'!X$2:X$5647,'IT PEI'!F$2:F$5647,"...",2,-1)</f>
        <v>SI</v>
      </c>
      <c r="AA17" s="19" t="str">
        <f>_xlfn.XLOOKUP(H17,'IT PEI'!X$2:X$5647,'IT PEI'!H$2:H$5647,"...",2,-1)</f>
        <v>EMITIDO</v>
      </c>
      <c r="AB17" s="19" t="str">
        <f>_xlfn.XLOOKUP(H17,'IT PEI'!X$2:X$5647,'IT PEI'!O$2:O$5647,"...",2,-1)</f>
        <v>2025-0000098</v>
      </c>
      <c r="AC17" s="20">
        <f>_xlfn.XLOOKUP(H17,'IT PEI'!X$2:X$5647,'IT PEI'!P$2:P$5647,"...",2,-1)</f>
        <v>45686</v>
      </c>
      <c r="AD17" s="19" t="str">
        <f>_xlfn.XLOOKUP(H17,'IT PEI'!X$2:X$5647,'IT PEI'!Q$2:Q$5647,"...",2,-1)</f>
        <v>000029-2025-CEPLAN-DNCPPEI</v>
      </c>
      <c r="AE17" s="19" t="str">
        <f t="shared" si="0"/>
        <v>SI</v>
      </c>
      <c r="AF17" s="18">
        <f t="shared" si="1"/>
        <v>1</v>
      </c>
      <c r="AG17" s="18">
        <f t="shared" si="2"/>
        <v>0</v>
      </c>
      <c r="AH17" s="18">
        <f t="shared" si="3"/>
        <v>0</v>
      </c>
      <c r="AI17" s="19" t="s">
        <v>10475</v>
      </c>
      <c r="AJ17" s="13" t="s">
        <v>10491</v>
      </c>
      <c r="AK17" s="19" t="s">
        <v>10492</v>
      </c>
      <c r="AL17" s="19" t="str">
        <f>IFERROR(VLOOKUP(tbl_ues[[#This Row],[Id_UE]],'[1]Directorio v.02'!$H$3:$U$3089,11,FALSE),"")</f>
        <v>Antonio Mori Kuriyama</v>
      </c>
      <c r="AM17" s="19" t="str">
        <f>IFERROR(VLOOKUP(tbl_ues[[#This Row],[Id_UE]],'[1]Directorio v.02'!$H$3:$U$3089,12,FALSE),"")</f>
        <v>Jefe de la Oficina de Planeamiento y Presupuesto</v>
      </c>
      <c r="AN17" s="52" t="str">
        <f>IFERROR(VLOOKUP(tbl_ues[[#This Row],[Id_UE]],'[1]Directorio v.02'!$H$3:$U$3089,13,FALSE),"")</f>
        <v>211-7800 / 1901</v>
      </c>
      <c r="AO17" s="19" t="str">
        <f>IFERROR(VLOOKUP(tbl_ues[[#This Row],[Id_UE]],'[1]Directorio v.02'!$H$3:$U$3089,14,FALSE),"")</f>
        <v>amori@ceplan.gob.pe</v>
      </c>
      <c r="AP17" s="21" t="e">
        <f>VLOOKUP(H17,#REF!,7,0)</f>
        <v>#REF!</v>
      </c>
      <c r="AQ17" s="9" t="e">
        <f>VLOOKUP(H17,#REF!,9,0)</f>
        <v>#REF!</v>
      </c>
      <c r="AR17" s="9" t="e">
        <f>VLOOKUP(H17,#REF!,15,0)</f>
        <v>#REF!</v>
      </c>
      <c r="AS17" s="9" t="e">
        <f>VLOOKUP(H17,#REF!,16,0)</f>
        <v>#REF!</v>
      </c>
      <c r="AT17" s="9" t="e">
        <f>VLOOKUP(H17,#REF!,17,0)</f>
        <v>#REF!</v>
      </c>
      <c r="AU17" s="9" t="e">
        <f>VLOOKUP(H17,#REF!,18,0)</f>
        <v>#REF!</v>
      </c>
      <c r="AV17" s="9" t="e">
        <f>VLOOKUP(H17,#REF!,19,0)</f>
        <v>#REF!</v>
      </c>
      <c r="AW17" s="9" t="e">
        <f>VLOOKUP(H17,#REF!,20,0)</f>
        <v>#REF!</v>
      </c>
      <c r="AX17" s="9" t="e">
        <f>VLOOKUP(H17,#REF!,22,0)</f>
        <v>#REF!</v>
      </c>
      <c r="AY17" s="9" t="e">
        <f>VLOOKUP(H17,#REF!,23,0)</f>
        <v>#REF!</v>
      </c>
      <c r="AZ17" s="9" t="e">
        <f>VLOOKUP(H17,#REF!,24,0)</f>
        <v>#REF!</v>
      </c>
      <c r="BA17" s="9" t="e">
        <f>VLOOKUP(H17,#REF!,25,0)</f>
        <v>#REF!</v>
      </c>
      <c r="BB17" s="9" t="e">
        <f>VLOOKUP(H17,#REF!,26,0)</f>
        <v>#REF!</v>
      </c>
      <c r="BC17" s="9" t="e">
        <f>VLOOKUP(H17,#REF!,27,0)</f>
        <v>#REF!</v>
      </c>
      <c r="BD17" s="9" t="e">
        <f>VLOOKUP(H17,#REF!,29,0)</f>
        <v>#REF!</v>
      </c>
      <c r="BE17" s="9" t="e">
        <f>VLOOKUP(H17,#REF!,30,0)</f>
        <v>#REF!</v>
      </c>
      <c r="BF17" s="9" t="e">
        <f>VLOOKUP(H17,#REF!,31,0)</f>
        <v>#REF!</v>
      </c>
      <c r="BG17" s="9" t="e">
        <f>VLOOKUP(H17,#REF!,32,0)</f>
        <v>#REF!</v>
      </c>
      <c r="BH17" s="9" t="e">
        <f>VLOOKUP(H17,#REF!,33,0)</f>
        <v>#REF!</v>
      </c>
      <c r="BI17" s="9" t="e">
        <f>VLOOKUP(H17,#REF!,34,0)</f>
        <v>#REF!</v>
      </c>
      <c r="BJ17" s="9" t="e">
        <f>VLOOKUP(H17,#REF!,36,0)</f>
        <v>#REF!</v>
      </c>
      <c r="BK17" s="9" t="e">
        <f>VLOOKUP(H17,#REF!,37,0)</f>
        <v>#REF!</v>
      </c>
      <c r="BL17" s="22" t="e">
        <f>VLOOKUP(H17,#REF!,44,0)</f>
        <v>#REF!</v>
      </c>
      <c r="BM17" s="22" t="e">
        <f>VLOOKUP(H17,#REF!,45,0)</f>
        <v>#REF!</v>
      </c>
      <c r="BN17" s="22" t="e">
        <f>VLOOKUP(H17,#REF!,46,0)</f>
        <v>#REF!</v>
      </c>
      <c r="BO17" s="22" t="e">
        <f>VLOOKUP(H17,#REF!,47,0)</f>
        <v>#REF!</v>
      </c>
      <c r="BP17" s="22" t="e">
        <f>VLOOKUP(H17,#REF!,48,0)</f>
        <v>#REF!</v>
      </c>
      <c r="BQ17" s="9"/>
      <c r="BR17" s="9"/>
      <c r="BS17" s="9"/>
    </row>
    <row r="18" spans="1:71" ht="14.5" x14ac:dyDescent="0.35">
      <c r="A18" s="16" t="s">
        <v>10471</v>
      </c>
      <c r="B18" s="16" t="s">
        <v>10478</v>
      </c>
      <c r="C18" s="16" t="s">
        <v>10472</v>
      </c>
      <c r="D18" s="7" t="s">
        <v>10007</v>
      </c>
      <c r="E18" s="4" t="s">
        <v>246</v>
      </c>
      <c r="F18" s="4">
        <v>111</v>
      </c>
      <c r="G18" s="4" t="s">
        <v>1191</v>
      </c>
      <c r="H18" s="53">
        <v>1276</v>
      </c>
      <c r="I18" s="4" t="s">
        <v>1191</v>
      </c>
      <c r="J18" s="7">
        <v>15</v>
      </c>
      <c r="K18" s="4" t="s">
        <v>43</v>
      </c>
      <c r="L18" s="4">
        <v>1</v>
      </c>
      <c r="M18" s="4" t="s">
        <v>43</v>
      </c>
      <c r="N18" s="4">
        <v>7</v>
      </c>
      <c r="O18" s="4" t="s">
        <v>1192</v>
      </c>
      <c r="Q18" s="8" t="s">
        <v>10474</v>
      </c>
      <c r="R18" s="9" t="s">
        <v>10474</v>
      </c>
      <c r="S18" s="17"/>
      <c r="T18" s="17"/>
      <c r="U18" s="9"/>
      <c r="V18" s="18"/>
      <c r="W18" s="18">
        <f>IFERROR(VLOOKUP(H18,'IT PEI'!$X$2:$X$5647,1,0),"...")</f>
        <v>1276</v>
      </c>
      <c r="X18" s="19" t="str">
        <f>_xlfn.XLOOKUP(H18,'IT PEI'!X$2:X$5647,'IT PEI'!E$2:E$5647,"...",2,-1)</f>
        <v>2025-2030</v>
      </c>
      <c r="Y18" s="19" t="str">
        <f>_xlfn.XLOOKUP(H18,'IT PEI'!X$2:X$5647,'IT PEI'!G$2:G$5647,"...",2,-1)</f>
        <v>FORMULADO</v>
      </c>
      <c r="Z18" s="19" t="str">
        <f>_xlfn.XLOOKUP(H18,'IT PEI'!X$2:X$5647,'IT PEI'!F$2:F$5647,"...",2,-1)</f>
        <v>SI</v>
      </c>
      <c r="AA18" s="19" t="str">
        <f>_xlfn.XLOOKUP(H18,'IT PEI'!X$2:X$5647,'IT PEI'!H$2:H$5647,"...",2,-1)</f>
        <v>EMITIDO</v>
      </c>
      <c r="AB18" s="19" t="str">
        <f>_xlfn.XLOOKUP(H18,'IT PEI'!X$2:X$5647,'IT PEI'!O$2:O$5647,"...",2,-1)</f>
        <v>2025-0000385</v>
      </c>
      <c r="AC18" s="20">
        <f>_xlfn.XLOOKUP(H18,'IT PEI'!X$2:X$5647,'IT PEI'!P$2:P$5647,"...",2,-1)</f>
        <v>45688</v>
      </c>
      <c r="AD18" s="19" t="str">
        <f>_xlfn.XLOOKUP(H18,'IT PEI'!X$2:X$5647,'IT PEI'!Q$2:Q$5647,"...",2,-1)</f>
        <v xml:space="preserve">000044-2025-CEPLAN-DNCPPEI </v>
      </c>
      <c r="AE18" s="19" t="str">
        <f t="shared" si="0"/>
        <v>SI</v>
      </c>
      <c r="AF18" s="18">
        <f t="shared" si="1"/>
        <v>1</v>
      </c>
      <c r="AG18" s="18">
        <f t="shared" si="2"/>
        <v>0</v>
      </c>
      <c r="AH18" s="18">
        <f t="shared" si="3"/>
        <v>0</v>
      </c>
      <c r="AI18" s="19" t="s">
        <v>10475</v>
      </c>
      <c r="AJ18" s="13" t="s">
        <v>10485</v>
      </c>
      <c r="AK18" s="19" t="s">
        <v>10486</v>
      </c>
      <c r="AL18" s="19" t="str">
        <f>IFERROR(VLOOKUP(tbl_ues[[#This Row],[Id_UE]],'[1]Directorio v.02'!$H$3:$U$3089,11,FALSE),"")</f>
        <v>Marco Antonio Ccahuana de la Cruz</v>
      </c>
      <c r="AM18" s="19" t="str">
        <f>IFERROR(VLOOKUP(tbl_ues[[#This Row],[Id_UE]],'[1]Directorio v.02'!$H$3:$U$3089,12,FALSE),"")</f>
        <v>Jefe de la Oficina de Planeamiento Estratégico y Presupuesto</v>
      </c>
      <c r="AN18" s="52" t="str">
        <f>IFERROR(VLOOKUP(tbl_ues[[#This Row],[Id_UE]],'[1]Directorio v.02'!$H$3:$U$3089,13,FALSE),"")</f>
        <v>981 330 211</v>
      </c>
      <c r="AO18" s="19" t="str">
        <f>IFERROR(VLOOKUP(tbl_ues[[#This Row],[Id_UE]],'[1]Directorio v.02'!$H$3:$U$3089,14,FALSE),"")</f>
        <v>mccahuana@huampani.gob.pe</v>
      </c>
      <c r="AP18" s="21" t="e">
        <f>VLOOKUP(H18,#REF!,7,0)</f>
        <v>#REF!</v>
      </c>
      <c r="AQ18" s="9" t="e">
        <f>VLOOKUP(H18,#REF!,9,0)</f>
        <v>#REF!</v>
      </c>
      <c r="AR18" s="9" t="e">
        <f>VLOOKUP(H18,#REF!,15,0)</f>
        <v>#REF!</v>
      </c>
      <c r="AS18" s="9" t="e">
        <f>VLOOKUP(H18,#REF!,16,0)</f>
        <v>#REF!</v>
      </c>
      <c r="AT18" s="9" t="e">
        <f>VLOOKUP(H18,#REF!,17,0)</f>
        <v>#REF!</v>
      </c>
      <c r="AU18" s="9" t="e">
        <f>VLOOKUP(H18,#REF!,18,0)</f>
        <v>#REF!</v>
      </c>
      <c r="AV18" s="9" t="e">
        <f>VLOOKUP(H18,#REF!,19,0)</f>
        <v>#REF!</v>
      </c>
      <c r="AW18" s="9" t="e">
        <f>VLOOKUP(H18,#REF!,20,0)</f>
        <v>#REF!</v>
      </c>
      <c r="AX18" s="9" t="e">
        <f>VLOOKUP(H18,#REF!,22,0)</f>
        <v>#REF!</v>
      </c>
      <c r="AY18" s="9" t="e">
        <f>VLOOKUP(H18,#REF!,23,0)</f>
        <v>#REF!</v>
      </c>
      <c r="AZ18" s="9" t="e">
        <f>VLOOKUP(H18,#REF!,24,0)</f>
        <v>#REF!</v>
      </c>
      <c r="BA18" s="9" t="e">
        <f>VLOOKUP(H18,#REF!,25,0)</f>
        <v>#REF!</v>
      </c>
      <c r="BB18" s="9" t="e">
        <f>VLOOKUP(H18,#REF!,26,0)</f>
        <v>#REF!</v>
      </c>
      <c r="BC18" s="9" t="e">
        <f>VLOOKUP(H18,#REF!,27,0)</f>
        <v>#REF!</v>
      </c>
      <c r="BD18" s="9" t="e">
        <f>VLOOKUP(H18,#REF!,29,0)</f>
        <v>#REF!</v>
      </c>
      <c r="BE18" s="9" t="e">
        <f>VLOOKUP(H18,#REF!,30,0)</f>
        <v>#REF!</v>
      </c>
      <c r="BF18" s="9" t="e">
        <f>VLOOKUP(H18,#REF!,31,0)</f>
        <v>#REF!</v>
      </c>
      <c r="BG18" s="9" t="e">
        <f>VLOOKUP(H18,#REF!,32,0)</f>
        <v>#REF!</v>
      </c>
      <c r="BH18" s="9" t="e">
        <f>VLOOKUP(H18,#REF!,33,0)</f>
        <v>#REF!</v>
      </c>
      <c r="BI18" s="9" t="e">
        <f>VLOOKUP(H18,#REF!,34,0)</f>
        <v>#REF!</v>
      </c>
      <c r="BJ18" s="9" t="e">
        <f>VLOOKUP(H18,#REF!,36,0)</f>
        <v>#REF!</v>
      </c>
      <c r="BK18" s="9" t="e">
        <f>VLOOKUP(H18,#REF!,37,0)</f>
        <v>#REF!</v>
      </c>
      <c r="BL18" s="22" t="e">
        <f>VLOOKUP(H18,#REF!,44,0)</f>
        <v>#REF!</v>
      </c>
      <c r="BM18" s="22" t="e">
        <f>VLOOKUP(H18,#REF!,45,0)</f>
        <v>#REF!</v>
      </c>
      <c r="BN18" s="22" t="e">
        <f>VLOOKUP(H18,#REF!,46,0)</f>
        <v>#REF!</v>
      </c>
      <c r="BO18" s="22" t="e">
        <f>VLOOKUP(H18,#REF!,47,0)</f>
        <v>#REF!</v>
      </c>
      <c r="BP18" s="22" t="e">
        <f>VLOOKUP(H18,#REF!,48,0)</f>
        <v>#REF!</v>
      </c>
      <c r="BQ18" s="9"/>
      <c r="BR18" s="9"/>
      <c r="BS18" s="9"/>
    </row>
    <row r="19" spans="1:71" ht="14.5" x14ac:dyDescent="0.35">
      <c r="A19" s="16" t="s">
        <v>10471</v>
      </c>
      <c r="B19" s="16" t="s">
        <v>10478</v>
      </c>
      <c r="C19" s="16" t="s">
        <v>10472</v>
      </c>
      <c r="D19" s="7" t="s">
        <v>7283</v>
      </c>
      <c r="E19" s="4" t="s">
        <v>367</v>
      </c>
      <c r="F19" s="4">
        <v>8</v>
      </c>
      <c r="G19" s="4" t="s">
        <v>2402</v>
      </c>
      <c r="H19" s="53">
        <v>11</v>
      </c>
      <c r="I19" s="4" t="s">
        <v>2402</v>
      </c>
      <c r="J19" s="7">
        <v>15</v>
      </c>
      <c r="K19" s="4" t="s">
        <v>43</v>
      </c>
      <c r="L19" s="4">
        <v>1</v>
      </c>
      <c r="M19" s="4" t="s">
        <v>43</v>
      </c>
      <c r="N19" s="4">
        <v>31</v>
      </c>
      <c r="O19" s="4" t="s">
        <v>49</v>
      </c>
      <c r="Q19" s="8" t="s">
        <v>10474</v>
      </c>
      <c r="R19" s="9" t="s">
        <v>10474</v>
      </c>
      <c r="S19" s="17"/>
      <c r="T19" s="17"/>
      <c r="U19" s="9"/>
      <c r="V19" s="18"/>
      <c r="W19" s="18">
        <f>IFERROR(VLOOKUP(H19,'IT PEI'!$X$2:$X$5647,1,0),"...")</f>
        <v>11</v>
      </c>
      <c r="X19" s="19" t="str">
        <f>_xlfn.XLOOKUP(H19,'IT PEI'!X$2:X$5647,'IT PEI'!E$2:E$5647,"...",2,-1)</f>
        <v>2026-2030</v>
      </c>
      <c r="Y19" s="19" t="str">
        <f>_xlfn.XLOOKUP(H19,'IT PEI'!X$2:X$5647,'IT PEI'!G$2:G$5647,"...",2,-1)</f>
        <v>FORMULADO</v>
      </c>
      <c r="Z19" s="19" t="str">
        <f>_xlfn.XLOOKUP(H19,'IT PEI'!X$2:X$5647,'IT PEI'!F$2:F$5647,"...",2,-1)</f>
        <v>SI</v>
      </c>
      <c r="AA19" s="19" t="str">
        <f>_xlfn.XLOOKUP(H19,'IT PEI'!X$2:X$5647,'IT PEI'!H$2:H$5647,"...",2,-1)</f>
        <v>EN PROCESO</v>
      </c>
      <c r="AB19" s="19">
        <f>_xlfn.XLOOKUP(H19,'IT PEI'!X$2:X$5647,'IT PEI'!O$2:O$5647,"...",2,-1)</f>
        <v>0</v>
      </c>
      <c r="AC19" s="20">
        <f>_xlfn.XLOOKUP(H19,'IT PEI'!X$2:X$5647,'IT PEI'!P$2:P$5647,"...",2,-1)</f>
        <v>0</v>
      </c>
      <c r="AD19" s="19">
        <f>_xlfn.XLOOKUP(H19,'IT PEI'!X$2:X$5647,'IT PEI'!Q$2:Q$5647,"...",2,-1)</f>
        <v>0</v>
      </c>
      <c r="AE19" s="19" t="str">
        <f t="shared" si="0"/>
        <v>SI</v>
      </c>
      <c r="AF19" s="18">
        <f t="shared" si="1"/>
        <v>1</v>
      </c>
      <c r="AG19" s="18">
        <f t="shared" si="2"/>
        <v>0</v>
      </c>
      <c r="AH19" s="18">
        <f t="shared" si="3"/>
        <v>1</v>
      </c>
      <c r="AI19" s="19" t="s">
        <v>10475</v>
      </c>
      <c r="AJ19" s="13" t="s">
        <v>10498</v>
      </c>
      <c r="AK19" s="19" t="s">
        <v>10499</v>
      </c>
      <c r="AL19" s="19" t="str">
        <f>IFERROR(VLOOKUP(tbl_ues[[#This Row],[Id_UE]],'[1]Directorio v.02'!$H$3:$U$3089,11,FALSE),"")</f>
        <v>Ángel Wilder Navarro Díaz</v>
      </c>
      <c r="AM19" s="19" t="str">
        <f>IFERROR(VLOOKUP(tbl_ues[[#This Row],[Id_UE]],'[1]Directorio v.02'!$H$3:$U$3089,12,FALSE),"")</f>
        <v>Jefe de la Unidad de Planeamiento y Presupuesto</v>
      </c>
      <c r="AN19" s="52" t="str">
        <f>IFERROR(VLOOKUP(tbl_ues[[#This Row],[Id_UE]],'[1]Directorio v.02'!$H$3:$U$3089,13,FALSE),"")</f>
        <v>616-7300</v>
      </c>
      <c r="AO19" s="19" t="str">
        <f>IFERROR(VLOOKUP(tbl_ues[[#This Row],[Id_UE]],'[1]Directorio v.02'!$H$3:$U$3089,14,FALSE),"")</f>
        <v>anavarro@promperu.gob.pe</v>
      </c>
      <c r="AP19" s="21" t="e">
        <f>VLOOKUP(H19,#REF!,7,0)</f>
        <v>#REF!</v>
      </c>
      <c r="AQ19" s="9" t="e">
        <f>VLOOKUP(H19,#REF!,9,0)</f>
        <v>#REF!</v>
      </c>
      <c r="AR19" s="9" t="e">
        <f>VLOOKUP(H19,#REF!,15,0)</f>
        <v>#REF!</v>
      </c>
      <c r="AS19" s="9" t="e">
        <f>VLOOKUP(H19,#REF!,16,0)</f>
        <v>#REF!</v>
      </c>
      <c r="AT19" s="9" t="e">
        <f>VLOOKUP(H19,#REF!,17,0)</f>
        <v>#REF!</v>
      </c>
      <c r="AU19" s="9" t="e">
        <f>VLOOKUP(H19,#REF!,18,0)</f>
        <v>#REF!</v>
      </c>
      <c r="AV19" s="9" t="e">
        <f>VLOOKUP(H19,#REF!,19,0)</f>
        <v>#REF!</v>
      </c>
      <c r="AW19" s="9" t="e">
        <f>VLOOKUP(H19,#REF!,20,0)</f>
        <v>#REF!</v>
      </c>
      <c r="AX19" s="9" t="e">
        <f>VLOOKUP(H19,#REF!,22,0)</f>
        <v>#REF!</v>
      </c>
      <c r="AY19" s="9" t="e">
        <f>VLOOKUP(H19,#REF!,23,0)</f>
        <v>#REF!</v>
      </c>
      <c r="AZ19" s="9" t="e">
        <f>VLOOKUP(H19,#REF!,24,0)</f>
        <v>#REF!</v>
      </c>
      <c r="BA19" s="9" t="e">
        <f>VLOOKUP(H19,#REF!,25,0)</f>
        <v>#REF!</v>
      </c>
      <c r="BB19" s="9" t="e">
        <f>VLOOKUP(H19,#REF!,26,0)</f>
        <v>#REF!</v>
      </c>
      <c r="BC19" s="9" t="e">
        <f>VLOOKUP(H19,#REF!,27,0)</f>
        <v>#REF!</v>
      </c>
      <c r="BD19" s="9" t="e">
        <f>VLOOKUP(H19,#REF!,29,0)</f>
        <v>#REF!</v>
      </c>
      <c r="BE19" s="9" t="e">
        <f>VLOOKUP(H19,#REF!,30,0)</f>
        <v>#REF!</v>
      </c>
      <c r="BF19" s="9" t="e">
        <f>VLOOKUP(H19,#REF!,31,0)</f>
        <v>#REF!</v>
      </c>
      <c r="BG19" s="9" t="e">
        <f>VLOOKUP(H19,#REF!,32,0)</f>
        <v>#REF!</v>
      </c>
      <c r="BH19" s="9" t="e">
        <f>VLOOKUP(H19,#REF!,33,0)</f>
        <v>#REF!</v>
      </c>
      <c r="BI19" s="9" t="e">
        <f>VLOOKUP(H19,#REF!,34,0)</f>
        <v>#REF!</v>
      </c>
      <c r="BJ19" s="9" t="e">
        <f>VLOOKUP(H19,#REF!,36,0)</f>
        <v>#REF!</v>
      </c>
      <c r="BK19" s="9" t="e">
        <f>VLOOKUP(H19,#REF!,37,0)</f>
        <v>#REF!</v>
      </c>
      <c r="BL19" s="22" t="e">
        <f>VLOOKUP(H19,#REF!,44,0)</f>
        <v>#REF!</v>
      </c>
      <c r="BM19" s="22" t="e">
        <f>VLOOKUP(H19,#REF!,45,0)</f>
        <v>#REF!</v>
      </c>
      <c r="BN19" s="22" t="e">
        <f>VLOOKUP(H19,#REF!,46,0)</f>
        <v>#REF!</v>
      </c>
      <c r="BO19" s="22" t="e">
        <f>VLOOKUP(H19,#REF!,47,0)</f>
        <v>#REF!</v>
      </c>
      <c r="BP19" s="22" t="e">
        <f>VLOOKUP(H19,#REF!,48,0)</f>
        <v>#REF!</v>
      </c>
      <c r="BQ19" s="9"/>
      <c r="BR19" s="9"/>
      <c r="BS19" s="9"/>
    </row>
    <row r="20" spans="1:71" ht="14.5" x14ac:dyDescent="0.35">
      <c r="A20" s="16" t="s">
        <v>10471</v>
      </c>
      <c r="B20" s="16" t="s">
        <v>10478</v>
      </c>
      <c r="C20" s="16" t="s">
        <v>10472</v>
      </c>
      <c r="D20" s="7" t="s">
        <v>7191</v>
      </c>
      <c r="E20" s="4" t="s">
        <v>40</v>
      </c>
      <c r="F20" s="4">
        <v>12</v>
      </c>
      <c r="G20" s="4" t="s">
        <v>55</v>
      </c>
      <c r="H20" s="53">
        <v>1064</v>
      </c>
      <c r="I20" s="4" t="s">
        <v>56</v>
      </c>
      <c r="J20" s="7">
        <v>15</v>
      </c>
      <c r="K20" s="4" t="s">
        <v>43</v>
      </c>
      <c r="L20" s="4">
        <v>1</v>
      </c>
      <c r="M20" s="4" t="s">
        <v>43</v>
      </c>
      <c r="N20" s="4">
        <v>1</v>
      </c>
      <c r="O20" s="4" t="s">
        <v>43</v>
      </c>
      <c r="Q20" s="8" t="s">
        <v>10474</v>
      </c>
      <c r="R20" s="9" t="s">
        <v>10474</v>
      </c>
      <c r="S20" s="17"/>
      <c r="T20" s="17"/>
      <c r="U20" s="9"/>
      <c r="V20" s="18"/>
      <c r="W20" s="18">
        <f>IFERROR(VLOOKUP(H20,'IT PEI'!$X$2:$X$5647,1,0),"...")</f>
        <v>1064</v>
      </c>
      <c r="X20" s="19" t="str">
        <f>_xlfn.XLOOKUP(H20,'IT PEI'!X$2:X$5647,'IT PEI'!E$2:E$5647,"...",2,-1)</f>
        <v>2025-2030</v>
      </c>
      <c r="Y20" s="19" t="str">
        <f>_xlfn.XLOOKUP(H20,'IT PEI'!X$2:X$5647,'IT PEI'!G$2:G$5647,"...",2,-1)</f>
        <v>FORMULADO</v>
      </c>
      <c r="Z20" s="19" t="str">
        <f>_xlfn.XLOOKUP(H20,'IT PEI'!X$2:X$5647,'IT PEI'!F$2:F$5647,"...",2,-1)</f>
        <v>SI</v>
      </c>
      <c r="AA20" s="19" t="str">
        <f>_xlfn.XLOOKUP(H20,'IT PEI'!X$2:X$5647,'IT PEI'!H$2:H$5647,"...",2,-1)</f>
        <v>EMITIDO</v>
      </c>
      <c r="AB20" s="19" t="str">
        <f>_xlfn.XLOOKUP(H20,'IT PEI'!X$2:X$5647,'IT PEI'!O$2:O$5647,"...",2,-1)</f>
        <v>2025-0000358</v>
      </c>
      <c r="AC20" s="20">
        <f>_xlfn.XLOOKUP(H20,'IT PEI'!X$2:X$5647,'IT PEI'!P$2:P$5647,"...",2,-1)</f>
        <v>45687</v>
      </c>
      <c r="AD20" s="19" t="str">
        <f>_xlfn.XLOOKUP(H20,'IT PEI'!X$2:X$5647,'IT PEI'!Q$2:Q$5647,"...",2,-1)</f>
        <v xml:space="preserve">000037-2025-CEPLAN-DNCPPEI </v>
      </c>
      <c r="AE20" s="19" t="str">
        <f t="shared" si="0"/>
        <v>SI</v>
      </c>
      <c r="AF20" s="18">
        <f t="shared" si="1"/>
        <v>1</v>
      </c>
      <c r="AG20" s="18">
        <f t="shared" si="2"/>
        <v>0</v>
      </c>
      <c r="AH20" s="18">
        <f t="shared" si="3"/>
        <v>0</v>
      </c>
      <c r="AI20" s="19" t="s">
        <v>10475</v>
      </c>
      <c r="AJ20" s="13" t="s">
        <v>10491</v>
      </c>
      <c r="AK20" s="19" t="s">
        <v>10492</v>
      </c>
      <c r="AL20" s="19" t="str">
        <f>IFERROR(VLOOKUP(tbl_ues[[#This Row],[Id_UE]],'[1]Directorio v.02'!$H$3:$U$3089,11,FALSE),"")</f>
        <v>Edson Joel Delgado Rodríguez</v>
      </c>
      <c r="AM20" s="19" t="str">
        <f>IFERROR(VLOOKUP(tbl_ues[[#This Row],[Id_UE]],'[1]Directorio v.02'!$H$3:$U$3089,12,FALSE),"")</f>
        <v>Jefe de la Oficina de Planeamiento y Presupuesto</v>
      </c>
      <c r="AN20" s="52">
        <f>IFERROR(VLOOKUP(tbl_ues[[#This Row],[Id_UE]],'[1]Directorio v.02'!$H$3:$U$3089,13,FALSE),"")</f>
        <v>924389504</v>
      </c>
      <c r="AO20" s="19" t="str">
        <f>IFERROR(VLOOKUP(tbl_ues[[#This Row],[Id_UE]],'[1]Directorio v.02'!$H$3:$U$3089,14,FALSE),"")</f>
        <v>edelgado@devida.gob.pe</v>
      </c>
      <c r="AP20" s="21" t="e">
        <f>VLOOKUP(H20,#REF!,7,0)</f>
        <v>#REF!</v>
      </c>
      <c r="AQ20" s="9" t="e">
        <f>VLOOKUP(H20,#REF!,9,0)</f>
        <v>#REF!</v>
      </c>
      <c r="AR20" s="9" t="e">
        <f>VLOOKUP(H20,#REF!,15,0)</f>
        <v>#REF!</v>
      </c>
      <c r="AS20" s="9" t="e">
        <f>VLOOKUP(H20,#REF!,16,0)</f>
        <v>#REF!</v>
      </c>
      <c r="AT20" s="9" t="e">
        <f>VLOOKUP(H20,#REF!,17,0)</f>
        <v>#REF!</v>
      </c>
      <c r="AU20" s="9" t="e">
        <f>VLOOKUP(H20,#REF!,18,0)</f>
        <v>#REF!</v>
      </c>
      <c r="AV20" s="9" t="e">
        <f>VLOOKUP(H20,#REF!,19,0)</f>
        <v>#REF!</v>
      </c>
      <c r="AW20" s="9" t="e">
        <f>VLOOKUP(H20,#REF!,20,0)</f>
        <v>#REF!</v>
      </c>
      <c r="AX20" s="9" t="e">
        <f>VLOOKUP(H20,#REF!,22,0)</f>
        <v>#REF!</v>
      </c>
      <c r="AY20" s="9" t="e">
        <f>VLOOKUP(H20,#REF!,23,0)</f>
        <v>#REF!</v>
      </c>
      <c r="AZ20" s="9" t="e">
        <f>VLOOKUP(H20,#REF!,24,0)</f>
        <v>#REF!</v>
      </c>
      <c r="BA20" s="9" t="e">
        <f>VLOOKUP(H20,#REF!,25,0)</f>
        <v>#REF!</v>
      </c>
      <c r="BB20" s="9" t="e">
        <f>VLOOKUP(H20,#REF!,26,0)</f>
        <v>#REF!</v>
      </c>
      <c r="BC20" s="9" t="e">
        <f>VLOOKUP(H20,#REF!,27,0)</f>
        <v>#REF!</v>
      </c>
      <c r="BD20" s="9" t="e">
        <f>VLOOKUP(H20,#REF!,29,0)</f>
        <v>#REF!</v>
      </c>
      <c r="BE20" s="9" t="e">
        <f>VLOOKUP(H20,#REF!,30,0)</f>
        <v>#REF!</v>
      </c>
      <c r="BF20" s="9" t="e">
        <f>VLOOKUP(H20,#REF!,31,0)</f>
        <v>#REF!</v>
      </c>
      <c r="BG20" s="9" t="e">
        <f>VLOOKUP(H20,#REF!,32,0)</f>
        <v>#REF!</v>
      </c>
      <c r="BH20" s="9" t="e">
        <f>VLOOKUP(H20,#REF!,33,0)</f>
        <v>#REF!</v>
      </c>
      <c r="BI20" s="9" t="e">
        <f>VLOOKUP(H20,#REF!,34,0)</f>
        <v>#REF!</v>
      </c>
      <c r="BJ20" s="9" t="e">
        <f>VLOOKUP(H20,#REF!,36,0)</f>
        <v>#REF!</v>
      </c>
      <c r="BK20" s="9" t="e">
        <f>VLOOKUP(H20,#REF!,37,0)</f>
        <v>#REF!</v>
      </c>
      <c r="BL20" s="22" t="e">
        <f>VLOOKUP(H20,#REF!,44,0)</f>
        <v>#REF!</v>
      </c>
      <c r="BM20" s="22" t="e">
        <f>VLOOKUP(H20,#REF!,45,0)</f>
        <v>#REF!</v>
      </c>
      <c r="BN20" s="22" t="e">
        <f>VLOOKUP(H20,#REF!,46,0)</f>
        <v>#REF!</v>
      </c>
      <c r="BO20" s="22" t="e">
        <f>VLOOKUP(H20,#REF!,47,0)</f>
        <v>#REF!</v>
      </c>
      <c r="BP20" s="22" t="e">
        <f>VLOOKUP(H20,#REF!,48,0)</f>
        <v>#REF!</v>
      </c>
      <c r="BQ20" s="9"/>
      <c r="BR20" s="9"/>
      <c r="BS20" s="9"/>
    </row>
    <row r="21" spans="1:71" ht="14.5" x14ac:dyDescent="0.35">
      <c r="A21" s="16" t="s">
        <v>10471</v>
      </c>
      <c r="B21" s="16" t="s">
        <v>10478</v>
      </c>
      <c r="C21" s="16" t="s">
        <v>10472</v>
      </c>
      <c r="D21" s="7" t="s">
        <v>7191</v>
      </c>
      <c r="E21" s="4" t="s">
        <v>40</v>
      </c>
      <c r="F21" s="4">
        <v>12</v>
      </c>
      <c r="G21" s="4" t="s">
        <v>55</v>
      </c>
      <c r="H21" s="53">
        <v>1715</v>
      </c>
      <c r="I21" s="4" t="s">
        <v>10500</v>
      </c>
      <c r="J21" s="4">
        <v>15</v>
      </c>
      <c r="K21" s="4" t="s">
        <v>43</v>
      </c>
      <c r="L21" s="4">
        <v>1</v>
      </c>
      <c r="M21" s="4" t="s">
        <v>43</v>
      </c>
      <c r="N21" s="4">
        <v>1</v>
      </c>
      <c r="O21" s="4" t="s">
        <v>43</v>
      </c>
      <c r="Q21" s="8"/>
      <c r="R21" s="9" t="s">
        <v>10474</v>
      </c>
      <c r="S21" s="17"/>
      <c r="T21" s="17"/>
      <c r="U21" s="9"/>
      <c r="V21" s="18"/>
      <c r="W21" s="18" t="str">
        <f>IFERROR(VLOOKUP(H21,'IT PEI'!$X$2:$X$5647,1,0),"...")</f>
        <v>...</v>
      </c>
      <c r="X21" s="19" t="str">
        <f>_xlfn.XLOOKUP(H21,'IT PEI'!X$2:X$5647,'IT PEI'!E$2:E$5647,"...",2,-1)</f>
        <v>...</v>
      </c>
      <c r="Y21" s="19" t="str">
        <f>_xlfn.XLOOKUP(H21,'IT PEI'!X$2:X$5647,'IT PEI'!G$2:G$5647,"...",2,-1)</f>
        <v>...</v>
      </c>
      <c r="Z21" s="19" t="str">
        <f>_xlfn.XLOOKUP(H21,'IT PEI'!X$2:X$5647,'IT PEI'!F$2:F$5647,"...",2,-1)</f>
        <v>...</v>
      </c>
      <c r="AA21" s="19" t="str">
        <f>_xlfn.XLOOKUP(H21,'IT PEI'!X$2:X$5647,'IT PEI'!H$2:H$5647,"...",2,-1)</f>
        <v>...</v>
      </c>
      <c r="AB21" s="19" t="str">
        <f>_xlfn.XLOOKUP(H21,'IT PEI'!X$2:X$5647,'IT PEI'!O$2:O$5647,"...",2,-1)</f>
        <v>...</v>
      </c>
      <c r="AC21" s="20" t="str">
        <f>_xlfn.XLOOKUP(H21,'IT PEI'!X$2:X$5647,'IT PEI'!P$2:P$5647,"...",2,-1)</f>
        <v>...</v>
      </c>
      <c r="AD21" s="19" t="str">
        <f>_xlfn.XLOOKUP(H21,'IT PEI'!X$2:X$5647,'IT PEI'!Q$2:Q$5647,"...",2,-1)</f>
        <v>...</v>
      </c>
      <c r="AE21" s="19" t="str">
        <f t="shared" si="0"/>
        <v>No</v>
      </c>
      <c r="AF21" s="18">
        <f t="shared" si="1"/>
        <v>0</v>
      </c>
      <c r="AG21" s="18">
        <f t="shared" si="2"/>
        <v>1</v>
      </c>
      <c r="AH21" s="18">
        <f t="shared" si="3"/>
        <v>0</v>
      </c>
      <c r="AI21" s="19" t="s">
        <v>10475</v>
      </c>
      <c r="AJ21" s="13" t="s">
        <v>10491</v>
      </c>
      <c r="AK21" s="19" t="s">
        <v>10492</v>
      </c>
      <c r="AL21" s="19" t="str">
        <f>IFERROR(VLOOKUP(tbl_ues[[#This Row],[Id_UE]],'[1]Directorio v.02'!$H$3:$U$3089,11,FALSE),"")</f>
        <v>General Edgar Alberto Gonzales Espinoza</v>
      </c>
      <c r="AM21" s="19" t="str">
        <f>IFERROR(VLOOKUP(tbl_ues[[#This Row],[Id_UE]],'[1]Directorio v.02'!$H$3:$U$3089,12,FALSE),"")</f>
        <v>Jefe</v>
      </c>
      <c r="AN21" s="52" t="str">
        <f>IFERROR(VLOOKUP(tbl_ues[[#This Row],[Id_UE]],'[1]Directorio v.02'!$H$3:$U$3089,13,FALSE),"")</f>
        <v>084 816926</v>
      </c>
      <c r="AO21" s="19" t="str">
        <f>IFERROR(VLOOKUP(tbl_ues[[#This Row],[Id_UE]],'[1]Directorio v.02'!$H$3:$U$3089,14,FALSE),"")</f>
        <v>fpvraem.ceopol@pnp.gob.pe</v>
      </c>
      <c r="AP21" s="19" t="e">
        <f>VLOOKUP(H21,#REF!,7,0)</f>
        <v>#REF!</v>
      </c>
      <c r="AQ21" s="9" t="e">
        <f>VLOOKUP(H21,#REF!,9,0)</f>
        <v>#REF!</v>
      </c>
      <c r="AR21" s="9" t="e">
        <f>VLOOKUP(H21,#REF!,15,0)</f>
        <v>#REF!</v>
      </c>
      <c r="AS21" s="9" t="e">
        <f>VLOOKUP(H21,#REF!,16,0)</f>
        <v>#REF!</v>
      </c>
      <c r="AT21" s="9" t="e">
        <f>VLOOKUP(H21,#REF!,17,0)</f>
        <v>#REF!</v>
      </c>
      <c r="AU21" s="9" t="e">
        <f>VLOOKUP(H21,#REF!,18,0)</f>
        <v>#REF!</v>
      </c>
      <c r="AV21" s="9" t="e">
        <f>VLOOKUP(H21,#REF!,19,0)</f>
        <v>#REF!</v>
      </c>
      <c r="AW21" s="9" t="e">
        <f>VLOOKUP(H21,#REF!,20,0)</f>
        <v>#REF!</v>
      </c>
      <c r="AX21" s="9" t="e">
        <f>VLOOKUP(H21,#REF!,22,0)</f>
        <v>#REF!</v>
      </c>
      <c r="AY21" s="9" t="e">
        <f>VLOOKUP(H21,#REF!,23,0)</f>
        <v>#REF!</v>
      </c>
      <c r="AZ21" s="9" t="e">
        <f>VLOOKUP(H21,#REF!,24,0)</f>
        <v>#REF!</v>
      </c>
      <c r="BA21" s="9" t="e">
        <f>VLOOKUP(H21,#REF!,25,0)</f>
        <v>#REF!</v>
      </c>
      <c r="BB21" s="9" t="e">
        <f>VLOOKUP(H21,#REF!,26,0)</f>
        <v>#REF!</v>
      </c>
      <c r="BC21" s="9" t="e">
        <f>VLOOKUP(H21,#REF!,27,0)</f>
        <v>#REF!</v>
      </c>
      <c r="BD21" s="9" t="e">
        <f>VLOOKUP(H21,#REF!,29,0)</f>
        <v>#REF!</v>
      </c>
      <c r="BE21" s="9" t="e">
        <f>VLOOKUP(H21,#REF!,30,0)</f>
        <v>#REF!</v>
      </c>
      <c r="BF21" s="9" t="e">
        <f>VLOOKUP(H21,#REF!,31,0)</f>
        <v>#REF!</v>
      </c>
      <c r="BG21" s="9" t="e">
        <f>VLOOKUP(H21,#REF!,32,0)</f>
        <v>#REF!</v>
      </c>
      <c r="BH21" s="9" t="e">
        <f>VLOOKUP(H21,#REF!,33,0)</f>
        <v>#REF!</v>
      </c>
      <c r="BI21" s="9" t="e">
        <f>VLOOKUP(H21,#REF!,34,0)</f>
        <v>#REF!</v>
      </c>
      <c r="BJ21" s="9" t="e">
        <f>VLOOKUP(H21,#REF!,36,0)</f>
        <v>#REF!</v>
      </c>
      <c r="BK21" s="9" t="e">
        <f>VLOOKUP(H21,#REF!,37,0)</f>
        <v>#REF!</v>
      </c>
      <c r="BL21" s="22" t="e">
        <f>VLOOKUP(H21,#REF!,44,0)</f>
        <v>#REF!</v>
      </c>
      <c r="BM21" s="22" t="e">
        <f>VLOOKUP(H21,#REF!,45,0)</f>
        <v>#REF!</v>
      </c>
      <c r="BN21" s="22" t="e">
        <f>VLOOKUP(H21,#REF!,46,0)</f>
        <v>#REF!</v>
      </c>
      <c r="BO21" s="22" t="e">
        <f>VLOOKUP(H21,#REF!,47,0)</f>
        <v>#REF!</v>
      </c>
      <c r="BP21" s="22" t="e">
        <f>VLOOKUP(H21,#REF!,48,0)</f>
        <v>#REF!</v>
      </c>
      <c r="BQ21" s="9"/>
      <c r="BR21" s="9"/>
      <c r="BS21" s="9"/>
    </row>
    <row r="22" spans="1:71" ht="14.5" x14ac:dyDescent="0.35">
      <c r="A22" s="16" t="s">
        <v>10471</v>
      </c>
      <c r="B22" s="16" t="s">
        <v>289</v>
      </c>
      <c r="C22" s="16" t="s">
        <v>10472</v>
      </c>
      <c r="D22" s="7" t="s">
        <v>10501</v>
      </c>
      <c r="E22" s="4" t="s">
        <v>4752</v>
      </c>
      <c r="F22" s="4">
        <v>28</v>
      </c>
      <c r="G22" s="4" t="s">
        <v>4752</v>
      </c>
      <c r="H22" s="53">
        <v>477</v>
      </c>
      <c r="I22" s="4" t="s">
        <v>4752</v>
      </c>
      <c r="J22" s="7">
        <v>15</v>
      </c>
      <c r="K22" s="4" t="s">
        <v>43</v>
      </c>
      <c r="L22" s="4">
        <v>1</v>
      </c>
      <c r="M22" s="4" t="s">
        <v>43</v>
      </c>
      <c r="N22" s="4">
        <v>1</v>
      </c>
      <c r="O22" s="4" t="s">
        <v>43</v>
      </c>
      <c r="Q22" s="8" t="s">
        <v>10474</v>
      </c>
      <c r="R22" s="9" t="s">
        <v>10474</v>
      </c>
      <c r="S22" s="17"/>
      <c r="T22" s="17"/>
      <c r="U22" s="9"/>
      <c r="V22" s="18" t="s">
        <v>289</v>
      </c>
      <c r="W22" s="18">
        <f>IFERROR(VLOOKUP(H22,'IT PEI'!$X$2:$X$5647,1,0),"...")</f>
        <v>477</v>
      </c>
      <c r="X22" s="19" t="str">
        <f>_xlfn.XLOOKUP(H22,'IT PEI'!X$2:X$5647,'IT PEI'!E$2:E$5647,"...",2,-1)</f>
        <v>2025-2030</v>
      </c>
      <c r="Y22" s="19" t="str">
        <f>_xlfn.XLOOKUP(H22,'IT PEI'!X$2:X$5647,'IT PEI'!G$2:G$5647,"...",2,-1)</f>
        <v>FORMULADO</v>
      </c>
      <c r="Z22" s="19" t="str">
        <f>_xlfn.XLOOKUP(H22,'IT PEI'!X$2:X$5647,'IT PEI'!F$2:F$5647,"...",2,-1)</f>
        <v>SI</v>
      </c>
      <c r="AA22" s="19" t="str">
        <f>_xlfn.XLOOKUP(H22,'IT PEI'!X$2:X$5647,'IT PEI'!H$2:H$5647,"...",2,-1)</f>
        <v>EN PROCESO</v>
      </c>
      <c r="AB22" s="19">
        <f>_xlfn.XLOOKUP(H22,'IT PEI'!X$2:X$5647,'IT PEI'!O$2:O$5647,"...",2,-1)</f>
        <v>0</v>
      </c>
      <c r="AC22" s="20">
        <f>_xlfn.XLOOKUP(H22,'IT PEI'!X$2:X$5647,'IT PEI'!P$2:P$5647,"...",2,-1)</f>
        <v>0</v>
      </c>
      <c r="AD22" s="19">
        <f>_xlfn.XLOOKUP(H22,'IT PEI'!X$2:X$5647,'IT PEI'!Q$2:Q$5647,"...",2,-1)</f>
        <v>0</v>
      </c>
      <c r="AE22" s="19" t="str">
        <f t="shared" si="0"/>
        <v>SI</v>
      </c>
      <c r="AF22" s="18">
        <f t="shared" si="1"/>
        <v>1</v>
      </c>
      <c r="AG22" s="18">
        <f t="shared" si="2"/>
        <v>0</v>
      </c>
      <c r="AH22" s="18">
        <f t="shared" si="3"/>
        <v>1</v>
      </c>
      <c r="AI22" s="19" t="s">
        <v>10475</v>
      </c>
      <c r="AJ22" s="13" t="s">
        <v>10476</v>
      </c>
      <c r="AK22" s="19" t="s">
        <v>10477</v>
      </c>
      <c r="AL22" s="19" t="str">
        <f>IFERROR(VLOOKUP(tbl_ues[[#This Row],[Id_UE]],'[1]Directorio v.02'!$H$3:$U$3089,11,FALSE),"")</f>
        <v>Hernán Landeo Cortijo</v>
      </c>
      <c r="AM22" s="19" t="str">
        <f>IFERROR(VLOOKUP(tbl_ues[[#This Row],[Id_UE]],'[1]Directorio v.02'!$H$3:$U$3089,12,FALSE),"")</f>
        <v>Jefe del Área de Planeamiento</v>
      </c>
      <c r="AN22" s="52">
        <f>IFERROR(VLOOKUP(tbl_ues[[#This Row],[Id_UE]],'[1]Directorio v.02'!$H$3:$U$3089,13,FALSE),"")</f>
        <v>980677923</v>
      </c>
      <c r="AO22" s="19" t="str">
        <f>IFERROR(VLOOKUP(tbl_ues[[#This Row],[Id_UE]],'[1]Directorio v.02'!$H$3:$U$3089,14,FALSE),"")</f>
        <v>hlandeo@congreso.gob.pe</v>
      </c>
      <c r="AP22" s="21" t="e">
        <f>VLOOKUP(H22,#REF!,7,0)</f>
        <v>#REF!</v>
      </c>
      <c r="AQ22" s="9" t="e">
        <f>VLOOKUP(H22,#REF!,9,0)</f>
        <v>#REF!</v>
      </c>
      <c r="AR22" s="9" t="e">
        <f>VLOOKUP(H22,#REF!,15,0)</f>
        <v>#REF!</v>
      </c>
      <c r="AS22" s="9" t="e">
        <f>VLOOKUP(H22,#REF!,16,0)</f>
        <v>#REF!</v>
      </c>
      <c r="AT22" s="9" t="e">
        <f>VLOOKUP(H22,#REF!,17,0)</f>
        <v>#REF!</v>
      </c>
      <c r="AU22" s="9" t="e">
        <f>VLOOKUP(H22,#REF!,18,0)</f>
        <v>#REF!</v>
      </c>
      <c r="AV22" s="9" t="e">
        <f>VLOOKUP(H22,#REF!,19,0)</f>
        <v>#REF!</v>
      </c>
      <c r="AW22" s="9" t="e">
        <f>VLOOKUP(H22,#REF!,20,0)</f>
        <v>#REF!</v>
      </c>
      <c r="AX22" s="9" t="e">
        <f>VLOOKUP(H22,#REF!,22,0)</f>
        <v>#REF!</v>
      </c>
      <c r="AY22" s="9" t="e">
        <f>VLOOKUP(H22,#REF!,23,0)</f>
        <v>#REF!</v>
      </c>
      <c r="AZ22" s="9" t="e">
        <f>VLOOKUP(H22,#REF!,24,0)</f>
        <v>#REF!</v>
      </c>
      <c r="BA22" s="9" t="e">
        <f>VLOOKUP(H22,#REF!,25,0)</f>
        <v>#REF!</v>
      </c>
      <c r="BB22" s="9" t="e">
        <f>VLOOKUP(H22,#REF!,26,0)</f>
        <v>#REF!</v>
      </c>
      <c r="BC22" s="9" t="e">
        <f>VLOOKUP(H22,#REF!,27,0)</f>
        <v>#REF!</v>
      </c>
      <c r="BD22" s="9" t="e">
        <f>VLOOKUP(H22,#REF!,29,0)</f>
        <v>#REF!</v>
      </c>
      <c r="BE22" s="9" t="e">
        <f>VLOOKUP(H22,#REF!,30,0)</f>
        <v>#REF!</v>
      </c>
      <c r="BF22" s="9" t="e">
        <f>VLOOKUP(H22,#REF!,31,0)</f>
        <v>#REF!</v>
      </c>
      <c r="BG22" s="9" t="e">
        <f>VLOOKUP(H22,#REF!,32,0)</f>
        <v>#REF!</v>
      </c>
      <c r="BH22" s="9" t="e">
        <f>VLOOKUP(H22,#REF!,33,0)</f>
        <v>#REF!</v>
      </c>
      <c r="BI22" s="9" t="e">
        <f>VLOOKUP(H22,#REF!,34,0)</f>
        <v>#REF!</v>
      </c>
      <c r="BJ22" s="9" t="e">
        <f>VLOOKUP(H22,#REF!,36,0)</f>
        <v>#REF!</v>
      </c>
      <c r="BK22" s="9" t="e">
        <f>VLOOKUP(H22,#REF!,37,0)</f>
        <v>#REF!</v>
      </c>
      <c r="BL22" s="22" t="e">
        <f>VLOOKUP(H22,#REF!,44,0)</f>
        <v>#REF!</v>
      </c>
      <c r="BM22" s="22" t="e">
        <f>VLOOKUP(H22,#REF!,45,0)</f>
        <v>#REF!</v>
      </c>
      <c r="BN22" s="22" t="e">
        <f>VLOOKUP(H22,#REF!,46,0)</f>
        <v>#REF!</v>
      </c>
      <c r="BO22" s="22" t="e">
        <f>VLOOKUP(H22,#REF!,47,0)</f>
        <v>#REF!</v>
      </c>
      <c r="BP22" s="22" t="e">
        <f>VLOOKUP(H22,#REF!,48,0)</f>
        <v>#REF!</v>
      </c>
      <c r="BQ22" s="9"/>
      <c r="BR22" s="9"/>
      <c r="BS22" s="9"/>
    </row>
    <row r="23" spans="1:71" ht="14.5" x14ac:dyDescent="0.35">
      <c r="A23" s="16" t="s">
        <v>10471</v>
      </c>
      <c r="B23" s="16" t="s">
        <v>10478</v>
      </c>
      <c r="C23" s="16" t="s">
        <v>10472</v>
      </c>
      <c r="D23" s="7" t="s">
        <v>7191</v>
      </c>
      <c r="E23" s="4" t="s">
        <v>40</v>
      </c>
      <c r="F23" s="4">
        <v>114</v>
      </c>
      <c r="G23" s="4" t="s">
        <v>283</v>
      </c>
      <c r="H23" s="53">
        <v>1522</v>
      </c>
      <c r="I23" s="4" t="s">
        <v>10502</v>
      </c>
      <c r="J23" s="4">
        <v>15</v>
      </c>
      <c r="K23" s="4" t="s">
        <v>43</v>
      </c>
      <c r="L23" s="4">
        <v>1</v>
      </c>
      <c r="M23" s="4" t="s">
        <v>43</v>
      </c>
      <c r="N23" s="4">
        <v>22</v>
      </c>
      <c r="O23" s="4" t="s">
        <v>171</v>
      </c>
      <c r="Q23" s="8"/>
      <c r="R23" s="9" t="s">
        <v>10474</v>
      </c>
      <c r="S23" s="17"/>
      <c r="T23" s="17"/>
      <c r="U23" s="9"/>
      <c r="V23" s="18"/>
      <c r="W23" s="18" t="str">
        <f>IFERROR(VLOOKUP(H23,'IT PEI'!$X$2:$X$5647,1,0),"...")</f>
        <v>...</v>
      </c>
      <c r="X23" s="19" t="str">
        <f>_xlfn.XLOOKUP(H23,'IT PEI'!X$2:X$5647,'IT PEI'!E$2:E$5647,"...",2,-1)</f>
        <v>...</v>
      </c>
      <c r="Y23" s="19" t="str">
        <f>_xlfn.XLOOKUP(H23,'IT PEI'!X$2:X$5647,'IT PEI'!G$2:G$5647,"...",2,-1)</f>
        <v>...</v>
      </c>
      <c r="Z23" s="19" t="str">
        <f>_xlfn.XLOOKUP(H23,'IT PEI'!X$2:X$5647,'IT PEI'!F$2:F$5647,"...",2,-1)</f>
        <v>...</v>
      </c>
      <c r="AA23" s="19" t="str">
        <f>_xlfn.XLOOKUP(H23,'IT PEI'!X$2:X$5647,'IT PEI'!H$2:H$5647,"...",2,-1)</f>
        <v>...</v>
      </c>
      <c r="AB23" s="19" t="str">
        <f>_xlfn.XLOOKUP(H23,'IT PEI'!X$2:X$5647,'IT PEI'!O$2:O$5647,"...",2,-1)</f>
        <v>...</v>
      </c>
      <c r="AC23" s="20" t="str">
        <f>_xlfn.XLOOKUP(H23,'IT PEI'!X$2:X$5647,'IT PEI'!P$2:P$5647,"...",2,-1)</f>
        <v>...</v>
      </c>
      <c r="AD23" s="19" t="str">
        <f>_xlfn.XLOOKUP(H23,'IT PEI'!X$2:X$5647,'IT PEI'!Q$2:Q$5647,"...",2,-1)</f>
        <v>...</v>
      </c>
      <c r="AE23" s="19" t="str">
        <f t="shared" si="0"/>
        <v>No</v>
      </c>
      <c r="AF23" s="18">
        <f t="shared" si="1"/>
        <v>0</v>
      </c>
      <c r="AG23" s="18">
        <f t="shared" si="2"/>
        <v>1</v>
      </c>
      <c r="AH23" s="18">
        <f t="shared" si="3"/>
        <v>0</v>
      </c>
      <c r="AI23" s="19" t="s">
        <v>10496</v>
      </c>
      <c r="AJ23" s="13" t="s">
        <v>10491</v>
      </c>
      <c r="AK23" s="19" t="s">
        <v>10492</v>
      </c>
      <c r="AL23" s="19" t="str">
        <f>IFERROR(VLOOKUP(tbl_ues[[#This Row],[Id_UE]],'[1]Directorio v.02'!$H$3:$U$3089,11,FALSE),"")</f>
        <v/>
      </c>
      <c r="AM23" s="19" t="str">
        <f>IFERROR(VLOOKUP(tbl_ues[[#This Row],[Id_UE]],'[1]Directorio v.02'!$H$3:$U$3089,12,FALSE),"")</f>
        <v/>
      </c>
      <c r="AN23" s="52" t="str">
        <f>IFERROR(VLOOKUP(tbl_ues[[#This Row],[Id_UE]],'[1]Directorio v.02'!$H$3:$U$3089,13,FALSE),"")</f>
        <v/>
      </c>
      <c r="AO23" s="19" t="str">
        <f>IFERROR(VLOOKUP(tbl_ues[[#This Row],[Id_UE]],'[1]Directorio v.02'!$H$3:$U$3089,14,FALSE),"")</f>
        <v/>
      </c>
      <c r="AP23" s="21" t="e">
        <f>VLOOKUP(H23,#REF!,7,0)</f>
        <v>#REF!</v>
      </c>
      <c r="AQ23" s="9" t="e">
        <f>VLOOKUP(H23,#REF!,9,0)</f>
        <v>#REF!</v>
      </c>
      <c r="AR23" s="9" t="e">
        <f>VLOOKUP(H23,#REF!,15,0)</f>
        <v>#REF!</v>
      </c>
      <c r="AS23" s="9" t="e">
        <f>VLOOKUP(H23,#REF!,16,0)</f>
        <v>#REF!</v>
      </c>
      <c r="AT23" s="9" t="e">
        <f>VLOOKUP(H23,#REF!,17,0)</f>
        <v>#REF!</v>
      </c>
      <c r="AU23" s="9" t="e">
        <f>VLOOKUP(H23,#REF!,18,0)</f>
        <v>#REF!</v>
      </c>
      <c r="AV23" s="9" t="e">
        <f>VLOOKUP(H23,#REF!,19,0)</f>
        <v>#REF!</v>
      </c>
      <c r="AW23" s="9" t="e">
        <f>VLOOKUP(H23,#REF!,20,0)</f>
        <v>#REF!</v>
      </c>
      <c r="AX23" s="9" t="e">
        <f>VLOOKUP(H23,#REF!,22,0)</f>
        <v>#REF!</v>
      </c>
      <c r="AY23" s="9" t="e">
        <f>VLOOKUP(H23,#REF!,23,0)</f>
        <v>#REF!</v>
      </c>
      <c r="AZ23" s="9" t="e">
        <f>VLOOKUP(H23,#REF!,24,0)</f>
        <v>#REF!</v>
      </c>
      <c r="BA23" s="9" t="e">
        <f>VLOOKUP(H23,#REF!,25,0)</f>
        <v>#REF!</v>
      </c>
      <c r="BB23" s="9" t="e">
        <f>VLOOKUP(H23,#REF!,26,0)</f>
        <v>#REF!</v>
      </c>
      <c r="BC23" s="9" t="e">
        <f>VLOOKUP(H23,#REF!,27,0)</f>
        <v>#REF!</v>
      </c>
      <c r="BD23" s="9" t="e">
        <f>VLOOKUP(H23,#REF!,29,0)</f>
        <v>#REF!</v>
      </c>
      <c r="BE23" s="9" t="e">
        <f>VLOOKUP(H23,#REF!,30,0)</f>
        <v>#REF!</v>
      </c>
      <c r="BF23" s="9" t="e">
        <f>VLOOKUP(H23,#REF!,31,0)</f>
        <v>#REF!</v>
      </c>
      <c r="BG23" s="9" t="e">
        <f>VLOOKUP(H23,#REF!,32,0)</f>
        <v>#REF!</v>
      </c>
      <c r="BH23" s="9" t="e">
        <f>VLOOKUP(H23,#REF!,33,0)</f>
        <v>#REF!</v>
      </c>
      <c r="BI23" s="9" t="e">
        <f>VLOOKUP(H23,#REF!,34,0)</f>
        <v>#REF!</v>
      </c>
      <c r="BJ23" s="9" t="e">
        <f>VLOOKUP(H23,#REF!,36,0)</f>
        <v>#REF!</v>
      </c>
      <c r="BK23" s="9" t="e">
        <f>VLOOKUP(H23,#REF!,37,0)</f>
        <v>#REF!</v>
      </c>
      <c r="BL23" s="22" t="e">
        <f>VLOOKUP(H23,#REF!,44,0)</f>
        <v>#REF!</v>
      </c>
      <c r="BM23" s="22" t="e">
        <f>VLOOKUP(H23,#REF!,45,0)</f>
        <v>#REF!</v>
      </c>
      <c r="BN23" s="22" t="e">
        <f>VLOOKUP(H23,#REF!,46,0)</f>
        <v>#REF!</v>
      </c>
      <c r="BO23" s="22" t="e">
        <f>VLOOKUP(H23,#REF!,47,0)</f>
        <v>#REF!</v>
      </c>
      <c r="BP23" s="22" t="e">
        <f>VLOOKUP(H23,#REF!,48,0)</f>
        <v>#REF!</v>
      </c>
      <c r="BQ23" s="9"/>
      <c r="BR23" s="9"/>
      <c r="BS23" s="9"/>
    </row>
    <row r="24" spans="1:71" ht="14.5" x14ac:dyDescent="0.35">
      <c r="A24" s="16" t="s">
        <v>10471</v>
      </c>
      <c r="B24" s="16" t="s">
        <v>10478</v>
      </c>
      <c r="C24" s="16" t="s">
        <v>10472</v>
      </c>
      <c r="D24" s="7" t="s">
        <v>7191</v>
      </c>
      <c r="E24" s="4" t="s">
        <v>40</v>
      </c>
      <c r="F24" s="4">
        <v>114</v>
      </c>
      <c r="G24" s="4" t="s">
        <v>283</v>
      </c>
      <c r="H24" s="53">
        <v>1736</v>
      </c>
      <c r="I24" s="4" t="s">
        <v>10503</v>
      </c>
      <c r="J24" s="4">
        <v>15</v>
      </c>
      <c r="K24" s="4" t="s">
        <v>43</v>
      </c>
      <c r="L24" s="4">
        <v>1</v>
      </c>
      <c r="M24" s="4" t="s">
        <v>43</v>
      </c>
      <c r="N24" s="4">
        <v>22</v>
      </c>
      <c r="O24" s="4" t="s">
        <v>171</v>
      </c>
      <c r="Q24" s="8"/>
      <c r="R24" s="9" t="s">
        <v>10474</v>
      </c>
      <c r="S24" s="17"/>
      <c r="T24" s="17"/>
      <c r="U24" s="9"/>
      <c r="V24" s="18"/>
      <c r="W24" s="18" t="str">
        <f>IFERROR(VLOOKUP(H24,'IT PEI'!$X$2:$X$5647,1,0),"...")</f>
        <v>...</v>
      </c>
      <c r="X24" s="19" t="str">
        <f>_xlfn.XLOOKUP(H24,'IT PEI'!X$2:X$5647,'IT PEI'!E$2:E$5647,"...",2,-1)</f>
        <v>...</v>
      </c>
      <c r="Y24" s="19" t="str">
        <f>_xlfn.XLOOKUP(H24,'IT PEI'!X$2:X$5647,'IT PEI'!G$2:G$5647,"...",2,-1)</f>
        <v>...</v>
      </c>
      <c r="Z24" s="19" t="str">
        <f>_xlfn.XLOOKUP(H24,'IT PEI'!X$2:X$5647,'IT PEI'!F$2:F$5647,"...",2,-1)</f>
        <v>...</v>
      </c>
      <c r="AA24" s="19" t="str">
        <f>_xlfn.XLOOKUP(H24,'IT PEI'!X$2:X$5647,'IT PEI'!H$2:H$5647,"...",2,-1)</f>
        <v>...</v>
      </c>
      <c r="AB24" s="19" t="str">
        <f>_xlfn.XLOOKUP(H24,'IT PEI'!X$2:X$5647,'IT PEI'!O$2:O$5647,"...",2,-1)</f>
        <v>...</v>
      </c>
      <c r="AC24" s="20" t="str">
        <f>_xlfn.XLOOKUP(H24,'IT PEI'!X$2:X$5647,'IT PEI'!P$2:P$5647,"...",2,-1)</f>
        <v>...</v>
      </c>
      <c r="AD24" s="19" t="str">
        <f>_xlfn.XLOOKUP(H24,'IT PEI'!X$2:X$5647,'IT PEI'!Q$2:Q$5647,"...",2,-1)</f>
        <v>...</v>
      </c>
      <c r="AE24" s="19" t="str">
        <f t="shared" si="0"/>
        <v>No</v>
      </c>
      <c r="AF24" s="18">
        <f t="shared" si="1"/>
        <v>0</v>
      </c>
      <c r="AG24" s="18">
        <f t="shared" si="2"/>
        <v>1</v>
      </c>
      <c r="AH24" s="18">
        <f t="shared" si="3"/>
        <v>0</v>
      </c>
      <c r="AI24" s="19" t="s">
        <v>10475</v>
      </c>
      <c r="AJ24" s="13" t="s">
        <v>10491</v>
      </c>
      <c r="AK24" s="19" t="s">
        <v>10492</v>
      </c>
      <c r="AL24" s="19" t="str">
        <f>IFERROR(VLOOKUP(tbl_ues[[#This Row],[Id_UE]],'[1]Directorio v.02'!$H$3:$U$3089,11,FALSE),"")</f>
        <v>Elard Bernabé Vargas</v>
      </c>
      <c r="AM24" s="19" t="str">
        <f>IFERROR(VLOOKUP(tbl_ues[[#This Row],[Id_UE]],'[1]Directorio v.02'!$H$3:$U$3089,12,FALSE),"")</f>
        <v>Unidad de Planeamiento y Presupuesto</v>
      </c>
      <c r="AN24" s="52">
        <f>IFERROR(VLOOKUP(tbl_ues[[#This Row],[Id_UE]],'[1]Directorio v.02'!$H$3:$U$3089,13,FALSE),"")</f>
        <v>959180617</v>
      </c>
      <c r="AO24" s="19" t="str">
        <f>IFERROR(VLOOKUP(tbl_ues[[#This Row],[Id_UE]],'[1]Directorio v.02'!$H$3:$U$3089,14,FALSE),"")</f>
        <v>ebernabe@prociencia.gob.pe</v>
      </c>
      <c r="AP24" s="21" t="e">
        <f>VLOOKUP(H24,#REF!,7,0)</f>
        <v>#REF!</v>
      </c>
      <c r="AQ24" s="9" t="e">
        <f>VLOOKUP(H24,#REF!,9,0)</f>
        <v>#REF!</v>
      </c>
      <c r="AR24" s="9" t="e">
        <f>VLOOKUP(H24,#REF!,15,0)</f>
        <v>#REF!</v>
      </c>
      <c r="AS24" s="9" t="e">
        <f>VLOOKUP(H24,#REF!,16,0)</f>
        <v>#REF!</v>
      </c>
      <c r="AT24" s="9" t="e">
        <f>VLOOKUP(H24,#REF!,17,0)</f>
        <v>#REF!</v>
      </c>
      <c r="AU24" s="9" t="e">
        <f>VLOOKUP(H24,#REF!,18,0)</f>
        <v>#REF!</v>
      </c>
      <c r="AV24" s="9" t="e">
        <f>VLOOKUP(H24,#REF!,19,0)</f>
        <v>#REF!</v>
      </c>
      <c r="AW24" s="9" t="e">
        <f>VLOOKUP(H24,#REF!,20,0)</f>
        <v>#REF!</v>
      </c>
      <c r="AX24" s="9" t="e">
        <f>VLOOKUP(H24,#REF!,22,0)</f>
        <v>#REF!</v>
      </c>
      <c r="AY24" s="9" t="e">
        <f>VLOOKUP(H24,#REF!,23,0)</f>
        <v>#REF!</v>
      </c>
      <c r="AZ24" s="9" t="e">
        <f>VLOOKUP(H24,#REF!,24,0)</f>
        <v>#REF!</v>
      </c>
      <c r="BA24" s="9" t="e">
        <f>VLOOKUP(H24,#REF!,25,0)</f>
        <v>#REF!</v>
      </c>
      <c r="BB24" s="9" t="e">
        <f>VLOOKUP(H24,#REF!,26,0)</f>
        <v>#REF!</v>
      </c>
      <c r="BC24" s="9" t="e">
        <f>VLOOKUP(H24,#REF!,27,0)</f>
        <v>#REF!</v>
      </c>
      <c r="BD24" s="9" t="e">
        <f>VLOOKUP(H24,#REF!,29,0)</f>
        <v>#REF!</v>
      </c>
      <c r="BE24" s="9" t="e">
        <f>VLOOKUP(H24,#REF!,30,0)</f>
        <v>#REF!</v>
      </c>
      <c r="BF24" s="9" t="e">
        <f>VLOOKUP(H24,#REF!,31,0)</f>
        <v>#REF!</v>
      </c>
      <c r="BG24" s="9" t="e">
        <f>VLOOKUP(H24,#REF!,32,0)</f>
        <v>#REF!</v>
      </c>
      <c r="BH24" s="9" t="e">
        <f>VLOOKUP(H24,#REF!,33,0)</f>
        <v>#REF!</v>
      </c>
      <c r="BI24" s="9" t="e">
        <f>VLOOKUP(H24,#REF!,34,0)</f>
        <v>#REF!</v>
      </c>
      <c r="BJ24" s="9" t="e">
        <f>VLOOKUP(H24,#REF!,36,0)</f>
        <v>#REF!</v>
      </c>
      <c r="BK24" s="9" t="e">
        <f>VLOOKUP(H24,#REF!,37,0)</f>
        <v>#REF!</v>
      </c>
      <c r="BL24" s="22" t="e">
        <f>VLOOKUP(H24,#REF!,44,0)</f>
        <v>#REF!</v>
      </c>
      <c r="BM24" s="22" t="e">
        <f>VLOOKUP(H24,#REF!,45,0)</f>
        <v>#REF!</v>
      </c>
      <c r="BN24" s="22" t="e">
        <f>VLOOKUP(H24,#REF!,46,0)</f>
        <v>#REF!</v>
      </c>
      <c r="BO24" s="22" t="e">
        <f>VLOOKUP(H24,#REF!,47,0)</f>
        <v>#REF!</v>
      </c>
      <c r="BP24" s="22" t="e">
        <f>VLOOKUP(H24,#REF!,48,0)</f>
        <v>#REF!</v>
      </c>
      <c r="BQ24" s="9"/>
      <c r="BR24" s="9"/>
      <c r="BS24" s="9"/>
    </row>
    <row r="25" spans="1:71" ht="14.5" x14ac:dyDescent="0.35">
      <c r="A25" s="16" t="s">
        <v>10471</v>
      </c>
      <c r="B25" s="16" t="s">
        <v>10478</v>
      </c>
      <c r="C25" s="16" t="s">
        <v>10472</v>
      </c>
      <c r="D25" s="7" t="s">
        <v>7191</v>
      </c>
      <c r="E25" s="4" t="s">
        <v>40</v>
      </c>
      <c r="F25" s="4">
        <v>114</v>
      </c>
      <c r="G25" s="4" t="s">
        <v>283</v>
      </c>
      <c r="H25" s="53">
        <v>86</v>
      </c>
      <c r="I25" s="4" t="s">
        <v>284</v>
      </c>
      <c r="J25" s="7">
        <v>15</v>
      </c>
      <c r="K25" s="4" t="s">
        <v>43</v>
      </c>
      <c r="L25" s="4">
        <v>1</v>
      </c>
      <c r="M25" s="4" t="s">
        <v>43</v>
      </c>
      <c r="N25" s="4">
        <v>30</v>
      </c>
      <c r="O25" s="4" t="s">
        <v>130</v>
      </c>
      <c r="Q25" s="8" t="s">
        <v>10474</v>
      </c>
      <c r="R25" s="9" t="s">
        <v>10474</v>
      </c>
      <c r="S25" s="17"/>
      <c r="T25" s="17"/>
      <c r="U25" s="9"/>
      <c r="V25" s="18"/>
      <c r="W25" s="18">
        <f>IFERROR(VLOOKUP(H25,'IT PEI'!$X$2:$X$5647,1,0),"...")</f>
        <v>86</v>
      </c>
      <c r="X25" s="19" t="str">
        <f>_xlfn.XLOOKUP(H25,'IT PEI'!X$2:X$5647,'IT PEI'!E$2:E$5647,"...",2,-1)</f>
        <v>2025-2030</v>
      </c>
      <c r="Y25" s="19" t="str">
        <f>_xlfn.XLOOKUP(H25,'IT PEI'!X$2:X$5647,'IT PEI'!G$2:G$5647,"...",2,-1)</f>
        <v>FORMULADO</v>
      </c>
      <c r="Z25" s="19" t="str">
        <f>_xlfn.XLOOKUP(H25,'IT PEI'!X$2:X$5647,'IT PEI'!F$2:F$5647,"...",2,-1)</f>
        <v>SI</v>
      </c>
      <c r="AA25" s="19" t="str">
        <f>_xlfn.XLOOKUP(H25,'IT PEI'!X$2:X$5647,'IT PEI'!H$2:H$5647,"...",2,-1)</f>
        <v>EMITIDO</v>
      </c>
      <c r="AB25" s="19" t="str">
        <f>_xlfn.XLOOKUP(H25,'IT PEI'!X$2:X$5647,'IT PEI'!O$2:O$5647,"...",2,-1)</f>
        <v>2025-0002549</v>
      </c>
      <c r="AC25" s="20">
        <f>_xlfn.XLOOKUP(H25,'IT PEI'!X$2:X$5647,'IT PEI'!P$2:P$5647,"...",2,-1)</f>
        <v>45880</v>
      </c>
      <c r="AD25" s="19" t="str">
        <f>_xlfn.XLOOKUP(H25,'IT PEI'!X$2:X$5647,'IT PEI'!Q$2:Q$5647,"...",2,-1)</f>
        <v>000289-2025-CEPLAN-DNCPPEI</v>
      </c>
      <c r="AE25" s="19" t="str">
        <f t="shared" si="0"/>
        <v>SI</v>
      </c>
      <c r="AF25" s="18">
        <f t="shared" si="1"/>
        <v>1</v>
      </c>
      <c r="AG25" s="18">
        <f t="shared" si="2"/>
        <v>0</v>
      </c>
      <c r="AH25" s="18">
        <f t="shared" si="3"/>
        <v>0</v>
      </c>
      <c r="AI25" s="19" t="s">
        <v>10475</v>
      </c>
      <c r="AJ25" s="13" t="s">
        <v>10491</v>
      </c>
      <c r="AK25" s="19" t="s">
        <v>10492</v>
      </c>
      <c r="AL25" s="19" t="str">
        <f>IFERROR(VLOOKUP(tbl_ues[[#This Row],[Id_UE]],'[1]Directorio v.02'!$H$3:$U$3089,11,FALSE),"")</f>
        <v>Héctor Enrique Cruces Mayhua</v>
      </c>
      <c r="AM25" s="19" t="str">
        <f>IFERROR(VLOOKUP(tbl_ues[[#This Row],[Id_UE]],'[1]Directorio v.02'!$H$3:$U$3089,12,FALSE),"")</f>
        <v>Jefe de la Oficina General de Planeamiento y Presupuesto</v>
      </c>
      <c r="AN25" s="52" t="str">
        <f>IFERROR(VLOOKUP(tbl_ues[[#This Row],[Id_UE]],'[1]Directorio v.02'!$H$3:$U$3089,13,FALSE),"")</f>
        <v>399-0030 Anexo 2200</v>
      </c>
      <c r="AO25" s="19" t="str">
        <f>IFERROR(VLOOKUP(tbl_ues[[#This Row],[Id_UE]],'[1]Directorio v.02'!$H$3:$U$3089,14,FALSE),"")</f>
        <v>hcruces@concytec.gob.pe</v>
      </c>
      <c r="AP25" s="21" t="e">
        <f>VLOOKUP(H25,#REF!,7,0)</f>
        <v>#REF!</v>
      </c>
      <c r="AQ25" s="9" t="e">
        <f>VLOOKUP(H25,#REF!,9,0)</f>
        <v>#REF!</v>
      </c>
      <c r="AR25" s="9" t="e">
        <f>VLOOKUP(H25,#REF!,15,0)</f>
        <v>#REF!</v>
      </c>
      <c r="AS25" s="9" t="e">
        <f>VLOOKUP(H25,#REF!,16,0)</f>
        <v>#REF!</v>
      </c>
      <c r="AT25" s="9" t="e">
        <f>VLOOKUP(H25,#REF!,17,0)</f>
        <v>#REF!</v>
      </c>
      <c r="AU25" s="9" t="e">
        <f>VLOOKUP(H25,#REF!,18,0)</f>
        <v>#REF!</v>
      </c>
      <c r="AV25" s="9" t="e">
        <f>VLOOKUP(H25,#REF!,19,0)</f>
        <v>#REF!</v>
      </c>
      <c r="AW25" s="9" t="e">
        <f>VLOOKUP(H25,#REF!,20,0)</f>
        <v>#REF!</v>
      </c>
      <c r="AX25" s="9" t="e">
        <f>VLOOKUP(H25,#REF!,22,0)</f>
        <v>#REF!</v>
      </c>
      <c r="AY25" s="9" t="e">
        <f>VLOOKUP(H25,#REF!,23,0)</f>
        <v>#REF!</v>
      </c>
      <c r="AZ25" s="9" t="e">
        <f>VLOOKUP(H25,#REF!,24,0)</f>
        <v>#REF!</v>
      </c>
      <c r="BA25" s="9" t="e">
        <f>VLOOKUP(H25,#REF!,25,0)</f>
        <v>#REF!</v>
      </c>
      <c r="BB25" s="9" t="e">
        <f>VLOOKUP(H25,#REF!,26,0)</f>
        <v>#REF!</v>
      </c>
      <c r="BC25" s="9" t="e">
        <f>VLOOKUP(H25,#REF!,27,0)</f>
        <v>#REF!</v>
      </c>
      <c r="BD25" s="9" t="e">
        <f>VLOOKUP(H25,#REF!,29,0)</f>
        <v>#REF!</v>
      </c>
      <c r="BE25" s="9" t="e">
        <f>VLOOKUP(H25,#REF!,30,0)</f>
        <v>#REF!</v>
      </c>
      <c r="BF25" s="9" t="e">
        <f>VLOOKUP(H25,#REF!,31,0)</f>
        <v>#REF!</v>
      </c>
      <c r="BG25" s="9" t="e">
        <f>VLOOKUP(H25,#REF!,32,0)</f>
        <v>#REF!</v>
      </c>
      <c r="BH25" s="9" t="e">
        <f>VLOOKUP(H25,#REF!,33,0)</f>
        <v>#REF!</v>
      </c>
      <c r="BI25" s="9" t="e">
        <f>VLOOKUP(H25,#REF!,34,0)</f>
        <v>#REF!</v>
      </c>
      <c r="BJ25" s="9" t="e">
        <f>VLOOKUP(H25,#REF!,36,0)</f>
        <v>#REF!</v>
      </c>
      <c r="BK25" s="9" t="e">
        <f>VLOOKUP(H25,#REF!,37,0)</f>
        <v>#REF!</v>
      </c>
      <c r="BL25" s="22" t="e">
        <f>VLOOKUP(H25,#REF!,44,0)</f>
        <v>#REF!</v>
      </c>
      <c r="BM25" s="22" t="e">
        <f>VLOOKUP(H25,#REF!,45,0)</f>
        <v>#REF!</v>
      </c>
      <c r="BN25" s="22" t="e">
        <f>VLOOKUP(H25,#REF!,46,0)</f>
        <v>#REF!</v>
      </c>
      <c r="BO25" s="22" t="e">
        <f>VLOOKUP(H25,#REF!,47,0)</f>
        <v>#REF!</v>
      </c>
      <c r="BP25" s="22" t="e">
        <f>VLOOKUP(H25,#REF!,48,0)</f>
        <v>#REF!</v>
      </c>
      <c r="BQ25" s="9"/>
      <c r="BR25" s="9"/>
      <c r="BS25" s="9"/>
    </row>
    <row r="26" spans="1:71" ht="14.5" x14ac:dyDescent="0.35">
      <c r="A26" s="16" t="s">
        <v>10471</v>
      </c>
      <c r="B26" s="16" t="s">
        <v>10478</v>
      </c>
      <c r="C26" s="16" t="s">
        <v>10472</v>
      </c>
      <c r="D26" s="7" t="s">
        <v>10504</v>
      </c>
      <c r="E26" s="4" t="s">
        <v>286</v>
      </c>
      <c r="F26" s="4">
        <v>345</v>
      </c>
      <c r="G26" s="4" t="s">
        <v>287</v>
      </c>
      <c r="H26" s="53">
        <v>1008</v>
      </c>
      <c r="I26" s="4" t="s">
        <v>288</v>
      </c>
      <c r="J26" s="7">
        <v>15</v>
      </c>
      <c r="K26" s="4" t="s">
        <v>43</v>
      </c>
      <c r="L26" s="4">
        <v>1</v>
      </c>
      <c r="M26" s="4" t="s">
        <v>43</v>
      </c>
      <c r="N26" s="4">
        <v>1</v>
      </c>
      <c r="O26" s="4" t="s">
        <v>43</v>
      </c>
      <c r="Q26" s="8" t="s">
        <v>10474</v>
      </c>
      <c r="R26" s="9" t="s">
        <v>10474</v>
      </c>
      <c r="S26" s="17"/>
      <c r="T26" s="17"/>
      <c r="U26" s="9"/>
      <c r="V26" s="18"/>
      <c r="W26" s="18">
        <f>IFERROR(VLOOKUP(H26,'IT PEI'!$X$2:$X$5647,1,0),"...")</f>
        <v>1008</v>
      </c>
      <c r="X26" s="19" t="str">
        <f>_xlfn.XLOOKUP(H26,'IT PEI'!X$2:X$5647,'IT PEI'!E$2:E$5647,"...",2,-1)</f>
        <v>2025-2030</v>
      </c>
      <c r="Y26" s="19" t="str">
        <f>_xlfn.XLOOKUP(H26,'IT PEI'!X$2:X$5647,'IT PEI'!G$2:G$5647,"...",2,-1)</f>
        <v>FORMULADO</v>
      </c>
      <c r="Z26" s="19" t="str">
        <f>_xlfn.XLOOKUP(H26,'IT PEI'!X$2:X$5647,'IT PEI'!F$2:F$5647,"...",2,-1)</f>
        <v>SI</v>
      </c>
      <c r="AA26" s="19" t="str">
        <f>_xlfn.XLOOKUP(H26,'IT PEI'!X$2:X$5647,'IT PEI'!H$2:H$5647,"...",2,-1)</f>
        <v>EMITIDO</v>
      </c>
      <c r="AB26" s="19" t="str">
        <f>_xlfn.XLOOKUP(H26,'IT PEI'!X$2:X$5647,'IT PEI'!O$2:O$5647,"...",2,-1)</f>
        <v>2024-00003379</v>
      </c>
      <c r="AC26" s="20">
        <f>_xlfn.XLOOKUP(H26,'IT PEI'!X$2:X$5647,'IT PEI'!P$2:P$5647,"...",2,-1)</f>
        <v>45608</v>
      </c>
      <c r="AD26" s="19" t="str">
        <f>_xlfn.XLOOKUP(H26,'IT PEI'!X$2:X$5647,'IT PEI'!Q$2:Q$5647,"...",2,-1)</f>
        <v xml:space="preserve">000392-2024-CEPLAN-DNCPPEI </v>
      </c>
      <c r="AE26" s="19" t="str">
        <f t="shared" si="0"/>
        <v>SI</v>
      </c>
      <c r="AF26" s="18">
        <f t="shared" si="1"/>
        <v>1</v>
      </c>
      <c r="AG26" s="18">
        <f t="shared" si="2"/>
        <v>0</v>
      </c>
      <c r="AH26" s="18">
        <f t="shared" si="3"/>
        <v>0</v>
      </c>
      <c r="AI26" s="19" t="s">
        <v>10475</v>
      </c>
      <c r="AJ26" s="13" t="s">
        <v>10505</v>
      </c>
      <c r="AK26" s="19" t="s">
        <v>10506</v>
      </c>
      <c r="AL26" s="19" t="str">
        <f>IFERROR(VLOOKUP(tbl_ues[[#This Row],[Id_UE]],'[1]Directorio v.02'!$H$3:$U$3089,11,FALSE),"")</f>
        <v>William Jesus Cuba Arana</v>
      </c>
      <c r="AM26" s="19" t="str">
        <f>IFERROR(VLOOKUP(tbl_ues[[#This Row],[Id_UE]],'[1]Directorio v.02'!$H$3:$U$3089,12,FALSE),"")</f>
        <v>Director II de la OFICINA DE PLANEAMIENTO, PRESUPUESTO Y MODERNIZACIÓN</v>
      </c>
      <c r="AN26" s="52">
        <f>IFERROR(VLOOKUP(tbl_ues[[#This Row],[Id_UE]],'[1]Directorio v.02'!$H$3:$U$3089,13,FALSE),"")</f>
        <v>995717680</v>
      </c>
      <c r="AO26" s="19" t="str">
        <f>IFERROR(VLOOKUP(tbl_ues[[#This Row],[Id_UE]],'[1]Directorio v.02'!$H$3:$U$3089,14,FALSE),"")</f>
        <v>mcorrea@conadisperu.gob.pe</v>
      </c>
      <c r="AP26" s="21" t="e">
        <f>VLOOKUP(H26,#REF!,7,0)</f>
        <v>#REF!</v>
      </c>
      <c r="AQ26" s="9" t="e">
        <f>VLOOKUP(H26,#REF!,9,0)</f>
        <v>#REF!</v>
      </c>
      <c r="AR26" s="9" t="e">
        <f>VLOOKUP(H26,#REF!,15,0)</f>
        <v>#REF!</v>
      </c>
      <c r="AS26" s="9" t="e">
        <f>VLOOKUP(H26,#REF!,16,0)</f>
        <v>#REF!</v>
      </c>
      <c r="AT26" s="9" t="e">
        <f>VLOOKUP(H26,#REF!,17,0)</f>
        <v>#REF!</v>
      </c>
      <c r="AU26" s="9" t="e">
        <f>VLOOKUP(H26,#REF!,18,0)</f>
        <v>#REF!</v>
      </c>
      <c r="AV26" s="9" t="e">
        <f>VLOOKUP(H26,#REF!,19,0)</f>
        <v>#REF!</v>
      </c>
      <c r="AW26" s="9" t="e">
        <f>VLOOKUP(H26,#REF!,20,0)</f>
        <v>#REF!</v>
      </c>
      <c r="AX26" s="9" t="e">
        <f>VLOOKUP(H26,#REF!,22,0)</f>
        <v>#REF!</v>
      </c>
      <c r="AY26" s="9" t="e">
        <f>VLOOKUP(H26,#REF!,23,0)</f>
        <v>#REF!</v>
      </c>
      <c r="AZ26" s="9" t="e">
        <f>VLOOKUP(H26,#REF!,24,0)</f>
        <v>#REF!</v>
      </c>
      <c r="BA26" s="9" t="e">
        <f>VLOOKUP(H26,#REF!,25,0)</f>
        <v>#REF!</v>
      </c>
      <c r="BB26" s="9" t="e">
        <f>VLOOKUP(H26,#REF!,26,0)</f>
        <v>#REF!</v>
      </c>
      <c r="BC26" s="9" t="e">
        <f>VLOOKUP(H26,#REF!,27,0)</f>
        <v>#REF!</v>
      </c>
      <c r="BD26" s="9" t="e">
        <f>VLOOKUP(H26,#REF!,29,0)</f>
        <v>#REF!</v>
      </c>
      <c r="BE26" s="9" t="e">
        <f>VLOOKUP(H26,#REF!,30,0)</f>
        <v>#REF!</v>
      </c>
      <c r="BF26" s="9" t="e">
        <f>VLOOKUP(H26,#REF!,31,0)</f>
        <v>#REF!</v>
      </c>
      <c r="BG26" s="9" t="e">
        <f>VLOOKUP(H26,#REF!,32,0)</f>
        <v>#REF!</v>
      </c>
      <c r="BH26" s="9" t="e">
        <f>VLOOKUP(H26,#REF!,33,0)</f>
        <v>#REF!</v>
      </c>
      <c r="BI26" s="9" t="e">
        <f>VLOOKUP(H26,#REF!,34,0)</f>
        <v>#REF!</v>
      </c>
      <c r="BJ26" s="9" t="e">
        <f>VLOOKUP(H26,#REF!,36,0)</f>
        <v>#REF!</v>
      </c>
      <c r="BK26" s="9" t="e">
        <f>VLOOKUP(H26,#REF!,37,0)</f>
        <v>#REF!</v>
      </c>
      <c r="BL26" s="22" t="e">
        <f>VLOOKUP(H26,#REF!,44,0)</f>
        <v>#REF!</v>
      </c>
      <c r="BM26" s="22" t="e">
        <f>VLOOKUP(H26,#REF!,45,0)</f>
        <v>#REF!</v>
      </c>
      <c r="BN26" s="22" t="e">
        <f>VLOOKUP(H26,#REF!,46,0)</f>
        <v>#REF!</v>
      </c>
      <c r="BO26" s="22" t="e">
        <f>VLOOKUP(H26,#REF!,47,0)</f>
        <v>#REF!</v>
      </c>
      <c r="BP26" s="22" t="e">
        <f>VLOOKUP(H26,#REF!,48,0)</f>
        <v>#REF!</v>
      </c>
      <c r="BQ26" s="9"/>
      <c r="BR26" s="9"/>
      <c r="BS26" s="9"/>
    </row>
    <row r="27" spans="1:71" ht="14.5" x14ac:dyDescent="0.35">
      <c r="A27" s="16" t="s">
        <v>10471</v>
      </c>
      <c r="B27" s="16" t="s">
        <v>289</v>
      </c>
      <c r="C27" s="16" t="s">
        <v>10472</v>
      </c>
      <c r="D27" s="7" t="s">
        <v>10507</v>
      </c>
      <c r="E27" s="4" t="s">
        <v>550</v>
      </c>
      <c r="F27" s="4">
        <v>19</v>
      </c>
      <c r="G27" s="4" t="s">
        <v>550</v>
      </c>
      <c r="H27" s="53">
        <v>196</v>
      </c>
      <c r="I27" s="4" t="s">
        <v>550</v>
      </c>
      <c r="J27" s="7">
        <v>15</v>
      </c>
      <c r="K27" s="4" t="s">
        <v>43</v>
      </c>
      <c r="L27" s="4">
        <v>1</v>
      </c>
      <c r="M27" s="4" t="s">
        <v>43</v>
      </c>
      <c r="N27" s="4">
        <v>13</v>
      </c>
      <c r="O27" s="4" t="s">
        <v>44</v>
      </c>
      <c r="Q27" s="8" t="s">
        <v>10474</v>
      </c>
      <c r="R27" s="9" t="s">
        <v>10474</v>
      </c>
      <c r="S27" s="17"/>
      <c r="T27" s="17"/>
      <c r="U27" s="9"/>
      <c r="V27" s="18" t="s">
        <v>289</v>
      </c>
      <c r="W27" s="18">
        <f>IFERROR(VLOOKUP(H27,'IT PEI'!$X$2:$X$5647,1,0),"...")</f>
        <v>196</v>
      </c>
      <c r="X27" s="19" t="str">
        <f>_xlfn.XLOOKUP(H27,'IT PEI'!X$2:X$5647,'IT PEI'!E$2:E$5647,"...",2,-1)</f>
        <v>2025-2030</v>
      </c>
      <c r="Y27" s="19" t="str">
        <f>_xlfn.XLOOKUP(H27,'IT PEI'!X$2:X$5647,'IT PEI'!G$2:G$5647,"...",2,-1)</f>
        <v>FORMULADO</v>
      </c>
      <c r="Z27" s="19" t="str">
        <f>_xlfn.XLOOKUP(H27,'IT PEI'!X$2:X$5647,'IT PEI'!F$2:F$5647,"...",2,-1)</f>
        <v>SI</v>
      </c>
      <c r="AA27" s="19" t="str">
        <f>_xlfn.XLOOKUP(H27,'IT PEI'!X$2:X$5647,'IT PEI'!H$2:H$5647,"...",2,-1)</f>
        <v>EMITIDO</v>
      </c>
      <c r="AB27" s="19" t="str">
        <f>_xlfn.XLOOKUP(H27,'IT PEI'!X$2:X$5647,'IT PEI'!O$2:O$5647,"...",2,-1)</f>
        <v>2025-0001450</v>
      </c>
      <c r="AC27" s="20">
        <f>_xlfn.XLOOKUP(H27,'IT PEI'!X$2:X$5647,'IT PEI'!P$2:P$5647,"...",2,-1)</f>
        <v>45832</v>
      </c>
      <c r="AD27" s="19" t="str">
        <f>_xlfn.XLOOKUP(H27,'IT PEI'!X$2:X$5647,'IT PEI'!Q$2:Q$5647,"...",2,-1)</f>
        <v>000241-2025-CEPLAN-DNCPPEI</v>
      </c>
      <c r="AE27" s="19" t="str">
        <f t="shared" si="0"/>
        <v>SI</v>
      </c>
      <c r="AF27" s="18">
        <f t="shared" si="1"/>
        <v>1</v>
      </c>
      <c r="AG27" s="18">
        <f t="shared" si="2"/>
        <v>0</v>
      </c>
      <c r="AH27" s="18">
        <f t="shared" si="3"/>
        <v>0</v>
      </c>
      <c r="AI27" s="19" t="s">
        <v>10475</v>
      </c>
      <c r="AJ27" s="13" t="s">
        <v>10476</v>
      </c>
      <c r="AK27" s="19" t="s">
        <v>10477</v>
      </c>
      <c r="AL27" s="19" t="str">
        <f>IFERROR(VLOOKUP(tbl_ues[[#This Row],[Id_UE]],'[1]Directorio v.02'!$H$3:$U$3089,11,FALSE),"")</f>
        <v>Cedilia Victoria Akemi Kuroiwa Pérez</v>
      </c>
      <c r="AM27" s="19" t="str">
        <f>IFERROR(VLOOKUP(tbl_ues[[#This Row],[Id_UE]],'[1]Directorio v.02'!$H$3:$U$3089,12,FALSE),"")</f>
        <v>Gerente de Modernización y Planeamiento (e)</v>
      </c>
      <c r="AN27" s="52" t="str">
        <f>IFERROR(VLOOKUP(tbl_ues[[#This Row],[Id_UE]],'[1]Directorio v.02'!$H$3:$U$3089,13,FALSE),"")</f>
        <v>(01) 330 3000 / Anexo 2506</v>
      </c>
      <c r="AO27" s="19" t="str">
        <f>IFERROR(VLOOKUP(tbl_ues[[#This Row],[Id_UE]],'[1]Directorio v.02'!$H$3:$U$3089,14,FALSE),"")</f>
        <v>ckuroiwa@contraloria.gob.pe</v>
      </c>
      <c r="AP27" s="21" t="e">
        <f>VLOOKUP(H27,#REF!,7,0)</f>
        <v>#REF!</v>
      </c>
      <c r="AQ27" s="9" t="e">
        <f>VLOOKUP(H27,#REF!,9,0)</f>
        <v>#REF!</v>
      </c>
      <c r="AR27" s="9" t="e">
        <f>VLOOKUP(H27,#REF!,15,0)</f>
        <v>#REF!</v>
      </c>
      <c r="AS27" s="9" t="e">
        <f>VLOOKUP(H27,#REF!,16,0)</f>
        <v>#REF!</v>
      </c>
      <c r="AT27" s="9" t="e">
        <f>VLOOKUP(H27,#REF!,17,0)</f>
        <v>#REF!</v>
      </c>
      <c r="AU27" s="9" t="e">
        <f>VLOOKUP(H27,#REF!,18,0)</f>
        <v>#REF!</v>
      </c>
      <c r="AV27" s="9" t="e">
        <f>VLOOKUP(H27,#REF!,19,0)</f>
        <v>#REF!</v>
      </c>
      <c r="AW27" s="9" t="e">
        <f>VLOOKUP(H27,#REF!,20,0)</f>
        <v>#REF!</v>
      </c>
      <c r="AX27" s="9" t="e">
        <f>VLOOKUP(H27,#REF!,22,0)</f>
        <v>#REF!</v>
      </c>
      <c r="AY27" s="9" t="e">
        <f>VLOOKUP(H27,#REF!,23,0)</f>
        <v>#REF!</v>
      </c>
      <c r="AZ27" s="9" t="e">
        <f>VLOOKUP(H27,#REF!,24,0)</f>
        <v>#REF!</v>
      </c>
      <c r="BA27" s="9" t="e">
        <f>VLOOKUP(H27,#REF!,25,0)</f>
        <v>#REF!</v>
      </c>
      <c r="BB27" s="9" t="e">
        <f>VLOOKUP(H27,#REF!,26,0)</f>
        <v>#REF!</v>
      </c>
      <c r="BC27" s="9" t="e">
        <f>VLOOKUP(H27,#REF!,27,0)</f>
        <v>#REF!</v>
      </c>
      <c r="BD27" s="9" t="e">
        <f>VLOOKUP(H27,#REF!,29,0)</f>
        <v>#REF!</v>
      </c>
      <c r="BE27" s="9" t="e">
        <f>VLOOKUP(H27,#REF!,30,0)</f>
        <v>#REF!</v>
      </c>
      <c r="BF27" s="9" t="e">
        <f>VLOOKUP(H27,#REF!,31,0)</f>
        <v>#REF!</v>
      </c>
      <c r="BG27" s="9" t="e">
        <f>VLOOKUP(H27,#REF!,32,0)</f>
        <v>#REF!</v>
      </c>
      <c r="BH27" s="9" t="e">
        <f>VLOOKUP(H27,#REF!,33,0)</f>
        <v>#REF!</v>
      </c>
      <c r="BI27" s="9" t="e">
        <f>VLOOKUP(H27,#REF!,34,0)</f>
        <v>#REF!</v>
      </c>
      <c r="BJ27" s="9" t="e">
        <f>VLOOKUP(H27,#REF!,36,0)</f>
        <v>#REF!</v>
      </c>
      <c r="BK27" s="9" t="e">
        <f>VLOOKUP(H27,#REF!,37,0)</f>
        <v>#REF!</v>
      </c>
      <c r="BL27" s="22" t="e">
        <f>VLOOKUP(H27,#REF!,44,0)</f>
        <v>#REF!</v>
      </c>
      <c r="BM27" s="22" t="e">
        <f>VLOOKUP(H27,#REF!,45,0)</f>
        <v>#REF!</v>
      </c>
      <c r="BN27" s="22" t="e">
        <f>VLOOKUP(H27,#REF!,46,0)</f>
        <v>#REF!</v>
      </c>
      <c r="BO27" s="22" t="e">
        <f>VLOOKUP(H27,#REF!,47,0)</f>
        <v>#REF!</v>
      </c>
      <c r="BP27" s="22" t="e">
        <f>VLOOKUP(H27,#REF!,48,0)</f>
        <v>#REF!</v>
      </c>
      <c r="BQ27" s="9"/>
      <c r="BR27" s="9"/>
      <c r="BS27" s="9"/>
    </row>
    <row r="28" spans="1:71" ht="14.5" x14ac:dyDescent="0.35">
      <c r="A28" s="16" t="s">
        <v>10471</v>
      </c>
      <c r="B28" s="16" t="s">
        <v>289</v>
      </c>
      <c r="C28" s="16" t="s">
        <v>10472</v>
      </c>
      <c r="D28" s="7" t="s">
        <v>10507</v>
      </c>
      <c r="E28" s="4" t="s">
        <v>550</v>
      </c>
      <c r="F28" s="4">
        <v>19</v>
      </c>
      <c r="G28" s="4" t="s">
        <v>550</v>
      </c>
      <c r="H28" s="53">
        <v>1698</v>
      </c>
      <c r="I28" s="4" t="s">
        <v>10508</v>
      </c>
      <c r="J28" s="4">
        <v>15</v>
      </c>
      <c r="K28" s="4" t="s">
        <v>43</v>
      </c>
      <c r="L28" s="4">
        <v>1</v>
      </c>
      <c r="M28" s="4" t="s">
        <v>43</v>
      </c>
      <c r="N28" s="4">
        <v>13</v>
      </c>
      <c r="O28" s="4" t="s">
        <v>44</v>
      </c>
      <c r="Q28" s="8"/>
      <c r="R28" s="9" t="s">
        <v>10474</v>
      </c>
      <c r="S28" s="17"/>
      <c r="T28" s="17"/>
      <c r="U28" s="9"/>
      <c r="V28" s="18" t="s">
        <v>289</v>
      </c>
      <c r="W28" s="18" t="str">
        <f>IFERROR(VLOOKUP(H28,'IT PEI'!$X$2:$X$5647,1,0),"...")</f>
        <v>...</v>
      </c>
      <c r="X28" s="19" t="str">
        <f>_xlfn.XLOOKUP(H28,'IT PEI'!X$2:X$5647,'IT PEI'!E$2:E$5647,"...",2,-1)</f>
        <v>...</v>
      </c>
      <c r="Y28" s="19" t="str">
        <f>_xlfn.XLOOKUP(H28,'IT PEI'!X$2:X$5647,'IT PEI'!G$2:G$5647,"...",2,-1)</f>
        <v>...</v>
      </c>
      <c r="Z28" s="19" t="str">
        <f>_xlfn.XLOOKUP(H28,'IT PEI'!X$2:X$5647,'IT PEI'!F$2:F$5647,"...",2,-1)</f>
        <v>...</v>
      </c>
      <c r="AA28" s="19" t="str">
        <f>_xlfn.XLOOKUP(H28,'IT PEI'!X$2:X$5647,'IT PEI'!H$2:H$5647,"...",2,-1)</f>
        <v>...</v>
      </c>
      <c r="AB28" s="19" t="str">
        <f>_xlfn.XLOOKUP(H28,'IT PEI'!X$2:X$5647,'IT PEI'!O$2:O$5647,"...",2,-1)</f>
        <v>...</v>
      </c>
      <c r="AC28" s="20" t="str">
        <f>_xlfn.XLOOKUP(H28,'IT PEI'!X$2:X$5647,'IT PEI'!P$2:P$5647,"...",2,-1)</f>
        <v>...</v>
      </c>
      <c r="AD28" s="19" t="str">
        <f>_xlfn.XLOOKUP(H28,'IT PEI'!X$2:X$5647,'IT PEI'!Q$2:Q$5647,"...",2,-1)</f>
        <v>...</v>
      </c>
      <c r="AE28" s="19" t="str">
        <f t="shared" si="0"/>
        <v>No</v>
      </c>
      <c r="AF28" s="18">
        <f t="shared" si="1"/>
        <v>0</v>
      </c>
      <c r="AG28" s="18">
        <f t="shared" si="2"/>
        <v>1</v>
      </c>
      <c r="AH28" s="18">
        <f t="shared" si="3"/>
        <v>0</v>
      </c>
      <c r="AI28" s="19" t="s">
        <v>10475</v>
      </c>
      <c r="AJ28" s="13" t="s">
        <v>10476</v>
      </c>
      <c r="AK28" s="19" t="s">
        <v>10477</v>
      </c>
      <c r="AL28" s="19" t="str">
        <f>IFERROR(VLOOKUP(tbl_ues[[#This Row],[Id_UE]],'[1]Directorio v.02'!$H$3:$U$3089,11,FALSE),"")</f>
        <v>Cedilia Victoria Akemi Kuroiwa Pérez</v>
      </c>
      <c r="AM28" s="19" t="str">
        <f>IFERROR(VLOOKUP(tbl_ues[[#This Row],[Id_UE]],'[1]Directorio v.02'!$H$3:$U$3089,12,FALSE),"")</f>
        <v>Gerente de Modernización y Planeamiento (e)</v>
      </c>
      <c r="AN28" s="52" t="str">
        <f>IFERROR(VLOOKUP(tbl_ues[[#This Row],[Id_UE]],'[1]Directorio v.02'!$H$3:$U$3089,13,FALSE),"")</f>
        <v>(01) 330 3000 / Anexo 2506</v>
      </c>
      <c r="AO28" s="19" t="str">
        <f>IFERROR(VLOOKUP(tbl_ues[[#This Row],[Id_UE]],'[1]Directorio v.02'!$H$3:$U$3089,14,FALSE),"")</f>
        <v>ckuroiwa@contraloria.gob.pe</v>
      </c>
      <c r="AP28" s="21" t="e">
        <f>VLOOKUP(H28,#REF!,7,0)</f>
        <v>#REF!</v>
      </c>
      <c r="AQ28" s="9" t="e">
        <f>VLOOKUP(H28,#REF!,9,0)</f>
        <v>#REF!</v>
      </c>
      <c r="AR28" s="9" t="e">
        <f>VLOOKUP(H28,#REF!,15,0)</f>
        <v>#REF!</v>
      </c>
      <c r="AS28" s="9" t="e">
        <f>VLOOKUP(H28,#REF!,16,0)</f>
        <v>#REF!</v>
      </c>
      <c r="AT28" s="9" t="e">
        <f>VLOOKUP(H28,#REF!,17,0)</f>
        <v>#REF!</v>
      </c>
      <c r="AU28" s="9" t="e">
        <f>VLOOKUP(H28,#REF!,18,0)</f>
        <v>#REF!</v>
      </c>
      <c r="AV28" s="9" t="e">
        <f>VLOOKUP(H28,#REF!,19,0)</f>
        <v>#REF!</v>
      </c>
      <c r="AW28" s="9" t="e">
        <f>VLOOKUP(H28,#REF!,20,0)</f>
        <v>#REF!</v>
      </c>
      <c r="AX28" s="9" t="e">
        <f>VLOOKUP(H28,#REF!,22,0)</f>
        <v>#REF!</v>
      </c>
      <c r="AY28" s="9" t="e">
        <f>VLOOKUP(H28,#REF!,23,0)</f>
        <v>#REF!</v>
      </c>
      <c r="AZ28" s="9" t="e">
        <f>VLOOKUP(H28,#REF!,24,0)</f>
        <v>#REF!</v>
      </c>
      <c r="BA28" s="9" t="e">
        <f>VLOOKUP(H28,#REF!,25,0)</f>
        <v>#REF!</v>
      </c>
      <c r="BB28" s="9" t="e">
        <f>VLOOKUP(H28,#REF!,26,0)</f>
        <v>#REF!</v>
      </c>
      <c r="BC28" s="9" t="e">
        <f>VLOOKUP(H28,#REF!,27,0)</f>
        <v>#REF!</v>
      </c>
      <c r="BD28" s="9" t="e">
        <f>VLOOKUP(H28,#REF!,29,0)</f>
        <v>#REF!</v>
      </c>
      <c r="BE28" s="9" t="e">
        <f>VLOOKUP(H28,#REF!,30,0)</f>
        <v>#REF!</v>
      </c>
      <c r="BF28" s="9" t="e">
        <f>VLOOKUP(H28,#REF!,31,0)</f>
        <v>#REF!</v>
      </c>
      <c r="BG28" s="9" t="e">
        <f>VLOOKUP(H28,#REF!,32,0)</f>
        <v>#REF!</v>
      </c>
      <c r="BH28" s="9" t="e">
        <f>VLOOKUP(H28,#REF!,33,0)</f>
        <v>#REF!</v>
      </c>
      <c r="BI28" s="9" t="e">
        <f>VLOOKUP(H28,#REF!,34,0)</f>
        <v>#REF!</v>
      </c>
      <c r="BJ28" s="9" t="e">
        <f>VLOOKUP(H28,#REF!,36,0)</f>
        <v>#REF!</v>
      </c>
      <c r="BK28" s="9" t="e">
        <f>VLOOKUP(H28,#REF!,37,0)</f>
        <v>#REF!</v>
      </c>
      <c r="BL28" s="22" t="e">
        <f>VLOOKUP(H28,#REF!,44,0)</f>
        <v>#REF!</v>
      </c>
      <c r="BM28" s="22" t="e">
        <f>VLOOKUP(H28,#REF!,45,0)</f>
        <v>#REF!</v>
      </c>
      <c r="BN28" s="22" t="e">
        <f>VLOOKUP(H28,#REF!,46,0)</f>
        <v>#REF!</v>
      </c>
      <c r="BO28" s="22" t="e">
        <f>VLOOKUP(H28,#REF!,47,0)</f>
        <v>#REF!</v>
      </c>
      <c r="BP28" s="22" t="e">
        <f>VLOOKUP(H28,#REF!,48,0)</f>
        <v>#REF!</v>
      </c>
      <c r="BQ28" s="9"/>
      <c r="BR28" s="9"/>
      <c r="BS28" s="9"/>
    </row>
    <row r="29" spans="1:71" ht="14.5" x14ac:dyDescent="0.35">
      <c r="A29" s="16" t="s">
        <v>10471</v>
      </c>
      <c r="B29" s="16" t="s">
        <v>289</v>
      </c>
      <c r="C29" s="16" t="s">
        <v>10472</v>
      </c>
      <c r="D29" s="7" t="s">
        <v>10509</v>
      </c>
      <c r="E29" s="4" t="s">
        <v>291</v>
      </c>
      <c r="F29" s="4">
        <v>20</v>
      </c>
      <c r="G29" s="4" t="s">
        <v>291</v>
      </c>
      <c r="H29" s="53">
        <v>197</v>
      </c>
      <c r="I29" s="4" t="s">
        <v>291</v>
      </c>
      <c r="J29" s="7">
        <v>15</v>
      </c>
      <c r="K29" s="4" t="s">
        <v>43</v>
      </c>
      <c r="L29" s="4">
        <v>1</v>
      </c>
      <c r="M29" s="4" t="s">
        <v>43</v>
      </c>
      <c r="N29" s="4">
        <v>1</v>
      </c>
      <c r="O29" s="4" t="s">
        <v>43</v>
      </c>
      <c r="Q29" s="8" t="s">
        <v>10474</v>
      </c>
      <c r="R29" s="9" t="s">
        <v>10474</v>
      </c>
      <c r="S29" s="17"/>
      <c r="T29" s="17"/>
      <c r="U29" s="9"/>
      <c r="V29" s="18" t="s">
        <v>289</v>
      </c>
      <c r="W29" s="18">
        <f>IFERROR(VLOOKUP(H29,'IT PEI'!$X$2:$X$5647,1,0),"...")</f>
        <v>197</v>
      </c>
      <c r="X29" s="19" t="str">
        <f>_xlfn.XLOOKUP(H29,'IT PEI'!X$2:X$5647,'IT PEI'!E$2:E$5647,"...",2,-1)</f>
        <v>2025-2030</v>
      </c>
      <c r="Y29" s="19" t="str">
        <f>_xlfn.XLOOKUP(H29,'IT PEI'!X$2:X$5647,'IT PEI'!G$2:G$5647,"...",2,-1)</f>
        <v>FORMULADO</v>
      </c>
      <c r="Z29" s="19" t="str">
        <f>_xlfn.XLOOKUP(H29,'IT PEI'!X$2:X$5647,'IT PEI'!F$2:F$5647,"...",2,-1)</f>
        <v>SI</v>
      </c>
      <c r="AA29" s="19" t="str">
        <f>_xlfn.XLOOKUP(H29,'IT PEI'!X$2:X$5647,'IT PEI'!H$2:H$5647,"...",2,-1)</f>
        <v>EMITIDO</v>
      </c>
      <c r="AB29" s="19" t="str">
        <f>_xlfn.XLOOKUP(H29,'IT PEI'!X$2:X$5647,'IT PEI'!O$2:O$5647,"...",2,-1)</f>
        <v>2024-0004004</v>
      </c>
      <c r="AC29" s="20">
        <f>_xlfn.XLOOKUP(H29,'IT PEI'!X$2:X$5647,'IT PEI'!P$2:P$5647,"...",2,-1)</f>
        <v>45657</v>
      </c>
      <c r="AD29" s="19" t="str">
        <f>_xlfn.XLOOKUP(H29,'IT PEI'!X$2:X$5647,'IT PEI'!Q$2:Q$5647,"...",2,-1)</f>
        <v xml:space="preserve">000492-2024-CEPLAN-DNCPPEI </v>
      </c>
      <c r="AE29" s="19" t="str">
        <f t="shared" si="0"/>
        <v>SI</v>
      </c>
      <c r="AF29" s="18">
        <f t="shared" si="1"/>
        <v>1</v>
      </c>
      <c r="AG29" s="18">
        <f t="shared" si="2"/>
        <v>0</v>
      </c>
      <c r="AH29" s="18">
        <f t="shared" si="3"/>
        <v>0</v>
      </c>
      <c r="AI29" s="19" t="s">
        <v>10475</v>
      </c>
      <c r="AJ29" s="13" t="s">
        <v>10476</v>
      </c>
      <c r="AK29" s="19" t="s">
        <v>10477</v>
      </c>
      <c r="AL29" s="19" t="str">
        <f>IFERROR(VLOOKUP(tbl_ues[[#This Row],[Id_UE]],'[1]Directorio v.02'!$H$3:$U$3089,11,FALSE),"")</f>
        <v>Quispe Seijas, Maria Isabel</v>
      </c>
      <c r="AM29" s="19" t="str">
        <f>IFERROR(VLOOKUP(tbl_ues[[#This Row],[Id_UE]],'[1]Directorio v.02'!$H$3:$U$3089,12,FALSE),"")</f>
        <v>Oficina de gobierno digital, proyectos y tecnologías de la información</v>
      </c>
      <c r="AN29" s="52" t="str">
        <f>IFERROR(VLOOKUP(tbl_ues[[#This Row],[Id_UE]],'[1]Directorio v.02'!$H$3:$U$3089,13,FALSE),"")</f>
        <v>3110300 anexo 1166</v>
      </c>
      <c r="AO29" s="19" t="str">
        <f>IFERROR(VLOOKUP(tbl_ues[[#This Row],[Id_UE]],'[1]Directorio v.02'!$H$3:$U$3089,14,FALSE),"")</f>
        <v>mquispes@defensoria.gob.pe</v>
      </c>
      <c r="AP29" s="21" t="e">
        <f>VLOOKUP(H29,#REF!,7,0)</f>
        <v>#REF!</v>
      </c>
      <c r="AQ29" s="9" t="e">
        <f>VLOOKUP(H29,#REF!,9,0)</f>
        <v>#REF!</v>
      </c>
      <c r="AR29" s="9" t="e">
        <f>VLOOKUP(H29,#REF!,15,0)</f>
        <v>#REF!</v>
      </c>
      <c r="AS29" s="9" t="e">
        <f>VLOOKUP(H29,#REF!,16,0)</f>
        <v>#REF!</v>
      </c>
      <c r="AT29" s="9" t="e">
        <f>VLOOKUP(H29,#REF!,17,0)</f>
        <v>#REF!</v>
      </c>
      <c r="AU29" s="9" t="e">
        <f>VLOOKUP(H29,#REF!,18,0)</f>
        <v>#REF!</v>
      </c>
      <c r="AV29" s="9" t="e">
        <f>VLOOKUP(H29,#REF!,19,0)</f>
        <v>#REF!</v>
      </c>
      <c r="AW29" s="9" t="e">
        <f>VLOOKUP(H29,#REF!,20,0)</f>
        <v>#REF!</v>
      </c>
      <c r="AX29" s="9" t="e">
        <f>VLOOKUP(H29,#REF!,22,0)</f>
        <v>#REF!</v>
      </c>
      <c r="AY29" s="9" t="e">
        <f>VLOOKUP(H29,#REF!,23,0)</f>
        <v>#REF!</v>
      </c>
      <c r="AZ29" s="9" t="e">
        <f>VLOOKUP(H29,#REF!,24,0)</f>
        <v>#REF!</v>
      </c>
      <c r="BA29" s="9" t="e">
        <f>VLOOKUP(H29,#REF!,25,0)</f>
        <v>#REF!</v>
      </c>
      <c r="BB29" s="9" t="e">
        <f>VLOOKUP(H29,#REF!,26,0)</f>
        <v>#REF!</v>
      </c>
      <c r="BC29" s="9" t="e">
        <f>VLOOKUP(H29,#REF!,27,0)</f>
        <v>#REF!</v>
      </c>
      <c r="BD29" s="9" t="e">
        <f>VLOOKUP(H29,#REF!,29,0)</f>
        <v>#REF!</v>
      </c>
      <c r="BE29" s="9" t="e">
        <f>VLOOKUP(H29,#REF!,30,0)</f>
        <v>#REF!</v>
      </c>
      <c r="BF29" s="9" t="e">
        <f>VLOOKUP(H29,#REF!,31,0)</f>
        <v>#REF!</v>
      </c>
      <c r="BG29" s="9" t="e">
        <f>VLOOKUP(H29,#REF!,32,0)</f>
        <v>#REF!</v>
      </c>
      <c r="BH29" s="9" t="e">
        <f>VLOOKUP(H29,#REF!,33,0)</f>
        <v>#REF!</v>
      </c>
      <c r="BI29" s="9" t="e">
        <f>VLOOKUP(H29,#REF!,34,0)</f>
        <v>#REF!</v>
      </c>
      <c r="BJ29" s="9" t="e">
        <f>VLOOKUP(H29,#REF!,36,0)</f>
        <v>#REF!</v>
      </c>
      <c r="BK29" s="9" t="e">
        <f>VLOOKUP(H29,#REF!,37,0)</f>
        <v>#REF!</v>
      </c>
      <c r="BL29" s="22" t="e">
        <f>VLOOKUP(H29,#REF!,44,0)</f>
        <v>#REF!</v>
      </c>
      <c r="BM29" s="22" t="e">
        <f>VLOOKUP(H29,#REF!,45,0)</f>
        <v>#REF!</v>
      </c>
      <c r="BN29" s="22" t="e">
        <f>VLOOKUP(H29,#REF!,46,0)</f>
        <v>#REF!</v>
      </c>
      <c r="BO29" s="22" t="e">
        <f>VLOOKUP(H29,#REF!,47,0)</f>
        <v>#REF!</v>
      </c>
      <c r="BP29" s="22" t="e">
        <f>VLOOKUP(H29,#REF!,48,0)</f>
        <v>#REF!</v>
      </c>
      <c r="BQ29" s="9"/>
      <c r="BR29" s="9"/>
      <c r="BS29" s="9"/>
    </row>
    <row r="30" spans="1:71" ht="14.5" x14ac:dyDescent="0.35">
      <c r="A30" s="16" t="s">
        <v>10471</v>
      </c>
      <c r="B30" s="16" t="s">
        <v>10478</v>
      </c>
      <c r="C30" s="16" t="s">
        <v>10472</v>
      </c>
      <c r="D30" s="7" t="s">
        <v>7191</v>
      </c>
      <c r="E30" s="4" t="s">
        <v>40</v>
      </c>
      <c r="F30" s="4">
        <v>11</v>
      </c>
      <c r="G30" s="4" t="s">
        <v>293</v>
      </c>
      <c r="H30" s="53">
        <v>1061</v>
      </c>
      <c r="I30" s="4" t="s">
        <v>293</v>
      </c>
      <c r="J30" s="7">
        <v>15</v>
      </c>
      <c r="K30" s="4" t="s">
        <v>43</v>
      </c>
      <c r="L30" s="4">
        <v>1</v>
      </c>
      <c r="M30" s="4" t="s">
        <v>43</v>
      </c>
      <c r="N30" s="4">
        <v>1</v>
      </c>
      <c r="O30" s="4" t="s">
        <v>43</v>
      </c>
      <c r="Q30" s="8" t="s">
        <v>10474</v>
      </c>
      <c r="R30" s="9" t="s">
        <v>10474</v>
      </c>
      <c r="S30" s="17"/>
      <c r="T30" s="17"/>
      <c r="U30" s="9"/>
      <c r="V30" s="18"/>
      <c r="W30" s="18">
        <f>IFERROR(VLOOKUP(H30,'IT PEI'!$X$2:$X$5647,1,0),"...")</f>
        <v>1061</v>
      </c>
      <c r="X30" s="19" t="str">
        <f>_xlfn.XLOOKUP(H30,'IT PEI'!X$2:X$5647,'IT PEI'!E$2:E$5647,"...",2,-1)</f>
        <v>2025-2030</v>
      </c>
      <c r="Y30" s="19" t="str">
        <f>_xlfn.XLOOKUP(H30,'IT PEI'!X$2:X$5647,'IT PEI'!G$2:G$5647,"...",2,-1)</f>
        <v>FORMULADO</v>
      </c>
      <c r="Z30" s="19" t="str">
        <f>_xlfn.XLOOKUP(H30,'IT PEI'!X$2:X$5647,'IT PEI'!F$2:F$5647,"...",2,-1)</f>
        <v>SI</v>
      </c>
      <c r="AA30" s="19" t="str">
        <f>_xlfn.XLOOKUP(H30,'IT PEI'!X$2:X$5647,'IT PEI'!H$2:H$5647,"...",2,-1)</f>
        <v>EMITIDO</v>
      </c>
      <c r="AB30" s="19" t="str">
        <f>_xlfn.XLOOKUP(H30,'IT PEI'!X$2:X$5647,'IT PEI'!O$2:O$5647,"...",2,-1)</f>
        <v>2025-0000320</v>
      </c>
      <c r="AC30" s="20">
        <f>_xlfn.XLOOKUP(H30,'IT PEI'!X$2:X$5647,'IT PEI'!P$2:P$5647,"...",2,-1)</f>
        <v>45686</v>
      </c>
      <c r="AD30" s="19" t="str">
        <f>_xlfn.XLOOKUP(H30,'IT PEI'!X$2:X$5647,'IT PEI'!Q$2:Q$5647,"...",2,-1)</f>
        <v>000025-2025-CEPLAN-DNCPPEI</v>
      </c>
      <c r="AE30" s="19" t="str">
        <f t="shared" si="0"/>
        <v>SI</v>
      </c>
      <c r="AF30" s="18">
        <f t="shared" si="1"/>
        <v>1</v>
      </c>
      <c r="AG30" s="18">
        <f t="shared" si="2"/>
        <v>0</v>
      </c>
      <c r="AH30" s="18">
        <f t="shared" si="3"/>
        <v>0</v>
      </c>
      <c r="AI30" s="19" t="s">
        <v>10475</v>
      </c>
      <c r="AJ30" s="13" t="s">
        <v>10491</v>
      </c>
      <c r="AK30" s="19" t="s">
        <v>10492</v>
      </c>
      <c r="AL30" s="19" t="str">
        <f>IFERROR(VLOOKUP(tbl_ues[[#This Row],[Id_UE]],'[1]Directorio v.02'!$H$3:$U$3089,11,FALSE),"")</f>
        <v>Eco. Antonio Mirril Ramos Bernaola</v>
      </c>
      <c r="AM30" s="19" t="str">
        <f>IFERROR(VLOOKUP(tbl_ues[[#This Row],[Id_UE]],'[1]Directorio v.02'!$H$3:$U$3089,12,FALSE),"")</f>
        <v>Director General de la Oficina General de Planeamiento, Presupuesto y Modernización (OGPM)</v>
      </c>
      <c r="AN30" s="52" t="str">
        <f>IFERROR(VLOOKUP(tbl_ues[[#This Row],[Id_UE]],'[1]Directorio v.02'!$H$3:$U$3089,13,FALSE),"")</f>
        <v>959 526 300 / 958 967 034</v>
      </c>
      <c r="AO30" s="19" t="str">
        <f>IFERROR(VLOOKUP(tbl_ues[[#This Row],[Id_UE]],'[1]Directorio v.02'!$H$3:$U$3089,14,FALSE),"")</f>
        <v>aramosb@presidencia.gob.pe</v>
      </c>
      <c r="AP30" s="21" t="e">
        <f>VLOOKUP(H30,#REF!,7,0)</f>
        <v>#REF!</v>
      </c>
      <c r="AQ30" s="9" t="e">
        <f>VLOOKUP(H30,#REF!,9,0)</f>
        <v>#REF!</v>
      </c>
      <c r="AR30" s="9" t="e">
        <f>VLOOKUP(H30,#REF!,15,0)</f>
        <v>#REF!</v>
      </c>
      <c r="AS30" s="9" t="e">
        <f>VLOOKUP(H30,#REF!,16,0)</f>
        <v>#REF!</v>
      </c>
      <c r="AT30" s="9" t="e">
        <f>VLOOKUP(H30,#REF!,17,0)</f>
        <v>#REF!</v>
      </c>
      <c r="AU30" s="9" t="e">
        <f>VLOOKUP(H30,#REF!,18,0)</f>
        <v>#REF!</v>
      </c>
      <c r="AV30" s="9" t="e">
        <f>VLOOKUP(H30,#REF!,19,0)</f>
        <v>#REF!</v>
      </c>
      <c r="AW30" s="9" t="e">
        <f>VLOOKUP(H30,#REF!,20,0)</f>
        <v>#REF!</v>
      </c>
      <c r="AX30" s="9" t="e">
        <f>VLOOKUP(H30,#REF!,22,0)</f>
        <v>#REF!</v>
      </c>
      <c r="AY30" s="9" t="e">
        <f>VLOOKUP(H30,#REF!,23,0)</f>
        <v>#REF!</v>
      </c>
      <c r="AZ30" s="9" t="e">
        <f>VLOOKUP(H30,#REF!,24,0)</f>
        <v>#REF!</v>
      </c>
      <c r="BA30" s="9" t="e">
        <f>VLOOKUP(H30,#REF!,25,0)</f>
        <v>#REF!</v>
      </c>
      <c r="BB30" s="9" t="e">
        <f>VLOOKUP(H30,#REF!,26,0)</f>
        <v>#REF!</v>
      </c>
      <c r="BC30" s="9" t="e">
        <f>VLOOKUP(H30,#REF!,27,0)</f>
        <v>#REF!</v>
      </c>
      <c r="BD30" s="9" t="e">
        <f>VLOOKUP(H30,#REF!,29,0)</f>
        <v>#REF!</v>
      </c>
      <c r="BE30" s="9" t="e">
        <f>VLOOKUP(H30,#REF!,30,0)</f>
        <v>#REF!</v>
      </c>
      <c r="BF30" s="9" t="e">
        <f>VLOOKUP(H30,#REF!,31,0)</f>
        <v>#REF!</v>
      </c>
      <c r="BG30" s="9" t="e">
        <f>VLOOKUP(H30,#REF!,32,0)</f>
        <v>#REF!</v>
      </c>
      <c r="BH30" s="9" t="e">
        <f>VLOOKUP(H30,#REF!,33,0)</f>
        <v>#REF!</v>
      </c>
      <c r="BI30" s="9" t="e">
        <f>VLOOKUP(H30,#REF!,34,0)</f>
        <v>#REF!</v>
      </c>
      <c r="BJ30" s="9" t="e">
        <f>VLOOKUP(H30,#REF!,36,0)</f>
        <v>#REF!</v>
      </c>
      <c r="BK30" s="9" t="e">
        <f>VLOOKUP(H30,#REF!,37,0)</f>
        <v>#REF!</v>
      </c>
      <c r="BL30" s="22" t="e">
        <f>VLOOKUP(H30,#REF!,44,0)</f>
        <v>#REF!</v>
      </c>
      <c r="BM30" s="22" t="e">
        <f>VLOOKUP(H30,#REF!,45,0)</f>
        <v>#REF!</v>
      </c>
      <c r="BN30" s="22" t="e">
        <f>VLOOKUP(H30,#REF!,46,0)</f>
        <v>#REF!</v>
      </c>
      <c r="BO30" s="22" t="e">
        <f>VLOOKUP(H30,#REF!,47,0)</f>
        <v>#REF!</v>
      </c>
      <c r="BP30" s="22" t="e">
        <f>VLOOKUP(H30,#REF!,48,0)</f>
        <v>#REF!</v>
      </c>
      <c r="BQ30" s="9"/>
      <c r="BR30" s="9"/>
      <c r="BS30" s="9"/>
    </row>
    <row r="31" spans="1:71" ht="14.5" x14ac:dyDescent="0.35">
      <c r="A31" s="16" t="s">
        <v>10471</v>
      </c>
      <c r="B31" s="16" t="s">
        <v>10478</v>
      </c>
      <c r="C31" s="16" t="s">
        <v>10472</v>
      </c>
      <c r="D31" s="7" t="s">
        <v>7191</v>
      </c>
      <c r="E31" s="4" t="s">
        <v>40</v>
      </c>
      <c r="F31" s="4">
        <v>10</v>
      </c>
      <c r="G31" s="4" t="s">
        <v>4452</v>
      </c>
      <c r="H31" s="53">
        <v>1032</v>
      </c>
      <c r="I31" s="4" t="s">
        <v>4453</v>
      </c>
      <c r="J31" s="7">
        <v>15</v>
      </c>
      <c r="K31" s="4" t="s">
        <v>43</v>
      </c>
      <c r="L31" s="4">
        <v>1</v>
      </c>
      <c r="M31" s="4" t="s">
        <v>43</v>
      </c>
      <c r="N31" s="4">
        <v>4</v>
      </c>
      <c r="O31" s="4" t="s">
        <v>425</v>
      </c>
      <c r="Q31" s="8" t="s">
        <v>10474</v>
      </c>
      <c r="R31" s="9" t="s">
        <v>10474</v>
      </c>
      <c r="S31" s="17"/>
      <c r="T31" s="17"/>
      <c r="U31" s="9"/>
      <c r="V31" s="18"/>
      <c r="W31" s="18">
        <f>IFERROR(VLOOKUP(H31,'IT PEI'!$X$2:$X$5647,1,0),"...")</f>
        <v>1032</v>
      </c>
      <c r="X31" s="19" t="str">
        <f>_xlfn.XLOOKUP(H31,'IT PEI'!X$2:X$5647,'IT PEI'!E$2:E$5647,"...",2,-1)</f>
        <v>2026-2030</v>
      </c>
      <c r="Y31" s="19" t="str">
        <f>_xlfn.XLOOKUP(H31,'IT PEI'!X$2:X$5647,'IT PEI'!G$2:G$5647,"...",2,-1)</f>
        <v>FORMULADO</v>
      </c>
      <c r="Z31" s="19" t="str">
        <f>_xlfn.XLOOKUP(H31,'IT PEI'!X$2:X$5647,'IT PEI'!F$2:F$5647,"...",2,-1)</f>
        <v>SI</v>
      </c>
      <c r="AA31" s="19" t="str">
        <f>_xlfn.XLOOKUP(H31,'IT PEI'!X$2:X$5647,'IT PEI'!H$2:H$5647,"...",2,-1)</f>
        <v>EMITIDO</v>
      </c>
      <c r="AB31" s="19" t="str">
        <f>_xlfn.XLOOKUP(H31,'IT PEI'!X$2:X$5647,'IT PEI'!O$2:O$5647,"...",2,-1)</f>
        <v>2025-000329</v>
      </c>
      <c r="AC31" s="20">
        <f>_xlfn.XLOOKUP(H31,'IT PEI'!X$2:X$5647,'IT PEI'!P$2:P$5647,"...",2,-1)</f>
        <v>45940</v>
      </c>
      <c r="AD31" s="19" t="str">
        <f>_xlfn.XLOOKUP(H31,'IT PEI'!X$2:X$5647,'IT PEI'!Q$2:Q$5647,"...",2,-1)</f>
        <v>000394-2025-CEPLAN-DNCPPEI</v>
      </c>
      <c r="AE31" s="19" t="str">
        <f t="shared" si="0"/>
        <v>SI</v>
      </c>
      <c r="AF31" s="18">
        <f t="shared" si="1"/>
        <v>1</v>
      </c>
      <c r="AG31" s="18">
        <f t="shared" si="2"/>
        <v>0</v>
      </c>
      <c r="AH31" s="18">
        <f t="shared" si="3"/>
        <v>0</v>
      </c>
      <c r="AI31" s="19" t="s">
        <v>10475</v>
      </c>
      <c r="AJ31" s="13" t="s">
        <v>10491</v>
      </c>
      <c r="AK31" s="19" t="s">
        <v>10492</v>
      </c>
      <c r="AL31" s="19" t="str">
        <f>IFERROR(VLOOKUP(tbl_ues[[#This Row],[Id_UE]],'[1]Directorio v.02'!$H$3:$U$3089,11,FALSE),"")</f>
        <v>Cesi Llatas</v>
      </c>
      <c r="AM31" s="19" t="str">
        <f>IFERROR(VLOOKUP(tbl_ues[[#This Row],[Id_UE]],'[1]Directorio v.02'!$H$3:$U$3089,12,FALSE),"")</f>
        <v>Jefe de Planificación y presupuesto</v>
      </c>
      <c r="AN31" s="52">
        <f>IFERROR(VLOOKUP(tbl_ues[[#This Row],[Id_UE]],'[1]Directorio v.02'!$H$3:$U$3089,13,FALSE),"")</f>
        <v>6175414</v>
      </c>
      <c r="AO31" s="19" t="str">
        <f>IFERROR(VLOOKUP(tbl_ues[[#This Row],[Id_UE]],'[1]Directorio v.02'!$H$3:$U$3089,14,FALSE),"")</f>
        <v>of674@dini.gob.pe</v>
      </c>
      <c r="AP31" s="21" t="e">
        <f>VLOOKUP(H31,#REF!,7,0)</f>
        <v>#REF!</v>
      </c>
      <c r="AQ31" s="9" t="e">
        <f>VLOOKUP(H31,#REF!,9,0)</f>
        <v>#REF!</v>
      </c>
      <c r="AR31" s="9" t="e">
        <f>VLOOKUP(H31,#REF!,15,0)</f>
        <v>#REF!</v>
      </c>
      <c r="AS31" s="9" t="e">
        <f>VLOOKUP(H31,#REF!,16,0)</f>
        <v>#REF!</v>
      </c>
      <c r="AT31" s="9" t="e">
        <f>VLOOKUP(H31,#REF!,17,0)</f>
        <v>#REF!</v>
      </c>
      <c r="AU31" s="9" t="e">
        <f>VLOOKUP(H31,#REF!,18,0)</f>
        <v>#REF!</v>
      </c>
      <c r="AV31" s="9" t="e">
        <f>VLOOKUP(H31,#REF!,19,0)</f>
        <v>#REF!</v>
      </c>
      <c r="AW31" s="9" t="e">
        <f>VLOOKUP(H31,#REF!,20,0)</f>
        <v>#REF!</v>
      </c>
      <c r="AX31" s="9" t="e">
        <f>VLOOKUP(H31,#REF!,22,0)</f>
        <v>#REF!</v>
      </c>
      <c r="AY31" s="9" t="e">
        <f>VLOOKUP(H31,#REF!,23,0)</f>
        <v>#REF!</v>
      </c>
      <c r="AZ31" s="9" t="e">
        <f>VLOOKUP(H31,#REF!,24,0)</f>
        <v>#REF!</v>
      </c>
      <c r="BA31" s="9" t="e">
        <f>VLOOKUP(H31,#REF!,25,0)</f>
        <v>#REF!</v>
      </c>
      <c r="BB31" s="9" t="e">
        <f>VLOOKUP(H31,#REF!,26,0)</f>
        <v>#REF!</v>
      </c>
      <c r="BC31" s="9" t="e">
        <f>VLOOKUP(H31,#REF!,27,0)</f>
        <v>#REF!</v>
      </c>
      <c r="BD31" s="9" t="e">
        <f>VLOOKUP(H31,#REF!,29,0)</f>
        <v>#REF!</v>
      </c>
      <c r="BE31" s="9" t="e">
        <f>VLOOKUP(H31,#REF!,30,0)</f>
        <v>#REF!</v>
      </c>
      <c r="BF31" s="9" t="e">
        <f>VLOOKUP(H31,#REF!,31,0)</f>
        <v>#REF!</v>
      </c>
      <c r="BG31" s="9" t="e">
        <f>VLOOKUP(H31,#REF!,32,0)</f>
        <v>#REF!</v>
      </c>
      <c r="BH31" s="9" t="e">
        <f>VLOOKUP(H31,#REF!,33,0)</f>
        <v>#REF!</v>
      </c>
      <c r="BI31" s="9" t="e">
        <f>VLOOKUP(H31,#REF!,34,0)</f>
        <v>#REF!</v>
      </c>
      <c r="BJ31" s="9" t="e">
        <f>VLOOKUP(H31,#REF!,36,0)</f>
        <v>#REF!</v>
      </c>
      <c r="BK31" s="9" t="e">
        <f>VLOOKUP(H31,#REF!,37,0)</f>
        <v>#REF!</v>
      </c>
      <c r="BL31" s="22" t="e">
        <f>VLOOKUP(H31,#REF!,44,0)</f>
        <v>#REF!</v>
      </c>
      <c r="BM31" s="22" t="e">
        <f>VLOOKUP(H31,#REF!,45,0)</f>
        <v>#REF!</v>
      </c>
      <c r="BN31" s="22" t="e">
        <f>VLOOKUP(H31,#REF!,46,0)</f>
        <v>#REF!</v>
      </c>
      <c r="BO31" s="22" t="e">
        <f>VLOOKUP(H31,#REF!,47,0)</f>
        <v>#REF!</v>
      </c>
      <c r="BP31" s="22" t="e">
        <f>VLOOKUP(H31,#REF!,48,0)</f>
        <v>#REF!</v>
      </c>
      <c r="BQ31" s="9"/>
      <c r="BR31" s="9"/>
      <c r="BS31" s="9"/>
    </row>
    <row r="32" spans="1:71" ht="14.5" x14ac:dyDescent="0.35">
      <c r="A32" s="16" t="s">
        <v>10510</v>
      </c>
      <c r="B32" s="16" t="s">
        <v>10510</v>
      </c>
      <c r="C32" s="16" t="s">
        <v>10511</v>
      </c>
      <c r="D32" s="7" t="s">
        <v>1921</v>
      </c>
      <c r="E32" s="4" t="s">
        <v>150</v>
      </c>
      <c r="F32" s="4">
        <v>350051</v>
      </c>
      <c r="G32" s="4" t="s">
        <v>10512</v>
      </c>
      <c r="H32" s="53">
        <v>350051</v>
      </c>
      <c r="I32" s="4" t="s">
        <v>10512</v>
      </c>
      <c r="J32" s="7" t="s">
        <v>10372</v>
      </c>
      <c r="K32" s="4" t="s">
        <v>191</v>
      </c>
      <c r="L32" s="4">
        <v>6</v>
      </c>
      <c r="M32" s="4" t="s">
        <v>705</v>
      </c>
      <c r="N32" s="4">
        <v>1</v>
      </c>
      <c r="O32" s="4" t="s">
        <v>706</v>
      </c>
      <c r="Q32" s="8" t="s">
        <v>10474</v>
      </c>
      <c r="R32" s="9" t="s">
        <v>10474</v>
      </c>
      <c r="S32" s="17"/>
      <c r="T32" s="17"/>
      <c r="U32" s="9"/>
      <c r="V32" s="18"/>
      <c r="W32" s="18" t="str">
        <f>IFERROR(VLOOKUP(H32,'IT PEI'!$X$2:$X$5647,1,0),"...")</f>
        <v>...</v>
      </c>
      <c r="X32" s="19" t="str">
        <f>_xlfn.XLOOKUP(H32,'IT PEI'!X$2:X$5647,'IT PEI'!E$2:E$5647,"...",2,-1)</f>
        <v>...</v>
      </c>
      <c r="Y32" s="19" t="str">
        <f>_xlfn.XLOOKUP(H32,'IT PEI'!X$2:X$5647,'IT PEI'!G$2:G$5647,"...",2,-1)</f>
        <v>...</v>
      </c>
      <c r="Z32" s="19" t="str">
        <f>_xlfn.XLOOKUP(H32,'IT PEI'!X$2:X$5647,'IT PEI'!F$2:F$5647,"...",2,-1)</f>
        <v>...</v>
      </c>
      <c r="AA32" s="19" t="str">
        <f>_xlfn.XLOOKUP(H32,'IT PEI'!X$2:X$5647,'IT PEI'!H$2:H$5647,"...",2,-1)</f>
        <v>...</v>
      </c>
      <c r="AB32" s="19" t="str">
        <f>_xlfn.XLOOKUP(H32,'IT PEI'!X$2:X$5647,'IT PEI'!O$2:O$5647,"...",2,-1)</f>
        <v>...</v>
      </c>
      <c r="AC32" s="20" t="str">
        <f>_xlfn.XLOOKUP(H32,'IT PEI'!X$2:X$5647,'IT PEI'!P$2:P$5647,"...",2,-1)</f>
        <v>...</v>
      </c>
      <c r="AD32" s="19" t="str">
        <f>_xlfn.XLOOKUP(H32,'IT PEI'!X$2:X$5647,'IT PEI'!Q$2:Q$5647,"...",2,-1)</f>
        <v>...</v>
      </c>
      <c r="AE32" s="19" t="str">
        <f t="shared" si="0"/>
        <v>No</v>
      </c>
      <c r="AF32" s="18">
        <f t="shared" si="1"/>
        <v>0</v>
      </c>
      <c r="AG32" s="18">
        <f t="shared" si="2"/>
        <v>1</v>
      </c>
      <c r="AH32" s="18">
        <f t="shared" si="3"/>
        <v>0</v>
      </c>
      <c r="AI32" s="19" t="s">
        <v>10496</v>
      </c>
      <c r="AJ32" s="13"/>
      <c r="AK32" s="19"/>
      <c r="AL32" s="19" t="str">
        <f>IFERROR(VLOOKUP(tbl_ues[[#This Row],[Id_UE]],'[1]Directorio v.02'!$H$3:$U$3089,11,FALSE),"")</f>
        <v/>
      </c>
      <c r="AM32" s="19" t="str">
        <f>IFERROR(VLOOKUP(tbl_ues[[#This Row],[Id_UE]],'[1]Directorio v.02'!$H$3:$U$3089,12,FALSE),"")</f>
        <v/>
      </c>
      <c r="AN32" s="52" t="str">
        <f>IFERROR(VLOOKUP(tbl_ues[[#This Row],[Id_UE]],'[1]Directorio v.02'!$H$3:$U$3089,13,FALSE),"")</f>
        <v/>
      </c>
      <c r="AO32" s="19" t="str">
        <f>IFERROR(VLOOKUP(tbl_ues[[#This Row],[Id_UE]],'[1]Directorio v.02'!$H$3:$U$3089,14,FALSE),"")</f>
        <v/>
      </c>
      <c r="AP32" s="21" t="e">
        <f>VLOOKUP(H32,#REF!,7,0)</f>
        <v>#REF!</v>
      </c>
      <c r="AQ32" s="9" t="e">
        <f>VLOOKUP(H32,#REF!,9,0)</f>
        <v>#REF!</v>
      </c>
      <c r="AR32" s="9" t="e">
        <f>VLOOKUP(H32,#REF!,15,0)</f>
        <v>#REF!</v>
      </c>
      <c r="AS32" s="9" t="e">
        <f>VLOOKUP(H32,#REF!,16,0)</f>
        <v>#REF!</v>
      </c>
      <c r="AT32" s="9" t="e">
        <f>VLOOKUP(H32,#REF!,17,0)</f>
        <v>#REF!</v>
      </c>
      <c r="AU32" s="9" t="e">
        <f>VLOOKUP(H32,#REF!,18,0)</f>
        <v>#REF!</v>
      </c>
      <c r="AV32" s="9" t="e">
        <f>VLOOKUP(H32,#REF!,19,0)</f>
        <v>#REF!</v>
      </c>
      <c r="AW32" s="9" t="e">
        <f>VLOOKUP(H32,#REF!,20,0)</f>
        <v>#REF!</v>
      </c>
      <c r="AX32" s="9" t="e">
        <f>VLOOKUP(H32,#REF!,22,0)</f>
        <v>#REF!</v>
      </c>
      <c r="AY32" s="9" t="e">
        <f>VLOOKUP(H32,#REF!,23,0)</f>
        <v>#REF!</v>
      </c>
      <c r="AZ32" s="9" t="e">
        <f>VLOOKUP(H32,#REF!,24,0)</f>
        <v>#REF!</v>
      </c>
      <c r="BA32" s="9" t="e">
        <f>VLOOKUP(H32,#REF!,25,0)</f>
        <v>#REF!</v>
      </c>
      <c r="BB32" s="9" t="e">
        <f>VLOOKUP(H32,#REF!,26,0)</f>
        <v>#REF!</v>
      </c>
      <c r="BC32" s="9" t="e">
        <f>VLOOKUP(H32,#REF!,27,0)</f>
        <v>#REF!</v>
      </c>
      <c r="BD32" s="9" t="e">
        <f>VLOOKUP(H32,#REF!,29,0)</f>
        <v>#REF!</v>
      </c>
      <c r="BE32" s="9" t="e">
        <f>VLOOKUP(H32,#REF!,30,0)</f>
        <v>#REF!</v>
      </c>
      <c r="BF32" s="9" t="e">
        <f>VLOOKUP(H32,#REF!,31,0)</f>
        <v>#REF!</v>
      </c>
      <c r="BG32" s="9" t="e">
        <f>VLOOKUP(H32,#REF!,32,0)</f>
        <v>#REF!</v>
      </c>
      <c r="BH32" s="9" t="e">
        <f>VLOOKUP(H32,#REF!,33,0)</f>
        <v>#REF!</v>
      </c>
      <c r="BI32" s="9" t="e">
        <f>VLOOKUP(H32,#REF!,34,0)</f>
        <v>#REF!</v>
      </c>
      <c r="BJ32" s="9" t="e">
        <f>VLOOKUP(H32,#REF!,36,0)</f>
        <v>#REF!</v>
      </c>
      <c r="BK32" s="9" t="e">
        <f>VLOOKUP(H32,#REF!,37,0)</f>
        <v>#REF!</v>
      </c>
      <c r="BL32" s="22" t="e">
        <f>VLOOKUP(H32,#REF!,44,0)</f>
        <v>#REF!</v>
      </c>
      <c r="BM32" s="22" t="e">
        <f>VLOOKUP(H32,#REF!,45,0)</f>
        <v>#REF!</v>
      </c>
      <c r="BN32" s="22" t="e">
        <f>VLOOKUP(H32,#REF!,46,0)</f>
        <v>#REF!</v>
      </c>
      <c r="BO32" s="22" t="e">
        <f>VLOOKUP(H32,#REF!,47,0)</f>
        <v>#REF!</v>
      </c>
      <c r="BP32" s="22" t="e">
        <f>VLOOKUP(H32,#REF!,48,0)</f>
        <v>#REF!</v>
      </c>
      <c r="BQ32" s="9"/>
      <c r="BR32" s="9"/>
      <c r="BS32" s="9"/>
    </row>
    <row r="33" spans="1:71" ht="14.5" x14ac:dyDescent="0.35">
      <c r="A33" s="16" t="s">
        <v>10510</v>
      </c>
      <c r="B33" s="16" t="s">
        <v>10510</v>
      </c>
      <c r="C33" s="16" t="s">
        <v>10511</v>
      </c>
      <c r="D33" s="7" t="s">
        <v>1921</v>
      </c>
      <c r="E33" s="4" t="s">
        <v>150</v>
      </c>
      <c r="F33" s="4">
        <v>350050</v>
      </c>
      <c r="G33" s="4" t="s">
        <v>10513</v>
      </c>
      <c r="H33" s="53">
        <v>350050</v>
      </c>
      <c r="I33" s="4" t="s">
        <v>10513</v>
      </c>
      <c r="J33" s="7" t="s">
        <v>10338</v>
      </c>
      <c r="K33" s="4" t="s">
        <v>413</v>
      </c>
      <c r="L33" s="4">
        <v>4</v>
      </c>
      <c r="M33" s="4" t="s">
        <v>1215</v>
      </c>
      <c r="N33" s="4">
        <v>1</v>
      </c>
      <c r="O33" s="4" t="s">
        <v>1215</v>
      </c>
      <c r="Q33" s="8" t="s">
        <v>10474</v>
      </c>
      <c r="R33" s="9" t="s">
        <v>10474</v>
      </c>
      <c r="S33" s="17"/>
      <c r="T33" s="17"/>
      <c r="U33" s="9"/>
      <c r="V33" s="18"/>
      <c r="W33" s="18" t="str">
        <f>IFERROR(VLOOKUP(H33,'IT PEI'!$X$2:$X$5647,1,0),"...")</f>
        <v>...</v>
      </c>
      <c r="X33" s="19" t="str">
        <f>_xlfn.XLOOKUP(H33,'IT PEI'!X$2:X$5647,'IT PEI'!E$2:E$5647,"...",2,-1)</f>
        <v>...</v>
      </c>
      <c r="Y33" s="19" t="str">
        <f>_xlfn.XLOOKUP(H33,'IT PEI'!X$2:X$5647,'IT PEI'!G$2:G$5647,"...",2,-1)</f>
        <v>...</v>
      </c>
      <c r="Z33" s="19" t="str">
        <f>_xlfn.XLOOKUP(H33,'IT PEI'!X$2:X$5647,'IT PEI'!F$2:F$5647,"...",2,-1)</f>
        <v>...</v>
      </c>
      <c r="AA33" s="19" t="str">
        <f>_xlfn.XLOOKUP(H33,'IT PEI'!X$2:X$5647,'IT PEI'!H$2:H$5647,"...",2,-1)</f>
        <v>...</v>
      </c>
      <c r="AB33" s="19" t="str">
        <f>_xlfn.XLOOKUP(H33,'IT PEI'!X$2:X$5647,'IT PEI'!O$2:O$5647,"...",2,-1)</f>
        <v>...</v>
      </c>
      <c r="AC33" s="20" t="str">
        <f>_xlfn.XLOOKUP(H33,'IT PEI'!X$2:X$5647,'IT PEI'!P$2:P$5647,"...",2,-1)</f>
        <v>...</v>
      </c>
      <c r="AD33" s="19" t="str">
        <f>_xlfn.XLOOKUP(H33,'IT PEI'!X$2:X$5647,'IT PEI'!Q$2:Q$5647,"...",2,-1)</f>
        <v>...</v>
      </c>
      <c r="AE33" s="19" t="str">
        <f t="shared" si="0"/>
        <v>No</v>
      </c>
      <c r="AF33" s="18">
        <f t="shared" si="1"/>
        <v>0</v>
      </c>
      <c r="AG33" s="18">
        <f t="shared" si="2"/>
        <v>1</v>
      </c>
      <c r="AH33" s="18">
        <f t="shared" si="3"/>
        <v>0</v>
      </c>
      <c r="AI33" s="19" t="s">
        <v>10496</v>
      </c>
      <c r="AJ33" s="13"/>
      <c r="AK33" s="19"/>
      <c r="AL33" s="19" t="str">
        <f>IFERROR(VLOOKUP(tbl_ues[[#This Row],[Id_UE]],'[1]Directorio v.02'!$H$3:$U$3089,11,FALSE),"")</f>
        <v/>
      </c>
      <c r="AM33" s="19" t="str">
        <f>IFERROR(VLOOKUP(tbl_ues[[#This Row],[Id_UE]],'[1]Directorio v.02'!$H$3:$U$3089,12,FALSE),"")</f>
        <v/>
      </c>
      <c r="AN33" s="52" t="str">
        <f>IFERROR(VLOOKUP(tbl_ues[[#This Row],[Id_UE]],'[1]Directorio v.02'!$H$3:$U$3089,13,FALSE),"")</f>
        <v/>
      </c>
      <c r="AO33" s="19" t="str">
        <f>IFERROR(VLOOKUP(tbl_ues[[#This Row],[Id_UE]],'[1]Directorio v.02'!$H$3:$U$3089,14,FALSE),"")</f>
        <v/>
      </c>
      <c r="AP33" s="21" t="e">
        <f>VLOOKUP(H33,#REF!,7,0)</f>
        <v>#REF!</v>
      </c>
      <c r="AQ33" s="9" t="e">
        <f>VLOOKUP(H33,#REF!,9,0)</f>
        <v>#REF!</v>
      </c>
      <c r="AR33" s="9" t="e">
        <f>VLOOKUP(H33,#REF!,15,0)</f>
        <v>#REF!</v>
      </c>
      <c r="AS33" s="9" t="e">
        <f>VLOOKUP(H33,#REF!,16,0)</f>
        <v>#REF!</v>
      </c>
      <c r="AT33" s="9" t="e">
        <f>VLOOKUP(H33,#REF!,17,0)</f>
        <v>#REF!</v>
      </c>
      <c r="AU33" s="9" t="e">
        <f>VLOOKUP(H33,#REF!,18,0)</f>
        <v>#REF!</v>
      </c>
      <c r="AV33" s="9" t="e">
        <f>VLOOKUP(H33,#REF!,19,0)</f>
        <v>#REF!</v>
      </c>
      <c r="AW33" s="9" t="e">
        <f>VLOOKUP(H33,#REF!,20,0)</f>
        <v>#REF!</v>
      </c>
      <c r="AX33" s="9" t="e">
        <f>VLOOKUP(H33,#REF!,22,0)</f>
        <v>#REF!</v>
      </c>
      <c r="AY33" s="9" t="e">
        <f>VLOOKUP(H33,#REF!,23,0)</f>
        <v>#REF!</v>
      </c>
      <c r="AZ33" s="9" t="e">
        <f>VLOOKUP(H33,#REF!,24,0)</f>
        <v>#REF!</v>
      </c>
      <c r="BA33" s="9" t="e">
        <f>VLOOKUP(H33,#REF!,25,0)</f>
        <v>#REF!</v>
      </c>
      <c r="BB33" s="9" t="e">
        <f>VLOOKUP(H33,#REF!,26,0)</f>
        <v>#REF!</v>
      </c>
      <c r="BC33" s="9" t="e">
        <f>VLOOKUP(H33,#REF!,27,0)</f>
        <v>#REF!</v>
      </c>
      <c r="BD33" s="9" t="e">
        <f>VLOOKUP(H33,#REF!,29,0)</f>
        <v>#REF!</v>
      </c>
      <c r="BE33" s="9" t="e">
        <f>VLOOKUP(H33,#REF!,30,0)</f>
        <v>#REF!</v>
      </c>
      <c r="BF33" s="9" t="e">
        <f>VLOOKUP(H33,#REF!,31,0)</f>
        <v>#REF!</v>
      </c>
      <c r="BG33" s="9" t="e">
        <f>VLOOKUP(H33,#REF!,32,0)</f>
        <v>#REF!</v>
      </c>
      <c r="BH33" s="9" t="e">
        <f>VLOOKUP(H33,#REF!,33,0)</f>
        <v>#REF!</v>
      </c>
      <c r="BI33" s="9" t="e">
        <f>VLOOKUP(H33,#REF!,34,0)</f>
        <v>#REF!</v>
      </c>
      <c r="BJ33" s="9" t="e">
        <f>VLOOKUP(H33,#REF!,36,0)</f>
        <v>#REF!</v>
      </c>
      <c r="BK33" s="9" t="e">
        <f>VLOOKUP(H33,#REF!,37,0)</f>
        <v>#REF!</v>
      </c>
      <c r="BL33" s="22" t="e">
        <f>VLOOKUP(H33,#REF!,44,0)</f>
        <v>#REF!</v>
      </c>
      <c r="BM33" s="22" t="e">
        <f>VLOOKUP(H33,#REF!,45,0)</f>
        <v>#REF!</v>
      </c>
      <c r="BN33" s="22" t="e">
        <f>VLOOKUP(H33,#REF!,46,0)</f>
        <v>#REF!</v>
      </c>
      <c r="BO33" s="22" t="e">
        <f>VLOOKUP(H33,#REF!,47,0)</f>
        <v>#REF!</v>
      </c>
      <c r="BP33" s="22" t="e">
        <f>VLOOKUP(H33,#REF!,48,0)</f>
        <v>#REF!</v>
      </c>
      <c r="BQ33" s="9"/>
      <c r="BR33" s="9"/>
      <c r="BS33" s="9"/>
    </row>
    <row r="34" spans="1:71" ht="14.5" x14ac:dyDescent="0.35">
      <c r="A34" s="16" t="s">
        <v>10510</v>
      </c>
      <c r="B34" s="16" t="s">
        <v>10510</v>
      </c>
      <c r="C34" s="16" t="s">
        <v>10511</v>
      </c>
      <c r="D34" s="7" t="s">
        <v>1921</v>
      </c>
      <c r="E34" s="4" t="s">
        <v>150</v>
      </c>
      <c r="F34" s="4">
        <v>350049</v>
      </c>
      <c r="G34" s="4" t="s">
        <v>10514</v>
      </c>
      <c r="H34" s="53">
        <v>350049</v>
      </c>
      <c r="I34" s="4" t="s">
        <v>10514</v>
      </c>
      <c r="J34" s="7">
        <v>15</v>
      </c>
      <c r="K34" s="4" t="s">
        <v>43</v>
      </c>
      <c r="L34" s="4">
        <v>1</v>
      </c>
      <c r="M34" s="4" t="s">
        <v>43</v>
      </c>
      <c r="N34" s="4">
        <v>43</v>
      </c>
      <c r="O34" s="4" t="s">
        <v>1603</v>
      </c>
      <c r="Q34" s="8" t="s">
        <v>10474</v>
      </c>
      <c r="R34" s="9" t="s">
        <v>10474</v>
      </c>
      <c r="S34" s="17"/>
      <c r="T34" s="17"/>
      <c r="U34" s="9"/>
      <c r="V34" s="18"/>
      <c r="W34" s="18" t="str">
        <f>IFERROR(VLOOKUP(H34,'IT PEI'!$X$2:$X$5647,1,0),"...")</f>
        <v>...</v>
      </c>
      <c r="X34" s="19" t="str">
        <f>_xlfn.XLOOKUP(H34,'IT PEI'!X$2:X$5647,'IT PEI'!E$2:E$5647,"...",2,-1)</f>
        <v>...</v>
      </c>
      <c r="Y34" s="19" t="str">
        <f>_xlfn.XLOOKUP(H34,'IT PEI'!X$2:X$5647,'IT PEI'!G$2:G$5647,"...",2,-1)</f>
        <v>...</v>
      </c>
      <c r="Z34" s="19" t="str">
        <f>_xlfn.XLOOKUP(H34,'IT PEI'!X$2:X$5647,'IT PEI'!F$2:F$5647,"...",2,-1)</f>
        <v>...</v>
      </c>
      <c r="AA34" s="19" t="str">
        <f>_xlfn.XLOOKUP(H34,'IT PEI'!X$2:X$5647,'IT PEI'!H$2:H$5647,"...",2,-1)</f>
        <v>...</v>
      </c>
      <c r="AB34" s="19" t="str">
        <f>_xlfn.XLOOKUP(H34,'IT PEI'!X$2:X$5647,'IT PEI'!O$2:O$5647,"...",2,-1)</f>
        <v>...</v>
      </c>
      <c r="AC34" s="20" t="str">
        <f>_xlfn.XLOOKUP(H34,'IT PEI'!X$2:X$5647,'IT PEI'!P$2:P$5647,"...",2,-1)</f>
        <v>...</v>
      </c>
      <c r="AD34" s="19" t="str">
        <f>_xlfn.XLOOKUP(H34,'IT PEI'!X$2:X$5647,'IT PEI'!Q$2:Q$5647,"...",2,-1)</f>
        <v>...</v>
      </c>
      <c r="AE34" s="19" t="str">
        <f t="shared" ref="AE34:AE65" si="4">IF(COUNTIF(X34, "*" &amp; "2030"  &amp;  "*")&gt;0, "SI", "No" )</f>
        <v>No</v>
      </c>
      <c r="AF34" s="18">
        <f t="shared" si="1"/>
        <v>0</v>
      </c>
      <c r="AG34" s="18">
        <f t="shared" ref="AG34:AG65" si="5">IF(COUNTIF(X34, "*" &amp; "2030"  &amp;  "*")&gt;0, 0, 1 )</f>
        <v>1</v>
      </c>
      <c r="AH34" s="18">
        <f t="shared" si="3"/>
        <v>0</v>
      </c>
      <c r="AI34" s="19" t="s">
        <v>10496</v>
      </c>
      <c r="AJ34" s="13"/>
      <c r="AK34" s="19"/>
      <c r="AL34" s="19" t="str">
        <f>IFERROR(VLOOKUP(tbl_ues[[#This Row],[Id_UE]],'[1]Directorio v.02'!$H$3:$U$3089,11,FALSE),"")</f>
        <v/>
      </c>
      <c r="AM34" s="19" t="str">
        <f>IFERROR(VLOOKUP(tbl_ues[[#This Row],[Id_UE]],'[1]Directorio v.02'!$H$3:$U$3089,12,FALSE),"")</f>
        <v/>
      </c>
      <c r="AN34" s="52" t="str">
        <f>IFERROR(VLOOKUP(tbl_ues[[#This Row],[Id_UE]],'[1]Directorio v.02'!$H$3:$U$3089,13,FALSE),"")</f>
        <v/>
      </c>
      <c r="AO34" s="19" t="str">
        <f>IFERROR(VLOOKUP(tbl_ues[[#This Row],[Id_UE]],'[1]Directorio v.02'!$H$3:$U$3089,14,FALSE),"")</f>
        <v/>
      </c>
      <c r="AP34" s="21" t="e">
        <f>VLOOKUP(H34,#REF!,7,0)</f>
        <v>#REF!</v>
      </c>
      <c r="AQ34" s="9" t="e">
        <f>VLOOKUP(H34,#REF!,9,0)</f>
        <v>#REF!</v>
      </c>
      <c r="AR34" s="9" t="e">
        <f>VLOOKUP(H34,#REF!,15,0)</f>
        <v>#REF!</v>
      </c>
      <c r="AS34" s="9" t="e">
        <f>VLOOKUP(H34,#REF!,16,0)</f>
        <v>#REF!</v>
      </c>
      <c r="AT34" s="9" t="e">
        <f>VLOOKUP(H34,#REF!,17,0)</f>
        <v>#REF!</v>
      </c>
      <c r="AU34" s="9" t="e">
        <f>VLOOKUP(H34,#REF!,18,0)</f>
        <v>#REF!</v>
      </c>
      <c r="AV34" s="9" t="e">
        <f>VLOOKUP(H34,#REF!,19,0)</f>
        <v>#REF!</v>
      </c>
      <c r="AW34" s="9" t="e">
        <f>VLOOKUP(H34,#REF!,20,0)</f>
        <v>#REF!</v>
      </c>
      <c r="AX34" s="9" t="e">
        <f>VLOOKUP(H34,#REF!,22,0)</f>
        <v>#REF!</v>
      </c>
      <c r="AY34" s="9" t="e">
        <f>VLOOKUP(H34,#REF!,23,0)</f>
        <v>#REF!</v>
      </c>
      <c r="AZ34" s="9" t="e">
        <f>VLOOKUP(H34,#REF!,24,0)</f>
        <v>#REF!</v>
      </c>
      <c r="BA34" s="9" t="e">
        <f>VLOOKUP(H34,#REF!,25,0)</f>
        <v>#REF!</v>
      </c>
      <c r="BB34" s="9" t="e">
        <f>VLOOKUP(H34,#REF!,26,0)</f>
        <v>#REF!</v>
      </c>
      <c r="BC34" s="9" t="e">
        <f>VLOOKUP(H34,#REF!,27,0)</f>
        <v>#REF!</v>
      </c>
      <c r="BD34" s="9" t="e">
        <f>VLOOKUP(H34,#REF!,29,0)</f>
        <v>#REF!</v>
      </c>
      <c r="BE34" s="9" t="e">
        <f>VLOOKUP(H34,#REF!,30,0)</f>
        <v>#REF!</v>
      </c>
      <c r="BF34" s="9" t="e">
        <f>VLOOKUP(H34,#REF!,31,0)</f>
        <v>#REF!</v>
      </c>
      <c r="BG34" s="9" t="e">
        <f>VLOOKUP(H34,#REF!,32,0)</f>
        <v>#REF!</v>
      </c>
      <c r="BH34" s="9" t="e">
        <f>VLOOKUP(H34,#REF!,33,0)</f>
        <v>#REF!</v>
      </c>
      <c r="BI34" s="9" t="e">
        <f>VLOOKUP(H34,#REF!,34,0)</f>
        <v>#REF!</v>
      </c>
      <c r="BJ34" s="9" t="e">
        <f>VLOOKUP(H34,#REF!,36,0)</f>
        <v>#REF!</v>
      </c>
      <c r="BK34" s="9" t="e">
        <f>VLOOKUP(H34,#REF!,37,0)</f>
        <v>#REF!</v>
      </c>
      <c r="BL34" s="22" t="e">
        <f>VLOOKUP(H34,#REF!,44,0)</f>
        <v>#REF!</v>
      </c>
      <c r="BM34" s="22" t="e">
        <f>VLOOKUP(H34,#REF!,45,0)</f>
        <v>#REF!</v>
      </c>
      <c r="BN34" s="22" t="e">
        <f>VLOOKUP(H34,#REF!,46,0)</f>
        <v>#REF!</v>
      </c>
      <c r="BO34" s="22" t="e">
        <f>VLOOKUP(H34,#REF!,47,0)</f>
        <v>#REF!</v>
      </c>
      <c r="BP34" s="22" t="e">
        <f>VLOOKUP(H34,#REF!,48,0)</f>
        <v>#REF!</v>
      </c>
      <c r="BQ34" s="9"/>
      <c r="BR34" s="9"/>
      <c r="BS34" s="9"/>
    </row>
    <row r="35" spans="1:71" ht="14.5" x14ac:dyDescent="0.35">
      <c r="A35" s="16" t="s">
        <v>10510</v>
      </c>
      <c r="B35" s="16" t="s">
        <v>10510</v>
      </c>
      <c r="C35" s="16" t="s">
        <v>10511</v>
      </c>
      <c r="D35" s="7" t="s">
        <v>1921</v>
      </c>
      <c r="E35" s="4" t="s">
        <v>150</v>
      </c>
      <c r="F35" s="4">
        <v>350048</v>
      </c>
      <c r="G35" s="4" t="s">
        <v>10515</v>
      </c>
      <c r="H35" s="53">
        <v>350048</v>
      </c>
      <c r="I35" s="4" t="s">
        <v>10515</v>
      </c>
      <c r="J35" s="7">
        <v>11</v>
      </c>
      <c r="K35" s="4" t="s">
        <v>310</v>
      </c>
      <c r="L35" s="4">
        <v>2</v>
      </c>
      <c r="M35" s="4" t="s">
        <v>2222</v>
      </c>
      <c r="N35" s="4">
        <v>7</v>
      </c>
      <c r="O35" s="4" t="s">
        <v>3079</v>
      </c>
      <c r="Q35" s="8" t="s">
        <v>10474</v>
      </c>
      <c r="R35" s="9" t="s">
        <v>10474</v>
      </c>
      <c r="S35" s="17"/>
      <c r="T35" s="17"/>
      <c r="U35" s="9"/>
      <c r="V35" s="18"/>
      <c r="W35" s="18" t="str">
        <f>IFERROR(VLOOKUP(H35,'IT PEI'!$X$2:$X$5647,1,0),"...")</f>
        <v>...</v>
      </c>
      <c r="X35" s="19" t="str">
        <f>_xlfn.XLOOKUP(H35,'IT PEI'!X$2:X$5647,'IT PEI'!E$2:E$5647,"...",2,-1)</f>
        <v>...</v>
      </c>
      <c r="Y35" s="19" t="str">
        <f>_xlfn.XLOOKUP(H35,'IT PEI'!X$2:X$5647,'IT PEI'!G$2:G$5647,"...",2,-1)</f>
        <v>...</v>
      </c>
      <c r="Z35" s="19" t="str">
        <f>_xlfn.XLOOKUP(H35,'IT PEI'!X$2:X$5647,'IT PEI'!F$2:F$5647,"...",2,-1)</f>
        <v>...</v>
      </c>
      <c r="AA35" s="19" t="str">
        <f>_xlfn.XLOOKUP(H35,'IT PEI'!X$2:X$5647,'IT PEI'!H$2:H$5647,"...",2,-1)</f>
        <v>...</v>
      </c>
      <c r="AB35" s="19" t="str">
        <f>_xlfn.XLOOKUP(H35,'IT PEI'!X$2:X$5647,'IT PEI'!O$2:O$5647,"...",2,-1)</f>
        <v>...</v>
      </c>
      <c r="AC35" s="20" t="str">
        <f>_xlfn.XLOOKUP(H35,'IT PEI'!X$2:X$5647,'IT PEI'!P$2:P$5647,"...",2,-1)</f>
        <v>...</v>
      </c>
      <c r="AD35" s="19" t="str">
        <f>_xlfn.XLOOKUP(H35,'IT PEI'!X$2:X$5647,'IT PEI'!Q$2:Q$5647,"...",2,-1)</f>
        <v>...</v>
      </c>
      <c r="AE35" s="19" t="str">
        <f t="shared" si="4"/>
        <v>No</v>
      </c>
      <c r="AF35" s="18">
        <f t="shared" si="1"/>
        <v>0</v>
      </c>
      <c r="AG35" s="18">
        <f t="shared" si="5"/>
        <v>1</v>
      </c>
      <c r="AH35" s="18">
        <f t="shared" si="3"/>
        <v>0</v>
      </c>
      <c r="AI35" s="19" t="s">
        <v>10496</v>
      </c>
      <c r="AJ35" s="13"/>
      <c r="AK35" s="19"/>
      <c r="AL35" s="19" t="str">
        <f>IFERROR(VLOOKUP(tbl_ues[[#This Row],[Id_UE]],'[1]Directorio v.02'!$H$3:$U$3089,11,FALSE),"")</f>
        <v/>
      </c>
      <c r="AM35" s="19" t="str">
        <f>IFERROR(VLOOKUP(tbl_ues[[#This Row],[Id_UE]],'[1]Directorio v.02'!$H$3:$U$3089,12,FALSE),"")</f>
        <v/>
      </c>
      <c r="AN35" s="52" t="str">
        <f>IFERROR(VLOOKUP(tbl_ues[[#This Row],[Id_UE]],'[1]Directorio v.02'!$H$3:$U$3089,13,FALSE),"")</f>
        <v/>
      </c>
      <c r="AO35" s="19" t="str">
        <f>IFERROR(VLOOKUP(tbl_ues[[#This Row],[Id_UE]],'[1]Directorio v.02'!$H$3:$U$3089,14,FALSE),"")</f>
        <v/>
      </c>
      <c r="AP35" s="21" t="e">
        <f>VLOOKUP(H35,#REF!,7,0)</f>
        <v>#REF!</v>
      </c>
      <c r="AQ35" s="9" t="e">
        <f>VLOOKUP(H35,#REF!,9,0)</f>
        <v>#REF!</v>
      </c>
      <c r="AR35" s="9" t="e">
        <f>VLOOKUP(H35,#REF!,15,0)</f>
        <v>#REF!</v>
      </c>
      <c r="AS35" s="9" t="e">
        <f>VLOOKUP(H35,#REF!,16,0)</f>
        <v>#REF!</v>
      </c>
      <c r="AT35" s="9" t="e">
        <f>VLOOKUP(H35,#REF!,17,0)</f>
        <v>#REF!</v>
      </c>
      <c r="AU35" s="9" t="e">
        <f>VLOOKUP(H35,#REF!,18,0)</f>
        <v>#REF!</v>
      </c>
      <c r="AV35" s="9" t="e">
        <f>VLOOKUP(H35,#REF!,19,0)</f>
        <v>#REF!</v>
      </c>
      <c r="AW35" s="9" t="e">
        <f>VLOOKUP(H35,#REF!,20,0)</f>
        <v>#REF!</v>
      </c>
      <c r="AX35" s="9" t="e">
        <f>VLOOKUP(H35,#REF!,22,0)</f>
        <v>#REF!</v>
      </c>
      <c r="AY35" s="9" t="e">
        <f>VLOOKUP(H35,#REF!,23,0)</f>
        <v>#REF!</v>
      </c>
      <c r="AZ35" s="9" t="e">
        <f>VLOOKUP(H35,#REF!,24,0)</f>
        <v>#REF!</v>
      </c>
      <c r="BA35" s="9" t="e">
        <f>VLOOKUP(H35,#REF!,25,0)</f>
        <v>#REF!</v>
      </c>
      <c r="BB35" s="9" t="e">
        <f>VLOOKUP(H35,#REF!,26,0)</f>
        <v>#REF!</v>
      </c>
      <c r="BC35" s="9" t="e">
        <f>VLOOKUP(H35,#REF!,27,0)</f>
        <v>#REF!</v>
      </c>
      <c r="BD35" s="9" t="e">
        <f>VLOOKUP(H35,#REF!,29,0)</f>
        <v>#REF!</v>
      </c>
      <c r="BE35" s="9" t="e">
        <f>VLOOKUP(H35,#REF!,30,0)</f>
        <v>#REF!</v>
      </c>
      <c r="BF35" s="9" t="e">
        <f>VLOOKUP(H35,#REF!,31,0)</f>
        <v>#REF!</v>
      </c>
      <c r="BG35" s="9" t="e">
        <f>VLOOKUP(H35,#REF!,32,0)</f>
        <v>#REF!</v>
      </c>
      <c r="BH35" s="9" t="e">
        <f>VLOOKUP(H35,#REF!,33,0)</f>
        <v>#REF!</v>
      </c>
      <c r="BI35" s="9" t="e">
        <f>VLOOKUP(H35,#REF!,34,0)</f>
        <v>#REF!</v>
      </c>
      <c r="BJ35" s="9" t="e">
        <f>VLOOKUP(H35,#REF!,36,0)</f>
        <v>#REF!</v>
      </c>
      <c r="BK35" s="9" t="e">
        <f>VLOOKUP(H35,#REF!,37,0)</f>
        <v>#REF!</v>
      </c>
      <c r="BL35" s="22" t="e">
        <f>VLOOKUP(H35,#REF!,44,0)</f>
        <v>#REF!</v>
      </c>
      <c r="BM35" s="22" t="e">
        <f>VLOOKUP(H35,#REF!,45,0)</f>
        <v>#REF!</v>
      </c>
      <c r="BN35" s="22" t="e">
        <f>VLOOKUP(H35,#REF!,46,0)</f>
        <v>#REF!</v>
      </c>
      <c r="BO35" s="22" t="e">
        <f>VLOOKUP(H35,#REF!,47,0)</f>
        <v>#REF!</v>
      </c>
      <c r="BP35" s="22" t="e">
        <f>VLOOKUP(H35,#REF!,48,0)</f>
        <v>#REF!</v>
      </c>
      <c r="BQ35" s="9"/>
      <c r="BR35" s="9"/>
      <c r="BS35" s="9"/>
    </row>
    <row r="36" spans="1:71" ht="14.5" x14ac:dyDescent="0.35">
      <c r="A36" s="16" t="s">
        <v>10510</v>
      </c>
      <c r="B36" s="16" t="s">
        <v>10510</v>
      </c>
      <c r="C36" s="16" t="s">
        <v>10511</v>
      </c>
      <c r="D36" s="7" t="s">
        <v>1921</v>
      </c>
      <c r="E36" s="4" t="s">
        <v>150</v>
      </c>
      <c r="F36" s="4">
        <v>350047</v>
      </c>
      <c r="G36" s="4" t="s">
        <v>10516</v>
      </c>
      <c r="H36" s="53">
        <v>350047</v>
      </c>
      <c r="I36" s="4" t="s">
        <v>10516</v>
      </c>
      <c r="J36" s="7">
        <v>19</v>
      </c>
      <c r="K36" s="4" t="s">
        <v>99</v>
      </c>
      <c r="L36" s="4">
        <v>3</v>
      </c>
      <c r="M36" s="4" t="s">
        <v>620</v>
      </c>
      <c r="N36" s="4">
        <v>7</v>
      </c>
      <c r="O36" s="4" t="s">
        <v>688</v>
      </c>
      <c r="Q36" s="8" t="s">
        <v>10474</v>
      </c>
      <c r="R36" s="9" t="s">
        <v>10474</v>
      </c>
      <c r="S36" s="17"/>
      <c r="T36" s="17"/>
      <c r="U36" s="9"/>
      <c r="V36" s="18"/>
      <c r="W36" s="18" t="str">
        <f>IFERROR(VLOOKUP(H36,'IT PEI'!$X$2:$X$5647,1,0),"...")</f>
        <v>...</v>
      </c>
      <c r="X36" s="19" t="str">
        <f>_xlfn.XLOOKUP(H36,'IT PEI'!X$2:X$5647,'IT PEI'!E$2:E$5647,"...",2,-1)</f>
        <v>...</v>
      </c>
      <c r="Y36" s="19" t="str">
        <f>_xlfn.XLOOKUP(H36,'IT PEI'!X$2:X$5647,'IT PEI'!G$2:G$5647,"...",2,-1)</f>
        <v>...</v>
      </c>
      <c r="Z36" s="19" t="str">
        <f>_xlfn.XLOOKUP(H36,'IT PEI'!X$2:X$5647,'IT PEI'!F$2:F$5647,"...",2,-1)</f>
        <v>...</v>
      </c>
      <c r="AA36" s="19" t="str">
        <f>_xlfn.XLOOKUP(H36,'IT PEI'!X$2:X$5647,'IT PEI'!H$2:H$5647,"...",2,-1)</f>
        <v>...</v>
      </c>
      <c r="AB36" s="19" t="str">
        <f>_xlfn.XLOOKUP(H36,'IT PEI'!X$2:X$5647,'IT PEI'!O$2:O$5647,"...",2,-1)</f>
        <v>...</v>
      </c>
      <c r="AC36" s="20" t="str">
        <f>_xlfn.XLOOKUP(H36,'IT PEI'!X$2:X$5647,'IT PEI'!P$2:P$5647,"...",2,-1)</f>
        <v>...</v>
      </c>
      <c r="AD36" s="19" t="str">
        <f>_xlfn.XLOOKUP(H36,'IT PEI'!X$2:X$5647,'IT PEI'!Q$2:Q$5647,"...",2,-1)</f>
        <v>...</v>
      </c>
      <c r="AE36" s="19" t="str">
        <f t="shared" si="4"/>
        <v>No</v>
      </c>
      <c r="AF36" s="18">
        <f t="shared" si="1"/>
        <v>0</v>
      </c>
      <c r="AG36" s="18">
        <f t="shared" si="5"/>
        <v>1</v>
      </c>
      <c r="AH36" s="18">
        <f t="shared" si="3"/>
        <v>0</v>
      </c>
      <c r="AI36" s="19" t="s">
        <v>10496</v>
      </c>
      <c r="AJ36" s="13"/>
      <c r="AK36" s="19"/>
      <c r="AL36" s="19" t="str">
        <f>IFERROR(VLOOKUP(tbl_ues[[#This Row],[Id_UE]],'[1]Directorio v.02'!$H$3:$U$3089,11,FALSE),"")</f>
        <v/>
      </c>
      <c r="AM36" s="19" t="str">
        <f>IFERROR(VLOOKUP(tbl_ues[[#This Row],[Id_UE]],'[1]Directorio v.02'!$H$3:$U$3089,12,FALSE),"")</f>
        <v/>
      </c>
      <c r="AN36" s="52" t="str">
        <f>IFERROR(VLOOKUP(tbl_ues[[#This Row],[Id_UE]],'[1]Directorio v.02'!$H$3:$U$3089,13,FALSE),"")</f>
        <v/>
      </c>
      <c r="AO36" s="19" t="str">
        <f>IFERROR(VLOOKUP(tbl_ues[[#This Row],[Id_UE]],'[1]Directorio v.02'!$H$3:$U$3089,14,FALSE),"")</f>
        <v/>
      </c>
      <c r="AP36" s="21" t="e">
        <f>VLOOKUP(H36,#REF!,7,0)</f>
        <v>#REF!</v>
      </c>
      <c r="AQ36" s="9" t="e">
        <f>VLOOKUP(H36,#REF!,9,0)</f>
        <v>#REF!</v>
      </c>
      <c r="AR36" s="9" t="e">
        <f>VLOOKUP(H36,#REF!,15,0)</f>
        <v>#REF!</v>
      </c>
      <c r="AS36" s="9" t="e">
        <f>VLOOKUP(H36,#REF!,16,0)</f>
        <v>#REF!</v>
      </c>
      <c r="AT36" s="9" t="e">
        <f>VLOOKUP(H36,#REF!,17,0)</f>
        <v>#REF!</v>
      </c>
      <c r="AU36" s="9" t="e">
        <f>VLOOKUP(H36,#REF!,18,0)</f>
        <v>#REF!</v>
      </c>
      <c r="AV36" s="9" t="e">
        <f>VLOOKUP(H36,#REF!,19,0)</f>
        <v>#REF!</v>
      </c>
      <c r="AW36" s="9" t="e">
        <f>VLOOKUP(H36,#REF!,20,0)</f>
        <v>#REF!</v>
      </c>
      <c r="AX36" s="9" t="e">
        <f>VLOOKUP(H36,#REF!,22,0)</f>
        <v>#REF!</v>
      </c>
      <c r="AY36" s="9" t="e">
        <f>VLOOKUP(H36,#REF!,23,0)</f>
        <v>#REF!</v>
      </c>
      <c r="AZ36" s="9" t="e">
        <f>VLOOKUP(H36,#REF!,24,0)</f>
        <v>#REF!</v>
      </c>
      <c r="BA36" s="9" t="e">
        <f>VLOOKUP(H36,#REF!,25,0)</f>
        <v>#REF!</v>
      </c>
      <c r="BB36" s="9" t="e">
        <f>VLOOKUP(H36,#REF!,26,0)</f>
        <v>#REF!</v>
      </c>
      <c r="BC36" s="9" t="e">
        <f>VLOOKUP(H36,#REF!,27,0)</f>
        <v>#REF!</v>
      </c>
      <c r="BD36" s="9" t="e">
        <f>VLOOKUP(H36,#REF!,29,0)</f>
        <v>#REF!</v>
      </c>
      <c r="BE36" s="9" t="e">
        <f>VLOOKUP(H36,#REF!,30,0)</f>
        <v>#REF!</v>
      </c>
      <c r="BF36" s="9" t="e">
        <f>VLOOKUP(H36,#REF!,31,0)</f>
        <v>#REF!</v>
      </c>
      <c r="BG36" s="9" t="e">
        <f>VLOOKUP(H36,#REF!,32,0)</f>
        <v>#REF!</v>
      </c>
      <c r="BH36" s="9" t="e">
        <f>VLOOKUP(H36,#REF!,33,0)</f>
        <v>#REF!</v>
      </c>
      <c r="BI36" s="9" t="e">
        <f>VLOOKUP(H36,#REF!,34,0)</f>
        <v>#REF!</v>
      </c>
      <c r="BJ36" s="9" t="e">
        <f>VLOOKUP(H36,#REF!,36,0)</f>
        <v>#REF!</v>
      </c>
      <c r="BK36" s="9" t="e">
        <f>VLOOKUP(H36,#REF!,37,0)</f>
        <v>#REF!</v>
      </c>
      <c r="BL36" s="22" t="e">
        <f>VLOOKUP(H36,#REF!,44,0)</f>
        <v>#REF!</v>
      </c>
      <c r="BM36" s="22" t="e">
        <f>VLOOKUP(H36,#REF!,45,0)</f>
        <v>#REF!</v>
      </c>
      <c r="BN36" s="22" t="e">
        <f>VLOOKUP(H36,#REF!,46,0)</f>
        <v>#REF!</v>
      </c>
      <c r="BO36" s="22" t="e">
        <f>VLOOKUP(H36,#REF!,47,0)</f>
        <v>#REF!</v>
      </c>
      <c r="BP36" s="22" t="e">
        <f>VLOOKUP(H36,#REF!,48,0)</f>
        <v>#REF!</v>
      </c>
      <c r="BQ36" s="9"/>
      <c r="BR36" s="9"/>
      <c r="BS36" s="9"/>
    </row>
    <row r="37" spans="1:71" ht="14.5" x14ac:dyDescent="0.35">
      <c r="A37" s="16" t="s">
        <v>10510</v>
      </c>
      <c r="B37" s="16" t="s">
        <v>10510</v>
      </c>
      <c r="C37" s="16" t="s">
        <v>10511</v>
      </c>
      <c r="D37" s="7" t="s">
        <v>1921</v>
      </c>
      <c r="E37" s="4" t="s">
        <v>150</v>
      </c>
      <c r="F37" s="4">
        <v>350046</v>
      </c>
      <c r="G37" s="4" t="s">
        <v>10517</v>
      </c>
      <c r="H37" s="53">
        <v>350046</v>
      </c>
      <c r="I37" s="4" t="s">
        <v>10517</v>
      </c>
      <c r="J37" s="7">
        <v>14</v>
      </c>
      <c r="K37" s="4" t="s">
        <v>731</v>
      </c>
      <c r="L37" s="4">
        <v>1</v>
      </c>
      <c r="M37" s="4" t="s">
        <v>1387</v>
      </c>
      <c r="N37" s="4">
        <v>1</v>
      </c>
      <c r="O37" s="4" t="s">
        <v>1387</v>
      </c>
      <c r="Q37" s="8" t="s">
        <v>10474</v>
      </c>
      <c r="R37" s="9" t="s">
        <v>10474</v>
      </c>
      <c r="S37" s="17"/>
      <c r="T37" s="17"/>
      <c r="U37" s="9"/>
      <c r="V37" s="18"/>
      <c r="W37" s="18" t="str">
        <f>IFERROR(VLOOKUP(H37,'IT PEI'!$X$2:$X$5647,1,0),"...")</f>
        <v>...</v>
      </c>
      <c r="X37" s="19" t="str">
        <f>_xlfn.XLOOKUP(H37,'IT PEI'!X$2:X$5647,'IT PEI'!E$2:E$5647,"...",2,-1)</f>
        <v>...</v>
      </c>
      <c r="Y37" s="19" t="str">
        <f>_xlfn.XLOOKUP(H37,'IT PEI'!X$2:X$5647,'IT PEI'!G$2:G$5647,"...",2,-1)</f>
        <v>...</v>
      </c>
      <c r="Z37" s="19" t="str">
        <f>_xlfn.XLOOKUP(H37,'IT PEI'!X$2:X$5647,'IT PEI'!F$2:F$5647,"...",2,-1)</f>
        <v>...</v>
      </c>
      <c r="AA37" s="19" t="str">
        <f>_xlfn.XLOOKUP(H37,'IT PEI'!X$2:X$5647,'IT PEI'!H$2:H$5647,"...",2,-1)</f>
        <v>...</v>
      </c>
      <c r="AB37" s="19" t="str">
        <f>_xlfn.XLOOKUP(H37,'IT PEI'!X$2:X$5647,'IT PEI'!O$2:O$5647,"...",2,-1)</f>
        <v>...</v>
      </c>
      <c r="AC37" s="20" t="str">
        <f>_xlfn.XLOOKUP(H37,'IT PEI'!X$2:X$5647,'IT PEI'!P$2:P$5647,"...",2,-1)</f>
        <v>...</v>
      </c>
      <c r="AD37" s="19" t="str">
        <f>_xlfn.XLOOKUP(H37,'IT PEI'!X$2:X$5647,'IT PEI'!Q$2:Q$5647,"...",2,-1)</f>
        <v>...</v>
      </c>
      <c r="AE37" s="19" t="str">
        <f t="shared" si="4"/>
        <v>No</v>
      </c>
      <c r="AF37" s="18">
        <f t="shared" si="1"/>
        <v>0</v>
      </c>
      <c r="AG37" s="18">
        <f t="shared" si="5"/>
        <v>1</v>
      </c>
      <c r="AH37" s="18">
        <f t="shared" si="3"/>
        <v>0</v>
      </c>
      <c r="AI37" s="19" t="s">
        <v>10496</v>
      </c>
      <c r="AJ37" s="13"/>
      <c r="AK37" s="19"/>
      <c r="AL37" s="19" t="str">
        <f>IFERROR(VLOOKUP(tbl_ues[[#This Row],[Id_UE]],'[1]Directorio v.02'!$H$3:$U$3089,11,FALSE),"")</f>
        <v/>
      </c>
      <c r="AM37" s="19" t="str">
        <f>IFERROR(VLOOKUP(tbl_ues[[#This Row],[Id_UE]],'[1]Directorio v.02'!$H$3:$U$3089,12,FALSE),"")</f>
        <v/>
      </c>
      <c r="AN37" s="52" t="str">
        <f>IFERROR(VLOOKUP(tbl_ues[[#This Row],[Id_UE]],'[1]Directorio v.02'!$H$3:$U$3089,13,FALSE),"")</f>
        <v/>
      </c>
      <c r="AO37" s="19" t="str">
        <f>IFERROR(VLOOKUP(tbl_ues[[#This Row],[Id_UE]],'[1]Directorio v.02'!$H$3:$U$3089,14,FALSE),"")</f>
        <v/>
      </c>
      <c r="AP37" s="21" t="e">
        <f>VLOOKUP(H37,#REF!,7,0)</f>
        <v>#REF!</v>
      </c>
      <c r="AQ37" s="9" t="e">
        <f>VLOOKUP(H37,#REF!,9,0)</f>
        <v>#REF!</v>
      </c>
      <c r="AR37" s="9" t="e">
        <f>VLOOKUP(H37,#REF!,15,0)</f>
        <v>#REF!</v>
      </c>
      <c r="AS37" s="9" t="e">
        <f>VLOOKUP(H37,#REF!,16,0)</f>
        <v>#REF!</v>
      </c>
      <c r="AT37" s="9" t="e">
        <f>VLOOKUP(H37,#REF!,17,0)</f>
        <v>#REF!</v>
      </c>
      <c r="AU37" s="9" t="e">
        <f>VLOOKUP(H37,#REF!,18,0)</f>
        <v>#REF!</v>
      </c>
      <c r="AV37" s="9" t="e">
        <f>VLOOKUP(H37,#REF!,19,0)</f>
        <v>#REF!</v>
      </c>
      <c r="AW37" s="9" t="e">
        <f>VLOOKUP(H37,#REF!,20,0)</f>
        <v>#REF!</v>
      </c>
      <c r="AX37" s="9" t="e">
        <f>VLOOKUP(H37,#REF!,22,0)</f>
        <v>#REF!</v>
      </c>
      <c r="AY37" s="9" t="e">
        <f>VLOOKUP(H37,#REF!,23,0)</f>
        <v>#REF!</v>
      </c>
      <c r="AZ37" s="9" t="e">
        <f>VLOOKUP(H37,#REF!,24,0)</f>
        <v>#REF!</v>
      </c>
      <c r="BA37" s="9" t="e">
        <f>VLOOKUP(H37,#REF!,25,0)</f>
        <v>#REF!</v>
      </c>
      <c r="BB37" s="9" t="e">
        <f>VLOOKUP(H37,#REF!,26,0)</f>
        <v>#REF!</v>
      </c>
      <c r="BC37" s="9" t="e">
        <f>VLOOKUP(H37,#REF!,27,0)</f>
        <v>#REF!</v>
      </c>
      <c r="BD37" s="9" t="e">
        <f>VLOOKUP(H37,#REF!,29,0)</f>
        <v>#REF!</v>
      </c>
      <c r="BE37" s="9" t="e">
        <f>VLOOKUP(H37,#REF!,30,0)</f>
        <v>#REF!</v>
      </c>
      <c r="BF37" s="9" t="e">
        <f>VLOOKUP(H37,#REF!,31,0)</f>
        <v>#REF!</v>
      </c>
      <c r="BG37" s="9" t="e">
        <f>VLOOKUP(H37,#REF!,32,0)</f>
        <v>#REF!</v>
      </c>
      <c r="BH37" s="9" t="e">
        <f>VLOOKUP(H37,#REF!,33,0)</f>
        <v>#REF!</v>
      </c>
      <c r="BI37" s="9" t="e">
        <f>VLOOKUP(H37,#REF!,34,0)</f>
        <v>#REF!</v>
      </c>
      <c r="BJ37" s="9" t="e">
        <f>VLOOKUP(H37,#REF!,36,0)</f>
        <v>#REF!</v>
      </c>
      <c r="BK37" s="9" t="e">
        <f>VLOOKUP(H37,#REF!,37,0)</f>
        <v>#REF!</v>
      </c>
      <c r="BL37" s="22" t="e">
        <f>VLOOKUP(H37,#REF!,44,0)</f>
        <v>#REF!</v>
      </c>
      <c r="BM37" s="22" t="e">
        <f>VLOOKUP(H37,#REF!,45,0)</f>
        <v>#REF!</v>
      </c>
      <c r="BN37" s="22" t="e">
        <f>VLOOKUP(H37,#REF!,46,0)</f>
        <v>#REF!</v>
      </c>
      <c r="BO37" s="22" t="e">
        <f>VLOOKUP(H37,#REF!,47,0)</f>
        <v>#REF!</v>
      </c>
      <c r="BP37" s="22" t="e">
        <f>VLOOKUP(H37,#REF!,48,0)</f>
        <v>#REF!</v>
      </c>
      <c r="BQ37" s="9"/>
      <c r="BR37" s="9"/>
      <c r="BS37" s="9"/>
    </row>
    <row r="38" spans="1:71" ht="14.5" x14ac:dyDescent="0.35">
      <c r="A38" s="16" t="s">
        <v>10510</v>
      </c>
      <c r="B38" s="16" t="s">
        <v>10510</v>
      </c>
      <c r="C38" s="16" t="s">
        <v>10511</v>
      </c>
      <c r="D38" s="7" t="s">
        <v>1921</v>
      </c>
      <c r="E38" s="4" t="s">
        <v>150</v>
      </c>
      <c r="F38" s="4">
        <v>350045</v>
      </c>
      <c r="G38" s="4" t="s">
        <v>10518</v>
      </c>
      <c r="H38" s="53">
        <v>350045</v>
      </c>
      <c r="I38" s="4" t="s">
        <v>10518</v>
      </c>
      <c r="J38" s="7" t="s">
        <v>10409</v>
      </c>
      <c r="K38" s="4" t="s">
        <v>72</v>
      </c>
      <c r="L38" s="4">
        <v>5</v>
      </c>
      <c r="M38" s="4" t="s">
        <v>1440</v>
      </c>
      <c r="N38" s="4">
        <v>1</v>
      </c>
      <c r="O38" s="4" t="s">
        <v>4503</v>
      </c>
      <c r="Q38" s="8" t="s">
        <v>10474</v>
      </c>
      <c r="R38" s="9" t="s">
        <v>10474</v>
      </c>
      <c r="S38" s="17"/>
      <c r="T38" s="17"/>
      <c r="U38" s="9"/>
      <c r="V38" s="18"/>
      <c r="W38" s="18" t="str">
        <f>IFERROR(VLOOKUP(H38,'IT PEI'!$X$2:$X$5647,1,0),"...")</f>
        <v>...</v>
      </c>
      <c r="X38" s="19" t="str">
        <f>_xlfn.XLOOKUP(H38,'IT PEI'!X$2:X$5647,'IT PEI'!E$2:E$5647,"...",2,-1)</f>
        <v>...</v>
      </c>
      <c r="Y38" s="19" t="str">
        <f>_xlfn.XLOOKUP(H38,'IT PEI'!X$2:X$5647,'IT PEI'!G$2:G$5647,"...",2,-1)</f>
        <v>...</v>
      </c>
      <c r="Z38" s="19" t="str">
        <f>_xlfn.XLOOKUP(H38,'IT PEI'!X$2:X$5647,'IT PEI'!F$2:F$5647,"...",2,-1)</f>
        <v>...</v>
      </c>
      <c r="AA38" s="19" t="str">
        <f>_xlfn.XLOOKUP(H38,'IT PEI'!X$2:X$5647,'IT PEI'!H$2:H$5647,"...",2,-1)</f>
        <v>...</v>
      </c>
      <c r="AB38" s="19" t="str">
        <f>_xlfn.XLOOKUP(H38,'IT PEI'!X$2:X$5647,'IT PEI'!O$2:O$5647,"...",2,-1)</f>
        <v>...</v>
      </c>
      <c r="AC38" s="20" t="str">
        <f>_xlfn.XLOOKUP(H38,'IT PEI'!X$2:X$5647,'IT PEI'!P$2:P$5647,"...",2,-1)</f>
        <v>...</v>
      </c>
      <c r="AD38" s="19" t="str">
        <f>_xlfn.XLOOKUP(H38,'IT PEI'!X$2:X$5647,'IT PEI'!Q$2:Q$5647,"...",2,-1)</f>
        <v>...</v>
      </c>
      <c r="AE38" s="19" t="str">
        <f t="shared" si="4"/>
        <v>No</v>
      </c>
      <c r="AF38" s="18">
        <f t="shared" si="1"/>
        <v>0</v>
      </c>
      <c r="AG38" s="18">
        <f t="shared" si="5"/>
        <v>1</v>
      </c>
      <c r="AH38" s="18">
        <f t="shared" si="3"/>
        <v>0</v>
      </c>
      <c r="AI38" s="19" t="s">
        <v>10496</v>
      </c>
      <c r="AJ38" s="13"/>
      <c r="AK38" s="19"/>
      <c r="AL38" s="19" t="str">
        <f>IFERROR(VLOOKUP(tbl_ues[[#This Row],[Id_UE]],'[1]Directorio v.02'!$H$3:$U$3089,11,FALSE),"")</f>
        <v/>
      </c>
      <c r="AM38" s="19" t="str">
        <f>IFERROR(VLOOKUP(tbl_ues[[#This Row],[Id_UE]],'[1]Directorio v.02'!$H$3:$U$3089,12,FALSE),"")</f>
        <v/>
      </c>
      <c r="AN38" s="52" t="str">
        <f>IFERROR(VLOOKUP(tbl_ues[[#This Row],[Id_UE]],'[1]Directorio v.02'!$H$3:$U$3089,13,FALSE),"")</f>
        <v/>
      </c>
      <c r="AO38" s="19" t="str">
        <f>IFERROR(VLOOKUP(tbl_ues[[#This Row],[Id_UE]],'[1]Directorio v.02'!$H$3:$U$3089,14,FALSE),"")</f>
        <v/>
      </c>
      <c r="AP38" s="21" t="e">
        <f>VLOOKUP(H38,#REF!,7,0)</f>
        <v>#REF!</v>
      </c>
      <c r="AQ38" s="9" t="e">
        <f>VLOOKUP(H38,#REF!,9,0)</f>
        <v>#REF!</v>
      </c>
      <c r="AR38" s="9" t="e">
        <f>VLOOKUP(H38,#REF!,15,0)</f>
        <v>#REF!</v>
      </c>
      <c r="AS38" s="9" t="e">
        <f>VLOOKUP(H38,#REF!,16,0)</f>
        <v>#REF!</v>
      </c>
      <c r="AT38" s="9" t="e">
        <f>VLOOKUP(H38,#REF!,17,0)</f>
        <v>#REF!</v>
      </c>
      <c r="AU38" s="9" t="e">
        <f>VLOOKUP(H38,#REF!,18,0)</f>
        <v>#REF!</v>
      </c>
      <c r="AV38" s="9" t="e">
        <f>VLOOKUP(H38,#REF!,19,0)</f>
        <v>#REF!</v>
      </c>
      <c r="AW38" s="9" t="e">
        <f>VLOOKUP(H38,#REF!,20,0)</f>
        <v>#REF!</v>
      </c>
      <c r="AX38" s="9" t="e">
        <f>VLOOKUP(H38,#REF!,22,0)</f>
        <v>#REF!</v>
      </c>
      <c r="AY38" s="9" t="e">
        <f>VLOOKUP(H38,#REF!,23,0)</f>
        <v>#REF!</v>
      </c>
      <c r="AZ38" s="9" t="e">
        <f>VLOOKUP(H38,#REF!,24,0)</f>
        <v>#REF!</v>
      </c>
      <c r="BA38" s="9" t="e">
        <f>VLOOKUP(H38,#REF!,25,0)</f>
        <v>#REF!</v>
      </c>
      <c r="BB38" s="9" t="e">
        <f>VLOOKUP(H38,#REF!,26,0)</f>
        <v>#REF!</v>
      </c>
      <c r="BC38" s="9" t="e">
        <f>VLOOKUP(H38,#REF!,27,0)</f>
        <v>#REF!</v>
      </c>
      <c r="BD38" s="9" t="e">
        <f>VLOOKUP(H38,#REF!,29,0)</f>
        <v>#REF!</v>
      </c>
      <c r="BE38" s="9" t="e">
        <f>VLOOKUP(H38,#REF!,30,0)</f>
        <v>#REF!</v>
      </c>
      <c r="BF38" s="9" t="e">
        <f>VLOOKUP(H38,#REF!,31,0)</f>
        <v>#REF!</v>
      </c>
      <c r="BG38" s="9" t="e">
        <f>VLOOKUP(H38,#REF!,32,0)</f>
        <v>#REF!</v>
      </c>
      <c r="BH38" s="9" t="e">
        <f>VLOOKUP(H38,#REF!,33,0)</f>
        <v>#REF!</v>
      </c>
      <c r="BI38" s="9" t="e">
        <f>VLOOKUP(H38,#REF!,34,0)</f>
        <v>#REF!</v>
      </c>
      <c r="BJ38" s="9" t="e">
        <f>VLOOKUP(H38,#REF!,36,0)</f>
        <v>#REF!</v>
      </c>
      <c r="BK38" s="9" t="e">
        <f>VLOOKUP(H38,#REF!,37,0)</f>
        <v>#REF!</v>
      </c>
      <c r="BL38" s="22" t="e">
        <f>VLOOKUP(H38,#REF!,44,0)</f>
        <v>#REF!</v>
      </c>
      <c r="BM38" s="22" t="e">
        <f>VLOOKUP(H38,#REF!,45,0)</f>
        <v>#REF!</v>
      </c>
      <c r="BN38" s="22" t="e">
        <f>VLOOKUP(H38,#REF!,46,0)</f>
        <v>#REF!</v>
      </c>
      <c r="BO38" s="22" t="e">
        <f>VLOOKUP(H38,#REF!,47,0)</f>
        <v>#REF!</v>
      </c>
      <c r="BP38" s="22" t="e">
        <f>VLOOKUP(H38,#REF!,48,0)</f>
        <v>#REF!</v>
      </c>
      <c r="BQ38" s="9"/>
      <c r="BR38" s="9"/>
      <c r="BS38" s="9"/>
    </row>
    <row r="39" spans="1:71" ht="14.5" x14ac:dyDescent="0.35">
      <c r="A39" s="16" t="s">
        <v>10510</v>
      </c>
      <c r="B39" s="16" t="s">
        <v>10510</v>
      </c>
      <c r="C39" s="16" t="s">
        <v>10511</v>
      </c>
      <c r="D39" s="7" t="s">
        <v>1921</v>
      </c>
      <c r="E39" s="4" t="s">
        <v>150</v>
      </c>
      <c r="F39" s="4">
        <v>350044</v>
      </c>
      <c r="G39" s="4" t="s">
        <v>10519</v>
      </c>
      <c r="H39" s="53">
        <v>350044</v>
      </c>
      <c r="I39" s="4" t="s">
        <v>10519</v>
      </c>
      <c r="J39" s="7">
        <v>12</v>
      </c>
      <c r="K39" s="4" t="s">
        <v>83</v>
      </c>
      <c r="L39" s="4">
        <v>4</v>
      </c>
      <c r="M39" s="4" t="s">
        <v>2670</v>
      </c>
      <c r="N39" s="4">
        <v>2</v>
      </c>
      <c r="O39" s="4" t="s">
        <v>7796</v>
      </c>
      <c r="Q39" s="8" t="s">
        <v>10474</v>
      </c>
      <c r="R39" s="9" t="s">
        <v>10474</v>
      </c>
      <c r="S39" s="17"/>
      <c r="T39" s="17"/>
      <c r="U39" s="9"/>
      <c r="V39" s="18"/>
      <c r="W39" s="18" t="str">
        <f>IFERROR(VLOOKUP(H39,'IT PEI'!$X$2:$X$5647,1,0),"...")</f>
        <v>...</v>
      </c>
      <c r="X39" s="19" t="str">
        <f>_xlfn.XLOOKUP(H39,'IT PEI'!X$2:X$5647,'IT PEI'!E$2:E$5647,"...",2,-1)</f>
        <v>...</v>
      </c>
      <c r="Y39" s="19" t="str">
        <f>_xlfn.XLOOKUP(H39,'IT PEI'!X$2:X$5647,'IT PEI'!G$2:G$5647,"...",2,-1)</f>
        <v>...</v>
      </c>
      <c r="Z39" s="19" t="str">
        <f>_xlfn.XLOOKUP(H39,'IT PEI'!X$2:X$5647,'IT PEI'!F$2:F$5647,"...",2,-1)</f>
        <v>...</v>
      </c>
      <c r="AA39" s="19" t="str">
        <f>_xlfn.XLOOKUP(H39,'IT PEI'!X$2:X$5647,'IT PEI'!H$2:H$5647,"...",2,-1)</f>
        <v>...</v>
      </c>
      <c r="AB39" s="19" t="str">
        <f>_xlfn.XLOOKUP(H39,'IT PEI'!X$2:X$5647,'IT PEI'!O$2:O$5647,"...",2,-1)</f>
        <v>...</v>
      </c>
      <c r="AC39" s="20" t="str">
        <f>_xlfn.XLOOKUP(H39,'IT PEI'!X$2:X$5647,'IT PEI'!P$2:P$5647,"...",2,-1)</f>
        <v>...</v>
      </c>
      <c r="AD39" s="19" t="str">
        <f>_xlfn.XLOOKUP(H39,'IT PEI'!X$2:X$5647,'IT PEI'!Q$2:Q$5647,"...",2,-1)</f>
        <v>...</v>
      </c>
      <c r="AE39" s="19" t="str">
        <f t="shared" si="4"/>
        <v>No</v>
      </c>
      <c r="AF39" s="18">
        <f t="shared" si="1"/>
        <v>0</v>
      </c>
      <c r="AG39" s="18">
        <f t="shared" si="5"/>
        <v>1</v>
      </c>
      <c r="AH39" s="18">
        <f t="shared" si="3"/>
        <v>0</v>
      </c>
      <c r="AI39" s="19" t="s">
        <v>10496</v>
      </c>
      <c r="AJ39" s="13"/>
      <c r="AK39" s="19"/>
      <c r="AL39" s="19" t="str">
        <f>IFERROR(VLOOKUP(tbl_ues[[#This Row],[Id_UE]],'[1]Directorio v.02'!$H$3:$U$3089,11,FALSE),"")</f>
        <v/>
      </c>
      <c r="AM39" s="19" t="str">
        <f>IFERROR(VLOOKUP(tbl_ues[[#This Row],[Id_UE]],'[1]Directorio v.02'!$H$3:$U$3089,12,FALSE),"")</f>
        <v/>
      </c>
      <c r="AN39" s="52" t="str">
        <f>IFERROR(VLOOKUP(tbl_ues[[#This Row],[Id_UE]],'[1]Directorio v.02'!$H$3:$U$3089,13,FALSE),"")</f>
        <v/>
      </c>
      <c r="AO39" s="19" t="str">
        <f>IFERROR(VLOOKUP(tbl_ues[[#This Row],[Id_UE]],'[1]Directorio v.02'!$H$3:$U$3089,14,FALSE),"")</f>
        <v/>
      </c>
      <c r="AP39" s="21" t="e">
        <f>VLOOKUP(H39,#REF!,7,0)</f>
        <v>#REF!</v>
      </c>
      <c r="AQ39" s="9" t="e">
        <f>VLOOKUP(H39,#REF!,9,0)</f>
        <v>#REF!</v>
      </c>
      <c r="AR39" s="9" t="e">
        <f>VLOOKUP(H39,#REF!,15,0)</f>
        <v>#REF!</v>
      </c>
      <c r="AS39" s="9" t="e">
        <f>VLOOKUP(H39,#REF!,16,0)</f>
        <v>#REF!</v>
      </c>
      <c r="AT39" s="9" t="e">
        <f>VLOOKUP(H39,#REF!,17,0)</f>
        <v>#REF!</v>
      </c>
      <c r="AU39" s="9" t="e">
        <f>VLOOKUP(H39,#REF!,18,0)</f>
        <v>#REF!</v>
      </c>
      <c r="AV39" s="9" t="e">
        <f>VLOOKUP(H39,#REF!,19,0)</f>
        <v>#REF!</v>
      </c>
      <c r="AW39" s="9" t="e">
        <f>VLOOKUP(H39,#REF!,20,0)</f>
        <v>#REF!</v>
      </c>
      <c r="AX39" s="9" t="e">
        <f>VLOOKUP(H39,#REF!,22,0)</f>
        <v>#REF!</v>
      </c>
      <c r="AY39" s="9" t="e">
        <f>VLOOKUP(H39,#REF!,23,0)</f>
        <v>#REF!</v>
      </c>
      <c r="AZ39" s="9" t="e">
        <f>VLOOKUP(H39,#REF!,24,0)</f>
        <v>#REF!</v>
      </c>
      <c r="BA39" s="9" t="e">
        <f>VLOOKUP(H39,#REF!,25,0)</f>
        <v>#REF!</v>
      </c>
      <c r="BB39" s="9" t="e">
        <f>VLOOKUP(H39,#REF!,26,0)</f>
        <v>#REF!</v>
      </c>
      <c r="BC39" s="9" t="e">
        <f>VLOOKUP(H39,#REF!,27,0)</f>
        <v>#REF!</v>
      </c>
      <c r="BD39" s="9" t="e">
        <f>VLOOKUP(H39,#REF!,29,0)</f>
        <v>#REF!</v>
      </c>
      <c r="BE39" s="9" t="e">
        <f>VLOOKUP(H39,#REF!,30,0)</f>
        <v>#REF!</v>
      </c>
      <c r="BF39" s="9" t="e">
        <f>VLOOKUP(H39,#REF!,31,0)</f>
        <v>#REF!</v>
      </c>
      <c r="BG39" s="9" t="e">
        <f>VLOOKUP(H39,#REF!,32,0)</f>
        <v>#REF!</v>
      </c>
      <c r="BH39" s="9" t="e">
        <f>VLOOKUP(H39,#REF!,33,0)</f>
        <v>#REF!</v>
      </c>
      <c r="BI39" s="9" t="e">
        <f>VLOOKUP(H39,#REF!,34,0)</f>
        <v>#REF!</v>
      </c>
      <c r="BJ39" s="9" t="e">
        <f>VLOOKUP(H39,#REF!,36,0)</f>
        <v>#REF!</v>
      </c>
      <c r="BK39" s="9" t="e">
        <f>VLOOKUP(H39,#REF!,37,0)</f>
        <v>#REF!</v>
      </c>
      <c r="BL39" s="22" t="e">
        <f>VLOOKUP(H39,#REF!,44,0)</f>
        <v>#REF!</v>
      </c>
      <c r="BM39" s="22" t="e">
        <f>VLOOKUP(H39,#REF!,45,0)</f>
        <v>#REF!</v>
      </c>
      <c r="BN39" s="22" t="e">
        <f>VLOOKUP(H39,#REF!,46,0)</f>
        <v>#REF!</v>
      </c>
      <c r="BO39" s="22" t="e">
        <f>VLOOKUP(H39,#REF!,47,0)</f>
        <v>#REF!</v>
      </c>
      <c r="BP39" s="22" t="e">
        <f>VLOOKUP(H39,#REF!,48,0)</f>
        <v>#REF!</v>
      </c>
      <c r="BQ39" s="9"/>
      <c r="BR39" s="9"/>
      <c r="BS39" s="9"/>
    </row>
    <row r="40" spans="1:71" ht="14.5" x14ac:dyDescent="0.35">
      <c r="A40" s="16" t="s">
        <v>10510</v>
      </c>
      <c r="B40" s="16" t="s">
        <v>10510</v>
      </c>
      <c r="C40" s="16" t="s">
        <v>10511</v>
      </c>
      <c r="D40" s="7" t="s">
        <v>1921</v>
      </c>
      <c r="E40" s="4" t="s">
        <v>150</v>
      </c>
      <c r="F40" s="4">
        <v>350043</v>
      </c>
      <c r="G40" s="4" t="s">
        <v>10520</v>
      </c>
      <c r="H40" s="53">
        <v>350043</v>
      </c>
      <c r="I40" s="4" t="s">
        <v>10520</v>
      </c>
      <c r="J40" s="7">
        <v>22</v>
      </c>
      <c r="K40" s="4" t="s">
        <v>108</v>
      </c>
      <c r="L40" s="4">
        <v>9</v>
      </c>
      <c r="M40" s="4" t="s">
        <v>108</v>
      </c>
      <c r="N40" s="4">
        <v>1</v>
      </c>
      <c r="O40" s="4" t="s">
        <v>474</v>
      </c>
      <c r="Q40" s="8" t="s">
        <v>10474</v>
      </c>
      <c r="R40" s="9" t="s">
        <v>10474</v>
      </c>
      <c r="S40" s="17"/>
      <c r="T40" s="17"/>
      <c r="U40" s="9"/>
      <c r="V40" s="18"/>
      <c r="W40" s="18" t="str">
        <f>IFERROR(VLOOKUP(H40,'IT PEI'!$X$2:$X$5647,1,0),"...")</f>
        <v>...</v>
      </c>
      <c r="X40" s="19" t="str">
        <f>_xlfn.XLOOKUP(H40,'IT PEI'!X$2:X$5647,'IT PEI'!E$2:E$5647,"...",2,-1)</f>
        <v>...</v>
      </c>
      <c r="Y40" s="19" t="str">
        <f>_xlfn.XLOOKUP(H40,'IT PEI'!X$2:X$5647,'IT PEI'!G$2:G$5647,"...",2,-1)</f>
        <v>...</v>
      </c>
      <c r="Z40" s="19" t="str">
        <f>_xlfn.XLOOKUP(H40,'IT PEI'!X$2:X$5647,'IT PEI'!F$2:F$5647,"...",2,-1)</f>
        <v>...</v>
      </c>
      <c r="AA40" s="19" t="str">
        <f>_xlfn.XLOOKUP(H40,'IT PEI'!X$2:X$5647,'IT PEI'!H$2:H$5647,"...",2,-1)</f>
        <v>...</v>
      </c>
      <c r="AB40" s="19" t="str">
        <f>_xlfn.XLOOKUP(H40,'IT PEI'!X$2:X$5647,'IT PEI'!O$2:O$5647,"...",2,-1)</f>
        <v>...</v>
      </c>
      <c r="AC40" s="20" t="str">
        <f>_xlfn.XLOOKUP(H40,'IT PEI'!X$2:X$5647,'IT PEI'!P$2:P$5647,"...",2,-1)</f>
        <v>...</v>
      </c>
      <c r="AD40" s="19" t="str">
        <f>_xlfn.XLOOKUP(H40,'IT PEI'!X$2:X$5647,'IT PEI'!Q$2:Q$5647,"...",2,-1)</f>
        <v>...</v>
      </c>
      <c r="AE40" s="19" t="str">
        <f t="shared" si="4"/>
        <v>No</v>
      </c>
      <c r="AF40" s="18">
        <f t="shared" si="1"/>
        <v>0</v>
      </c>
      <c r="AG40" s="18">
        <f t="shared" si="5"/>
        <v>1</v>
      </c>
      <c r="AH40" s="18">
        <f t="shared" si="3"/>
        <v>0</v>
      </c>
      <c r="AI40" s="19" t="s">
        <v>10496</v>
      </c>
      <c r="AJ40" s="13"/>
      <c r="AK40" s="19"/>
      <c r="AL40" s="19" t="str">
        <f>IFERROR(VLOOKUP(tbl_ues[[#This Row],[Id_UE]],'[1]Directorio v.02'!$H$3:$U$3089,11,FALSE),"")</f>
        <v/>
      </c>
      <c r="AM40" s="19" t="str">
        <f>IFERROR(VLOOKUP(tbl_ues[[#This Row],[Id_UE]],'[1]Directorio v.02'!$H$3:$U$3089,12,FALSE),"")</f>
        <v/>
      </c>
      <c r="AN40" s="52" t="str">
        <f>IFERROR(VLOOKUP(tbl_ues[[#This Row],[Id_UE]],'[1]Directorio v.02'!$H$3:$U$3089,13,FALSE),"")</f>
        <v/>
      </c>
      <c r="AO40" s="19" t="str">
        <f>IFERROR(VLOOKUP(tbl_ues[[#This Row],[Id_UE]],'[1]Directorio v.02'!$H$3:$U$3089,14,FALSE),"")</f>
        <v/>
      </c>
      <c r="AP40" s="21" t="e">
        <f>VLOOKUP(H40,#REF!,7,0)</f>
        <v>#REF!</v>
      </c>
      <c r="AQ40" s="9" t="e">
        <f>VLOOKUP(H40,#REF!,9,0)</f>
        <v>#REF!</v>
      </c>
      <c r="AR40" s="9" t="e">
        <f>VLOOKUP(H40,#REF!,15,0)</f>
        <v>#REF!</v>
      </c>
      <c r="AS40" s="9" t="e">
        <f>VLOOKUP(H40,#REF!,16,0)</f>
        <v>#REF!</v>
      </c>
      <c r="AT40" s="9" t="e">
        <f>VLOOKUP(H40,#REF!,17,0)</f>
        <v>#REF!</v>
      </c>
      <c r="AU40" s="9" t="e">
        <f>VLOOKUP(H40,#REF!,18,0)</f>
        <v>#REF!</v>
      </c>
      <c r="AV40" s="9" t="e">
        <f>VLOOKUP(H40,#REF!,19,0)</f>
        <v>#REF!</v>
      </c>
      <c r="AW40" s="9" t="e">
        <f>VLOOKUP(H40,#REF!,20,0)</f>
        <v>#REF!</v>
      </c>
      <c r="AX40" s="9" t="e">
        <f>VLOOKUP(H40,#REF!,22,0)</f>
        <v>#REF!</v>
      </c>
      <c r="AY40" s="9" t="e">
        <f>VLOOKUP(H40,#REF!,23,0)</f>
        <v>#REF!</v>
      </c>
      <c r="AZ40" s="9" t="e">
        <f>VLOOKUP(H40,#REF!,24,0)</f>
        <v>#REF!</v>
      </c>
      <c r="BA40" s="9" t="e">
        <f>VLOOKUP(H40,#REF!,25,0)</f>
        <v>#REF!</v>
      </c>
      <c r="BB40" s="9" t="e">
        <f>VLOOKUP(H40,#REF!,26,0)</f>
        <v>#REF!</v>
      </c>
      <c r="BC40" s="9" t="e">
        <f>VLOOKUP(H40,#REF!,27,0)</f>
        <v>#REF!</v>
      </c>
      <c r="BD40" s="9" t="e">
        <f>VLOOKUP(H40,#REF!,29,0)</f>
        <v>#REF!</v>
      </c>
      <c r="BE40" s="9" t="e">
        <f>VLOOKUP(H40,#REF!,30,0)</f>
        <v>#REF!</v>
      </c>
      <c r="BF40" s="9" t="e">
        <f>VLOOKUP(H40,#REF!,31,0)</f>
        <v>#REF!</v>
      </c>
      <c r="BG40" s="9" t="e">
        <f>VLOOKUP(H40,#REF!,32,0)</f>
        <v>#REF!</v>
      </c>
      <c r="BH40" s="9" t="e">
        <f>VLOOKUP(H40,#REF!,33,0)</f>
        <v>#REF!</v>
      </c>
      <c r="BI40" s="9" t="e">
        <f>VLOOKUP(H40,#REF!,34,0)</f>
        <v>#REF!</v>
      </c>
      <c r="BJ40" s="9" t="e">
        <f>VLOOKUP(H40,#REF!,36,0)</f>
        <v>#REF!</v>
      </c>
      <c r="BK40" s="9" t="e">
        <f>VLOOKUP(H40,#REF!,37,0)</f>
        <v>#REF!</v>
      </c>
      <c r="BL40" s="22" t="e">
        <f>VLOOKUP(H40,#REF!,44,0)</f>
        <v>#REF!</v>
      </c>
      <c r="BM40" s="22" t="e">
        <f>VLOOKUP(H40,#REF!,45,0)</f>
        <v>#REF!</v>
      </c>
      <c r="BN40" s="22" t="e">
        <f>VLOOKUP(H40,#REF!,46,0)</f>
        <v>#REF!</v>
      </c>
      <c r="BO40" s="22" t="e">
        <f>VLOOKUP(H40,#REF!,47,0)</f>
        <v>#REF!</v>
      </c>
      <c r="BP40" s="22" t="e">
        <f>VLOOKUP(H40,#REF!,48,0)</f>
        <v>#REF!</v>
      </c>
      <c r="BQ40" s="9"/>
      <c r="BR40" s="9"/>
      <c r="BS40" s="9"/>
    </row>
    <row r="41" spans="1:71" ht="14.5" x14ac:dyDescent="0.35">
      <c r="A41" s="16" t="s">
        <v>10510</v>
      </c>
      <c r="B41" s="16" t="s">
        <v>10510</v>
      </c>
      <c r="C41" s="16" t="s">
        <v>10511</v>
      </c>
      <c r="D41" s="7" t="s">
        <v>1921</v>
      </c>
      <c r="E41" s="4" t="s">
        <v>150</v>
      </c>
      <c r="F41" s="4">
        <v>350042</v>
      </c>
      <c r="G41" s="4" t="s">
        <v>10521</v>
      </c>
      <c r="H41" s="53">
        <v>350042</v>
      </c>
      <c r="I41" s="4" t="s">
        <v>10521</v>
      </c>
      <c r="J41" s="7" t="s">
        <v>10409</v>
      </c>
      <c r="K41" s="4" t="s">
        <v>72</v>
      </c>
      <c r="L41" s="4">
        <v>1</v>
      </c>
      <c r="M41" s="4" t="s">
        <v>73</v>
      </c>
      <c r="N41" s="4">
        <v>5</v>
      </c>
      <c r="O41" s="4" t="s">
        <v>439</v>
      </c>
      <c r="Q41" s="8" t="s">
        <v>10474</v>
      </c>
      <c r="R41" s="9" t="s">
        <v>10474</v>
      </c>
      <c r="S41" s="17"/>
      <c r="T41" s="17"/>
      <c r="U41" s="9"/>
      <c r="V41" s="18"/>
      <c r="W41" s="18" t="str">
        <f>IFERROR(VLOOKUP(H41,'IT PEI'!$X$2:$X$5647,1,0),"...")</f>
        <v>...</v>
      </c>
      <c r="X41" s="19" t="str">
        <f>_xlfn.XLOOKUP(H41,'IT PEI'!X$2:X$5647,'IT PEI'!E$2:E$5647,"...",2,-1)</f>
        <v>...</v>
      </c>
      <c r="Y41" s="19" t="str">
        <f>_xlfn.XLOOKUP(H41,'IT PEI'!X$2:X$5647,'IT PEI'!G$2:G$5647,"...",2,-1)</f>
        <v>...</v>
      </c>
      <c r="Z41" s="19" t="str">
        <f>_xlfn.XLOOKUP(H41,'IT PEI'!X$2:X$5647,'IT PEI'!F$2:F$5647,"...",2,-1)</f>
        <v>...</v>
      </c>
      <c r="AA41" s="19" t="str">
        <f>_xlfn.XLOOKUP(H41,'IT PEI'!X$2:X$5647,'IT PEI'!H$2:H$5647,"...",2,-1)</f>
        <v>...</v>
      </c>
      <c r="AB41" s="19" t="str">
        <f>_xlfn.XLOOKUP(H41,'IT PEI'!X$2:X$5647,'IT PEI'!O$2:O$5647,"...",2,-1)</f>
        <v>...</v>
      </c>
      <c r="AC41" s="20" t="str">
        <f>_xlfn.XLOOKUP(H41,'IT PEI'!X$2:X$5647,'IT PEI'!P$2:P$5647,"...",2,-1)</f>
        <v>...</v>
      </c>
      <c r="AD41" s="19" t="str">
        <f>_xlfn.XLOOKUP(H41,'IT PEI'!X$2:X$5647,'IT PEI'!Q$2:Q$5647,"...",2,-1)</f>
        <v>...</v>
      </c>
      <c r="AE41" s="19" t="str">
        <f t="shared" si="4"/>
        <v>No</v>
      </c>
      <c r="AF41" s="18">
        <f t="shared" si="1"/>
        <v>0</v>
      </c>
      <c r="AG41" s="18">
        <f t="shared" si="5"/>
        <v>1</v>
      </c>
      <c r="AH41" s="18">
        <f t="shared" si="3"/>
        <v>0</v>
      </c>
      <c r="AI41" s="19" t="s">
        <v>10496</v>
      </c>
      <c r="AJ41" s="13"/>
      <c r="AK41" s="19"/>
      <c r="AL41" s="19" t="str">
        <f>IFERROR(VLOOKUP(tbl_ues[[#This Row],[Id_UE]],'[1]Directorio v.02'!$H$3:$U$3089,11,FALSE),"")</f>
        <v/>
      </c>
      <c r="AM41" s="19" t="str">
        <f>IFERROR(VLOOKUP(tbl_ues[[#This Row],[Id_UE]],'[1]Directorio v.02'!$H$3:$U$3089,12,FALSE),"")</f>
        <v/>
      </c>
      <c r="AN41" s="52" t="str">
        <f>IFERROR(VLOOKUP(tbl_ues[[#This Row],[Id_UE]],'[1]Directorio v.02'!$H$3:$U$3089,13,FALSE),"")</f>
        <v/>
      </c>
      <c r="AO41" s="19" t="str">
        <f>IFERROR(VLOOKUP(tbl_ues[[#This Row],[Id_UE]],'[1]Directorio v.02'!$H$3:$U$3089,14,FALSE),"")</f>
        <v/>
      </c>
      <c r="AP41" s="21" t="e">
        <f>VLOOKUP(H41,#REF!,7,0)</f>
        <v>#REF!</v>
      </c>
      <c r="AQ41" s="9" t="e">
        <f>VLOOKUP(H41,#REF!,9,0)</f>
        <v>#REF!</v>
      </c>
      <c r="AR41" s="9" t="e">
        <f>VLOOKUP(H41,#REF!,15,0)</f>
        <v>#REF!</v>
      </c>
      <c r="AS41" s="9" t="e">
        <f>VLOOKUP(H41,#REF!,16,0)</f>
        <v>#REF!</v>
      </c>
      <c r="AT41" s="9" t="e">
        <f>VLOOKUP(H41,#REF!,17,0)</f>
        <v>#REF!</v>
      </c>
      <c r="AU41" s="9" t="e">
        <f>VLOOKUP(H41,#REF!,18,0)</f>
        <v>#REF!</v>
      </c>
      <c r="AV41" s="9" t="e">
        <f>VLOOKUP(H41,#REF!,19,0)</f>
        <v>#REF!</v>
      </c>
      <c r="AW41" s="9" t="e">
        <f>VLOOKUP(H41,#REF!,20,0)</f>
        <v>#REF!</v>
      </c>
      <c r="AX41" s="9" t="e">
        <f>VLOOKUP(H41,#REF!,22,0)</f>
        <v>#REF!</v>
      </c>
      <c r="AY41" s="9" t="e">
        <f>VLOOKUP(H41,#REF!,23,0)</f>
        <v>#REF!</v>
      </c>
      <c r="AZ41" s="9" t="e">
        <f>VLOOKUP(H41,#REF!,24,0)</f>
        <v>#REF!</v>
      </c>
      <c r="BA41" s="9" t="e">
        <f>VLOOKUP(H41,#REF!,25,0)</f>
        <v>#REF!</v>
      </c>
      <c r="BB41" s="9" t="e">
        <f>VLOOKUP(H41,#REF!,26,0)</f>
        <v>#REF!</v>
      </c>
      <c r="BC41" s="9" t="e">
        <f>VLOOKUP(H41,#REF!,27,0)</f>
        <v>#REF!</v>
      </c>
      <c r="BD41" s="9" t="e">
        <f>VLOOKUP(H41,#REF!,29,0)</f>
        <v>#REF!</v>
      </c>
      <c r="BE41" s="9" t="e">
        <f>VLOOKUP(H41,#REF!,30,0)</f>
        <v>#REF!</v>
      </c>
      <c r="BF41" s="9" t="e">
        <f>VLOOKUP(H41,#REF!,31,0)</f>
        <v>#REF!</v>
      </c>
      <c r="BG41" s="9" t="e">
        <f>VLOOKUP(H41,#REF!,32,0)</f>
        <v>#REF!</v>
      </c>
      <c r="BH41" s="9" t="e">
        <f>VLOOKUP(H41,#REF!,33,0)</f>
        <v>#REF!</v>
      </c>
      <c r="BI41" s="9" t="e">
        <f>VLOOKUP(H41,#REF!,34,0)</f>
        <v>#REF!</v>
      </c>
      <c r="BJ41" s="9" t="e">
        <f>VLOOKUP(H41,#REF!,36,0)</f>
        <v>#REF!</v>
      </c>
      <c r="BK41" s="9" t="e">
        <f>VLOOKUP(H41,#REF!,37,0)</f>
        <v>#REF!</v>
      </c>
      <c r="BL41" s="22" t="e">
        <f>VLOOKUP(H41,#REF!,44,0)</f>
        <v>#REF!</v>
      </c>
      <c r="BM41" s="22" t="e">
        <f>VLOOKUP(H41,#REF!,45,0)</f>
        <v>#REF!</v>
      </c>
      <c r="BN41" s="22" t="e">
        <f>VLOOKUP(H41,#REF!,46,0)</f>
        <v>#REF!</v>
      </c>
      <c r="BO41" s="22" t="e">
        <f>VLOOKUP(H41,#REF!,47,0)</f>
        <v>#REF!</v>
      </c>
      <c r="BP41" s="22" t="e">
        <f>VLOOKUP(H41,#REF!,48,0)</f>
        <v>#REF!</v>
      </c>
      <c r="BQ41" s="9"/>
      <c r="BR41" s="9"/>
      <c r="BS41" s="9"/>
    </row>
    <row r="42" spans="1:71" ht="14.5" x14ac:dyDescent="0.35">
      <c r="A42" s="16" t="s">
        <v>10510</v>
      </c>
      <c r="B42" s="16" t="s">
        <v>10510</v>
      </c>
      <c r="C42" s="16" t="s">
        <v>10511</v>
      </c>
      <c r="D42" s="7" t="s">
        <v>1921</v>
      </c>
      <c r="E42" s="4" t="s">
        <v>150</v>
      </c>
      <c r="F42" s="4">
        <v>350041</v>
      </c>
      <c r="G42" s="4" t="s">
        <v>10522</v>
      </c>
      <c r="H42" s="53">
        <v>350041</v>
      </c>
      <c r="I42" s="4" t="s">
        <v>10522</v>
      </c>
      <c r="J42" s="7">
        <v>12</v>
      </c>
      <c r="K42" s="4" t="s">
        <v>83</v>
      </c>
      <c r="L42" s="4">
        <v>4</v>
      </c>
      <c r="M42" s="4" t="s">
        <v>2670</v>
      </c>
      <c r="N42" s="4">
        <v>22</v>
      </c>
      <c r="O42" s="4" t="s">
        <v>9104</v>
      </c>
      <c r="Q42" s="8" t="s">
        <v>10474</v>
      </c>
      <c r="R42" s="9" t="s">
        <v>10474</v>
      </c>
      <c r="S42" s="17"/>
      <c r="T42" s="17"/>
      <c r="U42" s="9"/>
      <c r="V42" s="18"/>
      <c r="W42" s="18" t="str">
        <f>IFERROR(VLOOKUP(H42,'IT PEI'!$X$2:$X$5647,1,0),"...")</f>
        <v>...</v>
      </c>
      <c r="X42" s="19" t="str">
        <f>_xlfn.XLOOKUP(H42,'IT PEI'!X$2:X$5647,'IT PEI'!E$2:E$5647,"...",2,-1)</f>
        <v>...</v>
      </c>
      <c r="Y42" s="19" t="str">
        <f>_xlfn.XLOOKUP(H42,'IT PEI'!X$2:X$5647,'IT PEI'!G$2:G$5647,"...",2,-1)</f>
        <v>...</v>
      </c>
      <c r="Z42" s="19" t="str">
        <f>_xlfn.XLOOKUP(H42,'IT PEI'!X$2:X$5647,'IT PEI'!F$2:F$5647,"...",2,-1)</f>
        <v>...</v>
      </c>
      <c r="AA42" s="19" t="str">
        <f>_xlfn.XLOOKUP(H42,'IT PEI'!X$2:X$5647,'IT PEI'!H$2:H$5647,"...",2,-1)</f>
        <v>...</v>
      </c>
      <c r="AB42" s="19" t="str">
        <f>_xlfn.XLOOKUP(H42,'IT PEI'!X$2:X$5647,'IT PEI'!O$2:O$5647,"...",2,-1)</f>
        <v>...</v>
      </c>
      <c r="AC42" s="20" t="str">
        <f>_xlfn.XLOOKUP(H42,'IT PEI'!X$2:X$5647,'IT PEI'!P$2:P$5647,"...",2,-1)</f>
        <v>...</v>
      </c>
      <c r="AD42" s="19" t="str">
        <f>_xlfn.XLOOKUP(H42,'IT PEI'!X$2:X$5647,'IT PEI'!Q$2:Q$5647,"...",2,-1)</f>
        <v>...</v>
      </c>
      <c r="AE42" s="19" t="str">
        <f t="shared" si="4"/>
        <v>No</v>
      </c>
      <c r="AF42" s="18">
        <f t="shared" si="1"/>
        <v>0</v>
      </c>
      <c r="AG42" s="18">
        <f t="shared" si="5"/>
        <v>1</v>
      </c>
      <c r="AH42" s="18">
        <f t="shared" si="3"/>
        <v>0</v>
      </c>
      <c r="AI42" s="19" t="s">
        <v>10496</v>
      </c>
      <c r="AJ42" s="13"/>
      <c r="AK42" s="19"/>
      <c r="AL42" s="19" t="str">
        <f>IFERROR(VLOOKUP(tbl_ues[[#This Row],[Id_UE]],'[1]Directorio v.02'!$H$3:$U$3089,11,FALSE),"")</f>
        <v/>
      </c>
      <c r="AM42" s="19" t="str">
        <f>IFERROR(VLOOKUP(tbl_ues[[#This Row],[Id_UE]],'[1]Directorio v.02'!$H$3:$U$3089,12,FALSE),"")</f>
        <v/>
      </c>
      <c r="AN42" s="52" t="str">
        <f>IFERROR(VLOOKUP(tbl_ues[[#This Row],[Id_UE]],'[1]Directorio v.02'!$H$3:$U$3089,13,FALSE),"")</f>
        <v/>
      </c>
      <c r="AO42" s="19" t="str">
        <f>IFERROR(VLOOKUP(tbl_ues[[#This Row],[Id_UE]],'[1]Directorio v.02'!$H$3:$U$3089,14,FALSE),"")</f>
        <v/>
      </c>
      <c r="AP42" s="21" t="e">
        <f>VLOOKUP(H42,#REF!,7,0)</f>
        <v>#REF!</v>
      </c>
      <c r="AQ42" s="9" t="e">
        <f>VLOOKUP(H42,#REF!,9,0)</f>
        <v>#REF!</v>
      </c>
      <c r="AR42" s="9" t="e">
        <f>VLOOKUP(H42,#REF!,15,0)</f>
        <v>#REF!</v>
      </c>
      <c r="AS42" s="9" t="e">
        <f>VLOOKUP(H42,#REF!,16,0)</f>
        <v>#REF!</v>
      </c>
      <c r="AT42" s="9" t="e">
        <f>VLOOKUP(H42,#REF!,17,0)</f>
        <v>#REF!</v>
      </c>
      <c r="AU42" s="9" t="e">
        <f>VLOOKUP(H42,#REF!,18,0)</f>
        <v>#REF!</v>
      </c>
      <c r="AV42" s="9" t="e">
        <f>VLOOKUP(H42,#REF!,19,0)</f>
        <v>#REF!</v>
      </c>
      <c r="AW42" s="9" t="e">
        <f>VLOOKUP(H42,#REF!,20,0)</f>
        <v>#REF!</v>
      </c>
      <c r="AX42" s="9" t="e">
        <f>VLOOKUP(H42,#REF!,22,0)</f>
        <v>#REF!</v>
      </c>
      <c r="AY42" s="9" t="e">
        <f>VLOOKUP(H42,#REF!,23,0)</f>
        <v>#REF!</v>
      </c>
      <c r="AZ42" s="9" t="e">
        <f>VLOOKUP(H42,#REF!,24,0)</f>
        <v>#REF!</v>
      </c>
      <c r="BA42" s="9" t="e">
        <f>VLOOKUP(H42,#REF!,25,0)</f>
        <v>#REF!</v>
      </c>
      <c r="BB42" s="9" t="e">
        <f>VLOOKUP(H42,#REF!,26,0)</f>
        <v>#REF!</v>
      </c>
      <c r="BC42" s="9" t="e">
        <f>VLOOKUP(H42,#REF!,27,0)</f>
        <v>#REF!</v>
      </c>
      <c r="BD42" s="9" t="e">
        <f>VLOOKUP(H42,#REF!,29,0)</f>
        <v>#REF!</v>
      </c>
      <c r="BE42" s="9" t="e">
        <f>VLOOKUP(H42,#REF!,30,0)</f>
        <v>#REF!</v>
      </c>
      <c r="BF42" s="9" t="e">
        <f>VLOOKUP(H42,#REF!,31,0)</f>
        <v>#REF!</v>
      </c>
      <c r="BG42" s="9" t="e">
        <f>VLOOKUP(H42,#REF!,32,0)</f>
        <v>#REF!</v>
      </c>
      <c r="BH42" s="9" t="e">
        <f>VLOOKUP(H42,#REF!,33,0)</f>
        <v>#REF!</v>
      </c>
      <c r="BI42" s="9" t="e">
        <f>VLOOKUP(H42,#REF!,34,0)</f>
        <v>#REF!</v>
      </c>
      <c r="BJ42" s="9" t="e">
        <f>VLOOKUP(H42,#REF!,36,0)</f>
        <v>#REF!</v>
      </c>
      <c r="BK42" s="9" t="e">
        <f>VLOOKUP(H42,#REF!,37,0)</f>
        <v>#REF!</v>
      </c>
      <c r="BL42" s="22" t="e">
        <f>VLOOKUP(H42,#REF!,44,0)</f>
        <v>#REF!</v>
      </c>
      <c r="BM42" s="22" t="e">
        <f>VLOOKUP(H42,#REF!,45,0)</f>
        <v>#REF!</v>
      </c>
      <c r="BN42" s="22" t="e">
        <f>VLOOKUP(H42,#REF!,46,0)</f>
        <v>#REF!</v>
      </c>
      <c r="BO42" s="22" t="e">
        <f>VLOOKUP(H42,#REF!,47,0)</f>
        <v>#REF!</v>
      </c>
      <c r="BP42" s="22" t="e">
        <f>VLOOKUP(H42,#REF!,48,0)</f>
        <v>#REF!</v>
      </c>
      <c r="BQ42" s="9"/>
      <c r="BR42" s="9"/>
      <c r="BS42" s="9"/>
    </row>
    <row r="43" spans="1:71" ht="14.5" x14ac:dyDescent="0.35">
      <c r="A43" s="16" t="s">
        <v>10510</v>
      </c>
      <c r="B43" s="16" t="s">
        <v>10510</v>
      </c>
      <c r="C43" s="16" t="s">
        <v>10511</v>
      </c>
      <c r="D43" s="7" t="s">
        <v>1921</v>
      </c>
      <c r="E43" s="4" t="s">
        <v>150</v>
      </c>
      <c r="F43" s="4">
        <v>350040</v>
      </c>
      <c r="G43" s="4" t="s">
        <v>10523</v>
      </c>
      <c r="H43" s="53">
        <v>350040</v>
      </c>
      <c r="I43" s="4" t="s">
        <v>10523</v>
      </c>
      <c r="J43" s="7">
        <v>20</v>
      </c>
      <c r="K43" s="4" t="s">
        <v>324</v>
      </c>
      <c r="L43" s="4">
        <v>2</v>
      </c>
      <c r="M43" s="4" t="s">
        <v>4299</v>
      </c>
      <c r="N43" s="4">
        <v>5</v>
      </c>
      <c r="O43" s="4" t="s">
        <v>6453</v>
      </c>
      <c r="Q43" s="8" t="s">
        <v>10474</v>
      </c>
      <c r="R43" s="9" t="s">
        <v>10474</v>
      </c>
      <c r="S43" s="17"/>
      <c r="T43" s="17"/>
      <c r="U43" s="9"/>
      <c r="V43" s="18"/>
      <c r="W43" s="18" t="str">
        <f>IFERROR(VLOOKUP(H43,'IT PEI'!$X$2:$X$5647,1,0),"...")</f>
        <v>...</v>
      </c>
      <c r="X43" s="19" t="str">
        <f>_xlfn.XLOOKUP(H43,'IT PEI'!X$2:X$5647,'IT PEI'!E$2:E$5647,"...",2,-1)</f>
        <v>...</v>
      </c>
      <c r="Y43" s="19" t="str">
        <f>_xlfn.XLOOKUP(H43,'IT PEI'!X$2:X$5647,'IT PEI'!G$2:G$5647,"...",2,-1)</f>
        <v>...</v>
      </c>
      <c r="Z43" s="19" t="str">
        <f>_xlfn.XLOOKUP(H43,'IT PEI'!X$2:X$5647,'IT PEI'!F$2:F$5647,"...",2,-1)</f>
        <v>...</v>
      </c>
      <c r="AA43" s="19" t="str">
        <f>_xlfn.XLOOKUP(H43,'IT PEI'!X$2:X$5647,'IT PEI'!H$2:H$5647,"...",2,-1)</f>
        <v>...</v>
      </c>
      <c r="AB43" s="19" t="str">
        <f>_xlfn.XLOOKUP(H43,'IT PEI'!X$2:X$5647,'IT PEI'!O$2:O$5647,"...",2,-1)</f>
        <v>...</v>
      </c>
      <c r="AC43" s="20" t="str">
        <f>_xlfn.XLOOKUP(H43,'IT PEI'!X$2:X$5647,'IT PEI'!P$2:P$5647,"...",2,-1)</f>
        <v>...</v>
      </c>
      <c r="AD43" s="19" t="str">
        <f>_xlfn.XLOOKUP(H43,'IT PEI'!X$2:X$5647,'IT PEI'!Q$2:Q$5647,"...",2,-1)</f>
        <v>...</v>
      </c>
      <c r="AE43" s="19" t="str">
        <f t="shared" si="4"/>
        <v>No</v>
      </c>
      <c r="AF43" s="18">
        <f t="shared" si="1"/>
        <v>0</v>
      </c>
      <c r="AG43" s="18">
        <f t="shared" si="5"/>
        <v>1</v>
      </c>
      <c r="AH43" s="18">
        <f t="shared" si="3"/>
        <v>0</v>
      </c>
      <c r="AI43" s="19" t="s">
        <v>10496</v>
      </c>
      <c r="AJ43" s="13"/>
      <c r="AK43" s="19"/>
      <c r="AL43" s="19" t="str">
        <f>IFERROR(VLOOKUP(tbl_ues[[#This Row],[Id_UE]],'[1]Directorio v.02'!$H$3:$U$3089,11,FALSE),"")</f>
        <v/>
      </c>
      <c r="AM43" s="19" t="str">
        <f>IFERROR(VLOOKUP(tbl_ues[[#This Row],[Id_UE]],'[1]Directorio v.02'!$H$3:$U$3089,12,FALSE),"")</f>
        <v/>
      </c>
      <c r="AN43" s="52" t="str">
        <f>IFERROR(VLOOKUP(tbl_ues[[#This Row],[Id_UE]],'[1]Directorio v.02'!$H$3:$U$3089,13,FALSE),"")</f>
        <v/>
      </c>
      <c r="AO43" s="19" t="str">
        <f>IFERROR(VLOOKUP(tbl_ues[[#This Row],[Id_UE]],'[1]Directorio v.02'!$H$3:$U$3089,14,FALSE),"")</f>
        <v/>
      </c>
      <c r="AP43" s="21" t="e">
        <f>VLOOKUP(H43,#REF!,7,0)</f>
        <v>#REF!</v>
      </c>
      <c r="AQ43" s="9" t="e">
        <f>VLOOKUP(H43,#REF!,9,0)</f>
        <v>#REF!</v>
      </c>
      <c r="AR43" s="9" t="e">
        <f>VLOOKUP(H43,#REF!,15,0)</f>
        <v>#REF!</v>
      </c>
      <c r="AS43" s="9" t="e">
        <f>VLOOKUP(H43,#REF!,16,0)</f>
        <v>#REF!</v>
      </c>
      <c r="AT43" s="9" t="e">
        <f>VLOOKUP(H43,#REF!,17,0)</f>
        <v>#REF!</v>
      </c>
      <c r="AU43" s="9" t="e">
        <f>VLOOKUP(H43,#REF!,18,0)</f>
        <v>#REF!</v>
      </c>
      <c r="AV43" s="9" t="e">
        <f>VLOOKUP(H43,#REF!,19,0)</f>
        <v>#REF!</v>
      </c>
      <c r="AW43" s="9" t="e">
        <f>VLOOKUP(H43,#REF!,20,0)</f>
        <v>#REF!</v>
      </c>
      <c r="AX43" s="9" t="e">
        <f>VLOOKUP(H43,#REF!,22,0)</f>
        <v>#REF!</v>
      </c>
      <c r="AY43" s="9" t="e">
        <f>VLOOKUP(H43,#REF!,23,0)</f>
        <v>#REF!</v>
      </c>
      <c r="AZ43" s="9" t="e">
        <f>VLOOKUP(H43,#REF!,24,0)</f>
        <v>#REF!</v>
      </c>
      <c r="BA43" s="9" t="e">
        <f>VLOOKUP(H43,#REF!,25,0)</f>
        <v>#REF!</v>
      </c>
      <c r="BB43" s="9" t="e">
        <f>VLOOKUP(H43,#REF!,26,0)</f>
        <v>#REF!</v>
      </c>
      <c r="BC43" s="9" t="e">
        <f>VLOOKUP(H43,#REF!,27,0)</f>
        <v>#REF!</v>
      </c>
      <c r="BD43" s="9" t="e">
        <f>VLOOKUP(H43,#REF!,29,0)</f>
        <v>#REF!</v>
      </c>
      <c r="BE43" s="9" t="e">
        <f>VLOOKUP(H43,#REF!,30,0)</f>
        <v>#REF!</v>
      </c>
      <c r="BF43" s="9" t="e">
        <f>VLOOKUP(H43,#REF!,31,0)</f>
        <v>#REF!</v>
      </c>
      <c r="BG43" s="9" t="e">
        <f>VLOOKUP(H43,#REF!,32,0)</f>
        <v>#REF!</v>
      </c>
      <c r="BH43" s="9" t="e">
        <f>VLOOKUP(H43,#REF!,33,0)</f>
        <v>#REF!</v>
      </c>
      <c r="BI43" s="9" t="e">
        <f>VLOOKUP(H43,#REF!,34,0)</f>
        <v>#REF!</v>
      </c>
      <c r="BJ43" s="9" t="e">
        <f>VLOOKUP(H43,#REF!,36,0)</f>
        <v>#REF!</v>
      </c>
      <c r="BK43" s="9" t="e">
        <f>VLOOKUP(H43,#REF!,37,0)</f>
        <v>#REF!</v>
      </c>
      <c r="BL43" s="22" t="e">
        <f>VLOOKUP(H43,#REF!,44,0)</f>
        <v>#REF!</v>
      </c>
      <c r="BM43" s="22" t="e">
        <f>VLOOKUP(H43,#REF!,45,0)</f>
        <v>#REF!</v>
      </c>
      <c r="BN43" s="22" t="e">
        <f>VLOOKUP(H43,#REF!,46,0)</f>
        <v>#REF!</v>
      </c>
      <c r="BO43" s="22" t="e">
        <f>VLOOKUP(H43,#REF!,47,0)</f>
        <v>#REF!</v>
      </c>
      <c r="BP43" s="22" t="e">
        <f>VLOOKUP(H43,#REF!,48,0)</f>
        <v>#REF!</v>
      </c>
      <c r="BQ43" s="9"/>
      <c r="BR43" s="9"/>
      <c r="BS43" s="9"/>
    </row>
    <row r="44" spans="1:71" ht="14.5" x14ac:dyDescent="0.35">
      <c r="A44" s="16" t="s">
        <v>10510</v>
      </c>
      <c r="B44" s="16" t="s">
        <v>10510</v>
      </c>
      <c r="C44" s="16" t="s">
        <v>10511</v>
      </c>
      <c r="D44" s="7" t="s">
        <v>1921</v>
      </c>
      <c r="E44" s="4" t="s">
        <v>150</v>
      </c>
      <c r="F44" s="4">
        <v>350039</v>
      </c>
      <c r="G44" s="4" t="s">
        <v>10524</v>
      </c>
      <c r="H44" s="53">
        <v>350039</v>
      </c>
      <c r="I44" s="4" t="s">
        <v>10524</v>
      </c>
      <c r="J44" s="7">
        <v>11</v>
      </c>
      <c r="K44" s="4" t="s">
        <v>310</v>
      </c>
      <c r="L44" s="4">
        <v>1</v>
      </c>
      <c r="M44" s="4" t="s">
        <v>310</v>
      </c>
      <c r="N44" s="4">
        <v>1</v>
      </c>
      <c r="O44" s="4" t="s">
        <v>310</v>
      </c>
      <c r="Q44" s="8" t="s">
        <v>10474</v>
      </c>
      <c r="R44" s="9" t="s">
        <v>10474</v>
      </c>
      <c r="S44" s="17"/>
      <c r="T44" s="17"/>
      <c r="U44" s="9"/>
      <c r="V44" s="18"/>
      <c r="W44" s="18" t="str">
        <f>IFERROR(VLOOKUP(H44,'IT PEI'!$X$2:$X$5647,1,0),"...")</f>
        <v>...</v>
      </c>
      <c r="X44" s="19" t="str">
        <f>_xlfn.XLOOKUP(H44,'IT PEI'!X$2:X$5647,'IT PEI'!E$2:E$5647,"...",2,-1)</f>
        <v>...</v>
      </c>
      <c r="Y44" s="19" t="str">
        <f>_xlfn.XLOOKUP(H44,'IT PEI'!X$2:X$5647,'IT PEI'!G$2:G$5647,"...",2,-1)</f>
        <v>...</v>
      </c>
      <c r="Z44" s="19" t="str">
        <f>_xlfn.XLOOKUP(H44,'IT PEI'!X$2:X$5647,'IT PEI'!F$2:F$5647,"...",2,-1)</f>
        <v>...</v>
      </c>
      <c r="AA44" s="19" t="str">
        <f>_xlfn.XLOOKUP(H44,'IT PEI'!X$2:X$5647,'IT PEI'!H$2:H$5647,"...",2,-1)</f>
        <v>...</v>
      </c>
      <c r="AB44" s="19" t="str">
        <f>_xlfn.XLOOKUP(H44,'IT PEI'!X$2:X$5647,'IT PEI'!O$2:O$5647,"...",2,-1)</f>
        <v>...</v>
      </c>
      <c r="AC44" s="20" t="str">
        <f>_xlfn.XLOOKUP(H44,'IT PEI'!X$2:X$5647,'IT PEI'!P$2:P$5647,"...",2,-1)</f>
        <v>...</v>
      </c>
      <c r="AD44" s="19" t="str">
        <f>_xlfn.XLOOKUP(H44,'IT PEI'!X$2:X$5647,'IT PEI'!Q$2:Q$5647,"...",2,-1)</f>
        <v>...</v>
      </c>
      <c r="AE44" s="19" t="str">
        <f t="shared" si="4"/>
        <v>No</v>
      </c>
      <c r="AF44" s="18">
        <f t="shared" si="1"/>
        <v>0</v>
      </c>
      <c r="AG44" s="18">
        <f t="shared" si="5"/>
        <v>1</v>
      </c>
      <c r="AH44" s="18">
        <f t="shared" si="3"/>
        <v>0</v>
      </c>
      <c r="AI44" s="19" t="s">
        <v>10496</v>
      </c>
      <c r="AJ44" s="13"/>
      <c r="AK44" s="19"/>
      <c r="AL44" s="19" t="str">
        <f>IFERROR(VLOOKUP(tbl_ues[[#This Row],[Id_UE]],'[1]Directorio v.02'!$H$3:$U$3089,11,FALSE),"")</f>
        <v/>
      </c>
      <c r="AM44" s="19" t="str">
        <f>IFERROR(VLOOKUP(tbl_ues[[#This Row],[Id_UE]],'[1]Directorio v.02'!$H$3:$U$3089,12,FALSE),"")</f>
        <v/>
      </c>
      <c r="AN44" s="52" t="str">
        <f>IFERROR(VLOOKUP(tbl_ues[[#This Row],[Id_UE]],'[1]Directorio v.02'!$H$3:$U$3089,13,FALSE),"")</f>
        <v/>
      </c>
      <c r="AO44" s="19" t="str">
        <f>IFERROR(VLOOKUP(tbl_ues[[#This Row],[Id_UE]],'[1]Directorio v.02'!$H$3:$U$3089,14,FALSE),"")</f>
        <v/>
      </c>
      <c r="AP44" s="21" t="e">
        <f>VLOOKUP(H44,#REF!,7,0)</f>
        <v>#REF!</v>
      </c>
      <c r="AQ44" s="9" t="e">
        <f>VLOOKUP(H44,#REF!,9,0)</f>
        <v>#REF!</v>
      </c>
      <c r="AR44" s="9" t="e">
        <f>VLOOKUP(H44,#REF!,15,0)</f>
        <v>#REF!</v>
      </c>
      <c r="AS44" s="9" t="e">
        <f>VLOOKUP(H44,#REF!,16,0)</f>
        <v>#REF!</v>
      </c>
      <c r="AT44" s="9" t="e">
        <f>VLOOKUP(H44,#REF!,17,0)</f>
        <v>#REF!</v>
      </c>
      <c r="AU44" s="9" t="e">
        <f>VLOOKUP(H44,#REF!,18,0)</f>
        <v>#REF!</v>
      </c>
      <c r="AV44" s="9" t="e">
        <f>VLOOKUP(H44,#REF!,19,0)</f>
        <v>#REF!</v>
      </c>
      <c r="AW44" s="9" t="e">
        <f>VLOOKUP(H44,#REF!,20,0)</f>
        <v>#REF!</v>
      </c>
      <c r="AX44" s="9" t="e">
        <f>VLOOKUP(H44,#REF!,22,0)</f>
        <v>#REF!</v>
      </c>
      <c r="AY44" s="9" t="e">
        <f>VLOOKUP(H44,#REF!,23,0)</f>
        <v>#REF!</v>
      </c>
      <c r="AZ44" s="9" t="e">
        <f>VLOOKUP(H44,#REF!,24,0)</f>
        <v>#REF!</v>
      </c>
      <c r="BA44" s="9" t="e">
        <f>VLOOKUP(H44,#REF!,25,0)</f>
        <v>#REF!</v>
      </c>
      <c r="BB44" s="9" t="e">
        <f>VLOOKUP(H44,#REF!,26,0)</f>
        <v>#REF!</v>
      </c>
      <c r="BC44" s="9" t="e">
        <f>VLOOKUP(H44,#REF!,27,0)</f>
        <v>#REF!</v>
      </c>
      <c r="BD44" s="9" t="e">
        <f>VLOOKUP(H44,#REF!,29,0)</f>
        <v>#REF!</v>
      </c>
      <c r="BE44" s="9" t="e">
        <f>VLOOKUP(H44,#REF!,30,0)</f>
        <v>#REF!</v>
      </c>
      <c r="BF44" s="9" t="e">
        <f>VLOOKUP(H44,#REF!,31,0)</f>
        <v>#REF!</v>
      </c>
      <c r="BG44" s="9" t="e">
        <f>VLOOKUP(H44,#REF!,32,0)</f>
        <v>#REF!</v>
      </c>
      <c r="BH44" s="9" t="e">
        <f>VLOOKUP(H44,#REF!,33,0)</f>
        <v>#REF!</v>
      </c>
      <c r="BI44" s="9" t="e">
        <f>VLOOKUP(H44,#REF!,34,0)</f>
        <v>#REF!</v>
      </c>
      <c r="BJ44" s="9" t="e">
        <f>VLOOKUP(H44,#REF!,36,0)</f>
        <v>#REF!</v>
      </c>
      <c r="BK44" s="9" t="e">
        <f>VLOOKUP(H44,#REF!,37,0)</f>
        <v>#REF!</v>
      </c>
      <c r="BL44" s="22" t="e">
        <f>VLOOKUP(H44,#REF!,44,0)</f>
        <v>#REF!</v>
      </c>
      <c r="BM44" s="22" t="e">
        <f>VLOOKUP(H44,#REF!,45,0)</f>
        <v>#REF!</v>
      </c>
      <c r="BN44" s="22" t="e">
        <f>VLOOKUP(H44,#REF!,46,0)</f>
        <v>#REF!</v>
      </c>
      <c r="BO44" s="22" t="e">
        <f>VLOOKUP(H44,#REF!,47,0)</f>
        <v>#REF!</v>
      </c>
      <c r="BP44" s="22" t="e">
        <f>VLOOKUP(H44,#REF!,48,0)</f>
        <v>#REF!</v>
      </c>
      <c r="BQ44" s="9"/>
      <c r="BR44" s="9"/>
      <c r="BS44" s="9"/>
    </row>
    <row r="45" spans="1:71" ht="14.5" x14ac:dyDescent="0.35">
      <c r="A45" s="16" t="s">
        <v>10510</v>
      </c>
      <c r="B45" s="16" t="s">
        <v>10510</v>
      </c>
      <c r="C45" s="16" t="s">
        <v>10511</v>
      </c>
      <c r="D45" s="7" t="s">
        <v>1921</v>
      </c>
      <c r="E45" s="4" t="s">
        <v>150</v>
      </c>
      <c r="F45" s="4">
        <v>350037</v>
      </c>
      <c r="G45" s="4" t="s">
        <v>10525</v>
      </c>
      <c r="H45" s="53">
        <v>350037</v>
      </c>
      <c r="I45" s="4" t="s">
        <v>10525</v>
      </c>
      <c r="J45" s="7">
        <v>15</v>
      </c>
      <c r="K45" s="4" t="s">
        <v>43</v>
      </c>
      <c r="L45" s="4">
        <v>1</v>
      </c>
      <c r="M45" s="4" t="s">
        <v>43</v>
      </c>
      <c r="N45" s="4">
        <v>15</v>
      </c>
      <c r="O45" s="4" t="s">
        <v>340</v>
      </c>
      <c r="Q45" s="8" t="s">
        <v>10474</v>
      </c>
      <c r="R45" s="9" t="s">
        <v>10474</v>
      </c>
      <c r="S45" s="17"/>
      <c r="T45" s="17"/>
      <c r="U45" s="9"/>
      <c r="V45" s="18"/>
      <c r="W45" s="18" t="str">
        <f>IFERROR(VLOOKUP(H45,'IT PEI'!$X$2:$X$5647,1,0),"...")</f>
        <v>...</v>
      </c>
      <c r="X45" s="19" t="str">
        <f>_xlfn.XLOOKUP(H45,'IT PEI'!X$2:X$5647,'IT PEI'!E$2:E$5647,"...",2,-1)</f>
        <v>...</v>
      </c>
      <c r="Y45" s="19" t="str">
        <f>_xlfn.XLOOKUP(H45,'IT PEI'!X$2:X$5647,'IT PEI'!G$2:G$5647,"...",2,-1)</f>
        <v>...</v>
      </c>
      <c r="Z45" s="19" t="str">
        <f>_xlfn.XLOOKUP(H45,'IT PEI'!X$2:X$5647,'IT PEI'!F$2:F$5647,"...",2,-1)</f>
        <v>...</v>
      </c>
      <c r="AA45" s="19" t="str">
        <f>_xlfn.XLOOKUP(H45,'IT PEI'!X$2:X$5647,'IT PEI'!H$2:H$5647,"...",2,-1)</f>
        <v>...</v>
      </c>
      <c r="AB45" s="19" t="str">
        <f>_xlfn.XLOOKUP(H45,'IT PEI'!X$2:X$5647,'IT PEI'!O$2:O$5647,"...",2,-1)</f>
        <v>...</v>
      </c>
      <c r="AC45" s="20" t="str">
        <f>_xlfn.XLOOKUP(H45,'IT PEI'!X$2:X$5647,'IT PEI'!P$2:P$5647,"...",2,-1)</f>
        <v>...</v>
      </c>
      <c r="AD45" s="19" t="str">
        <f>_xlfn.XLOOKUP(H45,'IT PEI'!X$2:X$5647,'IT PEI'!Q$2:Q$5647,"...",2,-1)</f>
        <v>...</v>
      </c>
      <c r="AE45" s="19" t="str">
        <f t="shared" si="4"/>
        <v>No</v>
      </c>
      <c r="AF45" s="18">
        <f t="shared" si="1"/>
        <v>0</v>
      </c>
      <c r="AG45" s="18">
        <f t="shared" si="5"/>
        <v>1</v>
      </c>
      <c r="AH45" s="18">
        <f t="shared" si="3"/>
        <v>0</v>
      </c>
      <c r="AI45" s="19" t="s">
        <v>10496</v>
      </c>
      <c r="AJ45" s="13"/>
      <c r="AK45" s="19"/>
      <c r="AL45" s="19" t="str">
        <f>IFERROR(VLOOKUP(tbl_ues[[#This Row],[Id_UE]],'[1]Directorio v.02'!$H$3:$U$3089,11,FALSE),"")</f>
        <v/>
      </c>
      <c r="AM45" s="19" t="str">
        <f>IFERROR(VLOOKUP(tbl_ues[[#This Row],[Id_UE]],'[1]Directorio v.02'!$H$3:$U$3089,12,FALSE),"")</f>
        <v/>
      </c>
      <c r="AN45" s="52" t="str">
        <f>IFERROR(VLOOKUP(tbl_ues[[#This Row],[Id_UE]],'[1]Directorio v.02'!$H$3:$U$3089,13,FALSE),"")</f>
        <v/>
      </c>
      <c r="AO45" s="19" t="str">
        <f>IFERROR(VLOOKUP(tbl_ues[[#This Row],[Id_UE]],'[1]Directorio v.02'!$H$3:$U$3089,14,FALSE),"")</f>
        <v/>
      </c>
      <c r="AP45" s="21" t="e">
        <f>VLOOKUP(H45,#REF!,7,0)</f>
        <v>#REF!</v>
      </c>
      <c r="AQ45" s="9" t="e">
        <f>VLOOKUP(H45,#REF!,9,0)</f>
        <v>#REF!</v>
      </c>
      <c r="AR45" s="9" t="e">
        <f>VLOOKUP(H45,#REF!,15,0)</f>
        <v>#REF!</v>
      </c>
      <c r="AS45" s="9" t="e">
        <f>VLOOKUP(H45,#REF!,16,0)</f>
        <v>#REF!</v>
      </c>
      <c r="AT45" s="9" t="e">
        <f>VLOOKUP(H45,#REF!,17,0)</f>
        <v>#REF!</v>
      </c>
      <c r="AU45" s="9" t="e">
        <f>VLOOKUP(H45,#REF!,18,0)</f>
        <v>#REF!</v>
      </c>
      <c r="AV45" s="9" t="e">
        <f>VLOOKUP(H45,#REF!,19,0)</f>
        <v>#REF!</v>
      </c>
      <c r="AW45" s="9" t="e">
        <f>VLOOKUP(H45,#REF!,20,0)</f>
        <v>#REF!</v>
      </c>
      <c r="AX45" s="9" t="e">
        <f>VLOOKUP(H45,#REF!,22,0)</f>
        <v>#REF!</v>
      </c>
      <c r="AY45" s="9" t="e">
        <f>VLOOKUP(H45,#REF!,23,0)</f>
        <v>#REF!</v>
      </c>
      <c r="AZ45" s="9" t="e">
        <f>VLOOKUP(H45,#REF!,24,0)</f>
        <v>#REF!</v>
      </c>
      <c r="BA45" s="9" t="e">
        <f>VLOOKUP(H45,#REF!,25,0)</f>
        <v>#REF!</v>
      </c>
      <c r="BB45" s="9" t="e">
        <f>VLOOKUP(H45,#REF!,26,0)</f>
        <v>#REF!</v>
      </c>
      <c r="BC45" s="9" t="e">
        <f>VLOOKUP(H45,#REF!,27,0)</f>
        <v>#REF!</v>
      </c>
      <c r="BD45" s="9" t="e">
        <f>VLOOKUP(H45,#REF!,29,0)</f>
        <v>#REF!</v>
      </c>
      <c r="BE45" s="9" t="e">
        <f>VLOOKUP(H45,#REF!,30,0)</f>
        <v>#REF!</v>
      </c>
      <c r="BF45" s="9" t="e">
        <f>VLOOKUP(H45,#REF!,31,0)</f>
        <v>#REF!</v>
      </c>
      <c r="BG45" s="9" t="e">
        <f>VLOOKUP(H45,#REF!,32,0)</f>
        <v>#REF!</v>
      </c>
      <c r="BH45" s="9" t="e">
        <f>VLOOKUP(H45,#REF!,33,0)</f>
        <v>#REF!</v>
      </c>
      <c r="BI45" s="9" t="e">
        <f>VLOOKUP(H45,#REF!,34,0)</f>
        <v>#REF!</v>
      </c>
      <c r="BJ45" s="9" t="e">
        <f>VLOOKUP(H45,#REF!,36,0)</f>
        <v>#REF!</v>
      </c>
      <c r="BK45" s="9" t="e">
        <f>VLOOKUP(H45,#REF!,37,0)</f>
        <v>#REF!</v>
      </c>
      <c r="BL45" s="22" t="e">
        <f>VLOOKUP(H45,#REF!,44,0)</f>
        <v>#REF!</v>
      </c>
      <c r="BM45" s="22" t="e">
        <f>VLOOKUP(H45,#REF!,45,0)</f>
        <v>#REF!</v>
      </c>
      <c r="BN45" s="22" t="e">
        <f>VLOOKUP(H45,#REF!,46,0)</f>
        <v>#REF!</v>
      </c>
      <c r="BO45" s="22" t="e">
        <f>VLOOKUP(H45,#REF!,47,0)</f>
        <v>#REF!</v>
      </c>
      <c r="BP45" s="22" t="e">
        <f>VLOOKUP(H45,#REF!,48,0)</f>
        <v>#REF!</v>
      </c>
      <c r="BQ45" s="9"/>
      <c r="BR45" s="9"/>
      <c r="BS45" s="9"/>
    </row>
    <row r="46" spans="1:71" ht="14.5" x14ac:dyDescent="0.35">
      <c r="A46" s="16" t="s">
        <v>10510</v>
      </c>
      <c r="B46" s="16" t="s">
        <v>10510</v>
      </c>
      <c r="C46" s="16" t="s">
        <v>10511</v>
      </c>
      <c r="D46" s="7" t="s">
        <v>1921</v>
      </c>
      <c r="E46" s="4" t="s">
        <v>150</v>
      </c>
      <c r="F46" s="4">
        <v>350036</v>
      </c>
      <c r="G46" s="4" t="s">
        <v>10526</v>
      </c>
      <c r="H46" s="53">
        <v>350036</v>
      </c>
      <c r="I46" s="4" t="s">
        <v>10526</v>
      </c>
      <c r="J46" s="7">
        <v>15</v>
      </c>
      <c r="K46" s="4" t="s">
        <v>43</v>
      </c>
      <c r="L46" s="4">
        <v>1</v>
      </c>
      <c r="M46" s="4" t="s">
        <v>43</v>
      </c>
      <c r="N46" s="4">
        <v>18</v>
      </c>
      <c r="O46" s="4" t="s">
        <v>249</v>
      </c>
      <c r="Q46" s="8" t="s">
        <v>10474</v>
      </c>
      <c r="R46" s="9" t="s">
        <v>10474</v>
      </c>
      <c r="S46" s="17"/>
      <c r="T46" s="17"/>
      <c r="U46" s="9"/>
      <c r="V46" s="18"/>
      <c r="W46" s="18" t="str">
        <f>IFERROR(VLOOKUP(H46,'IT PEI'!$X$2:$X$5647,1,0),"...")</f>
        <v>...</v>
      </c>
      <c r="X46" s="19" t="str">
        <f>_xlfn.XLOOKUP(H46,'IT PEI'!X$2:X$5647,'IT PEI'!E$2:E$5647,"...",2,-1)</f>
        <v>...</v>
      </c>
      <c r="Y46" s="19" t="str">
        <f>_xlfn.XLOOKUP(H46,'IT PEI'!X$2:X$5647,'IT PEI'!G$2:G$5647,"...",2,-1)</f>
        <v>...</v>
      </c>
      <c r="Z46" s="19" t="str">
        <f>_xlfn.XLOOKUP(H46,'IT PEI'!X$2:X$5647,'IT PEI'!F$2:F$5647,"...",2,-1)</f>
        <v>...</v>
      </c>
      <c r="AA46" s="19" t="str">
        <f>_xlfn.XLOOKUP(H46,'IT PEI'!X$2:X$5647,'IT PEI'!H$2:H$5647,"...",2,-1)</f>
        <v>...</v>
      </c>
      <c r="AB46" s="19" t="str">
        <f>_xlfn.XLOOKUP(H46,'IT PEI'!X$2:X$5647,'IT PEI'!O$2:O$5647,"...",2,-1)</f>
        <v>...</v>
      </c>
      <c r="AC46" s="20" t="str">
        <f>_xlfn.XLOOKUP(H46,'IT PEI'!X$2:X$5647,'IT PEI'!P$2:P$5647,"...",2,-1)</f>
        <v>...</v>
      </c>
      <c r="AD46" s="19" t="str">
        <f>_xlfn.XLOOKUP(H46,'IT PEI'!X$2:X$5647,'IT PEI'!Q$2:Q$5647,"...",2,-1)</f>
        <v>...</v>
      </c>
      <c r="AE46" s="19" t="str">
        <f t="shared" si="4"/>
        <v>No</v>
      </c>
      <c r="AF46" s="18">
        <f t="shared" si="1"/>
        <v>0</v>
      </c>
      <c r="AG46" s="18">
        <f t="shared" si="5"/>
        <v>1</v>
      </c>
      <c r="AH46" s="18">
        <f t="shared" si="3"/>
        <v>0</v>
      </c>
      <c r="AI46" s="19" t="s">
        <v>10496</v>
      </c>
      <c r="AJ46" s="13"/>
      <c r="AK46" s="19"/>
      <c r="AL46" s="19" t="str">
        <f>IFERROR(VLOOKUP(tbl_ues[[#This Row],[Id_UE]],'[1]Directorio v.02'!$H$3:$U$3089,11,FALSE),"")</f>
        <v/>
      </c>
      <c r="AM46" s="19" t="str">
        <f>IFERROR(VLOOKUP(tbl_ues[[#This Row],[Id_UE]],'[1]Directorio v.02'!$H$3:$U$3089,12,FALSE),"")</f>
        <v/>
      </c>
      <c r="AN46" s="52" t="str">
        <f>IFERROR(VLOOKUP(tbl_ues[[#This Row],[Id_UE]],'[1]Directorio v.02'!$H$3:$U$3089,13,FALSE),"")</f>
        <v/>
      </c>
      <c r="AO46" s="19" t="str">
        <f>IFERROR(VLOOKUP(tbl_ues[[#This Row],[Id_UE]],'[1]Directorio v.02'!$H$3:$U$3089,14,FALSE),"")</f>
        <v/>
      </c>
      <c r="AP46" s="21" t="e">
        <f>VLOOKUP(H46,#REF!,7,0)</f>
        <v>#REF!</v>
      </c>
      <c r="AQ46" s="9" t="e">
        <f>VLOOKUP(H46,#REF!,9,0)</f>
        <v>#REF!</v>
      </c>
      <c r="AR46" s="9" t="e">
        <f>VLOOKUP(H46,#REF!,15,0)</f>
        <v>#REF!</v>
      </c>
      <c r="AS46" s="9" t="e">
        <f>VLOOKUP(H46,#REF!,16,0)</f>
        <v>#REF!</v>
      </c>
      <c r="AT46" s="9" t="e">
        <f>VLOOKUP(H46,#REF!,17,0)</f>
        <v>#REF!</v>
      </c>
      <c r="AU46" s="9" t="e">
        <f>VLOOKUP(H46,#REF!,18,0)</f>
        <v>#REF!</v>
      </c>
      <c r="AV46" s="9" t="e">
        <f>VLOOKUP(H46,#REF!,19,0)</f>
        <v>#REF!</v>
      </c>
      <c r="AW46" s="9" t="e">
        <f>VLOOKUP(H46,#REF!,20,0)</f>
        <v>#REF!</v>
      </c>
      <c r="AX46" s="9" t="e">
        <f>VLOOKUP(H46,#REF!,22,0)</f>
        <v>#REF!</v>
      </c>
      <c r="AY46" s="9" t="e">
        <f>VLOOKUP(H46,#REF!,23,0)</f>
        <v>#REF!</v>
      </c>
      <c r="AZ46" s="9" t="e">
        <f>VLOOKUP(H46,#REF!,24,0)</f>
        <v>#REF!</v>
      </c>
      <c r="BA46" s="9" t="e">
        <f>VLOOKUP(H46,#REF!,25,0)</f>
        <v>#REF!</v>
      </c>
      <c r="BB46" s="9" t="e">
        <f>VLOOKUP(H46,#REF!,26,0)</f>
        <v>#REF!</v>
      </c>
      <c r="BC46" s="9" t="e">
        <f>VLOOKUP(H46,#REF!,27,0)</f>
        <v>#REF!</v>
      </c>
      <c r="BD46" s="9" t="e">
        <f>VLOOKUP(H46,#REF!,29,0)</f>
        <v>#REF!</v>
      </c>
      <c r="BE46" s="9" t="e">
        <f>VLOOKUP(H46,#REF!,30,0)</f>
        <v>#REF!</v>
      </c>
      <c r="BF46" s="9" t="e">
        <f>VLOOKUP(H46,#REF!,31,0)</f>
        <v>#REF!</v>
      </c>
      <c r="BG46" s="9" t="e">
        <f>VLOOKUP(H46,#REF!,32,0)</f>
        <v>#REF!</v>
      </c>
      <c r="BH46" s="9" t="e">
        <f>VLOOKUP(H46,#REF!,33,0)</f>
        <v>#REF!</v>
      </c>
      <c r="BI46" s="9" t="e">
        <f>VLOOKUP(H46,#REF!,34,0)</f>
        <v>#REF!</v>
      </c>
      <c r="BJ46" s="9" t="e">
        <f>VLOOKUP(H46,#REF!,36,0)</f>
        <v>#REF!</v>
      </c>
      <c r="BK46" s="9" t="e">
        <f>VLOOKUP(H46,#REF!,37,0)</f>
        <v>#REF!</v>
      </c>
      <c r="BL46" s="22" t="e">
        <f>VLOOKUP(H46,#REF!,44,0)</f>
        <v>#REF!</v>
      </c>
      <c r="BM46" s="22" t="e">
        <f>VLOOKUP(H46,#REF!,45,0)</f>
        <v>#REF!</v>
      </c>
      <c r="BN46" s="22" t="e">
        <f>VLOOKUP(H46,#REF!,46,0)</f>
        <v>#REF!</v>
      </c>
      <c r="BO46" s="22" t="e">
        <f>VLOOKUP(H46,#REF!,47,0)</f>
        <v>#REF!</v>
      </c>
      <c r="BP46" s="22" t="e">
        <f>VLOOKUP(H46,#REF!,48,0)</f>
        <v>#REF!</v>
      </c>
      <c r="BQ46" s="9"/>
      <c r="BR46" s="9"/>
      <c r="BS46" s="9"/>
    </row>
    <row r="47" spans="1:71" ht="14.5" x14ac:dyDescent="0.35">
      <c r="A47" s="16" t="s">
        <v>10510</v>
      </c>
      <c r="B47" s="16" t="s">
        <v>10510</v>
      </c>
      <c r="C47" s="16" t="s">
        <v>10511</v>
      </c>
      <c r="D47" s="7" t="s">
        <v>1921</v>
      </c>
      <c r="E47" s="4" t="s">
        <v>150</v>
      </c>
      <c r="F47" s="4">
        <v>350035</v>
      </c>
      <c r="G47" s="4" t="s">
        <v>10527</v>
      </c>
      <c r="H47" s="53">
        <v>350035</v>
      </c>
      <c r="I47" s="4" t="s">
        <v>10527</v>
      </c>
      <c r="J47" s="7">
        <v>15</v>
      </c>
      <c r="K47" s="4" t="s">
        <v>43</v>
      </c>
      <c r="L47" s="4">
        <v>1</v>
      </c>
      <c r="M47" s="4" t="s">
        <v>43</v>
      </c>
      <c r="N47" s="4">
        <v>10</v>
      </c>
      <c r="O47" s="4" t="s">
        <v>436</v>
      </c>
      <c r="Q47" s="8" t="s">
        <v>10474</v>
      </c>
      <c r="R47" s="9" t="s">
        <v>10474</v>
      </c>
      <c r="S47" s="17"/>
      <c r="T47" s="17"/>
      <c r="U47" s="9"/>
      <c r="V47" s="18"/>
      <c r="W47" s="18" t="str">
        <f>IFERROR(VLOOKUP(H47,'IT PEI'!$X$2:$X$5647,1,0),"...")</f>
        <v>...</v>
      </c>
      <c r="X47" s="19" t="str">
        <f>_xlfn.XLOOKUP(H47,'IT PEI'!X$2:X$5647,'IT PEI'!E$2:E$5647,"...",2,-1)</f>
        <v>...</v>
      </c>
      <c r="Y47" s="19" t="str">
        <f>_xlfn.XLOOKUP(H47,'IT PEI'!X$2:X$5647,'IT PEI'!G$2:G$5647,"...",2,-1)</f>
        <v>...</v>
      </c>
      <c r="Z47" s="19" t="str">
        <f>_xlfn.XLOOKUP(H47,'IT PEI'!X$2:X$5647,'IT PEI'!F$2:F$5647,"...",2,-1)</f>
        <v>...</v>
      </c>
      <c r="AA47" s="19" t="str">
        <f>_xlfn.XLOOKUP(H47,'IT PEI'!X$2:X$5647,'IT PEI'!H$2:H$5647,"...",2,-1)</f>
        <v>...</v>
      </c>
      <c r="AB47" s="19" t="str">
        <f>_xlfn.XLOOKUP(H47,'IT PEI'!X$2:X$5647,'IT PEI'!O$2:O$5647,"...",2,-1)</f>
        <v>...</v>
      </c>
      <c r="AC47" s="20" t="str">
        <f>_xlfn.XLOOKUP(H47,'IT PEI'!X$2:X$5647,'IT PEI'!P$2:P$5647,"...",2,-1)</f>
        <v>...</v>
      </c>
      <c r="AD47" s="19" t="str">
        <f>_xlfn.XLOOKUP(H47,'IT PEI'!X$2:X$5647,'IT PEI'!Q$2:Q$5647,"...",2,-1)</f>
        <v>...</v>
      </c>
      <c r="AE47" s="19" t="str">
        <f t="shared" si="4"/>
        <v>No</v>
      </c>
      <c r="AF47" s="18">
        <f t="shared" si="1"/>
        <v>0</v>
      </c>
      <c r="AG47" s="18">
        <f t="shared" si="5"/>
        <v>1</v>
      </c>
      <c r="AH47" s="18">
        <f t="shared" si="3"/>
        <v>0</v>
      </c>
      <c r="AI47" s="19" t="s">
        <v>10496</v>
      </c>
      <c r="AJ47" s="13"/>
      <c r="AK47" s="19"/>
      <c r="AL47" s="19" t="str">
        <f>IFERROR(VLOOKUP(tbl_ues[[#This Row],[Id_UE]],'[1]Directorio v.02'!$H$3:$U$3089,11,FALSE),"")</f>
        <v/>
      </c>
      <c r="AM47" s="19" t="str">
        <f>IFERROR(VLOOKUP(tbl_ues[[#This Row],[Id_UE]],'[1]Directorio v.02'!$H$3:$U$3089,12,FALSE),"")</f>
        <v/>
      </c>
      <c r="AN47" s="52" t="str">
        <f>IFERROR(VLOOKUP(tbl_ues[[#This Row],[Id_UE]],'[1]Directorio v.02'!$H$3:$U$3089,13,FALSE),"")</f>
        <v/>
      </c>
      <c r="AO47" s="19" t="str">
        <f>IFERROR(VLOOKUP(tbl_ues[[#This Row],[Id_UE]],'[1]Directorio v.02'!$H$3:$U$3089,14,FALSE),"")</f>
        <v/>
      </c>
      <c r="AP47" s="21" t="e">
        <f>VLOOKUP(H47,#REF!,7,0)</f>
        <v>#REF!</v>
      </c>
      <c r="AQ47" s="9" t="e">
        <f>VLOOKUP(H47,#REF!,9,0)</f>
        <v>#REF!</v>
      </c>
      <c r="AR47" s="9" t="e">
        <f>VLOOKUP(H47,#REF!,15,0)</f>
        <v>#REF!</v>
      </c>
      <c r="AS47" s="9" t="e">
        <f>VLOOKUP(H47,#REF!,16,0)</f>
        <v>#REF!</v>
      </c>
      <c r="AT47" s="9" t="e">
        <f>VLOOKUP(H47,#REF!,17,0)</f>
        <v>#REF!</v>
      </c>
      <c r="AU47" s="9" t="e">
        <f>VLOOKUP(H47,#REF!,18,0)</f>
        <v>#REF!</v>
      </c>
      <c r="AV47" s="9" t="e">
        <f>VLOOKUP(H47,#REF!,19,0)</f>
        <v>#REF!</v>
      </c>
      <c r="AW47" s="9" t="e">
        <f>VLOOKUP(H47,#REF!,20,0)</f>
        <v>#REF!</v>
      </c>
      <c r="AX47" s="9" t="e">
        <f>VLOOKUP(H47,#REF!,22,0)</f>
        <v>#REF!</v>
      </c>
      <c r="AY47" s="9" t="e">
        <f>VLOOKUP(H47,#REF!,23,0)</f>
        <v>#REF!</v>
      </c>
      <c r="AZ47" s="9" t="e">
        <f>VLOOKUP(H47,#REF!,24,0)</f>
        <v>#REF!</v>
      </c>
      <c r="BA47" s="9" t="e">
        <f>VLOOKUP(H47,#REF!,25,0)</f>
        <v>#REF!</v>
      </c>
      <c r="BB47" s="9" t="e">
        <f>VLOOKUP(H47,#REF!,26,0)</f>
        <v>#REF!</v>
      </c>
      <c r="BC47" s="9" t="e">
        <f>VLOOKUP(H47,#REF!,27,0)</f>
        <v>#REF!</v>
      </c>
      <c r="BD47" s="9" t="e">
        <f>VLOOKUP(H47,#REF!,29,0)</f>
        <v>#REF!</v>
      </c>
      <c r="BE47" s="9" t="e">
        <f>VLOOKUP(H47,#REF!,30,0)</f>
        <v>#REF!</v>
      </c>
      <c r="BF47" s="9" t="e">
        <f>VLOOKUP(H47,#REF!,31,0)</f>
        <v>#REF!</v>
      </c>
      <c r="BG47" s="9" t="e">
        <f>VLOOKUP(H47,#REF!,32,0)</f>
        <v>#REF!</v>
      </c>
      <c r="BH47" s="9" t="e">
        <f>VLOOKUP(H47,#REF!,33,0)</f>
        <v>#REF!</v>
      </c>
      <c r="BI47" s="9" t="e">
        <f>VLOOKUP(H47,#REF!,34,0)</f>
        <v>#REF!</v>
      </c>
      <c r="BJ47" s="9" t="e">
        <f>VLOOKUP(H47,#REF!,36,0)</f>
        <v>#REF!</v>
      </c>
      <c r="BK47" s="9" t="e">
        <f>VLOOKUP(H47,#REF!,37,0)</f>
        <v>#REF!</v>
      </c>
      <c r="BL47" s="22" t="e">
        <f>VLOOKUP(H47,#REF!,44,0)</f>
        <v>#REF!</v>
      </c>
      <c r="BM47" s="22" t="e">
        <f>VLOOKUP(H47,#REF!,45,0)</f>
        <v>#REF!</v>
      </c>
      <c r="BN47" s="22" t="e">
        <f>VLOOKUP(H47,#REF!,46,0)</f>
        <v>#REF!</v>
      </c>
      <c r="BO47" s="22" t="e">
        <f>VLOOKUP(H47,#REF!,47,0)</f>
        <v>#REF!</v>
      </c>
      <c r="BP47" s="22" t="e">
        <f>VLOOKUP(H47,#REF!,48,0)</f>
        <v>#REF!</v>
      </c>
      <c r="BQ47" s="9"/>
      <c r="BR47" s="9"/>
      <c r="BS47" s="9"/>
    </row>
    <row r="48" spans="1:71" ht="14.5" x14ac:dyDescent="0.35">
      <c r="A48" s="16" t="s">
        <v>10510</v>
      </c>
      <c r="B48" s="16" t="s">
        <v>10510</v>
      </c>
      <c r="C48" s="16" t="s">
        <v>10511</v>
      </c>
      <c r="D48" s="7" t="s">
        <v>1921</v>
      </c>
      <c r="E48" s="4" t="s">
        <v>150</v>
      </c>
      <c r="F48" s="4">
        <v>350034</v>
      </c>
      <c r="G48" s="4" t="s">
        <v>10528</v>
      </c>
      <c r="H48" s="53">
        <v>350034</v>
      </c>
      <c r="I48" s="4" t="s">
        <v>10528</v>
      </c>
      <c r="J48" s="7">
        <v>21</v>
      </c>
      <c r="K48" s="4" t="s">
        <v>104</v>
      </c>
      <c r="L48" s="4">
        <v>1</v>
      </c>
      <c r="M48" s="4" t="s">
        <v>104</v>
      </c>
      <c r="N48" s="4">
        <v>1</v>
      </c>
      <c r="O48" s="4" t="s">
        <v>104</v>
      </c>
      <c r="Q48" s="8" t="s">
        <v>10474</v>
      </c>
      <c r="R48" s="9" t="s">
        <v>10474</v>
      </c>
      <c r="S48" s="17"/>
      <c r="T48" s="17"/>
      <c r="U48" s="9"/>
      <c r="V48" s="18"/>
      <c r="W48" s="18" t="str">
        <f>IFERROR(VLOOKUP(H48,'IT PEI'!$X$2:$X$5647,1,0),"...")</f>
        <v>...</v>
      </c>
      <c r="X48" s="19" t="str">
        <f>_xlfn.XLOOKUP(H48,'IT PEI'!X$2:X$5647,'IT PEI'!E$2:E$5647,"...",2,-1)</f>
        <v>...</v>
      </c>
      <c r="Y48" s="19" t="str">
        <f>_xlfn.XLOOKUP(H48,'IT PEI'!X$2:X$5647,'IT PEI'!G$2:G$5647,"...",2,-1)</f>
        <v>...</v>
      </c>
      <c r="Z48" s="19" t="str">
        <f>_xlfn.XLOOKUP(H48,'IT PEI'!X$2:X$5647,'IT PEI'!F$2:F$5647,"...",2,-1)</f>
        <v>...</v>
      </c>
      <c r="AA48" s="19" t="str">
        <f>_xlfn.XLOOKUP(H48,'IT PEI'!X$2:X$5647,'IT PEI'!H$2:H$5647,"...",2,-1)</f>
        <v>...</v>
      </c>
      <c r="AB48" s="19" t="str">
        <f>_xlfn.XLOOKUP(H48,'IT PEI'!X$2:X$5647,'IT PEI'!O$2:O$5647,"...",2,-1)</f>
        <v>...</v>
      </c>
      <c r="AC48" s="20" t="str">
        <f>_xlfn.XLOOKUP(H48,'IT PEI'!X$2:X$5647,'IT PEI'!P$2:P$5647,"...",2,-1)</f>
        <v>...</v>
      </c>
      <c r="AD48" s="19" t="str">
        <f>_xlfn.XLOOKUP(H48,'IT PEI'!X$2:X$5647,'IT PEI'!Q$2:Q$5647,"...",2,-1)</f>
        <v>...</v>
      </c>
      <c r="AE48" s="19" t="str">
        <f t="shared" si="4"/>
        <v>No</v>
      </c>
      <c r="AF48" s="18">
        <f t="shared" si="1"/>
        <v>0</v>
      </c>
      <c r="AG48" s="18">
        <f t="shared" si="5"/>
        <v>1</v>
      </c>
      <c r="AH48" s="18">
        <f t="shared" si="3"/>
        <v>0</v>
      </c>
      <c r="AI48" s="19" t="s">
        <v>10496</v>
      </c>
      <c r="AJ48" s="13"/>
      <c r="AK48" s="19"/>
      <c r="AL48" s="19" t="str">
        <f>IFERROR(VLOOKUP(tbl_ues[[#This Row],[Id_UE]],'[1]Directorio v.02'!$H$3:$U$3089,11,FALSE),"")</f>
        <v/>
      </c>
      <c r="AM48" s="19" t="str">
        <f>IFERROR(VLOOKUP(tbl_ues[[#This Row],[Id_UE]],'[1]Directorio v.02'!$H$3:$U$3089,12,FALSE),"")</f>
        <v/>
      </c>
      <c r="AN48" s="52" t="str">
        <f>IFERROR(VLOOKUP(tbl_ues[[#This Row],[Id_UE]],'[1]Directorio v.02'!$H$3:$U$3089,13,FALSE),"")</f>
        <v/>
      </c>
      <c r="AO48" s="19" t="str">
        <f>IFERROR(VLOOKUP(tbl_ues[[#This Row],[Id_UE]],'[1]Directorio v.02'!$H$3:$U$3089,14,FALSE),"")</f>
        <v/>
      </c>
      <c r="AP48" s="21" t="e">
        <f>VLOOKUP(H48,#REF!,7,0)</f>
        <v>#REF!</v>
      </c>
      <c r="AQ48" s="9" t="e">
        <f>VLOOKUP(H48,#REF!,9,0)</f>
        <v>#REF!</v>
      </c>
      <c r="AR48" s="9" t="e">
        <f>VLOOKUP(H48,#REF!,15,0)</f>
        <v>#REF!</v>
      </c>
      <c r="AS48" s="9" t="e">
        <f>VLOOKUP(H48,#REF!,16,0)</f>
        <v>#REF!</v>
      </c>
      <c r="AT48" s="9" t="e">
        <f>VLOOKUP(H48,#REF!,17,0)</f>
        <v>#REF!</v>
      </c>
      <c r="AU48" s="9" t="e">
        <f>VLOOKUP(H48,#REF!,18,0)</f>
        <v>#REF!</v>
      </c>
      <c r="AV48" s="9" t="e">
        <f>VLOOKUP(H48,#REF!,19,0)</f>
        <v>#REF!</v>
      </c>
      <c r="AW48" s="9" t="e">
        <f>VLOOKUP(H48,#REF!,20,0)</f>
        <v>#REF!</v>
      </c>
      <c r="AX48" s="9" t="e">
        <f>VLOOKUP(H48,#REF!,22,0)</f>
        <v>#REF!</v>
      </c>
      <c r="AY48" s="9" t="e">
        <f>VLOOKUP(H48,#REF!,23,0)</f>
        <v>#REF!</v>
      </c>
      <c r="AZ48" s="9" t="e">
        <f>VLOOKUP(H48,#REF!,24,0)</f>
        <v>#REF!</v>
      </c>
      <c r="BA48" s="9" t="e">
        <f>VLOOKUP(H48,#REF!,25,0)</f>
        <v>#REF!</v>
      </c>
      <c r="BB48" s="9" t="e">
        <f>VLOOKUP(H48,#REF!,26,0)</f>
        <v>#REF!</v>
      </c>
      <c r="BC48" s="9" t="e">
        <f>VLOOKUP(H48,#REF!,27,0)</f>
        <v>#REF!</v>
      </c>
      <c r="BD48" s="9" t="e">
        <f>VLOOKUP(H48,#REF!,29,0)</f>
        <v>#REF!</v>
      </c>
      <c r="BE48" s="9" t="e">
        <f>VLOOKUP(H48,#REF!,30,0)</f>
        <v>#REF!</v>
      </c>
      <c r="BF48" s="9" t="e">
        <f>VLOOKUP(H48,#REF!,31,0)</f>
        <v>#REF!</v>
      </c>
      <c r="BG48" s="9" t="e">
        <f>VLOOKUP(H48,#REF!,32,0)</f>
        <v>#REF!</v>
      </c>
      <c r="BH48" s="9" t="e">
        <f>VLOOKUP(H48,#REF!,33,0)</f>
        <v>#REF!</v>
      </c>
      <c r="BI48" s="9" t="e">
        <f>VLOOKUP(H48,#REF!,34,0)</f>
        <v>#REF!</v>
      </c>
      <c r="BJ48" s="9" t="e">
        <f>VLOOKUP(H48,#REF!,36,0)</f>
        <v>#REF!</v>
      </c>
      <c r="BK48" s="9" t="e">
        <f>VLOOKUP(H48,#REF!,37,0)</f>
        <v>#REF!</v>
      </c>
      <c r="BL48" s="22" t="e">
        <f>VLOOKUP(H48,#REF!,44,0)</f>
        <v>#REF!</v>
      </c>
      <c r="BM48" s="22" t="e">
        <f>VLOOKUP(H48,#REF!,45,0)</f>
        <v>#REF!</v>
      </c>
      <c r="BN48" s="22" t="e">
        <f>VLOOKUP(H48,#REF!,46,0)</f>
        <v>#REF!</v>
      </c>
      <c r="BO48" s="22" t="e">
        <f>VLOOKUP(H48,#REF!,47,0)</f>
        <v>#REF!</v>
      </c>
      <c r="BP48" s="22" t="e">
        <f>VLOOKUP(H48,#REF!,48,0)</f>
        <v>#REF!</v>
      </c>
      <c r="BQ48" s="9"/>
      <c r="BR48" s="9"/>
      <c r="BS48" s="9"/>
    </row>
    <row r="49" spans="1:71" ht="14.5" x14ac:dyDescent="0.35">
      <c r="A49" s="16" t="s">
        <v>10510</v>
      </c>
      <c r="B49" s="16" t="s">
        <v>10510</v>
      </c>
      <c r="C49" s="16" t="s">
        <v>10511</v>
      </c>
      <c r="D49" s="7" t="s">
        <v>1921</v>
      </c>
      <c r="E49" s="4" t="s">
        <v>150</v>
      </c>
      <c r="F49" s="4">
        <v>350032</v>
      </c>
      <c r="G49" s="4" t="s">
        <v>10529</v>
      </c>
      <c r="H49" s="53">
        <v>350032</v>
      </c>
      <c r="I49" s="4" t="s">
        <v>10529</v>
      </c>
      <c r="J49" s="7" t="s">
        <v>10372</v>
      </c>
      <c r="K49" s="4" t="s">
        <v>191</v>
      </c>
      <c r="L49" s="4">
        <v>7</v>
      </c>
      <c r="M49" s="4" t="s">
        <v>2077</v>
      </c>
      <c r="N49" s="4">
        <v>1</v>
      </c>
      <c r="O49" s="4" t="s">
        <v>2078</v>
      </c>
      <c r="Q49" s="8" t="s">
        <v>10474</v>
      </c>
      <c r="R49" s="9" t="s">
        <v>10474</v>
      </c>
      <c r="S49" s="17"/>
      <c r="T49" s="17"/>
      <c r="U49" s="9"/>
      <c r="V49" s="18"/>
      <c r="W49" s="18" t="str">
        <f>IFERROR(VLOOKUP(H49,'IT PEI'!$X$2:$X$5647,1,0),"...")</f>
        <v>...</v>
      </c>
      <c r="X49" s="19" t="str">
        <f>_xlfn.XLOOKUP(H49,'IT PEI'!X$2:X$5647,'IT PEI'!E$2:E$5647,"...",2,-1)</f>
        <v>...</v>
      </c>
      <c r="Y49" s="19" t="str">
        <f>_xlfn.XLOOKUP(H49,'IT PEI'!X$2:X$5647,'IT PEI'!G$2:G$5647,"...",2,-1)</f>
        <v>...</v>
      </c>
      <c r="Z49" s="19" t="str">
        <f>_xlfn.XLOOKUP(H49,'IT PEI'!X$2:X$5647,'IT PEI'!F$2:F$5647,"...",2,-1)</f>
        <v>...</v>
      </c>
      <c r="AA49" s="19" t="str">
        <f>_xlfn.XLOOKUP(H49,'IT PEI'!X$2:X$5647,'IT PEI'!H$2:H$5647,"...",2,-1)</f>
        <v>...</v>
      </c>
      <c r="AB49" s="19" t="str">
        <f>_xlfn.XLOOKUP(H49,'IT PEI'!X$2:X$5647,'IT PEI'!O$2:O$5647,"...",2,-1)</f>
        <v>...</v>
      </c>
      <c r="AC49" s="20" t="str">
        <f>_xlfn.XLOOKUP(H49,'IT PEI'!X$2:X$5647,'IT PEI'!P$2:P$5647,"...",2,-1)</f>
        <v>...</v>
      </c>
      <c r="AD49" s="19" t="str">
        <f>_xlfn.XLOOKUP(H49,'IT PEI'!X$2:X$5647,'IT PEI'!Q$2:Q$5647,"...",2,-1)</f>
        <v>...</v>
      </c>
      <c r="AE49" s="19" t="str">
        <f t="shared" si="4"/>
        <v>No</v>
      </c>
      <c r="AF49" s="18">
        <f t="shared" si="1"/>
        <v>0</v>
      </c>
      <c r="AG49" s="18">
        <f t="shared" si="5"/>
        <v>1</v>
      </c>
      <c r="AH49" s="18">
        <f t="shared" si="3"/>
        <v>0</v>
      </c>
      <c r="AI49" s="19" t="s">
        <v>10496</v>
      </c>
      <c r="AJ49" s="13"/>
      <c r="AK49" s="19"/>
      <c r="AL49" s="19" t="str">
        <f>IFERROR(VLOOKUP(tbl_ues[[#This Row],[Id_UE]],'[1]Directorio v.02'!$H$3:$U$3089,11,FALSE),"")</f>
        <v/>
      </c>
      <c r="AM49" s="19" t="str">
        <f>IFERROR(VLOOKUP(tbl_ues[[#This Row],[Id_UE]],'[1]Directorio v.02'!$H$3:$U$3089,12,FALSE),"")</f>
        <v/>
      </c>
      <c r="AN49" s="52" t="str">
        <f>IFERROR(VLOOKUP(tbl_ues[[#This Row],[Id_UE]],'[1]Directorio v.02'!$H$3:$U$3089,13,FALSE),"")</f>
        <v/>
      </c>
      <c r="AO49" s="19" t="str">
        <f>IFERROR(VLOOKUP(tbl_ues[[#This Row],[Id_UE]],'[1]Directorio v.02'!$H$3:$U$3089,14,FALSE),"")</f>
        <v/>
      </c>
      <c r="AP49" s="21" t="e">
        <f>VLOOKUP(H49,#REF!,7,0)</f>
        <v>#REF!</v>
      </c>
      <c r="AQ49" s="9" t="e">
        <f>VLOOKUP(H49,#REF!,9,0)</f>
        <v>#REF!</v>
      </c>
      <c r="AR49" s="9" t="e">
        <f>VLOOKUP(H49,#REF!,15,0)</f>
        <v>#REF!</v>
      </c>
      <c r="AS49" s="9" t="e">
        <f>VLOOKUP(H49,#REF!,16,0)</f>
        <v>#REF!</v>
      </c>
      <c r="AT49" s="9" t="e">
        <f>VLOOKUP(H49,#REF!,17,0)</f>
        <v>#REF!</v>
      </c>
      <c r="AU49" s="9" t="e">
        <f>VLOOKUP(H49,#REF!,18,0)</f>
        <v>#REF!</v>
      </c>
      <c r="AV49" s="9" t="e">
        <f>VLOOKUP(H49,#REF!,19,0)</f>
        <v>#REF!</v>
      </c>
      <c r="AW49" s="9" t="e">
        <f>VLOOKUP(H49,#REF!,20,0)</f>
        <v>#REF!</v>
      </c>
      <c r="AX49" s="9" t="e">
        <f>VLOOKUP(H49,#REF!,22,0)</f>
        <v>#REF!</v>
      </c>
      <c r="AY49" s="9" t="e">
        <f>VLOOKUP(H49,#REF!,23,0)</f>
        <v>#REF!</v>
      </c>
      <c r="AZ49" s="9" t="e">
        <f>VLOOKUP(H49,#REF!,24,0)</f>
        <v>#REF!</v>
      </c>
      <c r="BA49" s="9" t="e">
        <f>VLOOKUP(H49,#REF!,25,0)</f>
        <v>#REF!</v>
      </c>
      <c r="BB49" s="9" t="e">
        <f>VLOOKUP(H49,#REF!,26,0)</f>
        <v>#REF!</v>
      </c>
      <c r="BC49" s="9" t="e">
        <f>VLOOKUP(H49,#REF!,27,0)</f>
        <v>#REF!</v>
      </c>
      <c r="BD49" s="9" t="e">
        <f>VLOOKUP(H49,#REF!,29,0)</f>
        <v>#REF!</v>
      </c>
      <c r="BE49" s="9" t="e">
        <f>VLOOKUP(H49,#REF!,30,0)</f>
        <v>#REF!</v>
      </c>
      <c r="BF49" s="9" t="e">
        <f>VLOOKUP(H49,#REF!,31,0)</f>
        <v>#REF!</v>
      </c>
      <c r="BG49" s="9" t="e">
        <f>VLOOKUP(H49,#REF!,32,0)</f>
        <v>#REF!</v>
      </c>
      <c r="BH49" s="9" t="e">
        <f>VLOOKUP(H49,#REF!,33,0)</f>
        <v>#REF!</v>
      </c>
      <c r="BI49" s="9" t="e">
        <f>VLOOKUP(H49,#REF!,34,0)</f>
        <v>#REF!</v>
      </c>
      <c r="BJ49" s="9" t="e">
        <f>VLOOKUP(H49,#REF!,36,0)</f>
        <v>#REF!</v>
      </c>
      <c r="BK49" s="9" t="e">
        <f>VLOOKUP(H49,#REF!,37,0)</f>
        <v>#REF!</v>
      </c>
      <c r="BL49" s="22" t="e">
        <f>VLOOKUP(H49,#REF!,44,0)</f>
        <v>#REF!</v>
      </c>
      <c r="BM49" s="22" t="e">
        <f>VLOOKUP(H49,#REF!,45,0)</f>
        <v>#REF!</v>
      </c>
      <c r="BN49" s="22" t="e">
        <f>VLOOKUP(H49,#REF!,46,0)</f>
        <v>#REF!</v>
      </c>
      <c r="BO49" s="22" t="e">
        <f>VLOOKUP(H49,#REF!,47,0)</f>
        <v>#REF!</v>
      </c>
      <c r="BP49" s="22" t="e">
        <f>VLOOKUP(H49,#REF!,48,0)</f>
        <v>#REF!</v>
      </c>
      <c r="BQ49" s="9"/>
      <c r="BR49" s="9"/>
      <c r="BS49" s="9"/>
    </row>
    <row r="50" spans="1:71" ht="14.5" x14ac:dyDescent="0.35">
      <c r="A50" s="16" t="s">
        <v>10510</v>
      </c>
      <c r="B50" s="16" t="s">
        <v>10510</v>
      </c>
      <c r="C50" s="16" t="s">
        <v>10511</v>
      </c>
      <c r="D50" s="7" t="s">
        <v>1921</v>
      </c>
      <c r="E50" s="4" t="s">
        <v>150</v>
      </c>
      <c r="F50" s="4">
        <v>350031</v>
      </c>
      <c r="G50" s="4" t="s">
        <v>10530</v>
      </c>
      <c r="H50" s="53">
        <v>350031</v>
      </c>
      <c r="I50" s="4" t="s">
        <v>10530</v>
      </c>
      <c r="J50" s="7">
        <v>15</v>
      </c>
      <c r="K50" s="4" t="s">
        <v>43</v>
      </c>
      <c r="L50" s="4">
        <v>1</v>
      </c>
      <c r="M50" s="4" t="s">
        <v>43</v>
      </c>
      <c r="N50" s="4">
        <v>15</v>
      </c>
      <c r="O50" s="4" t="s">
        <v>340</v>
      </c>
      <c r="Q50" s="8" t="s">
        <v>10474</v>
      </c>
      <c r="R50" s="9" t="s">
        <v>10474</v>
      </c>
      <c r="S50" s="17"/>
      <c r="T50" s="17"/>
      <c r="U50" s="9"/>
      <c r="V50" s="18"/>
      <c r="W50" s="18" t="str">
        <f>IFERROR(VLOOKUP(H50,'IT PEI'!$X$2:$X$5647,1,0),"...")</f>
        <v>...</v>
      </c>
      <c r="X50" s="19" t="str">
        <f>_xlfn.XLOOKUP(H50,'IT PEI'!X$2:X$5647,'IT PEI'!E$2:E$5647,"...",2,-1)</f>
        <v>...</v>
      </c>
      <c r="Y50" s="19" t="str">
        <f>_xlfn.XLOOKUP(H50,'IT PEI'!X$2:X$5647,'IT PEI'!G$2:G$5647,"...",2,-1)</f>
        <v>...</v>
      </c>
      <c r="Z50" s="19" t="str">
        <f>_xlfn.XLOOKUP(H50,'IT PEI'!X$2:X$5647,'IT PEI'!F$2:F$5647,"...",2,-1)</f>
        <v>...</v>
      </c>
      <c r="AA50" s="19" t="str">
        <f>_xlfn.XLOOKUP(H50,'IT PEI'!X$2:X$5647,'IT PEI'!H$2:H$5647,"...",2,-1)</f>
        <v>...</v>
      </c>
      <c r="AB50" s="19" t="str">
        <f>_xlfn.XLOOKUP(H50,'IT PEI'!X$2:X$5647,'IT PEI'!O$2:O$5647,"...",2,-1)</f>
        <v>...</v>
      </c>
      <c r="AC50" s="20" t="str">
        <f>_xlfn.XLOOKUP(H50,'IT PEI'!X$2:X$5647,'IT PEI'!P$2:P$5647,"...",2,-1)</f>
        <v>...</v>
      </c>
      <c r="AD50" s="19" t="str">
        <f>_xlfn.XLOOKUP(H50,'IT PEI'!X$2:X$5647,'IT PEI'!Q$2:Q$5647,"...",2,-1)</f>
        <v>...</v>
      </c>
      <c r="AE50" s="19" t="str">
        <f t="shared" si="4"/>
        <v>No</v>
      </c>
      <c r="AF50" s="18">
        <f t="shared" si="1"/>
        <v>0</v>
      </c>
      <c r="AG50" s="18">
        <f t="shared" si="5"/>
        <v>1</v>
      </c>
      <c r="AH50" s="18">
        <f t="shared" si="3"/>
        <v>0</v>
      </c>
      <c r="AI50" s="19" t="s">
        <v>10496</v>
      </c>
      <c r="AJ50" s="13"/>
      <c r="AK50" s="19"/>
      <c r="AL50" s="19" t="str">
        <f>IFERROR(VLOOKUP(tbl_ues[[#This Row],[Id_UE]],'[1]Directorio v.02'!$H$3:$U$3089,11,FALSE),"")</f>
        <v/>
      </c>
      <c r="AM50" s="19" t="str">
        <f>IFERROR(VLOOKUP(tbl_ues[[#This Row],[Id_UE]],'[1]Directorio v.02'!$H$3:$U$3089,12,FALSE),"")</f>
        <v/>
      </c>
      <c r="AN50" s="52" t="str">
        <f>IFERROR(VLOOKUP(tbl_ues[[#This Row],[Id_UE]],'[1]Directorio v.02'!$H$3:$U$3089,13,FALSE),"")</f>
        <v/>
      </c>
      <c r="AO50" s="19" t="str">
        <f>IFERROR(VLOOKUP(tbl_ues[[#This Row],[Id_UE]],'[1]Directorio v.02'!$H$3:$U$3089,14,FALSE),"")</f>
        <v/>
      </c>
      <c r="AP50" s="21" t="e">
        <f>VLOOKUP(H50,#REF!,7,0)</f>
        <v>#REF!</v>
      </c>
      <c r="AQ50" s="9" t="e">
        <f>VLOOKUP(H50,#REF!,9,0)</f>
        <v>#REF!</v>
      </c>
      <c r="AR50" s="9" t="e">
        <f>VLOOKUP(H50,#REF!,15,0)</f>
        <v>#REF!</v>
      </c>
      <c r="AS50" s="9" t="e">
        <f>VLOOKUP(H50,#REF!,16,0)</f>
        <v>#REF!</v>
      </c>
      <c r="AT50" s="9" t="e">
        <f>VLOOKUP(H50,#REF!,17,0)</f>
        <v>#REF!</v>
      </c>
      <c r="AU50" s="9" t="e">
        <f>VLOOKUP(H50,#REF!,18,0)</f>
        <v>#REF!</v>
      </c>
      <c r="AV50" s="9" t="e">
        <f>VLOOKUP(H50,#REF!,19,0)</f>
        <v>#REF!</v>
      </c>
      <c r="AW50" s="9" t="e">
        <f>VLOOKUP(H50,#REF!,20,0)</f>
        <v>#REF!</v>
      </c>
      <c r="AX50" s="9" t="e">
        <f>VLOOKUP(H50,#REF!,22,0)</f>
        <v>#REF!</v>
      </c>
      <c r="AY50" s="9" t="e">
        <f>VLOOKUP(H50,#REF!,23,0)</f>
        <v>#REF!</v>
      </c>
      <c r="AZ50" s="9" t="e">
        <f>VLOOKUP(H50,#REF!,24,0)</f>
        <v>#REF!</v>
      </c>
      <c r="BA50" s="9" t="e">
        <f>VLOOKUP(H50,#REF!,25,0)</f>
        <v>#REF!</v>
      </c>
      <c r="BB50" s="9" t="e">
        <f>VLOOKUP(H50,#REF!,26,0)</f>
        <v>#REF!</v>
      </c>
      <c r="BC50" s="9" t="e">
        <f>VLOOKUP(H50,#REF!,27,0)</f>
        <v>#REF!</v>
      </c>
      <c r="BD50" s="9" t="e">
        <f>VLOOKUP(H50,#REF!,29,0)</f>
        <v>#REF!</v>
      </c>
      <c r="BE50" s="9" t="e">
        <f>VLOOKUP(H50,#REF!,30,0)</f>
        <v>#REF!</v>
      </c>
      <c r="BF50" s="9" t="e">
        <f>VLOOKUP(H50,#REF!,31,0)</f>
        <v>#REF!</v>
      </c>
      <c r="BG50" s="9" t="e">
        <f>VLOOKUP(H50,#REF!,32,0)</f>
        <v>#REF!</v>
      </c>
      <c r="BH50" s="9" t="e">
        <f>VLOOKUP(H50,#REF!,33,0)</f>
        <v>#REF!</v>
      </c>
      <c r="BI50" s="9" t="e">
        <f>VLOOKUP(H50,#REF!,34,0)</f>
        <v>#REF!</v>
      </c>
      <c r="BJ50" s="9" t="e">
        <f>VLOOKUP(H50,#REF!,36,0)</f>
        <v>#REF!</v>
      </c>
      <c r="BK50" s="9" t="e">
        <f>VLOOKUP(H50,#REF!,37,0)</f>
        <v>#REF!</v>
      </c>
      <c r="BL50" s="22" t="e">
        <f>VLOOKUP(H50,#REF!,44,0)</f>
        <v>#REF!</v>
      </c>
      <c r="BM50" s="22" t="e">
        <f>VLOOKUP(H50,#REF!,45,0)</f>
        <v>#REF!</v>
      </c>
      <c r="BN50" s="22" t="e">
        <f>VLOOKUP(H50,#REF!,46,0)</f>
        <v>#REF!</v>
      </c>
      <c r="BO50" s="22" t="e">
        <f>VLOOKUP(H50,#REF!,47,0)</f>
        <v>#REF!</v>
      </c>
      <c r="BP50" s="22" t="e">
        <f>VLOOKUP(H50,#REF!,48,0)</f>
        <v>#REF!</v>
      </c>
      <c r="BQ50" s="9"/>
      <c r="BR50" s="9"/>
      <c r="BS50" s="9"/>
    </row>
    <row r="51" spans="1:71" ht="14.5" x14ac:dyDescent="0.35">
      <c r="A51" s="16" t="s">
        <v>10510</v>
      </c>
      <c r="B51" s="16" t="s">
        <v>10510</v>
      </c>
      <c r="C51" s="16" t="s">
        <v>10511</v>
      </c>
      <c r="D51" s="7" t="s">
        <v>1921</v>
      </c>
      <c r="E51" s="4" t="s">
        <v>150</v>
      </c>
      <c r="F51" s="4">
        <v>350030</v>
      </c>
      <c r="G51" s="4" t="s">
        <v>10531</v>
      </c>
      <c r="H51" s="53">
        <v>350030</v>
      </c>
      <c r="I51" s="4" t="s">
        <v>10531</v>
      </c>
      <c r="J51" s="7" t="s">
        <v>10532</v>
      </c>
      <c r="K51" s="4" t="s">
        <v>417</v>
      </c>
      <c r="L51" s="4">
        <v>3</v>
      </c>
      <c r="M51" s="4" t="s">
        <v>694</v>
      </c>
      <c r="N51" s="4">
        <v>9</v>
      </c>
      <c r="O51" s="4" t="s">
        <v>10533</v>
      </c>
      <c r="Q51" s="8" t="s">
        <v>10474</v>
      </c>
      <c r="R51" s="9" t="s">
        <v>10474</v>
      </c>
      <c r="S51" s="17"/>
      <c r="T51" s="17"/>
      <c r="U51" s="9"/>
      <c r="V51" s="18"/>
      <c r="W51" s="18" t="str">
        <f>IFERROR(VLOOKUP(H51,'IT PEI'!$X$2:$X$5647,1,0),"...")</f>
        <v>...</v>
      </c>
      <c r="X51" s="19" t="str">
        <f>_xlfn.XLOOKUP(H51,'IT PEI'!X$2:X$5647,'IT PEI'!E$2:E$5647,"...",2,-1)</f>
        <v>...</v>
      </c>
      <c r="Y51" s="19" t="str">
        <f>_xlfn.XLOOKUP(H51,'IT PEI'!X$2:X$5647,'IT PEI'!G$2:G$5647,"...",2,-1)</f>
        <v>...</v>
      </c>
      <c r="Z51" s="19" t="str">
        <f>_xlfn.XLOOKUP(H51,'IT PEI'!X$2:X$5647,'IT PEI'!F$2:F$5647,"...",2,-1)</f>
        <v>...</v>
      </c>
      <c r="AA51" s="19" t="str">
        <f>_xlfn.XLOOKUP(H51,'IT PEI'!X$2:X$5647,'IT PEI'!H$2:H$5647,"...",2,-1)</f>
        <v>...</v>
      </c>
      <c r="AB51" s="19" t="str">
        <f>_xlfn.XLOOKUP(H51,'IT PEI'!X$2:X$5647,'IT PEI'!O$2:O$5647,"...",2,-1)</f>
        <v>...</v>
      </c>
      <c r="AC51" s="20" t="str">
        <f>_xlfn.XLOOKUP(H51,'IT PEI'!X$2:X$5647,'IT PEI'!P$2:P$5647,"...",2,-1)</f>
        <v>...</v>
      </c>
      <c r="AD51" s="19" t="str">
        <f>_xlfn.XLOOKUP(H51,'IT PEI'!X$2:X$5647,'IT PEI'!Q$2:Q$5647,"...",2,-1)</f>
        <v>...</v>
      </c>
      <c r="AE51" s="19" t="str">
        <f t="shared" si="4"/>
        <v>No</v>
      </c>
      <c r="AF51" s="18">
        <f t="shared" si="1"/>
        <v>0</v>
      </c>
      <c r="AG51" s="18">
        <f t="shared" si="5"/>
        <v>1</v>
      </c>
      <c r="AH51" s="18">
        <f t="shared" si="3"/>
        <v>0</v>
      </c>
      <c r="AI51" s="19" t="s">
        <v>10496</v>
      </c>
      <c r="AJ51" s="13"/>
      <c r="AK51" s="19"/>
      <c r="AL51" s="19" t="str">
        <f>IFERROR(VLOOKUP(tbl_ues[[#This Row],[Id_UE]],'[1]Directorio v.02'!$H$3:$U$3089,11,FALSE),"")</f>
        <v/>
      </c>
      <c r="AM51" s="19" t="str">
        <f>IFERROR(VLOOKUP(tbl_ues[[#This Row],[Id_UE]],'[1]Directorio v.02'!$H$3:$U$3089,12,FALSE),"")</f>
        <v/>
      </c>
      <c r="AN51" s="52" t="str">
        <f>IFERROR(VLOOKUP(tbl_ues[[#This Row],[Id_UE]],'[1]Directorio v.02'!$H$3:$U$3089,13,FALSE),"")</f>
        <v/>
      </c>
      <c r="AO51" s="19" t="str">
        <f>IFERROR(VLOOKUP(tbl_ues[[#This Row],[Id_UE]],'[1]Directorio v.02'!$H$3:$U$3089,14,FALSE),"")</f>
        <v/>
      </c>
      <c r="AP51" s="21" t="e">
        <f>VLOOKUP(H51,#REF!,7,0)</f>
        <v>#REF!</v>
      </c>
      <c r="AQ51" s="9" t="e">
        <f>VLOOKUP(H51,#REF!,9,0)</f>
        <v>#REF!</v>
      </c>
      <c r="AR51" s="9" t="e">
        <f>VLOOKUP(H51,#REF!,15,0)</f>
        <v>#REF!</v>
      </c>
      <c r="AS51" s="9" t="e">
        <f>VLOOKUP(H51,#REF!,16,0)</f>
        <v>#REF!</v>
      </c>
      <c r="AT51" s="9" t="e">
        <f>VLOOKUP(H51,#REF!,17,0)</f>
        <v>#REF!</v>
      </c>
      <c r="AU51" s="9" t="e">
        <f>VLOOKUP(H51,#REF!,18,0)</f>
        <v>#REF!</v>
      </c>
      <c r="AV51" s="9" t="e">
        <f>VLOOKUP(H51,#REF!,19,0)</f>
        <v>#REF!</v>
      </c>
      <c r="AW51" s="9" t="e">
        <f>VLOOKUP(H51,#REF!,20,0)</f>
        <v>#REF!</v>
      </c>
      <c r="AX51" s="9" t="e">
        <f>VLOOKUP(H51,#REF!,22,0)</f>
        <v>#REF!</v>
      </c>
      <c r="AY51" s="9" t="e">
        <f>VLOOKUP(H51,#REF!,23,0)</f>
        <v>#REF!</v>
      </c>
      <c r="AZ51" s="9" t="e">
        <f>VLOOKUP(H51,#REF!,24,0)</f>
        <v>#REF!</v>
      </c>
      <c r="BA51" s="9" t="e">
        <f>VLOOKUP(H51,#REF!,25,0)</f>
        <v>#REF!</v>
      </c>
      <c r="BB51" s="9" t="e">
        <f>VLOOKUP(H51,#REF!,26,0)</f>
        <v>#REF!</v>
      </c>
      <c r="BC51" s="9" t="e">
        <f>VLOOKUP(H51,#REF!,27,0)</f>
        <v>#REF!</v>
      </c>
      <c r="BD51" s="9" t="e">
        <f>VLOOKUP(H51,#REF!,29,0)</f>
        <v>#REF!</v>
      </c>
      <c r="BE51" s="9" t="e">
        <f>VLOOKUP(H51,#REF!,30,0)</f>
        <v>#REF!</v>
      </c>
      <c r="BF51" s="9" t="e">
        <f>VLOOKUP(H51,#REF!,31,0)</f>
        <v>#REF!</v>
      </c>
      <c r="BG51" s="9" t="e">
        <f>VLOOKUP(H51,#REF!,32,0)</f>
        <v>#REF!</v>
      </c>
      <c r="BH51" s="9" t="e">
        <f>VLOOKUP(H51,#REF!,33,0)</f>
        <v>#REF!</v>
      </c>
      <c r="BI51" s="9" t="e">
        <f>VLOOKUP(H51,#REF!,34,0)</f>
        <v>#REF!</v>
      </c>
      <c r="BJ51" s="9" t="e">
        <f>VLOOKUP(H51,#REF!,36,0)</f>
        <v>#REF!</v>
      </c>
      <c r="BK51" s="9" t="e">
        <f>VLOOKUP(H51,#REF!,37,0)</f>
        <v>#REF!</v>
      </c>
      <c r="BL51" s="22" t="e">
        <f>VLOOKUP(H51,#REF!,44,0)</f>
        <v>#REF!</v>
      </c>
      <c r="BM51" s="22" t="e">
        <f>VLOOKUP(H51,#REF!,45,0)</f>
        <v>#REF!</v>
      </c>
      <c r="BN51" s="22" t="e">
        <f>VLOOKUP(H51,#REF!,46,0)</f>
        <v>#REF!</v>
      </c>
      <c r="BO51" s="22" t="e">
        <f>VLOOKUP(H51,#REF!,47,0)</f>
        <v>#REF!</v>
      </c>
      <c r="BP51" s="22" t="e">
        <f>VLOOKUP(H51,#REF!,48,0)</f>
        <v>#REF!</v>
      </c>
      <c r="BQ51" s="9"/>
      <c r="BR51" s="9"/>
      <c r="BS51" s="9"/>
    </row>
    <row r="52" spans="1:71" ht="14.5" x14ac:dyDescent="0.35">
      <c r="A52" s="16" t="s">
        <v>10510</v>
      </c>
      <c r="B52" s="16" t="s">
        <v>10510</v>
      </c>
      <c r="C52" s="16" t="s">
        <v>10511</v>
      </c>
      <c r="D52" s="7" t="s">
        <v>1921</v>
      </c>
      <c r="E52" s="4" t="s">
        <v>150</v>
      </c>
      <c r="F52" s="4">
        <v>350029</v>
      </c>
      <c r="G52" s="4" t="s">
        <v>10534</v>
      </c>
      <c r="H52" s="53">
        <v>350029</v>
      </c>
      <c r="I52" s="4" t="s">
        <v>10534</v>
      </c>
      <c r="J52" s="7" t="s">
        <v>10535</v>
      </c>
      <c r="K52" s="4" t="s">
        <v>77</v>
      </c>
      <c r="L52" s="4">
        <v>2</v>
      </c>
      <c r="M52" s="4" t="s">
        <v>1380</v>
      </c>
      <c r="N52" s="4">
        <v>3</v>
      </c>
      <c r="O52" s="4" t="s">
        <v>2264</v>
      </c>
      <c r="Q52" s="8" t="s">
        <v>10474</v>
      </c>
      <c r="R52" s="9" t="s">
        <v>10474</v>
      </c>
      <c r="S52" s="17"/>
      <c r="T52" s="17"/>
      <c r="U52" s="9"/>
      <c r="V52" s="18"/>
      <c r="W52" s="18" t="str">
        <f>IFERROR(VLOOKUP(H52,'IT PEI'!$X$2:$X$5647,1,0),"...")</f>
        <v>...</v>
      </c>
      <c r="X52" s="19" t="str">
        <f>_xlfn.XLOOKUP(H52,'IT PEI'!X$2:X$5647,'IT PEI'!E$2:E$5647,"...",2,-1)</f>
        <v>...</v>
      </c>
      <c r="Y52" s="19" t="str">
        <f>_xlfn.XLOOKUP(H52,'IT PEI'!X$2:X$5647,'IT PEI'!G$2:G$5647,"...",2,-1)</f>
        <v>...</v>
      </c>
      <c r="Z52" s="19" t="str">
        <f>_xlfn.XLOOKUP(H52,'IT PEI'!X$2:X$5647,'IT PEI'!F$2:F$5647,"...",2,-1)</f>
        <v>...</v>
      </c>
      <c r="AA52" s="19" t="str">
        <f>_xlfn.XLOOKUP(H52,'IT PEI'!X$2:X$5647,'IT PEI'!H$2:H$5647,"...",2,-1)</f>
        <v>...</v>
      </c>
      <c r="AB52" s="19" t="str">
        <f>_xlfn.XLOOKUP(H52,'IT PEI'!X$2:X$5647,'IT PEI'!O$2:O$5647,"...",2,-1)</f>
        <v>...</v>
      </c>
      <c r="AC52" s="20" t="str">
        <f>_xlfn.XLOOKUP(H52,'IT PEI'!X$2:X$5647,'IT PEI'!P$2:P$5647,"...",2,-1)</f>
        <v>...</v>
      </c>
      <c r="AD52" s="19" t="str">
        <f>_xlfn.XLOOKUP(H52,'IT PEI'!X$2:X$5647,'IT PEI'!Q$2:Q$5647,"...",2,-1)</f>
        <v>...</v>
      </c>
      <c r="AE52" s="19" t="str">
        <f t="shared" si="4"/>
        <v>No</v>
      </c>
      <c r="AF52" s="18">
        <f t="shared" si="1"/>
        <v>0</v>
      </c>
      <c r="AG52" s="18">
        <f t="shared" si="5"/>
        <v>1</v>
      </c>
      <c r="AH52" s="18">
        <f t="shared" si="3"/>
        <v>0</v>
      </c>
      <c r="AI52" s="19" t="s">
        <v>10496</v>
      </c>
      <c r="AJ52" s="13"/>
      <c r="AK52" s="19"/>
      <c r="AL52" s="19" t="str">
        <f>IFERROR(VLOOKUP(tbl_ues[[#This Row],[Id_UE]],'[1]Directorio v.02'!$H$3:$U$3089,11,FALSE),"")</f>
        <v/>
      </c>
      <c r="AM52" s="19" t="str">
        <f>IFERROR(VLOOKUP(tbl_ues[[#This Row],[Id_UE]],'[1]Directorio v.02'!$H$3:$U$3089,12,FALSE),"")</f>
        <v/>
      </c>
      <c r="AN52" s="52" t="str">
        <f>IFERROR(VLOOKUP(tbl_ues[[#This Row],[Id_UE]],'[1]Directorio v.02'!$H$3:$U$3089,13,FALSE),"")</f>
        <v/>
      </c>
      <c r="AO52" s="19" t="str">
        <f>IFERROR(VLOOKUP(tbl_ues[[#This Row],[Id_UE]],'[1]Directorio v.02'!$H$3:$U$3089,14,FALSE),"")</f>
        <v/>
      </c>
      <c r="AP52" s="21" t="e">
        <f>VLOOKUP(H52,#REF!,7,0)</f>
        <v>#REF!</v>
      </c>
      <c r="AQ52" s="9" t="e">
        <f>VLOOKUP(H52,#REF!,9,0)</f>
        <v>#REF!</v>
      </c>
      <c r="AR52" s="9" t="e">
        <f>VLOOKUP(H52,#REF!,15,0)</f>
        <v>#REF!</v>
      </c>
      <c r="AS52" s="9" t="e">
        <f>VLOOKUP(H52,#REF!,16,0)</f>
        <v>#REF!</v>
      </c>
      <c r="AT52" s="9" t="e">
        <f>VLOOKUP(H52,#REF!,17,0)</f>
        <v>#REF!</v>
      </c>
      <c r="AU52" s="9" t="e">
        <f>VLOOKUP(H52,#REF!,18,0)</f>
        <v>#REF!</v>
      </c>
      <c r="AV52" s="9" t="e">
        <f>VLOOKUP(H52,#REF!,19,0)</f>
        <v>#REF!</v>
      </c>
      <c r="AW52" s="9" t="e">
        <f>VLOOKUP(H52,#REF!,20,0)</f>
        <v>#REF!</v>
      </c>
      <c r="AX52" s="9" t="e">
        <f>VLOOKUP(H52,#REF!,22,0)</f>
        <v>#REF!</v>
      </c>
      <c r="AY52" s="9" t="e">
        <f>VLOOKUP(H52,#REF!,23,0)</f>
        <v>#REF!</v>
      </c>
      <c r="AZ52" s="9" t="e">
        <f>VLOOKUP(H52,#REF!,24,0)</f>
        <v>#REF!</v>
      </c>
      <c r="BA52" s="9" t="e">
        <f>VLOOKUP(H52,#REF!,25,0)</f>
        <v>#REF!</v>
      </c>
      <c r="BB52" s="9" t="e">
        <f>VLOOKUP(H52,#REF!,26,0)</f>
        <v>#REF!</v>
      </c>
      <c r="BC52" s="9" t="e">
        <f>VLOOKUP(H52,#REF!,27,0)</f>
        <v>#REF!</v>
      </c>
      <c r="BD52" s="9" t="e">
        <f>VLOOKUP(H52,#REF!,29,0)</f>
        <v>#REF!</v>
      </c>
      <c r="BE52" s="9" t="e">
        <f>VLOOKUP(H52,#REF!,30,0)</f>
        <v>#REF!</v>
      </c>
      <c r="BF52" s="9" t="e">
        <f>VLOOKUP(H52,#REF!,31,0)</f>
        <v>#REF!</v>
      </c>
      <c r="BG52" s="9" t="e">
        <f>VLOOKUP(H52,#REF!,32,0)</f>
        <v>#REF!</v>
      </c>
      <c r="BH52" s="9" t="e">
        <f>VLOOKUP(H52,#REF!,33,0)</f>
        <v>#REF!</v>
      </c>
      <c r="BI52" s="9" t="e">
        <f>VLOOKUP(H52,#REF!,34,0)</f>
        <v>#REF!</v>
      </c>
      <c r="BJ52" s="9" t="e">
        <f>VLOOKUP(H52,#REF!,36,0)</f>
        <v>#REF!</v>
      </c>
      <c r="BK52" s="9" t="e">
        <f>VLOOKUP(H52,#REF!,37,0)</f>
        <v>#REF!</v>
      </c>
      <c r="BL52" s="22" t="e">
        <f>VLOOKUP(H52,#REF!,44,0)</f>
        <v>#REF!</v>
      </c>
      <c r="BM52" s="22" t="e">
        <f>VLOOKUP(H52,#REF!,45,0)</f>
        <v>#REF!</v>
      </c>
      <c r="BN52" s="22" t="e">
        <f>VLOOKUP(H52,#REF!,46,0)</f>
        <v>#REF!</v>
      </c>
      <c r="BO52" s="22" t="e">
        <f>VLOOKUP(H52,#REF!,47,0)</f>
        <v>#REF!</v>
      </c>
      <c r="BP52" s="22" t="e">
        <f>VLOOKUP(H52,#REF!,48,0)</f>
        <v>#REF!</v>
      </c>
      <c r="BQ52" s="9"/>
      <c r="BR52" s="9"/>
      <c r="BS52" s="9"/>
    </row>
    <row r="53" spans="1:71" ht="14.5" x14ac:dyDescent="0.35">
      <c r="A53" s="16" t="s">
        <v>10510</v>
      </c>
      <c r="B53" s="16" t="s">
        <v>10510</v>
      </c>
      <c r="C53" s="16" t="s">
        <v>10511</v>
      </c>
      <c r="D53" s="7" t="s">
        <v>1921</v>
      </c>
      <c r="E53" s="4" t="s">
        <v>150</v>
      </c>
      <c r="F53" s="4">
        <v>350028</v>
      </c>
      <c r="G53" s="4" t="s">
        <v>10536</v>
      </c>
      <c r="H53" s="53">
        <v>350028</v>
      </c>
      <c r="I53" s="4" t="s">
        <v>10536</v>
      </c>
      <c r="J53" s="7" t="s">
        <v>10409</v>
      </c>
      <c r="K53" s="4" t="s">
        <v>72</v>
      </c>
      <c r="L53" s="4">
        <v>20</v>
      </c>
      <c r="M53" s="4" t="s">
        <v>1464</v>
      </c>
      <c r="N53" s="4">
        <v>1</v>
      </c>
      <c r="O53" s="4" t="s">
        <v>1464</v>
      </c>
      <c r="Q53" s="8" t="s">
        <v>10474</v>
      </c>
      <c r="R53" s="9" t="s">
        <v>10474</v>
      </c>
      <c r="S53" s="17"/>
      <c r="T53" s="17"/>
      <c r="U53" s="9"/>
      <c r="V53" s="18"/>
      <c r="W53" s="18" t="str">
        <f>IFERROR(VLOOKUP(H53,'IT PEI'!$X$2:$X$5647,1,0),"...")</f>
        <v>...</v>
      </c>
      <c r="X53" s="19" t="str">
        <f>_xlfn.XLOOKUP(H53,'IT PEI'!X$2:X$5647,'IT PEI'!E$2:E$5647,"...",2,-1)</f>
        <v>...</v>
      </c>
      <c r="Y53" s="19" t="str">
        <f>_xlfn.XLOOKUP(H53,'IT PEI'!X$2:X$5647,'IT PEI'!G$2:G$5647,"...",2,-1)</f>
        <v>...</v>
      </c>
      <c r="Z53" s="19" t="str">
        <f>_xlfn.XLOOKUP(H53,'IT PEI'!X$2:X$5647,'IT PEI'!F$2:F$5647,"...",2,-1)</f>
        <v>...</v>
      </c>
      <c r="AA53" s="19" t="str">
        <f>_xlfn.XLOOKUP(H53,'IT PEI'!X$2:X$5647,'IT PEI'!H$2:H$5647,"...",2,-1)</f>
        <v>...</v>
      </c>
      <c r="AB53" s="19" t="str">
        <f>_xlfn.XLOOKUP(H53,'IT PEI'!X$2:X$5647,'IT PEI'!O$2:O$5647,"...",2,-1)</f>
        <v>...</v>
      </c>
      <c r="AC53" s="20" t="str">
        <f>_xlfn.XLOOKUP(H53,'IT PEI'!X$2:X$5647,'IT PEI'!P$2:P$5647,"...",2,-1)</f>
        <v>...</v>
      </c>
      <c r="AD53" s="19" t="str">
        <f>_xlfn.XLOOKUP(H53,'IT PEI'!X$2:X$5647,'IT PEI'!Q$2:Q$5647,"...",2,-1)</f>
        <v>...</v>
      </c>
      <c r="AE53" s="19" t="str">
        <f t="shared" si="4"/>
        <v>No</v>
      </c>
      <c r="AF53" s="18">
        <f t="shared" si="1"/>
        <v>0</v>
      </c>
      <c r="AG53" s="18">
        <f t="shared" si="5"/>
        <v>1</v>
      </c>
      <c r="AH53" s="18">
        <f t="shared" si="3"/>
        <v>0</v>
      </c>
      <c r="AI53" s="19" t="s">
        <v>10496</v>
      </c>
      <c r="AJ53" s="13"/>
      <c r="AK53" s="19"/>
      <c r="AL53" s="19" t="str">
        <f>IFERROR(VLOOKUP(tbl_ues[[#This Row],[Id_UE]],'[1]Directorio v.02'!$H$3:$U$3089,11,FALSE),"")</f>
        <v/>
      </c>
      <c r="AM53" s="19" t="str">
        <f>IFERROR(VLOOKUP(tbl_ues[[#This Row],[Id_UE]],'[1]Directorio v.02'!$H$3:$U$3089,12,FALSE),"")</f>
        <v/>
      </c>
      <c r="AN53" s="52" t="str">
        <f>IFERROR(VLOOKUP(tbl_ues[[#This Row],[Id_UE]],'[1]Directorio v.02'!$H$3:$U$3089,13,FALSE),"")</f>
        <v/>
      </c>
      <c r="AO53" s="19" t="str">
        <f>IFERROR(VLOOKUP(tbl_ues[[#This Row],[Id_UE]],'[1]Directorio v.02'!$H$3:$U$3089,14,FALSE),"")</f>
        <v/>
      </c>
      <c r="AP53" s="21" t="e">
        <f>VLOOKUP(H53,#REF!,7,0)</f>
        <v>#REF!</v>
      </c>
      <c r="AQ53" s="9" t="e">
        <f>VLOOKUP(H53,#REF!,9,0)</f>
        <v>#REF!</v>
      </c>
      <c r="AR53" s="9" t="e">
        <f>VLOOKUP(H53,#REF!,15,0)</f>
        <v>#REF!</v>
      </c>
      <c r="AS53" s="9" t="e">
        <f>VLOOKUP(H53,#REF!,16,0)</f>
        <v>#REF!</v>
      </c>
      <c r="AT53" s="9" t="e">
        <f>VLOOKUP(H53,#REF!,17,0)</f>
        <v>#REF!</v>
      </c>
      <c r="AU53" s="9" t="e">
        <f>VLOOKUP(H53,#REF!,18,0)</f>
        <v>#REF!</v>
      </c>
      <c r="AV53" s="9" t="e">
        <f>VLOOKUP(H53,#REF!,19,0)</f>
        <v>#REF!</v>
      </c>
      <c r="AW53" s="9" t="e">
        <f>VLOOKUP(H53,#REF!,20,0)</f>
        <v>#REF!</v>
      </c>
      <c r="AX53" s="9" t="e">
        <f>VLOOKUP(H53,#REF!,22,0)</f>
        <v>#REF!</v>
      </c>
      <c r="AY53" s="9" t="e">
        <f>VLOOKUP(H53,#REF!,23,0)</f>
        <v>#REF!</v>
      </c>
      <c r="AZ53" s="9" t="e">
        <f>VLOOKUP(H53,#REF!,24,0)</f>
        <v>#REF!</v>
      </c>
      <c r="BA53" s="9" t="e">
        <f>VLOOKUP(H53,#REF!,25,0)</f>
        <v>#REF!</v>
      </c>
      <c r="BB53" s="9" t="e">
        <f>VLOOKUP(H53,#REF!,26,0)</f>
        <v>#REF!</v>
      </c>
      <c r="BC53" s="9" t="e">
        <f>VLOOKUP(H53,#REF!,27,0)</f>
        <v>#REF!</v>
      </c>
      <c r="BD53" s="9" t="e">
        <f>VLOOKUP(H53,#REF!,29,0)</f>
        <v>#REF!</v>
      </c>
      <c r="BE53" s="9" t="e">
        <f>VLOOKUP(H53,#REF!,30,0)</f>
        <v>#REF!</v>
      </c>
      <c r="BF53" s="9" t="e">
        <f>VLOOKUP(H53,#REF!,31,0)</f>
        <v>#REF!</v>
      </c>
      <c r="BG53" s="9" t="e">
        <f>VLOOKUP(H53,#REF!,32,0)</f>
        <v>#REF!</v>
      </c>
      <c r="BH53" s="9" t="e">
        <f>VLOOKUP(H53,#REF!,33,0)</f>
        <v>#REF!</v>
      </c>
      <c r="BI53" s="9" t="e">
        <f>VLOOKUP(H53,#REF!,34,0)</f>
        <v>#REF!</v>
      </c>
      <c r="BJ53" s="9" t="e">
        <f>VLOOKUP(H53,#REF!,36,0)</f>
        <v>#REF!</v>
      </c>
      <c r="BK53" s="9" t="e">
        <f>VLOOKUP(H53,#REF!,37,0)</f>
        <v>#REF!</v>
      </c>
      <c r="BL53" s="22" t="e">
        <f>VLOOKUP(H53,#REF!,44,0)</f>
        <v>#REF!</v>
      </c>
      <c r="BM53" s="22" t="e">
        <f>VLOOKUP(H53,#REF!,45,0)</f>
        <v>#REF!</v>
      </c>
      <c r="BN53" s="22" t="e">
        <f>VLOOKUP(H53,#REF!,46,0)</f>
        <v>#REF!</v>
      </c>
      <c r="BO53" s="22" t="e">
        <f>VLOOKUP(H53,#REF!,47,0)</f>
        <v>#REF!</v>
      </c>
      <c r="BP53" s="22" t="e">
        <f>VLOOKUP(H53,#REF!,48,0)</f>
        <v>#REF!</v>
      </c>
      <c r="BQ53" s="9"/>
      <c r="BR53" s="9"/>
      <c r="BS53" s="9"/>
    </row>
    <row r="54" spans="1:71" ht="14.5" x14ac:dyDescent="0.35">
      <c r="A54" s="16" t="s">
        <v>10510</v>
      </c>
      <c r="B54" s="16" t="s">
        <v>10510</v>
      </c>
      <c r="C54" s="16" t="s">
        <v>10511</v>
      </c>
      <c r="D54" s="7" t="s">
        <v>1921</v>
      </c>
      <c r="E54" s="4" t="s">
        <v>150</v>
      </c>
      <c r="F54" s="4">
        <v>350027</v>
      </c>
      <c r="G54" s="4" t="s">
        <v>10537</v>
      </c>
      <c r="H54" s="53">
        <v>350027</v>
      </c>
      <c r="I54" s="4" t="s">
        <v>10537</v>
      </c>
      <c r="J54" s="7">
        <v>12</v>
      </c>
      <c r="K54" s="4" t="s">
        <v>83</v>
      </c>
      <c r="L54" s="4">
        <v>1</v>
      </c>
      <c r="M54" s="4" t="s">
        <v>84</v>
      </c>
      <c r="N54" s="4">
        <v>1</v>
      </c>
      <c r="O54" s="4" t="s">
        <v>84</v>
      </c>
      <c r="Q54" s="8" t="s">
        <v>10474</v>
      </c>
      <c r="R54" s="9" t="s">
        <v>10474</v>
      </c>
      <c r="S54" s="17"/>
      <c r="T54" s="17"/>
      <c r="U54" s="9"/>
      <c r="V54" s="18"/>
      <c r="W54" s="18" t="str">
        <f>IFERROR(VLOOKUP(H54,'IT PEI'!$X$2:$X$5647,1,0),"...")</f>
        <v>...</v>
      </c>
      <c r="X54" s="19" t="str">
        <f>_xlfn.XLOOKUP(H54,'IT PEI'!X$2:X$5647,'IT PEI'!E$2:E$5647,"...",2,-1)</f>
        <v>...</v>
      </c>
      <c r="Y54" s="19" t="str">
        <f>_xlfn.XLOOKUP(H54,'IT PEI'!X$2:X$5647,'IT PEI'!G$2:G$5647,"...",2,-1)</f>
        <v>...</v>
      </c>
      <c r="Z54" s="19" t="str">
        <f>_xlfn.XLOOKUP(H54,'IT PEI'!X$2:X$5647,'IT PEI'!F$2:F$5647,"...",2,-1)</f>
        <v>...</v>
      </c>
      <c r="AA54" s="19" t="str">
        <f>_xlfn.XLOOKUP(H54,'IT PEI'!X$2:X$5647,'IT PEI'!H$2:H$5647,"...",2,-1)</f>
        <v>...</v>
      </c>
      <c r="AB54" s="19" t="str">
        <f>_xlfn.XLOOKUP(H54,'IT PEI'!X$2:X$5647,'IT PEI'!O$2:O$5647,"...",2,-1)</f>
        <v>...</v>
      </c>
      <c r="AC54" s="20" t="str">
        <f>_xlfn.XLOOKUP(H54,'IT PEI'!X$2:X$5647,'IT PEI'!P$2:P$5647,"...",2,-1)</f>
        <v>...</v>
      </c>
      <c r="AD54" s="19" t="str">
        <f>_xlfn.XLOOKUP(H54,'IT PEI'!X$2:X$5647,'IT PEI'!Q$2:Q$5647,"...",2,-1)</f>
        <v>...</v>
      </c>
      <c r="AE54" s="19" t="str">
        <f t="shared" si="4"/>
        <v>No</v>
      </c>
      <c r="AF54" s="18">
        <f t="shared" si="1"/>
        <v>0</v>
      </c>
      <c r="AG54" s="18">
        <f t="shared" si="5"/>
        <v>1</v>
      </c>
      <c r="AH54" s="18">
        <f t="shared" si="3"/>
        <v>0</v>
      </c>
      <c r="AI54" s="19" t="s">
        <v>10496</v>
      </c>
      <c r="AJ54" s="13"/>
      <c r="AK54" s="19"/>
      <c r="AL54" s="19" t="str">
        <f>IFERROR(VLOOKUP(tbl_ues[[#This Row],[Id_UE]],'[1]Directorio v.02'!$H$3:$U$3089,11,FALSE),"")</f>
        <v/>
      </c>
      <c r="AM54" s="19" t="str">
        <f>IFERROR(VLOOKUP(tbl_ues[[#This Row],[Id_UE]],'[1]Directorio v.02'!$H$3:$U$3089,12,FALSE),"")</f>
        <v/>
      </c>
      <c r="AN54" s="52" t="str">
        <f>IFERROR(VLOOKUP(tbl_ues[[#This Row],[Id_UE]],'[1]Directorio v.02'!$H$3:$U$3089,13,FALSE),"")</f>
        <v/>
      </c>
      <c r="AO54" s="19" t="str">
        <f>IFERROR(VLOOKUP(tbl_ues[[#This Row],[Id_UE]],'[1]Directorio v.02'!$H$3:$U$3089,14,FALSE),"")</f>
        <v/>
      </c>
      <c r="AP54" s="21" t="e">
        <f>VLOOKUP(H54,#REF!,7,0)</f>
        <v>#REF!</v>
      </c>
      <c r="AQ54" s="9" t="e">
        <f>VLOOKUP(H54,#REF!,9,0)</f>
        <v>#REF!</v>
      </c>
      <c r="AR54" s="9" t="e">
        <f>VLOOKUP(H54,#REF!,15,0)</f>
        <v>#REF!</v>
      </c>
      <c r="AS54" s="9" t="e">
        <f>VLOOKUP(H54,#REF!,16,0)</f>
        <v>#REF!</v>
      </c>
      <c r="AT54" s="9" t="e">
        <f>VLOOKUP(H54,#REF!,17,0)</f>
        <v>#REF!</v>
      </c>
      <c r="AU54" s="9" t="e">
        <f>VLOOKUP(H54,#REF!,18,0)</f>
        <v>#REF!</v>
      </c>
      <c r="AV54" s="9" t="e">
        <f>VLOOKUP(H54,#REF!,19,0)</f>
        <v>#REF!</v>
      </c>
      <c r="AW54" s="9" t="e">
        <f>VLOOKUP(H54,#REF!,20,0)</f>
        <v>#REF!</v>
      </c>
      <c r="AX54" s="9" t="e">
        <f>VLOOKUP(H54,#REF!,22,0)</f>
        <v>#REF!</v>
      </c>
      <c r="AY54" s="9" t="e">
        <f>VLOOKUP(H54,#REF!,23,0)</f>
        <v>#REF!</v>
      </c>
      <c r="AZ54" s="9" t="e">
        <f>VLOOKUP(H54,#REF!,24,0)</f>
        <v>#REF!</v>
      </c>
      <c r="BA54" s="9" t="e">
        <f>VLOOKUP(H54,#REF!,25,0)</f>
        <v>#REF!</v>
      </c>
      <c r="BB54" s="9" t="e">
        <f>VLOOKUP(H54,#REF!,26,0)</f>
        <v>#REF!</v>
      </c>
      <c r="BC54" s="9" t="e">
        <f>VLOOKUP(H54,#REF!,27,0)</f>
        <v>#REF!</v>
      </c>
      <c r="BD54" s="9" t="e">
        <f>VLOOKUP(H54,#REF!,29,0)</f>
        <v>#REF!</v>
      </c>
      <c r="BE54" s="9" t="e">
        <f>VLOOKUP(H54,#REF!,30,0)</f>
        <v>#REF!</v>
      </c>
      <c r="BF54" s="9" t="e">
        <f>VLOOKUP(H54,#REF!,31,0)</f>
        <v>#REF!</v>
      </c>
      <c r="BG54" s="9" t="e">
        <f>VLOOKUP(H54,#REF!,32,0)</f>
        <v>#REF!</v>
      </c>
      <c r="BH54" s="9" t="e">
        <f>VLOOKUP(H54,#REF!,33,0)</f>
        <v>#REF!</v>
      </c>
      <c r="BI54" s="9" t="e">
        <f>VLOOKUP(H54,#REF!,34,0)</f>
        <v>#REF!</v>
      </c>
      <c r="BJ54" s="9" t="e">
        <f>VLOOKUP(H54,#REF!,36,0)</f>
        <v>#REF!</v>
      </c>
      <c r="BK54" s="9" t="e">
        <f>VLOOKUP(H54,#REF!,37,0)</f>
        <v>#REF!</v>
      </c>
      <c r="BL54" s="22" t="e">
        <f>VLOOKUP(H54,#REF!,44,0)</f>
        <v>#REF!</v>
      </c>
      <c r="BM54" s="22" t="e">
        <f>VLOOKUP(H54,#REF!,45,0)</f>
        <v>#REF!</v>
      </c>
      <c r="BN54" s="22" t="e">
        <f>VLOOKUP(H54,#REF!,46,0)</f>
        <v>#REF!</v>
      </c>
      <c r="BO54" s="22" t="e">
        <f>VLOOKUP(H54,#REF!,47,0)</f>
        <v>#REF!</v>
      </c>
      <c r="BP54" s="22" t="e">
        <f>VLOOKUP(H54,#REF!,48,0)</f>
        <v>#REF!</v>
      </c>
      <c r="BQ54" s="9"/>
      <c r="BR54" s="9"/>
      <c r="BS54" s="9"/>
    </row>
    <row r="55" spans="1:71" ht="14.5" x14ac:dyDescent="0.35">
      <c r="A55" s="16" t="s">
        <v>10510</v>
      </c>
      <c r="B55" s="16" t="s">
        <v>10510</v>
      </c>
      <c r="C55" s="16" t="s">
        <v>10511</v>
      </c>
      <c r="D55" s="7" t="s">
        <v>1921</v>
      </c>
      <c r="E55" s="4" t="s">
        <v>150</v>
      </c>
      <c r="F55" s="4">
        <v>350026</v>
      </c>
      <c r="G55" s="4" t="s">
        <v>10538</v>
      </c>
      <c r="H55" s="53">
        <v>350026</v>
      </c>
      <c r="I55" s="4" t="s">
        <v>10538</v>
      </c>
      <c r="J55" s="7">
        <v>15</v>
      </c>
      <c r="K55" s="4" t="s">
        <v>43</v>
      </c>
      <c r="L55" s="4">
        <v>7</v>
      </c>
      <c r="M55" s="4" t="s">
        <v>2233</v>
      </c>
      <c r="N55" s="4">
        <v>15</v>
      </c>
      <c r="O55" s="4" t="s">
        <v>5873</v>
      </c>
      <c r="Q55" s="8" t="s">
        <v>10474</v>
      </c>
      <c r="R55" s="9" t="s">
        <v>10474</v>
      </c>
      <c r="S55" s="17"/>
      <c r="T55" s="17"/>
      <c r="U55" s="9"/>
      <c r="V55" s="18"/>
      <c r="W55" s="18" t="str">
        <f>IFERROR(VLOOKUP(H55,'IT PEI'!$X$2:$X$5647,1,0),"...")</f>
        <v>...</v>
      </c>
      <c r="X55" s="19" t="str">
        <f>_xlfn.XLOOKUP(H55,'IT PEI'!X$2:X$5647,'IT PEI'!E$2:E$5647,"...",2,-1)</f>
        <v>...</v>
      </c>
      <c r="Y55" s="19" t="str">
        <f>_xlfn.XLOOKUP(H55,'IT PEI'!X$2:X$5647,'IT PEI'!G$2:G$5647,"...",2,-1)</f>
        <v>...</v>
      </c>
      <c r="Z55" s="19" t="str">
        <f>_xlfn.XLOOKUP(H55,'IT PEI'!X$2:X$5647,'IT PEI'!F$2:F$5647,"...",2,-1)</f>
        <v>...</v>
      </c>
      <c r="AA55" s="19" t="str">
        <f>_xlfn.XLOOKUP(H55,'IT PEI'!X$2:X$5647,'IT PEI'!H$2:H$5647,"...",2,-1)</f>
        <v>...</v>
      </c>
      <c r="AB55" s="19" t="str">
        <f>_xlfn.XLOOKUP(H55,'IT PEI'!X$2:X$5647,'IT PEI'!O$2:O$5647,"...",2,-1)</f>
        <v>...</v>
      </c>
      <c r="AC55" s="20" t="str">
        <f>_xlfn.XLOOKUP(H55,'IT PEI'!X$2:X$5647,'IT PEI'!P$2:P$5647,"...",2,-1)</f>
        <v>...</v>
      </c>
      <c r="AD55" s="19" t="str">
        <f>_xlfn.XLOOKUP(H55,'IT PEI'!X$2:X$5647,'IT PEI'!Q$2:Q$5647,"...",2,-1)</f>
        <v>...</v>
      </c>
      <c r="AE55" s="19" t="str">
        <f t="shared" si="4"/>
        <v>No</v>
      </c>
      <c r="AF55" s="18">
        <f t="shared" si="1"/>
        <v>0</v>
      </c>
      <c r="AG55" s="18">
        <f t="shared" si="5"/>
        <v>1</v>
      </c>
      <c r="AH55" s="18">
        <f t="shared" si="3"/>
        <v>0</v>
      </c>
      <c r="AI55" s="19" t="s">
        <v>10496</v>
      </c>
      <c r="AJ55" s="13"/>
      <c r="AK55" s="19"/>
      <c r="AL55" s="19" t="str">
        <f>IFERROR(VLOOKUP(tbl_ues[[#This Row],[Id_UE]],'[1]Directorio v.02'!$H$3:$U$3089,11,FALSE),"")</f>
        <v/>
      </c>
      <c r="AM55" s="19" t="str">
        <f>IFERROR(VLOOKUP(tbl_ues[[#This Row],[Id_UE]],'[1]Directorio v.02'!$H$3:$U$3089,12,FALSE),"")</f>
        <v/>
      </c>
      <c r="AN55" s="52" t="str">
        <f>IFERROR(VLOOKUP(tbl_ues[[#This Row],[Id_UE]],'[1]Directorio v.02'!$H$3:$U$3089,13,FALSE),"")</f>
        <v/>
      </c>
      <c r="AO55" s="19" t="str">
        <f>IFERROR(VLOOKUP(tbl_ues[[#This Row],[Id_UE]],'[1]Directorio v.02'!$H$3:$U$3089,14,FALSE),"")</f>
        <v/>
      </c>
      <c r="AP55" s="21" t="e">
        <f>VLOOKUP(H55,#REF!,7,0)</f>
        <v>#REF!</v>
      </c>
      <c r="AQ55" s="9" t="e">
        <f>VLOOKUP(H55,#REF!,9,0)</f>
        <v>#REF!</v>
      </c>
      <c r="AR55" s="9" t="e">
        <f>VLOOKUP(H55,#REF!,15,0)</f>
        <v>#REF!</v>
      </c>
      <c r="AS55" s="9" t="e">
        <f>VLOOKUP(H55,#REF!,16,0)</f>
        <v>#REF!</v>
      </c>
      <c r="AT55" s="9" t="e">
        <f>VLOOKUP(H55,#REF!,17,0)</f>
        <v>#REF!</v>
      </c>
      <c r="AU55" s="9" t="e">
        <f>VLOOKUP(H55,#REF!,18,0)</f>
        <v>#REF!</v>
      </c>
      <c r="AV55" s="9" t="e">
        <f>VLOOKUP(H55,#REF!,19,0)</f>
        <v>#REF!</v>
      </c>
      <c r="AW55" s="9" t="e">
        <f>VLOOKUP(H55,#REF!,20,0)</f>
        <v>#REF!</v>
      </c>
      <c r="AX55" s="9" t="e">
        <f>VLOOKUP(H55,#REF!,22,0)</f>
        <v>#REF!</v>
      </c>
      <c r="AY55" s="9" t="e">
        <f>VLOOKUP(H55,#REF!,23,0)</f>
        <v>#REF!</v>
      </c>
      <c r="AZ55" s="9" t="e">
        <f>VLOOKUP(H55,#REF!,24,0)</f>
        <v>#REF!</v>
      </c>
      <c r="BA55" s="9" t="e">
        <f>VLOOKUP(H55,#REF!,25,0)</f>
        <v>#REF!</v>
      </c>
      <c r="BB55" s="9" t="e">
        <f>VLOOKUP(H55,#REF!,26,0)</f>
        <v>#REF!</v>
      </c>
      <c r="BC55" s="9" t="e">
        <f>VLOOKUP(H55,#REF!,27,0)</f>
        <v>#REF!</v>
      </c>
      <c r="BD55" s="9" t="e">
        <f>VLOOKUP(H55,#REF!,29,0)</f>
        <v>#REF!</v>
      </c>
      <c r="BE55" s="9" t="e">
        <f>VLOOKUP(H55,#REF!,30,0)</f>
        <v>#REF!</v>
      </c>
      <c r="BF55" s="9" t="e">
        <f>VLOOKUP(H55,#REF!,31,0)</f>
        <v>#REF!</v>
      </c>
      <c r="BG55" s="9" t="e">
        <f>VLOOKUP(H55,#REF!,32,0)</f>
        <v>#REF!</v>
      </c>
      <c r="BH55" s="9" t="e">
        <f>VLOOKUP(H55,#REF!,33,0)</f>
        <v>#REF!</v>
      </c>
      <c r="BI55" s="9" t="e">
        <f>VLOOKUP(H55,#REF!,34,0)</f>
        <v>#REF!</v>
      </c>
      <c r="BJ55" s="9" t="e">
        <f>VLOOKUP(H55,#REF!,36,0)</f>
        <v>#REF!</v>
      </c>
      <c r="BK55" s="9" t="e">
        <f>VLOOKUP(H55,#REF!,37,0)</f>
        <v>#REF!</v>
      </c>
      <c r="BL55" s="22" t="e">
        <f>VLOOKUP(H55,#REF!,44,0)</f>
        <v>#REF!</v>
      </c>
      <c r="BM55" s="22" t="e">
        <f>VLOOKUP(H55,#REF!,45,0)</f>
        <v>#REF!</v>
      </c>
      <c r="BN55" s="22" t="e">
        <f>VLOOKUP(H55,#REF!,46,0)</f>
        <v>#REF!</v>
      </c>
      <c r="BO55" s="22" t="e">
        <f>VLOOKUP(H55,#REF!,47,0)</f>
        <v>#REF!</v>
      </c>
      <c r="BP55" s="22" t="e">
        <f>VLOOKUP(H55,#REF!,48,0)</f>
        <v>#REF!</v>
      </c>
      <c r="BQ55" s="9"/>
      <c r="BR55" s="9"/>
      <c r="BS55" s="9"/>
    </row>
    <row r="56" spans="1:71" ht="14.5" x14ac:dyDescent="0.35">
      <c r="A56" s="16" t="s">
        <v>10510</v>
      </c>
      <c r="B56" s="16" t="s">
        <v>10510</v>
      </c>
      <c r="C56" s="16" t="s">
        <v>10511</v>
      </c>
      <c r="D56" s="7" t="s">
        <v>1921</v>
      </c>
      <c r="E56" s="4" t="s">
        <v>150</v>
      </c>
      <c r="F56" s="4">
        <v>350025</v>
      </c>
      <c r="G56" s="4" t="s">
        <v>10539</v>
      </c>
      <c r="H56" s="53">
        <v>350025</v>
      </c>
      <c r="I56" s="4" t="s">
        <v>10539</v>
      </c>
      <c r="J56" s="7" t="s">
        <v>10372</v>
      </c>
      <c r="K56" s="4" t="s">
        <v>191</v>
      </c>
      <c r="L56" s="4">
        <v>6</v>
      </c>
      <c r="M56" s="4" t="s">
        <v>705</v>
      </c>
      <c r="N56" s="4">
        <v>8</v>
      </c>
      <c r="O56" s="4" t="s">
        <v>4822</v>
      </c>
      <c r="Q56" s="8" t="s">
        <v>10474</v>
      </c>
      <c r="R56" s="9" t="s">
        <v>10474</v>
      </c>
      <c r="S56" s="17"/>
      <c r="T56" s="17"/>
      <c r="U56" s="9"/>
      <c r="V56" s="18"/>
      <c r="W56" s="18" t="str">
        <f>IFERROR(VLOOKUP(H56,'IT PEI'!$X$2:$X$5647,1,0),"...")</f>
        <v>...</v>
      </c>
      <c r="X56" s="19" t="str">
        <f>_xlfn.XLOOKUP(H56,'IT PEI'!X$2:X$5647,'IT PEI'!E$2:E$5647,"...",2,-1)</f>
        <v>...</v>
      </c>
      <c r="Y56" s="19" t="str">
        <f>_xlfn.XLOOKUP(H56,'IT PEI'!X$2:X$5647,'IT PEI'!G$2:G$5647,"...",2,-1)</f>
        <v>...</v>
      </c>
      <c r="Z56" s="19" t="str">
        <f>_xlfn.XLOOKUP(H56,'IT PEI'!X$2:X$5647,'IT PEI'!F$2:F$5647,"...",2,-1)</f>
        <v>...</v>
      </c>
      <c r="AA56" s="19" t="str">
        <f>_xlfn.XLOOKUP(H56,'IT PEI'!X$2:X$5647,'IT PEI'!H$2:H$5647,"...",2,-1)</f>
        <v>...</v>
      </c>
      <c r="AB56" s="19" t="str">
        <f>_xlfn.XLOOKUP(H56,'IT PEI'!X$2:X$5647,'IT PEI'!O$2:O$5647,"...",2,-1)</f>
        <v>...</v>
      </c>
      <c r="AC56" s="20" t="str">
        <f>_xlfn.XLOOKUP(H56,'IT PEI'!X$2:X$5647,'IT PEI'!P$2:P$5647,"...",2,-1)</f>
        <v>...</v>
      </c>
      <c r="AD56" s="19" t="str">
        <f>_xlfn.XLOOKUP(H56,'IT PEI'!X$2:X$5647,'IT PEI'!Q$2:Q$5647,"...",2,-1)</f>
        <v>...</v>
      </c>
      <c r="AE56" s="19" t="str">
        <f t="shared" si="4"/>
        <v>No</v>
      </c>
      <c r="AF56" s="18">
        <f t="shared" si="1"/>
        <v>0</v>
      </c>
      <c r="AG56" s="18">
        <f t="shared" si="5"/>
        <v>1</v>
      </c>
      <c r="AH56" s="18">
        <f t="shared" si="3"/>
        <v>0</v>
      </c>
      <c r="AI56" s="19" t="s">
        <v>10496</v>
      </c>
      <c r="AJ56" s="13"/>
      <c r="AK56" s="19"/>
      <c r="AL56" s="19" t="str">
        <f>IFERROR(VLOOKUP(tbl_ues[[#This Row],[Id_UE]],'[1]Directorio v.02'!$H$3:$U$3089,11,FALSE),"")</f>
        <v/>
      </c>
      <c r="AM56" s="19" t="str">
        <f>IFERROR(VLOOKUP(tbl_ues[[#This Row],[Id_UE]],'[1]Directorio v.02'!$H$3:$U$3089,12,FALSE),"")</f>
        <v/>
      </c>
      <c r="AN56" s="52" t="str">
        <f>IFERROR(VLOOKUP(tbl_ues[[#This Row],[Id_UE]],'[1]Directorio v.02'!$H$3:$U$3089,13,FALSE),"")</f>
        <v/>
      </c>
      <c r="AO56" s="19" t="str">
        <f>IFERROR(VLOOKUP(tbl_ues[[#This Row],[Id_UE]],'[1]Directorio v.02'!$H$3:$U$3089,14,FALSE),"")</f>
        <v/>
      </c>
      <c r="AP56" s="21" t="e">
        <f>VLOOKUP(H56,#REF!,7,0)</f>
        <v>#REF!</v>
      </c>
      <c r="AQ56" s="9" t="e">
        <f>VLOOKUP(H56,#REF!,9,0)</f>
        <v>#REF!</v>
      </c>
      <c r="AR56" s="9" t="e">
        <f>VLOOKUP(H56,#REF!,15,0)</f>
        <v>#REF!</v>
      </c>
      <c r="AS56" s="9" t="e">
        <f>VLOOKUP(H56,#REF!,16,0)</f>
        <v>#REF!</v>
      </c>
      <c r="AT56" s="9" t="e">
        <f>VLOOKUP(H56,#REF!,17,0)</f>
        <v>#REF!</v>
      </c>
      <c r="AU56" s="9" t="e">
        <f>VLOOKUP(H56,#REF!,18,0)</f>
        <v>#REF!</v>
      </c>
      <c r="AV56" s="9" t="e">
        <f>VLOOKUP(H56,#REF!,19,0)</f>
        <v>#REF!</v>
      </c>
      <c r="AW56" s="9" t="e">
        <f>VLOOKUP(H56,#REF!,20,0)</f>
        <v>#REF!</v>
      </c>
      <c r="AX56" s="9" t="e">
        <f>VLOOKUP(H56,#REF!,22,0)</f>
        <v>#REF!</v>
      </c>
      <c r="AY56" s="9" t="e">
        <f>VLOOKUP(H56,#REF!,23,0)</f>
        <v>#REF!</v>
      </c>
      <c r="AZ56" s="9" t="e">
        <f>VLOOKUP(H56,#REF!,24,0)</f>
        <v>#REF!</v>
      </c>
      <c r="BA56" s="9" t="e">
        <f>VLOOKUP(H56,#REF!,25,0)</f>
        <v>#REF!</v>
      </c>
      <c r="BB56" s="9" t="e">
        <f>VLOOKUP(H56,#REF!,26,0)</f>
        <v>#REF!</v>
      </c>
      <c r="BC56" s="9" t="e">
        <f>VLOOKUP(H56,#REF!,27,0)</f>
        <v>#REF!</v>
      </c>
      <c r="BD56" s="9" t="e">
        <f>VLOOKUP(H56,#REF!,29,0)</f>
        <v>#REF!</v>
      </c>
      <c r="BE56" s="9" t="e">
        <f>VLOOKUP(H56,#REF!,30,0)</f>
        <v>#REF!</v>
      </c>
      <c r="BF56" s="9" t="e">
        <f>VLOOKUP(H56,#REF!,31,0)</f>
        <v>#REF!</v>
      </c>
      <c r="BG56" s="9" t="e">
        <f>VLOOKUP(H56,#REF!,32,0)</f>
        <v>#REF!</v>
      </c>
      <c r="BH56" s="9" t="e">
        <f>VLOOKUP(H56,#REF!,33,0)</f>
        <v>#REF!</v>
      </c>
      <c r="BI56" s="9" t="e">
        <f>VLOOKUP(H56,#REF!,34,0)</f>
        <v>#REF!</v>
      </c>
      <c r="BJ56" s="9" t="e">
        <f>VLOOKUP(H56,#REF!,36,0)</f>
        <v>#REF!</v>
      </c>
      <c r="BK56" s="9" t="e">
        <f>VLOOKUP(H56,#REF!,37,0)</f>
        <v>#REF!</v>
      </c>
      <c r="BL56" s="22" t="e">
        <f>VLOOKUP(H56,#REF!,44,0)</f>
        <v>#REF!</v>
      </c>
      <c r="BM56" s="22" t="e">
        <f>VLOOKUP(H56,#REF!,45,0)</f>
        <v>#REF!</v>
      </c>
      <c r="BN56" s="22" t="e">
        <f>VLOOKUP(H56,#REF!,46,0)</f>
        <v>#REF!</v>
      </c>
      <c r="BO56" s="22" t="e">
        <f>VLOOKUP(H56,#REF!,47,0)</f>
        <v>#REF!</v>
      </c>
      <c r="BP56" s="22" t="e">
        <f>VLOOKUP(H56,#REF!,48,0)</f>
        <v>#REF!</v>
      </c>
      <c r="BQ56" s="9"/>
      <c r="BR56" s="9"/>
      <c r="BS56" s="9"/>
    </row>
    <row r="57" spans="1:71" ht="14.5" x14ac:dyDescent="0.35">
      <c r="A57" s="16" t="s">
        <v>10510</v>
      </c>
      <c r="B57" s="16" t="s">
        <v>10510</v>
      </c>
      <c r="C57" s="16" t="s">
        <v>10511</v>
      </c>
      <c r="D57" s="7" t="s">
        <v>1921</v>
      </c>
      <c r="E57" s="4" t="s">
        <v>150</v>
      </c>
      <c r="F57" s="4">
        <v>350024</v>
      </c>
      <c r="G57" s="4" t="s">
        <v>10540</v>
      </c>
      <c r="H57" s="53">
        <v>350024</v>
      </c>
      <c r="I57" s="4" t="s">
        <v>10540</v>
      </c>
      <c r="J57" s="7">
        <v>20</v>
      </c>
      <c r="K57" s="4" t="s">
        <v>324</v>
      </c>
      <c r="L57" s="4">
        <v>1</v>
      </c>
      <c r="M57" s="4" t="s">
        <v>324</v>
      </c>
      <c r="N57" s="4">
        <v>11</v>
      </c>
      <c r="O57" s="4" t="s">
        <v>4856</v>
      </c>
      <c r="Q57" s="8" t="s">
        <v>10474</v>
      </c>
      <c r="R57" s="9" t="s">
        <v>10474</v>
      </c>
      <c r="S57" s="17"/>
      <c r="T57" s="17"/>
      <c r="U57" s="9"/>
      <c r="V57" s="18"/>
      <c r="W57" s="18" t="str">
        <f>IFERROR(VLOOKUP(H57,'IT PEI'!$X$2:$X$5647,1,0),"...")</f>
        <v>...</v>
      </c>
      <c r="X57" s="19" t="str">
        <f>_xlfn.XLOOKUP(H57,'IT PEI'!X$2:X$5647,'IT PEI'!E$2:E$5647,"...",2,-1)</f>
        <v>...</v>
      </c>
      <c r="Y57" s="19" t="str">
        <f>_xlfn.XLOOKUP(H57,'IT PEI'!X$2:X$5647,'IT PEI'!G$2:G$5647,"...",2,-1)</f>
        <v>...</v>
      </c>
      <c r="Z57" s="19" t="str">
        <f>_xlfn.XLOOKUP(H57,'IT PEI'!X$2:X$5647,'IT PEI'!F$2:F$5647,"...",2,-1)</f>
        <v>...</v>
      </c>
      <c r="AA57" s="19" t="str">
        <f>_xlfn.XLOOKUP(H57,'IT PEI'!X$2:X$5647,'IT PEI'!H$2:H$5647,"...",2,-1)</f>
        <v>...</v>
      </c>
      <c r="AB57" s="19" t="str">
        <f>_xlfn.XLOOKUP(H57,'IT PEI'!X$2:X$5647,'IT PEI'!O$2:O$5647,"...",2,-1)</f>
        <v>...</v>
      </c>
      <c r="AC57" s="20" t="str">
        <f>_xlfn.XLOOKUP(H57,'IT PEI'!X$2:X$5647,'IT PEI'!P$2:P$5647,"...",2,-1)</f>
        <v>...</v>
      </c>
      <c r="AD57" s="19" t="str">
        <f>_xlfn.XLOOKUP(H57,'IT PEI'!X$2:X$5647,'IT PEI'!Q$2:Q$5647,"...",2,-1)</f>
        <v>...</v>
      </c>
      <c r="AE57" s="19" t="str">
        <f t="shared" si="4"/>
        <v>No</v>
      </c>
      <c r="AF57" s="18">
        <f t="shared" si="1"/>
        <v>0</v>
      </c>
      <c r="AG57" s="18">
        <f t="shared" si="5"/>
        <v>1</v>
      </c>
      <c r="AH57" s="18">
        <f t="shared" si="3"/>
        <v>0</v>
      </c>
      <c r="AI57" s="19" t="s">
        <v>10496</v>
      </c>
      <c r="AJ57" s="13"/>
      <c r="AK57" s="19"/>
      <c r="AL57" s="19" t="str">
        <f>IFERROR(VLOOKUP(tbl_ues[[#This Row],[Id_UE]],'[1]Directorio v.02'!$H$3:$U$3089,11,FALSE),"")</f>
        <v/>
      </c>
      <c r="AM57" s="19" t="str">
        <f>IFERROR(VLOOKUP(tbl_ues[[#This Row],[Id_UE]],'[1]Directorio v.02'!$H$3:$U$3089,12,FALSE),"")</f>
        <v/>
      </c>
      <c r="AN57" s="52" t="str">
        <f>IFERROR(VLOOKUP(tbl_ues[[#This Row],[Id_UE]],'[1]Directorio v.02'!$H$3:$U$3089,13,FALSE),"")</f>
        <v/>
      </c>
      <c r="AO57" s="19" t="str">
        <f>IFERROR(VLOOKUP(tbl_ues[[#This Row],[Id_UE]],'[1]Directorio v.02'!$H$3:$U$3089,14,FALSE),"")</f>
        <v/>
      </c>
      <c r="AP57" s="21" t="e">
        <f>VLOOKUP(H57,#REF!,7,0)</f>
        <v>#REF!</v>
      </c>
      <c r="AQ57" s="9" t="e">
        <f>VLOOKUP(H57,#REF!,9,0)</f>
        <v>#REF!</v>
      </c>
      <c r="AR57" s="9" t="e">
        <f>VLOOKUP(H57,#REF!,15,0)</f>
        <v>#REF!</v>
      </c>
      <c r="AS57" s="9" t="e">
        <f>VLOOKUP(H57,#REF!,16,0)</f>
        <v>#REF!</v>
      </c>
      <c r="AT57" s="9" t="e">
        <f>VLOOKUP(H57,#REF!,17,0)</f>
        <v>#REF!</v>
      </c>
      <c r="AU57" s="9" t="e">
        <f>VLOOKUP(H57,#REF!,18,0)</f>
        <v>#REF!</v>
      </c>
      <c r="AV57" s="9" t="e">
        <f>VLOOKUP(H57,#REF!,19,0)</f>
        <v>#REF!</v>
      </c>
      <c r="AW57" s="9" t="e">
        <f>VLOOKUP(H57,#REF!,20,0)</f>
        <v>#REF!</v>
      </c>
      <c r="AX57" s="9" t="e">
        <f>VLOOKUP(H57,#REF!,22,0)</f>
        <v>#REF!</v>
      </c>
      <c r="AY57" s="9" t="e">
        <f>VLOOKUP(H57,#REF!,23,0)</f>
        <v>#REF!</v>
      </c>
      <c r="AZ57" s="9" t="e">
        <f>VLOOKUP(H57,#REF!,24,0)</f>
        <v>#REF!</v>
      </c>
      <c r="BA57" s="9" t="e">
        <f>VLOOKUP(H57,#REF!,25,0)</f>
        <v>#REF!</v>
      </c>
      <c r="BB57" s="9" t="e">
        <f>VLOOKUP(H57,#REF!,26,0)</f>
        <v>#REF!</v>
      </c>
      <c r="BC57" s="9" t="e">
        <f>VLOOKUP(H57,#REF!,27,0)</f>
        <v>#REF!</v>
      </c>
      <c r="BD57" s="9" t="e">
        <f>VLOOKUP(H57,#REF!,29,0)</f>
        <v>#REF!</v>
      </c>
      <c r="BE57" s="9" t="e">
        <f>VLOOKUP(H57,#REF!,30,0)</f>
        <v>#REF!</v>
      </c>
      <c r="BF57" s="9" t="e">
        <f>VLOOKUP(H57,#REF!,31,0)</f>
        <v>#REF!</v>
      </c>
      <c r="BG57" s="9" t="e">
        <f>VLOOKUP(H57,#REF!,32,0)</f>
        <v>#REF!</v>
      </c>
      <c r="BH57" s="9" t="e">
        <f>VLOOKUP(H57,#REF!,33,0)</f>
        <v>#REF!</v>
      </c>
      <c r="BI57" s="9" t="e">
        <f>VLOOKUP(H57,#REF!,34,0)</f>
        <v>#REF!</v>
      </c>
      <c r="BJ57" s="9" t="e">
        <f>VLOOKUP(H57,#REF!,36,0)</f>
        <v>#REF!</v>
      </c>
      <c r="BK57" s="9" t="e">
        <f>VLOOKUP(H57,#REF!,37,0)</f>
        <v>#REF!</v>
      </c>
      <c r="BL57" s="22" t="e">
        <f>VLOOKUP(H57,#REF!,44,0)</f>
        <v>#REF!</v>
      </c>
      <c r="BM57" s="22" t="e">
        <f>VLOOKUP(H57,#REF!,45,0)</f>
        <v>#REF!</v>
      </c>
      <c r="BN57" s="22" t="e">
        <f>VLOOKUP(H57,#REF!,46,0)</f>
        <v>#REF!</v>
      </c>
      <c r="BO57" s="22" t="e">
        <f>VLOOKUP(H57,#REF!,47,0)</f>
        <v>#REF!</v>
      </c>
      <c r="BP57" s="22" t="e">
        <f>VLOOKUP(H57,#REF!,48,0)</f>
        <v>#REF!</v>
      </c>
      <c r="BQ57" s="9"/>
      <c r="BR57" s="9"/>
      <c r="BS57" s="9"/>
    </row>
    <row r="58" spans="1:71" ht="14.5" x14ac:dyDescent="0.35">
      <c r="A58" s="16" t="s">
        <v>10510</v>
      </c>
      <c r="B58" s="16" t="s">
        <v>10510</v>
      </c>
      <c r="C58" s="16" t="s">
        <v>10511</v>
      </c>
      <c r="D58" s="7" t="s">
        <v>1921</v>
      </c>
      <c r="E58" s="4" t="s">
        <v>150</v>
      </c>
      <c r="F58" s="4">
        <v>350020</v>
      </c>
      <c r="G58" s="4" t="s">
        <v>10541</v>
      </c>
      <c r="H58" s="53">
        <v>350020</v>
      </c>
      <c r="I58" s="4" t="s">
        <v>10541</v>
      </c>
      <c r="J58" s="7">
        <v>12</v>
      </c>
      <c r="K58" s="4" t="s">
        <v>83</v>
      </c>
      <c r="L58" s="4">
        <v>1</v>
      </c>
      <c r="M58" s="4" t="s">
        <v>84</v>
      </c>
      <c r="N58" s="4">
        <v>1</v>
      </c>
      <c r="O58" s="4" t="s">
        <v>84</v>
      </c>
      <c r="Q58" s="8" t="s">
        <v>10474</v>
      </c>
      <c r="R58" s="9" t="s">
        <v>10474</v>
      </c>
      <c r="S58" s="17"/>
      <c r="T58" s="17"/>
      <c r="U58" s="9"/>
      <c r="V58" s="18"/>
      <c r="W58" s="18" t="str">
        <f>IFERROR(VLOOKUP(H58,'IT PEI'!$X$2:$X$5647,1,0),"...")</f>
        <v>...</v>
      </c>
      <c r="X58" s="19" t="str">
        <f>_xlfn.XLOOKUP(H58,'IT PEI'!X$2:X$5647,'IT PEI'!E$2:E$5647,"...",2,-1)</f>
        <v>...</v>
      </c>
      <c r="Y58" s="19" t="str">
        <f>_xlfn.XLOOKUP(H58,'IT PEI'!X$2:X$5647,'IT PEI'!G$2:G$5647,"...",2,-1)</f>
        <v>...</v>
      </c>
      <c r="Z58" s="19" t="str">
        <f>_xlfn.XLOOKUP(H58,'IT PEI'!X$2:X$5647,'IT PEI'!F$2:F$5647,"...",2,-1)</f>
        <v>...</v>
      </c>
      <c r="AA58" s="19" t="str">
        <f>_xlfn.XLOOKUP(H58,'IT PEI'!X$2:X$5647,'IT PEI'!H$2:H$5647,"...",2,-1)</f>
        <v>...</v>
      </c>
      <c r="AB58" s="19" t="str">
        <f>_xlfn.XLOOKUP(H58,'IT PEI'!X$2:X$5647,'IT PEI'!O$2:O$5647,"...",2,-1)</f>
        <v>...</v>
      </c>
      <c r="AC58" s="20" t="str">
        <f>_xlfn.XLOOKUP(H58,'IT PEI'!X$2:X$5647,'IT PEI'!P$2:P$5647,"...",2,-1)</f>
        <v>...</v>
      </c>
      <c r="AD58" s="19" t="str">
        <f>_xlfn.XLOOKUP(H58,'IT PEI'!X$2:X$5647,'IT PEI'!Q$2:Q$5647,"...",2,-1)</f>
        <v>...</v>
      </c>
      <c r="AE58" s="19" t="str">
        <f t="shared" si="4"/>
        <v>No</v>
      </c>
      <c r="AF58" s="18">
        <f t="shared" si="1"/>
        <v>0</v>
      </c>
      <c r="AG58" s="18">
        <f t="shared" si="5"/>
        <v>1</v>
      </c>
      <c r="AH58" s="18">
        <f t="shared" si="3"/>
        <v>0</v>
      </c>
      <c r="AI58" s="19" t="s">
        <v>10496</v>
      </c>
      <c r="AJ58" s="13"/>
      <c r="AK58" s="19"/>
      <c r="AL58" s="19" t="str">
        <f>IFERROR(VLOOKUP(tbl_ues[[#This Row],[Id_UE]],'[1]Directorio v.02'!$H$3:$U$3089,11,FALSE),"")</f>
        <v/>
      </c>
      <c r="AM58" s="19" t="str">
        <f>IFERROR(VLOOKUP(tbl_ues[[#This Row],[Id_UE]],'[1]Directorio v.02'!$H$3:$U$3089,12,FALSE),"")</f>
        <v/>
      </c>
      <c r="AN58" s="52" t="str">
        <f>IFERROR(VLOOKUP(tbl_ues[[#This Row],[Id_UE]],'[1]Directorio v.02'!$H$3:$U$3089,13,FALSE),"")</f>
        <v/>
      </c>
      <c r="AO58" s="19" t="str">
        <f>IFERROR(VLOOKUP(tbl_ues[[#This Row],[Id_UE]],'[1]Directorio v.02'!$H$3:$U$3089,14,FALSE),"")</f>
        <v/>
      </c>
      <c r="AP58" s="21" t="e">
        <f>VLOOKUP(H58,#REF!,7,0)</f>
        <v>#REF!</v>
      </c>
      <c r="AQ58" s="9" t="e">
        <f>VLOOKUP(H58,#REF!,9,0)</f>
        <v>#REF!</v>
      </c>
      <c r="AR58" s="9" t="e">
        <f>VLOOKUP(H58,#REF!,15,0)</f>
        <v>#REF!</v>
      </c>
      <c r="AS58" s="9" t="e">
        <f>VLOOKUP(H58,#REF!,16,0)</f>
        <v>#REF!</v>
      </c>
      <c r="AT58" s="9" t="e">
        <f>VLOOKUP(H58,#REF!,17,0)</f>
        <v>#REF!</v>
      </c>
      <c r="AU58" s="9" t="e">
        <f>VLOOKUP(H58,#REF!,18,0)</f>
        <v>#REF!</v>
      </c>
      <c r="AV58" s="9" t="e">
        <f>VLOOKUP(H58,#REF!,19,0)</f>
        <v>#REF!</v>
      </c>
      <c r="AW58" s="9" t="e">
        <f>VLOOKUP(H58,#REF!,20,0)</f>
        <v>#REF!</v>
      </c>
      <c r="AX58" s="9" t="e">
        <f>VLOOKUP(H58,#REF!,22,0)</f>
        <v>#REF!</v>
      </c>
      <c r="AY58" s="9" t="e">
        <f>VLOOKUP(H58,#REF!,23,0)</f>
        <v>#REF!</v>
      </c>
      <c r="AZ58" s="9" t="e">
        <f>VLOOKUP(H58,#REF!,24,0)</f>
        <v>#REF!</v>
      </c>
      <c r="BA58" s="9" t="e">
        <f>VLOOKUP(H58,#REF!,25,0)</f>
        <v>#REF!</v>
      </c>
      <c r="BB58" s="9" t="e">
        <f>VLOOKUP(H58,#REF!,26,0)</f>
        <v>#REF!</v>
      </c>
      <c r="BC58" s="9" t="e">
        <f>VLOOKUP(H58,#REF!,27,0)</f>
        <v>#REF!</v>
      </c>
      <c r="BD58" s="9" t="e">
        <f>VLOOKUP(H58,#REF!,29,0)</f>
        <v>#REF!</v>
      </c>
      <c r="BE58" s="9" t="e">
        <f>VLOOKUP(H58,#REF!,30,0)</f>
        <v>#REF!</v>
      </c>
      <c r="BF58" s="9" t="e">
        <f>VLOOKUP(H58,#REF!,31,0)</f>
        <v>#REF!</v>
      </c>
      <c r="BG58" s="9" t="e">
        <f>VLOOKUP(H58,#REF!,32,0)</f>
        <v>#REF!</v>
      </c>
      <c r="BH58" s="9" t="e">
        <f>VLOOKUP(H58,#REF!,33,0)</f>
        <v>#REF!</v>
      </c>
      <c r="BI58" s="9" t="e">
        <f>VLOOKUP(H58,#REF!,34,0)</f>
        <v>#REF!</v>
      </c>
      <c r="BJ58" s="9" t="e">
        <f>VLOOKUP(H58,#REF!,36,0)</f>
        <v>#REF!</v>
      </c>
      <c r="BK58" s="9" t="e">
        <f>VLOOKUP(H58,#REF!,37,0)</f>
        <v>#REF!</v>
      </c>
      <c r="BL58" s="22" t="e">
        <f>VLOOKUP(H58,#REF!,44,0)</f>
        <v>#REF!</v>
      </c>
      <c r="BM58" s="22" t="e">
        <f>VLOOKUP(H58,#REF!,45,0)</f>
        <v>#REF!</v>
      </c>
      <c r="BN58" s="22" t="e">
        <f>VLOOKUP(H58,#REF!,46,0)</f>
        <v>#REF!</v>
      </c>
      <c r="BO58" s="22" t="e">
        <f>VLOOKUP(H58,#REF!,47,0)</f>
        <v>#REF!</v>
      </c>
      <c r="BP58" s="22" t="e">
        <f>VLOOKUP(H58,#REF!,48,0)</f>
        <v>#REF!</v>
      </c>
      <c r="BQ58" s="9"/>
      <c r="BR58" s="9"/>
      <c r="BS58" s="9"/>
    </row>
    <row r="59" spans="1:71" ht="14.5" x14ac:dyDescent="0.35">
      <c r="A59" s="16" t="s">
        <v>10510</v>
      </c>
      <c r="B59" s="16" t="s">
        <v>10510</v>
      </c>
      <c r="C59" s="16" t="s">
        <v>10511</v>
      </c>
      <c r="D59" s="7" t="s">
        <v>1921</v>
      </c>
      <c r="E59" s="4" t="s">
        <v>150</v>
      </c>
      <c r="F59" s="4">
        <v>350019</v>
      </c>
      <c r="G59" s="4" t="s">
        <v>10542</v>
      </c>
      <c r="H59" s="53">
        <v>350019</v>
      </c>
      <c r="I59" s="4" t="s">
        <v>10542</v>
      </c>
      <c r="J59" s="7" t="s">
        <v>10535</v>
      </c>
      <c r="K59" s="4" t="s">
        <v>77</v>
      </c>
      <c r="L59" s="4">
        <v>4</v>
      </c>
      <c r="M59" s="4" t="s">
        <v>770</v>
      </c>
      <c r="N59" s="4">
        <v>1</v>
      </c>
      <c r="O59" s="4" t="s">
        <v>770</v>
      </c>
      <c r="Q59" s="8" t="s">
        <v>10474</v>
      </c>
      <c r="R59" s="9" t="s">
        <v>10474</v>
      </c>
      <c r="S59" s="17"/>
      <c r="T59" s="17"/>
      <c r="U59" s="9"/>
      <c r="V59" s="18"/>
      <c r="W59" s="18" t="str">
        <f>IFERROR(VLOOKUP(H59,'IT PEI'!$X$2:$X$5647,1,0),"...")</f>
        <v>...</v>
      </c>
      <c r="X59" s="19" t="str">
        <f>_xlfn.XLOOKUP(H59,'IT PEI'!X$2:X$5647,'IT PEI'!E$2:E$5647,"...",2,-1)</f>
        <v>...</v>
      </c>
      <c r="Y59" s="19" t="str">
        <f>_xlfn.XLOOKUP(H59,'IT PEI'!X$2:X$5647,'IT PEI'!G$2:G$5647,"...",2,-1)</f>
        <v>...</v>
      </c>
      <c r="Z59" s="19" t="str">
        <f>_xlfn.XLOOKUP(H59,'IT PEI'!X$2:X$5647,'IT PEI'!F$2:F$5647,"...",2,-1)</f>
        <v>...</v>
      </c>
      <c r="AA59" s="19" t="str">
        <f>_xlfn.XLOOKUP(H59,'IT PEI'!X$2:X$5647,'IT PEI'!H$2:H$5647,"...",2,-1)</f>
        <v>...</v>
      </c>
      <c r="AB59" s="19" t="str">
        <f>_xlfn.XLOOKUP(H59,'IT PEI'!X$2:X$5647,'IT PEI'!O$2:O$5647,"...",2,-1)</f>
        <v>...</v>
      </c>
      <c r="AC59" s="20" t="str">
        <f>_xlfn.XLOOKUP(H59,'IT PEI'!X$2:X$5647,'IT PEI'!P$2:P$5647,"...",2,-1)</f>
        <v>...</v>
      </c>
      <c r="AD59" s="19" t="str">
        <f>_xlfn.XLOOKUP(H59,'IT PEI'!X$2:X$5647,'IT PEI'!Q$2:Q$5647,"...",2,-1)</f>
        <v>...</v>
      </c>
      <c r="AE59" s="19" t="str">
        <f t="shared" si="4"/>
        <v>No</v>
      </c>
      <c r="AF59" s="18">
        <f t="shared" si="1"/>
        <v>0</v>
      </c>
      <c r="AG59" s="18">
        <f t="shared" si="5"/>
        <v>1</v>
      </c>
      <c r="AH59" s="18">
        <f t="shared" si="3"/>
        <v>0</v>
      </c>
      <c r="AI59" s="19" t="s">
        <v>10496</v>
      </c>
      <c r="AJ59" s="13"/>
      <c r="AK59" s="19"/>
      <c r="AL59" s="19" t="str">
        <f>IFERROR(VLOOKUP(tbl_ues[[#This Row],[Id_UE]],'[1]Directorio v.02'!$H$3:$U$3089,11,FALSE),"")</f>
        <v/>
      </c>
      <c r="AM59" s="19" t="str">
        <f>IFERROR(VLOOKUP(tbl_ues[[#This Row],[Id_UE]],'[1]Directorio v.02'!$H$3:$U$3089,12,FALSE),"")</f>
        <v/>
      </c>
      <c r="AN59" s="52" t="str">
        <f>IFERROR(VLOOKUP(tbl_ues[[#This Row],[Id_UE]],'[1]Directorio v.02'!$H$3:$U$3089,13,FALSE),"")</f>
        <v/>
      </c>
      <c r="AO59" s="19" t="str">
        <f>IFERROR(VLOOKUP(tbl_ues[[#This Row],[Id_UE]],'[1]Directorio v.02'!$H$3:$U$3089,14,FALSE),"")</f>
        <v/>
      </c>
      <c r="AP59" s="21" t="e">
        <f>VLOOKUP(H59,#REF!,7,0)</f>
        <v>#REF!</v>
      </c>
      <c r="AQ59" s="9" t="e">
        <f>VLOOKUP(H59,#REF!,9,0)</f>
        <v>#REF!</v>
      </c>
      <c r="AR59" s="9" t="e">
        <f>VLOOKUP(H59,#REF!,15,0)</f>
        <v>#REF!</v>
      </c>
      <c r="AS59" s="9" t="e">
        <f>VLOOKUP(H59,#REF!,16,0)</f>
        <v>#REF!</v>
      </c>
      <c r="AT59" s="9" t="e">
        <f>VLOOKUP(H59,#REF!,17,0)</f>
        <v>#REF!</v>
      </c>
      <c r="AU59" s="9" t="e">
        <f>VLOOKUP(H59,#REF!,18,0)</f>
        <v>#REF!</v>
      </c>
      <c r="AV59" s="9" t="e">
        <f>VLOOKUP(H59,#REF!,19,0)</f>
        <v>#REF!</v>
      </c>
      <c r="AW59" s="9" t="e">
        <f>VLOOKUP(H59,#REF!,20,0)</f>
        <v>#REF!</v>
      </c>
      <c r="AX59" s="9" t="e">
        <f>VLOOKUP(H59,#REF!,22,0)</f>
        <v>#REF!</v>
      </c>
      <c r="AY59" s="9" t="e">
        <f>VLOOKUP(H59,#REF!,23,0)</f>
        <v>#REF!</v>
      </c>
      <c r="AZ59" s="9" t="e">
        <f>VLOOKUP(H59,#REF!,24,0)</f>
        <v>#REF!</v>
      </c>
      <c r="BA59" s="9" t="e">
        <f>VLOOKUP(H59,#REF!,25,0)</f>
        <v>#REF!</v>
      </c>
      <c r="BB59" s="9" t="e">
        <f>VLOOKUP(H59,#REF!,26,0)</f>
        <v>#REF!</v>
      </c>
      <c r="BC59" s="9" t="e">
        <f>VLOOKUP(H59,#REF!,27,0)</f>
        <v>#REF!</v>
      </c>
      <c r="BD59" s="9" t="e">
        <f>VLOOKUP(H59,#REF!,29,0)</f>
        <v>#REF!</v>
      </c>
      <c r="BE59" s="9" t="e">
        <f>VLOOKUP(H59,#REF!,30,0)</f>
        <v>#REF!</v>
      </c>
      <c r="BF59" s="9" t="e">
        <f>VLOOKUP(H59,#REF!,31,0)</f>
        <v>#REF!</v>
      </c>
      <c r="BG59" s="9" t="e">
        <f>VLOOKUP(H59,#REF!,32,0)</f>
        <v>#REF!</v>
      </c>
      <c r="BH59" s="9" t="e">
        <f>VLOOKUP(H59,#REF!,33,0)</f>
        <v>#REF!</v>
      </c>
      <c r="BI59" s="9" t="e">
        <f>VLOOKUP(H59,#REF!,34,0)</f>
        <v>#REF!</v>
      </c>
      <c r="BJ59" s="9" t="e">
        <f>VLOOKUP(H59,#REF!,36,0)</f>
        <v>#REF!</v>
      </c>
      <c r="BK59" s="9" t="e">
        <f>VLOOKUP(H59,#REF!,37,0)</f>
        <v>#REF!</v>
      </c>
      <c r="BL59" s="22" t="e">
        <f>VLOOKUP(H59,#REF!,44,0)</f>
        <v>#REF!</v>
      </c>
      <c r="BM59" s="22" t="e">
        <f>VLOOKUP(H59,#REF!,45,0)</f>
        <v>#REF!</v>
      </c>
      <c r="BN59" s="22" t="e">
        <f>VLOOKUP(H59,#REF!,46,0)</f>
        <v>#REF!</v>
      </c>
      <c r="BO59" s="22" t="e">
        <f>VLOOKUP(H59,#REF!,47,0)</f>
        <v>#REF!</v>
      </c>
      <c r="BP59" s="22" t="e">
        <f>VLOOKUP(H59,#REF!,48,0)</f>
        <v>#REF!</v>
      </c>
      <c r="BQ59" s="9"/>
      <c r="BR59" s="9"/>
      <c r="BS59" s="9"/>
    </row>
    <row r="60" spans="1:71" ht="14.5" x14ac:dyDescent="0.35">
      <c r="A60" s="16" t="s">
        <v>10510</v>
      </c>
      <c r="B60" s="16" t="s">
        <v>10510</v>
      </c>
      <c r="C60" s="16" t="s">
        <v>10511</v>
      </c>
      <c r="D60" s="7" t="s">
        <v>1921</v>
      </c>
      <c r="E60" s="4" t="s">
        <v>150</v>
      </c>
      <c r="F60" s="4">
        <v>350018</v>
      </c>
      <c r="G60" s="4" t="s">
        <v>10543</v>
      </c>
      <c r="H60" s="53">
        <v>350018</v>
      </c>
      <c r="I60" s="4" t="s">
        <v>10543</v>
      </c>
      <c r="J60" s="7" t="s">
        <v>10535</v>
      </c>
      <c r="K60" s="4" t="s">
        <v>77</v>
      </c>
      <c r="L60" s="4">
        <v>1</v>
      </c>
      <c r="M60" s="4" t="s">
        <v>78</v>
      </c>
      <c r="N60" s="4">
        <v>1</v>
      </c>
      <c r="O60" s="4" t="s">
        <v>77</v>
      </c>
      <c r="Q60" s="8" t="s">
        <v>10474</v>
      </c>
      <c r="R60" s="9" t="s">
        <v>10474</v>
      </c>
      <c r="S60" s="17"/>
      <c r="T60" s="17"/>
      <c r="U60" s="9"/>
      <c r="V60" s="18"/>
      <c r="W60" s="18" t="str">
        <f>IFERROR(VLOOKUP(H60,'IT PEI'!$X$2:$X$5647,1,0),"...")</f>
        <v>...</v>
      </c>
      <c r="X60" s="19" t="str">
        <f>_xlfn.XLOOKUP(H60,'IT PEI'!X$2:X$5647,'IT PEI'!E$2:E$5647,"...",2,-1)</f>
        <v>...</v>
      </c>
      <c r="Y60" s="19" t="str">
        <f>_xlfn.XLOOKUP(H60,'IT PEI'!X$2:X$5647,'IT PEI'!G$2:G$5647,"...",2,-1)</f>
        <v>...</v>
      </c>
      <c r="Z60" s="19" t="str">
        <f>_xlfn.XLOOKUP(H60,'IT PEI'!X$2:X$5647,'IT PEI'!F$2:F$5647,"...",2,-1)</f>
        <v>...</v>
      </c>
      <c r="AA60" s="19" t="str">
        <f>_xlfn.XLOOKUP(H60,'IT PEI'!X$2:X$5647,'IT PEI'!H$2:H$5647,"...",2,-1)</f>
        <v>...</v>
      </c>
      <c r="AB60" s="19" t="str">
        <f>_xlfn.XLOOKUP(H60,'IT PEI'!X$2:X$5647,'IT PEI'!O$2:O$5647,"...",2,-1)</f>
        <v>...</v>
      </c>
      <c r="AC60" s="20" t="str">
        <f>_xlfn.XLOOKUP(H60,'IT PEI'!X$2:X$5647,'IT PEI'!P$2:P$5647,"...",2,-1)</f>
        <v>...</v>
      </c>
      <c r="AD60" s="19" t="str">
        <f>_xlfn.XLOOKUP(H60,'IT PEI'!X$2:X$5647,'IT PEI'!Q$2:Q$5647,"...",2,-1)</f>
        <v>...</v>
      </c>
      <c r="AE60" s="19" t="str">
        <f t="shared" si="4"/>
        <v>No</v>
      </c>
      <c r="AF60" s="18">
        <f t="shared" si="1"/>
        <v>0</v>
      </c>
      <c r="AG60" s="18">
        <f t="shared" si="5"/>
        <v>1</v>
      </c>
      <c r="AH60" s="18">
        <f t="shared" si="3"/>
        <v>0</v>
      </c>
      <c r="AI60" s="19" t="s">
        <v>10496</v>
      </c>
      <c r="AJ60" s="13"/>
      <c r="AK60" s="19"/>
      <c r="AL60" s="19" t="str">
        <f>IFERROR(VLOOKUP(tbl_ues[[#This Row],[Id_UE]],'[1]Directorio v.02'!$H$3:$U$3089,11,FALSE),"")</f>
        <v/>
      </c>
      <c r="AM60" s="19" t="str">
        <f>IFERROR(VLOOKUP(tbl_ues[[#This Row],[Id_UE]],'[1]Directorio v.02'!$H$3:$U$3089,12,FALSE),"")</f>
        <v/>
      </c>
      <c r="AN60" s="52" t="str">
        <f>IFERROR(VLOOKUP(tbl_ues[[#This Row],[Id_UE]],'[1]Directorio v.02'!$H$3:$U$3089,13,FALSE),"")</f>
        <v/>
      </c>
      <c r="AO60" s="19" t="str">
        <f>IFERROR(VLOOKUP(tbl_ues[[#This Row],[Id_UE]],'[1]Directorio v.02'!$H$3:$U$3089,14,FALSE),"")</f>
        <v/>
      </c>
      <c r="AP60" s="21" t="e">
        <f>VLOOKUP(H60,#REF!,7,0)</f>
        <v>#REF!</v>
      </c>
      <c r="AQ60" s="9" t="e">
        <f>VLOOKUP(H60,#REF!,9,0)</f>
        <v>#REF!</v>
      </c>
      <c r="AR60" s="9" t="e">
        <f>VLOOKUP(H60,#REF!,15,0)</f>
        <v>#REF!</v>
      </c>
      <c r="AS60" s="9" t="e">
        <f>VLOOKUP(H60,#REF!,16,0)</f>
        <v>#REF!</v>
      </c>
      <c r="AT60" s="9" t="e">
        <f>VLOOKUP(H60,#REF!,17,0)</f>
        <v>#REF!</v>
      </c>
      <c r="AU60" s="9" t="e">
        <f>VLOOKUP(H60,#REF!,18,0)</f>
        <v>#REF!</v>
      </c>
      <c r="AV60" s="9" t="e">
        <f>VLOOKUP(H60,#REF!,19,0)</f>
        <v>#REF!</v>
      </c>
      <c r="AW60" s="9" t="e">
        <f>VLOOKUP(H60,#REF!,20,0)</f>
        <v>#REF!</v>
      </c>
      <c r="AX60" s="9" t="e">
        <f>VLOOKUP(H60,#REF!,22,0)</f>
        <v>#REF!</v>
      </c>
      <c r="AY60" s="9" t="e">
        <f>VLOOKUP(H60,#REF!,23,0)</f>
        <v>#REF!</v>
      </c>
      <c r="AZ60" s="9" t="e">
        <f>VLOOKUP(H60,#REF!,24,0)</f>
        <v>#REF!</v>
      </c>
      <c r="BA60" s="9" t="e">
        <f>VLOOKUP(H60,#REF!,25,0)</f>
        <v>#REF!</v>
      </c>
      <c r="BB60" s="9" t="e">
        <f>VLOOKUP(H60,#REF!,26,0)</f>
        <v>#REF!</v>
      </c>
      <c r="BC60" s="9" t="e">
        <f>VLOOKUP(H60,#REF!,27,0)</f>
        <v>#REF!</v>
      </c>
      <c r="BD60" s="9" t="e">
        <f>VLOOKUP(H60,#REF!,29,0)</f>
        <v>#REF!</v>
      </c>
      <c r="BE60" s="9" t="e">
        <f>VLOOKUP(H60,#REF!,30,0)</f>
        <v>#REF!</v>
      </c>
      <c r="BF60" s="9" t="e">
        <f>VLOOKUP(H60,#REF!,31,0)</f>
        <v>#REF!</v>
      </c>
      <c r="BG60" s="9" t="e">
        <f>VLOOKUP(H60,#REF!,32,0)</f>
        <v>#REF!</v>
      </c>
      <c r="BH60" s="9" t="e">
        <f>VLOOKUP(H60,#REF!,33,0)</f>
        <v>#REF!</v>
      </c>
      <c r="BI60" s="9" t="e">
        <f>VLOOKUP(H60,#REF!,34,0)</f>
        <v>#REF!</v>
      </c>
      <c r="BJ60" s="9" t="e">
        <f>VLOOKUP(H60,#REF!,36,0)</f>
        <v>#REF!</v>
      </c>
      <c r="BK60" s="9" t="e">
        <f>VLOOKUP(H60,#REF!,37,0)</f>
        <v>#REF!</v>
      </c>
      <c r="BL60" s="22" t="e">
        <f>VLOOKUP(H60,#REF!,44,0)</f>
        <v>#REF!</v>
      </c>
      <c r="BM60" s="22" t="e">
        <f>VLOOKUP(H60,#REF!,45,0)</f>
        <v>#REF!</v>
      </c>
      <c r="BN60" s="22" t="e">
        <f>VLOOKUP(H60,#REF!,46,0)</f>
        <v>#REF!</v>
      </c>
      <c r="BO60" s="22" t="e">
        <f>VLOOKUP(H60,#REF!,47,0)</f>
        <v>#REF!</v>
      </c>
      <c r="BP60" s="22" t="e">
        <f>VLOOKUP(H60,#REF!,48,0)</f>
        <v>#REF!</v>
      </c>
      <c r="BQ60" s="9"/>
      <c r="BR60" s="9"/>
      <c r="BS60" s="9"/>
    </row>
    <row r="61" spans="1:71" ht="14.5" x14ac:dyDescent="0.35">
      <c r="A61" s="16" t="s">
        <v>10510</v>
      </c>
      <c r="B61" s="16" t="s">
        <v>10510</v>
      </c>
      <c r="C61" s="16" t="s">
        <v>10511</v>
      </c>
      <c r="D61" s="7" t="s">
        <v>1921</v>
      </c>
      <c r="E61" s="4" t="s">
        <v>150</v>
      </c>
      <c r="F61" s="4">
        <v>350017</v>
      </c>
      <c r="G61" s="4" t="s">
        <v>10544</v>
      </c>
      <c r="H61" s="53">
        <v>350017</v>
      </c>
      <c r="I61" s="4" t="s">
        <v>10544</v>
      </c>
      <c r="J61" s="7">
        <v>16</v>
      </c>
      <c r="K61" s="4" t="s">
        <v>88</v>
      </c>
      <c r="L61" s="4">
        <v>6</v>
      </c>
      <c r="M61" s="4" t="s">
        <v>117</v>
      </c>
      <c r="N61" s="4">
        <v>3</v>
      </c>
      <c r="O61" s="4" t="s">
        <v>8018</v>
      </c>
      <c r="Q61" s="8" t="s">
        <v>10474</v>
      </c>
      <c r="R61" s="9" t="s">
        <v>10474</v>
      </c>
      <c r="S61" s="17"/>
      <c r="T61" s="17"/>
      <c r="U61" s="9"/>
      <c r="V61" s="18"/>
      <c r="W61" s="18" t="str">
        <f>IFERROR(VLOOKUP(H61,'IT PEI'!$X$2:$X$5647,1,0),"...")</f>
        <v>...</v>
      </c>
      <c r="X61" s="19" t="str">
        <f>_xlfn.XLOOKUP(H61,'IT PEI'!X$2:X$5647,'IT PEI'!E$2:E$5647,"...",2,-1)</f>
        <v>...</v>
      </c>
      <c r="Y61" s="19" t="str">
        <f>_xlfn.XLOOKUP(H61,'IT PEI'!X$2:X$5647,'IT PEI'!G$2:G$5647,"...",2,-1)</f>
        <v>...</v>
      </c>
      <c r="Z61" s="19" t="str">
        <f>_xlfn.XLOOKUP(H61,'IT PEI'!X$2:X$5647,'IT PEI'!F$2:F$5647,"...",2,-1)</f>
        <v>...</v>
      </c>
      <c r="AA61" s="19" t="str">
        <f>_xlfn.XLOOKUP(H61,'IT PEI'!X$2:X$5647,'IT PEI'!H$2:H$5647,"...",2,-1)</f>
        <v>...</v>
      </c>
      <c r="AB61" s="19" t="str">
        <f>_xlfn.XLOOKUP(H61,'IT PEI'!X$2:X$5647,'IT PEI'!O$2:O$5647,"...",2,-1)</f>
        <v>...</v>
      </c>
      <c r="AC61" s="20" t="str">
        <f>_xlfn.XLOOKUP(H61,'IT PEI'!X$2:X$5647,'IT PEI'!P$2:P$5647,"...",2,-1)</f>
        <v>...</v>
      </c>
      <c r="AD61" s="19" t="str">
        <f>_xlfn.XLOOKUP(H61,'IT PEI'!X$2:X$5647,'IT PEI'!Q$2:Q$5647,"...",2,-1)</f>
        <v>...</v>
      </c>
      <c r="AE61" s="19" t="str">
        <f t="shared" si="4"/>
        <v>No</v>
      </c>
      <c r="AF61" s="18">
        <f t="shared" si="1"/>
        <v>0</v>
      </c>
      <c r="AG61" s="18">
        <f t="shared" si="5"/>
        <v>1</v>
      </c>
      <c r="AH61" s="18">
        <f t="shared" si="3"/>
        <v>0</v>
      </c>
      <c r="AI61" s="19" t="s">
        <v>10496</v>
      </c>
      <c r="AJ61" s="13"/>
      <c r="AK61" s="19"/>
      <c r="AL61" s="19" t="str">
        <f>IFERROR(VLOOKUP(tbl_ues[[#This Row],[Id_UE]],'[1]Directorio v.02'!$H$3:$U$3089,11,FALSE),"")</f>
        <v/>
      </c>
      <c r="AM61" s="19" t="str">
        <f>IFERROR(VLOOKUP(tbl_ues[[#This Row],[Id_UE]],'[1]Directorio v.02'!$H$3:$U$3089,12,FALSE),"")</f>
        <v/>
      </c>
      <c r="AN61" s="52" t="str">
        <f>IFERROR(VLOOKUP(tbl_ues[[#This Row],[Id_UE]],'[1]Directorio v.02'!$H$3:$U$3089,13,FALSE),"")</f>
        <v/>
      </c>
      <c r="AO61" s="19" t="str">
        <f>IFERROR(VLOOKUP(tbl_ues[[#This Row],[Id_UE]],'[1]Directorio v.02'!$H$3:$U$3089,14,FALSE),"")</f>
        <v/>
      </c>
      <c r="AP61" s="21" t="e">
        <f>VLOOKUP(H61,#REF!,7,0)</f>
        <v>#REF!</v>
      </c>
      <c r="AQ61" s="9" t="e">
        <f>VLOOKUP(H61,#REF!,9,0)</f>
        <v>#REF!</v>
      </c>
      <c r="AR61" s="9" t="e">
        <f>VLOOKUP(H61,#REF!,15,0)</f>
        <v>#REF!</v>
      </c>
      <c r="AS61" s="9" t="e">
        <f>VLOOKUP(H61,#REF!,16,0)</f>
        <v>#REF!</v>
      </c>
      <c r="AT61" s="9" t="e">
        <f>VLOOKUP(H61,#REF!,17,0)</f>
        <v>#REF!</v>
      </c>
      <c r="AU61" s="9" t="e">
        <f>VLOOKUP(H61,#REF!,18,0)</f>
        <v>#REF!</v>
      </c>
      <c r="AV61" s="9" t="e">
        <f>VLOOKUP(H61,#REF!,19,0)</f>
        <v>#REF!</v>
      </c>
      <c r="AW61" s="9" t="e">
        <f>VLOOKUP(H61,#REF!,20,0)</f>
        <v>#REF!</v>
      </c>
      <c r="AX61" s="9" t="e">
        <f>VLOOKUP(H61,#REF!,22,0)</f>
        <v>#REF!</v>
      </c>
      <c r="AY61" s="9" t="e">
        <f>VLOOKUP(H61,#REF!,23,0)</f>
        <v>#REF!</v>
      </c>
      <c r="AZ61" s="9" t="e">
        <f>VLOOKUP(H61,#REF!,24,0)</f>
        <v>#REF!</v>
      </c>
      <c r="BA61" s="9" t="e">
        <f>VLOOKUP(H61,#REF!,25,0)</f>
        <v>#REF!</v>
      </c>
      <c r="BB61" s="9" t="e">
        <f>VLOOKUP(H61,#REF!,26,0)</f>
        <v>#REF!</v>
      </c>
      <c r="BC61" s="9" t="e">
        <f>VLOOKUP(H61,#REF!,27,0)</f>
        <v>#REF!</v>
      </c>
      <c r="BD61" s="9" t="e">
        <f>VLOOKUP(H61,#REF!,29,0)</f>
        <v>#REF!</v>
      </c>
      <c r="BE61" s="9" t="e">
        <f>VLOOKUP(H61,#REF!,30,0)</f>
        <v>#REF!</v>
      </c>
      <c r="BF61" s="9" t="e">
        <f>VLOOKUP(H61,#REF!,31,0)</f>
        <v>#REF!</v>
      </c>
      <c r="BG61" s="9" t="e">
        <f>VLOOKUP(H61,#REF!,32,0)</f>
        <v>#REF!</v>
      </c>
      <c r="BH61" s="9" t="e">
        <f>VLOOKUP(H61,#REF!,33,0)</f>
        <v>#REF!</v>
      </c>
      <c r="BI61" s="9" t="e">
        <f>VLOOKUP(H61,#REF!,34,0)</f>
        <v>#REF!</v>
      </c>
      <c r="BJ61" s="9" t="e">
        <f>VLOOKUP(H61,#REF!,36,0)</f>
        <v>#REF!</v>
      </c>
      <c r="BK61" s="9" t="e">
        <f>VLOOKUP(H61,#REF!,37,0)</f>
        <v>#REF!</v>
      </c>
      <c r="BL61" s="22" t="e">
        <f>VLOOKUP(H61,#REF!,44,0)</f>
        <v>#REF!</v>
      </c>
      <c r="BM61" s="22" t="e">
        <f>VLOOKUP(H61,#REF!,45,0)</f>
        <v>#REF!</v>
      </c>
      <c r="BN61" s="22" t="e">
        <f>VLOOKUP(H61,#REF!,46,0)</f>
        <v>#REF!</v>
      </c>
      <c r="BO61" s="22" t="e">
        <f>VLOOKUP(H61,#REF!,47,0)</f>
        <v>#REF!</v>
      </c>
      <c r="BP61" s="22" t="e">
        <f>VLOOKUP(H61,#REF!,48,0)</f>
        <v>#REF!</v>
      </c>
      <c r="BQ61" s="9"/>
      <c r="BR61" s="9"/>
      <c r="BS61" s="9"/>
    </row>
    <row r="62" spans="1:71" ht="14.5" x14ac:dyDescent="0.35">
      <c r="A62" s="16" t="s">
        <v>10510</v>
      </c>
      <c r="B62" s="16" t="s">
        <v>10510</v>
      </c>
      <c r="C62" s="16" t="s">
        <v>10511</v>
      </c>
      <c r="D62" s="7" t="s">
        <v>1921</v>
      </c>
      <c r="E62" s="4" t="s">
        <v>150</v>
      </c>
      <c r="F62" s="4">
        <v>350015</v>
      </c>
      <c r="G62" s="4" t="s">
        <v>10545</v>
      </c>
      <c r="H62" s="53">
        <v>350015</v>
      </c>
      <c r="I62" s="4" t="s">
        <v>10545</v>
      </c>
      <c r="J62" s="7">
        <v>20</v>
      </c>
      <c r="K62" s="4" t="s">
        <v>324</v>
      </c>
      <c r="L62" s="4">
        <v>1</v>
      </c>
      <c r="M62" s="4" t="s">
        <v>324</v>
      </c>
      <c r="N62" s="4">
        <v>4</v>
      </c>
      <c r="O62" s="4" t="s">
        <v>902</v>
      </c>
      <c r="Q62" s="8" t="s">
        <v>10474</v>
      </c>
      <c r="R62" s="9" t="s">
        <v>10474</v>
      </c>
      <c r="S62" s="17"/>
      <c r="T62" s="17"/>
      <c r="U62" s="9"/>
      <c r="V62" s="18"/>
      <c r="W62" s="18" t="str">
        <f>IFERROR(VLOOKUP(H62,'IT PEI'!$X$2:$X$5647,1,0),"...")</f>
        <v>...</v>
      </c>
      <c r="X62" s="19" t="str">
        <f>_xlfn.XLOOKUP(H62,'IT PEI'!X$2:X$5647,'IT PEI'!E$2:E$5647,"...",2,-1)</f>
        <v>...</v>
      </c>
      <c r="Y62" s="19" t="str">
        <f>_xlfn.XLOOKUP(H62,'IT PEI'!X$2:X$5647,'IT PEI'!G$2:G$5647,"...",2,-1)</f>
        <v>...</v>
      </c>
      <c r="Z62" s="19" t="str">
        <f>_xlfn.XLOOKUP(H62,'IT PEI'!X$2:X$5647,'IT PEI'!F$2:F$5647,"...",2,-1)</f>
        <v>...</v>
      </c>
      <c r="AA62" s="19" t="str">
        <f>_xlfn.XLOOKUP(H62,'IT PEI'!X$2:X$5647,'IT PEI'!H$2:H$5647,"...",2,-1)</f>
        <v>...</v>
      </c>
      <c r="AB62" s="19" t="str">
        <f>_xlfn.XLOOKUP(H62,'IT PEI'!X$2:X$5647,'IT PEI'!O$2:O$5647,"...",2,-1)</f>
        <v>...</v>
      </c>
      <c r="AC62" s="20" t="str">
        <f>_xlfn.XLOOKUP(H62,'IT PEI'!X$2:X$5647,'IT PEI'!P$2:P$5647,"...",2,-1)</f>
        <v>...</v>
      </c>
      <c r="AD62" s="19" t="str">
        <f>_xlfn.XLOOKUP(H62,'IT PEI'!X$2:X$5647,'IT PEI'!Q$2:Q$5647,"...",2,-1)</f>
        <v>...</v>
      </c>
      <c r="AE62" s="19" t="str">
        <f t="shared" si="4"/>
        <v>No</v>
      </c>
      <c r="AF62" s="18">
        <f t="shared" si="1"/>
        <v>0</v>
      </c>
      <c r="AG62" s="18">
        <f t="shared" si="5"/>
        <v>1</v>
      </c>
      <c r="AH62" s="18">
        <f t="shared" si="3"/>
        <v>0</v>
      </c>
      <c r="AI62" s="19" t="s">
        <v>10496</v>
      </c>
      <c r="AJ62" s="13"/>
      <c r="AK62" s="19"/>
      <c r="AL62" s="19" t="str">
        <f>IFERROR(VLOOKUP(tbl_ues[[#This Row],[Id_UE]],'[1]Directorio v.02'!$H$3:$U$3089,11,FALSE),"")</f>
        <v/>
      </c>
      <c r="AM62" s="19" t="str">
        <f>IFERROR(VLOOKUP(tbl_ues[[#This Row],[Id_UE]],'[1]Directorio v.02'!$H$3:$U$3089,12,FALSE),"")</f>
        <v/>
      </c>
      <c r="AN62" s="52" t="str">
        <f>IFERROR(VLOOKUP(tbl_ues[[#This Row],[Id_UE]],'[1]Directorio v.02'!$H$3:$U$3089,13,FALSE),"")</f>
        <v/>
      </c>
      <c r="AO62" s="19" t="str">
        <f>IFERROR(VLOOKUP(tbl_ues[[#This Row],[Id_UE]],'[1]Directorio v.02'!$H$3:$U$3089,14,FALSE),"")</f>
        <v/>
      </c>
      <c r="AP62" s="21" t="e">
        <f>VLOOKUP(H62,#REF!,7,0)</f>
        <v>#REF!</v>
      </c>
      <c r="AQ62" s="9" t="e">
        <f>VLOOKUP(H62,#REF!,9,0)</f>
        <v>#REF!</v>
      </c>
      <c r="AR62" s="9" t="e">
        <f>VLOOKUP(H62,#REF!,15,0)</f>
        <v>#REF!</v>
      </c>
      <c r="AS62" s="9" t="e">
        <f>VLOOKUP(H62,#REF!,16,0)</f>
        <v>#REF!</v>
      </c>
      <c r="AT62" s="9" t="e">
        <f>VLOOKUP(H62,#REF!,17,0)</f>
        <v>#REF!</v>
      </c>
      <c r="AU62" s="9" t="e">
        <f>VLOOKUP(H62,#REF!,18,0)</f>
        <v>#REF!</v>
      </c>
      <c r="AV62" s="9" t="e">
        <f>VLOOKUP(H62,#REF!,19,0)</f>
        <v>#REF!</v>
      </c>
      <c r="AW62" s="9" t="e">
        <f>VLOOKUP(H62,#REF!,20,0)</f>
        <v>#REF!</v>
      </c>
      <c r="AX62" s="9" t="e">
        <f>VLOOKUP(H62,#REF!,22,0)</f>
        <v>#REF!</v>
      </c>
      <c r="AY62" s="9" t="e">
        <f>VLOOKUP(H62,#REF!,23,0)</f>
        <v>#REF!</v>
      </c>
      <c r="AZ62" s="9" t="e">
        <f>VLOOKUP(H62,#REF!,24,0)</f>
        <v>#REF!</v>
      </c>
      <c r="BA62" s="9" t="e">
        <f>VLOOKUP(H62,#REF!,25,0)</f>
        <v>#REF!</v>
      </c>
      <c r="BB62" s="9" t="e">
        <f>VLOOKUP(H62,#REF!,26,0)</f>
        <v>#REF!</v>
      </c>
      <c r="BC62" s="9" t="e">
        <f>VLOOKUP(H62,#REF!,27,0)</f>
        <v>#REF!</v>
      </c>
      <c r="BD62" s="9" t="e">
        <f>VLOOKUP(H62,#REF!,29,0)</f>
        <v>#REF!</v>
      </c>
      <c r="BE62" s="9" t="e">
        <f>VLOOKUP(H62,#REF!,30,0)</f>
        <v>#REF!</v>
      </c>
      <c r="BF62" s="9" t="e">
        <f>VLOOKUP(H62,#REF!,31,0)</f>
        <v>#REF!</v>
      </c>
      <c r="BG62" s="9" t="e">
        <f>VLOOKUP(H62,#REF!,32,0)</f>
        <v>#REF!</v>
      </c>
      <c r="BH62" s="9" t="e">
        <f>VLOOKUP(H62,#REF!,33,0)</f>
        <v>#REF!</v>
      </c>
      <c r="BI62" s="9" t="e">
        <f>VLOOKUP(H62,#REF!,34,0)</f>
        <v>#REF!</v>
      </c>
      <c r="BJ62" s="9" t="e">
        <f>VLOOKUP(H62,#REF!,36,0)</f>
        <v>#REF!</v>
      </c>
      <c r="BK62" s="9" t="e">
        <f>VLOOKUP(H62,#REF!,37,0)</f>
        <v>#REF!</v>
      </c>
      <c r="BL62" s="22" t="e">
        <f>VLOOKUP(H62,#REF!,44,0)</f>
        <v>#REF!</v>
      </c>
      <c r="BM62" s="22" t="e">
        <f>VLOOKUP(H62,#REF!,45,0)</f>
        <v>#REF!</v>
      </c>
      <c r="BN62" s="22" t="e">
        <f>VLOOKUP(H62,#REF!,46,0)</f>
        <v>#REF!</v>
      </c>
      <c r="BO62" s="22" t="e">
        <f>VLOOKUP(H62,#REF!,47,0)</f>
        <v>#REF!</v>
      </c>
      <c r="BP62" s="22" t="e">
        <f>VLOOKUP(H62,#REF!,48,0)</f>
        <v>#REF!</v>
      </c>
      <c r="BQ62" s="9"/>
      <c r="BR62" s="9"/>
      <c r="BS62" s="9"/>
    </row>
    <row r="63" spans="1:71" ht="14.5" x14ac:dyDescent="0.35">
      <c r="A63" s="16" t="s">
        <v>10510</v>
      </c>
      <c r="B63" s="16" t="s">
        <v>10510</v>
      </c>
      <c r="C63" s="16" t="s">
        <v>10511</v>
      </c>
      <c r="D63" s="7" t="s">
        <v>1921</v>
      </c>
      <c r="E63" s="4" t="s">
        <v>150</v>
      </c>
      <c r="F63" s="4">
        <v>350013</v>
      </c>
      <c r="G63" s="4" t="s">
        <v>10546</v>
      </c>
      <c r="H63" s="53">
        <v>350013</v>
      </c>
      <c r="I63" s="4" t="s">
        <v>10546</v>
      </c>
      <c r="J63" s="7" t="s">
        <v>10361</v>
      </c>
      <c r="K63" s="4" t="s">
        <v>301</v>
      </c>
      <c r="L63" s="4">
        <v>4</v>
      </c>
      <c r="M63" s="4" t="s">
        <v>902</v>
      </c>
      <c r="N63" s="4">
        <v>5</v>
      </c>
      <c r="O63" s="4" t="s">
        <v>10547</v>
      </c>
      <c r="Q63" s="8" t="s">
        <v>10474</v>
      </c>
      <c r="R63" s="9" t="s">
        <v>10474</v>
      </c>
      <c r="S63" s="17"/>
      <c r="T63" s="17"/>
      <c r="U63" s="9"/>
      <c r="V63" s="18"/>
      <c r="W63" s="18" t="str">
        <f>IFERROR(VLOOKUP(H63,'IT PEI'!$X$2:$X$5647,1,0),"...")</f>
        <v>...</v>
      </c>
      <c r="X63" s="19" t="str">
        <f>_xlfn.XLOOKUP(H63,'IT PEI'!X$2:X$5647,'IT PEI'!E$2:E$5647,"...",2,-1)</f>
        <v>...</v>
      </c>
      <c r="Y63" s="19" t="str">
        <f>_xlfn.XLOOKUP(H63,'IT PEI'!X$2:X$5647,'IT PEI'!G$2:G$5647,"...",2,-1)</f>
        <v>...</v>
      </c>
      <c r="Z63" s="19" t="str">
        <f>_xlfn.XLOOKUP(H63,'IT PEI'!X$2:X$5647,'IT PEI'!F$2:F$5647,"...",2,-1)</f>
        <v>...</v>
      </c>
      <c r="AA63" s="19" t="str">
        <f>_xlfn.XLOOKUP(H63,'IT PEI'!X$2:X$5647,'IT PEI'!H$2:H$5647,"...",2,-1)</f>
        <v>...</v>
      </c>
      <c r="AB63" s="19" t="str">
        <f>_xlfn.XLOOKUP(H63,'IT PEI'!X$2:X$5647,'IT PEI'!O$2:O$5647,"...",2,-1)</f>
        <v>...</v>
      </c>
      <c r="AC63" s="20" t="str">
        <f>_xlfn.XLOOKUP(H63,'IT PEI'!X$2:X$5647,'IT PEI'!P$2:P$5647,"...",2,-1)</f>
        <v>...</v>
      </c>
      <c r="AD63" s="19" t="str">
        <f>_xlfn.XLOOKUP(H63,'IT PEI'!X$2:X$5647,'IT PEI'!Q$2:Q$5647,"...",2,-1)</f>
        <v>...</v>
      </c>
      <c r="AE63" s="19" t="str">
        <f t="shared" si="4"/>
        <v>No</v>
      </c>
      <c r="AF63" s="18">
        <f t="shared" si="1"/>
        <v>0</v>
      </c>
      <c r="AG63" s="18">
        <f t="shared" si="5"/>
        <v>1</v>
      </c>
      <c r="AH63" s="18">
        <f t="shared" si="3"/>
        <v>0</v>
      </c>
      <c r="AI63" s="19" t="s">
        <v>10496</v>
      </c>
      <c r="AJ63" s="13"/>
      <c r="AK63" s="19"/>
      <c r="AL63" s="19" t="str">
        <f>IFERROR(VLOOKUP(tbl_ues[[#This Row],[Id_UE]],'[1]Directorio v.02'!$H$3:$U$3089,11,FALSE),"")</f>
        <v/>
      </c>
      <c r="AM63" s="19" t="str">
        <f>IFERROR(VLOOKUP(tbl_ues[[#This Row],[Id_UE]],'[1]Directorio v.02'!$H$3:$U$3089,12,FALSE),"")</f>
        <v/>
      </c>
      <c r="AN63" s="52" t="str">
        <f>IFERROR(VLOOKUP(tbl_ues[[#This Row],[Id_UE]],'[1]Directorio v.02'!$H$3:$U$3089,13,FALSE),"")</f>
        <v/>
      </c>
      <c r="AO63" s="19" t="str">
        <f>IFERROR(VLOOKUP(tbl_ues[[#This Row],[Id_UE]],'[1]Directorio v.02'!$H$3:$U$3089,14,FALSE),"")</f>
        <v/>
      </c>
      <c r="AP63" s="21" t="e">
        <f>VLOOKUP(H63,#REF!,7,0)</f>
        <v>#REF!</v>
      </c>
      <c r="AQ63" s="9" t="e">
        <f>VLOOKUP(H63,#REF!,9,0)</f>
        <v>#REF!</v>
      </c>
      <c r="AR63" s="9" t="e">
        <f>VLOOKUP(H63,#REF!,15,0)</f>
        <v>#REF!</v>
      </c>
      <c r="AS63" s="9" t="e">
        <f>VLOOKUP(H63,#REF!,16,0)</f>
        <v>#REF!</v>
      </c>
      <c r="AT63" s="9" t="e">
        <f>VLOOKUP(H63,#REF!,17,0)</f>
        <v>#REF!</v>
      </c>
      <c r="AU63" s="9" t="e">
        <f>VLOOKUP(H63,#REF!,18,0)</f>
        <v>#REF!</v>
      </c>
      <c r="AV63" s="9" t="e">
        <f>VLOOKUP(H63,#REF!,19,0)</f>
        <v>#REF!</v>
      </c>
      <c r="AW63" s="9" t="e">
        <f>VLOOKUP(H63,#REF!,20,0)</f>
        <v>#REF!</v>
      </c>
      <c r="AX63" s="9" t="e">
        <f>VLOOKUP(H63,#REF!,22,0)</f>
        <v>#REF!</v>
      </c>
      <c r="AY63" s="9" t="e">
        <f>VLOOKUP(H63,#REF!,23,0)</f>
        <v>#REF!</v>
      </c>
      <c r="AZ63" s="9" t="e">
        <f>VLOOKUP(H63,#REF!,24,0)</f>
        <v>#REF!</v>
      </c>
      <c r="BA63" s="9" t="e">
        <f>VLOOKUP(H63,#REF!,25,0)</f>
        <v>#REF!</v>
      </c>
      <c r="BB63" s="9" t="e">
        <f>VLOOKUP(H63,#REF!,26,0)</f>
        <v>#REF!</v>
      </c>
      <c r="BC63" s="9" t="e">
        <f>VLOOKUP(H63,#REF!,27,0)</f>
        <v>#REF!</v>
      </c>
      <c r="BD63" s="9" t="e">
        <f>VLOOKUP(H63,#REF!,29,0)</f>
        <v>#REF!</v>
      </c>
      <c r="BE63" s="9" t="e">
        <f>VLOOKUP(H63,#REF!,30,0)</f>
        <v>#REF!</v>
      </c>
      <c r="BF63" s="9" t="e">
        <f>VLOOKUP(H63,#REF!,31,0)</f>
        <v>#REF!</v>
      </c>
      <c r="BG63" s="9" t="e">
        <f>VLOOKUP(H63,#REF!,32,0)</f>
        <v>#REF!</v>
      </c>
      <c r="BH63" s="9" t="e">
        <f>VLOOKUP(H63,#REF!,33,0)</f>
        <v>#REF!</v>
      </c>
      <c r="BI63" s="9" t="e">
        <f>VLOOKUP(H63,#REF!,34,0)</f>
        <v>#REF!</v>
      </c>
      <c r="BJ63" s="9" t="e">
        <f>VLOOKUP(H63,#REF!,36,0)</f>
        <v>#REF!</v>
      </c>
      <c r="BK63" s="9" t="e">
        <f>VLOOKUP(H63,#REF!,37,0)</f>
        <v>#REF!</v>
      </c>
      <c r="BL63" s="22" t="e">
        <f>VLOOKUP(H63,#REF!,44,0)</f>
        <v>#REF!</v>
      </c>
      <c r="BM63" s="22" t="e">
        <f>VLOOKUP(H63,#REF!,45,0)</f>
        <v>#REF!</v>
      </c>
      <c r="BN63" s="22" t="e">
        <f>VLOOKUP(H63,#REF!,46,0)</f>
        <v>#REF!</v>
      </c>
      <c r="BO63" s="22" t="e">
        <f>VLOOKUP(H63,#REF!,47,0)</f>
        <v>#REF!</v>
      </c>
      <c r="BP63" s="22" t="e">
        <f>VLOOKUP(H63,#REF!,48,0)</f>
        <v>#REF!</v>
      </c>
      <c r="BQ63" s="9"/>
      <c r="BR63" s="9"/>
      <c r="BS63" s="9"/>
    </row>
    <row r="64" spans="1:71" ht="14.5" x14ac:dyDescent="0.35">
      <c r="A64" s="16" t="s">
        <v>10510</v>
      </c>
      <c r="B64" s="16" t="s">
        <v>10510</v>
      </c>
      <c r="C64" s="16" t="s">
        <v>10511</v>
      </c>
      <c r="D64" s="7" t="s">
        <v>1921</v>
      </c>
      <c r="E64" s="4" t="s">
        <v>150</v>
      </c>
      <c r="F64" s="4">
        <v>350010</v>
      </c>
      <c r="G64" s="4" t="s">
        <v>10548</v>
      </c>
      <c r="H64" s="53">
        <v>350010</v>
      </c>
      <c r="I64" s="4" t="s">
        <v>10548</v>
      </c>
      <c r="J64" s="7" t="s">
        <v>10338</v>
      </c>
      <c r="K64" s="4" t="s">
        <v>413</v>
      </c>
      <c r="L64" s="4">
        <v>8</v>
      </c>
      <c r="M64" s="4" t="s">
        <v>760</v>
      </c>
      <c r="N64" s="4">
        <v>1</v>
      </c>
      <c r="O64" s="4" t="s">
        <v>760</v>
      </c>
      <c r="Q64" s="8" t="s">
        <v>10474</v>
      </c>
      <c r="R64" s="9" t="s">
        <v>10474</v>
      </c>
      <c r="S64" s="17"/>
      <c r="T64" s="17"/>
      <c r="U64" s="9"/>
      <c r="V64" s="18"/>
      <c r="W64" s="18" t="str">
        <f>IFERROR(VLOOKUP(H64,'IT PEI'!$X$2:$X$5647,1,0),"...")</f>
        <v>...</v>
      </c>
      <c r="X64" s="19" t="str">
        <f>_xlfn.XLOOKUP(H64,'IT PEI'!X$2:X$5647,'IT PEI'!E$2:E$5647,"...",2,-1)</f>
        <v>...</v>
      </c>
      <c r="Y64" s="19" t="str">
        <f>_xlfn.XLOOKUP(H64,'IT PEI'!X$2:X$5647,'IT PEI'!G$2:G$5647,"...",2,-1)</f>
        <v>...</v>
      </c>
      <c r="Z64" s="19" t="str">
        <f>_xlfn.XLOOKUP(H64,'IT PEI'!X$2:X$5647,'IT PEI'!F$2:F$5647,"...",2,-1)</f>
        <v>...</v>
      </c>
      <c r="AA64" s="19" t="str">
        <f>_xlfn.XLOOKUP(H64,'IT PEI'!X$2:X$5647,'IT PEI'!H$2:H$5647,"...",2,-1)</f>
        <v>...</v>
      </c>
      <c r="AB64" s="19" t="str">
        <f>_xlfn.XLOOKUP(H64,'IT PEI'!X$2:X$5647,'IT PEI'!O$2:O$5647,"...",2,-1)</f>
        <v>...</v>
      </c>
      <c r="AC64" s="20" t="str">
        <f>_xlfn.XLOOKUP(H64,'IT PEI'!X$2:X$5647,'IT PEI'!P$2:P$5647,"...",2,-1)</f>
        <v>...</v>
      </c>
      <c r="AD64" s="19" t="str">
        <f>_xlfn.XLOOKUP(H64,'IT PEI'!X$2:X$5647,'IT PEI'!Q$2:Q$5647,"...",2,-1)</f>
        <v>...</v>
      </c>
      <c r="AE64" s="19" t="str">
        <f t="shared" si="4"/>
        <v>No</v>
      </c>
      <c r="AF64" s="18">
        <f t="shared" si="1"/>
        <v>0</v>
      </c>
      <c r="AG64" s="18">
        <f t="shared" si="5"/>
        <v>1</v>
      </c>
      <c r="AH64" s="18">
        <f t="shared" si="3"/>
        <v>0</v>
      </c>
      <c r="AI64" s="19" t="s">
        <v>10496</v>
      </c>
      <c r="AJ64" s="13"/>
      <c r="AK64" s="19"/>
      <c r="AL64" s="19" t="str">
        <f>IFERROR(VLOOKUP(tbl_ues[[#This Row],[Id_UE]],'[1]Directorio v.02'!$H$3:$U$3089,11,FALSE),"")</f>
        <v/>
      </c>
      <c r="AM64" s="19" t="str">
        <f>IFERROR(VLOOKUP(tbl_ues[[#This Row],[Id_UE]],'[1]Directorio v.02'!$H$3:$U$3089,12,FALSE),"")</f>
        <v/>
      </c>
      <c r="AN64" s="52" t="str">
        <f>IFERROR(VLOOKUP(tbl_ues[[#This Row],[Id_UE]],'[1]Directorio v.02'!$H$3:$U$3089,13,FALSE),"")</f>
        <v/>
      </c>
      <c r="AO64" s="19" t="str">
        <f>IFERROR(VLOOKUP(tbl_ues[[#This Row],[Id_UE]],'[1]Directorio v.02'!$H$3:$U$3089,14,FALSE),"")</f>
        <v/>
      </c>
      <c r="AP64" s="21" t="e">
        <f>VLOOKUP(H64,#REF!,7,0)</f>
        <v>#REF!</v>
      </c>
      <c r="AQ64" s="9" t="e">
        <f>VLOOKUP(H64,#REF!,9,0)</f>
        <v>#REF!</v>
      </c>
      <c r="AR64" s="9" t="e">
        <f>VLOOKUP(H64,#REF!,15,0)</f>
        <v>#REF!</v>
      </c>
      <c r="AS64" s="9" t="e">
        <f>VLOOKUP(H64,#REF!,16,0)</f>
        <v>#REF!</v>
      </c>
      <c r="AT64" s="9" t="e">
        <f>VLOOKUP(H64,#REF!,17,0)</f>
        <v>#REF!</v>
      </c>
      <c r="AU64" s="9" t="e">
        <f>VLOOKUP(H64,#REF!,18,0)</f>
        <v>#REF!</v>
      </c>
      <c r="AV64" s="9" t="e">
        <f>VLOOKUP(H64,#REF!,19,0)</f>
        <v>#REF!</v>
      </c>
      <c r="AW64" s="9" t="e">
        <f>VLOOKUP(H64,#REF!,20,0)</f>
        <v>#REF!</v>
      </c>
      <c r="AX64" s="9" t="e">
        <f>VLOOKUP(H64,#REF!,22,0)</f>
        <v>#REF!</v>
      </c>
      <c r="AY64" s="9" t="e">
        <f>VLOOKUP(H64,#REF!,23,0)</f>
        <v>#REF!</v>
      </c>
      <c r="AZ64" s="9" t="e">
        <f>VLOOKUP(H64,#REF!,24,0)</f>
        <v>#REF!</v>
      </c>
      <c r="BA64" s="9" t="e">
        <f>VLOOKUP(H64,#REF!,25,0)</f>
        <v>#REF!</v>
      </c>
      <c r="BB64" s="9" t="e">
        <f>VLOOKUP(H64,#REF!,26,0)</f>
        <v>#REF!</v>
      </c>
      <c r="BC64" s="9" t="e">
        <f>VLOOKUP(H64,#REF!,27,0)</f>
        <v>#REF!</v>
      </c>
      <c r="BD64" s="9" t="e">
        <f>VLOOKUP(H64,#REF!,29,0)</f>
        <v>#REF!</v>
      </c>
      <c r="BE64" s="9" t="e">
        <f>VLOOKUP(H64,#REF!,30,0)</f>
        <v>#REF!</v>
      </c>
      <c r="BF64" s="9" t="e">
        <f>VLOOKUP(H64,#REF!,31,0)</f>
        <v>#REF!</v>
      </c>
      <c r="BG64" s="9" t="e">
        <f>VLOOKUP(H64,#REF!,32,0)</f>
        <v>#REF!</v>
      </c>
      <c r="BH64" s="9" t="e">
        <f>VLOOKUP(H64,#REF!,33,0)</f>
        <v>#REF!</v>
      </c>
      <c r="BI64" s="9" t="e">
        <f>VLOOKUP(H64,#REF!,34,0)</f>
        <v>#REF!</v>
      </c>
      <c r="BJ64" s="9" t="e">
        <f>VLOOKUP(H64,#REF!,36,0)</f>
        <v>#REF!</v>
      </c>
      <c r="BK64" s="9" t="e">
        <f>VLOOKUP(H64,#REF!,37,0)</f>
        <v>#REF!</v>
      </c>
      <c r="BL64" s="22" t="e">
        <f>VLOOKUP(H64,#REF!,44,0)</f>
        <v>#REF!</v>
      </c>
      <c r="BM64" s="22" t="e">
        <f>VLOOKUP(H64,#REF!,45,0)</f>
        <v>#REF!</v>
      </c>
      <c r="BN64" s="22" t="e">
        <f>VLOOKUP(H64,#REF!,46,0)</f>
        <v>#REF!</v>
      </c>
      <c r="BO64" s="22" t="e">
        <f>VLOOKUP(H64,#REF!,47,0)</f>
        <v>#REF!</v>
      </c>
      <c r="BP64" s="22" t="e">
        <f>VLOOKUP(H64,#REF!,48,0)</f>
        <v>#REF!</v>
      </c>
      <c r="BQ64" s="9"/>
      <c r="BR64" s="9"/>
      <c r="BS64" s="9"/>
    </row>
    <row r="65" spans="1:71" ht="14.5" x14ac:dyDescent="0.35">
      <c r="A65" s="16" t="s">
        <v>10510</v>
      </c>
      <c r="B65" s="16" t="s">
        <v>10510</v>
      </c>
      <c r="C65" s="16" t="s">
        <v>10511</v>
      </c>
      <c r="D65" s="7" t="s">
        <v>1921</v>
      </c>
      <c r="E65" s="4" t="s">
        <v>150</v>
      </c>
      <c r="F65" s="4">
        <v>350009</v>
      </c>
      <c r="G65" s="4" t="s">
        <v>10549</v>
      </c>
      <c r="H65" s="53">
        <v>350009</v>
      </c>
      <c r="I65" s="4" t="s">
        <v>10549</v>
      </c>
      <c r="J65" s="7">
        <v>23</v>
      </c>
      <c r="K65" s="4" t="s">
        <v>113</v>
      </c>
      <c r="L65" s="4">
        <v>1</v>
      </c>
      <c r="M65" s="4" t="s">
        <v>113</v>
      </c>
      <c r="N65" s="4">
        <v>8</v>
      </c>
      <c r="O65" s="4" t="s">
        <v>5057</v>
      </c>
      <c r="Q65" s="8" t="s">
        <v>10474</v>
      </c>
      <c r="R65" s="9" t="s">
        <v>10474</v>
      </c>
      <c r="S65" s="17"/>
      <c r="T65" s="17"/>
      <c r="U65" s="9"/>
      <c r="V65" s="18"/>
      <c r="W65" s="18" t="str">
        <f>IFERROR(VLOOKUP(H65,'IT PEI'!$X$2:$X$5647,1,0),"...")</f>
        <v>...</v>
      </c>
      <c r="X65" s="19" t="str">
        <f>_xlfn.XLOOKUP(H65,'IT PEI'!X$2:X$5647,'IT PEI'!E$2:E$5647,"...",2,-1)</f>
        <v>...</v>
      </c>
      <c r="Y65" s="19" t="str">
        <f>_xlfn.XLOOKUP(H65,'IT PEI'!X$2:X$5647,'IT PEI'!G$2:G$5647,"...",2,-1)</f>
        <v>...</v>
      </c>
      <c r="Z65" s="19" t="str">
        <f>_xlfn.XLOOKUP(H65,'IT PEI'!X$2:X$5647,'IT PEI'!F$2:F$5647,"...",2,-1)</f>
        <v>...</v>
      </c>
      <c r="AA65" s="19" t="str">
        <f>_xlfn.XLOOKUP(H65,'IT PEI'!X$2:X$5647,'IT PEI'!H$2:H$5647,"...",2,-1)</f>
        <v>...</v>
      </c>
      <c r="AB65" s="19" t="str">
        <f>_xlfn.XLOOKUP(H65,'IT PEI'!X$2:X$5647,'IT PEI'!O$2:O$5647,"...",2,-1)</f>
        <v>...</v>
      </c>
      <c r="AC65" s="20" t="str">
        <f>_xlfn.XLOOKUP(H65,'IT PEI'!X$2:X$5647,'IT PEI'!P$2:P$5647,"...",2,-1)</f>
        <v>...</v>
      </c>
      <c r="AD65" s="19" t="str">
        <f>_xlfn.XLOOKUP(H65,'IT PEI'!X$2:X$5647,'IT PEI'!Q$2:Q$5647,"...",2,-1)</f>
        <v>...</v>
      </c>
      <c r="AE65" s="19" t="str">
        <f t="shared" si="4"/>
        <v>No</v>
      </c>
      <c r="AF65" s="18">
        <f t="shared" si="1"/>
        <v>0</v>
      </c>
      <c r="AG65" s="18">
        <f t="shared" si="5"/>
        <v>1</v>
      </c>
      <c r="AH65" s="18">
        <f t="shared" si="3"/>
        <v>0</v>
      </c>
      <c r="AI65" s="19" t="s">
        <v>10496</v>
      </c>
      <c r="AJ65" s="13"/>
      <c r="AK65" s="19"/>
      <c r="AL65" s="19" t="str">
        <f>IFERROR(VLOOKUP(tbl_ues[[#This Row],[Id_UE]],'[1]Directorio v.02'!$H$3:$U$3089,11,FALSE),"")</f>
        <v/>
      </c>
      <c r="AM65" s="19" t="str">
        <f>IFERROR(VLOOKUP(tbl_ues[[#This Row],[Id_UE]],'[1]Directorio v.02'!$H$3:$U$3089,12,FALSE),"")</f>
        <v/>
      </c>
      <c r="AN65" s="52" t="str">
        <f>IFERROR(VLOOKUP(tbl_ues[[#This Row],[Id_UE]],'[1]Directorio v.02'!$H$3:$U$3089,13,FALSE),"")</f>
        <v/>
      </c>
      <c r="AO65" s="19" t="str">
        <f>IFERROR(VLOOKUP(tbl_ues[[#This Row],[Id_UE]],'[1]Directorio v.02'!$H$3:$U$3089,14,FALSE),"")</f>
        <v/>
      </c>
      <c r="AP65" s="21" t="e">
        <f>VLOOKUP(H65,#REF!,7,0)</f>
        <v>#REF!</v>
      </c>
      <c r="AQ65" s="9" t="e">
        <f>VLOOKUP(H65,#REF!,9,0)</f>
        <v>#REF!</v>
      </c>
      <c r="AR65" s="9" t="e">
        <f>VLOOKUP(H65,#REF!,15,0)</f>
        <v>#REF!</v>
      </c>
      <c r="AS65" s="9" t="e">
        <f>VLOOKUP(H65,#REF!,16,0)</f>
        <v>#REF!</v>
      </c>
      <c r="AT65" s="9" t="e">
        <f>VLOOKUP(H65,#REF!,17,0)</f>
        <v>#REF!</v>
      </c>
      <c r="AU65" s="9" t="e">
        <f>VLOOKUP(H65,#REF!,18,0)</f>
        <v>#REF!</v>
      </c>
      <c r="AV65" s="9" t="e">
        <f>VLOOKUP(H65,#REF!,19,0)</f>
        <v>#REF!</v>
      </c>
      <c r="AW65" s="9" t="e">
        <f>VLOOKUP(H65,#REF!,20,0)</f>
        <v>#REF!</v>
      </c>
      <c r="AX65" s="9" t="e">
        <f>VLOOKUP(H65,#REF!,22,0)</f>
        <v>#REF!</v>
      </c>
      <c r="AY65" s="9" t="e">
        <f>VLOOKUP(H65,#REF!,23,0)</f>
        <v>#REF!</v>
      </c>
      <c r="AZ65" s="9" t="e">
        <f>VLOOKUP(H65,#REF!,24,0)</f>
        <v>#REF!</v>
      </c>
      <c r="BA65" s="9" t="e">
        <f>VLOOKUP(H65,#REF!,25,0)</f>
        <v>#REF!</v>
      </c>
      <c r="BB65" s="9" t="e">
        <f>VLOOKUP(H65,#REF!,26,0)</f>
        <v>#REF!</v>
      </c>
      <c r="BC65" s="9" t="e">
        <f>VLOOKUP(H65,#REF!,27,0)</f>
        <v>#REF!</v>
      </c>
      <c r="BD65" s="9" t="e">
        <f>VLOOKUP(H65,#REF!,29,0)</f>
        <v>#REF!</v>
      </c>
      <c r="BE65" s="9" t="e">
        <f>VLOOKUP(H65,#REF!,30,0)</f>
        <v>#REF!</v>
      </c>
      <c r="BF65" s="9" t="e">
        <f>VLOOKUP(H65,#REF!,31,0)</f>
        <v>#REF!</v>
      </c>
      <c r="BG65" s="9" t="e">
        <f>VLOOKUP(H65,#REF!,32,0)</f>
        <v>#REF!</v>
      </c>
      <c r="BH65" s="9" t="e">
        <f>VLOOKUP(H65,#REF!,33,0)</f>
        <v>#REF!</v>
      </c>
      <c r="BI65" s="9" t="e">
        <f>VLOOKUP(H65,#REF!,34,0)</f>
        <v>#REF!</v>
      </c>
      <c r="BJ65" s="9" t="e">
        <f>VLOOKUP(H65,#REF!,36,0)</f>
        <v>#REF!</v>
      </c>
      <c r="BK65" s="9" t="e">
        <f>VLOOKUP(H65,#REF!,37,0)</f>
        <v>#REF!</v>
      </c>
      <c r="BL65" s="22" t="e">
        <f>VLOOKUP(H65,#REF!,44,0)</f>
        <v>#REF!</v>
      </c>
      <c r="BM65" s="22" t="e">
        <f>VLOOKUP(H65,#REF!,45,0)</f>
        <v>#REF!</v>
      </c>
      <c r="BN65" s="22" t="e">
        <f>VLOOKUP(H65,#REF!,46,0)</f>
        <v>#REF!</v>
      </c>
      <c r="BO65" s="22" t="e">
        <f>VLOOKUP(H65,#REF!,47,0)</f>
        <v>#REF!</v>
      </c>
      <c r="BP65" s="22" t="e">
        <f>VLOOKUP(H65,#REF!,48,0)</f>
        <v>#REF!</v>
      </c>
      <c r="BQ65" s="9"/>
      <c r="BR65" s="9"/>
      <c r="BS65" s="9"/>
    </row>
    <row r="66" spans="1:71" ht="14.5" x14ac:dyDescent="0.35">
      <c r="A66" s="16" t="s">
        <v>10510</v>
      </c>
      <c r="B66" s="16" t="s">
        <v>10510</v>
      </c>
      <c r="C66" s="16" t="s">
        <v>10511</v>
      </c>
      <c r="D66" s="7" t="s">
        <v>1921</v>
      </c>
      <c r="E66" s="4" t="s">
        <v>150</v>
      </c>
      <c r="F66" s="4">
        <v>350007</v>
      </c>
      <c r="G66" s="4" t="s">
        <v>10550</v>
      </c>
      <c r="H66" s="53">
        <v>350007</v>
      </c>
      <c r="I66" s="4" t="s">
        <v>10550</v>
      </c>
      <c r="J66" s="7" t="s">
        <v>10532</v>
      </c>
      <c r="K66" s="4" t="s">
        <v>417</v>
      </c>
      <c r="L66" s="4">
        <v>2</v>
      </c>
      <c r="M66" s="4" t="s">
        <v>691</v>
      </c>
      <c r="N66" s="4">
        <v>1</v>
      </c>
      <c r="O66" s="4" t="s">
        <v>691</v>
      </c>
      <c r="Q66" s="8" t="s">
        <v>10474</v>
      </c>
      <c r="R66" s="9" t="s">
        <v>10474</v>
      </c>
      <c r="S66" s="17"/>
      <c r="T66" s="17"/>
      <c r="U66" s="9"/>
      <c r="V66" s="18"/>
      <c r="W66" s="18" t="str">
        <f>IFERROR(VLOOKUP(H66,'IT PEI'!$X$2:$X$5647,1,0),"...")</f>
        <v>...</v>
      </c>
      <c r="X66" s="19" t="str">
        <f>_xlfn.XLOOKUP(H66,'IT PEI'!X$2:X$5647,'IT PEI'!E$2:E$5647,"...",2,-1)</f>
        <v>...</v>
      </c>
      <c r="Y66" s="19" t="str">
        <f>_xlfn.XLOOKUP(H66,'IT PEI'!X$2:X$5647,'IT PEI'!G$2:G$5647,"...",2,-1)</f>
        <v>...</v>
      </c>
      <c r="Z66" s="19" t="str">
        <f>_xlfn.XLOOKUP(H66,'IT PEI'!X$2:X$5647,'IT PEI'!F$2:F$5647,"...",2,-1)</f>
        <v>...</v>
      </c>
      <c r="AA66" s="19" t="str">
        <f>_xlfn.XLOOKUP(H66,'IT PEI'!X$2:X$5647,'IT PEI'!H$2:H$5647,"...",2,-1)</f>
        <v>...</v>
      </c>
      <c r="AB66" s="19" t="str">
        <f>_xlfn.XLOOKUP(H66,'IT PEI'!X$2:X$5647,'IT PEI'!O$2:O$5647,"...",2,-1)</f>
        <v>...</v>
      </c>
      <c r="AC66" s="20" t="str">
        <f>_xlfn.XLOOKUP(H66,'IT PEI'!X$2:X$5647,'IT PEI'!P$2:P$5647,"...",2,-1)</f>
        <v>...</v>
      </c>
      <c r="AD66" s="19" t="str">
        <f>_xlfn.XLOOKUP(H66,'IT PEI'!X$2:X$5647,'IT PEI'!Q$2:Q$5647,"...",2,-1)</f>
        <v>...</v>
      </c>
      <c r="AE66" s="19" t="str">
        <f t="shared" ref="AE66:AE97" si="6">IF(COUNTIF(X66, "*" &amp; "2030"  &amp;  "*")&gt;0, "SI", "No" )</f>
        <v>No</v>
      </c>
      <c r="AF66" s="18">
        <f t="shared" ref="AF66:AF129" si="7">IF(COUNTIF(X66, "*" &amp; "2030"  &amp;  "*")&gt;0, 1, 0 )</f>
        <v>0</v>
      </c>
      <c r="AG66" s="18">
        <f t="shared" ref="AG66:AG97" si="8">IF(COUNTIF(X66, "*" &amp; "2030"  &amp;  "*")&gt;0, 0, 1 )</f>
        <v>1</v>
      </c>
      <c r="AH66" s="18">
        <f t="shared" si="3"/>
        <v>0</v>
      </c>
      <c r="AI66" s="19" t="s">
        <v>10496</v>
      </c>
      <c r="AJ66" s="13"/>
      <c r="AK66" s="19"/>
      <c r="AL66" s="19" t="str">
        <f>IFERROR(VLOOKUP(tbl_ues[[#This Row],[Id_UE]],'[1]Directorio v.02'!$H$3:$U$3089,11,FALSE),"")</f>
        <v/>
      </c>
      <c r="AM66" s="19" t="str">
        <f>IFERROR(VLOOKUP(tbl_ues[[#This Row],[Id_UE]],'[1]Directorio v.02'!$H$3:$U$3089,12,FALSE),"")</f>
        <v/>
      </c>
      <c r="AN66" s="52" t="str">
        <f>IFERROR(VLOOKUP(tbl_ues[[#This Row],[Id_UE]],'[1]Directorio v.02'!$H$3:$U$3089,13,FALSE),"")</f>
        <v/>
      </c>
      <c r="AO66" s="19" t="str">
        <f>IFERROR(VLOOKUP(tbl_ues[[#This Row],[Id_UE]],'[1]Directorio v.02'!$H$3:$U$3089,14,FALSE),"")</f>
        <v/>
      </c>
      <c r="AP66" s="21" t="e">
        <f>VLOOKUP(H66,#REF!,7,0)</f>
        <v>#REF!</v>
      </c>
      <c r="AQ66" s="9" t="e">
        <f>VLOOKUP(H66,#REF!,9,0)</f>
        <v>#REF!</v>
      </c>
      <c r="AR66" s="9" t="e">
        <f>VLOOKUP(H66,#REF!,15,0)</f>
        <v>#REF!</v>
      </c>
      <c r="AS66" s="9" t="e">
        <f>VLOOKUP(H66,#REF!,16,0)</f>
        <v>#REF!</v>
      </c>
      <c r="AT66" s="9" t="e">
        <f>VLOOKUP(H66,#REF!,17,0)</f>
        <v>#REF!</v>
      </c>
      <c r="AU66" s="9" t="e">
        <f>VLOOKUP(H66,#REF!,18,0)</f>
        <v>#REF!</v>
      </c>
      <c r="AV66" s="9" t="e">
        <f>VLOOKUP(H66,#REF!,19,0)</f>
        <v>#REF!</v>
      </c>
      <c r="AW66" s="9" t="e">
        <f>VLOOKUP(H66,#REF!,20,0)</f>
        <v>#REF!</v>
      </c>
      <c r="AX66" s="9" t="e">
        <f>VLOOKUP(H66,#REF!,22,0)</f>
        <v>#REF!</v>
      </c>
      <c r="AY66" s="9" t="e">
        <f>VLOOKUP(H66,#REF!,23,0)</f>
        <v>#REF!</v>
      </c>
      <c r="AZ66" s="9" t="e">
        <f>VLOOKUP(H66,#REF!,24,0)</f>
        <v>#REF!</v>
      </c>
      <c r="BA66" s="9" t="e">
        <f>VLOOKUP(H66,#REF!,25,0)</f>
        <v>#REF!</v>
      </c>
      <c r="BB66" s="9" t="e">
        <f>VLOOKUP(H66,#REF!,26,0)</f>
        <v>#REF!</v>
      </c>
      <c r="BC66" s="9" t="e">
        <f>VLOOKUP(H66,#REF!,27,0)</f>
        <v>#REF!</v>
      </c>
      <c r="BD66" s="9" t="e">
        <f>VLOOKUP(H66,#REF!,29,0)</f>
        <v>#REF!</v>
      </c>
      <c r="BE66" s="9" t="e">
        <f>VLOOKUP(H66,#REF!,30,0)</f>
        <v>#REF!</v>
      </c>
      <c r="BF66" s="9" t="e">
        <f>VLOOKUP(H66,#REF!,31,0)</f>
        <v>#REF!</v>
      </c>
      <c r="BG66" s="9" t="e">
        <f>VLOOKUP(H66,#REF!,32,0)</f>
        <v>#REF!</v>
      </c>
      <c r="BH66" s="9" t="e">
        <f>VLOOKUP(H66,#REF!,33,0)</f>
        <v>#REF!</v>
      </c>
      <c r="BI66" s="9" t="e">
        <f>VLOOKUP(H66,#REF!,34,0)</f>
        <v>#REF!</v>
      </c>
      <c r="BJ66" s="9" t="e">
        <f>VLOOKUP(H66,#REF!,36,0)</f>
        <v>#REF!</v>
      </c>
      <c r="BK66" s="9" t="e">
        <f>VLOOKUP(H66,#REF!,37,0)</f>
        <v>#REF!</v>
      </c>
      <c r="BL66" s="22" t="e">
        <f>VLOOKUP(H66,#REF!,44,0)</f>
        <v>#REF!</v>
      </c>
      <c r="BM66" s="22" t="e">
        <f>VLOOKUP(H66,#REF!,45,0)</f>
        <v>#REF!</v>
      </c>
      <c r="BN66" s="22" t="e">
        <f>VLOOKUP(H66,#REF!,46,0)</f>
        <v>#REF!</v>
      </c>
      <c r="BO66" s="22" t="e">
        <f>VLOOKUP(H66,#REF!,47,0)</f>
        <v>#REF!</v>
      </c>
      <c r="BP66" s="22" t="e">
        <f>VLOOKUP(H66,#REF!,48,0)</f>
        <v>#REF!</v>
      </c>
      <c r="BQ66" s="9"/>
      <c r="BR66" s="9"/>
      <c r="BS66" s="9"/>
    </row>
    <row r="67" spans="1:71" ht="14.5" x14ac:dyDescent="0.35">
      <c r="A67" s="16" t="s">
        <v>10510</v>
      </c>
      <c r="B67" s="16" t="s">
        <v>10510</v>
      </c>
      <c r="C67" s="16" t="s">
        <v>10511</v>
      </c>
      <c r="D67" s="7" t="s">
        <v>1921</v>
      </c>
      <c r="E67" s="4" t="s">
        <v>150</v>
      </c>
      <c r="F67" s="4">
        <v>350006</v>
      </c>
      <c r="G67" s="4" t="s">
        <v>10551</v>
      </c>
      <c r="H67" s="53">
        <v>350006</v>
      </c>
      <c r="I67" s="4" t="s">
        <v>10551</v>
      </c>
      <c r="J67" s="7">
        <v>12</v>
      </c>
      <c r="K67" s="4" t="s">
        <v>83</v>
      </c>
      <c r="L67" s="4">
        <v>1</v>
      </c>
      <c r="M67" s="4" t="s">
        <v>84</v>
      </c>
      <c r="N67" s="4">
        <v>14</v>
      </c>
      <c r="O67" s="4" t="s">
        <v>2161</v>
      </c>
      <c r="Q67" s="8" t="s">
        <v>10474</v>
      </c>
      <c r="R67" s="9" t="s">
        <v>10474</v>
      </c>
      <c r="S67" s="17"/>
      <c r="T67" s="17"/>
      <c r="U67" s="9"/>
      <c r="V67" s="18"/>
      <c r="W67" s="18" t="str">
        <f>IFERROR(VLOOKUP(H67,'IT PEI'!$X$2:$X$5647,1,0),"...")</f>
        <v>...</v>
      </c>
      <c r="X67" s="19" t="str">
        <f>_xlfn.XLOOKUP(H67,'IT PEI'!X$2:X$5647,'IT PEI'!E$2:E$5647,"...",2,-1)</f>
        <v>...</v>
      </c>
      <c r="Y67" s="19" t="str">
        <f>_xlfn.XLOOKUP(H67,'IT PEI'!X$2:X$5647,'IT PEI'!G$2:G$5647,"...",2,-1)</f>
        <v>...</v>
      </c>
      <c r="Z67" s="19" t="str">
        <f>_xlfn.XLOOKUP(H67,'IT PEI'!X$2:X$5647,'IT PEI'!F$2:F$5647,"...",2,-1)</f>
        <v>...</v>
      </c>
      <c r="AA67" s="19" t="str">
        <f>_xlfn.XLOOKUP(H67,'IT PEI'!X$2:X$5647,'IT PEI'!H$2:H$5647,"...",2,-1)</f>
        <v>...</v>
      </c>
      <c r="AB67" s="19" t="str">
        <f>_xlfn.XLOOKUP(H67,'IT PEI'!X$2:X$5647,'IT PEI'!O$2:O$5647,"...",2,-1)</f>
        <v>...</v>
      </c>
      <c r="AC67" s="20" t="str">
        <f>_xlfn.XLOOKUP(H67,'IT PEI'!X$2:X$5647,'IT PEI'!P$2:P$5647,"...",2,-1)</f>
        <v>...</v>
      </c>
      <c r="AD67" s="19" t="str">
        <f>_xlfn.XLOOKUP(H67,'IT PEI'!X$2:X$5647,'IT PEI'!Q$2:Q$5647,"...",2,-1)</f>
        <v>...</v>
      </c>
      <c r="AE67" s="19" t="str">
        <f t="shared" si="6"/>
        <v>No</v>
      </c>
      <c r="AF67" s="18">
        <f t="shared" si="7"/>
        <v>0</v>
      </c>
      <c r="AG67" s="18">
        <f t="shared" si="8"/>
        <v>1</v>
      </c>
      <c r="AH67" s="18">
        <f t="shared" ref="AH67:AH130" si="9">IF(AND(AA67="En Proceso",AE67="Si"),1,0)</f>
        <v>0</v>
      </c>
      <c r="AI67" s="19" t="s">
        <v>10496</v>
      </c>
      <c r="AJ67" s="13"/>
      <c r="AK67" s="19"/>
      <c r="AL67" s="19" t="str">
        <f>IFERROR(VLOOKUP(tbl_ues[[#This Row],[Id_UE]],'[1]Directorio v.02'!$H$3:$U$3089,11,FALSE),"")</f>
        <v/>
      </c>
      <c r="AM67" s="19" t="str">
        <f>IFERROR(VLOOKUP(tbl_ues[[#This Row],[Id_UE]],'[1]Directorio v.02'!$H$3:$U$3089,12,FALSE),"")</f>
        <v/>
      </c>
      <c r="AN67" s="52" t="str">
        <f>IFERROR(VLOOKUP(tbl_ues[[#This Row],[Id_UE]],'[1]Directorio v.02'!$H$3:$U$3089,13,FALSE),"")</f>
        <v/>
      </c>
      <c r="AO67" s="19" t="str">
        <f>IFERROR(VLOOKUP(tbl_ues[[#This Row],[Id_UE]],'[1]Directorio v.02'!$H$3:$U$3089,14,FALSE),"")</f>
        <v/>
      </c>
      <c r="AP67" s="21" t="e">
        <f>VLOOKUP(H67,#REF!,7,0)</f>
        <v>#REF!</v>
      </c>
      <c r="AQ67" s="9" t="e">
        <f>VLOOKUP(H67,#REF!,9,0)</f>
        <v>#REF!</v>
      </c>
      <c r="AR67" s="9" t="e">
        <f>VLOOKUP(H67,#REF!,15,0)</f>
        <v>#REF!</v>
      </c>
      <c r="AS67" s="9" t="e">
        <f>VLOOKUP(H67,#REF!,16,0)</f>
        <v>#REF!</v>
      </c>
      <c r="AT67" s="9" t="e">
        <f>VLOOKUP(H67,#REF!,17,0)</f>
        <v>#REF!</v>
      </c>
      <c r="AU67" s="9" t="e">
        <f>VLOOKUP(H67,#REF!,18,0)</f>
        <v>#REF!</v>
      </c>
      <c r="AV67" s="9" t="e">
        <f>VLOOKUP(H67,#REF!,19,0)</f>
        <v>#REF!</v>
      </c>
      <c r="AW67" s="9" t="e">
        <f>VLOOKUP(H67,#REF!,20,0)</f>
        <v>#REF!</v>
      </c>
      <c r="AX67" s="9" t="e">
        <f>VLOOKUP(H67,#REF!,22,0)</f>
        <v>#REF!</v>
      </c>
      <c r="AY67" s="9" t="e">
        <f>VLOOKUP(H67,#REF!,23,0)</f>
        <v>#REF!</v>
      </c>
      <c r="AZ67" s="9" t="e">
        <f>VLOOKUP(H67,#REF!,24,0)</f>
        <v>#REF!</v>
      </c>
      <c r="BA67" s="9" t="e">
        <f>VLOOKUP(H67,#REF!,25,0)</f>
        <v>#REF!</v>
      </c>
      <c r="BB67" s="9" t="e">
        <f>VLOOKUP(H67,#REF!,26,0)</f>
        <v>#REF!</v>
      </c>
      <c r="BC67" s="9" t="e">
        <f>VLOOKUP(H67,#REF!,27,0)</f>
        <v>#REF!</v>
      </c>
      <c r="BD67" s="9" t="e">
        <f>VLOOKUP(H67,#REF!,29,0)</f>
        <v>#REF!</v>
      </c>
      <c r="BE67" s="9" t="e">
        <f>VLOOKUP(H67,#REF!,30,0)</f>
        <v>#REF!</v>
      </c>
      <c r="BF67" s="9" t="e">
        <f>VLOOKUP(H67,#REF!,31,0)</f>
        <v>#REF!</v>
      </c>
      <c r="BG67" s="9" t="e">
        <f>VLOOKUP(H67,#REF!,32,0)</f>
        <v>#REF!</v>
      </c>
      <c r="BH67" s="9" t="e">
        <f>VLOOKUP(H67,#REF!,33,0)</f>
        <v>#REF!</v>
      </c>
      <c r="BI67" s="9" t="e">
        <f>VLOOKUP(H67,#REF!,34,0)</f>
        <v>#REF!</v>
      </c>
      <c r="BJ67" s="9" t="e">
        <f>VLOOKUP(H67,#REF!,36,0)</f>
        <v>#REF!</v>
      </c>
      <c r="BK67" s="9" t="e">
        <f>VLOOKUP(H67,#REF!,37,0)</f>
        <v>#REF!</v>
      </c>
      <c r="BL67" s="22" t="e">
        <f>VLOOKUP(H67,#REF!,44,0)</f>
        <v>#REF!</v>
      </c>
      <c r="BM67" s="22" t="e">
        <f>VLOOKUP(H67,#REF!,45,0)</f>
        <v>#REF!</v>
      </c>
      <c r="BN67" s="22" t="e">
        <f>VLOOKUP(H67,#REF!,46,0)</f>
        <v>#REF!</v>
      </c>
      <c r="BO67" s="22" t="e">
        <f>VLOOKUP(H67,#REF!,47,0)</f>
        <v>#REF!</v>
      </c>
      <c r="BP67" s="22" t="e">
        <f>VLOOKUP(H67,#REF!,48,0)</f>
        <v>#REF!</v>
      </c>
      <c r="BQ67" s="9"/>
      <c r="BR67" s="9"/>
      <c r="BS67" s="9"/>
    </row>
    <row r="68" spans="1:71" ht="14.5" x14ac:dyDescent="0.35">
      <c r="A68" s="16" t="s">
        <v>10510</v>
      </c>
      <c r="B68" s="16" t="s">
        <v>10510</v>
      </c>
      <c r="C68" s="16" t="s">
        <v>10511</v>
      </c>
      <c r="D68" s="7" t="s">
        <v>1921</v>
      </c>
      <c r="E68" s="4" t="s">
        <v>150</v>
      </c>
      <c r="F68" s="4">
        <v>350005</v>
      </c>
      <c r="G68" s="4" t="s">
        <v>10552</v>
      </c>
      <c r="H68" s="53">
        <v>350005</v>
      </c>
      <c r="I68" s="4" t="s">
        <v>10552</v>
      </c>
      <c r="J68" s="7" t="s">
        <v>10372</v>
      </c>
      <c r="K68" s="4" t="s">
        <v>191</v>
      </c>
      <c r="L68" s="4">
        <v>1</v>
      </c>
      <c r="M68" s="4" t="s">
        <v>191</v>
      </c>
      <c r="N68" s="4">
        <v>7</v>
      </c>
      <c r="O68" s="4" t="s">
        <v>7574</v>
      </c>
      <c r="Q68" s="8" t="s">
        <v>10474</v>
      </c>
      <c r="R68" s="9" t="s">
        <v>10474</v>
      </c>
      <c r="S68" s="17"/>
      <c r="T68" s="17"/>
      <c r="U68" s="9"/>
      <c r="V68" s="18"/>
      <c r="W68" s="18" t="str">
        <f>IFERROR(VLOOKUP(H68,'IT PEI'!$X$2:$X$5647,1,0),"...")</f>
        <v>...</v>
      </c>
      <c r="X68" s="19" t="str">
        <f>_xlfn.XLOOKUP(H68,'IT PEI'!X$2:X$5647,'IT PEI'!E$2:E$5647,"...",2,-1)</f>
        <v>...</v>
      </c>
      <c r="Y68" s="19" t="str">
        <f>_xlfn.XLOOKUP(H68,'IT PEI'!X$2:X$5647,'IT PEI'!G$2:G$5647,"...",2,-1)</f>
        <v>...</v>
      </c>
      <c r="Z68" s="19" t="str">
        <f>_xlfn.XLOOKUP(H68,'IT PEI'!X$2:X$5647,'IT PEI'!F$2:F$5647,"...",2,-1)</f>
        <v>...</v>
      </c>
      <c r="AA68" s="19" t="str">
        <f>_xlfn.XLOOKUP(H68,'IT PEI'!X$2:X$5647,'IT PEI'!H$2:H$5647,"...",2,-1)</f>
        <v>...</v>
      </c>
      <c r="AB68" s="19" t="str">
        <f>_xlfn.XLOOKUP(H68,'IT PEI'!X$2:X$5647,'IT PEI'!O$2:O$5647,"...",2,-1)</f>
        <v>...</v>
      </c>
      <c r="AC68" s="20" t="str">
        <f>_xlfn.XLOOKUP(H68,'IT PEI'!X$2:X$5647,'IT PEI'!P$2:P$5647,"...",2,-1)</f>
        <v>...</v>
      </c>
      <c r="AD68" s="19" t="str">
        <f>_xlfn.XLOOKUP(H68,'IT PEI'!X$2:X$5647,'IT PEI'!Q$2:Q$5647,"...",2,-1)</f>
        <v>...</v>
      </c>
      <c r="AE68" s="19" t="str">
        <f t="shared" si="6"/>
        <v>No</v>
      </c>
      <c r="AF68" s="18">
        <f t="shared" si="7"/>
        <v>0</v>
      </c>
      <c r="AG68" s="18">
        <f t="shared" si="8"/>
        <v>1</v>
      </c>
      <c r="AH68" s="18">
        <f t="shared" si="9"/>
        <v>0</v>
      </c>
      <c r="AI68" s="19" t="s">
        <v>10496</v>
      </c>
      <c r="AJ68" s="13"/>
      <c r="AK68" s="19"/>
      <c r="AL68" s="19" t="str">
        <f>IFERROR(VLOOKUP(tbl_ues[[#This Row],[Id_UE]],'[1]Directorio v.02'!$H$3:$U$3089,11,FALSE),"")</f>
        <v/>
      </c>
      <c r="AM68" s="19" t="str">
        <f>IFERROR(VLOOKUP(tbl_ues[[#This Row],[Id_UE]],'[1]Directorio v.02'!$H$3:$U$3089,12,FALSE),"")</f>
        <v/>
      </c>
      <c r="AN68" s="52" t="str">
        <f>IFERROR(VLOOKUP(tbl_ues[[#This Row],[Id_UE]],'[1]Directorio v.02'!$H$3:$U$3089,13,FALSE),"")</f>
        <v/>
      </c>
      <c r="AO68" s="19" t="str">
        <f>IFERROR(VLOOKUP(tbl_ues[[#This Row],[Id_UE]],'[1]Directorio v.02'!$H$3:$U$3089,14,FALSE),"")</f>
        <v/>
      </c>
      <c r="AP68" s="21" t="e">
        <f>VLOOKUP(H68,#REF!,7,0)</f>
        <v>#REF!</v>
      </c>
      <c r="AQ68" s="9" t="e">
        <f>VLOOKUP(H68,#REF!,9,0)</f>
        <v>#REF!</v>
      </c>
      <c r="AR68" s="9" t="e">
        <f>VLOOKUP(H68,#REF!,15,0)</f>
        <v>#REF!</v>
      </c>
      <c r="AS68" s="9" t="e">
        <f>VLOOKUP(H68,#REF!,16,0)</f>
        <v>#REF!</v>
      </c>
      <c r="AT68" s="9" t="e">
        <f>VLOOKUP(H68,#REF!,17,0)</f>
        <v>#REF!</v>
      </c>
      <c r="AU68" s="9" t="e">
        <f>VLOOKUP(H68,#REF!,18,0)</f>
        <v>#REF!</v>
      </c>
      <c r="AV68" s="9" t="e">
        <f>VLOOKUP(H68,#REF!,19,0)</f>
        <v>#REF!</v>
      </c>
      <c r="AW68" s="9" t="e">
        <f>VLOOKUP(H68,#REF!,20,0)</f>
        <v>#REF!</v>
      </c>
      <c r="AX68" s="9" t="e">
        <f>VLOOKUP(H68,#REF!,22,0)</f>
        <v>#REF!</v>
      </c>
      <c r="AY68" s="9" t="e">
        <f>VLOOKUP(H68,#REF!,23,0)</f>
        <v>#REF!</v>
      </c>
      <c r="AZ68" s="9" t="e">
        <f>VLOOKUP(H68,#REF!,24,0)</f>
        <v>#REF!</v>
      </c>
      <c r="BA68" s="9" t="e">
        <f>VLOOKUP(H68,#REF!,25,0)</f>
        <v>#REF!</v>
      </c>
      <c r="BB68" s="9" t="e">
        <f>VLOOKUP(H68,#REF!,26,0)</f>
        <v>#REF!</v>
      </c>
      <c r="BC68" s="9" t="e">
        <f>VLOOKUP(H68,#REF!,27,0)</f>
        <v>#REF!</v>
      </c>
      <c r="BD68" s="9" t="e">
        <f>VLOOKUP(H68,#REF!,29,0)</f>
        <v>#REF!</v>
      </c>
      <c r="BE68" s="9" t="e">
        <f>VLOOKUP(H68,#REF!,30,0)</f>
        <v>#REF!</v>
      </c>
      <c r="BF68" s="9" t="e">
        <f>VLOOKUP(H68,#REF!,31,0)</f>
        <v>#REF!</v>
      </c>
      <c r="BG68" s="9" t="e">
        <f>VLOOKUP(H68,#REF!,32,0)</f>
        <v>#REF!</v>
      </c>
      <c r="BH68" s="9" t="e">
        <f>VLOOKUP(H68,#REF!,33,0)</f>
        <v>#REF!</v>
      </c>
      <c r="BI68" s="9" t="e">
        <f>VLOOKUP(H68,#REF!,34,0)</f>
        <v>#REF!</v>
      </c>
      <c r="BJ68" s="9" t="e">
        <f>VLOOKUP(H68,#REF!,36,0)</f>
        <v>#REF!</v>
      </c>
      <c r="BK68" s="9" t="e">
        <f>VLOOKUP(H68,#REF!,37,0)</f>
        <v>#REF!</v>
      </c>
      <c r="BL68" s="22" t="e">
        <f>VLOOKUP(H68,#REF!,44,0)</f>
        <v>#REF!</v>
      </c>
      <c r="BM68" s="22" t="e">
        <f>VLOOKUP(H68,#REF!,45,0)</f>
        <v>#REF!</v>
      </c>
      <c r="BN68" s="22" t="e">
        <f>VLOOKUP(H68,#REF!,46,0)</f>
        <v>#REF!</v>
      </c>
      <c r="BO68" s="22" t="e">
        <f>VLOOKUP(H68,#REF!,47,0)</f>
        <v>#REF!</v>
      </c>
      <c r="BP68" s="22" t="e">
        <f>VLOOKUP(H68,#REF!,48,0)</f>
        <v>#REF!</v>
      </c>
      <c r="BQ68" s="9"/>
      <c r="BR68" s="9"/>
      <c r="BS68" s="9"/>
    </row>
    <row r="69" spans="1:71" ht="14.5" x14ac:dyDescent="0.35">
      <c r="A69" s="16" t="s">
        <v>10510</v>
      </c>
      <c r="B69" s="16" t="s">
        <v>10510</v>
      </c>
      <c r="C69" s="16" t="s">
        <v>10511</v>
      </c>
      <c r="D69" s="7" t="s">
        <v>1921</v>
      </c>
      <c r="E69" s="4" t="s">
        <v>150</v>
      </c>
      <c r="F69" s="4">
        <v>350003</v>
      </c>
      <c r="G69" s="4" t="s">
        <v>10553</v>
      </c>
      <c r="H69" s="53">
        <v>350003</v>
      </c>
      <c r="I69" s="4" t="s">
        <v>10553</v>
      </c>
      <c r="J69" s="7">
        <v>14</v>
      </c>
      <c r="K69" s="4" t="s">
        <v>731</v>
      </c>
      <c r="L69" s="4">
        <v>3</v>
      </c>
      <c r="M69" s="4" t="s">
        <v>731</v>
      </c>
      <c r="N69" s="4">
        <v>3</v>
      </c>
      <c r="O69" s="4" t="s">
        <v>2610</v>
      </c>
      <c r="Q69" s="8" t="s">
        <v>10474</v>
      </c>
      <c r="R69" s="9" t="s">
        <v>10474</v>
      </c>
      <c r="S69" s="17"/>
      <c r="T69" s="17"/>
      <c r="U69" s="9"/>
      <c r="V69" s="18"/>
      <c r="W69" s="18" t="str">
        <f>IFERROR(VLOOKUP(H69,'IT PEI'!$X$2:$X$5647,1,0),"...")</f>
        <v>...</v>
      </c>
      <c r="X69" s="19" t="str">
        <f>_xlfn.XLOOKUP(H69,'IT PEI'!X$2:X$5647,'IT PEI'!E$2:E$5647,"...",2,-1)</f>
        <v>...</v>
      </c>
      <c r="Y69" s="19" t="str">
        <f>_xlfn.XLOOKUP(H69,'IT PEI'!X$2:X$5647,'IT PEI'!G$2:G$5647,"...",2,-1)</f>
        <v>...</v>
      </c>
      <c r="Z69" s="19" t="str">
        <f>_xlfn.XLOOKUP(H69,'IT PEI'!X$2:X$5647,'IT PEI'!F$2:F$5647,"...",2,-1)</f>
        <v>...</v>
      </c>
      <c r="AA69" s="19" t="str">
        <f>_xlfn.XLOOKUP(H69,'IT PEI'!X$2:X$5647,'IT PEI'!H$2:H$5647,"...",2,-1)</f>
        <v>...</v>
      </c>
      <c r="AB69" s="19" t="str">
        <f>_xlfn.XLOOKUP(H69,'IT PEI'!X$2:X$5647,'IT PEI'!O$2:O$5647,"...",2,-1)</f>
        <v>...</v>
      </c>
      <c r="AC69" s="20" t="str">
        <f>_xlfn.XLOOKUP(H69,'IT PEI'!X$2:X$5647,'IT PEI'!P$2:P$5647,"...",2,-1)</f>
        <v>...</v>
      </c>
      <c r="AD69" s="19" t="str">
        <f>_xlfn.XLOOKUP(H69,'IT PEI'!X$2:X$5647,'IT PEI'!Q$2:Q$5647,"...",2,-1)</f>
        <v>...</v>
      </c>
      <c r="AE69" s="19" t="str">
        <f t="shared" si="6"/>
        <v>No</v>
      </c>
      <c r="AF69" s="18">
        <f t="shared" si="7"/>
        <v>0</v>
      </c>
      <c r="AG69" s="18">
        <f t="shared" si="8"/>
        <v>1</v>
      </c>
      <c r="AH69" s="18">
        <f t="shared" si="9"/>
        <v>0</v>
      </c>
      <c r="AI69" s="19" t="s">
        <v>10496</v>
      </c>
      <c r="AJ69" s="13"/>
      <c r="AK69" s="19"/>
      <c r="AL69" s="19" t="str">
        <f>IFERROR(VLOOKUP(tbl_ues[[#This Row],[Id_UE]],'[1]Directorio v.02'!$H$3:$U$3089,11,FALSE),"")</f>
        <v/>
      </c>
      <c r="AM69" s="19" t="str">
        <f>IFERROR(VLOOKUP(tbl_ues[[#This Row],[Id_UE]],'[1]Directorio v.02'!$H$3:$U$3089,12,FALSE),"")</f>
        <v/>
      </c>
      <c r="AN69" s="52" t="str">
        <f>IFERROR(VLOOKUP(tbl_ues[[#This Row],[Id_UE]],'[1]Directorio v.02'!$H$3:$U$3089,13,FALSE),"")</f>
        <v/>
      </c>
      <c r="AO69" s="19" t="str">
        <f>IFERROR(VLOOKUP(tbl_ues[[#This Row],[Id_UE]],'[1]Directorio v.02'!$H$3:$U$3089,14,FALSE),"")</f>
        <v/>
      </c>
      <c r="AP69" s="21" t="e">
        <f>VLOOKUP(H69,#REF!,7,0)</f>
        <v>#REF!</v>
      </c>
      <c r="AQ69" s="9" t="e">
        <f>VLOOKUP(H69,#REF!,9,0)</f>
        <v>#REF!</v>
      </c>
      <c r="AR69" s="9" t="e">
        <f>VLOOKUP(H69,#REF!,15,0)</f>
        <v>#REF!</v>
      </c>
      <c r="AS69" s="9" t="e">
        <f>VLOOKUP(H69,#REF!,16,0)</f>
        <v>#REF!</v>
      </c>
      <c r="AT69" s="9" t="e">
        <f>VLOOKUP(H69,#REF!,17,0)</f>
        <v>#REF!</v>
      </c>
      <c r="AU69" s="9" t="e">
        <f>VLOOKUP(H69,#REF!,18,0)</f>
        <v>#REF!</v>
      </c>
      <c r="AV69" s="9" t="e">
        <f>VLOOKUP(H69,#REF!,19,0)</f>
        <v>#REF!</v>
      </c>
      <c r="AW69" s="9" t="e">
        <f>VLOOKUP(H69,#REF!,20,0)</f>
        <v>#REF!</v>
      </c>
      <c r="AX69" s="9" t="e">
        <f>VLOOKUP(H69,#REF!,22,0)</f>
        <v>#REF!</v>
      </c>
      <c r="AY69" s="9" t="e">
        <f>VLOOKUP(H69,#REF!,23,0)</f>
        <v>#REF!</v>
      </c>
      <c r="AZ69" s="9" t="e">
        <f>VLOOKUP(H69,#REF!,24,0)</f>
        <v>#REF!</v>
      </c>
      <c r="BA69" s="9" t="e">
        <f>VLOOKUP(H69,#REF!,25,0)</f>
        <v>#REF!</v>
      </c>
      <c r="BB69" s="9" t="e">
        <f>VLOOKUP(H69,#REF!,26,0)</f>
        <v>#REF!</v>
      </c>
      <c r="BC69" s="9" t="e">
        <f>VLOOKUP(H69,#REF!,27,0)</f>
        <v>#REF!</v>
      </c>
      <c r="BD69" s="9" t="e">
        <f>VLOOKUP(H69,#REF!,29,0)</f>
        <v>#REF!</v>
      </c>
      <c r="BE69" s="9" t="e">
        <f>VLOOKUP(H69,#REF!,30,0)</f>
        <v>#REF!</v>
      </c>
      <c r="BF69" s="9" t="e">
        <f>VLOOKUP(H69,#REF!,31,0)</f>
        <v>#REF!</v>
      </c>
      <c r="BG69" s="9" t="e">
        <f>VLOOKUP(H69,#REF!,32,0)</f>
        <v>#REF!</v>
      </c>
      <c r="BH69" s="9" t="e">
        <f>VLOOKUP(H69,#REF!,33,0)</f>
        <v>#REF!</v>
      </c>
      <c r="BI69" s="9" t="e">
        <f>VLOOKUP(H69,#REF!,34,0)</f>
        <v>#REF!</v>
      </c>
      <c r="BJ69" s="9" t="e">
        <f>VLOOKUP(H69,#REF!,36,0)</f>
        <v>#REF!</v>
      </c>
      <c r="BK69" s="9" t="e">
        <f>VLOOKUP(H69,#REF!,37,0)</f>
        <v>#REF!</v>
      </c>
      <c r="BL69" s="22" t="e">
        <f>VLOOKUP(H69,#REF!,44,0)</f>
        <v>#REF!</v>
      </c>
      <c r="BM69" s="22" t="e">
        <f>VLOOKUP(H69,#REF!,45,0)</f>
        <v>#REF!</v>
      </c>
      <c r="BN69" s="22" t="e">
        <f>VLOOKUP(H69,#REF!,46,0)</f>
        <v>#REF!</v>
      </c>
      <c r="BO69" s="22" t="e">
        <f>VLOOKUP(H69,#REF!,47,0)</f>
        <v>#REF!</v>
      </c>
      <c r="BP69" s="22" t="e">
        <f>VLOOKUP(H69,#REF!,48,0)</f>
        <v>#REF!</v>
      </c>
      <c r="BQ69" s="9"/>
      <c r="BR69" s="9"/>
      <c r="BS69" s="9"/>
    </row>
    <row r="70" spans="1:71" ht="14.5" x14ac:dyDescent="0.35">
      <c r="A70" s="16" t="s">
        <v>10510</v>
      </c>
      <c r="B70" s="16" t="s">
        <v>10510</v>
      </c>
      <c r="C70" s="16" t="s">
        <v>10511</v>
      </c>
      <c r="D70" s="7" t="s">
        <v>1921</v>
      </c>
      <c r="E70" s="4" t="s">
        <v>150</v>
      </c>
      <c r="F70" s="4">
        <v>350002</v>
      </c>
      <c r="G70" s="4" t="s">
        <v>10554</v>
      </c>
      <c r="H70" s="53">
        <v>350002</v>
      </c>
      <c r="I70" s="4" t="s">
        <v>10554</v>
      </c>
      <c r="J70" s="7" t="s">
        <v>10532</v>
      </c>
      <c r="K70" s="4" t="s">
        <v>417</v>
      </c>
      <c r="L70" s="4">
        <v>2</v>
      </c>
      <c r="M70" s="4" t="s">
        <v>691</v>
      </c>
      <c r="N70" s="4">
        <v>6</v>
      </c>
      <c r="O70" s="4" t="s">
        <v>2268</v>
      </c>
      <c r="Q70" s="8" t="s">
        <v>10474</v>
      </c>
      <c r="R70" s="9" t="s">
        <v>10474</v>
      </c>
      <c r="S70" s="17"/>
      <c r="T70" s="17"/>
      <c r="U70" s="9"/>
      <c r="V70" s="18"/>
      <c r="W70" s="18" t="str">
        <f>IFERROR(VLOOKUP(H70,'IT PEI'!$X$2:$X$5647,1,0),"...")</f>
        <v>...</v>
      </c>
      <c r="X70" s="19" t="str">
        <f>_xlfn.XLOOKUP(H70,'IT PEI'!X$2:X$5647,'IT PEI'!E$2:E$5647,"...",2,-1)</f>
        <v>...</v>
      </c>
      <c r="Y70" s="19" t="str">
        <f>_xlfn.XLOOKUP(H70,'IT PEI'!X$2:X$5647,'IT PEI'!G$2:G$5647,"...",2,-1)</f>
        <v>...</v>
      </c>
      <c r="Z70" s="19" t="str">
        <f>_xlfn.XLOOKUP(H70,'IT PEI'!X$2:X$5647,'IT PEI'!F$2:F$5647,"...",2,-1)</f>
        <v>...</v>
      </c>
      <c r="AA70" s="19" t="str">
        <f>_xlfn.XLOOKUP(H70,'IT PEI'!X$2:X$5647,'IT PEI'!H$2:H$5647,"...",2,-1)</f>
        <v>...</v>
      </c>
      <c r="AB70" s="19" t="str">
        <f>_xlfn.XLOOKUP(H70,'IT PEI'!X$2:X$5647,'IT PEI'!O$2:O$5647,"...",2,-1)</f>
        <v>...</v>
      </c>
      <c r="AC70" s="20" t="str">
        <f>_xlfn.XLOOKUP(H70,'IT PEI'!X$2:X$5647,'IT PEI'!P$2:P$5647,"...",2,-1)</f>
        <v>...</v>
      </c>
      <c r="AD70" s="19" t="str">
        <f>_xlfn.XLOOKUP(H70,'IT PEI'!X$2:X$5647,'IT PEI'!Q$2:Q$5647,"...",2,-1)</f>
        <v>...</v>
      </c>
      <c r="AE70" s="19" t="str">
        <f t="shared" si="6"/>
        <v>No</v>
      </c>
      <c r="AF70" s="18">
        <f t="shared" si="7"/>
        <v>0</v>
      </c>
      <c r="AG70" s="18">
        <f t="shared" si="8"/>
        <v>1</v>
      </c>
      <c r="AH70" s="18">
        <f t="shared" si="9"/>
        <v>0</v>
      </c>
      <c r="AI70" s="19" t="s">
        <v>10496</v>
      </c>
      <c r="AJ70" s="13"/>
      <c r="AK70" s="19"/>
      <c r="AL70" s="19" t="str">
        <f>IFERROR(VLOOKUP(tbl_ues[[#This Row],[Id_UE]],'[1]Directorio v.02'!$H$3:$U$3089,11,FALSE),"")</f>
        <v/>
      </c>
      <c r="AM70" s="19" t="str">
        <f>IFERROR(VLOOKUP(tbl_ues[[#This Row],[Id_UE]],'[1]Directorio v.02'!$H$3:$U$3089,12,FALSE),"")</f>
        <v/>
      </c>
      <c r="AN70" s="52" t="str">
        <f>IFERROR(VLOOKUP(tbl_ues[[#This Row],[Id_UE]],'[1]Directorio v.02'!$H$3:$U$3089,13,FALSE),"")</f>
        <v/>
      </c>
      <c r="AO70" s="19" t="str">
        <f>IFERROR(VLOOKUP(tbl_ues[[#This Row],[Id_UE]],'[1]Directorio v.02'!$H$3:$U$3089,14,FALSE),"")</f>
        <v/>
      </c>
      <c r="AP70" s="21" t="e">
        <f>VLOOKUP(H70,#REF!,7,0)</f>
        <v>#REF!</v>
      </c>
      <c r="AQ70" s="9" t="e">
        <f>VLOOKUP(H70,#REF!,9,0)</f>
        <v>#REF!</v>
      </c>
      <c r="AR70" s="9" t="e">
        <f>VLOOKUP(H70,#REF!,15,0)</f>
        <v>#REF!</v>
      </c>
      <c r="AS70" s="9" t="e">
        <f>VLOOKUP(H70,#REF!,16,0)</f>
        <v>#REF!</v>
      </c>
      <c r="AT70" s="9" t="e">
        <f>VLOOKUP(H70,#REF!,17,0)</f>
        <v>#REF!</v>
      </c>
      <c r="AU70" s="9" t="e">
        <f>VLOOKUP(H70,#REF!,18,0)</f>
        <v>#REF!</v>
      </c>
      <c r="AV70" s="9" t="e">
        <f>VLOOKUP(H70,#REF!,19,0)</f>
        <v>#REF!</v>
      </c>
      <c r="AW70" s="9" t="e">
        <f>VLOOKUP(H70,#REF!,20,0)</f>
        <v>#REF!</v>
      </c>
      <c r="AX70" s="9" t="e">
        <f>VLOOKUP(H70,#REF!,22,0)</f>
        <v>#REF!</v>
      </c>
      <c r="AY70" s="9" t="e">
        <f>VLOOKUP(H70,#REF!,23,0)</f>
        <v>#REF!</v>
      </c>
      <c r="AZ70" s="9" t="e">
        <f>VLOOKUP(H70,#REF!,24,0)</f>
        <v>#REF!</v>
      </c>
      <c r="BA70" s="9" t="e">
        <f>VLOOKUP(H70,#REF!,25,0)</f>
        <v>#REF!</v>
      </c>
      <c r="BB70" s="9" t="e">
        <f>VLOOKUP(H70,#REF!,26,0)</f>
        <v>#REF!</v>
      </c>
      <c r="BC70" s="9" t="e">
        <f>VLOOKUP(H70,#REF!,27,0)</f>
        <v>#REF!</v>
      </c>
      <c r="BD70" s="9" t="e">
        <f>VLOOKUP(H70,#REF!,29,0)</f>
        <v>#REF!</v>
      </c>
      <c r="BE70" s="9" t="e">
        <f>VLOOKUP(H70,#REF!,30,0)</f>
        <v>#REF!</v>
      </c>
      <c r="BF70" s="9" t="e">
        <f>VLOOKUP(H70,#REF!,31,0)</f>
        <v>#REF!</v>
      </c>
      <c r="BG70" s="9" t="e">
        <f>VLOOKUP(H70,#REF!,32,0)</f>
        <v>#REF!</v>
      </c>
      <c r="BH70" s="9" t="e">
        <f>VLOOKUP(H70,#REF!,33,0)</f>
        <v>#REF!</v>
      </c>
      <c r="BI70" s="9" t="e">
        <f>VLOOKUP(H70,#REF!,34,0)</f>
        <v>#REF!</v>
      </c>
      <c r="BJ70" s="9" t="e">
        <f>VLOOKUP(H70,#REF!,36,0)</f>
        <v>#REF!</v>
      </c>
      <c r="BK70" s="9" t="e">
        <f>VLOOKUP(H70,#REF!,37,0)</f>
        <v>#REF!</v>
      </c>
      <c r="BL70" s="22" t="e">
        <f>VLOOKUP(H70,#REF!,44,0)</f>
        <v>#REF!</v>
      </c>
      <c r="BM70" s="22" t="e">
        <f>VLOOKUP(H70,#REF!,45,0)</f>
        <v>#REF!</v>
      </c>
      <c r="BN70" s="22" t="e">
        <f>VLOOKUP(H70,#REF!,46,0)</f>
        <v>#REF!</v>
      </c>
      <c r="BO70" s="22" t="e">
        <f>VLOOKUP(H70,#REF!,47,0)</f>
        <v>#REF!</v>
      </c>
      <c r="BP70" s="22" t="e">
        <f>VLOOKUP(H70,#REF!,48,0)</f>
        <v>#REF!</v>
      </c>
      <c r="BQ70" s="9"/>
      <c r="BR70" s="9"/>
      <c r="BS70" s="9"/>
    </row>
    <row r="71" spans="1:71" ht="14.5" x14ac:dyDescent="0.35">
      <c r="A71" s="16" t="s">
        <v>10510</v>
      </c>
      <c r="B71" s="16" t="s">
        <v>10510</v>
      </c>
      <c r="C71" s="16" t="s">
        <v>10511</v>
      </c>
      <c r="D71" s="7" t="s">
        <v>1921</v>
      </c>
      <c r="E71" s="4" t="s">
        <v>150</v>
      </c>
      <c r="F71" s="4">
        <v>350001</v>
      </c>
      <c r="G71" s="4" t="s">
        <v>10555</v>
      </c>
      <c r="H71" s="53">
        <v>350001</v>
      </c>
      <c r="I71" s="4" t="s">
        <v>10555</v>
      </c>
      <c r="J71" s="7">
        <v>21</v>
      </c>
      <c r="K71" s="4" t="s">
        <v>104</v>
      </c>
      <c r="L71" s="4">
        <v>11</v>
      </c>
      <c r="M71" s="4" t="s">
        <v>513</v>
      </c>
      <c r="N71" s="4">
        <v>1</v>
      </c>
      <c r="O71" s="4" t="s">
        <v>514</v>
      </c>
      <c r="Q71" s="8" t="s">
        <v>10474</v>
      </c>
      <c r="R71" s="9" t="s">
        <v>10474</v>
      </c>
      <c r="S71" s="17"/>
      <c r="T71" s="17"/>
      <c r="U71" s="9"/>
      <c r="V71" s="18"/>
      <c r="W71" s="18" t="str">
        <f>IFERROR(VLOOKUP(H71,'IT PEI'!$X$2:$X$5647,1,0),"...")</f>
        <v>...</v>
      </c>
      <c r="X71" s="19" t="str">
        <f>_xlfn.XLOOKUP(H71,'IT PEI'!X$2:X$5647,'IT PEI'!E$2:E$5647,"...",2,-1)</f>
        <v>...</v>
      </c>
      <c r="Y71" s="19" t="str">
        <f>_xlfn.XLOOKUP(H71,'IT PEI'!X$2:X$5647,'IT PEI'!G$2:G$5647,"...",2,-1)</f>
        <v>...</v>
      </c>
      <c r="Z71" s="19" t="str">
        <f>_xlfn.XLOOKUP(H71,'IT PEI'!X$2:X$5647,'IT PEI'!F$2:F$5647,"...",2,-1)</f>
        <v>...</v>
      </c>
      <c r="AA71" s="19" t="str">
        <f>_xlfn.XLOOKUP(H71,'IT PEI'!X$2:X$5647,'IT PEI'!H$2:H$5647,"...",2,-1)</f>
        <v>...</v>
      </c>
      <c r="AB71" s="19" t="str">
        <f>_xlfn.XLOOKUP(H71,'IT PEI'!X$2:X$5647,'IT PEI'!O$2:O$5647,"...",2,-1)</f>
        <v>...</v>
      </c>
      <c r="AC71" s="20" t="str">
        <f>_xlfn.XLOOKUP(H71,'IT PEI'!X$2:X$5647,'IT PEI'!P$2:P$5647,"...",2,-1)</f>
        <v>...</v>
      </c>
      <c r="AD71" s="19" t="str">
        <f>_xlfn.XLOOKUP(H71,'IT PEI'!X$2:X$5647,'IT PEI'!Q$2:Q$5647,"...",2,-1)</f>
        <v>...</v>
      </c>
      <c r="AE71" s="19" t="str">
        <f t="shared" si="6"/>
        <v>No</v>
      </c>
      <c r="AF71" s="18">
        <f t="shared" si="7"/>
        <v>0</v>
      </c>
      <c r="AG71" s="18">
        <f t="shared" si="8"/>
        <v>1</v>
      </c>
      <c r="AH71" s="18">
        <f t="shared" si="9"/>
        <v>0</v>
      </c>
      <c r="AI71" s="19" t="s">
        <v>10496</v>
      </c>
      <c r="AJ71" s="13"/>
      <c r="AK71" s="19"/>
      <c r="AL71" s="19" t="str">
        <f>IFERROR(VLOOKUP(tbl_ues[[#This Row],[Id_UE]],'[1]Directorio v.02'!$H$3:$U$3089,11,FALSE),"")</f>
        <v/>
      </c>
      <c r="AM71" s="19" t="str">
        <f>IFERROR(VLOOKUP(tbl_ues[[#This Row],[Id_UE]],'[1]Directorio v.02'!$H$3:$U$3089,12,FALSE),"")</f>
        <v/>
      </c>
      <c r="AN71" s="52" t="str">
        <f>IFERROR(VLOOKUP(tbl_ues[[#This Row],[Id_UE]],'[1]Directorio v.02'!$H$3:$U$3089,13,FALSE),"")</f>
        <v/>
      </c>
      <c r="AO71" s="19" t="str">
        <f>IFERROR(VLOOKUP(tbl_ues[[#This Row],[Id_UE]],'[1]Directorio v.02'!$H$3:$U$3089,14,FALSE),"")</f>
        <v/>
      </c>
      <c r="AP71" s="21" t="e">
        <f>VLOOKUP(H71,#REF!,7,0)</f>
        <v>#REF!</v>
      </c>
      <c r="AQ71" s="9" t="e">
        <f>VLOOKUP(H71,#REF!,9,0)</f>
        <v>#REF!</v>
      </c>
      <c r="AR71" s="9" t="e">
        <f>VLOOKUP(H71,#REF!,15,0)</f>
        <v>#REF!</v>
      </c>
      <c r="AS71" s="9" t="e">
        <f>VLOOKUP(H71,#REF!,16,0)</f>
        <v>#REF!</v>
      </c>
      <c r="AT71" s="9" t="e">
        <f>VLOOKUP(H71,#REF!,17,0)</f>
        <v>#REF!</v>
      </c>
      <c r="AU71" s="9" t="e">
        <f>VLOOKUP(H71,#REF!,18,0)</f>
        <v>#REF!</v>
      </c>
      <c r="AV71" s="9" t="e">
        <f>VLOOKUP(H71,#REF!,19,0)</f>
        <v>#REF!</v>
      </c>
      <c r="AW71" s="9" t="e">
        <f>VLOOKUP(H71,#REF!,20,0)</f>
        <v>#REF!</v>
      </c>
      <c r="AX71" s="9" t="e">
        <f>VLOOKUP(H71,#REF!,22,0)</f>
        <v>#REF!</v>
      </c>
      <c r="AY71" s="9" t="e">
        <f>VLOOKUP(H71,#REF!,23,0)</f>
        <v>#REF!</v>
      </c>
      <c r="AZ71" s="9" t="e">
        <f>VLOOKUP(H71,#REF!,24,0)</f>
        <v>#REF!</v>
      </c>
      <c r="BA71" s="9" t="e">
        <f>VLOOKUP(H71,#REF!,25,0)</f>
        <v>#REF!</v>
      </c>
      <c r="BB71" s="9" t="e">
        <f>VLOOKUP(H71,#REF!,26,0)</f>
        <v>#REF!</v>
      </c>
      <c r="BC71" s="9" t="e">
        <f>VLOOKUP(H71,#REF!,27,0)</f>
        <v>#REF!</v>
      </c>
      <c r="BD71" s="9" t="e">
        <f>VLOOKUP(H71,#REF!,29,0)</f>
        <v>#REF!</v>
      </c>
      <c r="BE71" s="9" t="e">
        <f>VLOOKUP(H71,#REF!,30,0)</f>
        <v>#REF!</v>
      </c>
      <c r="BF71" s="9" t="e">
        <f>VLOOKUP(H71,#REF!,31,0)</f>
        <v>#REF!</v>
      </c>
      <c r="BG71" s="9" t="e">
        <f>VLOOKUP(H71,#REF!,32,0)</f>
        <v>#REF!</v>
      </c>
      <c r="BH71" s="9" t="e">
        <f>VLOOKUP(H71,#REF!,33,0)</f>
        <v>#REF!</v>
      </c>
      <c r="BI71" s="9" t="e">
        <f>VLOOKUP(H71,#REF!,34,0)</f>
        <v>#REF!</v>
      </c>
      <c r="BJ71" s="9" t="e">
        <f>VLOOKUP(H71,#REF!,36,0)</f>
        <v>#REF!</v>
      </c>
      <c r="BK71" s="9" t="e">
        <f>VLOOKUP(H71,#REF!,37,0)</f>
        <v>#REF!</v>
      </c>
      <c r="BL71" s="22" t="e">
        <f>VLOOKUP(H71,#REF!,44,0)</f>
        <v>#REF!</v>
      </c>
      <c r="BM71" s="22" t="e">
        <f>VLOOKUP(H71,#REF!,45,0)</f>
        <v>#REF!</v>
      </c>
      <c r="BN71" s="22" t="e">
        <f>VLOOKUP(H71,#REF!,46,0)</f>
        <v>#REF!</v>
      </c>
      <c r="BO71" s="22" t="e">
        <f>VLOOKUP(H71,#REF!,47,0)</f>
        <v>#REF!</v>
      </c>
      <c r="BP71" s="22" t="e">
        <f>VLOOKUP(H71,#REF!,48,0)</f>
        <v>#REF!</v>
      </c>
      <c r="BQ71" s="9"/>
      <c r="BR71" s="9"/>
      <c r="BS71" s="9"/>
    </row>
    <row r="72" spans="1:71" ht="14.5" x14ac:dyDescent="0.35">
      <c r="A72" s="16" t="s">
        <v>10556</v>
      </c>
      <c r="B72" s="16" t="s">
        <v>10556</v>
      </c>
      <c r="C72" s="16" t="s">
        <v>10557</v>
      </c>
      <c r="D72" s="7" t="s">
        <v>1921</v>
      </c>
      <c r="E72" s="4" t="s">
        <v>150</v>
      </c>
      <c r="F72" s="4">
        <v>301903</v>
      </c>
      <c r="G72" s="4" t="s">
        <v>5039</v>
      </c>
      <c r="H72" s="53">
        <v>301903</v>
      </c>
      <c r="I72" s="4" t="s">
        <v>5039</v>
      </c>
      <c r="J72" s="7">
        <v>13</v>
      </c>
      <c r="K72" s="4" t="s">
        <v>314</v>
      </c>
      <c r="L72" s="4">
        <v>1</v>
      </c>
      <c r="M72" s="4" t="s">
        <v>315</v>
      </c>
      <c r="N72" s="4">
        <v>11</v>
      </c>
      <c r="O72" s="4" t="s">
        <v>5040</v>
      </c>
      <c r="P72" s="26" t="s">
        <v>10558</v>
      </c>
      <c r="Q72" s="8" t="s">
        <v>10474</v>
      </c>
      <c r="R72" s="9" t="s">
        <v>10474</v>
      </c>
      <c r="S72" s="17"/>
      <c r="T72" s="17" t="s">
        <v>10474</v>
      </c>
      <c r="U72" s="9"/>
      <c r="V72" s="18"/>
      <c r="W72" s="18">
        <f>IFERROR(VLOOKUP(H72,'IT PEI'!$X$2:$X$5647,1,0),"...")</f>
        <v>301903</v>
      </c>
      <c r="X72" s="19" t="str">
        <f>_xlfn.XLOOKUP(H72,'IT PEI'!X$2:X$5647,'IT PEI'!E$2:E$5647,"...",2,-1)</f>
        <v>2026-2030</v>
      </c>
      <c r="Y72" s="19" t="str">
        <f>_xlfn.XLOOKUP(H72,'IT PEI'!X$2:X$5647,'IT PEI'!G$2:G$5647,"...",2,-1)</f>
        <v>FORMULADO</v>
      </c>
      <c r="Z72" s="19" t="str">
        <f>_xlfn.XLOOKUP(H72,'IT PEI'!X$2:X$5647,'IT PEI'!F$2:F$5647,"...",2,-1)</f>
        <v>SI</v>
      </c>
      <c r="AA72" s="19" t="str">
        <f>_xlfn.XLOOKUP(H72,'IT PEI'!X$2:X$5647,'IT PEI'!H$2:H$5647,"...",2,-1)</f>
        <v>EMITIDO</v>
      </c>
      <c r="AB72" s="19" t="str">
        <f>_xlfn.XLOOKUP(H72,'IT PEI'!X$2:X$5647,'IT PEI'!O$2:O$5647,"...",2,-1)</f>
        <v>2025-0005830</v>
      </c>
      <c r="AC72" s="20">
        <f>_xlfn.XLOOKUP(H72,'IT PEI'!X$2:X$5647,'IT PEI'!P$2:P$5647,"...",2,-1)</f>
        <v>46022</v>
      </c>
      <c r="AD72" s="19" t="str">
        <f>_xlfn.XLOOKUP(H72,'IT PEI'!X$2:X$5647,'IT PEI'!Q$2:Q$5647,"...",2,-1)</f>
        <v>000813-2025-CEPLAN-DNCPPEI</v>
      </c>
      <c r="AE72" s="19" t="str">
        <f t="shared" si="6"/>
        <v>SI</v>
      </c>
      <c r="AF72" s="18">
        <f t="shared" si="7"/>
        <v>1</v>
      </c>
      <c r="AG72" s="18">
        <f t="shared" si="8"/>
        <v>0</v>
      </c>
      <c r="AH72" s="18">
        <f t="shared" si="9"/>
        <v>0</v>
      </c>
      <c r="AI72" s="19" t="s">
        <v>10475</v>
      </c>
      <c r="AJ72" s="13" t="s">
        <v>10559</v>
      </c>
      <c r="AK72" s="19" t="s">
        <v>10560</v>
      </c>
      <c r="AL72" s="19" t="str">
        <f>IFERROR(VLOOKUP(tbl_ues[[#This Row],[Id_UE]],'[1]Directorio v.02'!$H$3:$U$3089,11,FALSE),"")</f>
        <v/>
      </c>
      <c r="AM72" s="19" t="str">
        <f>IFERROR(VLOOKUP(tbl_ues[[#This Row],[Id_UE]],'[1]Directorio v.02'!$H$3:$U$3089,12,FALSE),"")</f>
        <v/>
      </c>
      <c r="AN72" s="52" t="str">
        <f>IFERROR(VLOOKUP(tbl_ues[[#This Row],[Id_UE]],'[1]Directorio v.02'!$H$3:$U$3089,13,FALSE),"")</f>
        <v/>
      </c>
      <c r="AO72" s="19" t="str">
        <f>IFERROR(VLOOKUP(tbl_ues[[#This Row],[Id_UE]],'[1]Directorio v.02'!$H$3:$U$3089,14,FALSE),"")</f>
        <v/>
      </c>
      <c r="AP72" s="21" t="e">
        <f>VLOOKUP(H72,#REF!,7,0)</f>
        <v>#REF!</v>
      </c>
      <c r="AQ72" s="9" t="e">
        <f>VLOOKUP(H72,#REF!,9,0)</f>
        <v>#REF!</v>
      </c>
      <c r="AR72" s="9" t="e">
        <f>VLOOKUP(H72,#REF!,15,0)</f>
        <v>#REF!</v>
      </c>
      <c r="AS72" s="9" t="e">
        <f>VLOOKUP(H72,#REF!,16,0)</f>
        <v>#REF!</v>
      </c>
      <c r="AT72" s="9" t="e">
        <f>VLOOKUP(H72,#REF!,17,0)</f>
        <v>#REF!</v>
      </c>
      <c r="AU72" s="9" t="e">
        <f>VLOOKUP(H72,#REF!,18,0)</f>
        <v>#REF!</v>
      </c>
      <c r="AV72" s="9" t="e">
        <f>VLOOKUP(H72,#REF!,19,0)</f>
        <v>#REF!</v>
      </c>
      <c r="AW72" s="9" t="e">
        <f>VLOOKUP(H72,#REF!,20,0)</f>
        <v>#REF!</v>
      </c>
      <c r="AX72" s="9" t="e">
        <f>VLOOKUP(H72,#REF!,22,0)</f>
        <v>#REF!</v>
      </c>
      <c r="AY72" s="9" t="e">
        <f>VLOOKUP(H72,#REF!,23,0)</f>
        <v>#REF!</v>
      </c>
      <c r="AZ72" s="9" t="e">
        <f>VLOOKUP(H72,#REF!,24,0)</f>
        <v>#REF!</v>
      </c>
      <c r="BA72" s="9" t="e">
        <f>VLOOKUP(H72,#REF!,25,0)</f>
        <v>#REF!</v>
      </c>
      <c r="BB72" s="9" t="e">
        <f>VLOOKUP(H72,#REF!,26,0)</f>
        <v>#REF!</v>
      </c>
      <c r="BC72" s="9" t="e">
        <f>VLOOKUP(H72,#REF!,27,0)</f>
        <v>#REF!</v>
      </c>
      <c r="BD72" s="9" t="e">
        <f>VLOOKUP(H72,#REF!,29,0)</f>
        <v>#REF!</v>
      </c>
      <c r="BE72" s="9" t="e">
        <f>VLOOKUP(H72,#REF!,30,0)</f>
        <v>#REF!</v>
      </c>
      <c r="BF72" s="9" t="e">
        <f>VLOOKUP(H72,#REF!,31,0)</f>
        <v>#REF!</v>
      </c>
      <c r="BG72" s="9" t="e">
        <f>VLOOKUP(H72,#REF!,32,0)</f>
        <v>#REF!</v>
      </c>
      <c r="BH72" s="9" t="e">
        <f>VLOOKUP(H72,#REF!,33,0)</f>
        <v>#REF!</v>
      </c>
      <c r="BI72" s="9" t="e">
        <f>VLOOKUP(H72,#REF!,34,0)</f>
        <v>#REF!</v>
      </c>
      <c r="BJ72" s="9" t="e">
        <f>VLOOKUP(H72,#REF!,36,0)</f>
        <v>#REF!</v>
      </c>
      <c r="BK72" s="9" t="e">
        <f>VLOOKUP(H72,#REF!,37,0)</f>
        <v>#REF!</v>
      </c>
      <c r="BL72" s="22" t="e">
        <f>VLOOKUP(H72,#REF!,44,0)</f>
        <v>#REF!</v>
      </c>
      <c r="BM72" s="22" t="e">
        <f>VLOOKUP(H72,#REF!,45,0)</f>
        <v>#REF!</v>
      </c>
      <c r="BN72" s="22" t="e">
        <f>VLOOKUP(H72,#REF!,46,0)</f>
        <v>#REF!</v>
      </c>
      <c r="BO72" s="22" t="e">
        <f>VLOOKUP(H72,#REF!,47,0)</f>
        <v>#REF!</v>
      </c>
      <c r="BP72" s="22" t="e">
        <f>VLOOKUP(H72,#REF!,48,0)</f>
        <v>#REF!</v>
      </c>
      <c r="BQ72" s="9"/>
      <c r="BR72" s="9"/>
      <c r="BS72" s="9"/>
    </row>
    <row r="73" spans="1:71" ht="14.5" x14ac:dyDescent="0.35">
      <c r="A73" s="16" t="s">
        <v>10556</v>
      </c>
      <c r="B73" s="16" t="s">
        <v>10556</v>
      </c>
      <c r="C73" s="16" t="s">
        <v>10557</v>
      </c>
      <c r="D73" s="7" t="s">
        <v>1921</v>
      </c>
      <c r="E73" s="4" t="s">
        <v>150</v>
      </c>
      <c r="F73" s="4">
        <v>301902</v>
      </c>
      <c r="G73" s="4" t="s">
        <v>4404</v>
      </c>
      <c r="H73" s="53">
        <v>301902</v>
      </c>
      <c r="I73" s="4" t="s">
        <v>4404</v>
      </c>
      <c r="J73" s="7" t="s">
        <v>10372</v>
      </c>
      <c r="K73" s="4" t="s">
        <v>191</v>
      </c>
      <c r="L73" s="4">
        <v>9</v>
      </c>
      <c r="M73" s="4" t="s">
        <v>260</v>
      </c>
      <c r="N73" s="4">
        <v>18</v>
      </c>
      <c r="O73" s="4" t="s">
        <v>4405</v>
      </c>
      <c r="P73" s="26" t="s">
        <v>10561</v>
      </c>
      <c r="Q73" s="8" t="s">
        <v>10474</v>
      </c>
      <c r="R73" s="9" t="s">
        <v>10474</v>
      </c>
      <c r="S73" s="17"/>
      <c r="T73" s="17" t="s">
        <v>10474</v>
      </c>
      <c r="U73" s="9"/>
      <c r="V73" s="18" t="s">
        <v>10562</v>
      </c>
      <c r="W73" s="18">
        <f>IFERROR(VLOOKUP(H73,'IT PEI'!$X$2:$X$5647,1,0),"...")</f>
        <v>301902</v>
      </c>
      <c r="X73" s="19" t="str">
        <f>_xlfn.XLOOKUP(H73,'IT PEI'!X$2:X$5647,'IT PEI'!E$2:E$5647,"...",2,-1)</f>
        <v>2026-2030</v>
      </c>
      <c r="Y73" s="19" t="str">
        <f>_xlfn.XLOOKUP(H73,'IT PEI'!X$2:X$5647,'IT PEI'!G$2:G$5647,"...",2,-1)</f>
        <v>FORMULADO</v>
      </c>
      <c r="Z73" s="19" t="str">
        <f>_xlfn.XLOOKUP(H73,'IT PEI'!X$2:X$5647,'IT PEI'!F$2:F$5647,"...",2,-1)</f>
        <v>SI</v>
      </c>
      <c r="AA73" s="19" t="str">
        <f>_xlfn.XLOOKUP(H73,'IT PEI'!X$2:X$5647,'IT PEI'!H$2:H$5647,"...",2,-1)</f>
        <v>EMITIDO</v>
      </c>
      <c r="AB73" s="19" t="str">
        <f>_xlfn.XLOOKUP(H73,'IT PEI'!X$2:X$5647,'IT PEI'!O$2:O$5647,"...",2,-1)</f>
        <v>2025-0004293</v>
      </c>
      <c r="AC73" s="20">
        <f>_xlfn.XLOOKUP(H73,'IT PEI'!X$2:X$5647,'IT PEI'!P$2:P$5647,"...",2,-1)</f>
        <v>45968</v>
      </c>
      <c r="AD73" s="19" t="str">
        <f>_xlfn.XLOOKUP(H73,'IT PEI'!X$2:X$5647,'IT PEI'!Q$2:Q$5647,"...",2,-1)</f>
        <v>000459-2025-DNCPPEI</v>
      </c>
      <c r="AE73" s="19" t="str">
        <f t="shared" si="6"/>
        <v>SI</v>
      </c>
      <c r="AF73" s="18">
        <f t="shared" si="7"/>
        <v>1</v>
      </c>
      <c r="AG73" s="18">
        <f t="shared" si="8"/>
        <v>0</v>
      </c>
      <c r="AH73" s="18">
        <f t="shared" si="9"/>
        <v>0</v>
      </c>
      <c r="AI73" s="19" t="s">
        <v>10475</v>
      </c>
      <c r="AJ73" s="13" t="s">
        <v>10563</v>
      </c>
      <c r="AK73" s="19" t="s">
        <v>10564</v>
      </c>
      <c r="AL73" s="19" t="str">
        <f>IFERROR(VLOOKUP(tbl_ues[[#This Row],[Id_UE]],'[1]Directorio v.02'!$H$3:$U$3089,11,FALSE),"")</f>
        <v>Tony Molina López</v>
      </c>
      <c r="AM73" s="19" t="str">
        <f>IFERROR(VLOOKUP(tbl_ues[[#This Row],[Id_UE]],'[1]Directorio v.02'!$H$3:$U$3089,12,FALSE),"")</f>
        <v>Jefe de la Oficina General de Planeamiento y Presupuesto</v>
      </c>
      <c r="AN73" s="52">
        <f>IFERROR(VLOOKUP(tbl_ues[[#This Row],[Id_UE]],'[1]Directorio v.02'!$H$3:$U$3089,13,FALSE),"")</f>
        <v>940905270</v>
      </c>
      <c r="AO73" s="19" t="str">
        <f>IFERROR(VLOOKUP(tbl_ues[[#This Row],[Id_UE]],'[1]Directorio v.02'!$H$3:$U$3089,14,FALSE),"")</f>
        <v>tonyml9201@gmail.com</v>
      </c>
      <c r="AP73" s="21" t="e">
        <f>VLOOKUP(H73,#REF!,7,0)</f>
        <v>#REF!</v>
      </c>
      <c r="AQ73" s="9" t="e">
        <f>VLOOKUP(H73,#REF!,9,0)</f>
        <v>#REF!</v>
      </c>
      <c r="AR73" s="9" t="e">
        <f>VLOOKUP(H73,#REF!,15,0)</f>
        <v>#REF!</v>
      </c>
      <c r="AS73" s="9" t="e">
        <f>VLOOKUP(H73,#REF!,16,0)</f>
        <v>#REF!</v>
      </c>
      <c r="AT73" s="9" t="e">
        <f>VLOOKUP(H73,#REF!,17,0)</f>
        <v>#REF!</v>
      </c>
      <c r="AU73" s="9" t="e">
        <f>VLOOKUP(H73,#REF!,18,0)</f>
        <v>#REF!</v>
      </c>
      <c r="AV73" s="9" t="e">
        <f>VLOOKUP(H73,#REF!,19,0)</f>
        <v>#REF!</v>
      </c>
      <c r="AW73" s="9" t="e">
        <f>VLOOKUP(H73,#REF!,20,0)</f>
        <v>#REF!</v>
      </c>
      <c r="AX73" s="9" t="e">
        <f>VLOOKUP(H73,#REF!,22,0)</f>
        <v>#REF!</v>
      </c>
      <c r="AY73" s="9" t="e">
        <f>VLOOKUP(H73,#REF!,23,0)</f>
        <v>#REF!</v>
      </c>
      <c r="AZ73" s="9" t="e">
        <f>VLOOKUP(H73,#REF!,24,0)</f>
        <v>#REF!</v>
      </c>
      <c r="BA73" s="9" t="e">
        <f>VLOOKUP(H73,#REF!,25,0)</f>
        <v>#REF!</v>
      </c>
      <c r="BB73" s="9" t="e">
        <f>VLOOKUP(H73,#REF!,26,0)</f>
        <v>#REF!</v>
      </c>
      <c r="BC73" s="9" t="e">
        <f>VLOOKUP(H73,#REF!,27,0)</f>
        <v>#REF!</v>
      </c>
      <c r="BD73" s="9" t="e">
        <f>VLOOKUP(H73,#REF!,29,0)</f>
        <v>#REF!</v>
      </c>
      <c r="BE73" s="9" t="e">
        <f>VLOOKUP(H73,#REF!,30,0)</f>
        <v>#REF!</v>
      </c>
      <c r="BF73" s="9" t="e">
        <f>VLOOKUP(H73,#REF!,31,0)</f>
        <v>#REF!</v>
      </c>
      <c r="BG73" s="9" t="e">
        <f>VLOOKUP(H73,#REF!,32,0)</f>
        <v>#REF!</v>
      </c>
      <c r="BH73" s="9" t="e">
        <f>VLOOKUP(H73,#REF!,33,0)</f>
        <v>#REF!</v>
      </c>
      <c r="BI73" s="9" t="e">
        <f>VLOOKUP(H73,#REF!,34,0)</f>
        <v>#REF!</v>
      </c>
      <c r="BJ73" s="9" t="e">
        <f>VLOOKUP(H73,#REF!,36,0)</f>
        <v>#REF!</v>
      </c>
      <c r="BK73" s="9" t="e">
        <f>VLOOKUP(H73,#REF!,37,0)</f>
        <v>#REF!</v>
      </c>
      <c r="BL73" s="22" t="e">
        <f>VLOOKUP(H73,#REF!,44,0)</f>
        <v>#REF!</v>
      </c>
      <c r="BM73" s="22" t="e">
        <f>VLOOKUP(H73,#REF!,45,0)</f>
        <v>#REF!</v>
      </c>
      <c r="BN73" s="22" t="e">
        <f>VLOOKUP(H73,#REF!,46,0)</f>
        <v>#REF!</v>
      </c>
      <c r="BO73" s="22" t="e">
        <f>VLOOKUP(H73,#REF!,47,0)</f>
        <v>#REF!</v>
      </c>
      <c r="BP73" s="22" t="e">
        <f>VLOOKUP(H73,#REF!,48,0)</f>
        <v>#REF!</v>
      </c>
      <c r="BQ73" s="9"/>
      <c r="BR73" s="9"/>
      <c r="BS73" s="9"/>
    </row>
    <row r="74" spans="1:71" ht="14.5" x14ac:dyDescent="0.35">
      <c r="A74" s="16" t="s">
        <v>10556</v>
      </c>
      <c r="B74" s="16" t="s">
        <v>10556</v>
      </c>
      <c r="C74" s="16" t="s">
        <v>10557</v>
      </c>
      <c r="D74" s="7" t="s">
        <v>1921</v>
      </c>
      <c r="E74" s="4" t="s">
        <v>150</v>
      </c>
      <c r="F74" s="4">
        <v>301901</v>
      </c>
      <c r="G74" s="4" t="s">
        <v>2372</v>
      </c>
      <c r="H74" s="53">
        <v>301901</v>
      </c>
      <c r="I74" s="4" t="s">
        <v>2372</v>
      </c>
      <c r="J74" s="7">
        <v>18</v>
      </c>
      <c r="K74" s="4" t="s">
        <v>94</v>
      </c>
      <c r="L74" s="4">
        <v>1</v>
      </c>
      <c r="M74" s="4" t="s">
        <v>95</v>
      </c>
      <c r="N74" s="4">
        <v>7</v>
      </c>
      <c r="O74" s="4" t="s">
        <v>9430</v>
      </c>
      <c r="P74" s="26" t="s">
        <v>9774</v>
      </c>
      <c r="Q74" s="8" t="s">
        <v>10474</v>
      </c>
      <c r="R74" s="9" t="s">
        <v>10474</v>
      </c>
      <c r="S74" s="17"/>
      <c r="T74" s="17" t="s">
        <v>10474</v>
      </c>
      <c r="U74" s="9"/>
      <c r="V74" s="18"/>
      <c r="W74" s="18">
        <f>IFERROR(VLOOKUP(H74,'IT PEI'!$X$2:$X$5647,1,0),"...")</f>
        <v>301901</v>
      </c>
      <c r="X74" s="19" t="str">
        <f>_xlfn.XLOOKUP(H74,'IT PEI'!X$2:X$5647,'IT PEI'!E$2:E$5647,"...",2,-1)</f>
        <v>2026-2030</v>
      </c>
      <c r="Y74" s="19" t="str">
        <f>_xlfn.XLOOKUP(H74,'IT PEI'!X$2:X$5647,'IT PEI'!G$2:G$5647,"...",2,-1)</f>
        <v>FORMULADO</v>
      </c>
      <c r="Z74" s="19" t="str">
        <f>_xlfn.XLOOKUP(H74,'IT PEI'!X$2:X$5647,'IT PEI'!F$2:F$5647,"...",2,-1)</f>
        <v>SI</v>
      </c>
      <c r="AA74" s="19" t="str">
        <f>_xlfn.XLOOKUP(H74,'IT PEI'!X$2:X$5647,'IT PEI'!H$2:H$5647,"...",2,-1)</f>
        <v>EMITIDO</v>
      </c>
      <c r="AB74" s="19" t="str">
        <f>_xlfn.XLOOKUP(H74,'IT PEI'!X$2:X$5647,'IT PEI'!O$2:O$5647,"...",2,-1)</f>
        <v xml:space="preserve"> 2026-0001275</v>
      </c>
      <c r="AC74" s="20">
        <f>_xlfn.XLOOKUP(H74,'IT PEI'!X$2:X$5647,'IT PEI'!P$2:P$5647,"...",2,-1)</f>
        <v>46104</v>
      </c>
      <c r="AD74" s="19" t="str">
        <f>_xlfn.XLOOKUP(H74,'IT PEI'!X$2:X$5647,'IT PEI'!Q$2:Q$5647,"...",2,-1)</f>
        <v>000202-2026-CEPLAN-DNCPPEI</v>
      </c>
      <c r="AE74" s="19" t="str">
        <f t="shared" si="6"/>
        <v>SI</v>
      </c>
      <c r="AF74" s="18">
        <f t="shared" si="7"/>
        <v>1</v>
      </c>
      <c r="AG74" s="18">
        <f t="shared" si="8"/>
        <v>0</v>
      </c>
      <c r="AH74" s="18">
        <f t="shared" si="9"/>
        <v>0</v>
      </c>
      <c r="AI74" s="19" t="s">
        <v>10475</v>
      </c>
      <c r="AJ74" s="13" t="s">
        <v>10485</v>
      </c>
      <c r="AK74" s="19" t="s">
        <v>10486</v>
      </c>
      <c r="AL74" s="19" t="str">
        <f>IFERROR(VLOOKUP(tbl_ues[[#This Row],[Id_UE]],'[1]Directorio v.02'!$H$3:$U$3089,11,FALSE),"")</f>
        <v>Quispe Pachas Roberto Carlos</v>
      </c>
      <c r="AM74" s="19">
        <f>IFERROR(VLOOKUP(tbl_ues[[#This Row],[Id_UE]],'[1]Directorio v.02'!$H$3:$U$3089,12,FALSE),"")</f>
        <v>0</v>
      </c>
      <c r="AN74" s="52" t="str">
        <f>IFERROR(VLOOKUP(tbl_ues[[#This Row],[Id_UE]],'[1]Directorio v.02'!$H$3:$U$3089,13,FALSE),"")</f>
        <v>937 768 713</v>
      </c>
      <c r="AO74" s="19" t="str">
        <f>IFERROR(VLOOKUP(tbl_ues[[#This Row],[Id_UE]],'[1]Directorio v.02'!$H$3:$U$3089,14,FALSE),"")</f>
        <v>robertocarlosqp@hotmail.com</v>
      </c>
      <c r="AP74" s="21" t="e">
        <f>VLOOKUP(H74,#REF!,7,0)</f>
        <v>#REF!</v>
      </c>
      <c r="AQ74" s="9" t="e">
        <f>VLOOKUP(H74,#REF!,9,0)</f>
        <v>#REF!</v>
      </c>
      <c r="AR74" s="9" t="e">
        <f>VLOOKUP(H74,#REF!,15,0)</f>
        <v>#REF!</v>
      </c>
      <c r="AS74" s="9" t="e">
        <f>VLOOKUP(H74,#REF!,16,0)</f>
        <v>#REF!</v>
      </c>
      <c r="AT74" s="9" t="e">
        <f>VLOOKUP(H74,#REF!,17,0)</f>
        <v>#REF!</v>
      </c>
      <c r="AU74" s="9" t="e">
        <f>VLOOKUP(H74,#REF!,18,0)</f>
        <v>#REF!</v>
      </c>
      <c r="AV74" s="9" t="e">
        <f>VLOOKUP(H74,#REF!,19,0)</f>
        <v>#REF!</v>
      </c>
      <c r="AW74" s="9" t="e">
        <f>VLOOKUP(H74,#REF!,20,0)</f>
        <v>#REF!</v>
      </c>
      <c r="AX74" s="9" t="e">
        <f>VLOOKUP(H74,#REF!,22,0)</f>
        <v>#REF!</v>
      </c>
      <c r="AY74" s="9" t="e">
        <f>VLOOKUP(H74,#REF!,23,0)</f>
        <v>#REF!</v>
      </c>
      <c r="AZ74" s="9" t="e">
        <f>VLOOKUP(H74,#REF!,24,0)</f>
        <v>#REF!</v>
      </c>
      <c r="BA74" s="9" t="e">
        <f>VLOOKUP(H74,#REF!,25,0)</f>
        <v>#REF!</v>
      </c>
      <c r="BB74" s="9" t="e">
        <f>VLOOKUP(H74,#REF!,26,0)</f>
        <v>#REF!</v>
      </c>
      <c r="BC74" s="9" t="e">
        <f>VLOOKUP(H74,#REF!,27,0)</f>
        <v>#REF!</v>
      </c>
      <c r="BD74" s="9" t="e">
        <f>VLOOKUP(H74,#REF!,29,0)</f>
        <v>#REF!</v>
      </c>
      <c r="BE74" s="9" t="e">
        <f>VLOOKUP(H74,#REF!,30,0)</f>
        <v>#REF!</v>
      </c>
      <c r="BF74" s="9" t="e">
        <f>VLOOKUP(H74,#REF!,31,0)</f>
        <v>#REF!</v>
      </c>
      <c r="BG74" s="9" t="e">
        <f>VLOOKUP(H74,#REF!,32,0)</f>
        <v>#REF!</v>
      </c>
      <c r="BH74" s="9" t="e">
        <f>VLOOKUP(H74,#REF!,33,0)</f>
        <v>#REF!</v>
      </c>
      <c r="BI74" s="9" t="e">
        <f>VLOOKUP(H74,#REF!,34,0)</f>
        <v>#REF!</v>
      </c>
      <c r="BJ74" s="9" t="e">
        <f>VLOOKUP(H74,#REF!,36,0)</f>
        <v>#REF!</v>
      </c>
      <c r="BK74" s="9" t="e">
        <f>VLOOKUP(H74,#REF!,37,0)</f>
        <v>#REF!</v>
      </c>
      <c r="BL74" s="22" t="e">
        <f>VLOOKUP(H74,#REF!,44,0)</f>
        <v>#REF!</v>
      </c>
      <c r="BM74" s="22" t="e">
        <f>VLOOKUP(H74,#REF!,45,0)</f>
        <v>#REF!</v>
      </c>
      <c r="BN74" s="22" t="e">
        <f>VLOOKUP(H74,#REF!,46,0)</f>
        <v>#REF!</v>
      </c>
      <c r="BO74" s="22" t="e">
        <f>VLOOKUP(H74,#REF!,47,0)</f>
        <v>#REF!</v>
      </c>
      <c r="BP74" s="22" t="e">
        <f>VLOOKUP(H74,#REF!,48,0)</f>
        <v>#REF!</v>
      </c>
      <c r="BQ74" s="9"/>
      <c r="BR74" s="9"/>
      <c r="BS74" s="9"/>
    </row>
    <row r="75" spans="1:71" ht="14.5" x14ac:dyDescent="0.35">
      <c r="A75" s="16" t="s">
        <v>10556</v>
      </c>
      <c r="B75" s="16" t="s">
        <v>10556</v>
      </c>
      <c r="C75" s="16" t="s">
        <v>10557</v>
      </c>
      <c r="D75" s="7" t="s">
        <v>1921</v>
      </c>
      <c r="E75" s="4" t="s">
        <v>150</v>
      </c>
      <c r="F75" s="4">
        <v>301900</v>
      </c>
      <c r="G75" s="4" t="s">
        <v>9071</v>
      </c>
      <c r="H75" s="53">
        <v>301900</v>
      </c>
      <c r="I75" s="4" t="s">
        <v>9071</v>
      </c>
      <c r="J75" s="7" t="s">
        <v>10276</v>
      </c>
      <c r="K75" s="4" t="s">
        <v>152</v>
      </c>
      <c r="L75" s="4">
        <v>6</v>
      </c>
      <c r="M75" s="4" t="s">
        <v>1559</v>
      </c>
      <c r="N75" s="4">
        <v>12</v>
      </c>
      <c r="O75" s="4" t="s">
        <v>9072</v>
      </c>
      <c r="P75" s="26" t="s">
        <v>9758</v>
      </c>
      <c r="Q75" s="8" t="s">
        <v>10474</v>
      </c>
      <c r="R75" s="9" t="s">
        <v>10474</v>
      </c>
      <c r="S75" s="17"/>
      <c r="T75" s="17" t="s">
        <v>10474</v>
      </c>
      <c r="U75" s="9"/>
      <c r="V75" s="18" t="s">
        <v>10562</v>
      </c>
      <c r="W75" s="18">
        <f>IFERROR(VLOOKUP(H75,'IT PEI'!$X$2:$X$5647,1,0),"...")</f>
        <v>301900</v>
      </c>
      <c r="X75" s="19" t="str">
        <f>_xlfn.XLOOKUP(H75,'IT PEI'!X$2:X$5647,'IT PEI'!E$2:E$5647,"...",2,-1)</f>
        <v>2026-2030</v>
      </c>
      <c r="Y75" s="19" t="str">
        <f>_xlfn.XLOOKUP(H75,'IT PEI'!X$2:X$5647,'IT PEI'!G$2:G$5647,"...",2,-1)</f>
        <v>FORMULADO</v>
      </c>
      <c r="Z75" s="19" t="str">
        <f>_xlfn.XLOOKUP(H75,'IT PEI'!X$2:X$5647,'IT PEI'!F$2:F$5647,"...",2,-1)</f>
        <v>SI</v>
      </c>
      <c r="AA75" s="19" t="str">
        <f>_xlfn.XLOOKUP(H75,'IT PEI'!X$2:X$5647,'IT PEI'!H$2:H$5647,"...",2,-1)</f>
        <v>EMITIDO</v>
      </c>
      <c r="AB75" s="19" t="str">
        <f>_xlfn.XLOOKUP(H75,'IT PEI'!X$2:X$5647,'IT PEI'!O$2:O$5647,"...",2,-1)</f>
        <v>2025-0005024</v>
      </c>
      <c r="AC75" s="20">
        <f>_xlfn.XLOOKUP(H75,'IT PEI'!X$2:X$5647,'IT PEI'!P$2:P$5647,"...",2,-1)</f>
        <v>46006</v>
      </c>
      <c r="AD75" s="19" t="str">
        <f>_xlfn.XLOOKUP(H75,'IT PEI'!X$2:X$5647,'IT PEI'!Q$2:Q$5647,"...",2,-1)</f>
        <v>000670-2025-CEPLAN-DNCPPEI</v>
      </c>
      <c r="AE75" s="19" t="str">
        <f t="shared" si="6"/>
        <v>SI</v>
      </c>
      <c r="AF75" s="18">
        <f t="shared" si="7"/>
        <v>1</v>
      </c>
      <c r="AG75" s="18">
        <f t="shared" si="8"/>
        <v>0</v>
      </c>
      <c r="AH75" s="18">
        <f t="shared" si="9"/>
        <v>0</v>
      </c>
      <c r="AI75" s="19" t="s">
        <v>10475</v>
      </c>
      <c r="AJ75" s="13" t="s">
        <v>10480</v>
      </c>
      <c r="AK75" s="19" t="s">
        <v>10481</v>
      </c>
      <c r="AL75" s="19" t="str">
        <f>IFERROR(VLOOKUP(tbl_ues[[#This Row],[Id_UE]],'[1]Directorio v.02'!$H$3:$U$3089,11,FALSE),"")</f>
        <v>Jimmy Gidier López Pacheco</v>
      </c>
      <c r="AM75" s="19">
        <f>IFERROR(VLOOKUP(tbl_ues[[#This Row],[Id_UE]],'[1]Directorio v.02'!$H$3:$U$3089,12,FALSE),"")</f>
        <v>0</v>
      </c>
      <c r="AN75" s="52">
        <f>IFERROR(VLOOKUP(tbl_ues[[#This Row],[Id_UE]],'[1]Directorio v.02'!$H$3:$U$3089,13,FALSE),"")</f>
        <v>949977788</v>
      </c>
      <c r="AO75" s="19" t="str">
        <f>IFERROR(VLOOKUP(tbl_ues[[#This Row],[Id_UE]],'[1]Directorio v.02'!$H$3:$U$3089,14,FALSE),"")</f>
        <v>jimmy_lopez87@hotmail.com</v>
      </c>
      <c r="AP75" s="21" t="e">
        <f>VLOOKUP(H75,#REF!,7,0)</f>
        <v>#REF!</v>
      </c>
      <c r="AQ75" s="9" t="e">
        <f>VLOOKUP(H75,#REF!,9,0)</f>
        <v>#REF!</v>
      </c>
      <c r="AR75" s="9" t="e">
        <f>VLOOKUP(H75,#REF!,15,0)</f>
        <v>#REF!</v>
      </c>
      <c r="AS75" s="9" t="e">
        <f>VLOOKUP(H75,#REF!,16,0)</f>
        <v>#REF!</v>
      </c>
      <c r="AT75" s="9" t="e">
        <f>VLOOKUP(H75,#REF!,17,0)</f>
        <v>#REF!</v>
      </c>
      <c r="AU75" s="9" t="e">
        <f>VLOOKUP(H75,#REF!,18,0)</f>
        <v>#REF!</v>
      </c>
      <c r="AV75" s="9" t="e">
        <f>VLOOKUP(H75,#REF!,19,0)</f>
        <v>#REF!</v>
      </c>
      <c r="AW75" s="9" t="e">
        <f>VLOOKUP(H75,#REF!,20,0)</f>
        <v>#REF!</v>
      </c>
      <c r="AX75" s="9" t="e">
        <f>VLOOKUP(H75,#REF!,22,0)</f>
        <v>#REF!</v>
      </c>
      <c r="AY75" s="9" t="e">
        <f>VLOOKUP(H75,#REF!,23,0)</f>
        <v>#REF!</v>
      </c>
      <c r="AZ75" s="9" t="e">
        <f>VLOOKUP(H75,#REF!,24,0)</f>
        <v>#REF!</v>
      </c>
      <c r="BA75" s="9" t="e">
        <f>VLOOKUP(H75,#REF!,25,0)</f>
        <v>#REF!</v>
      </c>
      <c r="BB75" s="9" t="e">
        <f>VLOOKUP(H75,#REF!,26,0)</f>
        <v>#REF!</v>
      </c>
      <c r="BC75" s="9" t="e">
        <f>VLOOKUP(H75,#REF!,27,0)</f>
        <v>#REF!</v>
      </c>
      <c r="BD75" s="9" t="e">
        <f>VLOOKUP(H75,#REF!,29,0)</f>
        <v>#REF!</v>
      </c>
      <c r="BE75" s="9" t="e">
        <f>VLOOKUP(H75,#REF!,30,0)</f>
        <v>#REF!</v>
      </c>
      <c r="BF75" s="9" t="e">
        <f>VLOOKUP(H75,#REF!,31,0)</f>
        <v>#REF!</v>
      </c>
      <c r="BG75" s="9" t="e">
        <f>VLOOKUP(H75,#REF!,32,0)</f>
        <v>#REF!</v>
      </c>
      <c r="BH75" s="9" t="e">
        <f>VLOOKUP(H75,#REF!,33,0)</f>
        <v>#REF!</v>
      </c>
      <c r="BI75" s="9" t="e">
        <f>VLOOKUP(H75,#REF!,34,0)</f>
        <v>#REF!</v>
      </c>
      <c r="BJ75" s="9" t="e">
        <f>VLOOKUP(H75,#REF!,36,0)</f>
        <v>#REF!</v>
      </c>
      <c r="BK75" s="9" t="e">
        <f>VLOOKUP(H75,#REF!,37,0)</f>
        <v>#REF!</v>
      </c>
      <c r="BL75" s="22" t="e">
        <f>VLOOKUP(H75,#REF!,44,0)</f>
        <v>#REF!</v>
      </c>
      <c r="BM75" s="22" t="e">
        <f>VLOOKUP(H75,#REF!,45,0)</f>
        <v>#REF!</v>
      </c>
      <c r="BN75" s="22" t="e">
        <f>VLOOKUP(H75,#REF!,46,0)</f>
        <v>#REF!</v>
      </c>
      <c r="BO75" s="22" t="e">
        <f>VLOOKUP(H75,#REF!,47,0)</f>
        <v>#REF!</v>
      </c>
      <c r="BP75" s="22" t="e">
        <f>VLOOKUP(H75,#REF!,48,0)</f>
        <v>#REF!</v>
      </c>
      <c r="BQ75" s="9"/>
      <c r="BR75" s="9"/>
      <c r="BS75" s="9"/>
    </row>
    <row r="76" spans="1:71" ht="14.5" x14ac:dyDescent="0.35">
      <c r="A76" s="16" t="s">
        <v>10556</v>
      </c>
      <c r="B76" s="16" t="s">
        <v>10556</v>
      </c>
      <c r="C76" s="16" t="s">
        <v>10557</v>
      </c>
      <c r="D76" s="7" t="s">
        <v>1921</v>
      </c>
      <c r="E76" s="4" t="s">
        <v>150</v>
      </c>
      <c r="F76" s="4">
        <v>301899</v>
      </c>
      <c r="G76" s="4" t="s">
        <v>5522</v>
      </c>
      <c r="H76" s="53">
        <v>301899</v>
      </c>
      <c r="I76" s="4" t="s">
        <v>5522</v>
      </c>
      <c r="J76" s="7">
        <v>25</v>
      </c>
      <c r="K76" s="4" t="s">
        <v>117</v>
      </c>
      <c r="L76" s="4">
        <v>3</v>
      </c>
      <c r="M76" s="4" t="s">
        <v>784</v>
      </c>
      <c r="N76" s="4">
        <v>7</v>
      </c>
      <c r="O76" s="4" t="s">
        <v>5523</v>
      </c>
      <c r="P76" s="26" t="s">
        <v>9757</v>
      </c>
      <c r="Q76" s="8" t="s">
        <v>10474</v>
      </c>
      <c r="R76" s="9" t="s">
        <v>10474</v>
      </c>
      <c r="S76" s="17"/>
      <c r="T76" s="17" t="s">
        <v>10474</v>
      </c>
      <c r="U76" s="9"/>
      <c r="V76" s="18"/>
      <c r="W76" s="18">
        <f>IFERROR(VLOOKUP(H76,'IT PEI'!$X$2:$X$5647,1,0),"...")</f>
        <v>301899</v>
      </c>
      <c r="X76" s="19" t="str">
        <f>_xlfn.XLOOKUP(H76,'IT PEI'!X$2:X$5647,'IT PEI'!E$2:E$5647,"...",2,-1)</f>
        <v>2024-2028</v>
      </c>
      <c r="Y76" s="19" t="str">
        <f>_xlfn.XLOOKUP(H76,'IT PEI'!X$2:X$5647,'IT PEI'!G$2:G$5647,"...",2,-1)</f>
        <v>FORMULADO</v>
      </c>
      <c r="Z76" s="19" t="str">
        <f>_xlfn.XLOOKUP(H76,'IT PEI'!X$2:X$5647,'IT PEI'!F$2:F$5647,"...",2,-1)</f>
        <v>NO</v>
      </c>
      <c r="AA76" s="19" t="str">
        <f>_xlfn.XLOOKUP(H76,'IT PEI'!X$2:X$5647,'IT PEI'!H$2:H$5647,"...",2,-1)</f>
        <v>EMITIDO</v>
      </c>
      <c r="AB76" s="19" t="str">
        <f>_xlfn.XLOOKUP(H76,'IT PEI'!X$2:X$5647,'IT PEI'!O$2:O$5647,"...",2,-1)</f>
        <v>2024-0001544</v>
      </c>
      <c r="AC76" s="20">
        <f>_xlfn.XLOOKUP(H76,'IT PEI'!X$2:X$5647,'IT PEI'!P$2:P$5647,"...",2,-1)</f>
        <v>45429</v>
      </c>
      <c r="AD76" s="19" t="str">
        <f>_xlfn.XLOOKUP(H76,'IT PEI'!X$2:X$5647,'IT PEI'!Q$2:Q$5647,"...",2,-1)</f>
        <v xml:space="preserve">000232-2024-CEPLAN-DNCPPEI </v>
      </c>
      <c r="AE76" s="19" t="str">
        <f t="shared" si="6"/>
        <v>No</v>
      </c>
      <c r="AF76" s="18">
        <f t="shared" si="7"/>
        <v>0</v>
      </c>
      <c r="AG76" s="18">
        <f t="shared" si="8"/>
        <v>1</v>
      </c>
      <c r="AH76" s="18">
        <f t="shared" si="9"/>
        <v>0</v>
      </c>
      <c r="AI76" s="19" t="s">
        <v>10475</v>
      </c>
      <c r="AJ76" s="13" t="s">
        <v>10488</v>
      </c>
      <c r="AK76" s="19" t="s">
        <v>10489</v>
      </c>
      <c r="AL76" s="19" t="str">
        <f>IFERROR(VLOOKUP(tbl_ues[[#This Row],[Id_UE]],'[1]Directorio v.02'!$H$3:$U$3089,11,FALSE),"")</f>
        <v>Carlos Alberto Panduro Borges</v>
      </c>
      <c r="AM76" s="19">
        <f>IFERROR(VLOOKUP(tbl_ues[[#This Row],[Id_UE]],'[1]Directorio v.02'!$H$3:$U$3089,12,FALSE),"")</f>
        <v>0</v>
      </c>
      <c r="AN76" s="52">
        <f>IFERROR(VLOOKUP(tbl_ues[[#This Row],[Id_UE]],'[1]Directorio v.02'!$H$3:$U$3089,13,FALSE),"")</f>
        <v>988590889</v>
      </c>
      <c r="AO76" s="19" t="str">
        <f>IFERROR(VLOOKUP(tbl_ues[[#This Row],[Id_UE]],'[1]Directorio v.02'!$H$3:$U$3089,14,FALSE),"")</f>
        <v>capb197818@gmail.com</v>
      </c>
      <c r="AP76" s="21" t="e">
        <f>VLOOKUP(H76,#REF!,7,0)</f>
        <v>#REF!</v>
      </c>
      <c r="AQ76" s="9" t="e">
        <f>VLOOKUP(H76,#REF!,9,0)</f>
        <v>#REF!</v>
      </c>
      <c r="AR76" s="9" t="e">
        <f>VLOOKUP(H76,#REF!,15,0)</f>
        <v>#REF!</v>
      </c>
      <c r="AS76" s="9" t="e">
        <f>VLOOKUP(H76,#REF!,16,0)</f>
        <v>#REF!</v>
      </c>
      <c r="AT76" s="9" t="e">
        <f>VLOOKUP(H76,#REF!,17,0)</f>
        <v>#REF!</v>
      </c>
      <c r="AU76" s="9" t="e">
        <f>VLOOKUP(H76,#REF!,18,0)</f>
        <v>#REF!</v>
      </c>
      <c r="AV76" s="9" t="e">
        <f>VLOOKUP(H76,#REF!,19,0)</f>
        <v>#REF!</v>
      </c>
      <c r="AW76" s="9" t="e">
        <f>VLOOKUP(H76,#REF!,20,0)</f>
        <v>#REF!</v>
      </c>
      <c r="AX76" s="9" t="e">
        <f>VLOOKUP(H76,#REF!,22,0)</f>
        <v>#REF!</v>
      </c>
      <c r="AY76" s="9" t="e">
        <f>VLOOKUP(H76,#REF!,23,0)</f>
        <v>#REF!</v>
      </c>
      <c r="AZ76" s="9" t="e">
        <f>VLOOKUP(H76,#REF!,24,0)</f>
        <v>#REF!</v>
      </c>
      <c r="BA76" s="9" t="e">
        <f>VLOOKUP(H76,#REF!,25,0)</f>
        <v>#REF!</v>
      </c>
      <c r="BB76" s="9" t="e">
        <f>VLOOKUP(H76,#REF!,26,0)</f>
        <v>#REF!</v>
      </c>
      <c r="BC76" s="9" t="e">
        <f>VLOOKUP(H76,#REF!,27,0)</f>
        <v>#REF!</v>
      </c>
      <c r="BD76" s="9" t="e">
        <f>VLOOKUP(H76,#REF!,29,0)</f>
        <v>#REF!</v>
      </c>
      <c r="BE76" s="9" t="e">
        <f>VLOOKUP(H76,#REF!,30,0)</f>
        <v>#REF!</v>
      </c>
      <c r="BF76" s="9" t="e">
        <f>VLOOKUP(H76,#REF!,31,0)</f>
        <v>#REF!</v>
      </c>
      <c r="BG76" s="9" t="e">
        <f>VLOOKUP(H76,#REF!,32,0)</f>
        <v>#REF!</v>
      </c>
      <c r="BH76" s="9" t="e">
        <f>VLOOKUP(H76,#REF!,33,0)</f>
        <v>#REF!</v>
      </c>
      <c r="BI76" s="9" t="e">
        <f>VLOOKUP(H76,#REF!,34,0)</f>
        <v>#REF!</v>
      </c>
      <c r="BJ76" s="9" t="e">
        <f>VLOOKUP(H76,#REF!,36,0)</f>
        <v>#REF!</v>
      </c>
      <c r="BK76" s="9" t="e">
        <f>VLOOKUP(H76,#REF!,37,0)</f>
        <v>#REF!</v>
      </c>
      <c r="BL76" s="22" t="e">
        <f>VLOOKUP(H76,#REF!,44,0)</f>
        <v>#REF!</v>
      </c>
      <c r="BM76" s="22" t="e">
        <f>VLOOKUP(H76,#REF!,45,0)</f>
        <v>#REF!</v>
      </c>
      <c r="BN76" s="22" t="e">
        <f>VLOOKUP(H76,#REF!,46,0)</f>
        <v>#REF!</v>
      </c>
      <c r="BO76" s="22" t="e">
        <f>VLOOKUP(H76,#REF!,47,0)</f>
        <v>#REF!</v>
      </c>
      <c r="BP76" s="22" t="e">
        <f>VLOOKUP(H76,#REF!,48,0)</f>
        <v>#REF!</v>
      </c>
      <c r="BQ76" s="9"/>
      <c r="BR76" s="9"/>
      <c r="BS76" s="9"/>
    </row>
    <row r="77" spans="1:71" ht="14.5" x14ac:dyDescent="0.35">
      <c r="A77" s="16" t="s">
        <v>10556</v>
      </c>
      <c r="B77" s="16" t="s">
        <v>10556</v>
      </c>
      <c r="C77" s="16" t="s">
        <v>10557</v>
      </c>
      <c r="D77" s="7" t="s">
        <v>1921</v>
      </c>
      <c r="E77" s="4" t="s">
        <v>150</v>
      </c>
      <c r="F77" s="4">
        <v>301898</v>
      </c>
      <c r="G77" s="4" t="s">
        <v>5629</v>
      </c>
      <c r="H77" s="53">
        <v>301898</v>
      </c>
      <c r="I77" s="4" t="s">
        <v>5629</v>
      </c>
      <c r="J77" s="7">
        <v>25</v>
      </c>
      <c r="K77" s="4" t="s">
        <v>117</v>
      </c>
      <c r="L77" s="4">
        <v>3</v>
      </c>
      <c r="M77" s="4" t="s">
        <v>784</v>
      </c>
      <c r="N77" s="4">
        <v>6</v>
      </c>
      <c r="O77" s="4" t="s">
        <v>10565</v>
      </c>
      <c r="P77" s="26" t="s">
        <v>10196</v>
      </c>
      <c r="Q77" s="8" t="s">
        <v>10474</v>
      </c>
      <c r="R77" s="9" t="s">
        <v>10474</v>
      </c>
      <c r="S77" s="17"/>
      <c r="T77" s="17" t="s">
        <v>10474</v>
      </c>
      <c r="U77" s="9"/>
      <c r="V77" s="18"/>
      <c r="W77" s="18">
        <f>IFERROR(VLOOKUP(H77,'IT PEI'!$X$2:$X$5647,1,0),"...")</f>
        <v>301898</v>
      </c>
      <c r="X77" s="19" t="str">
        <f>_xlfn.XLOOKUP(H77,'IT PEI'!X$2:X$5647,'IT PEI'!E$2:E$5647,"...",2,-1)</f>
        <v>2024-2030</v>
      </c>
      <c r="Y77" s="19" t="str">
        <f>_xlfn.XLOOKUP(H77,'IT PEI'!X$2:X$5647,'IT PEI'!G$2:G$5647,"...",2,-1)</f>
        <v>FORMULADO</v>
      </c>
      <c r="Z77" s="19" t="str">
        <f>_xlfn.XLOOKUP(H77,'IT PEI'!X$2:X$5647,'IT PEI'!F$2:F$5647,"...",2,-1)</f>
        <v>SI</v>
      </c>
      <c r="AA77" s="19" t="str">
        <f>_xlfn.XLOOKUP(H77,'IT PEI'!X$2:X$5647,'IT PEI'!H$2:H$5647,"...",2,-1)</f>
        <v>EMITIDO</v>
      </c>
      <c r="AB77" s="19" t="str">
        <f>_xlfn.XLOOKUP(H77,'IT PEI'!X$2:X$5647,'IT PEI'!O$2:O$5647,"...",2,-1)</f>
        <v>2024-0001865</v>
      </c>
      <c r="AC77" s="20">
        <f>_xlfn.XLOOKUP(H77,'IT PEI'!X$2:X$5647,'IT PEI'!P$2:P$5647,"...",2,-1)</f>
        <v>45455</v>
      </c>
      <c r="AD77" s="19" t="str">
        <f>_xlfn.XLOOKUP(H77,'IT PEI'!X$2:X$5647,'IT PEI'!Q$2:Q$5647,"...",2,-1)</f>
        <v xml:space="preserve">000272-2024-CEPLAN-DNCPPEI </v>
      </c>
      <c r="AE77" s="19" t="str">
        <f t="shared" si="6"/>
        <v>SI</v>
      </c>
      <c r="AF77" s="18">
        <f t="shared" si="7"/>
        <v>1</v>
      </c>
      <c r="AG77" s="18">
        <f t="shared" si="8"/>
        <v>0</v>
      </c>
      <c r="AH77" s="18">
        <f t="shared" si="9"/>
        <v>0</v>
      </c>
      <c r="AI77" s="19" t="s">
        <v>10475</v>
      </c>
      <c r="AJ77" s="13" t="s">
        <v>10488</v>
      </c>
      <c r="AK77" s="19" t="s">
        <v>10489</v>
      </c>
      <c r="AL77" s="19" t="str">
        <f>IFERROR(VLOOKUP(tbl_ues[[#This Row],[Id_UE]],'[1]Directorio v.02'!$H$3:$U$3089,11,FALSE),"")</f>
        <v>Raul Jaime Santa Cruz Morales</v>
      </c>
      <c r="AM77" s="19">
        <f>IFERROR(VLOOKUP(tbl_ues[[#This Row],[Id_UE]],'[1]Directorio v.02'!$H$3:$U$3089,12,FALSE),"")</f>
        <v>0</v>
      </c>
      <c r="AN77" s="52">
        <f>IFERROR(VLOOKUP(tbl_ues[[#This Row],[Id_UE]],'[1]Directorio v.02'!$H$3:$U$3089,13,FALSE),"")</f>
        <v>961977599</v>
      </c>
      <c r="AO77" s="19" t="str">
        <f>IFERROR(VLOOKUP(tbl_ues[[#This Row],[Id_UE]],'[1]Directorio v.02'!$H$3:$U$3089,14,FALSE),"")</f>
        <v>raulsm77@hotmail.com</v>
      </c>
      <c r="AP77" s="21" t="e">
        <f>VLOOKUP(H77,#REF!,7,0)</f>
        <v>#REF!</v>
      </c>
      <c r="AQ77" s="9" t="e">
        <f>VLOOKUP(H77,#REF!,9,0)</f>
        <v>#REF!</v>
      </c>
      <c r="AR77" s="9" t="e">
        <f>VLOOKUP(H77,#REF!,15,0)</f>
        <v>#REF!</v>
      </c>
      <c r="AS77" s="9" t="e">
        <f>VLOOKUP(H77,#REF!,16,0)</f>
        <v>#REF!</v>
      </c>
      <c r="AT77" s="9" t="e">
        <f>VLOOKUP(H77,#REF!,17,0)</f>
        <v>#REF!</v>
      </c>
      <c r="AU77" s="9" t="e">
        <f>VLOOKUP(H77,#REF!,18,0)</f>
        <v>#REF!</v>
      </c>
      <c r="AV77" s="9" t="e">
        <f>VLOOKUP(H77,#REF!,19,0)</f>
        <v>#REF!</v>
      </c>
      <c r="AW77" s="9" t="e">
        <f>VLOOKUP(H77,#REF!,20,0)</f>
        <v>#REF!</v>
      </c>
      <c r="AX77" s="9" t="e">
        <f>VLOOKUP(H77,#REF!,22,0)</f>
        <v>#REF!</v>
      </c>
      <c r="AY77" s="9" t="e">
        <f>VLOOKUP(H77,#REF!,23,0)</f>
        <v>#REF!</v>
      </c>
      <c r="AZ77" s="9" t="e">
        <f>VLOOKUP(H77,#REF!,24,0)</f>
        <v>#REF!</v>
      </c>
      <c r="BA77" s="9" t="e">
        <f>VLOOKUP(H77,#REF!,25,0)</f>
        <v>#REF!</v>
      </c>
      <c r="BB77" s="9" t="e">
        <f>VLOOKUP(H77,#REF!,26,0)</f>
        <v>#REF!</v>
      </c>
      <c r="BC77" s="9" t="e">
        <f>VLOOKUP(H77,#REF!,27,0)</f>
        <v>#REF!</v>
      </c>
      <c r="BD77" s="9" t="e">
        <f>VLOOKUP(H77,#REF!,29,0)</f>
        <v>#REF!</v>
      </c>
      <c r="BE77" s="9" t="e">
        <f>VLOOKUP(H77,#REF!,30,0)</f>
        <v>#REF!</v>
      </c>
      <c r="BF77" s="9" t="e">
        <f>VLOOKUP(H77,#REF!,31,0)</f>
        <v>#REF!</v>
      </c>
      <c r="BG77" s="9" t="e">
        <f>VLOOKUP(H77,#REF!,32,0)</f>
        <v>#REF!</v>
      </c>
      <c r="BH77" s="9" t="e">
        <f>VLOOKUP(H77,#REF!,33,0)</f>
        <v>#REF!</v>
      </c>
      <c r="BI77" s="9" t="e">
        <f>VLOOKUP(H77,#REF!,34,0)</f>
        <v>#REF!</v>
      </c>
      <c r="BJ77" s="9" t="e">
        <f>VLOOKUP(H77,#REF!,36,0)</f>
        <v>#REF!</v>
      </c>
      <c r="BK77" s="9" t="e">
        <f>VLOOKUP(H77,#REF!,37,0)</f>
        <v>#REF!</v>
      </c>
      <c r="BL77" s="22" t="e">
        <f>VLOOKUP(H77,#REF!,44,0)</f>
        <v>#REF!</v>
      </c>
      <c r="BM77" s="22" t="e">
        <f>VLOOKUP(H77,#REF!,45,0)</f>
        <v>#REF!</v>
      </c>
      <c r="BN77" s="22" t="e">
        <f>VLOOKUP(H77,#REF!,46,0)</f>
        <v>#REF!</v>
      </c>
      <c r="BO77" s="22" t="e">
        <f>VLOOKUP(H77,#REF!,47,0)</f>
        <v>#REF!</v>
      </c>
      <c r="BP77" s="22" t="e">
        <f>VLOOKUP(H77,#REF!,48,0)</f>
        <v>#REF!</v>
      </c>
      <c r="BQ77" s="9"/>
      <c r="BR77" s="9"/>
      <c r="BS77" s="9"/>
    </row>
    <row r="78" spans="1:71" ht="14.5" x14ac:dyDescent="0.35">
      <c r="A78" s="16" t="s">
        <v>10556</v>
      </c>
      <c r="B78" s="16" t="s">
        <v>10556</v>
      </c>
      <c r="C78" s="16" t="s">
        <v>10557</v>
      </c>
      <c r="D78" s="7" t="s">
        <v>1921</v>
      </c>
      <c r="E78" s="4" t="s">
        <v>150</v>
      </c>
      <c r="F78" s="4">
        <v>301897</v>
      </c>
      <c r="G78" s="4" t="s">
        <v>6564</v>
      </c>
      <c r="H78" s="53">
        <v>301897</v>
      </c>
      <c r="I78" s="4" t="s">
        <v>6564</v>
      </c>
      <c r="J78" s="7">
        <v>22</v>
      </c>
      <c r="K78" s="4" t="s">
        <v>108</v>
      </c>
      <c r="L78" s="4">
        <v>10</v>
      </c>
      <c r="M78" s="4" t="s">
        <v>1313</v>
      </c>
      <c r="N78" s="4">
        <v>6</v>
      </c>
      <c r="O78" s="4" t="s">
        <v>6565</v>
      </c>
      <c r="P78" s="26" t="s">
        <v>10196</v>
      </c>
      <c r="Q78" s="8" t="s">
        <v>10474</v>
      </c>
      <c r="R78" s="9" t="s">
        <v>10474</v>
      </c>
      <c r="S78" s="17"/>
      <c r="T78" s="17" t="s">
        <v>10474</v>
      </c>
      <c r="U78" s="9"/>
      <c r="V78" s="18"/>
      <c r="W78" s="18">
        <f>IFERROR(VLOOKUP(H78,'IT PEI'!$X$2:$X$5647,1,0),"...")</f>
        <v>301897</v>
      </c>
      <c r="X78" s="19" t="str">
        <f>_xlfn.XLOOKUP(H78,'IT PEI'!X$2:X$5647,'IT PEI'!E$2:E$5647,"...",2,-1)</f>
        <v>2025-2030</v>
      </c>
      <c r="Y78" s="19" t="str">
        <f>_xlfn.XLOOKUP(H78,'IT PEI'!X$2:X$5647,'IT PEI'!G$2:G$5647,"...",2,-1)</f>
        <v>FORMULADO</v>
      </c>
      <c r="Z78" s="19" t="str">
        <f>_xlfn.XLOOKUP(H78,'IT PEI'!X$2:X$5647,'IT PEI'!F$2:F$5647,"...",2,-1)</f>
        <v>SI</v>
      </c>
      <c r="AA78" s="19" t="str">
        <f>_xlfn.XLOOKUP(H78,'IT PEI'!X$2:X$5647,'IT PEI'!H$2:H$5647,"...",2,-1)</f>
        <v>EMITIDO</v>
      </c>
      <c r="AB78" s="19" t="str">
        <f>_xlfn.XLOOKUP(H78,'IT PEI'!X$2:X$5647,'IT PEI'!O$2:O$5647,"...",2,-1)</f>
        <v>2025-0001285</v>
      </c>
      <c r="AC78" s="20">
        <f>_xlfn.XLOOKUP(H78,'IT PEI'!X$2:X$5647,'IT PEI'!P$2:P$5647,"...",2,-1)</f>
        <v>45770</v>
      </c>
      <c r="AD78" s="19" t="str">
        <f>_xlfn.XLOOKUP(H78,'IT PEI'!X$2:X$5647,'IT PEI'!Q$2:Q$5647,"...",2,-1)</f>
        <v>000146-2025-DNCPPEI</v>
      </c>
      <c r="AE78" s="19" t="str">
        <f t="shared" si="6"/>
        <v>SI</v>
      </c>
      <c r="AF78" s="18">
        <f t="shared" si="7"/>
        <v>1</v>
      </c>
      <c r="AG78" s="18">
        <f t="shared" si="8"/>
        <v>0</v>
      </c>
      <c r="AH78" s="18">
        <f t="shared" si="9"/>
        <v>0</v>
      </c>
      <c r="AI78" s="19" t="s">
        <v>10475</v>
      </c>
      <c r="AJ78" s="13" t="s">
        <v>10563</v>
      </c>
      <c r="AK78" s="19" t="s">
        <v>10564</v>
      </c>
      <c r="AL78" s="19" t="str">
        <f>IFERROR(VLOOKUP(tbl_ues[[#This Row],[Id_UE]],'[1]Directorio v.02'!$H$3:$U$3089,11,FALSE),"")</f>
        <v>Maurelia Nelida Davila Illatopa</v>
      </c>
      <c r="AM78" s="19">
        <f>IFERROR(VLOOKUP(tbl_ues[[#This Row],[Id_UE]],'[1]Directorio v.02'!$H$3:$U$3089,12,FALSE),"")</f>
        <v>0</v>
      </c>
      <c r="AN78" s="52">
        <f>IFERROR(VLOOKUP(tbl_ues[[#This Row],[Id_UE]],'[1]Directorio v.02'!$H$3:$U$3089,13,FALSE),"")</f>
        <v>957844710</v>
      </c>
      <c r="AO78" s="19" t="str">
        <f>IFERROR(VLOOKUP(tbl_ues[[#This Row],[Id_UE]],'[1]Directorio v.02'!$H$3:$U$3089,14,FALSE),"")</f>
        <v>nely_dail@hotmail.com</v>
      </c>
      <c r="AP78" s="21" t="e">
        <f>VLOOKUP(H78,#REF!,7,0)</f>
        <v>#REF!</v>
      </c>
      <c r="AQ78" s="9" t="e">
        <f>VLOOKUP(H78,#REF!,9,0)</f>
        <v>#REF!</v>
      </c>
      <c r="AR78" s="9" t="e">
        <f>VLOOKUP(H78,#REF!,15,0)</f>
        <v>#REF!</v>
      </c>
      <c r="AS78" s="9" t="e">
        <f>VLOOKUP(H78,#REF!,16,0)</f>
        <v>#REF!</v>
      </c>
      <c r="AT78" s="9" t="e">
        <f>VLOOKUP(H78,#REF!,17,0)</f>
        <v>#REF!</v>
      </c>
      <c r="AU78" s="9" t="e">
        <f>VLOOKUP(H78,#REF!,18,0)</f>
        <v>#REF!</v>
      </c>
      <c r="AV78" s="9" t="e">
        <f>VLOOKUP(H78,#REF!,19,0)</f>
        <v>#REF!</v>
      </c>
      <c r="AW78" s="9" t="e">
        <f>VLOOKUP(H78,#REF!,20,0)</f>
        <v>#REF!</v>
      </c>
      <c r="AX78" s="9" t="e">
        <f>VLOOKUP(H78,#REF!,22,0)</f>
        <v>#REF!</v>
      </c>
      <c r="AY78" s="9" t="e">
        <f>VLOOKUP(H78,#REF!,23,0)</f>
        <v>#REF!</v>
      </c>
      <c r="AZ78" s="9" t="e">
        <f>VLOOKUP(H78,#REF!,24,0)</f>
        <v>#REF!</v>
      </c>
      <c r="BA78" s="9" t="e">
        <f>VLOOKUP(H78,#REF!,25,0)</f>
        <v>#REF!</v>
      </c>
      <c r="BB78" s="9" t="e">
        <f>VLOOKUP(H78,#REF!,26,0)</f>
        <v>#REF!</v>
      </c>
      <c r="BC78" s="9" t="e">
        <f>VLOOKUP(H78,#REF!,27,0)</f>
        <v>#REF!</v>
      </c>
      <c r="BD78" s="9" t="e">
        <f>VLOOKUP(H78,#REF!,29,0)</f>
        <v>#REF!</v>
      </c>
      <c r="BE78" s="9" t="e">
        <f>VLOOKUP(H78,#REF!,30,0)</f>
        <v>#REF!</v>
      </c>
      <c r="BF78" s="9" t="e">
        <f>VLOOKUP(H78,#REF!,31,0)</f>
        <v>#REF!</v>
      </c>
      <c r="BG78" s="9" t="e">
        <f>VLOOKUP(H78,#REF!,32,0)</f>
        <v>#REF!</v>
      </c>
      <c r="BH78" s="9" t="e">
        <f>VLOOKUP(H78,#REF!,33,0)</f>
        <v>#REF!</v>
      </c>
      <c r="BI78" s="9" t="e">
        <f>VLOOKUP(H78,#REF!,34,0)</f>
        <v>#REF!</v>
      </c>
      <c r="BJ78" s="9" t="e">
        <f>VLOOKUP(H78,#REF!,36,0)</f>
        <v>#REF!</v>
      </c>
      <c r="BK78" s="9" t="e">
        <f>VLOOKUP(H78,#REF!,37,0)</f>
        <v>#REF!</v>
      </c>
      <c r="BL78" s="22" t="e">
        <f>VLOOKUP(H78,#REF!,44,0)</f>
        <v>#REF!</v>
      </c>
      <c r="BM78" s="22" t="e">
        <f>VLOOKUP(H78,#REF!,45,0)</f>
        <v>#REF!</v>
      </c>
      <c r="BN78" s="22" t="e">
        <f>VLOOKUP(H78,#REF!,46,0)</f>
        <v>#REF!</v>
      </c>
      <c r="BO78" s="22" t="e">
        <f>VLOOKUP(H78,#REF!,47,0)</f>
        <v>#REF!</v>
      </c>
      <c r="BP78" s="22" t="e">
        <f>VLOOKUP(H78,#REF!,48,0)</f>
        <v>#REF!</v>
      </c>
      <c r="BQ78" s="9"/>
      <c r="BR78" s="9"/>
      <c r="BS78" s="9"/>
    </row>
    <row r="79" spans="1:71" ht="14.5" x14ac:dyDescent="0.35">
      <c r="A79" s="16" t="s">
        <v>10556</v>
      </c>
      <c r="B79" s="16" t="s">
        <v>10556</v>
      </c>
      <c r="C79" s="16" t="s">
        <v>10557</v>
      </c>
      <c r="D79" s="7" t="s">
        <v>1921</v>
      </c>
      <c r="E79" s="4" t="s">
        <v>150</v>
      </c>
      <c r="F79" s="4">
        <v>301896</v>
      </c>
      <c r="G79" s="4" t="s">
        <v>5154</v>
      </c>
      <c r="H79" s="53">
        <v>301896</v>
      </c>
      <c r="I79" s="4" t="s">
        <v>5154</v>
      </c>
      <c r="J79" s="7" t="s">
        <v>10532</v>
      </c>
      <c r="K79" s="4" t="s">
        <v>417</v>
      </c>
      <c r="L79" s="4">
        <v>7</v>
      </c>
      <c r="M79" s="4" t="s">
        <v>495</v>
      </c>
      <c r="N79" s="4">
        <v>25</v>
      </c>
      <c r="O79" s="4" t="s">
        <v>7855</v>
      </c>
      <c r="P79" s="26" t="s">
        <v>9758</v>
      </c>
      <c r="Q79" s="8" t="s">
        <v>10474</v>
      </c>
      <c r="R79" s="9" t="s">
        <v>10474</v>
      </c>
      <c r="S79" s="17"/>
      <c r="T79" s="17" t="s">
        <v>10474</v>
      </c>
      <c r="U79" s="9"/>
      <c r="V79" s="18" t="s">
        <v>10562</v>
      </c>
      <c r="W79" s="18">
        <f>IFERROR(VLOOKUP(H79,'IT PEI'!$X$2:$X$5647,1,0),"...")</f>
        <v>301896</v>
      </c>
      <c r="X79" s="19" t="str">
        <f>_xlfn.XLOOKUP(H79,'IT PEI'!X$2:X$5647,'IT PEI'!E$2:E$5647,"...",2,-1)</f>
        <v>2026-2030</v>
      </c>
      <c r="Y79" s="19" t="str">
        <f>_xlfn.XLOOKUP(H79,'IT PEI'!X$2:X$5647,'IT PEI'!G$2:G$5647,"...",2,-1)</f>
        <v>FORMULADO</v>
      </c>
      <c r="Z79" s="19" t="str">
        <f>_xlfn.XLOOKUP(H79,'IT PEI'!X$2:X$5647,'IT PEI'!F$2:F$5647,"...",2,-1)</f>
        <v>SI</v>
      </c>
      <c r="AA79" s="19" t="str">
        <f>_xlfn.XLOOKUP(H79,'IT PEI'!X$2:X$5647,'IT PEI'!H$2:H$5647,"...",2,-1)</f>
        <v>EMITIDO</v>
      </c>
      <c r="AB79" s="19" t="str">
        <f>_xlfn.XLOOKUP(H79,'IT PEI'!X$2:X$5647,'IT PEI'!O$2:O$5647,"...",2,-1)</f>
        <v>2025-0004027</v>
      </c>
      <c r="AC79" s="20">
        <f>_xlfn.XLOOKUP(H79,'IT PEI'!X$2:X$5647,'IT PEI'!P$2:P$5647,"...",2,-1)</f>
        <v>46009</v>
      </c>
      <c r="AD79" s="19" t="str">
        <f>_xlfn.XLOOKUP(H79,'IT PEI'!X$2:X$5647,'IT PEI'!Q$2:Q$5647,"...",2,-1)</f>
        <v>000719-2025-CEPLAN-DNCPPEI</v>
      </c>
      <c r="AE79" s="19" t="str">
        <f t="shared" si="6"/>
        <v>SI</v>
      </c>
      <c r="AF79" s="18">
        <f t="shared" si="7"/>
        <v>1</v>
      </c>
      <c r="AG79" s="18">
        <f t="shared" si="8"/>
        <v>0</v>
      </c>
      <c r="AH79" s="18">
        <f t="shared" si="9"/>
        <v>0</v>
      </c>
      <c r="AI79" s="19" t="s">
        <v>10475</v>
      </c>
      <c r="AJ79" s="13" t="s">
        <v>10491</v>
      </c>
      <c r="AK79" s="19" t="s">
        <v>10492</v>
      </c>
      <c r="AL79" s="19" t="str">
        <f>IFERROR(VLOOKUP(tbl_ues[[#This Row],[Id_UE]],'[1]Directorio v.02'!$H$3:$U$3089,11,FALSE),"")</f>
        <v>Anderson Chuquirachi Paredes</v>
      </c>
      <c r="AM79" s="19">
        <f>IFERROR(VLOOKUP(tbl_ues[[#This Row],[Id_UE]],'[1]Directorio v.02'!$H$3:$U$3089,12,FALSE),"")</f>
        <v>0</v>
      </c>
      <c r="AN79" s="52">
        <f>IFERROR(VLOOKUP(tbl_ues[[#This Row],[Id_UE]],'[1]Directorio v.02'!$H$3:$U$3089,13,FALSE),"")</f>
        <v>964524614</v>
      </c>
      <c r="AO79" s="19" t="str">
        <f>IFERROR(VLOOKUP(tbl_ues[[#This Row],[Id_UE]],'[1]Directorio v.02'!$H$3:$U$3089,14,FALSE),"")</f>
        <v>achuquirachiparedes@gmail.com</v>
      </c>
      <c r="AP79" s="21" t="e">
        <f>VLOOKUP(H79,#REF!,7,0)</f>
        <v>#REF!</v>
      </c>
      <c r="AQ79" s="9" t="e">
        <f>VLOOKUP(H79,#REF!,9,0)</f>
        <v>#REF!</v>
      </c>
      <c r="AR79" s="9" t="e">
        <f>VLOOKUP(H79,#REF!,15,0)</f>
        <v>#REF!</v>
      </c>
      <c r="AS79" s="9" t="e">
        <f>VLOOKUP(H79,#REF!,16,0)</f>
        <v>#REF!</v>
      </c>
      <c r="AT79" s="9" t="e">
        <f>VLOOKUP(H79,#REF!,17,0)</f>
        <v>#REF!</v>
      </c>
      <c r="AU79" s="9" t="e">
        <f>VLOOKUP(H79,#REF!,18,0)</f>
        <v>#REF!</v>
      </c>
      <c r="AV79" s="9" t="e">
        <f>VLOOKUP(H79,#REF!,19,0)</f>
        <v>#REF!</v>
      </c>
      <c r="AW79" s="9" t="e">
        <f>VLOOKUP(H79,#REF!,20,0)</f>
        <v>#REF!</v>
      </c>
      <c r="AX79" s="9" t="e">
        <f>VLOOKUP(H79,#REF!,22,0)</f>
        <v>#REF!</v>
      </c>
      <c r="AY79" s="9" t="e">
        <f>VLOOKUP(H79,#REF!,23,0)</f>
        <v>#REF!</v>
      </c>
      <c r="AZ79" s="9" t="e">
        <f>VLOOKUP(H79,#REF!,24,0)</f>
        <v>#REF!</v>
      </c>
      <c r="BA79" s="9" t="e">
        <f>VLOOKUP(H79,#REF!,25,0)</f>
        <v>#REF!</v>
      </c>
      <c r="BB79" s="9" t="e">
        <f>VLOOKUP(H79,#REF!,26,0)</f>
        <v>#REF!</v>
      </c>
      <c r="BC79" s="9" t="e">
        <f>VLOOKUP(H79,#REF!,27,0)</f>
        <v>#REF!</v>
      </c>
      <c r="BD79" s="9" t="e">
        <f>VLOOKUP(H79,#REF!,29,0)</f>
        <v>#REF!</v>
      </c>
      <c r="BE79" s="9" t="e">
        <f>VLOOKUP(H79,#REF!,30,0)</f>
        <v>#REF!</v>
      </c>
      <c r="BF79" s="9" t="e">
        <f>VLOOKUP(H79,#REF!,31,0)</f>
        <v>#REF!</v>
      </c>
      <c r="BG79" s="9" t="e">
        <f>VLOOKUP(H79,#REF!,32,0)</f>
        <v>#REF!</v>
      </c>
      <c r="BH79" s="9" t="e">
        <f>VLOOKUP(H79,#REF!,33,0)</f>
        <v>#REF!</v>
      </c>
      <c r="BI79" s="9" t="e">
        <f>VLOOKUP(H79,#REF!,34,0)</f>
        <v>#REF!</v>
      </c>
      <c r="BJ79" s="9" t="e">
        <f>VLOOKUP(H79,#REF!,36,0)</f>
        <v>#REF!</v>
      </c>
      <c r="BK79" s="9" t="e">
        <f>VLOOKUP(H79,#REF!,37,0)</f>
        <v>#REF!</v>
      </c>
      <c r="BL79" s="22" t="e">
        <f>VLOOKUP(H79,#REF!,44,0)</f>
        <v>#REF!</v>
      </c>
      <c r="BM79" s="22" t="e">
        <f>VLOOKUP(H79,#REF!,45,0)</f>
        <v>#REF!</v>
      </c>
      <c r="BN79" s="22" t="e">
        <f>VLOOKUP(H79,#REF!,46,0)</f>
        <v>#REF!</v>
      </c>
      <c r="BO79" s="22" t="e">
        <f>VLOOKUP(H79,#REF!,47,0)</f>
        <v>#REF!</v>
      </c>
      <c r="BP79" s="22" t="e">
        <f>VLOOKUP(H79,#REF!,48,0)</f>
        <v>#REF!</v>
      </c>
      <c r="BQ79" s="9"/>
      <c r="BR79" s="9"/>
      <c r="BS79" s="9"/>
    </row>
    <row r="80" spans="1:71" ht="14.5" x14ac:dyDescent="0.35">
      <c r="A80" s="16" t="s">
        <v>10556</v>
      </c>
      <c r="B80" s="16" t="s">
        <v>10556</v>
      </c>
      <c r="C80" s="16" t="s">
        <v>10557</v>
      </c>
      <c r="D80" s="7" t="s">
        <v>1921</v>
      </c>
      <c r="E80" s="4" t="s">
        <v>150</v>
      </c>
      <c r="F80" s="4">
        <v>301895</v>
      </c>
      <c r="G80" s="4" t="s">
        <v>4197</v>
      </c>
      <c r="H80" s="53">
        <v>301895</v>
      </c>
      <c r="I80" s="4" t="s">
        <v>4197</v>
      </c>
      <c r="J80" s="7" t="s">
        <v>10372</v>
      </c>
      <c r="K80" s="4" t="s">
        <v>191</v>
      </c>
      <c r="L80" s="4">
        <v>9</v>
      </c>
      <c r="M80" s="4" t="s">
        <v>260</v>
      </c>
      <c r="N80" s="4">
        <v>17</v>
      </c>
      <c r="O80" s="4" t="s">
        <v>4198</v>
      </c>
      <c r="P80" s="26" t="s">
        <v>9757</v>
      </c>
      <c r="Q80" s="8" t="s">
        <v>10474</v>
      </c>
      <c r="R80" s="9" t="s">
        <v>10474</v>
      </c>
      <c r="S80" s="17"/>
      <c r="T80" s="17" t="s">
        <v>10474</v>
      </c>
      <c r="U80" s="9"/>
      <c r="V80" s="18" t="s">
        <v>10562</v>
      </c>
      <c r="W80" s="18">
        <f>IFERROR(VLOOKUP(H80,'IT PEI'!$X$2:$X$5647,1,0),"...")</f>
        <v>301895</v>
      </c>
      <c r="X80" s="19" t="str">
        <f>_xlfn.XLOOKUP(H80,'IT PEI'!X$2:X$5647,'IT PEI'!E$2:E$5647,"...",2,-1)</f>
        <v>2026-2030</v>
      </c>
      <c r="Y80" s="19" t="str">
        <f>_xlfn.XLOOKUP(H80,'IT PEI'!X$2:X$5647,'IT PEI'!G$2:G$5647,"...",2,-1)</f>
        <v>FORMULADO</v>
      </c>
      <c r="Z80" s="19" t="str">
        <f>_xlfn.XLOOKUP(H80,'IT PEI'!X$2:X$5647,'IT PEI'!F$2:F$5647,"...",2,-1)</f>
        <v>SI</v>
      </c>
      <c r="AA80" s="19" t="str">
        <f>_xlfn.XLOOKUP(H80,'IT PEI'!X$2:X$5647,'IT PEI'!H$2:H$5647,"...",2,-1)</f>
        <v>EMITIDO</v>
      </c>
      <c r="AB80" s="19" t="str">
        <f>_xlfn.XLOOKUP(H80,'IT PEI'!X$2:X$5647,'IT PEI'!O$2:O$5647,"...",2,-1)</f>
        <v>2025-0004993</v>
      </c>
      <c r="AC80" s="20">
        <f>_xlfn.XLOOKUP(H80,'IT PEI'!X$2:X$5647,'IT PEI'!P$2:P$5647,"...",2,-1)</f>
        <v>45994</v>
      </c>
      <c r="AD80" s="19" t="str">
        <f>_xlfn.XLOOKUP(H80,'IT PEI'!X$2:X$5647,'IT PEI'!Q$2:Q$5647,"...",2,-1)</f>
        <v>000604-2025-CEPLAN-DNCPPEI</v>
      </c>
      <c r="AE80" s="19" t="str">
        <f t="shared" si="6"/>
        <v>SI</v>
      </c>
      <c r="AF80" s="18">
        <f t="shared" si="7"/>
        <v>1</v>
      </c>
      <c r="AG80" s="18">
        <f t="shared" si="8"/>
        <v>0</v>
      </c>
      <c r="AH80" s="18">
        <f t="shared" si="9"/>
        <v>0</v>
      </c>
      <c r="AI80" s="19" t="s">
        <v>10475</v>
      </c>
      <c r="AJ80" s="13" t="s">
        <v>10563</v>
      </c>
      <c r="AK80" s="19" t="s">
        <v>10564</v>
      </c>
      <c r="AL80" s="19" t="str">
        <f>IFERROR(VLOOKUP(tbl_ues[[#This Row],[Id_UE]],'[1]Directorio v.02'!$H$3:$U$3089,11,FALSE),"")</f>
        <v>Wilder Chavez Gerí</v>
      </c>
      <c r="AM80" s="19">
        <f>IFERROR(VLOOKUP(tbl_ues[[#This Row],[Id_UE]],'[1]Directorio v.02'!$H$3:$U$3089,12,FALSE),"")</f>
        <v>0</v>
      </c>
      <c r="AN80" s="52">
        <f>IFERROR(VLOOKUP(tbl_ues[[#This Row],[Id_UE]],'[1]Directorio v.02'!$H$3:$U$3089,13,FALSE),"")</f>
        <v>966302060</v>
      </c>
      <c r="AO80" s="19" t="str">
        <f>IFERROR(VLOOKUP(tbl_ues[[#This Row],[Id_UE]],'[1]Directorio v.02'!$H$3:$U$3089,14,FALSE),"")</f>
        <v>wilder_cha7@hotmail.com</v>
      </c>
      <c r="AP80" s="21" t="e">
        <f>VLOOKUP(H80,#REF!,7,0)</f>
        <v>#REF!</v>
      </c>
      <c r="AQ80" s="9" t="e">
        <f>VLOOKUP(H80,#REF!,9,0)</f>
        <v>#REF!</v>
      </c>
      <c r="AR80" s="9" t="e">
        <f>VLOOKUP(H80,#REF!,15,0)</f>
        <v>#REF!</v>
      </c>
      <c r="AS80" s="9" t="e">
        <f>VLOOKUP(H80,#REF!,16,0)</f>
        <v>#REF!</v>
      </c>
      <c r="AT80" s="9" t="e">
        <f>VLOOKUP(H80,#REF!,17,0)</f>
        <v>#REF!</v>
      </c>
      <c r="AU80" s="9" t="e">
        <f>VLOOKUP(H80,#REF!,18,0)</f>
        <v>#REF!</v>
      </c>
      <c r="AV80" s="9" t="e">
        <f>VLOOKUP(H80,#REF!,19,0)</f>
        <v>#REF!</v>
      </c>
      <c r="AW80" s="9" t="e">
        <f>VLOOKUP(H80,#REF!,20,0)</f>
        <v>#REF!</v>
      </c>
      <c r="AX80" s="9" t="e">
        <f>VLOOKUP(H80,#REF!,22,0)</f>
        <v>#REF!</v>
      </c>
      <c r="AY80" s="9" t="e">
        <f>VLOOKUP(H80,#REF!,23,0)</f>
        <v>#REF!</v>
      </c>
      <c r="AZ80" s="9" t="e">
        <f>VLOOKUP(H80,#REF!,24,0)</f>
        <v>#REF!</v>
      </c>
      <c r="BA80" s="9" t="e">
        <f>VLOOKUP(H80,#REF!,25,0)</f>
        <v>#REF!</v>
      </c>
      <c r="BB80" s="9" t="e">
        <f>VLOOKUP(H80,#REF!,26,0)</f>
        <v>#REF!</v>
      </c>
      <c r="BC80" s="9" t="e">
        <f>VLOOKUP(H80,#REF!,27,0)</f>
        <v>#REF!</v>
      </c>
      <c r="BD80" s="9" t="e">
        <f>VLOOKUP(H80,#REF!,29,0)</f>
        <v>#REF!</v>
      </c>
      <c r="BE80" s="9" t="e">
        <f>VLOOKUP(H80,#REF!,30,0)</f>
        <v>#REF!</v>
      </c>
      <c r="BF80" s="9" t="e">
        <f>VLOOKUP(H80,#REF!,31,0)</f>
        <v>#REF!</v>
      </c>
      <c r="BG80" s="9" t="e">
        <f>VLOOKUP(H80,#REF!,32,0)</f>
        <v>#REF!</v>
      </c>
      <c r="BH80" s="9" t="e">
        <f>VLOOKUP(H80,#REF!,33,0)</f>
        <v>#REF!</v>
      </c>
      <c r="BI80" s="9" t="e">
        <f>VLOOKUP(H80,#REF!,34,0)</f>
        <v>#REF!</v>
      </c>
      <c r="BJ80" s="9" t="e">
        <f>VLOOKUP(H80,#REF!,36,0)</f>
        <v>#REF!</v>
      </c>
      <c r="BK80" s="9" t="e">
        <f>VLOOKUP(H80,#REF!,37,0)</f>
        <v>#REF!</v>
      </c>
      <c r="BL80" s="22" t="e">
        <f>VLOOKUP(H80,#REF!,44,0)</f>
        <v>#REF!</v>
      </c>
      <c r="BM80" s="22" t="e">
        <f>VLOOKUP(H80,#REF!,45,0)</f>
        <v>#REF!</v>
      </c>
      <c r="BN80" s="22" t="e">
        <f>VLOOKUP(H80,#REF!,46,0)</f>
        <v>#REF!</v>
      </c>
      <c r="BO80" s="22" t="e">
        <f>VLOOKUP(H80,#REF!,47,0)</f>
        <v>#REF!</v>
      </c>
      <c r="BP80" s="22" t="e">
        <f>VLOOKUP(H80,#REF!,48,0)</f>
        <v>#REF!</v>
      </c>
      <c r="BQ80" s="9"/>
      <c r="BR80" s="9"/>
      <c r="BS80" s="9"/>
    </row>
    <row r="81" spans="1:71" ht="14.5" x14ac:dyDescent="0.35">
      <c r="A81" s="16" t="s">
        <v>10556</v>
      </c>
      <c r="B81" s="16" t="s">
        <v>10556</v>
      </c>
      <c r="C81" s="16" t="s">
        <v>10557</v>
      </c>
      <c r="D81" s="7" t="s">
        <v>1921</v>
      </c>
      <c r="E81" s="4" t="s">
        <v>150</v>
      </c>
      <c r="F81" s="4">
        <v>301894</v>
      </c>
      <c r="G81" s="4" t="s">
        <v>10566</v>
      </c>
      <c r="H81" s="53">
        <v>301894</v>
      </c>
      <c r="I81" s="4" t="s">
        <v>10566</v>
      </c>
      <c r="J81" s="7" t="s">
        <v>10372</v>
      </c>
      <c r="K81" s="4" t="s">
        <v>191</v>
      </c>
      <c r="L81" s="4">
        <v>9</v>
      </c>
      <c r="M81" s="4" t="s">
        <v>260</v>
      </c>
      <c r="N81" s="4">
        <v>16</v>
      </c>
      <c r="O81" s="4" t="s">
        <v>10567</v>
      </c>
      <c r="P81" s="26" t="s">
        <v>9757</v>
      </c>
      <c r="Q81" s="8" t="s">
        <v>10474</v>
      </c>
      <c r="R81" s="9" t="s">
        <v>10474</v>
      </c>
      <c r="S81" s="17"/>
      <c r="T81" s="17" t="s">
        <v>10474</v>
      </c>
      <c r="U81" s="9"/>
      <c r="V81" s="18" t="s">
        <v>10562</v>
      </c>
      <c r="W81" s="18" t="str">
        <f>IFERROR(VLOOKUP(H81,'IT PEI'!$X$2:$X$5647,1,0),"...")</f>
        <v>...</v>
      </c>
      <c r="X81" s="19" t="str">
        <f>_xlfn.XLOOKUP(H81,'IT PEI'!X$2:X$5647,'IT PEI'!E$2:E$5647,"...",2,-1)</f>
        <v>...</v>
      </c>
      <c r="Y81" s="19" t="str">
        <f>_xlfn.XLOOKUP(H81,'IT PEI'!X$2:X$5647,'IT PEI'!G$2:G$5647,"...",2,-1)</f>
        <v>...</v>
      </c>
      <c r="Z81" s="19" t="str">
        <f>_xlfn.XLOOKUP(H81,'IT PEI'!X$2:X$5647,'IT PEI'!F$2:F$5647,"...",2,-1)</f>
        <v>...</v>
      </c>
      <c r="AA81" s="19" t="str">
        <f>_xlfn.XLOOKUP(H81,'IT PEI'!X$2:X$5647,'IT PEI'!H$2:H$5647,"...",2,-1)</f>
        <v>...</v>
      </c>
      <c r="AB81" s="19" t="str">
        <f>_xlfn.XLOOKUP(H81,'IT PEI'!X$2:X$5647,'IT PEI'!O$2:O$5647,"...",2,-1)</f>
        <v>...</v>
      </c>
      <c r="AC81" s="20" t="str">
        <f>_xlfn.XLOOKUP(H81,'IT PEI'!X$2:X$5647,'IT PEI'!P$2:P$5647,"...",2,-1)</f>
        <v>...</v>
      </c>
      <c r="AD81" s="19" t="str">
        <f>_xlfn.XLOOKUP(H81,'IT PEI'!X$2:X$5647,'IT PEI'!Q$2:Q$5647,"...",2,-1)</f>
        <v>...</v>
      </c>
      <c r="AE81" s="19" t="str">
        <f t="shared" si="6"/>
        <v>No</v>
      </c>
      <c r="AF81" s="18">
        <f t="shared" si="7"/>
        <v>0</v>
      </c>
      <c r="AG81" s="18">
        <f t="shared" si="8"/>
        <v>1</v>
      </c>
      <c r="AH81" s="18">
        <f t="shared" si="9"/>
        <v>0</v>
      </c>
      <c r="AI81" s="19" t="s">
        <v>10475</v>
      </c>
      <c r="AJ81" s="13" t="s">
        <v>10563</v>
      </c>
      <c r="AK81" s="19" t="s">
        <v>10564</v>
      </c>
      <c r="AL81" s="19" t="str">
        <f>IFERROR(VLOOKUP(tbl_ues[[#This Row],[Id_UE]],'[1]Directorio v.02'!$H$3:$U$3089,11,FALSE),"")</f>
        <v>Ricardo Viillarina</v>
      </c>
      <c r="AM81" s="19">
        <f>IFERROR(VLOOKUP(tbl_ues[[#This Row],[Id_UE]],'[1]Directorio v.02'!$H$3:$U$3089,12,FALSE),"")</f>
        <v>0</v>
      </c>
      <c r="AN81" s="52">
        <f>IFERROR(VLOOKUP(tbl_ues[[#This Row],[Id_UE]],'[1]Directorio v.02'!$H$3:$U$3089,13,FALSE),"")</f>
        <v>987956906</v>
      </c>
      <c r="AO81" s="19" t="str">
        <f>IFERROR(VLOOKUP(tbl_ues[[#This Row],[Id_UE]],'[1]Directorio v.02'!$H$3:$U$3089,14,FALSE),"")</f>
        <v>wilder_cha7@hotmail.com</v>
      </c>
      <c r="AP81" s="21" t="e">
        <f>VLOOKUP(H81,#REF!,7,0)</f>
        <v>#REF!</v>
      </c>
      <c r="AQ81" s="9" t="e">
        <f>VLOOKUP(H81,#REF!,9,0)</f>
        <v>#REF!</v>
      </c>
      <c r="AR81" s="9" t="e">
        <f>VLOOKUP(H81,#REF!,15,0)</f>
        <v>#REF!</v>
      </c>
      <c r="AS81" s="9" t="e">
        <f>VLOOKUP(H81,#REF!,16,0)</f>
        <v>#REF!</v>
      </c>
      <c r="AT81" s="9" t="e">
        <f>VLOOKUP(H81,#REF!,17,0)</f>
        <v>#REF!</v>
      </c>
      <c r="AU81" s="9" t="e">
        <f>VLOOKUP(H81,#REF!,18,0)</f>
        <v>#REF!</v>
      </c>
      <c r="AV81" s="9" t="e">
        <f>VLOOKUP(H81,#REF!,19,0)</f>
        <v>#REF!</v>
      </c>
      <c r="AW81" s="9" t="e">
        <f>VLOOKUP(H81,#REF!,20,0)</f>
        <v>#REF!</v>
      </c>
      <c r="AX81" s="9" t="e">
        <f>VLOOKUP(H81,#REF!,22,0)</f>
        <v>#REF!</v>
      </c>
      <c r="AY81" s="9" t="e">
        <f>VLOOKUP(H81,#REF!,23,0)</f>
        <v>#REF!</v>
      </c>
      <c r="AZ81" s="9" t="e">
        <f>VLOOKUP(H81,#REF!,24,0)</f>
        <v>#REF!</v>
      </c>
      <c r="BA81" s="9" t="e">
        <f>VLOOKUP(H81,#REF!,25,0)</f>
        <v>#REF!</v>
      </c>
      <c r="BB81" s="9" t="e">
        <f>VLOOKUP(H81,#REF!,26,0)</f>
        <v>#REF!</v>
      </c>
      <c r="BC81" s="9" t="e">
        <f>VLOOKUP(H81,#REF!,27,0)</f>
        <v>#REF!</v>
      </c>
      <c r="BD81" s="9" t="e">
        <f>VLOOKUP(H81,#REF!,29,0)</f>
        <v>#REF!</v>
      </c>
      <c r="BE81" s="9" t="e">
        <f>VLOOKUP(H81,#REF!,30,0)</f>
        <v>#REF!</v>
      </c>
      <c r="BF81" s="9" t="e">
        <f>VLOOKUP(H81,#REF!,31,0)</f>
        <v>#REF!</v>
      </c>
      <c r="BG81" s="9" t="e">
        <f>VLOOKUP(H81,#REF!,32,0)</f>
        <v>#REF!</v>
      </c>
      <c r="BH81" s="9" t="e">
        <f>VLOOKUP(H81,#REF!,33,0)</f>
        <v>#REF!</v>
      </c>
      <c r="BI81" s="9" t="e">
        <f>VLOOKUP(H81,#REF!,34,0)</f>
        <v>#REF!</v>
      </c>
      <c r="BJ81" s="9" t="e">
        <f>VLOOKUP(H81,#REF!,36,0)</f>
        <v>#REF!</v>
      </c>
      <c r="BK81" s="9" t="e">
        <f>VLOOKUP(H81,#REF!,37,0)</f>
        <v>#REF!</v>
      </c>
      <c r="BL81" s="22" t="e">
        <f>VLOOKUP(H81,#REF!,44,0)</f>
        <v>#REF!</v>
      </c>
      <c r="BM81" s="22" t="e">
        <f>VLOOKUP(H81,#REF!,45,0)</f>
        <v>#REF!</v>
      </c>
      <c r="BN81" s="22" t="e">
        <f>VLOOKUP(H81,#REF!,46,0)</f>
        <v>#REF!</v>
      </c>
      <c r="BO81" s="22" t="e">
        <f>VLOOKUP(H81,#REF!,47,0)</f>
        <v>#REF!</v>
      </c>
      <c r="BP81" s="22" t="e">
        <f>VLOOKUP(H81,#REF!,48,0)</f>
        <v>#REF!</v>
      </c>
      <c r="BQ81" s="9"/>
      <c r="BR81" s="9"/>
      <c r="BS81" s="9"/>
    </row>
    <row r="82" spans="1:71" ht="14.5" x14ac:dyDescent="0.35">
      <c r="A82" s="16" t="s">
        <v>10556</v>
      </c>
      <c r="B82" s="16" t="s">
        <v>10556</v>
      </c>
      <c r="C82" s="16" t="s">
        <v>10557</v>
      </c>
      <c r="D82" s="7" t="s">
        <v>1921</v>
      </c>
      <c r="E82" s="4" t="s">
        <v>150</v>
      </c>
      <c r="F82" s="4">
        <v>301893</v>
      </c>
      <c r="G82" s="4" t="s">
        <v>4319</v>
      </c>
      <c r="H82" s="53">
        <v>301893</v>
      </c>
      <c r="I82" s="4" t="s">
        <v>4319</v>
      </c>
      <c r="J82" s="7" t="s">
        <v>10372</v>
      </c>
      <c r="K82" s="4" t="s">
        <v>191</v>
      </c>
      <c r="L82" s="4">
        <v>9</v>
      </c>
      <c r="M82" s="4" t="s">
        <v>260</v>
      </c>
      <c r="N82" s="4">
        <v>15</v>
      </c>
      <c r="O82" s="4" t="s">
        <v>4320</v>
      </c>
      <c r="P82" s="26" t="s">
        <v>9874</v>
      </c>
      <c r="Q82" s="8" t="s">
        <v>10474</v>
      </c>
      <c r="R82" s="9" t="s">
        <v>10474</v>
      </c>
      <c r="S82" s="17"/>
      <c r="T82" s="17" t="s">
        <v>10474</v>
      </c>
      <c r="U82" s="9"/>
      <c r="V82" s="18"/>
      <c r="W82" s="18">
        <f>IFERROR(VLOOKUP(H82,'IT PEI'!$X$2:$X$5647,1,0),"...")</f>
        <v>301893</v>
      </c>
      <c r="X82" s="19" t="str">
        <f>_xlfn.XLOOKUP(H82,'IT PEI'!X$2:X$5647,'IT PEI'!E$2:E$5647,"...",2,-1)</f>
        <v>2027-2031</v>
      </c>
      <c r="Y82" s="19" t="str">
        <f>_xlfn.XLOOKUP(H82,'IT PEI'!X$2:X$5647,'IT PEI'!G$2:G$5647,"...",2,-1)</f>
        <v>FORMULADO</v>
      </c>
      <c r="Z82" s="19" t="str">
        <f>_xlfn.XLOOKUP(H82,'IT PEI'!X$2:X$5647,'IT PEI'!F$2:F$5647,"...",2,-1)</f>
        <v>SI</v>
      </c>
      <c r="AA82" s="19" t="str">
        <f>_xlfn.XLOOKUP(H82,'IT PEI'!X$2:X$5647,'IT PEI'!H$2:H$5647,"...",2,-1)</f>
        <v>EN PROCESO</v>
      </c>
      <c r="AB82" s="19">
        <f>_xlfn.XLOOKUP(H82,'IT PEI'!X$2:X$5647,'IT PEI'!O$2:O$5647,"...",2,-1)</f>
        <v>0</v>
      </c>
      <c r="AC82" s="20">
        <f>_xlfn.XLOOKUP(H82,'IT PEI'!X$2:X$5647,'IT PEI'!P$2:P$5647,"...",2,-1)</f>
        <v>0</v>
      </c>
      <c r="AD82" s="19">
        <f>_xlfn.XLOOKUP(H82,'IT PEI'!X$2:X$5647,'IT PEI'!Q$2:Q$5647,"...",2,-1)</f>
        <v>0</v>
      </c>
      <c r="AE82" s="19" t="str">
        <f t="shared" si="6"/>
        <v>No</v>
      </c>
      <c r="AF82" s="18">
        <f t="shared" si="7"/>
        <v>0</v>
      </c>
      <c r="AG82" s="18">
        <f t="shared" si="8"/>
        <v>1</v>
      </c>
      <c r="AH82" s="18">
        <f t="shared" si="9"/>
        <v>0</v>
      </c>
      <c r="AI82" s="19" t="s">
        <v>10475</v>
      </c>
      <c r="AJ82" s="13" t="s">
        <v>10563</v>
      </c>
      <c r="AK82" s="19" t="s">
        <v>10564</v>
      </c>
      <c r="AL82" s="19" t="str">
        <f>IFERROR(VLOOKUP(tbl_ues[[#This Row],[Id_UE]],'[1]Directorio v.02'!$H$3:$U$3089,11,FALSE),"")</f>
        <v>Hebert Blanco</v>
      </c>
      <c r="AM82" s="19">
        <f>IFERROR(VLOOKUP(tbl_ues[[#This Row],[Id_UE]],'[1]Directorio v.02'!$H$3:$U$3089,12,FALSE),"")</f>
        <v>0</v>
      </c>
      <c r="AN82" s="52">
        <f>IFERROR(VLOOKUP(tbl_ues[[#This Row],[Id_UE]],'[1]Directorio v.02'!$H$3:$U$3089,13,FALSE),"")</f>
        <v>974909093</v>
      </c>
      <c r="AO82" s="19" t="str">
        <f>IFERROR(VLOOKUP(tbl_ues[[#This Row],[Id_UE]],'[1]Directorio v.02'!$H$3:$U$3089,14,FALSE),"")</f>
        <v>yhon_b19@hotmail.com</v>
      </c>
      <c r="AP82" s="21" t="e">
        <f>VLOOKUP(H82,#REF!,7,0)</f>
        <v>#REF!</v>
      </c>
      <c r="AQ82" s="9" t="e">
        <f>VLOOKUP(H82,#REF!,9,0)</f>
        <v>#REF!</v>
      </c>
      <c r="AR82" s="9" t="e">
        <f>VLOOKUP(H82,#REF!,15,0)</f>
        <v>#REF!</v>
      </c>
      <c r="AS82" s="9" t="e">
        <f>VLOOKUP(H82,#REF!,16,0)</f>
        <v>#REF!</v>
      </c>
      <c r="AT82" s="9" t="e">
        <f>VLOOKUP(H82,#REF!,17,0)</f>
        <v>#REF!</v>
      </c>
      <c r="AU82" s="9" t="e">
        <f>VLOOKUP(H82,#REF!,18,0)</f>
        <v>#REF!</v>
      </c>
      <c r="AV82" s="9" t="e">
        <f>VLOOKUP(H82,#REF!,19,0)</f>
        <v>#REF!</v>
      </c>
      <c r="AW82" s="9" t="e">
        <f>VLOOKUP(H82,#REF!,20,0)</f>
        <v>#REF!</v>
      </c>
      <c r="AX82" s="9" t="e">
        <f>VLOOKUP(H82,#REF!,22,0)</f>
        <v>#REF!</v>
      </c>
      <c r="AY82" s="9" t="e">
        <f>VLOOKUP(H82,#REF!,23,0)</f>
        <v>#REF!</v>
      </c>
      <c r="AZ82" s="9" t="e">
        <f>VLOOKUP(H82,#REF!,24,0)</f>
        <v>#REF!</v>
      </c>
      <c r="BA82" s="9" t="e">
        <f>VLOOKUP(H82,#REF!,25,0)</f>
        <v>#REF!</v>
      </c>
      <c r="BB82" s="9" t="e">
        <f>VLOOKUP(H82,#REF!,26,0)</f>
        <v>#REF!</v>
      </c>
      <c r="BC82" s="9" t="e">
        <f>VLOOKUP(H82,#REF!,27,0)</f>
        <v>#REF!</v>
      </c>
      <c r="BD82" s="9" t="e">
        <f>VLOOKUP(H82,#REF!,29,0)</f>
        <v>#REF!</v>
      </c>
      <c r="BE82" s="9" t="e">
        <f>VLOOKUP(H82,#REF!,30,0)</f>
        <v>#REF!</v>
      </c>
      <c r="BF82" s="9" t="e">
        <f>VLOOKUP(H82,#REF!,31,0)</f>
        <v>#REF!</v>
      </c>
      <c r="BG82" s="9" t="e">
        <f>VLOOKUP(H82,#REF!,32,0)</f>
        <v>#REF!</v>
      </c>
      <c r="BH82" s="9" t="e">
        <f>VLOOKUP(H82,#REF!,33,0)</f>
        <v>#REF!</v>
      </c>
      <c r="BI82" s="9" t="e">
        <f>VLOOKUP(H82,#REF!,34,0)</f>
        <v>#REF!</v>
      </c>
      <c r="BJ82" s="9" t="e">
        <f>VLOOKUP(H82,#REF!,36,0)</f>
        <v>#REF!</v>
      </c>
      <c r="BK82" s="9" t="e">
        <f>VLOOKUP(H82,#REF!,37,0)</f>
        <v>#REF!</v>
      </c>
      <c r="BL82" s="22" t="e">
        <f>VLOOKUP(H82,#REF!,44,0)</f>
        <v>#REF!</v>
      </c>
      <c r="BM82" s="22" t="e">
        <f>VLOOKUP(H82,#REF!,45,0)</f>
        <v>#REF!</v>
      </c>
      <c r="BN82" s="22" t="e">
        <f>VLOOKUP(H82,#REF!,46,0)</f>
        <v>#REF!</v>
      </c>
      <c r="BO82" s="22" t="e">
        <f>VLOOKUP(H82,#REF!,47,0)</f>
        <v>#REF!</v>
      </c>
      <c r="BP82" s="22" t="e">
        <f>VLOOKUP(H82,#REF!,48,0)</f>
        <v>#REF!</v>
      </c>
      <c r="BQ82" s="9"/>
      <c r="BR82" s="9"/>
      <c r="BS82" s="9"/>
    </row>
    <row r="83" spans="1:71" ht="14.5" x14ac:dyDescent="0.35">
      <c r="A83" s="16" t="s">
        <v>10556</v>
      </c>
      <c r="B83" s="16" t="s">
        <v>10556</v>
      </c>
      <c r="C83" s="16" t="s">
        <v>10557</v>
      </c>
      <c r="D83" s="7" t="s">
        <v>1921</v>
      </c>
      <c r="E83" s="4" t="s">
        <v>150</v>
      </c>
      <c r="F83" s="4">
        <v>301892</v>
      </c>
      <c r="G83" s="4" t="s">
        <v>10568</v>
      </c>
      <c r="H83" s="53">
        <v>301892</v>
      </c>
      <c r="I83" s="4" t="s">
        <v>10568</v>
      </c>
      <c r="J83" s="7" t="s">
        <v>10535</v>
      </c>
      <c r="K83" s="4" t="s">
        <v>77</v>
      </c>
      <c r="L83" s="4">
        <v>5</v>
      </c>
      <c r="M83" s="4" t="s">
        <v>773</v>
      </c>
      <c r="N83" s="4">
        <v>15</v>
      </c>
      <c r="O83" s="4" t="s">
        <v>10569</v>
      </c>
      <c r="P83" s="26" t="s">
        <v>9757</v>
      </c>
      <c r="Q83" s="8" t="s">
        <v>10474</v>
      </c>
      <c r="R83" s="9" t="s">
        <v>10474</v>
      </c>
      <c r="S83" s="17"/>
      <c r="T83" s="17" t="s">
        <v>10474</v>
      </c>
      <c r="U83" s="9"/>
      <c r="V83" s="18" t="s">
        <v>10562</v>
      </c>
      <c r="W83" s="18" t="str">
        <f>IFERROR(VLOOKUP(H83,'IT PEI'!$X$2:$X$5647,1,0),"...")</f>
        <v>...</v>
      </c>
      <c r="X83" s="19" t="str">
        <f>_xlfn.XLOOKUP(H83,'IT PEI'!X$2:X$5647,'IT PEI'!E$2:E$5647,"...",2,-1)</f>
        <v>...</v>
      </c>
      <c r="Y83" s="19" t="str">
        <f>_xlfn.XLOOKUP(H83,'IT PEI'!X$2:X$5647,'IT PEI'!G$2:G$5647,"...",2,-1)</f>
        <v>...</v>
      </c>
      <c r="Z83" s="19" t="str">
        <f>_xlfn.XLOOKUP(H83,'IT PEI'!X$2:X$5647,'IT PEI'!F$2:F$5647,"...",2,-1)</f>
        <v>...</v>
      </c>
      <c r="AA83" s="19" t="str">
        <f>_xlfn.XLOOKUP(H83,'IT PEI'!X$2:X$5647,'IT PEI'!H$2:H$5647,"...",2,-1)</f>
        <v>...</v>
      </c>
      <c r="AB83" s="19" t="str">
        <f>_xlfn.XLOOKUP(H83,'IT PEI'!X$2:X$5647,'IT PEI'!O$2:O$5647,"...",2,-1)</f>
        <v>...</v>
      </c>
      <c r="AC83" s="20" t="str">
        <f>_xlfn.XLOOKUP(H83,'IT PEI'!X$2:X$5647,'IT PEI'!P$2:P$5647,"...",2,-1)</f>
        <v>...</v>
      </c>
      <c r="AD83" s="19" t="str">
        <f>_xlfn.XLOOKUP(H83,'IT PEI'!X$2:X$5647,'IT PEI'!Q$2:Q$5647,"...",2,-1)</f>
        <v>...</v>
      </c>
      <c r="AE83" s="19" t="str">
        <f t="shared" si="6"/>
        <v>No</v>
      </c>
      <c r="AF83" s="18">
        <f t="shared" si="7"/>
        <v>0</v>
      </c>
      <c r="AG83" s="18">
        <f t="shared" si="8"/>
        <v>1</v>
      </c>
      <c r="AH83" s="18">
        <f t="shared" si="9"/>
        <v>0</v>
      </c>
      <c r="AI83" s="19" t="s">
        <v>10475</v>
      </c>
      <c r="AJ83" s="13" t="s">
        <v>10570</v>
      </c>
      <c r="AK83" s="29" t="s">
        <v>10571</v>
      </c>
      <c r="AL83" s="19" t="str">
        <f>IFERROR(VLOOKUP(tbl_ues[[#This Row],[Id_UE]],'[1]Directorio v.02'!$H$3:$U$3089,11,FALSE),"")</f>
        <v>Milagros Rodas Buleje</v>
      </c>
      <c r="AM83" s="19" t="str">
        <f>IFERROR(VLOOKUP(tbl_ues[[#This Row],[Id_UE]],'[1]Directorio v.02'!$H$3:$U$3089,12,FALSE),"")</f>
        <v>Responsable de planeamiento</v>
      </c>
      <c r="AN83" s="52">
        <f>IFERROR(VLOOKUP(tbl_ues[[#This Row],[Id_UE]],'[1]Directorio v.02'!$H$3:$U$3089,13,FALSE),"")</f>
        <v>927037646</v>
      </c>
      <c r="AO83" s="19" t="str">
        <f>IFERROR(VLOOKUP(tbl_ues[[#This Row],[Id_UE]],'[1]Directorio v.02'!$H$3:$U$3089,14,FALSE),"")</f>
        <v>miliro_28@hotmail.com</v>
      </c>
      <c r="AP83" s="21" t="e">
        <f>VLOOKUP(H83,#REF!,7,0)</f>
        <v>#REF!</v>
      </c>
      <c r="AQ83" s="9" t="e">
        <f>VLOOKUP(H83,#REF!,9,0)</f>
        <v>#REF!</v>
      </c>
      <c r="AR83" s="9" t="e">
        <f>VLOOKUP(H83,#REF!,15,0)</f>
        <v>#REF!</v>
      </c>
      <c r="AS83" s="9" t="e">
        <f>VLOOKUP(H83,#REF!,16,0)</f>
        <v>#REF!</v>
      </c>
      <c r="AT83" s="9" t="e">
        <f>VLOOKUP(H83,#REF!,17,0)</f>
        <v>#REF!</v>
      </c>
      <c r="AU83" s="9" t="e">
        <f>VLOOKUP(H83,#REF!,18,0)</f>
        <v>#REF!</v>
      </c>
      <c r="AV83" s="9" t="e">
        <f>VLOOKUP(H83,#REF!,19,0)</f>
        <v>#REF!</v>
      </c>
      <c r="AW83" s="9" t="e">
        <f>VLOOKUP(H83,#REF!,20,0)</f>
        <v>#REF!</v>
      </c>
      <c r="AX83" s="9" t="e">
        <f>VLOOKUP(H83,#REF!,22,0)</f>
        <v>#REF!</v>
      </c>
      <c r="AY83" s="9" t="e">
        <f>VLOOKUP(H83,#REF!,23,0)</f>
        <v>#REF!</v>
      </c>
      <c r="AZ83" s="9" t="e">
        <f>VLOOKUP(H83,#REF!,24,0)</f>
        <v>#REF!</v>
      </c>
      <c r="BA83" s="9" t="e">
        <f>VLOOKUP(H83,#REF!,25,0)</f>
        <v>#REF!</v>
      </c>
      <c r="BB83" s="9" t="e">
        <f>VLOOKUP(H83,#REF!,26,0)</f>
        <v>#REF!</v>
      </c>
      <c r="BC83" s="9" t="e">
        <f>VLOOKUP(H83,#REF!,27,0)</f>
        <v>#REF!</v>
      </c>
      <c r="BD83" s="9" t="e">
        <f>VLOOKUP(H83,#REF!,29,0)</f>
        <v>#REF!</v>
      </c>
      <c r="BE83" s="9" t="e">
        <f>VLOOKUP(H83,#REF!,30,0)</f>
        <v>#REF!</v>
      </c>
      <c r="BF83" s="9" t="e">
        <f>VLOOKUP(H83,#REF!,31,0)</f>
        <v>#REF!</v>
      </c>
      <c r="BG83" s="9" t="e">
        <f>VLOOKUP(H83,#REF!,32,0)</f>
        <v>#REF!</v>
      </c>
      <c r="BH83" s="9" t="e">
        <f>VLOOKUP(H83,#REF!,33,0)</f>
        <v>#REF!</v>
      </c>
      <c r="BI83" s="9" t="e">
        <f>VLOOKUP(H83,#REF!,34,0)</f>
        <v>#REF!</v>
      </c>
      <c r="BJ83" s="9" t="e">
        <f>VLOOKUP(H83,#REF!,36,0)</f>
        <v>#REF!</v>
      </c>
      <c r="BK83" s="9" t="e">
        <f>VLOOKUP(H83,#REF!,37,0)</f>
        <v>#REF!</v>
      </c>
      <c r="BL83" s="22" t="e">
        <f>VLOOKUP(H83,#REF!,44,0)</f>
        <v>#REF!</v>
      </c>
      <c r="BM83" s="22" t="e">
        <f>VLOOKUP(H83,#REF!,45,0)</f>
        <v>#REF!</v>
      </c>
      <c r="BN83" s="22" t="e">
        <f>VLOOKUP(H83,#REF!,46,0)</f>
        <v>#REF!</v>
      </c>
      <c r="BO83" s="22" t="e">
        <f>VLOOKUP(H83,#REF!,47,0)</f>
        <v>#REF!</v>
      </c>
      <c r="BP83" s="22" t="e">
        <f>VLOOKUP(H83,#REF!,48,0)</f>
        <v>#REF!</v>
      </c>
      <c r="BQ83" s="9"/>
      <c r="BR83" s="9"/>
      <c r="BS83" s="9"/>
    </row>
    <row r="84" spans="1:71" ht="14.5" x14ac:dyDescent="0.35">
      <c r="A84" s="16" t="s">
        <v>10556</v>
      </c>
      <c r="B84" s="16" t="s">
        <v>10556</v>
      </c>
      <c r="C84" s="16" t="s">
        <v>10557</v>
      </c>
      <c r="D84" s="7" t="s">
        <v>1921</v>
      </c>
      <c r="E84" s="4" t="s">
        <v>150</v>
      </c>
      <c r="F84" s="4">
        <v>301891</v>
      </c>
      <c r="G84" s="4" t="s">
        <v>10572</v>
      </c>
      <c r="H84" s="53">
        <v>301891</v>
      </c>
      <c r="I84" s="4" t="s">
        <v>10572</v>
      </c>
      <c r="J84" s="7" t="s">
        <v>10535</v>
      </c>
      <c r="K84" s="4" t="s">
        <v>77</v>
      </c>
      <c r="L84" s="4">
        <v>5</v>
      </c>
      <c r="M84" s="4" t="s">
        <v>773</v>
      </c>
      <c r="N84" s="4">
        <v>14</v>
      </c>
      <c r="O84" s="4" t="s">
        <v>10573</v>
      </c>
      <c r="P84" s="26" t="s">
        <v>9757</v>
      </c>
      <c r="Q84" s="8" t="s">
        <v>10474</v>
      </c>
      <c r="R84" s="9" t="s">
        <v>10474</v>
      </c>
      <c r="S84" s="17"/>
      <c r="T84" s="17" t="s">
        <v>10474</v>
      </c>
      <c r="U84" s="9"/>
      <c r="V84" s="18" t="s">
        <v>10562</v>
      </c>
      <c r="W84" s="18" t="str">
        <f>IFERROR(VLOOKUP(H84,'IT PEI'!$X$2:$X$5647,1,0),"...")</f>
        <v>...</v>
      </c>
      <c r="X84" s="19" t="str">
        <f>_xlfn.XLOOKUP(H84,'IT PEI'!X$2:X$5647,'IT PEI'!E$2:E$5647,"...",2,-1)</f>
        <v>...</v>
      </c>
      <c r="Y84" s="19" t="str">
        <f>_xlfn.XLOOKUP(H84,'IT PEI'!X$2:X$5647,'IT PEI'!G$2:G$5647,"...",2,-1)</f>
        <v>...</v>
      </c>
      <c r="Z84" s="19" t="str">
        <f>_xlfn.XLOOKUP(H84,'IT PEI'!X$2:X$5647,'IT PEI'!F$2:F$5647,"...",2,-1)</f>
        <v>...</v>
      </c>
      <c r="AA84" s="19" t="str">
        <f>_xlfn.XLOOKUP(H84,'IT PEI'!X$2:X$5647,'IT PEI'!H$2:H$5647,"...",2,-1)</f>
        <v>...</v>
      </c>
      <c r="AB84" s="19" t="str">
        <f>_xlfn.XLOOKUP(H84,'IT PEI'!X$2:X$5647,'IT PEI'!O$2:O$5647,"...",2,-1)</f>
        <v>...</v>
      </c>
      <c r="AC84" s="20" t="str">
        <f>_xlfn.XLOOKUP(H84,'IT PEI'!X$2:X$5647,'IT PEI'!P$2:P$5647,"...",2,-1)</f>
        <v>...</v>
      </c>
      <c r="AD84" s="19" t="str">
        <f>_xlfn.XLOOKUP(H84,'IT PEI'!X$2:X$5647,'IT PEI'!Q$2:Q$5647,"...",2,-1)</f>
        <v>...</v>
      </c>
      <c r="AE84" s="19" t="str">
        <f t="shared" si="6"/>
        <v>No</v>
      </c>
      <c r="AF84" s="18">
        <f t="shared" si="7"/>
        <v>0</v>
      </c>
      <c r="AG84" s="18">
        <f t="shared" si="8"/>
        <v>1</v>
      </c>
      <c r="AH84" s="18">
        <f t="shared" si="9"/>
        <v>0</v>
      </c>
      <c r="AI84" s="19" t="s">
        <v>10475</v>
      </c>
      <c r="AJ84" s="13" t="s">
        <v>10570</v>
      </c>
      <c r="AK84" s="29" t="s">
        <v>10571</v>
      </c>
      <c r="AL84" s="19" t="str">
        <f>IFERROR(VLOOKUP(tbl_ues[[#This Row],[Id_UE]],'[1]Directorio v.02'!$H$3:$U$3089,11,FALSE),"")</f>
        <v>Renan De La Cruz Medina</v>
      </c>
      <c r="AM84" s="19" t="str">
        <f>IFERROR(VLOOKUP(tbl_ues[[#This Row],[Id_UE]],'[1]Directorio v.02'!$H$3:$U$3089,12,FALSE),"")</f>
        <v>Responsable de planeamiento</v>
      </c>
      <c r="AN84" s="52">
        <f>IFERROR(VLOOKUP(tbl_ues[[#This Row],[Id_UE]],'[1]Directorio v.02'!$H$3:$U$3089,13,FALSE),"")</f>
        <v>988443377</v>
      </c>
      <c r="AO84" s="19" t="str">
        <f>IFERROR(VLOOKUP(tbl_ues[[#This Row],[Id_UE]],'[1]Directorio v.02'!$H$3:$U$3089,14,FALSE),"")</f>
        <v>renan.delacruz.m@gmail.com</v>
      </c>
      <c r="AP84" s="21" t="e">
        <f>VLOOKUP(H84,#REF!,7,0)</f>
        <v>#REF!</v>
      </c>
      <c r="AQ84" s="9" t="e">
        <f>VLOOKUP(H84,#REF!,9,0)</f>
        <v>#REF!</v>
      </c>
      <c r="AR84" s="9" t="e">
        <f>VLOOKUP(H84,#REF!,15,0)</f>
        <v>#REF!</v>
      </c>
      <c r="AS84" s="9" t="e">
        <f>VLOOKUP(H84,#REF!,16,0)</f>
        <v>#REF!</v>
      </c>
      <c r="AT84" s="9" t="e">
        <f>VLOOKUP(H84,#REF!,17,0)</f>
        <v>#REF!</v>
      </c>
      <c r="AU84" s="9" t="e">
        <f>VLOOKUP(H84,#REF!,18,0)</f>
        <v>#REF!</v>
      </c>
      <c r="AV84" s="9" t="e">
        <f>VLOOKUP(H84,#REF!,19,0)</f>
        <v>#REF!</v>
      </c>
      <c r="AW84" s="9" t="e">
        <f>VLOOKUP(H84,#REF!,20,0)</f>
        <v>#REF!</v>
      </c>
      <c r="AX84" s="9" t="e">
        <f>VLOOKUP(H84,#REF!,22,0)</f>
        <v>#REF!</v>
      </c>
      <c r="AY84" s="9" t="e">
        <f>VLOOKUP(H84,#REF!,23,0)</f>
        <v>#REF!</v>
      </c>
      <c r="AZ84" s="9" t="e">
        <f>VLOOKUP(H84,#REF!,24,0)</f>
        <v>#REF!</v>
      </c>
      <c r="BA84" s="9" t="e">
        <f>VLOOKUP(H84,#REF!,25,0)</f>
        <v>#REF!</v>
      </c>
      <c r="BB84" s="9" t="e">
        <f>VLOOKUP(H84,#REF!,26,0)</f>
        <v>#REF!</v>
      </c>
      <c r="BC84" s="9" t="e">
        <f>VLOOKUP(H84,#REF!,27,0)</f>
        <v>#REF!</v>
      </c>
      <c r="BD84" s="9" t="e">
        <f>VLOOKUP(H84,#REF!,29,0)</f>
        <v>#REF!</v>
      </c>
      <c r="BE84" s="9" t="e">
        <f>VLOOKUP(H84,#REF!,30,0)</f>
        <v>#REF!</v>
      </c>
      <c r="BF84" s="9" t="e">
        <f>VLOOKUP(H84,#REF!,31,0)</f>
        <v>#REF!</v>
      </c>
      <c r="BG84" s="9" t="e">
        <f>VLOOKUP(H84,#REF!,32,0)</f>
        <v>#REF!</v>
      </c>
      <c r="BH84" s="9" t="e">
        <f>VLOOKUP(H84,#REF!,33,0)</f>
        <v>#REF!</v>
      </c>
      <c r="BI84" s="9" t="e">
        <f>VLOOKUP(H84,#REF!,34,0)</f>
        <v>#REF!</v>
      </c>
      <c r="BJ84" s="9" t="e">
        <f>VLOOKUP(H84,#REF!,36,0)</f>
        <v>#REF!</v>
      </c>
      <c r="BK84" s="9" t="e">
        <f>VLOOKUP(H84,#REF!,37,0)</f>
        <v>#REF!</v>
      </c>
      <c r="BL84" s="22" t="e">
        <f>VLOOKUP(H84,#REF!,44,0)</f>
        <v>#REF!</v>
      </c>
      <c r="BM84" s="22" t="e">
        <f>VLOOKUP(H84,#REF!,45,0)</f>
        <v>#REF!</v>
      </c>
      <c r="BN84" s="22" t="e">
        <f>VLOOKUP(H84,#REF!,46,0)</f>
        <v>#REF!</v>
      </c>
      <c r="BO84" s="22" t="e">
        <f>VLOOKUP(H84,#REF!,47,0)</f>
        <v>#REF!</v>
      </c>
      <c r="BP84" s="22" t="e">
        <f>VLOOKUP(H84,#REF!,48,0)</f>
        <v>#REF!</v>
      </c>
      <c r="BQ84" s="9"/>
      <c r="BR84" s="9"/>
      <c r="BS84" s="9"/>
    </row>
    <row r="85" spans="1:71" ht="14.5" x14ac:dyDescent="0.35">
      <c r="A85" s="16" t="s">
        <v>10556</v>
      </c>
      <c r="B85" s="16" t="s">
        <v>10556</v>
      </c>
      <c r="C85" s="16" t="s">
        <v>10557</v>
      </c>
      <c r="D85" s="7" t="s">
        <v>1921</v>
      </c>
      <c r="E85" s="4" t="s">
        <v>150</v>
      </c>
      <c r="F85" s="4">
        <v>301890</v>
      </c>
      <c r="G85" s="4" t="s">
        <v>5133</v>
      </c>
      <c r="H85" s="53">
        <v>301890</v>
      </c>
      <c r="I85" s="4" t="s">
        <v>5133</v>
      </c>
      <c r="J85" s="7" t="s">
        <v>10535</v>
      </c>
      <c r="K85" s="4" t="s">
        <v>77</v>
      </c>
      <c r="L85" s="4">
        <v>5</v>
      </c>
      <c r="M85" s="4" t="s">
        <v>773</v>
      </c>
      <c r="N85" s="4">
        <v>13</v>
      </c>
      <c r="O85" s="4" t="s">
        <v>5134</v>
      </c>
      <c r="P85" s="26" t="s">
        <v>9758</v>
      </c>
      <c r="Q85" s="8" t="s">
        <v>10474</v>
      </c>
      <c r="R85" s="9" t="s">
        <v>10474</v>
      </c>
      <c r="S85" s="17"/>
      <c r="T85" s="17" t="s">
        <v>10474</v>
      </c>
      <c r="U85" s="9"/>
      <c r="V85" s="18" t="s">
        <v>10562</v>
      </c>
      <c r="W85" s="18">
        <f>IFERROR(VLOOKUP(H85,'IT PEI'!$X$2:$X$5647,1,0),"...")</f>
        <v>301890</v>
      </c>
      <c r="X85" s="19" t="str">
        <f>_xlfn.XLOOKUP(H85,'IT PEI'!X$2:X$5647,'IT PEI'!E$2:E$5647,"...",2,-1)</f>
        <v>2026-2030</v>
      </c>
      <c r="Y85" s="19" t="str">
        <f>_xlfn.XLOOKUP(H85,'IT PEI'!X$2:X$5647,'IT PEI'!G$2:G$5647,"...",2,-1)</f>
        <v>FORMULADO</v>
      </c>
      <c r="Z85" s="19" t="str">
        <f>_xlfn.XLOOKUP(H85,'IT PEI'!X$2:X$5647,'IT PEI'!F$2:F$5647,"...",2,-1)</f>
        <v>SI</v>
      </c>
      <c r="AA85" s="19" t="str">
        <f>_xlfn.XLOOKUP(H85,'IT PEI'!X$2:X$5647,'IT PEI'!H$2:H$5647,"...",2,-1)</f>
        <v>EMITIDO</v>
      </c>
      <c r="AB85" s="19" t="str">
        <f>_xlfn.XLOOKUP(H85,'IT PEI'!X$2:X$5647,'IT PEI'!O$2:O$5647,"...",2,-1)</f>
        <v>2026-0002082</v>
      </c>
      <c r="AC85" s="20">
        <f>_xlfn.XLOOKUP(H85,'IT PEI'!X$2:X$5647,'IT PEI'!P$2:P$5647,"...",2,-1)</f>
        <v>46163</v>
      </c>
      <c r="AD85" s="19" t="str">
        <f>_xlfn.XLOOKUP(H85,'IT PEI'!X$2:X$5647,'IT PEI'!Q$2:Q$5647,"...",2,-1)</f>
        <v>000353-2026-CEPLAN-DNCPPEI</v>
      </c>
      <c r="AE85" s="19" t="str">
        <f t="shared" si="6"/>
        <v>SI</v>
      </c>
      <c r="AF85" s="18">
        <f t="shared" si="7"/>
        <v>1</v>
      </c>
      <c r="AG85" s="18">
        <f t="shared" si="8"/>
        <v>0</v>
      </c>
      <c r="AH85" s="18">
        <f t="shared" si="9"/>
        <v>0</v>
      </c>
      <c r="AI85" s="19" t="s">
        <v>10475</v>
      </c>
      <c r="AJ85" s="13" t="s">
        <v>10570</v>
      </c>
      <c r="AK85" s="29" t="s">
        <v>10571</v>
      </c>
      <c r="AL85" s="19" t="str">
        <f>IFERROR(VLOOKUP(tbl_ues[[#This Row],[Id_UE]],'[1]Directorio v.02'!$H$3:$U$3089,11,FALSE),"")</f>
        <v xml:space="preserve"> YENNI SILVIA HUAMAN LAGOS</v>
      </c>
      <c r="AM85" s="19" t="str">
        <f>IFERROR(VLOOKUP(tbl_ues[[#This Row],[Id_UE]],'[1]Directorio v.02'!$H$3:$U$3089,12,FALSE),"")</f>
        <v>RESPONSABLE DE LA OFICINA DE PLANIFICACIÓN Y PRESUPUESTO</v>
      </c>
      <c r="AN85" s="52">
        <f>IFERROR(VLOOKUP(tbl_ues[[#This Row],[Id_UE]],'[1]Directorio v.02'!$H$3:$U$3089,13,FALSE),"")</f>
        <v>973889853</v>
      </c>
      <c r="AO85" s="19" t="str">
        <f>IFERROR(VLOOKUP(tbl_ues[[#This Row],[Id_UE]],'[1]Directorio v.02'!$H$3:$U$3089,14,FALSE),"")</f>
        <v>md.r.magdalena2026@gmail.com</v>
      </c>
      <c r="AP85" s="21" t="e">
        <f>VLOOKUP(H85,#REF!,7,0)</f>
        <v>#REF!</v>
      </c>
      <c r="AQ85" s="9" t="e">
        <f>VLOOKUP(H85,#REF!,9,0)</f>
        <v>#REF!</v>
      </c>
      <c r="AR85" s="9" t="e">
        <f>VLOOKUP(H85,#REF!,15,0)</f>
        <v>#REF!</v>
      </c>
      <c r="AS85" s="9" t="e">
        <f>VLOOKUP(H85,#REF!,16,0)</f>
        <v>#REF!</v>
      </c>
      <c r="AT85" s="9" t="e">
        <f>VLOOKUP(H85,#REF!,17,0)</f>
        <v>#REF!</v>
      </c>
      <c r="AU85" s="9" t="e">
        <f>VLOOKUP(H85,#REF!,18,0)</f>
        <v>#REF!</v>
      </c>
      <c r="AV85" s="9" t="e">
        <f>VLOOKUP(H85,#REF!,19,0)</f>
        <v>#REF!</v>
      </c>
      <c r="AW85" s="9" t="e">
        <f>VLOOKUP(H85,#REF!,20,0)</f>
        <v>#REF!</v>
      </c>
      <c r="AX85" s="9" t="e">
        <f>VLOOKUP(H85,#REF!,22,0)</f>
        <v>#REF!</v>
      </c>
      <c r="AY85" s="9" t="e">
        <f>VLOOKUP(H85,#REF!,23,0)</f>
        <v>#REF!</v>
      </c>
      <c r="AZ85" s="9" t="e">
        <f>VLOOKUP(H85,#REF!,24,0)</f>
        <v>#REF!</v>
      </c>
      <c r="BA85" s="9" t="e">
        <f>VLOOKUP(H85,#REF!,25,0)</f>
        <v>#REF!</v>
      </c>
      <c r="BB85" s="9" t="e">
        <f>VLOOKUP(H85,#REF!,26,0)</f>
        <v>#REF!</v>
      </c>
      <c r="BC85" s="9" t="e">
        <f>VLOOKUP(H85,#REF!,27,0)</f>
        <v>#REF!</v>
      </c>
      <c r="BD85" s="9" t="e">
        <f>VLOOKUP(H85,#REF!,29,0)</f>
        <v>#REF!</v>
      </c>
      <c r="BE85" s="9" t="e">
        <f>VLOOKUP(H85,#REF!,30,0)</f>
        <v>#REF!</v>
      </c>
      <c r="BF85" s="9" t="e">
        <f>VLOOKUP(H85,#REF!,31,0)</f>
        <v>#REF!</v>
      </c>
      <c r="BG85" s="9" t="e">
        <f>VLOOKUP(H85,#REF!,32,0)</f>
        <v>#REF!</v>
      </c>
      <c r="BH85" s="9" t="e">
        <f>VLOOKUP(H85,#REF!,33,0)</f>
        <v>#REF!</v>
      </c>
      <c r="BI85" s="9" t="e">
        <f>VLOOKUP(H85,#REF!,34,0)</f>
        <v>#REF!</v>
      </c>
      <c r="BJ85" s="9" t="e">
        <f>VLOOKUP(H85,#REF!,36,0)</f>
        <v>#REF!</v>
      </c>
      <c r="BK85" s="9" t="e">
        <f>VLOOKUP(H85,#REF!,37,0)</f>
        <v>#REF!</v>
      </c>
      <c r="BL85" s="22" t="e">
        <f>VLOOKUP(H85,#REF!,44,0)</f>
        <v>#REF!</v>
      </c>
      <c r="BM85" s="22" t="e">
        <f>VLOOKUP(H85,#REF!,45,0)</f>
        <v>#REF!</v>
      </c>
      <c r="BN85" s="22" t="e">
        <f>VLOOKUP(H85,#REF!,46,0)</f>
        <v>#REF!</v>
      </c>
      <c r="BO85" s="22" t="e">
        <f>VLOOKUP(H85,#REF!,47,0)</f>
        <v>#REF!</v>
      </c>
      <c r="BP85" s="22" t="e">
        <f>VLOOKUP(H85,#REF!,48,0)</f>
        <v>#REF!</v>
      </c>
      <c r="BQ85" s="9"/>
      <c r="BR85" s="9"/>
      <c r="BS85" s="9"/>
    </row>
    <row r="86" spans="1:71" ht="14.5" x14ac:dyDescent="0.35">
      <c r="A86" s="16" t="s">
        <v>10556</v>
      </c>
      <c r="B86" s="16" t="s">
        <v>10556</v>
      </c>
      <c r="C86" s="16" t="s">
        <v>10557</v>
      </c>
      <c r="D86" s="7" t="s">
        <v>1921</v>
      </c>
      <c r="E86" s="4" t="s">
        <v>150</v>
      </c>
      <c r="F86" s="4">
        <v>301889</v>
      </c>
      <c r="G86" s="4" t="s">
        <v>9640</v>
      </c>
      <c r="H86" s="53">
        <v>301889</v>
      </c>
      <c r="I86" s="4" t="s">
        <v>9640</v>
      </c>
      <c r="J86" s="7" t="s">
        <v>10535</v>
      </c>
      <c r="K86" s="4" t="s">
        <v>77</v>
      </c>
      <c r="L86" s="4">
        <v>5</v>
      </c>
      <c r="M86" s="4" t="s">
        <v>773</v>
      </c>
      <c r="N86" s="4">
        <v>12</v>
      </c>
      <c r="O86" s="4" t="s">
        <v>9641</v>
      </c>
      <c r="P86" s="26" t="s">
        <v>9757</v>
      </c>
      <c r="Q86" s="8" t="s">
        <v>10474</v>
      </c>
      <c r="R86" s="9" t="s">
        <v>10474</v>
      </c>
      <c r="S86" s="17"/>
      <c r="T86" s="17" t="s">
        <v>10474</v>
      </c>
      <c r="U86" s="9"/>
      <c r="V86" s="18" t="s">
        <v>10562</v>
      </c>
      <c r="W86" s="18">
        <f>IFERROR(VLOOKUP(H86,'IT PEI'!$X$2:$X$5647,1,0),"...")</f>
        <v>301889</v>
      </c>
      <c r="X86" s="19" t="str">
        <f>_xlfn.XLOOKUP(H86,'IT PEI'!X$2:X$5647,'IT PEI'!E$2:E$5647,"...",2,-1)</f>
        <v>2026-2030</v>
      </c>
      <c r="Y86" s="19" t="str">
        <f>_xlfn.XLOOKUP(H86,'IT PEI'!X$2:X$5647,'IT PEI'!G$2:G$5647,"...",2,-1)</f>
        <v>FORMULADO</v>
      </c>
      <c r="Z86" s="19" t="str">
        <f>_xlfn.XLOOKUP(H86,'IT PEI'!X$2:X$5647,'IT PEI'!F$2:F$5647,"...",2,-1)</f>
        <v>SI</v>
      </c>
      <c r="AA86" s="19" t="str">
        <f>_xlfn.XLOOKUP(H86,'IT PEI'!X$2:X$5647,'IT PEI'!H$2:H$5647,"...",2,-1)</f>
        <v>EMITIDO</v>
      </c>
      <c r="AB86" s="19" t="str">
        <f>_xlfn.XLOOKUP(H86,'IT PEI'!X$2:X$5647,'IT PEI'!O$2:O$5647,"...",2,-1)</f>
        <v>2026-0001416</v>
      </c>
      <c r="AC86" s="20">
        <f>_xlfn.XLOOKUP(H86,'IT PEI'!X$2:X$5647,'IT PEI'!P$2:P$5647,"...",2,-1)</f>
        <v>46120</v>
      </c>
      <c r="AD86" s="19" t="str">
        <f>_xlfn.XLOOKUP(H86,'IT PEI'!X$2:X$5647,'IT PEI'!Q$2:Q$5647,"...",2,-1)</f>
        <v xml:space="preserve">000251-2026-CEPLAN-DNCPPEI </v>
      </c>
      <c r="AE86" s="19" t="str">
        <f t="shared" si="6"/>
        <v>SI</v>
      </c>
      <c r="AF86" s="18">
        <f t="shared" si="7"/>
        <v>1</v>
      </c>
      <c r="AG86" s="18">
        <f t="shared" si="8"/>
        <v>0</v>
      </c>
      <c r="AH86" s="18">
        <f t="shared" si="9"/>
        <v>0</v>
      </c>
      <c r="AI86" s="19" t="s">
        <v>10475</v>
      </c>
      <c r="AJ86" s="13" t="s">
        <v>10570</v>
      </c>
      <c r="AK86" s="29" t="s">
        <v>10571</v>
      </c>
      <c r="AL86" s="19" t="str">
        <f>IFERROR(VLOOKUP(tbl_ues[[#This Row],[Id_UE]],'[1]Directorio v.02'!$H$3:$U$3089,11,FALSE),"")</f>
        <v>TEOFANES QUISPE POZO</v>
      </c>
      <c r="AM86" s="19" t="str">
        <f>IFERROR(VLOOKUP(tbl_ues[[#This Row],[Id_UE]],'[1]Directorio v.02'!$H$3:$U$3089,12,FALSE),"")</f>
        <v>Responsable de Planeamiento</v>
      </c>
      <c r="AN86" s="52">
        <f>IFERROR(VLOOKUP(tbl_ues[[#This Row],[Id_UE]],'[1]Directorio v.02'!$H$3:$U$3089,13,FALSE),"")</f>
        <v>943896793</v>
      </c>
      <c r="AO86" s="19" t="str">
        <f>IFERROR(VLOOKUP(tbl_ues[[#This Row],[Id_UE]],'[1]Directorio v.02'!$H$3:$U$3089,14,FALSE),"")</f>
        <v>jrteofanes9@gmail.com</v>
      </c>
      <c r="AP86" s="21" t="e">
        <f>VLOOKUP(H86,#REF!,7,0)</f>
        <v>#REF!</v>
      </c>
      <c r="AQ86" s="9" t="e">
        <f>VLOOKUP(H86,#REF!,9,0)</f>
        <v>#REF!</v>
      </c>
      <c r="AR86" s="9" t="e">
        <f>VLOOKUP(H86,#REF!,15,0)</f>
        <v>#REF!</v>
      </c>
      <c r="AS86" s="9" t="e">
        <f>VLOOKUP(H86,#REF!,16,0)</f>
        <v>#REF!</v>
      </c>
      <c r="AT86" s="9" t="e">
        <f>VLOOKUP(H86,#REF!,17,0)</f>
        <v>#REF!</v>
      </c>
      <c r="AU86" s="9" t="e">
        <f>VLOOKUP(H86,#REF!,18,0)</f>
        <v>#REF!</v>
      </c>
      <c r="AV86" s="9" t="e">
        <f>VLOOKUP(H86,#REF!,19,0)</f>
        <v>#REF!</v>
      </c>
      <c r="AW86" s="9" t="e">
        <f>VLOOKUP(H86,#REF!,20,0)</f>
        <v>#REF!</v>
      </c>
      <c r="AX86" s="9" t="e">
        <f>VLOOKUP(H86,#REF!,22,0)</f>
        <v>#REF!</v>
      </c>
      <c r="AY86" s="9" t="e">
        <f>VLOOKUP(H86,#REF!,23,0)</f>
        <v>#REF!</v>
      </c>
      <c r="AZ86" s="9" t="e">
        <f>VLOOKUP(H86,#REF!,24,0)</f>
        <v>#REF!</v>
      </c>
      <c r="BA86" s="9" t="e">
        <f>VLOOKUP(H86,#REF!,25,0)</f>
        <v>#REF!</v>
      </c>
      <c r="BB86" s="9" t="e">
        <f>VLOOKUP(H86,#REF!,26,0)</f>
        <v>#REF!</v>
      </c>
      <c r="BC86" s="9" t="e">
        <f>VLOOKUP(H86,#REF!,27,0)</f>
        <v>#REF!</v>
      </c>
      <c r="BD86" s="9" t="e">
        <f>VLOOKUP(H86,#REF!,29,0)</f>
        <v>#REF!</v>
      </c>
      <c r="BE86" s="9" t="e">
        <f>VLOOKUP(H86,#REF!,30,0)</f>
        <v>#REF!</v>
      </c>
      <c r="BF86" s="9" t="e">
        <f>VLOOKUP(H86,#REF!,31,0)</f>
        <v>#REF!</v>
      </c>
      <c r="BG86" s="9" t="e">
        <f>VLOOKUP(H86,#REF!,32,0)</f>
        <v>#REF!</v>
      </c>
      <c r="BH86" s="9" t="e">
        <f>VLOOKUP(H86,#REF!,33,0)</f>
        <v>#REF!</v>
      </c>
      <c r="BI86" s="9" t="e">
        <f>VLOOKUP(H86,#REF!,34,0)</f>
        <v>#REF!</v>
      </c>
      <c r="BJ86" s="9" t="e">
        <f>VLOOKUP(H86,#REF!,36,0)</f>
        <v>#REF!</v>
      </c>
      <c r="BK86" s="9" t="e">
        <f>VLOOKUP(H86,#REF!,37,0)</f>
        <v>#REF!</v>
      </c>
      <c r="BL86" s="22" t="e">
        <f>VLOOKUP(H86,#REF!,44,0)</f>
        <v>#REF!</v>
      </c>
      <c r="BM86" s="22" t="e">
        <f>VLOOKUP(H86,#REF!,45,0)</f>
        <v>#REF!</v>
      </c>
      <c r="BN86" s="22" t="e">
        <f>VLOOKUP(H86,#REF!,46,0)</f>
        <v>#REF!</v>
      </c>
      <c r="BO86" s="22" t="e">
        <f>VLOOKUP(H86,#REF!,47,0)</f>
        <v>#REF!</v>
      </c>
      <c r="BP86" s="22" t="e">
        <f>VLOOKUP(H86,#REF!,48,0)</f>
        <v>#REF!</v>
      </c>
      <c r="BQ86" s="9"/>
      <c r="BR86" s="9"/>
      <c r="BS86" s="9"/>
    </row>
    <row r="87" spans="1:71" ht="14.5" x14ac:dyDescent="0.35">
      <c r="A87" s="16" t="s">
        <v>10556</v>
      </c>
      <c r="B87" s="16" t="s">
        <v>10556</v>
      </c>
      <c r="C87" s="16" t="s">
        <v>10557</v>
      </c>
      <c r="D87" s="7" t="s">
        <v>1921</v>
      </c>
      <c r="E87" s="4" t="s">
        <v>150</v>
      </c>
      <c r="F87" s="4">
        <v>301888</v>
      </c>
      <c r="G87" s="4" t="s">
        <v>4744</v>
      </c>
      <c r="H87" s="53">
        <v>301888</v>
      </c>
      <c r="I87" s="4" t="s">
        <v>4744</v>
      </c>
      <c r="J87" s="7" t="s">
        <v>10535</v>
      </c>
      <c r="K87" s="4" t="s">
        <v>77</v>
      </c>
      <c r="L87" s="4">
        <v>4</v>
      </c>
      <c r="M87" s="4" t="s">
        <v>770</v>
      </c>
      <c r="N87" s="4">
        <v>13</v>
      </c>
      <c r="O87" s="4" t="s">
        <v>4745</v>
      </c>
      <c r="P87" s="26" t="s">
        <v>9757</v>
      </c>
      <c r="Q87" s="8" t="s">
        <v>10474</v>
      </c>
      <c r="R87" s="9" t="s">
        <v>10474</v>
      </c>
      <c r="S87" s="17"/>
      <c r="T87" s="17" t="s">
        <v>10474</v>
      </c>
      <c r="U87" s="9"/>
      <c r="V87" s="18" t="s">
        <v>10562</v>
      </c>
      <c r="W87" s="18">
        <f>IFERROR(VLOOKUP(H87,'IT PEI'!$X$2:$X$5647,1,0),"...")</f>
        <v>301888</v>
      </c>
      <c r="X87" s="19" t="str">
        <f>_xlfn.XLOOKUP(H87,'IT PEI'!X$2:X$5647,'IT PEI'!E$2:E$5647,"...",2,-1)</f>
        <v>2026-2030</v>
      </c>
      <c r="Y87" s="19" t="str">
        <f>_xlfn.XLOOKUP(H87,'IT PEI'!X$2:X$5647,'IT PEI'!G$2:G$5647,"...",2,-1)</f>
        <v>FORMULADO</v>
      </c>
      <c r="Z87" s="19" t="str">
        <f>_xlfn.XLOOKUP(H87,'IT PEI'!X$2:X$5647,'IT PEI'!F$2:F$5647,"...",2,-1)</f>
        <v>SI</v>
      </c>
      <c r="AA87" s="19" t="str">
        <f>_xlfn.XLOOKUP(H87,'IT PEI'!X$2:X$5647,'IT PEI'!H$2:H$5647,"...",2,-1)</f>
        <v>EN PROCESO</v>
      </c>
      <c r="AB87" s="19">
        <f>_xlfn.XLOOKUP(H87,'IT PEI'!X$2:X$5647,'IT PEI'!O$2:O$5647,"...",2,-1)</f>
        <v>0</v>
      </c>
      <c r="AC87" s="20">
        <f>_xlfn.XLOOKUP(H87,'IT PEI'!X$2:X$5647,'IT PEI'!P$2:P$5647,"...",2,-1)</f>
        <v>0</v>
      </c>
      <c r="AD87" s="19">
        <f>_xlfn.XLOOKUP(H87,'IT PEI'!X$2:X$5647,'IT PEI'!Q$2:Q$5647,"...",2,-1)</f>
        <v>0</v>
      </c>
      <c r="AE87" s="19" t="str">
        <f t="shared" si="6"/>
        <v>SI</v>
      </c>
      <c r="AF87" s="18">
        <f t="shared" si="7"/>
        <v>1</v>
      </c>
      <c r="AG87" s="18">
        <f t="shared" si="8"/>
        <v>0</v>
      </c>
      <c r="AH87" s="18">
        <f t="shared" si="9"/>
        <v>1</v>
      </c>
      <c r="AI87" s="19" t="s">
        <v>10475</v>
      </c>
      <c r="AJ87" s="13" t="s">
        <v>10570</v>
      </c>
      <c r="AK87" s="29" t="s">
        <v>10571</v>
      </c>
      <c r="AL87" s="19" t="str">
        <f>IFERROR(VLOOKUP(tbl_ues[[#This Row],[Id_UE]],'[1]Directorio v.02'!$H$3:$U$3089,11,FALSE),"")</f>
        <v xml:space="preserve">Lillian Aguilar Urriburú </v>
      </c>
      <c r="AM87" s="19" t="str">
        <f>IFERROR(VLOOKUP(tbl_ues[[#This Row],[Id_UE]],'[1]Directorio v.02'!$H$3:$U$3089,12,FALSE),"")</f>
        <v xml:space="preserve">Jefe de la Oficina de Planeamiento y Presupuesto </v>
      </c>
      <c r="AN87" s="52" t="str">
        <f>IFERROR(VLOOKUP(tbl_ues[[#This Row],[Id_UE]],'[1]Directorio v.02'!$H$3:$U$3089,13,FALSE),"")</f>
        <v>957 727 102</v>
      </c>
      <c r="AO87" s="19" t="str">
        <f>IFERROR(VLOOKUP(tbl_ues[[#This Row],[Id_UE]],'[1]Directorio v.02'!$H$3:$U$3089,14,FALSE),"")</f>
        <v>lillian.aguilar02@gmail.com</v>
      </c>
      <c r="AP87" s="21" t="e">
        <f>VLOOKUP(H87,#REF!,7,0)</f>
        <v>#REF!</v>
      </c>
      <c r="AQ87" s="9" t="e">
        <f>VLOOKUP(H87,#REF!,9,0)</f>
        <v>#REF!</v>
      </c>
      <c r="AR87" s="9" t="e">
        <f>VLOOKUP(H87,#REF!,15,0)</f>
        <v>#REF!</v>
      </c>
      <c r="AS87" s="9" t="e">
        <f>VLOOKUP(H87,#REF!,16,0)</f>
        <v>#REF!</v>
      </c>
      <c r="AT87" s="9" t="e">
        <f>VLOOKUP(H87,#REF!,17,0)</f>
        <v>#REF!</v>
      </c>
      <c r="AU87" s="9" t="e">
        <f>VLOOKUP(H87,#REF!,18,0)</f>
        <v>#REF!</v>
      </c>
      <c r="AV87" s="9" t="e">
        <f>VLOOKUP(H87,#REF!,19,0)</f>
        <v>#REF!</v>
      </c>
      <c r="AW87" s="9" t="e">
        <f>VLOOKUP(H87,#REF!,20,0)</f>
        <v>#REF!</v>
      </c>
      <c r="AX87" s="9" t="e">
        <f>VLOOKUP(H87,#REF!,22,0)</f>
        <v>#REF!</v>
      </c>
      <c r="AY87" s="9" t="e">
        <f>VLOOKUP(H87,#REF!,23,0)</f>
        <v>#REF!</v>
      </c>
      <c r="AZ87" s="9" t="e">
        <f>VLOOKUP(H87,#REF!,24,0)</f>
        <v>#REF!</v>
      </c>
      <c r="BA87" s="9" t="e">
        <f>VLOOKUP(H87,#REF!,25,0)</f>
        <v>#REF!</v>
      </c>
      <c r="BB87" s="9" t="e">
        <f>VLOOKUP(H87,#REF!,26,0)</f>
        <v>#REF!</v>
      </c>
      <c r="BC87" s="9" t="e">
        <f>VLOOKUP(H87,#REF!,27,0)</f>
        <v>#REF!</v>
      </c>
      <c r="BD87" s="9" t="e">
        <f>VLOOKUP(H87,#REF!,29,0)</f>
        <v>#REF!</v>
      </c>
      <c r="BE87" s="9" t="e">
        <f>VLOOKUP(H87,#REF!,30,0)</f>
        <v>#REF!</v>
      </c>
      <c r="BF87" s="9" t="e">
        <f>VLOOKUP(H87,#REF!,31,0)</f>
        <v>#REF!</v>
      </c>
      <c r="BG87" s="9" t="e">
        <f>VLOOKUP(H87,#REF!,32,0)</f>
        <v>#REF!</v>
      </c>
      <c r="BH87" s="9" t="e">
        <f>VLOOKUP(H87,#REF!,33,0)</f>
        <v>#REF!</v>
      </c>
      <c r="BI87" s="9" t="e">
        <f>VLOOKUP(H87,#REF!,34,0)</f>
        <v>#REF!</v>
      </c>
      <c r="BJ87" s="9" t="e">
        <f>VLOOKUP(H87,#REF!,36,0)</f>
        <v>#REF!</v>
      </c>
      <c r="BK87" s="9" t="e">
        <f>VLOOKUP(H87,#REF!,37,0)</f>
        <v>#REF!</v>
      </c>
      <c r="BL87" s="22" t="e">
        <f>VLOOKUP(H87,#REF!,44,0)</f>
        <v>#REF!</v>
      </c>
      <c r="BM87" s="22" t="e">
        <f>VLOOKUP(H87,#REF!,45,0)</f>
        <v>#REF!</v>
      </c>
      <c r="BN87" s="22" t="e">
        <f>VLOOKUP(H87,#REF!,46,0)</f>
        <v>#REF!</v>
      </c>
      <c r="BO87" s="22" t="e">
        <f>VLOOKUP(H87,#REF!,47,0)</f>
        <v>#REF!</v>
      </c>
      <c r="BP87" s="22" t="e">
        <f>VLOOKUP(H87,#REF!,48,0)</f>
        <v>#REF!</v>
      </c>
      <c r="BQ87" s="9"/>
      <c r="BR87" s="9"/>
      <c r="BS87" s="9"/>
    </row>
    <row r="88" spans="1:71" ht="14.5" x14ac:dyDescent="0.35">
      <c r="A88" s="16" t="s">
        <v>10556</v>
      </c>
      <c r="B88" s="16" t="s">
        <v>10556</v>
      </c>
      <c r="C88" s="16" t="s">
        <v>10557</v>
      </c>
      <c r="D88" s="7" t="s">
        <v>1921</v>
      </c>
      <c r="E88" s="4" t="s">
        <v>150</v>
      </c>
      <c r="F88" s="4">
        <v>301887</v>
      </c>
      <c r="G88" s="4" t="s">
        <v>7505</v>
      </c>
      <c r="H88" s="53">
        <v>301887</v>
      </c>
      <c r="I88" s="4" t="s">
        <v>7505</v>
      </c>
      <c r="J88" s="7" t="s">
        <v>10532</v>
      </c>
      <c r="K88" s="4" t="s">
        <v>417</v>
      </c>
      <c r="L88" s="4">
        <v>7</v>
      </c>
      <c r="M88" s="4" t="s">
        <v>495</v>
      </c>
      <c r="N88" s="4">
        <v>24</v>
      </c>
      <c r="O88" s="4" t="s">
        <v>7506</v>
      </c>
      <c r="P88" s="26" t="s">
        <v>9757</v>
      </c>
      <c r="Q88" s="8" t="s">
        <v>10474</v>
      </c>
      <c r="R88" s="9" t="s">
        <v>10474</v>
      </c>
      <c r="S88" s="17"/>
      <c r="T88" s="17" t="s">
        <v>10474</v>
      </c>
      <c r="U88" s="9"/>
      <c r="V88" s="18" t="s">
        <v>10562</v>
      </c>
      <c r="W88" s="18">
        <f>IFERROR(VLOOKUP(H88,'IT PEI'!$X$2:$X$5647,1,0),"...")</f>
        <v>301887</v>
      </c>
      <c r="X88" s="19" t="str">
        <f>_xlfn.XLOOKUP(H88,'IT PEI'!X$2:X$5647,'IT PEI'!E$2:E$5647,"...",2,-1)</f>
        <v>2026-2030</v>
      </c>
      <c r="Y88" s="19" t="str">
        <f>_xlfn.XLOOKUP(H88,'IT PEI'!X$2:X$5647,'IT PEI'!G$2:G$5647,"...",2,-1)</f>
        <v>FORMULADO</v>
      </c>
      <c r="Z88" s="19" t="str">
        <f>_xlfn.XLOOKUP(H88,'IT PEI'!X$2:X$5647,'IT PEI'!F$2:F$5647,"...",2,-1)</f>
        <v>SI</v>
      </c>
      <c r="AA88" s="19" t="str">
        <f>_xlfn.XLOOKUP(H88,'IT PEI'!X$2:X$5647,'IT PEI'!H$2:H$5647,"...",2,-1)</f>
        <v>EMITIDO</v>
      </c>
      <c r="AB88" s="19" t="str">
        <f>_xlfn.XLOOKUP(H88,'IT PEI'!X$2:X$5647,'IT PEI'!O$2:O$5647,"...",2,-1)</f>
        <v>2025-0003712</v>
      </c>
      <c r="AC88" s="20">
        <f>_xlfn.XLOOKUP(H88,'IT PEI'!X$2:X$5647,'IT PEI'!P$2:P$5647,"...",2,-1)</f>
        <v>45947</v>
      </c>
      <c r="AD88" s="19" t="str">
        <f>_xlfn.XLOOKUP(H88,'IT PEI'!X$2:X$5647,'IT PEI'!Q$2:Q$5647,"...",2,-1)</f>
        <v>000403-2025-CEPLAN-DNCPPEI</v>
      </c>
      <c r="AE88" s="19" t="str">
        <f t="shared" si="6"/>
        <v>SI</v>
      </c>
      <c r="AF88" s="18">
        <f t="shared" si="7"/>
        <v>1</v>
      </c>
      <c r="AG88" s="18">
        <f t="shared" si="8"/>
        <v>0</v>
      </c>
      <c r="AH88" s="18">
        <f t="shared" si="9"/>
        <v>0</v>
      </c>
      <c r="AI88" s="19" t="s">
        <v>10475</v>
      </c>
      <c r="AJ88" s="13" t="s">
        <v>10491</v>
      </c>
      <c r="AK88" s="19" t="s">
        <v>10492</v>
      </c>
      <c r="AL88" s="19" t="str">
        <f>IFERROR(VLOOKUP(tbl_ues[[#This Row],[Id_UE]],'[1]Directorio v.02'!$H$3:$U$3089,11,FALSE),"")</f>
        <v>Luis Galarza Ayala</v>
      </c>
      <c r="AM88" s="19">
        <f>IFERROR(VLOOKUP(tbl_ues[[#This Row],[Id_UE]],'[1]Directorio v.02'!$H$3:$U$3089,12,FALSE),"")</f>
        <v>0</v>
      </c>
      <c r="AN88" s="52">
        <f>IFERROR(VLOOKUP(tbl_ues[[#This Row],[Id_UE]],'[1]Directorio v.02'!$H$3:$U$3089,13,FALSE),"")</f>
        <v>964640676</v>
      </c>
      <c r="AO88" s="19" t="str">
        <f>IFERROR(VLOOKUP(tbl_ues[[#This Row],[Id_UE]],'[1]Directorio v.02'!$H$3:$U$3089,14,FALSE),"")</f>
        <v>luisgalarza_29@hotmail.com</v>
      </c>
      <c r="AP88" s="21" t="e">
        <f>VLOOKUP(H88,#REF!,7,0)</f>
        <v>#REF!</v>
      </c>
      <c r="AQ88" s="9" t="e">
        <f>VLOOKUP(H88,#REF!,9,0)</f>
        <v>#REF!</v>
      </c>
      <c r="AR88" s="9" t="e">
        <f>VLOOKUP(H88,#REF!,15,0)</f>
        <v>#REF!</v>
      </c>
      <c r="AS88" s="9" t="e">
        <f>VLOOKUP(H88,#REF!,16,0)</f>
        <v>#REF!</v>
      </c>
      <c r="AT88" s="9" t="e">
        <f>VLOOKUP(H88,#REF!,17,0)</f>
        <v>#REF!</v>
      </c>
      <c r="AU88" s="9" t="e">
        <f>VLOOKUP(H88,#REF!,18,0)</f>
        <v>#REF!</v>
      </c>
      <c r="AV88" s="9" t="e">
        <f>VLOOKUP(H88,#REF!,19,0)</f>
        <v>#REF!</v>
      </c>
      <c r="AW88" s="9" t="e">
        <f>VLOOKUP(H88,#REF!,20,0)</f>
        <v>#REF!</v>
      </c>
      <c r="AX88" s="9" t="e">
        <f>VLOOKUP(H88,#REF!,22,0)</f>
        <v>#REF!</v>
      </c>
      <c r="AY88" s="9" t="e">
        <f>VLOOKUP(H88,#REF!,23,0)</f>
        <v>#REF!</v>
      </c>
      <c r="AZ88" s="9" t="e">
        <f>VLOOKUP(H88,#REF!,24,0)</f>
        <v>#REF!</v>
      </c>
      <c r="BA88" s="9" t="e">
        <f>VLOOKUP(H88,#REF!,25,0)</f>
        <v>#REF!</v>
      </c>
      <c r="BB88" s="9" t="e">
        <f>VLOOKUP(H88,#REF!,26,0)</f>
        <v>#REF!</v>
      </c>
      <c r="BC88" s="9" t="e">
        <f>VLOOKUP(H88,#REF!,27,0)</f>
        <v>#REF!</v>
      </c>
      <c r="BD88" s="9" t="e">
        <f>VLOOKUP(H88,#REF!,29,0)</f>
        <v>#REF!</v>
      </c>
      <c r="BE88" s="9" t="e">
        <f>VLOOKUP(H88,#REF!,30,0)</f>
        <v>#REF!</v>
      </c>
      <c r="BF88" s="9" t="e">
        <f>VLOOKUP(H88,#REF!,31,0)</f>
        <v>#REF!</v>
      </c>
      <c r="BG88" s="9" t="e">
        <f>VLOOKUP(H88,#REF!,32,0)</f>
        <v>#REF!</v>
      </c>
      <c r="BH88" s="9" t="e">
        <f>VLOOKUP(H88,#REF!,33,0)</f>
        <v>#REF!</v>
      </c>
      <c r="BI88" s="9" t="e">
        <f>VLOOKUP(H88,#REF!,34,0)</f>
        <v>#REF!</v>
      </c>
      <c r="BJ88" s="9" t="e">
        <f>VLOOKUP(H88,#REF!,36,0)</f>
        <v>#REF!</v>
      </c>
      <c r="BK88" s="9" t="e">
        <f>VLOOKUP(H88,#REF!,37,0)</f>
        <v>#REF!</v>
      </c>
      <c r="BL88" s="22" t="e">
        <f>VLOOKUP(H88,#REF!,44,0)</f>
        <v>#REF!</v>
      </c>
      <c r="BM88" s="22" t="e">
        <f>VLOOKUP(H88,#REF!,45,0)</f>
        <v>#REF!</v>
      </c>
      <c r="BN88" s="22" t="e">
        <f>VLOOKUP(H88,#REF!,46,0)</f>
        <v>#REF!</v>
      </c>
      <c r="BO88" s="22" t="e">
        <f>VLOOKUP(H88,#REF!,47,0)</f>
        <v>#REF!</v>
      </c>
      <c r="BP88" s="22" t="e">
        <f>VLOOKUP(H88,#REF!,48,0)</f>
        <v>#REF!</v>
      </c>
      <c r="BQ88" s="9"/>
      <c r="BR88" s="9"/>
      <c r="BS88" s="9"/>
    </row>
    <row r="89" spans="1:71" ht="14.5" x14ac:dyDescent="0.35">
      <c r="A89" s="16" t="s">
        <v>10556</v>
      </c>
      <c r="B89" s="16" t="s">
        <v>10556</v>
      </c>
      <c r="C89" s="16" t="s">
        <v>10557</v>
      </c>
      <c r="D89" s="7" t="s">
        <v>1921</v>
      </c>
      <c r="E89" s="4" t="s">
        <v>150</v>
      </c>
      <c r="F89" s="4">
        <v>301886</v>
      </c>
      <c r="G89" s="4" t="s">
        <v>665</v>
      </c>
      <c r="H89" s="53">
        <v>301886</v>
      </c>
      <c r="I89" s="4" t="s">
        <v>665</v>
      </c>
      <c r="J89" s="7">
        <v>21</v>
      </c>
      <c r="K89" s="4" t="s">
        <v>104</v>
      </c>
      <c r="L89" s="4">
        <v>11</v>
      </c>
      <c r="M89" s="4" t="s">
        <v>513</v>
      </c>
      <c r="N89" s="4">
        <v>5</v>
      </c>
      <c r="O89" s="4" t="s">
        <v>666</v>
      </c>
      <c r="P89" s="26" t="s">
        <v>10558</v>
      </c>
      <c r="Q89" s="8" t="s">
        <v>10474</v>
      </c>
      <c r="R89" s="9" t="s">
        <v>10474</v>
      </c>
      <c r="S89" s="17"/>
      <c r="T89" s="17" t="s">
        <v>10474</v>
      </c>
      <c r="U89" s="9"/>
      <c r="V89" s="18"/>
      <c r="W89" s="18">
        <f>IFERROR(VLOOKUP(H89,'IT PEI'!$X$2:$X$5647,1,0),"...")</f>
        <v>301886</v>
      </c>
      <c r="X89" s="19" t="str">
        <f>_xlfn.XLOOKUP(H89,'IT PEI'!X$2:X$5647,'IT PEI'!E$2:E$5647,"...",2,-1)</f>
        <v>2026-2030</v>
      </c>
      <c r="Y89" s="19" t="str">
        <f>_xlfn.XLOOKUP(H89,'IT PEI'!X$2:X$5647,'IT PEI'!G$2:G$5647,"...",2,-1)</f>
        <v>FORMULADO</v>
      </c>
      <c r="Z89" s="19" t="str">
        <f>_xlfn.XLOOKUP(H89,'IT PEI'!X$2:X$5647,'IT PEI'!F$2:F$5647,"...",2,-1)</f>
        <v>SI</v>
      </c>
      <c r="AA89" s="19" t="str">
        <f>_xlfn.XLOOKUP(H89,'IT PEI'!X$2:X$5647,'IT PEI'!H$2:H$5647,"...",2,-1)</f>
        <v>EMITIDO</v>
      </c>
      <c r="AB89" s="19" t="str">
        <f>_xlfn.XLOOKUP(H89,'IT PEI'!X$2:X$5647,'IT PEI'!O$2:O$5647,"...",2,-1)</f>
        <v>2026-0002366</v>
      </c>
      <c r="AC89" s="20">
        <f>_xlfn.XLOOKUP(H89,'IT PEI'!X$2:X$5647,'IT PEI'!P$2:P$5647,"...",2,-1)</f>
        <v>46176</v>
      </c>
      <c r="AD89" s="19" t="str">
        <f>_xlfn.XLOOKUP(H89,'IT PEI'!X$2:X$5647,'IT PEI'!Q$2:Q$5647,"...",2,-1)</f>
        <v>000375-2026-CEPLAN-DNCPPEI</v>
      </c>
      <c r="AE89" s="19" t="str">
        <f t="shared" si="6"/>
        <v>SI</v>
      </c>
      <c r="AF89" s="18">
        <f t="shared" si="7"/>
        <v>1</v>
      </c>
      <c r="AG89" s="18">
        <f t="shared" si="8"/>
        <v>0</v>
      </c>
      <c r="AH89" s="18">
        <f t="shared" si="9"/>
        <v>0</v>
      </c>
      <c r="AI89" s="19" t="s">
        <v>10475</v>
      </c>
      <c r="AJ89" s="13" t="s">
        <v>10488</v>
      </c>
      <c r="AK89" s="19" t="s">
        <v>10489</v>
      </c>
      <c r="AL89" s="19" t="str">
        <f>IFERROR(VLOOKUP(tbl_ues[[#This Row],[Id_UE]],'[1]Directorio v.02'!$H$3:$U$3089,11,FALSE),"")</f>
        <v>Jhon Arthur Ticahuanca Colque</v>
      </c>
      <c r="AM89" s="19">
        <f>IFERROR(VLOOKUP(tbl_ues[[#This Row],[Id_UE]],'[1]Directorio v.02'!$H$3:$U$3089,12,FALSE),"")</f>
        <v>0</v>
      </c>
      <c r="AN89" s="52">
        <f>IFERROR(VLOOKUP(tbl_ues[[#This Row],[Id_UE]],'[1]Directorio v.02'!$H$3:$U$3089,13,FALSE),"")</f>
        <v>969102710</v>
      </c>
      <c r="AO89" s="19" t="str">
        <f>IFERROR(VLOOKUP(tbl_ues[[#This Row],[Id_UE]],'[1]Directorio v.02'!$H$3:$U$3089,14,FALSE),"")</f>
        <v>jhonarthur_tc@hotmail.com</v>
      </c>
      <c r="AP89" s="21" t="e">
        <f>VLOOKUP(H89,#REF!,7,0)</f>
        <v>#REF!</v>
      </c>
      <c r="AQ89" s="9" t="e">
        <f>VLOOKUP(H89,#REF!,9,0)</f>
        <v>#REF!</v>
      </c>
      <c r="AR89" s="9" t="e">
        <f>VLOOKUP(H89,#REF!,15,0)</f>
        <v>#REF!</v>
      </c>
      <c r="AS89" s="9" t="e">
        <f>VLOOKUP(H89,#REF!,16,0)</f>
        <v>#REF!</v>
      </c>
      <c r="AT89" s="9" t="e">
        <f>VLOOKUP(H89,#REF!,17,0)</f>
        <v>#REF!</v>
      </c>
      <c r="AU89" s="9" t="e">
        <f>VLOOKUP(H89,#REF!,18,0)</f>
        <v>#REF!</v>
      </c>
      <c r="AV89" s="9" t="e">
        <f>VLOOKUP(H89,#REF!,19,0)</f>
        <v>#REF!</v>
      </c>
      <c r="AW89" s="9" t="e">
        <f>VLOOKUP(H89,#REF!,20,0)</f>
        <v>#REF!</v>
      </c>
      <c r="AX89" s="9" t="e">
        <f>VLOOKUP(H89,#REF!,22,0)</f>
        <v>#REF!</v>
      </c>
      <c r="AY89" s="9" t="e">
        <f>VLOOKUP(H89,#REF!,23,0)</f>
        <v>#REF!</v>
      </c>
      <c r="AZ89" s="9" t="e">
        <f>VLOOKUP(H89,#REF!,24,0)</f>
        <v>#REF!</v>
      </c>
      <c r="BA89" s="9" t="e">
        <f>VLOOKUP(H89,#REF!,25,0)</f>
        <v>#REF!</v>
      </c>
      <c r="BB89" s="9" t="e">
        <f>VLOOKUP(H89,#REF!,26,0)</f>
        <v>#REF!</v>
      </c>
      <c r="BC89" s="9" t="e">
        <f>VLOOKUP(H89,#REF!,27,0)</f>
        <v>#REF!</v>
      </c>
      <c r="BD89" s="9" t="e">
        <f>VLOOKUP(H89,#REF!,29,0)</f>
        <v>#REF!</v>
      </c>
      <c r="BE89" s="9" t="e">
        <f>VLOOKUP(H89,#REF!,30,0)</f>
        <v>#REF!</v>
      </c>
      <c r="BF89" s="9" t="e">
        <f>VLOOKUP(H89,#REF!,31,0)</f>
        <v>#REF!</v>
      </c>
      <c r="BG89" s="9" t="e">
        <f>VLOOKUP(H89,#REF!,32,0)</f>
        <v>#REF!</v>
      </c>
      <c r="BH89" s="9" t="e">
        <f>VLOOKUP(H89,#REF!,33,0)</f>
        <v>#REF!</v>
      </c>
      <c r="BI89" s="9" t="e">
        <f>VLOOKUP(H89,#REF!,34,0)</f>
        <v>#REF!</v>
      </c>
      <c r="BJ89" s="9" t="e">
        <f>VLOOKUP(H89,#REF!,36,0)</f>
        <v>#REF!</v>
      </c>
      <c r="BK89" s="9" t="e">
        <f>VLOOKUP(H89,#REF!,37,0)</f>
        <v>#REF!</v>
      </c>
      <c r="BL89" s="22" t="e">
        <f>VLOOKUP(H89,#REF!,44,0)</f>
        <v>#REF!</v>
      </c>
      <c r="BM89" s="22" t="e">
        <f>VLOOKUP(H89,#REF!,45,0)</f>
        <v>#REF!</v>
      </c>
      <c r="BN89" s="22" t="e">
        <f>VLOOKUP(H89,#REF!,46,0)</f>
        <v>#REF!</v>
      </c>
      <c r="BO89" s="22" t="e">
        <f>VLOOKUP(H89,#REF!,47,0)</f>
        <v>#REF!</v>
      </c>
      <c r="BP89" s="22" t="e">
        <f>VLOOKUP(H89,#REF!,48,0)</f>
        <v>#REF!</v>
      </c>
      <c r="BQ89" s="9"/>
      <c r="BR89" s="9"/>
      <c r="BS89" s="9"/>
    </row>
    <row r="90" spans="1:71" ht="14.5" x14ac:dyDescent="0.35">
      <c r="A90" s="16" t="s">
        <v>10556</v>
      </c>
      <c r="B90" s="16" t="s">
        <v>10556</v>
      </c>
      <c r="C90" s="16" t="s">
        <v>10557</v>
      </c>
      <c r="D90" s="7" t="s">
        <v>1921</v>
      </c>
      <c r="E90" s="4" t="s">
        <v>150</v>
      </c>
      <c r="F90" s="4">
        <v>301885</v>
      </c>
      <c r="G90" s="4" t="s">
        <v>10574</v>
      </c>
      <c r="H90" s="53">
        <v>301885</v>
      </c>
      <c r="I90" s="4" t="s">
        <v>10574</v>
      </c>
      <c r="J90" s="7">
        <v>10</v>
      </c>
      <c r="K90" s="4" t="s">
        <v>256</v>
      </c>
      <c r="L90" s="4">
        <v>6</v>
      </c>
      <c r="M90" s="4" t="s">
        <v>880</v>
      </c>
      <c r="N90" s="4">
        <v>10</v>
      </c>
      <c r="O90" s="4" t="s">
        <v>10575</v>
      </c>
      <c r="P90" s="26" t="s">
        <v>9757</v>
      </c>
      <c r="Q90" s="8" t="s">
        <v>10474</v>
      </c>
      <c r="R90" s="9" t="s">
        <v>10474</v>
      </c>
      <c r="S90" s="17"/>
      <c r="T90" s="17" t="s">
        <v>10474</v>
      </c>
      <c r="U90" s="9"/>
      <c r="V90" s="18"/>
      <c r="W90" s="18" t="str">
        <f>IFERROR(VLOOKUP(H90,'IT PEI'!$X$2:$X$5647,1,0),"...")</f>
        <v>...</v>
      </c>
      <c r="X90" s="19" t="str">
        <f>_xlfn.XLOOKUP(H90,'IT PEI'!X$2:X$5647,'IT PEI'!E$2:E$5647,"...",2,-1)</f>
        <v>...</v>
      </c>
      <c r="Y90" s="19" t="str">
        <f>_xlfn.XLOOKUP(H90,'IT PEI'!X$2:X$5647,'IT PEI'!G$2:G$5647,"...",2,-1)</f>
        <v>...</v>
      </c>
      <c r="Z90" s="19" t="str">
        <f>_xlfn.XLOOKUP(H90,'IT PEI'!X$2:X$5647,'IT PEI'!F$2:F$5647,"...",2,-1)</f>
        <v>...</v>
      </c>
      <c r="AA90" s="19" t="str">
        <f>_xlfn.XLOOKUP(H90,'IT PEI'!X$2:X$5647,'IT PEI'!H$2:H$5647,"...",2,-1)</f>
        <v>...</v>
      </c>
      <c r="AB90" s="19" t="str">
        <f>_xlfn.XLOOKUP(H90,'IT PEI'!X$2:X$5647,'IT PEI'!O$2:O$5647,"...",2,-1)</f>
        <v>...</v>
      </c>
      <c r="AC90" s="20" t="str">
        <f>_xlfn.XLOOKUP(H90,'IT PEI'!X$2:X$5647,'IT PEI'!P$2:P$5647,"...",2,-1)</f>
        <v>...</v>
      </c>
      <c r="AD90" s="19" t="str">
        <f>_xlfn.XLOOKUP(H90,'IT PEI'!X$2:X$5647,'IT PEI'!Q$2:Q$5647,"...",2,-1)</f>
        <v>...</v>
      </c>
      <c r="AE90" s="19" t="str">
        <f t="shared" si="6"/>
        <v>No</v>
      </c>
      <c r="AF90" s="18">
        <f t="shared" si="7"/>
        <v>0</v>
      </c>
      <c r="AG90" s="18">
        <f t="shared" si="8"/>
        <v>1</v>
      </c>
      <c r="AH90" s="18">
        <f t="shared" si="9"/>
        <v>0</v>
      </c>
      <c r="AI90" s="19" t="s">
        <v>10475</v>
      </c>
      <c r="AJ90" s="13" t="s">
        <v>10576</v>
      </c>
      <c r="AK90" s="29" t="s">
        <v>10577</v>
      </c>
      <c r="AL90" s="19" t="str">
        <f>IFERROR(VLOOKUP(tbl_ues[[#This Row],[Id_UE]],'[1]Directorio v.02'!$H$3:$U$3089,11,FALSE),"")</f>
        <v>Ambrocio Estrada Jaimes Bethel</v>
      </c>
      <c r="AM90" s="19" t="str">
        <f>IFERROR(VLOOKUP(tbl_ues[[#This Row],[Id_UE]],'[1]Directorio v.02'!$H$3:$U$3089,12,FALSE),"")</f>
        <v>PRESUPUESTO</v>
      </c>
      <c r="AN90" s="52">
        <f>IFERROR(VLOOKUP(tbl_ues[[#This Row],[Id_UE]],'[1]Directorio v.02'!$H$3:$U$3089,13,FALSE),"")</f>
        <v>978581312</v>
      </c>
      <c r="AO90" s="19" t="str">
        <f>IFERROR(VLOOKUP(tbl_ues[[#This Row],[Id_UE]],'[1]Directorio v.02'!$H$3:$U$3089,14,FALSE),"")</f>
        <v>btl_0209@hotmail.com</v>
      </c>
      <c r="AP90" s="21" t="e">
        <f>VLOOKUP(H90,#REF!,7,0)</f>
        <v>#REF!</v>
      </c>
      <c r="AQ90" s="9" t="e">
        <f>VLOOKUP(H90,#REF!,9,0)</f>
        <v>#REF!</v>
      </c>
      <c r="AR90" s="9" t="e">
        <f>VLOOKUP(H90,#REF!,15,0)</f>
        <v>#REF!</v>
      </c>
      <c r="AS90" s="9" t="e">
        <f>VLOOKUP(H90,#REF!,16,0)</f>
        <v>#REF!</v>
      </c>
      <c r="AT90" s="9" t="e">
        <f>VLOOKUP(H90,#REF!,17,0)</f>
        <v>#REF!</v>
      </c>
      <c r="AU90" s="9" t="e">
        <f>VLOOKUP(H90,#REF!,18,0)</f>
        <v>#REF!</v>
      </c>
      <c r="AV90" s="9" t="e">
        <f>VLOOKUP(H90,#REF!,19,0)</f>
        <v>#REF!</v>
      </c>
      <c r="AW90" s="9" t="e">
        <f>VLOOKUP(H90,#REF!,20,0)</f>
        <v>#REF!</v>
      </c>
      <c r="AX90" s="9" t="e">
        <f>VLOOKUP(H90,#REF!,22,0)</f>
        <v>#REF!</v>
      </c>
      <c r="AY90" s="9" t="e">
        <f>VLOOKUP(H90,#REF!,23,0)</f>
        <v>#REF!</v>
      </c>
      <c r="AZ90" s="9" t="e">
        <f>VLOOKUP(H90,#REF!,24,0)</f>
        <v>#REF!</v>
      </c>
      <c r="BA90" s="9" t="e">
        <f>VLOOKUP(H90,#REF!,25,0)</f>
        <v>#REF!</v>
      </c>
      <c r="BB90" s="9" t="e">
        <f>VLOOKUP(H90,#REF!,26,0)</f>
        <v>#REF!</v>
      </c>
      <c r="BC90" s="9" t="e">
        <f>VLOOKUP(H90,#REF!,27,0)</f>
        <v>#REF!</v>
      </c>
      <c r="BD90" s="9" t="e">
        <f>VLOOKUP(H90,#REF!,29,0)</f>
        <v>#REF!</v>
      </c>
      <c r="BE90" s="9" t="e">
        <f>VLOOKUP(H90,#REF!,30,0)</f>
        <v>#REF!</v>
      </c>
      <c r="BF90" s="9" t="e">
        <f>VLOOKUP(H90,#REF!,31,0)</f>
        <v>#REF!</v>
      </c>
      <c r="BG90" s="9" t="e">
        <f>VLOOKUP(H90,#REF!,32,0)</f>
        <v>#REF!</v>
      </c>
      <c r="BH90" s="9" t="e">
        <f>VLOOKUP(H90,#REF!,33,0)</f>
        <v>#REF!</v>
      </c>
      <c r="BI90" s="9" t="e">
        <f>VLOOKUP(H90,#REF!,34,0)</f>
        <v>#REF!</v>
      </c>
      <c r="BJ90" s="9" t="e">
        <f>VLOOKUP(H90,#REF!,36,0)</f>
        <v>#REF!</v>
      </c>
      <c r="BK90" s="9" t="e">
        <f>VLOOKUP(H90,#REF!,37,0)</f>
        <v>#REF!</v>
      </c>
      <c r="BL90" s="22" t="e">
        <f>VLOOKUP(H90,#REF!,44,0)</f>
        <v>#REF!</v>
      </c>
      <c r="BM90" s="22" t="e">
        <f>VLOOKUP(H90,#REF!,45,0)</f>
        <v>#REF!</v>
      </c>
      <c r="BN90" s="22" t="e">
        <f>VLOOKUP(H90,#REF!,46,0)</f>
        <v>#REF!</v>
      </c>
      <c r="BO90" s="22" t="e">
        <f>VLOOKUP(H90,#REF!,47,0)</f>
        <v>#REF!</v>
      </c>
      <c r="BP90" s="22" t="e">
        <f>VLOOKUP(H90,#REF!,48,0)</f>
        <v>#REF!</v>
      </c>
      <c r="BQ90" s="9"/>
      <c r="BR90" s="9"/>
      <c r="BS90" s="9"/>
    </row>
    <row r="91" spans="1:71" ht="14.5" x14ac:dyDescent="0.35">
      <c r="A91" s="16" t="s">
        <v>10556</v>
      </c>
      <c r="B91" s="16" t="s">
        <v>10556</v>
      </c>
      <c r="C91" s="16" t="s">
        <v>10557</v>
      </c>
      <c r="D91" s="7" t="s">
        <v>1921</v>
      </c>
      <c r="E91" s="4" t="s">
        <v>150</v>
      </c>
      <c r="F91" s="4">
        <v>301884</v>
      </c>
      <c r="G91" s="4" t="s">
        <v>639</v>
      </c>
      <c r="H91" s="53">
        <v>301884</v>
      </c>
      <c r="I91" s="4" t="s">
        <v>639</v>
      </c>
      <c r="J91" s="7" t="s">
        <v>10372</v>
      </c>
      <c r="K91" s="4" t="s">
        <v>191</v>
      </c>
      <c r="L91" s="4">
        <v>9</v>
      </c>
      <c r="M91" s="4" t="s">
        <v>260</v>
      </c>
      <c r="N91" s="4">
        <v>14</v>
      </c>
      <c r="O91" s="4" t="s">
        <v>640</v>
      </c>
      <c r="P91" s="26" t="s">
        <v>9874</v>
      </c>
      <c r="Q91" s="8" t="s">
        <v>10474</v>
      </c>
      <c r="R91" s="9" t="s">
        <v>10474</v>
      </c>
      <c r="S91" s="17"/>
      <c r="T91" s="17" t="s">
        <v>10474</v>
      </c>
      <c r="U91" s="9"/>
      <c r="V91" s="18"/>
      <c r="W91" s="18">
        <f>IFERROR(VLOOKUP(H91,'IT PEI'!$X$2:$X$5647,1,0),"...")</f>
        <v>301884</v>
      </c>
      <c r="X91" s="19" t="str">
        <f>_xlfn.XLOOKUP(H91,'IT PEI'!X$2:X$5647,'IT PEI'!E$2:E$5647,"...",2,-1)</f>
        <v>2026-2030</v>
      </c>
      <c r="Y91" s="19" t="str">
        <f>_xlfn.XLOOKUP(H91,'IT PEI'!X$2:X$5647,'IT PEI'!G$2:G$5647,"...",2,-1)</f>
        <v>FORMULADO</v>
      </c>
      <c r="Z91" s="19" t="str">
        <f>_xlfn.XLOOKUP(H91,'IT PEI'!X$2:X$5647,'IT PEI'!F$2:F$5647,"...",2,-1)</f>
        <v>SI</v>
      </c>
      <c r="AA91" s="19" t="str">
        <f>_xlfn.XLOOKUP(H91,'IT PEI'!X$2:X$5647,'IT PEI'!H$2:H$5647,"...",2,-1)</f>
        <v>EMITIDO</v>
      </c>
      <c r="AB91" s="19" t="str">
        <f>_xlfn.XLOOKUP(H91,'IT PEI'!X$2:X$5647,'IT PEI'!O$2:O$5647,"...",2,-1)</f>
        <v>2025-0004764</v>
      </c>
      <c r="AC91" s="20">
        <f>_xlfn.XLOOKUP(H91,'IT PEI'!X$2:X$5647,'IT PEI'!P$2:P$5647,"...",2,-1)</f>
        <v>45996</v>
      </c>
      <c r="AD91" s="19" t="str">
        <f>_xlfn.XLOOKUP(H91,'IT PEI'!X$2:X$5647,'IT PEI'!Q$2:Q$5647,"...",2,-1)</f>
        <v xml:space="preserve">000619-2025-CEPLAN-DNCPPEI </v>
      </c>
      <c r="AE91" s="19" t="str">
        <f t="shared" si="6"/>
        <v>SI</v>
      </c>
      <c r="AF91" s="18">
        <f t="shared" si="7"/>
        <v>1</v>
      </c>
      <c r="AG91" s="18">
        <f t="shared" si="8"/>
        <v>0</v>
      </c>
      <c r="AH91" s="18">
        <f t="shared" si="9"/>
        <v>0</v>
      </c>
      <c r="AI91" s="19" t="s">
        <v>10475</v>
      </c>
      <c r="AJ91" s="13" t="s">
        <v>10563</v>
      </c>
      <c r="AK91" s="19" t="s">
        <v>10564</v>
      </c>
      <c r="AL91" s="19" t="str">
        <f>IFERROR(VLOOKUP(tbl_ues[[#This Row],[Id_UE]],'[1]Directorio v.02'!$H$3:$U$3089,11,FALSE),"")</f>
        <v>HEBEL ALFREDO CARLOS ESTEBAN    </v>
      </c>
      <c r="AM91" s="19" t="str">
        <f>IFERROR(VLOOKUP(tbl_ues[[#This Row],[Id_UE]],'[1]Directorio v.02'!$H$3:$U$3089,12,FALSE),"")</f>
        <v>JEFE DE LA OFICINA GENERAL DE PLANEAMIENTO Y</v>
      </c>
      <c r="AN91" s="52">
        <f>IFERROR(VLOOKUP(tbl_ues[[#This Row],[Id_UE]],'[1]Directorio v.02'!$H$3:$U$3089,13,FALSE),"")</f>
        <v>938156221</v>
      </c>
      <c r="AO91" s="19" t="str">
        <f>IFERROR(VLOOKUP(tbl_ues[[#This Row],[Id_UE]],'[1]Directorio v.02'!$H$3:$U$3089,14,FALSE),"")</f>
        <v>hcarlos1107@gmail.com</v>
      </c>
      <c r="AP91" s="21" t="e">
        <f>VLOOKUP(H91,#REF!,7,0)</f>
        <v>#REF!</v>
      </c>
      <c r="AQ91" s="9" t="e">
        <f>VLOOKUP(H91,#REF!,9,0)</f>
        <v>#REF!</v>
      </c>
      <c r="AR91" s="9" t="e">
        <f>VLOOKUP(H91,#REF!,15,0)</f>
        <v>#REF!</v>
      </c>
      <c r="AS91" s="9" t="e">
        <f>VLOOKUP(H91,#REF!,16,0)</f>
        <v>#REF!</v>
      </c>
      <c r="AT91" s="9" t="e">
        <f>VLOOKUP(H91,#REF!,17,0)</f>
        <v>#REF!</v>
      </c>
      <c r="AU91" s="9" t="e">
        <f>VLOOKUP(H91,#REF!,18,0)</f>
        <v>#REF!</v>
      </c>
      <c r="AV91" s="9" t="e">
        <f>VLOOKUP(H91,#REF!,19,0)</f>
        <v>#REF!</v>
      </c>
      <c r="AW91" s="9" t="e">
        <f>VLOOKUP(H91,#REF!,20,0)</f>
        <v>#REF!</v>
      </c>
      <c r="AX91" s="9" t="e">
        <f>VLOOKUP(H91,#REF!,22,0)</f>
        <v>#REF!</v>
      </c>
      <c r="AY91" s="9" t="e">
        <f>VLOOKUP(H91,#REF!,23,0)</f>
        <v>#REF!</v>
      </c>
      <c r="AZ91" s="9" t="e">
        <f>VLOOKUP(H91,#REF!,24,0)</f>
        <v>#REF!</v>
      </c>
      <c r="BA91" s="9" t="e">
        <f>VLOOKUP(H91,#REF!,25,0)</f>
        <v>#REF!</v>
      </c>
      <c r="BB91" s="9" t="e">
        <f>VLOOKUP(H91,#REF!,26,0)</f>
        <v>#REF!</v>
      </c>
      <c r="BC91" s="9" t="e">
        <f>VLOOKUP(H91,#REF!,27,0)</f>
        <v>#REF!</v>
      </c>
      <c r="BD91" s="9" t="e">
        <f>VLOOKUP(H91,#REF!,29,0)</f>
        <v>#REF!</v>
      </c>
      <c r="BE91" s="9" t="e">
        <f>VLOOKUP(H91,#REF!,30,0)</f>
        <v>#REF!</v>
      </c>
      <c r="BF91" s="9" t="e">
        <f>VLOOKUP(H91,#REF!,31,0)</f>
        <v>#REF!</v>
      </c>
      <c r="BG91" s="9" t="e">
        <f>VLOOKUP(H91,#REF!,32,0)</f>
        <v>#REF!</v>
      </c>
      <c r="BH91" s="9" t="e">
        <f>VLOOKUP(H91,#REF!,33,0)</f>
        <v>#REF!</v>
      </c>
      <c r="BI91" s="9" t="e">
        <f>VLOOKUP(H91,#REF!,34,0)</f>
        <v>#REF!</v>
      </c>
      <c r="BJ91" s="9" t="e">
        <f>VLOOKUP(H91,#REF!,36,0)</f>
        <v>#REF!</v>
      </c>
      <c r="BK91" s="9" t="e">
        <f>VLOOKUP(H91,#REF!,37,0)</f>
        <v>#REF!</v>
      </c>
      <c r="BL91" s="22" t="e">
        <f>VLOOKUP(H91,#REF!,44,0)</f>
        <v>#REF!</v>
      </c>
      <c r="BM91" s="22" t="e">
        <f>VLOOKUP(H91,#REF!,45,0)</f>
        <v>#REF!</v>
      </c>
      <c r="BN91" s="22" t="e">
        <f>VLOOKUP(H91,#REF!,46,0)</f>
        <v>#REF!</v>
      </c>
      <c r="BO91" s="22" t="e">
        <f>VLOOKUP(H91,#REF!,47,0)</f>
        <v>#REF!</v>
      </c>
      <c r="BP91" s="22" t="e">
        <f>VLOOKUP(H91,#REF!,48,0)</f>
        <v>#REF!</v>
      </c>
      <c r="BQ91" s="9"/>
      <c r="BR91" s="9"/>
      <c r="BS91" s="9"/>
    </row>
    <row r="92" spans="1:71" ht="14.5" x14ac:dyDescent="0.35">
      <c r="A92" s="16" t="s">
        <v>10556</v>
      </c>
      <c r="B92" s="16" t="s">
        <v>10556</v>
      </c>
      <c r="C92" s="16" t="s">
        <v>10557</v>
      </c>
      <c r="D92" s="7" t="s">
        <v>1921</v>
      </c>
      <c r="E92" s="4" t="s">
        <v>150</v>
      </c>
      <c r="F92" s="4">
        <v>301883</v>
      </c>
      <c r="G92" s="4" t="s">
        <v>7920</v>
      </c>
      <c r="H92" s="53">
        <v>301883</v>
      </c>
      <c r="I92" s="4" t="s">
        <v>7920</v>
      </c>
      <c r="J92" s="7" t="s">
        <v>10532</v>
      </c>
      <c r="K92" s="4" t="s">
        <v>417</v>
      </c>
      <c r="L92" s="4">
        <v>7</v>
      </c>
      <c r="M92" s="4" t="s">
        <v>495</v>
      </c>
      <c r="N92" s="4">
        <v>23</v>
      </c>
      <c r="O92" s="4" t="s">
        <v>7921</v>
      </c>
      <c r="P92" s="26" t="s">
        <v>9758</v>
      </c>
      <c r="Q92" s="8" t="s">
        <v>10474</v>
      </c>
      <c r="R92" s="9" t="s">
        <v>10474</v>
      </c>
      <c r="S92" s="17"/>
      <c r="T92" s="17" t="s">
        <v>10474</v>
      </c>
      <c r="U92" s="9"/>
      <c r="V92" s="18" t="s">
        <v>10562</v>
      </c>
      <c r="W92" s="18">
        <f>IFERROR(VLOOKUP(H92,'IT PEI'!$X$2:$X$5647,1,0),"...")</f>
        <v>301883</v>
      </c>
      <c r="X92" s="19" t="str">
        <f>_xlfn.XLOOKUP(H92,'IT PEI'!X$2:X$5647,'IT PEI'!E$2:E$5647,"...",2,-1)</f>
        <v>2026-2030</v>
      </c>
      <c r="Y92" s="19" t="str">
        <f>_xlfn.XLOOKUP(H92,'IT PEI'!X$2:X$5647,'IT PEI'!G$2:G$5647,"...",2,-1)</f>
        <v>FORMULADO</v>
      </c>
      <c r="Z92" s="19" t="str">
        <f>_xlfn.XLOOKUP(H92,'IT PEI'!X$2:X$5647,'IT PEI'!F$2:F$5647,"...",2,-1)</f>
        <v>SI</v>
      </c>
      <c r="AA92" s="19" t="str">
        <f>_xlfn.XLOOKUP(H92,'IT PEI'!X$2:X$5647,'IT PEI'!H$2:H$5647,"...",2,-1)</f>
        <v>EMITIDO</v>
      </c>
      <c r="AB92" s="19" t="str">
        <f>_xlfn.XLOOKUP(H92,'IT PEI'!X$2:X$5647,'IT PEI'!O$2:O$5647,"...",2,-1)</f>
        <v>2025-0005055</v>
      </c>
      <c r="AC92" s="20">
        <f>_xlfn.XLOOKUP(H92,'IT PEI'!X$2:X$5647,'IT PEI'!P$2:P$5647,"...",2,-1)</f>
        <v>46002</v>
      </c>
      <c r="AD92" s="19" t="str">
        <f>_xlfn.XLOOKUP(H92,'IT PEI'!X$2:X$5647,'IT PEI'!Q$2:Q$5647,"...",2,-1)</f>
        <v>000652-2025-CEPLAN-DNCPPEI</v>
      </c>
      <c r="AE92" s="19" t="str">
        <f t="shared" si="6"/>
        <v>SI</v>
      </c>
      <c r="AF92" s="18">
        <f t="shared" si="7"/>
        <v>1</v>
      </c>
      <c r="AG92" s="18">
        <f t="shared" si="8"/>
        <v>0</v>
      </c>
      <c r="AH92" s="18">
        <f t="shared" si="9"/>
        <v>0</v>
      </c>
      <c r="AI92" s="19" t="s">
        <v>10475</v>
      </c>
      <c r="AJ92" s="13" t="s">
        <v>10491</v>
      </c>
      <c r="AK92" s="19" t="s">
        <v>10492</v>
      </c>
      <c r="AL92" s="19" t="str">
        <f>IFERROR(VLOOKUP(tbl_ues[[#This Row],[Id_UE]],'[1]Directorio v.02'!$H$3:$U$3089,11,FALSE),"")</f>
        <v>Kandy Karin Martinez Manrique</v>
      </c>
      <c r="AM92" s="19">
        <f>IFERROR(VLOOKUP(tbl_ues[[#This Row],[Id_UE]],'[1]Directorio v.02'!$H$3:$U$3089,12,FALSE),"")</f>
        <v>0</v>
      </c>
      <c r="AN92" s="52">
        <f>IFERROR(VLOOKUP(tbl_ues[[#This Row],[Id_UE]],'[1]Directorio v.02'!$H$3:$U$3089,13,FALSE),"")</f>
        <v>964562604</v>
      </c>
      <c r="AO92" s="19" t="str">
        <f>IFERROR(VLOOKUP(tbl_ues[[#This Row],[Id_UE]],'[1]Directorio v.02'!$H$3:$U$3089,14,FALSE),"")</f>
        <v>mkandyk161@hotmail.com</v>
      </c>
      <c r="AP92" s="21" t="e">
        <f>VLOOKUP(H92,#REF!,7,0)</f>
        <v>#REF!</v>
      </c>
      <c r="AQ92" s="9" t="e">
        <f>VLOOKUP(H92,#REF!,9,0)</f>
        <v>#REF!</v>
      </c>
      <c r="AR92" s="9" t="e">
        <f>VLOOKUP(H92,#REF!,15,0)</f>
        <v>#REF!</v>
      </c>
      <c r="AS92" s="9" t="e">
        <f>VLOOKUP(H92,#REF!,16,0)</f>
        <v>#REF!</v>
      </c>
      <c r="AT92" s="9" t="e">
        <f>VLOOKUP(H92,#REF!,17,0)</f>
        <v>#REF!</v>
      </c>
      <c r="AU92" s="9" t="e">
        <f>VLOOKUP(H92,#REF!,18,0)</f>
        <v>#REF!</v>
      </c>
      <c r="AV92" s="9" t="e">
        <f>VLOOKUP(H92,#REF!,19,0)</f>
        <v>#REF!</v>
      </c>
      <c r="AW92" s="9" t="e">
        <f>VLOOKUP(H92,#REF!,20,0)</f>
        <v>#REF!</v>
      </c>
      <c r="AX92" s="9" t="e">
        <f>VLOOKUP(H92,#REF!,22,0)</f>
        <v>#REF!</v>
      </c>
      <c r="AY92" s="9" t="e">
        <f>VLOOKUP(H92,#REF!,23,0)</f>
        <v>#REF!</v>
      </c>
      <c r="AZ92" s="9" t="e">
        <f>VLOOKUP(H92,#REF!,24,0)</f>
        <v>#REF!</v>
      </c>
      <c r="BA92" s="9" t="e">
        <f>VLOOKUP(H92,#REF!,25,0)</f>
        <v>#REF!</v>
      </c>
      <c r="BB92" s="9" t="e">
        <f>VLOOKUP(H92,#REF!,26,0)</f>
        <v>#REF!</v>
      </c>
      <c r="BC92" s="9" t="e">
        <f>VLOOKUP(H92,#REF!,27,0)</f>
        <v>#REF!</v>
      </c>
      <c r="BD92" s="9" t="e">
        <f>VLOOKUP(H92,#REF!,29,0)</f>
        <v>#REF!</v>
      </c>
      <c r="BE92" s="9" t="e">
        <f>VLOOKUP(H92,#REF!,30,0)</f>
        <v>#REF!</v>
      </c>
      <c r="BF92" s="9" t="e">
        <f>VLOOKUP(H92,#REF!,31,0)</f>
        <v>#REF!</v>
      </c>
      <c r="BG92" s="9" t="e">
        <f>VLOOKUP(H92,#REF!,32,0)</f>
        <v>#REF!</v>
      </c>
      <c r="BH92" s="9" t="e">
        <f>VLOOKUP(H92,#REF!,33,0)</f>
        <v>#REF!</v>
      </c>
      <c r="BI92" s="9" t="e">
        <f>VLOOKUP(H92,#REF!,34,0)</f>
        <v>#REF!</v>
      </c>
      <c r="BJ92" s="9" t="e">
        <f>VLOOKUP(H92,#REF!,36,0)</f>
        <v>#REF!</v>
      </c>
      <c r="BK92" s="9" t="e">
        <f>VLOOKUP(H92,#REF!,37,0)</f>
        <v>#REF!</v>
      </c>
      <c r="BL92" s="22" t="e">
        <f>VLOOKUP(H92,#REF!,44,0)</f>
        <v>#REF!</v>
      </c>
      <c r="BM92" s="22" t="e">
        <f>VLOOKUP(H92,#REF!,45,0)</f>
        <v>#REF!</v>
      </c>
      <c r="BN92" s="22" t="e">
        <f>VLOOKUP(H92,#REF!,46,0)</f>
        <v>#REF!</v>
      </c>
      <c r="BO92" s="22" t="e">
        <f>VLOOKUP(H92,#REF!,47,0)</f>
        <v>#REF!</v>
      </c>
      <c r="BP92" s="22" t="e">
        <f>VLOOKUP(H92,#REF!,48,0)</f>
        <v>#REF!</v>
      </c>
      <c r="BQ92" s="9"/>
      <c r="BR92" s="9"/>
      <c r="BS92" s="9"/>
    </row>
    <row r="93" spans="1:71" ht="14.5" x14ac:dyDescent="0.35">
      <c r="A93" s="16" t="s">
        <v>10556</v>
      </c>
      <c r="B93" s="16" t="s">
        <v>10556</v>
      </c>
      <c r="C93" s="16" t="s">
        <v>10557</v>
      </c>
      <c r="D93" s="7" t="s">
        <v>1921</v>
      </c>
      <c r="E93" s="4" t="s">
        <v>150</v>
      </c>
      <c r="F93" s="4">
        <v>301882</v>
      </c>
      <c r="G93" s="4" t="s">
        <v>3720</v>
      </c>
      <c r="H93" s="53">
        <v>301882</v>
      </c>
      <c r="I93" s="4" t="s">
        <v>3720</v>
      </c>
      <c r="J93" s="7" t="s">
        <v>10535</v>
      </c>
      <c r="K93" s="4" t="s">
        <v>77</v>
      </c>
      <c r="L93" s="4">
        <v>5</v>
      </c>
      <c r="M93" s="4" t="s">
        <v>773</v>
      </c>
      <c r="N93" s="4">
        <v>11</v>
      </c>
      <c r="O93" s="4" t="s">
        <v>3721</v>
      </c>
      <c r="P93" s="26" t="s">
        <v>9874</v>
      </c>
      <c r="Q93" s="8" t="s">
        <v>10474</v>
      </c>
      <c r="R93" s="9" t="s">
        <v>10474</v>
      </c>
      <c r="S93" s="17"/>
      <c r="T93" s="17" t="s">
        <v>10474</v>
      </c>
      <c r="U93" s="9"/>
      <c r="V93" s="18" t="s">
        <v>10562</v>
      </c>
      <c r="W93" s="18">
        <f>IFERROR(VLOOKUP(H93,'IT PEI'!$X$2:$X$5647,1,0),"...")</f>
        <v>301882</v>
      </c>
      <c r="X93" s="19" t="str">
        <f>_xlfn.XLOOKUP(H93,'IT PEI'!X$2:X$5647,'IT PEI'!E$2:E$5647,"...",2,-1)</f>
        <v>2027-2031</v>
      </c>
      <c r="Y93" s="19" t="str">
        <f>_xlfn.XLOOKUP(H93,'IT PEI'!X$2:X$5647,'IT PEI'!G$2:G$5647,"...",2,-1)</f>
        <v>FORMULADO</v>
      </c>
      <c r="Z93" s="19" t="str">
        <f>_xlfn.XLOOKUP(H93,'IT PEI'!X$2:X$5647,'IT PEI'!F$2:F$5647,"...",2,-1)</f>
        <v>SI</v>
      </c>
      <c r="AA93" s="19" t="str">
        <f>_xlfn.XLOOKUP(H93,'IT PEI'!X$2:X$5647,'IT PEI'!H$2:H$5647,"...",2,-1)</f>
        <v>EMITIDO</v>
      </c>
      <c r="AB93" s="19" t="str">
        <f>_xlfn.XLOOKUP(H93,'IT PEI'!X$2:X$5647,'IT PEI'!O$2:O$5647,"...",2,-1)</f>
        <v>2026-0002526</v>
      </c>
      <c r="AC93" s="20">
        <f>_xlfn.XLOOKUP(H93,'IT PEI'!X$2:X$5647,'IT PEI'!P$2:P$5647,"...",2,-1)</f>
        <v>46197</v>
      </c>
      <c r="AD93" s="19" t="str">
        <f>_xlfn.XLOOKUP(H93,'IT PEI'!X$2:X$5647,'IT PEI'!Q$2:Q$5647,"...",2,-1)</f>
        <v>000424-2026-CEPLAN-DNCPPEI</v>
      </c>
      <c r="AE93" s="19" t="str">
        <f t="shared" si="6"/>
        <v>No</v>
      </c>
      <c r="AF93" s="18">
        <f t="shared" si="7"/>
        <v>0</v>
      </c>
      <c r="AG93" s="18">
        <f t="shared" si="8"/>
        <v>1</v>
      </c>
      <c r="AH93" s="18">
        <f t="shared" si="9"/>
        <v>0</v>
      </c>
      <c r="AI93" s="19" t="s">
        <v>10475</v>
      </c>
      <c r="AJ93" s="13" t="s">
        <v>10570</v>
      </c>
      <c r="AK93" s="29" t="s">
        <v>10571</v>
      </c>
      <c r="AL93" s="19" t="str">
        <f>IFERROR(VLOOKUP(tbl_ues[[#This Row],[Id_UE]],'[1]Directorio v.02'!$H$3:$U$3089,11,FALSE),"")</f>
        <v>David Pacheco Castro</v>
      </c>
      <c r="AM93" s="19" t="str">
        <f>IFERROR(VLOOKUP(tbl_ues[[#This Row],[Id_UE]],'[1]Directorio v.02'!$H$3:$U$3089,12,FALSE),"")</f>
        <v>Jefe de la Oficina General de Planeamiento y presupuesto</v>
      </c>
      <c r="AN93" s="52">
        <f>IFERROR(VLOOKUP(tbl_ues[[#This Row],[Id_UE]],'[1]Directorio v.02'!$H$3:$U$3089,13,FALSE),"")</f>
        <v>918112848</v>
      </c>
      <c r="AO93" s="19" t="str">
        <f>IFERROR(VLOOKUP(tbl_ues[[#This Row],[Id_UE]],'[1]Directorio v.02'!$H$3:$U$3089,14,FALSE),"")</f>
        <v xml:space="preserve">davidunajma@gmail.com
municipalidadoronccoy@gmail.com </v>
      </c>
      <c r="AP93" s="21" t="e">
        <f>VLOOKUP(H93,#REF!,7,0)</f>
        <v>#REF!</v>
      </c>
      <c r="AQ93" s="9" t="e">
        <f>VLOOKUP(H93,#REF!,9,0)</f>
        <v>#REF!</v>
      </c>
      <c r="AR93" s="9" t="e">
        <f>VLOOKUP(H93,#REF!,15,0)</f>
        <v>#REF!</v>
      </c>
      <c r="AS93" s="9" t="e">
        <f>VLOOKUP(H93,#REF!,16,0)</f>
        <v>#REF!</v>
      </c>
      <c r="AT93" s="9" t="e">
        <f>VLOOKUP(H93,#REF!,17,0)</f>
        <v>#REF!</v>
      </c>
      <c r="AU93" s="9" t="e">
        <f>VLOOKUP(H93,#REF!,18,0)</f>
        <v>#REF!</v>
      </c>
      <c r="AV93" s="9" t="e">
        <f>VLOOKUP(H93,#REF!,19,0)</f>
        <v>#REF!</v>
      </c>
      <c r="AW93" s="9" t="e">
        <f>VLOOKUP(H93,#REF!,20,0)</f>
        <v>#REF!</v>
      </c>
      <c r="AX93" s="9" t="e">
        <f>VLOOKUP(H93,#REF!,22,0)</f>
        <v>#REF!</v>
      </c>
      <c r="AY93" s="9" t="e">
        <f>VLOOKUP(H93,#REF!,23,0)</f>
        <v>#REF!</v>
      </c>
      <c r="AZ93" s="9" t="e">
        <f>VLOOKUP(H93,#REF!,24,0)</f>
        <v>#REF!</v>
      </c>
      <c r="BA93" s="9" t="e">
        <f>VLOOKUP(H93,#REF!,25,0)</f>
        <v>#REF!</v>
      </c>
      <c r="BB93" s="9" t="e">
        <f>VLOOKUP(H93,#REF!,26,0)</f>
        <v>#REF!</v>
      </c>
      <c r="BC93" s="9" t="e">
        <f>VLOOKUP(H93,#REF!,27,0)</f>
        <v>#REF!</v>
      </c>
      <c r="BD93" s="9" t="e">
        <f>VLOOKUP(H93,#REF!,29,0)</f>
        <v>#REF!</v>
      </c>
      <c r="BE93" s="9" t="e">
        <f>VLOOKUP(H93,#REF!,30,0)</f>
        <v>#REF!</v>
      </c>
      <c r="BF93" s="9" t="e">
        <f>VLOOKUP(H93,#REF!,31,0)</f>
        <v>#REF!</v>
      </c>
      <c r="BG93" s="9" t="e">
        <f>VLOOKUP(H93,#REF!,32,0)</f>
        <v>#REF!</v>
      </c>
      <c r="BH93" s="9" t="e">
        <f>VLOOKUP(H93,#REF!,33,0)</f>
        <v>#REF!</v>
      </c>
      <c r="BI93" s="9" t="e">
        <f>VLOOKUP(H93,#REF!,34,0)</f>
        <v>#REF!</v>
      </c>
      <c r="BJ93" s="9" t="e">
        <f>VLOOKUP(H93,#REF!,36,0)</f>
        <v>#REF!</v>
      </c>
      <c r="BK93" s="9" t="e">
        <f>VLOOKUP(H93,#REF!,37,0)</f>
        <v>#REF!</v>
      </c>
      <c r="BL93" s="22" t="e">
        <f>VLOOKUP(H93,#REF!,44,0)</f>
        <v>#REF!</v>
      </c>
      <c r="BM93" s="22" t="e">
        <f>VLOOKUP(H93,#REF!,45,0)</f>
        <v>#REF!</v>
      </c>
      <c r="BN93" s="22" t="e">
        <f>VLOOKUP(H93,#REF!,46,0)</f>
        <v>#REF!</v>
      </c>
      <c r="BO93" s="22" t="e">
        <f>VLOOKUP(H93,#REF!,47,0)</f>
        <v>#REF!</v>
      </c>
      <c r="BP93" s="22" t="e">
        <f>VLOOKUP(H93,#REF!,48,0)</f>
        <v>#REF!</v>
      </c>
      <c r="BQ93" s="9"/>
      <c r="BR93" s="9"/>
      <c r="BS93" s="9"/>
    </row>
    <row r="94" spans="1:71" ht="14.5" x14ac:dyDescent="0.35">
      <c r="A94" s="16" t="s">
        <v>10556</v>
      </c>
      <c r="B94" s="16" t="s">
        <v>10556</v>
      </c>
      <c r="C94" s="16" t="s">
        <v>10557</v>
      </c>
      <c r="D94" s="7" t="s">
        <v>1921</v>
      </c>
      <c r="E94" s="4" t="s">
        <v>150</v>
      </c>
      <c r="F94" s="4">
        <v>301881</v>
      </c>
      <c r="G94" s="4" t="s">
        <v>3078</v>
      </c>
      <c r="H94" s="53">
        <v>301881</v>
      </c>
      <c r="I94" s="4" t="s">
        <v>3078</v>
      </c>
      <c r="J94" s="7">
        <v>10</v>
      </c>
      <c r="K94" s="4" t="s">
        <v>256</v>
      </c>
      <c r="L94" s="4">
        <v>6</v>
      </c>
      <c r="M94" s="4" t="s">
        <v>880</v>
      </c>
      <c r="N94" s="4">
        <v>9</v>
      </c>
      <c r="O94" s="4" t="s">
        <v>3079</v>
      </c>
      <c r="P94" s="26" t="s">
        <v>9757</v>
      </c>
      <c r="Q94" s="8" t="s">
        <v>10474</v>
      </c>
      <c r="R94" s="9" t="s">
        <v>10474</v>
      </c>
      <c r="S94" s="17"/>
      <c r="T94" s="17" t="s">
        <v>10474</v>
      </c>
      <c r="U94" s="9"/>
      <c r="V94" s="18"/>
      <c r="W94" s="18">
        <f>IFERROR(VLOOKUP(H94,'IT PEI'!$X$2:$X$5647,1,0),"...")</f>
        <v>301881</v>
      </c>
      <c r="X94" s="19" t="str">
        <f>_xlfn.XLOOKUP(H94,'IT PEI'!X$2:X$5647,'IT PEI'!E$2:E$5647,"...",2,-1)</f>
        <v>2026-2030</v>
      </c>
      <c r="Y94" s="19" t="str">
        <f>_xlfn.XLOOKUP(H94,'IT PEI'!X$2:X$5647,'IT PEI'!G$2:G$5647,"...",2,-1)</f>
        <v>FORMULADO</v>
      </c>
      <c r="Z94" s="19" t="str">
        <f>_xlfn.XLOOKUP(H94,'IT PEI'!X$2:X$5647,'IT PEI'!F$2:F$5647,"...",2,-1)</f>
        <v>SI</v>
      </c>
      <c r="AA94" s="19" t="str">
        <f>_xlfn.XLOOKUP(H94,'IT PEI'!X$2:X$5647,'IT PEI'!H$2:H$5647,"...",2,-1)</f>
        <v>EMITIDO</v>
      </c>
      <c r="AB94" s="19" t="str">
        <f>_xlfn.XLOOKUP(H94,'IT PEI'!X$2:X$5647,'IT PEI'!O$2:O$5647,"...",2,-1)</f>
        <v>2025-0005585</v>
      </c>
      <c r="AC94" s="20">
        <f>_xlfn.XLOOKUP(H94,'IT PEI'!X$2:X$5647,'IT PEI'!P$2:P$5647,"...",2,-1)</f>
        <v>46014</v>
      </c>
      <c r="AD94" s="19" t="str">
        <f>_xlfn.XLOOKUP(H94,'IT PEI'!X$2:X$5647,'IT PEI'!Q$2:Q$5647,"...",2,-1)</f>
        <v>000755-2025-CEPLAN-DNCPPEI</v>
      </c>
      <c r="AE94" s="19" t="str">
        <f t="shared" si="6"/>
        <v>SI</v>
      </c>
      <c r="AF94" s="18">
        <f t="shared" si="7"/>
        <v>1</v>
      </c>
      <c r="AG94" s="18">
        <f t="shared" si="8"/>
        <v>0</v>
      </c>
      <c r="AH94" s="18">
        <f t="shared" si="9"/>
        <v>0</v>
      </c>
      <c r="AI94" s="19" t="s">
        <v>10475</v>
      </c>
      <c r="AJ94" s="13" t="s">
        <v>10576</v>
      </c>
      <c r="AK94" s="29" t="s">
        <v>10577</v>
      </c>
      <c r="AL94" s="19" t="str">
        <f>IFERROR(VLOOKUP(tbl_ues[[#This Row],[Id_UE]],'[1]Directorio v.02'!$H$3:$U$3089,11,FALSE),"")</f>
        <v>Alex  Falcón Ambrosio</v>
      </c>
      <c r="AM94" s="19" t="str">
        <f>IFERROR(VLOOKUP(tbl_ues[[#This Row],[Id_UE]],'[1]Directorio v.02'!$H$3:$U$3089,12,FALSE),"")</f>
        <v>Gerente de Planeamiento y Presupuesto</v>
      </c>
      <c r="AN94" s="52">
        <f>IFERROR(VLOOKUP(tbl_ues[[#This Row],[Id_UE]],'[1]Directorio v.02'!$H$3:$U$3089,13,FALSE),"")</f>
        <v>0</v>
      </c>
      <c r="AO94" s="19" t="str">
        <f>IFERROR(VLOOKUP(tbl_ues[[#This Row],[Id_UE]],'[1]Directorio v.02'!$H$3:$U$3089,14,FALSE),"")</f>
        <v>gpp.pueblonuevo2025@gmail.com</v>
      </c>
      <c r="AP94" s="21" t="e">
        <f>VLOOKUP(H94,#REF!,7,0)</f>
        <v>#REF!</v>
      </c>
      <c r="AQ94" s="9" t="e">
        <f>VLOOKUP(H94,#REF!,9,0)</f>
        <v>#REF!</v>
      </c>
      <c r="AR94" s="9" t="e">
        <f>VLOOKUP(H94,#REF!,15,0)</f>
        <v>#REF!</v>
      </c>
      <c r="AS94" s="9" t="e">
        <f>VLOOKUP(H94,#REF!,16,0)</f>
        <v>#REF!</v>
      </c>
      <c r="AT94" s="9" t="e">
        <f>VLOOKUP(H94,#REF!,17,0)</f>
        <v>#REF!</v>
      </c>
      <c r="AU94" s="9" t="e">
        <f>VLOOKUP(H94,#REF!,18,0)</f>
        <v>#REF!</v>
      </c>
      <c r="AV94" s="9" t="e">
        <f>VLOOKUP(H94,#REF!,19,0)</f>
        <v>#REF!</v>
      </c>
      <c r="AW94" s="9" t="e">
        <f>VLOOKUP(H94,#REF!,20,0)</f>
        <v>#REF!</v>
      </c>
      <c r="AX94" s="9" t="e">
        <f>VLOOKUP(H94,#REF!,22,0)</f>
        <v>#REF!</v>
      </c>
      <c r="AY94" s="9" t="e">
        <f>VLOOKUP(H94,#REF!,23,0)</f>
        <v>#REF!</v>
      </c>
      <c r="AZ94" s="9" t="e">
        <f>VLOOKUP(H94,#REF!,24,0)</f>
        <v>#REF!</v>
      </c>
      <c r="BA94" s="9" t="e">
        <f>VLOOKUP(H94,#REF!,25,0)</f>
        <v>#REF!</v>
      </c>
      <c r="BB94" s="9" t="e">
        <f>VLOOKUP(H94,#REF!,26,0)</f>
        <v>#REF!</v>
      </c>
      <c r="BC94" s="9" t="e">
        <f>VLOOKUP(H94,#REF!,27,0)</f>
        <v>#REF!</v>
      </c>
      <c r="BD94" s="9" t="e">
        <f>VLOOKUP(H94,#REF!,29,0)</f>
        <v>#REF!</v>
      </c>
      <c r="BE94" s="9" t="e">
        <f>VLOOKUP(H94,#REF!,30,0)</f>
        <v>#REF!</v>
      </c>
      <c r="BF94" s="9" t="e">
        <f>VLOOKUP(H94,#REF!,31,0)</f>
        <v>#REF!</v>
      </c>
      <c r="BG94" s="9" t="e">
        <f>VLOOKUP(H94,#REF!,32,0)</f>
        <v>#REF!</v>
      </c>
      <c r="BH94" s="9" t="e">
        <f>VLOOKUP(H94,#REF!,33,0)</f>
        <v>#REF!</v>
      </c>
      <c r="BI94" s="9" t="e">
        <f>VLOOKUP(H94,#REF!,34,0)</f>
        <v>#REF!</v>
      </c>
      <c r="BJ94" s="9" t="e">
        <f>VLOOKUP(H94,#REF!,36,0)</f>
        <v>#REF!</v>
      </c>
      <c r="BK94" s="9" t="e">
        <f>VLOOKUP(H94,#REF!,37,0)</f>
        <v>#REF!</v>
      </c>
      <c r="BL94" s="22" t="e">
        <f>VLOOKUP(H94,#REF!,44,0)</f>
        <v>#REF!</v>
      </c>
      <c r="BM94" s="22" t="e">
        <f>VLOOKUP(H94,#REF!,45,0)</f>
        <v>#REF!</v>
      </c>
      <c r="BN94" s="22" t="e">
        <f>VLOOKUP(H94,#REF!,46,0)</f>
        <v>#REF!</v>
      </c>
      <c r="BO94" s="22" t="e">
        <f>VLOOKUP(H94,#REF!,47,0)</f>
        <v>#REF!</v>
      </c>
      <c r="BP94" s="22" t="e">
        <f>VLOOKUP(H94,#REF!,48,0)</f>
        <v>#REF!</v>
      </c>
      <c r="BQ94" s="9"/>
      <c r="BR94" s="9"/>
      <c r="BS94" s="9"/>
    </row>
    <row r="95" spans="1:71" ht="14.5" x14ac:dyDescent="0.35">
      <c r="A95" s="16" t="s">
        <v>10556</v>
      </c>
      <c r="B95" s="16" t="s">
        <v>10556</v>
      </c>
      <c r="C95" s="16" t="s">
        <v>10557</v>
      </c>
      <c r="D95" s="7" t="s">
        <v>1921</v>
      </c>
      <c r="E95" s="4" t="s">
        <v>150</v>
      </c>
      <c r="F95" s="4">
        <v>301880</v>
      </c>
      <c r="G95" s="4" t="s">
        <v>9993</v>
      </c>
      <c r="H95" s="53">
        <v>301880</v>
      </c>
      <c r="I95" s="4" t="s">
        <v>9993</v>
      </c>
      <c r="J95" s="7" t="s">
        <v>10276</v>
      </c>
      <c r="K95" s="4" t="s">
        <v>152</v>
      </c>
      <c r="L95" s="4">
        <v>6</v>
      </c>
      <c r="M95" s="4" t="s">
        <v>1559</v>
      </c>
      <c r="N95" s="4">
        <v>11</v>
      </c>
      <c r="O95" s="4" t="s">
        <v>9994</v>
      </c>
      <c r="P95" s="26" t="s">
        <v>9757</v>
      </c>
      <c r="Q95" s="8" t="s">
        <v>10474</v>
      </c>
      <c r="R95" s="9" t="s">
        <v>10474</v>
      </c>
      <c r="S95" s="17"/>
      <c r="T95" s="17" t="s">
        <v>10474</v>
      </c>
      <c r="U95" s="9"/>
      <c r="V95" s="18" t="s">
        <v>10562</v>
      </c>
      <c r="W95" s="18">
        <f>IFERROR(VLOOKUP(H95,'IT PEI'!$X$2:$X$5647,1,0),"...")</f>
        <v>301880</v>
      </c>
      <c r="X95" s="19" t="str">
        <f>_xlfn.XLOOKUP(H95,'IT PEI'!X$2:X$5647,'IT PEI'!E$2:E$5647,"...",2,-1)</f>
        <v>2026-2030</v>
      </c>
      <c r="Y95" s="19" t="str">
        <f>_xlfn.XLOOKUP(H95,'IT PEI'!X$2:X$5647,'IT PEI'!G$2:G$5647,"...",2,-1)</f>
        <v>FORMULADO</v>
      </c>
      <c r="Z95" s="19" t="str">
        <f>_xlfn.XLOOKUP(H95,'IT PEI'!X$2:X$5647,'IT PEI'!F$2:F$5647,"...",2,-1)</f>
        <v>SI</v>
      </c>
      <c r="AA95" s="19" t="str">
        <f>_xlfn.XLOOKUP(H95,'IT PEI'!X$2:X$5647,'IT PEI'!H$2:H$5647,"...",2,-1)</f>
        <v>EMITIDO</v>
      </c>
      <c r="AB95" s="19" t="str">
        <f>_xlfn.XLOOKUP(H95,'IT PEI'!X$2:X$5647,'IT PEI'!O$2:O$5647,"...",2,-1)</f>
        <v>2026-0001018</v>
      </c>
      <c r="AC95" s="20">
        <f>_xlfn.XLOOKUP(H95,'IT PEI'!X$2:X$5647,'IT PEI'!P$2:P$5647,"...",2,-1)</f>
        <v>46092</v>
      </c>
      <c r="AD95" s="19" t="str">
        <f>_xlfn.XLOOKUP(H95,'IT PEI'!X$2:X$5647,'IT PEI'!Q$2:Q$5647,"...",2,-1)</f>
        <v>000174-2026-CEPLAN-DNCPPEI</v>
      </c>
      <c r="AE95" s="19" t="str">
        <f t="shared" si="6"/>
        <v>SI</v>
      </c>
      <c r="AF95" s="18">
        <f t="shared" si="7"/>
        <v>1</v>
      </c>
      <c r="AG95" s="18">
        <f t="shared" si="8"/>
        <v>0</v>
      </c>
      <c r="AH95" s="18">
        <f t="shared" si="9"/>
        <v>0</v>
      </c>
      <c r="AI95" s="19" t="s">
        <v>10475</v>
      </c>
      <c r="AJ95" s="13" t="s">
        <v>10480</v>
      </c>
      <c r="AK95" s="19" t="s">
        <v>10481</v>
      </c>
      <c r="AL95" s="19" t="str">
        <f>IFERROR(VLOOKUP(tbl_ues[[#This Row],[Id_UE]],'[1]Directorio v.02'!$H$3:$U$3089,11,FALSE),"")</f>
        <v>Ronald Gilmar Motta Ramirez</v>
      </c>
      <c r="AM95" s="19">
        <f>IFERROR(VLOOKUP(tbl_ues[[#This Row],[Id_UE]],'[1]Directorio v.02'!$H$3:$U$3089,12,FALSE),"")</f>
        <v>0</v>
      </c>
      <c r="AN95" s="52">
        <f>IFERROR(VLOOKUP(tbl_ues[[#This Row],[Id_UE]],'[1]Directorio v.02'!$H$3:$U$3089,13,FALSE),"")</f>
        <v>966909901</v>
      </c>
      <c r="AO95" s="19" t="str">
        <f>IFERROR(VLOOKUP(tbl_ues[[#This Row],[Id_UE]],'[1]Directorio v.02'!$H$3:$U$3089,14,FALSE),"")</f>
        <v>ronald-motta@hotmail.com</v>
      </c>
      <c r="AP95" s="21" t="e">
        <f>VLOOKUP(H95,#REF!,7,0)</f>
        <v>#REF!</v>
      </c>
      <c r="AQ95" s="9" t="e">
        <f>VLOOKUP(H95,#REF!,9,0)</f>
        <v>#REF!</v>
      </c>
      <c r="AR95" s="9" t="e">
        <f>VLOOKUP(H95,#REF!,15,0)</f>
        <v>#REF!</v>
      </c>
      <c r="AS95" s="9" t="e">
        <f>VLOOKUP(H95,#REF!,16,0)</f>
        <v>#REF!</v>
      </c>
      <c r="AT95" s="9" t="e">
        <f>VLOOKUP(H95,#REF!,17,0)</f>
        <v>#REF!</v>
      </c>
      <c r="AU95" s="9" t="e">
        <f>VLOOKUP(H95,#REF!,18,0)</f>
        <v>#REF!</v>
      </c>
      <c r="AV95" s="9" t="e">
        <f>VLOOKUP(H95,#REF!,19,0)</f>
        <v>#REF!</v>
      </c>
      <c r="AW95" s="9" t="e">
        <f>VLOOKUP(H95,#REF!,20,0)</f>
        <v>#REF!</v>
      </c>
      <c r="AX95" s="9" t="e">
        <f>VLOOKUP(H95,#REF!,22,0)</f>
        <v>#REF!</v>
      </c>
      <c r="AY95" s="9" t="e">
        <f>VLOOKUP(H95,#REF!,23,0)</f>
        <v>#REF!</v>
      </c>
      <c r="AZ95" s="9" t="e">
        <f>VLOOKUP(H95,#REF!,24,0)</f>
        <v>#REF!</v>
      </c>
      <c r="BA95" s="9" t="e">
        <f>VLOOKUP(H95,#REF!,25,0)</f>
        <v>#REF!</v>
      </c>
      <c r="BB95" s="9" t="e">
        <f>VLOOKUP(H95,#REF!,26,0)</f>
        <v>#REF!</v>
      </c>
      <c r="BC95" s="9" t="e">
        <f>VLOOKUP(H95,#REF!,27,0)</f>
        <v>#REF!</v>
      </c>
      <c r="BD95" s="9" t="e">
        <f>VLOOKUP(H95,#REF!,29,0)</f>
        <v>#REF!</v>
      </c>
      <c r="BE95" s="9" t="e">
        <f>VLOOKUP(H95,#REF!,30,0)</f>
        <v>#REF!</v>
      </c>
      <c r="BF95" s="9" t="e">
        <f>VLOOKUP(H95,#REF!,31,0)</f>
        <v>#REF!</v>
      </c>
      <c r="BG95" s="9" t="e">
        <f>VLOOKUP(H95,#REF!,32,0)</f>
        <v>#REF!</v>
      </c>
      <c r="BH95" s="9" t="e">
        <f>VLOOKUP(H95,#REF!,33,0)</f>
        <v>#REF!</v>
      </c>
      <c r="BI95" s="9" t="e">
        <f>VLOOKUP(H95,#REF!,34,0)</f>
        <v>#REF!</v>
      </c>
      <c r="BJ95" s="9" t="e">
        <f>VLOOKUP(H95,#REF!,36,0)</f>
        <v>#REF!</v>
      </c>
      <c r="BK95" s="9" t="e">
        <f>VLOOKUP(H95,#REF!,37,0)</f>
        <v>#REF!</v>
      </c>
      <c r="BL95" s="22" t="e">
        <f>VLOOKUP(H95,#REF!,44,0)</f>
        <v>#REF!</v>
      </c>
      <c r="BM95" s="22" t="e">
        <f>VLOOKUP(H95,#REF!,45,0)</f>
        <v>#REF!</v>
      </c>
      <c r="BN95" s="22" t="e">
        <f>VLOOKUP(H95,#REF!,46,0)</f>
        <v>#REF!</v>
      </c>
      <c r="BO95" s="22" t="e">
        <f>VLOOKUP(H95,#REF!,47,0)</f>
        <v>#REF!</v>
      </c>
      <c r="BP95" s="22" t="e">
        <f>VLOOKUP(H95,#REF!,48,0)</f>
        <v>#REF!</v>
      </c>
      <c r="BQ95" s="9"/>
      <c r="BR95" s="9"/>
      <c r="BS95" s="9"/>
    </row>
    <row r="96" spans="1:71" ht="14.5" x14ac:dyDescent="0.35">
      <c r="A96" s="16" t="s">
        <v>10556</v>
      </c>
      <c r="B96" s="16" t="s">
        <v>10556</v>
      </c>
      <c r="C96" s="16" t="s">
        <v>10557</v>
      </c>
      <c r="D96" s="7" t="s">
        <v>1921</v>
      </c>
      <c r="E96" s="4" t="s">
        <v>150</v>
      </c>
      <c r="F96" s="4">
        <v>301879</v>
      </c>
      <c r="G96" s="4" t="s">
        <v>4410</v>
      </c>
      <c r="H96" s="53">
        <v>301879</v>
      </c>
      <c r="I96" s="4" t="s">
        <v>4410</v>
      </c>
      <c r="J96" s="7">
        <v>10</v>
      </c>
      <c r="K96" s="4" t="s">
        <v>256</v>
      </c>
      <c r="L96" s="4">
        <v>6</v>
      </c>
      <c r="M96" s="4" t="s">
        <v>880</v>
      </c>
      <c r="N96" s="4">
        <v>7</v>
      </c>
      <c r="O96" s="4" t="s">
        <v>4411</v>
      </c>
      <c r="P96" s="26" t="s">
        <v>9757</v>
      </c>
      <c r="Q96" s="8" t="s">
        <v>10474</v>
      </c>
      <c r="R96" s="9" t="s">
        <v>10474</v>
      </c>
      <c r="S96" s="17"/>
      <c r="T96" s="17" t="s">
        <v>10474</v>
      </c>
      <c r="U96" s="9"/>
      <c r="V96" s="18"/>
      <c r="W96" s="18">
        <f>IFERROR(VLOOKUP(H96,'IT PEI'!$X$2:$X$5647,1,0),"...")</f>
        <v>301879</v>
      </c>
      <c r="X96" s="19" t="str">
        <f>_xlfn.XLOOKUP(H96,'IT PEI'!X$2:X$5647,'IT PEI'!E$2:E$5647,"...",2,-1)</f>
        <v>2026-2030</v>
      </c>
      <c r="Y96" s="19" t="str">
        <f>_xlfn.XLOOKUP(H96,'IT PEI'!X$2:X$5647,'IT PEI'!G$2:G$5647,"...",2,-1)</f>
        <v>FORMULADO</v>
      </c>
      <c r="Z96" s="19" t="str">
        <f>_xlfn.XLOOKUP(H96,'IT PEI'!X$2:X$5647,'IT PEI'!F$2:F$5647,"...",2,-1)</f>
        <v>SI</v>
      </c>
      <c r="AA96" s="19" t="str">
        <f>_xlfn.XLOOKUP(H96,'IT PEI'!X$2:X$5647,'IT PEI'!H$2:H$5647,"...",2,-1)</f>
        <v>EMITIDO</v>
      </c>
      <c r="AB96" s="19" t="str">
        <f>_xlfn.XLOOKUP(H96,'IT PEI'!X$2:X$5647,'IT PEI'!O$2:O$5647,"...",2,-1)</f>
        <v>2026-0001886</v>
      </c>
      <c r="AC96" s="20">
        <f>_xlfn.XLOOKUP(H96,'IT PEI'!X$2:X$5647,'IT PEI'!P$2:P$5647,"...",2,-1)</f>
        <v>46148</v>
      </c>
      <c r="AD96" s="19" t="str">
        <f>_xlfn.XLOOKUP(H96,'IT PEI'!X$2:X$5647,'IT PEI'!Q$2:Q$5647,"...",2,-1)</f>
        <v>000317-2026-CEPLAN-DNCPPEI</v>
      </c>
      <c r="AE96" s="19" t="str">
        <f t="shared" si="6"/>
        <v>SI</v>
      </c>
      <c r="AF96" s="18">
        <f t="shared" si="7"/>
        <v>1</v>
      </c>
      <c r="AG96" s="18">
        <f t="shared" si="8"/>
        <v>0</v>
      </c>
      <c r="AH96" s="18">
        <f t="shared" si="9"/>
        <v>0</v>
      </c>
      <c r="AI96" s="19" t="s">
        <v>10475</v>
      </c>
      <c r="AJ96" s="13" t="s">
        <v>10576</v>
      </c>
      <c r="AK96" s="29" t="s">
        <v>10577</v>
      </c>
      <c r="AL96" s="19" t="str">
        <f>IFERROR(VLOOKUP(tbl_ues[[#This Row],[Id_UE]],'[1]Directorio v.02'!$H$3:$U$3089,11,FALSE),"")</f>
        <v>Gladys Yakeli Vásquez Llatas</v>
      </c>
      <c r="AM96" s="19" t="str">
        <f>IFERROR(VLOOKUP(tbl_ues[[#This Row],[Id_UE]],'[1]Directorio v.02'!$H$3:$U$3089,12,FALSE),"")</f>
        <v>Jefe de la Oficina General de Planeamiento y Presupuesto</v>
      </c>
      <c r="AN96" s="52" t="str">
        <f>IFERROR(VLOOKUP(tbl_ues[[#This Row],[Id_UE]],'[1]Directorio v.02'!$H$3:$U$3089,13,FALSE),"")</f>
        <v>954 888 436</v>
      </c>
      <c r="AO96" s="19" t="str">
        <f>IFERROR(VLOOKUP(tbl_ues[[#This Row],[Id_UE]],'[1]Directorio v.02'!$H$3:$U$3089,14,FALSE),"")</f>
        <v>gladys_yavall_01@hotmail.com</v>
      </c>
      <c r="AP96" s="21" t="e">
        <f>VLOOKUP(H96,#REF!,7,0)</f>
        <v>#REF!</v>
      </c>
      <c r="AQ96" s="9" t="e">
        <f>VLOOKUP(H96,#REF!,9,0)</f>
        <v>#REF!</v>
      </c>
      <c r="AR96" s="9" t="e">
        <f>VLOOKUP(H96,#REF!,15,0)</f>
        <v>#REF!</v>
      </c>
      <c r="AS96" s="9" t="e">
        <f>VLOOKUP(H96,#REF!,16,0)</f>
        <v>#REF!</v>
      </c>
      <c r="AT96" s="9" t="e">
        <f>VLOOKUP(H96,#REF!,17,0)</f>
        <v>#REF!</v>
      </c>
      <c r="AU96" s="9" t="e">
        <f>VLOOKUP(H96,#REF!,18,0)</f>
        <v>#REF!</v>
      </c>
      <c r="AV96" s="9" t="e">
        <f>VLOOKUP(H96,#REF!,19,0)</f>
        <v>#REF!</v>
      </c>
      <c r="AW96" s="9" t="e">
        <f>VLOOKUP(H96,#REF!,20,0)</f>
        <v>#REF!</v>
      </c>
      <c r="AX96" s="9" t="e">
        <f>VLOOKUP(H96,#REF!,22,0)</f>
        <v>#REF!</v>
      </c>
      <c r="AY96" s="9" t="e">
        <f>VLOOKUP(H96,#REF!,23,0)</f>
        <v>#REF!</v>
      </c>
      <c r="AZ96" s="9" t="e">
        <f>VLOOKUP(H96,#REF!,24,0)</f>
        <v>#REF!</v>
      </c>
      <c r="BA96" s="9" t="e">
        <f>VLOOKUP(H96,#REF!,25,0)</f>
        <v>#REF!</v>
      </c>
      <c r="BB96" s="9" t="e">
        <f>VLOOKUP(H96,#REF!,26,0)</f>
        <v>#REF!</v>
      </c>
      <c r="BC96" s="9" t="e">
        <f>VLOOKUP(H96,#REF!,27,0)</f>
        <v>#REF!</v>
      </c>
      <c r="BD96" s="9" t="e">
        <f>VLOOKUP(H96,#REF!,29,0)</f>
        <v>#REF!</v>
      </c>
      <c r="BE96" s="9" t="e">
        <f>VLOOKUP(H96,#REF!,30,0)</f>
        <v>#REF!</v>
      </c>
      <c r="BF96" s="9" t="e">
        <f>VLOOKUP(H96,#REF!,31,0)</f>
        <v>#REF!</v>
      </c>
      <c r="BG96" s="9" t="e">
        <f>VLOOKUP(H96,#REF!,32,0)</f>
        <v>#REF!</v>
      </c>
      <c r="BH96" s="9" t="e">
        <f>VLOOKUP(H96,#REF!,33,0)</f>
        <v>#REF!</v>
      </c>
      <c r="BI96" s="9" t="e">
        <f>VLOOKUP(H96,#REF!,34,0)</f>
        <v>#REF!</v>
      </c>
      <c r="BJ96" s="9" t="e">
        <f>VLOOKUP(H96,#REF!,36,0)</f>
        <v>#REF!</v>
      </c>
      <c r="BK96" s="9" t="e">
        <f>VLOOKUP(H96,#REF!,37,0)</f>
        <v>#REF!</v>
      </c>
      <c r="BL96" s="22" t="e">
        <f>VLOOKUP(H96,#REF!,44,0)</f>
        <v>#REF!</v>
      </c>
      <c r="BM96" s="22" t="e">
        <f>VLOOKUP(H96,#REF!,45,0)</f>
        <v>#REF!</v>
      </c>
      <c r="BN96" s="22" t="e">
        <f>VLOOKUP(H96,#REF!,46,0)</f>
        <v>#REF!</v>
      </c>
      <c r="BO96" s="22" t="e">
        <f>VLOOKUP(H96,#REF!,47,0)</f>
        <v>#REF!</v>
      </c>
      <c r="BP96" s="22" t="e">
        <f>VLOOKUP(H96,#REF!,48,0)</f>
        <v>#REF!</v>
      </c>
      <c r="BQ96" s="9"/>
      <c r="BR96" s="9"/>
      <c r="BS96" s="9"/>
    </row>
    <row r="97" spans="1:71" ht="14.5" x14ac:dyDescent="0.35">
      <c r="A97" s="16" t="s">
        <v>10556</v>
      </c>
      <c r="B97" s="16" t="s">
        <v>10556</v>
      </c>
      <c r="C97" s="16" t="s">
        <v>10557</v>
      </c>
      <c r="D97" s="7" t="s">
        <v>1921</v>
      </c>
      <c r="E97" s="4" t="s">
        <v>150</v>
      </c>
      <c r="F97" s="4">
        <v>301878</v>
      </c>
      <c r="G97" s="4" t="s">
        <v>2558</v>
      </c>
      <c r="H97" s="53">
        <v>301878</v>
      </c>
      <c r="I97" s="4" t="s">
        <v>2558</v>
      </c>
      <c r="J97" s="7" t="s">
        <v>10276</v>
      </c>
      <c r="K97" s="4" t="s">
        <v>152</v>
      </c>
      <c r="L97" s="4">
        <v>6</v>
      </c>
      <c r="M97" s="4" t="s">
        <v>1559</v>
      </c>
      <c r="N97" s="4">
        <v>10</v>
      </c>
      <c r="O97" s="4" t="s">
        <v>2559</v>
      </c>
      <c r="P97" s="26" t="s">
        <v>9758</v>
      </c>
      <c r="Q97" s="8" t="s">
        <v>10474</v>
      </c>
      <c r="R97" s="9" t="s">
        <v>10474</v>
      </c>
      <c r="S97" s="17"/>
      <c r="T97" s="17" t="s">
        <v>10474</v>
      </c>
      <c r="U97" s="9"/>
      <c r="V97" s="18" t="s">
        <v>10562</v>
      </c>
      <c r="W97" s="18" t="str">
        <f>IFERROR(VLOOKUP(H97,'IT PEI'!$X$2:$X$5647,1,0),"...")</f>
        <v>...</v>
      </c>
      <c r="X97" s="19" t="str">
        <f>_xlfn.XLOOKUP(H97,'IT PEI'!X$2:X$5647,'IT PEI'!E$2:E$5647,"...",2,-1)</f>
        <v>...</v>
      </c>
      <c r="Y97" s="19" t="str">
        <f>_xlfn.XLOOKUP(H97,'IT PEI'!X$2:X$5647,'IT PEI'!G$2:G$5647,"...",2,-1)</f>
        <v>...</v>
      </c>
      <c r="Z97" s="19" t="str">
        <f>_xlfn.XLOOKUP(H97,'IT PEI'!X$2:X$5647,'IT PEI'!F$2:F$5647,"...",2,-1)</f>
        <v>...</v>
      </c>
      <c r="AA97" s="19" t="str">
        <f>_xlfn.XLOOKUP(H97,'IT PEI'!X$2:X$5647,'IT PEI'!H$2:H$5647,"...",2,-1)</f>
        <v>...</v>
      </c>
      <c r="AB97" s="19" t="str">
        <f>_xlfn.XLOOKUP(H97,'IT PEI'!X$2:X$5647,'IT PEI'!O$2:O$5647,"...",2,-1)</f>
        <v>...</v>
      </c>
      <c r="AC97" s="20" t="str">
        <f>_xlfn.XLOOKUP(H97,'IT PEI'!X$2:X$5647,'IT PEI'!P$2:P$5647,"...",2,-1)</f>
        <v>...</v>
      </c>
      <c r="AD97" s="19" t="str">
        <f>_xlfn.XLOOKUP(H97,'IT PEI'!X$2:X$5647,'IT PEI'!Q$2:Q$5647,"...",2,-1)</f>
        <v>...</v>
      </c>
      <c r="AE97" s="19" t="str">
        <f t="shared" si="6"/>
        <v>No</v>
      </c>
      <c r="AF97" s="18">
        <f t="shared" si="7"/>
        <v>0</v>
      </c>
      <c r="AG97" s="18">
        <f t="shared" si="8"/>
        <v>1</v>
      </c>
      <c r="AH97" s="18">
        <f t="shared" si="9"/>
        <v>0</v>
      </c>
      <c r="AI97" s="19" t="s">
        <v>10475</v>
      </c>
      <c r="AJ97" s="13" t="s">
        <v>10480</v>
      </c>
      <c r="AK97" s="19" t="s">
        <v>10481</v>
      </c>
      <c r="AL97" s="19" t="str">
        <f>IFERROR(VLOOKUP(tbl_ues[[#This Row],[Id_UE]],'[1]Directorio v.02'!$H$3:$U$3089,11,FALSE),"")</f>
        <v>Flor Rosario Carbajal Soto</v>
      </c>
      <c r="AM97" s="19">
        <f>IFERROR(VLOOKUP(tbl_ues[[#This Row],[Id_UE]],'[1]Directorio v.02'!$H$3:$U$3089,12,FALSE),"")</f>
        <v>0</v>
      </c>
      <c r="AN97" s="52">
        <f>IFERROR(VLOOKUP(tbl_ues[[#This Row],[Id_UE]],'[1]Directorio v.02'!$H$3:$U$3089,13,FALSE),"")</f>
        <v>952056945</v>
      </c>
      <c r="AO97" s="19" t="str">
        <f>IFERROR(VLOOKUP(tbl_ues[[#This Row],[Id_UE]],'[1]Directorio v.02'!$H$3:$U$3089,14,FALSE),"")</f>
        <v>mar_cielo16@hotmail.com</v>
      </c>
      <c r="AP97" s="21" t="e">
        <f>VLOOKUP(H97,#REF!,7,0)</f>
        <v>#REF!</v>
      </c>
      <c r="AQ97" s="9" t="e">
        <f>VLOOKUP(H97,#REF!,9,0)</f>
        <v>#REF!</v>
      </c>
      <c r="AR97" s="9" t="e">
        <f>VLOOKUP(H97,#REF!,15,0)</f>
        <v>#REF!</v>
      </c>
      <c r="AS97" s="9" t="e">
        <f>VLOOKUP(H97,#REF!,16,0)</f>
        <v>#REF!</v>
      </c>
      <c r="AT97" s="9" t="e">
        <f>VLOOKUP(H97,#REF!,17,0)</f>
        <v>#REF!</v>
      </c>
      <c r="AU97" s="9" t="e">
        <f>VLOOKUP(H97,#REF!,18,0)</f>
        <v>#REF!</v>
      </c>
      <c r="AV97" s="9" t="e">
        <f>VLOOKUP(H97,#REF!,19,0)</f>
        <v>#REF!</v>
      </c>
      <c r="AW97" s="9" t="e">
        <f>VLOOKUP(H97,#REF!,20,0)</f>
        <v>#REF!</v>
      </c>
      <c r="AX97" s="9" t="e">
        <f>VLOOKUP(H97,#REF!,22,0)</f>
        <v>#REF!</v>
      </c>
      <c r="AY97" s="9" t="e">
        <f>VLOOKUP(H97,#REF!,23,0)</f>
        <v>#REF!</v>
      </c>
      <c r="AZ97" s="9" t="e">
        <f>VLOOKUP(H97,#REF!,24,0)</f>
        <v>#REF!</v>
      </c>
      <c r="BA97" s="9" t="e">
        <f>VLOOKUP(H97,#REF!,25,0)</f>
        <v>#REF!</v>
      </c>
      <c r="BB97" s="9" t="e">
        <f>VLOOKUP(H97,#REF!,26,0)</f>
        <v>#REF!</v>
      </c>
      <c r="BC97" s="9" t="e">
        <f>VLOOKUP(H97,#REF!,27,0)</f>
        <v>#REF!</v>
      </c>
      <c r="BD97" s="9" t="e">
        <f>VLOOKUP(H97,#REF!,29,0)</f>
        <v>#REF!</v>
      </c>
      <c r="BE97" s="9" t="e">
        <f>VLOOKUP(H97,#REF!,30,0)</f>
        <v>#REF!</v>
      </c>
      <c r="BF97" s="9" t="e">
        <f>VLOOKUP(H97,#REF!,31,0)</f>
        <v>#REF!</v>
      </c>
      <c r="BG97" s="9" t="e">
        <f>VLOOKUP(H97,#REF!,32,0)</f>
        <v>#REF!</v>
      </c>
      <c r="BH97" s="9" t="e">
        <f>VLOOKUP(H97,#REF!,33,0)</f>
        <v>#REF!</v>
      </c>
      <c r="BI97" s="9" t="e">
        <f>VLOOKUP(H97,#REF!,34,0)</f>
        <v>#REF!</v>
      </c>
      <c r="BJ97" s="9" t="e">
        <f>VLOOKUP(H97,#REF!,36,0)</f>
        <v>#REF!</v>
      </c>
      <c r="BK97" s="9" t="e">
        <f>VLOOKUP(H97,#REF!,37,0)</f>
        <v>#REF!</v>
      </c>
      <c r="BL97" s="22" t="e">
        <f>VLOOKUP(H97,#REF!,44,0)</f>
        <v>#REF!</v>
      </c>
      <c r="BM97" s="22" t="e">
        <f>VLOOKUP(H97,#REF!,45,0)</f>
        <v>#REF!</v>
      </c>
      <c r="BN97" s="22" t="e">
        <f>VLOOKUP(H97,#REF!,46,0)</f>
        <v>#REF!</v>
      </c>
      <c r="BO97" s="22" t="e">
        <f>VLOOKUP(H97,#REF!,47,0)</f>
        <v>#REF!</v>
      </c>
      <c r="BP97" s="22" t="e">
        <f>VLOOKUP(H97,#REF!,48,0)</f>
        <v>#REF!</v>
      </c>
      <c r="BQ97" s="9"/>
      <c r="BR97" s="9"/>
      <c r="BS97" s="9"/>
    </row>
    <row r="98" spans="1:71" ht="14.5" x14ac:dyDescent="0.35">
      <c r="A98" s="16" t="s">
        <v>10556</v>
      </c>
      <c r="B98" s="16" t="s">
        <v>10556</v>
      </c>
      <c r="C98" s="16" t="s">
        <v>10557</v>
      </c>
      <c r="D98" s="7" t="s">
        <v>1921</v>
      </c>
      <c r="E98" s="4" t="s">
        <v>150</v>
      </c>
      <c r="F98" s="4">
        <v>301877</v>
      </c>
      <c r="G98" s="4" t="s">
        <v>10392</v>
      </c>
      <c r="H98" s="53">
        <v>301877</v>
      </c>
      <c r="I98" s="4" t="s">
        <v>10392</v>
      </c>
      <c r="J98" s="7" t="s">
        <v>10276</v>
      </c>
      <c r="K98" s="4" t="s">
        <v>152</v>
      </c>
      <c r="L98" s="4">
        <v>6</v>
      </c>
      <c r="M98" s="4" t="s">
        <v>1559</v>
      </c>
      <c r="N98" s="4">
        <v>9</v>
      </c>
      <c r="O98" s="4" t="s">
        <v>10393</v>
      </c>
      <c r="P98" s="26" t="s">
        <v>9758</v>
      </c>
      <c r="Q98" s="8" t="s">
        <v>10474</v>
      </c>
      <c r="R98" s="9" t="s">
        <v>10474</v>
      </c>
      <c r="S98" s="17"/>
      <c r="T98" s="17" t="s">
        <v>10474</v>
      </c>
      <c r="U98" s="9"/>
      <c r="V98" s="18" t="s">
        <v>10562</v>
      </c>
      <c r="W98" s="18">
        <f>IFERROR(VLOOKUP(H98,'IT PEI'!$X$2:$X$5647,1,0),"...")</f>
        <v>301877</v>
      </c>
      <c r="X98" s="19" t="str">
        <f>_xlfn.XLOOKUP(H98,'IT PEI'!X$2:X$5647,'IT PEI'!E$2:E$5647,"...",2,-1)</f>
        <v>2026-2030</v>
      </c>
      <c r="Y98" s="19" t="str">
        <f>_xlfn.XLOOKUP(H98,'IT PEI'!X$2:X$5647,'IT PEI'!G$2:G$5647,"...",2,-1)</f>
        <v>FORMULADO</v>
      </c>
      <c r="Z98" s="19" t="str">
        <f>_xlfn.XLOOKUP(H98,'IT PEI'!X$2:X$5647,'IT PEI'!F$2:F$5647,"...",2,-1)</f>
        <v>SI</v>
      </c>
      <c r="AA98" s="19" t="str">
        <f>_xlfn.XLOOKUP(H98,'IT PEI'!X$2:X$5647,'IT PEI'!H$2:H$5647,"...",2,-1)</f>
        <v>EMITIDO</v>
      </c>
      <c r="AB98" s="19" t="str">
        <f>_xlfn.XLOOKUP(H98,'IT PEI'!X$2:X$5647,'IT PEI'!O$2:O$5647,"...",2,-1)</f>
        <v>2026-0002561</v>
      </c>
      <c r="AC98" s="20">
        <f>_xlfn.XLOOKUP(H98,'IT PEI'!X$2:X$5647,'IT PEI'!P$2:P$5647,"...",2,-1)</f>
        <v>46199</v>
      </c>
      <c r="AD98" s="19" t="str">
        <f>_xlfn.XLOOKUP(H98,'IT PEI'!X$2:X$5647,'IT PEI'!Q$2:Q$5647,"...",2,-1)</f>
        <v>000433-2026-CEPLAN-DNCPPEI</v>
      </c>
      <c r="AE98" s="19" t="str">
        <f t="shared" ref="AE98:AE107" si="10">IF(COUNTIF(X98, "*" &amp; "2030"  &amp;  "*")&gt;0, "SI", "No" )</f>
        <v>SI</v>
      </c>
      <c r="AF98" s="18">
        <f t="shared" si="7"/>
        <v>1</v>
      </c>
      <c r="AG98" s="18">
        <f t="shared" ref="AG98:AG124" si="11">IF(COUNTIF(X98, "*" &amp; "2030"  &amp;  "*")&gt;0, 0, 1 )</f>
        <v>0</v>
      </c>
      <c r="AH98" s="18">
        <f t="shared" si="9"/>
        <v>0</v>
      </c>
      <c r="AI98" s="19" t="s">
        <v>10475</v>
      </c>
      <c r="AJ98" s="13" t="s">
        <v>10480</v>
      </c>
      <c r="AK98" s="19" t="s">
        <v>10481</v>
      </c>
      <c r="AL98" s="19" t="str">
        <f>IFERROR(VLOOKUP(tbl_ues[[#This Row],[Id_UE]],'[1]Directorio v.02'!$H$3:$U$3089,11,FALSE),"")</f>
        <v>Franklin Diaz Mariño</v>
      </c>
      <c r="AM98" s="19">
        <f>IFERROR(VLOOKUP(tbl_ues[[#This Row],[Id_UE]],'[1]Directorio v.02'!$H$3:$U$3089,12,FALSE),"")</f>
        <v>0</v>
      </c>
      <c r="AN98" s="52">
        <f>IFERROR(VLOOKUP(tbl_ues[[#This Row],[Id_UE]],'[1]Directorio v.02'!$H$3:$U$3089,13,FALSE),"")</f>
        <v>983962705</v>
      </c>
      <c r="AO98" s="19" t="str">
        <f>IFERROR(VLOOKUP(tbl_ues[[#This Row],[Id_UE]],'[1]Directorio v.02'!$H$3:$U$3089,14,FALSE),"")</f>
        <v>fradma2012@gmail.com</v>
      </c>
      <c r="AP98" s="21" t="e">
        <f>VLOOKUP(H98,#REF!,7,0)</f>
        <v>#REF!</v>
      </c>
      <c r="AQ98" s="9" t="e">
        <f>VLOOKUP(H98,#REF!,9,0)</f>
        <v>#REF!</v>
      </c>
      <c r="AR98" s="9" t="e">
        <f>VLOOKUP(H98,#REF!,15,0)</f>
        <v>#REF!</v>
      </c>
      <c r="AS98" s="9" t="e">
        <f>VLOOKUP(H98,#REF!,16,0)</f>
        <v>#REF!</v>
      </c>
      <c r="AT98" s="9" t="e">
        <f>VLOOKUP(H98,#REF!,17,0)</f>
        <v>#REF!</v>
      </c>
      <c r="AU98" s="9" t="e">
        <f>VLOOKUP(H98,#REF!,18,0)</f>
        <v>#REF!</v>
      </c>
      <c r="AV98" s="9" t="e">
        <f>VLOOKUP(H98,#REF!,19,0)</f>
        <v>#REF!</v>
      </c>
      <c r="AW98" s="9" t="e">
        <f>VLOOKUP(H98,#REF!,20,0)</f>
        <v>#REF!</v>
      </c>
      <c r="AX98" s="9" t="e">
        <f>VLOOKUP(H98,#REF!,22,0)</f>
        <v>#REF!</v>
      </c>
      <c r="AY98" s="9" t="e">
        <f>VLOOKUP(H98,#REF!,23,0)</f>
        <v>#REF!</v>
      </c>
      <c r="AZ98" s="9" t="e">
        <f>VLOOKUP(H98,#REF!,24,0)</f>
        <v>#REF!</v>
      </c>
      <c r="BA98" s="9" t="e">
        <f>VLOOKUP(H98,#REF!,25,0)</f>
        <v>#REF!</v>
      </c>
      <c r="BB98" s="9" t="e">
        <f>VLOOKUP(H98,#REF!,26,0)</f>
        <v>#REF!</v>
      </c>
      <c r="BC98" s="9" t="e">
        <f>VLOOKUP(H98,#REF!,27,0)</f>
        <v>#REF!</v>
      </c>
      <c r="BD98" s="9" t="e">
        <f>VLOOKUP(H98,#REF!,29,0)</f>
        <v>#REF!</v>
      </c>
      <c r="BE98" s="9" t="e">
        <f>VLOOKUP(H98,#REF!,30,0)</f>
        <v>#REF!</v>
      </c>
      <c r="BF98" s="9" t="e">
        <f>VLOOKUP(H98,#REF!,31,0)</f>
        <v>#REF!</v>
      </c>
      <c r="BG98" s="9" t="e">
        <f>VLOOKUP(H98,#REF!,32,0)</f>
        <v>#REF!</v>
      </c>
      <c r="BH98" s="9" t="e">
        <f>VLOOKUP(H98,#REF!,33,0)</f>
        <v>#REF!</v>
      </c>
      <c r="BI98" s="9" t="e">
        <f>VLOOKUP(H98,#REF!,34,0)</f>
        <v>#REF!</v>
      </c>
      <c r="BJ98" s="9" t="e">
        <f>VLOOKUP(H98,#REF!,36,0)</f>
        <v>#REF!</v>
      </c>
      <c r="BK98" s="9" t="e">
        <f>VLOOKUP(H98,#REF!,37,0)</f>
        <v>#REF!</v>
      </c>
      <c r="BL98" s="22" t="e">
        <f>VLOOKUP(H98,#REF!,44,0)</f>
        <v>#REF!</v>
      </c>
      <c r="BM98" s="22" t="e">
        <f>VLOOKUP(H98,#REF!,45,0)</f>
        <v>#REF!</v>
      </c>
      <c r="BN98" s="22" t="e">
        <f>VLOOKUP(H98,#REF!,46,0)</f>
        <v>#REF!</v>
      </c>
      <c r="BO98" s="22" t="e">
        <f>VLOOKUP(H98,#REF!,47,0)</f>
        <v>#REF!</v>
      </c>
      <c r="BP98" s="22" t="e">
        <f>VLOOKUP(H98,#REF!,48,0)</f>
        <v>#REF!</v>
      </c>
      <c r="BQ98" s="9"/>
      <c r="BR98" s="9"/>
      <c r="BS98" s="9"/>
    </row>
    <row r="99" spans="1:71" ht="14.5" x14ac:dyDescent="0.35">
      <c r="A99" s="16" t="s">
        <v>10556</v>
      </c>
      <c r="B99" s="16" t="s">
        <v>10556</v>
      </c>
      <c r="C99" s="16" t="s">
        <v>10557</v>
      </c>
      <c r="D99" s="7" t="s">
        <v>1921</v>
      </c>
      <c r="E99" s="4" t="s">
        <v>150</v>
      </c>
      <c r="F99" s="4">
        <v>301876</v>
      </c>
      <c r="G99" s="4" t="s">
        <v>8884</v>
      </c>
      <c r="H99" s="53">
        <v>301876</v>
      </c>
      <c r="I99" s="4" t="s">
        <v>8884</v>
      </c>
      <c r="J99" s="7" t="s">
        <v>10532</v>
      </c>
      <c r="K99" s="4" t="s">
        <v>417</v>
      </c>
      <c r="L99" s="4">
        <v>7</v>
      </c>
      <c r="M99" s="4" t="s">
        <v>495</v>
      </c>
      <c r="N99" s="4">
        <v>21</v>
      </c>
      <c r="O99" s="4" t="s">
        <v>8885</v>
      </c>
      <c r="P99" s="26" t="s">
        <v>9757</v>
      </c>
      <c r="Q99" s="8" t="s">
        <v>10474</v>
      </c>
      <c r="R99" s="9" t="s">
        <v>10474</v>
      </c>
      <c r="S99" s="17"/>
      <c r="T99" s="17" t="s">
        <v>10474</v>
      </c>
      <c r="U99" s="9"/>
      <c r="V99" s="18"/>
      <c r="W99" s="18">
        <f>IFERROR(VLOOKUP(H99,'IT PEI'!$X$2:$X$5647,1,0),"...")</f>
        <v>301876</v>
      </c>
      <c r="X99" s="19" t="str">
        <f>_xlfn.XLOOKUP(H99,'IT PEI'!X$2:X$5647,'IT PEI'!E$2:E$5647,"...",2,-1)</f>
        <v>2026-2030</v>
      </c>
      <c r="Y99" s="19" t="str">
        <f>_xlfn.XLOOKUP(H99,'IT PEI'!X$2:X$5647,'IT PEI'!G$2:G$5647,"...",2,-1)</f>
        <v>FORMULADO</v>
      </c>
      <c r="Z99" s="19" t="str">
        <f>_xlfn.XLOOKUP(H99,'IT PEI'!X$2:X$5647,'IT PEI'!F$2:F$5647,"...",2,-1)</f>
        <v>SI</v>
      </c>
      <c r="AA99" s="19" t="str">
        <f>_xlfn.XLOOKUP(H99,'IT PEI'!X$2:X$5647,'IT PEI'!H$2:H$5647,"...",2,-1)</f>
        <v>EMITIDO</v>
      </c>
      <c r="AB99" s="19" t="str">
        <f>_xlfn.XLOOKUP(H99,'IT PEI'!X$2:X$5647,'IT PEI'!O$2:O$5647,"...",2,-1)</f>
        <v>2026-0000789</v>
      </c>
      <c r="AC99" s="20">
        <f>_xlfn.XLOOKUP(H99,'IT PEI'!X$2:X$5647,'IT PEI'!P$2:P$5647,"...",2,-1)</f>
        <v>46077</v>
      </c>
      <c r="AD99" s="19" t="str">
        <f>_xlfn.XLOOKUP(H99,'IT PEI'!X$2:X$5647,'IT PEI'!Q$2:Q$5647,"...",2,-1)</f>
        <v>000140-2026-CEPLAN-DNCPPEI</v>
      </c>
      <c r="AE99" s="19" t="str">
        <f t="shared" si="10"/>
        <v>SI</v>
      </c>
      <c r="AF99" s="18">
        <f t="shared" si="7"/>
        <v>1</v>
      </c>
      <c r="AG99" s="18">
        <f t="shared" si="11"/>
        <v>0</v>
      </c>
      <c r="AH99" s="18">
        <f t="shared" si="9"/>
        <v>0</v>
      </c>
      <c r="AI99" s="19" t="s">
        <v>10475</v>
      </c>
      <c r="AJ99" s="13" t="s">
        <v>10491</v>
      </c>
      <c r="AK99" s="19" t="s">
        <v>10492</v>
      </c>
      <c r="AL99" s="19" t="str">
        <f>IFERROR(VLOOKUP(tbl_ues[[#This Row],[Id_UE]],'[1]Directorio v.02'!$H$3:$U$3089,11,FALSE),"")</f>
        <v>William Jesus Velazco Meneses</v>
      </c>
      <c r="AM99" s="19">
        <f>IFERROR(VLOOKUP(tbl_ues[[#This Row],[Id_UE]],'[1]Directorio v.02'!$H$3:$U$3089,12,FALSE),"")</f>
        <v>0</v>
      </c>
      <c r="AN99" s="52">
        <f>IFERROR(VLOOKUP(tbl_ues[[#This Row],[Id_UE]],'[1]Directorio v.02'!$H$3:$U$3089,13,FALSE),"")</f>
        <v>935091662</v>
      </c>
      <c r="AO99" s="19" t="str">
        <f>IFERROR(VLOOKUP(tbl_ues[[#This Row],[Id_UE]],'[1]Directorio v.02'!$H$3:$U$3089,14,FALSE),"")</f>
        <v>vemewill@gmail.com</v>
      </c>
      <c r="AP99" s="21" t="e">
        <f>VLOOKUP(H99,#REF!,7,0)</f>
        <v>#REF!</v>
      </c>
      <c r="AQ99" s="9" t="e">
        <f>VLOOKUP(H99,#REF!,9,0)</f>
        <v>#REF!</v>
      </c>
      <c r="AR99" s="9" t="e">
        <f>VLOOKUP(H99,#REF!,15,0)</f>
        <v>#REF!</v>
      </c>
      <c r="AS99" s="9" t="e">
        <f>VLOOKUP(H99,#REF!,16,0)</f>
        <v>#REF!</v>
      </c>
      <c r="AT99" s="9" t="e">
        <f>VLOOKUP(H99,#REF!,17,0)</f>
        <v>#REF!</v>
      </c>
      <c r="AU99" s="9" t="e">
        <f>VLOOKUP(H99,#REF!,18,0)</f>
        <v>#REF!</v>
      </c>
      <c r="AV99" s="9" t="e">
        <f>VLOOKUP(H99,#REF!,19,0)</f>
        <v>#REF!</v>
      </c>
      <c r="AW99" s="9" t="e">
        <f>VLOOKUP(H99,#REF!,20,0)</f>
        <v>#REF!</v>
      </c>
      <c r="AX99" s="9" t="e">
        <f>VLOOKUP(H99,#REF!,22,0)</f>
        <v>#REF!</v>
      </c>
      <c r="AY99" s="9" t="e">
        <f>VLOOKUP(H99,#REF!,23,0)</f>
        <v>#REF!</v>
      </c>
      <c r="AZ99" s="9" t="e">
        <f>VLOOKUP(H99,#REF!,24,0)</f>
        <v>#REF!</v>
      </c>
      <c r="BA99" s="9" t="e">
        <f>VLOOKUP(H99,#REF!,25,0)</f>
        <v>#REF!</v>
      </c>
      <c r="BB99" s="9" t="e">
        <f>VLOOKUP(H99,#REF!,26,0)</f>
        <v>#REF!</v>
      </c>
      <c r="BC99" s="9" t="e">
        <f>VLOOKUP(H99,#REF!,27,0)</f>
        <v>#REF!</v>
      </c>
      <c r="BD99" s="9" t="e">
        <f>VLOOKUP(H99,#REF!,29,0)</f>
        <v>#REF!</v>
      </c>
      <c r="BE99" s="9" t="e">
        <f>VLOOKUP(H99,#REF!,30,0)</f>
        <v>#REF!</v>
      </c>
      <c r="BF99" s="9" t="e">
        <f>VLOOKUP(H99,#REF!,31,0)</f>
        <v>#REF!</v>
      </c>
      <c r="BG99" s="9" t="e">
        <f>VLOOKUP(H99,#REF!,32,0)</f>
        <v>#REF!</v>
      </c>
      <c r="BH99" s="9" t="e">
        <f>VLOOKUP(H99,#REF!,33,0)</f>
        <v>#REF!</v>
      </c>
      <c r="BI99" s="9" t="e">
        <f>VLOOKUP(H99,#REF!,34,0)</f>
        <v>#REF!</v>
      </c>
      <c r="BJ99" s="9" t="e">
        <f>VLOOKUP(H99,#REF!,36,0)</f>
        <v>#REF!</v>
      </c>
      <c r="BK99" s="9" t="e">
        <f>VLOOKUP(H99,#REF!,37,0)</f>
        <v>#REF!</v>
      </c>
      <c r="BL99" s="22" t="e">
        <f>VLOOKUP(H99,#REF!,44,0)</f>
        <v>#REF!</v>
      </c>
      <c r="BM99" s="22" t="e">
        <f>VLOOKUP(H99,#REF!,45,0)</f>
        <v>#REF!</v>
      </c>
      <c r="BN99" s="22" t="e">
        <f>VLOOKUP(H99,#REF!,46,0)</f>
        <v>#REF!</v>
      </c>
      <c r="BO99" s="22" t="e">
        <f>VLOOKUP(H99,#REF!,47,0)</f>
        <v>#REF!</v>
      </c>
      <c r="BP99" s="22" t="e">
        <f>VLOOKUP(H99,#REF!,48,0)</f>
        <v>#REF!</v>
      </c>
      <c r="BQ99" s="9"/>
      <c r="BR99" s="9"/>
      <c r="BS99" s="9"/>
    </row>
    <row r="100" spans="1:71" ht="14.5" x14ac:dyDescent="0.35">
      <c r="A100" s="16" t="s">
        <v>10556</v>
      </c>
      <c r="B100" s="16" t="s">
        <v>10556</v>
      </c>
      <c r="C100" s="16" t="s">
        <v>10557</v>
      </c>
      <c r="D100" s="7" t="s">
        <v>1921</v>
      </c>
      <c r="E100" s="4" t="s">
        <v>150</v>
      </c>
      <c r="F100" s="4">
        <v>301875</v>
      </c>
      <c r="G100" s="4" t="s">
        <v>6036</v>
      </c>
      <c r="H100" s="53">
        <v>301875</v>
      </c>
      <c r="I100" s="4" t="s">
        <v>6036</v>
      </c>
      <c r="J100" s="7">
        <v>10</v>
      </c>
      <c r="K100" s="4" t="s">
        <v>256</v>
      </c>
      <c r="L100" s="4">
        <v>1</v>
      </c>
      <c r="M100" s="4" t="s">
        <v>256</v>
      </c>
      <c r="N100" s="4">
        <v>13</v>
      </c>
      <c r="O100" s="4" t="s">
        <v>6037</v>
      </c>
      <c r="P100" s="26" t="s">
        <v>10561</v>
      </c>
      <c r="Q100" s="8" t="s">
        <v>10474</v>
      </c>
      <c r="R100" s="9" t="s">
        <v>10474</v>
      </c>
      <c r="S100" s="17"/>
      <c r="T100" s="17" t="s">
        <v>10474</v>
      </c>
      <c r="U100" s="9"/>
      <c r="V100" s="18"/>
      <c r="W100" s="18">
        <f>IFERROR(VLOOKUP(H100,'IT PEI'!$X$2:$X$5647,1,0),"...")</f>
        <v>301875</v>
      </c>
      <c r="X100" s="19" t="str">
        <f>_xlfn.XLOOKUP(H100,'IT PEI'!X$2:X$5647,'IT PEI'!E$2:E$5647,"...",2,-1)</f>
        <v>2025-2030</v>
      </c>
      <c r="Y100" s="19" t="str">
        <f>_xlfn.XLOOKUP(H100,'IT PEI'!X$2:X$5647,'IT PEI'!G$2:G$5647,"...",2,-1)</f>
        <v>FORMULADO</v>
      </c>
      <c r="Z100" s="19" t="str">
        <f>_xlfn.XLOOKUP(H100,'IT PEI'!X$2:X$5647,'IT PEI'!F$2:F$5647,"...",2,-1)</f>
        <v>SI</v>
      </c>
      <c r="AA100" s="19" t="str">
        <f>_xlfn.XLOOKUP(H100,'IT PEI'!X$2:X$5647,'IT PEI'!H$2:H$5647,"...",2,-1)</f>
        <v>EMITIDO</v>
      </c>
      <c r="AB100" s="19" t="str">
        <f>_xlfn.XLOOKUP(H100,'IT PEI'!X$2:X$5647,'IT PEI'!O$2:O$5647,"...",2,-1)</f>
        <v>2025-0000362</v>
      </c>
      <c r="AC100" s="20">
        <f>_xlfn.XLOOKUP(H100,'IT PEI'!X$2:X$5647,'IT PEI'!P$2:P$5647,"...",2,-1)</f>
        <v>45687</v>
      </c>
      <c r="AD100" s="19" t="str">
        <f>_xlfn.XLOOKUP(H100,'IT PEI'!X$2:X$5647,'IT PEI'!Q$2:Q$5647,"...",2,-1)</f>
        <v>000035-2025-CEPLAN-DNCPPEI</v>
      </c>
      <c r="AE100" s="19" t="str">
        <f t="shared" si="10"/>
        <v>SI</v>
      </c>
      <c r="AF100" s="18">
        <f t="shared" si="7"/>
        <v>1</v>
      </c>
      <c r="AG100" s="18">
        <f t="shared" si="11"/>
        <v>0</v>
      </c>
      <c r="AH100" s="18">
        <f t="shared" si="9"/>
        <v>0</v>
      </c>
      <c r="AI100" s="19" t="s">
        <v>10475</v>
      </c>
      <c r="AJ100" s="13" t="s">
        <v>10576</v>
      </c>
      <c r="AK100" s="29" t="s">
        <v>10577</v>
      </c>
      <c r="AL100" s="19" t="str">
        <f>IFERROR(VLOOKUP(tbl_ues[[#This Row],[Id_UE]],'[1]Directorio v.02'!$H$3:$U$3089,11,FALSE),"")</f>
        <v>María Luisa Valentin Javier</v>
      </c>
      <c r="AM100" s="19">
        <f>IFERROR(VLOOKUP(tbl_ues[[#This Row],[Id_UE]],'[1]Directorio v.02'!$H$3:$U$3089,12,FALSE),"")</f>
        <v>0</v>
      </c>
      <c r="AN100" s="52">
        <f>IFERROR(VLOOKUP(tbl_ues[[#This Row],[Id_UE]],'[1]Directorio v.02'!$H$3:$U$3089,13,FALSE),"")</f>
        <v>984162585</v>
      </c>
      <c r="AO100" s="19" t="str">
        <f>IFERROR(VLOOKUP(tbl_ues[[#This Row],[Id_UE]],'[1]Directorio v.02'!$H$3:$U$3089,14,FALSE),"")</f>
        <v>mariavalentinjavier@gmail.com</v>
      </c>
      <c r="AP100" s="21" t="e">
        <f>VLOOKUP(H100,#REF!,7,0)</f>
        <v>#REF!</v>
      </c>
      <c r="AQ100" s="9" t="e">
        <f>VLOOKUP(H100,#REF!,9,0)</f>
        <v>#REF!</v>
      </c>
      <c r="AR100" s="9" t="e">
        <f>VLOOKUP(H100,#REF!,15,0)</f>
        <v>#REF!</v>
      </c>
      <c r="AS100" s="9" t="e">
        <f>VLOOKUP(H100,#REF!,16,0)</f>
        <v>#REF!</v>
      </c>
      <c r="AT100" s="9" t="e">
        <f>VLOOKUP(H100,#REF!,17,0)</f>
        <v>#REF!</v>
      </c>
      <c r="AU100" s="9" t="e">
        <f>VLOOKUP(H100,#REF!,18,0)</f>
        <v>#REF!</v>
      </c>
      <c r="AV100" s="9" t="e">
        <f>VLOOKUP(H100,#REF!,19,0)</f>
        <v>#REF!</v>
      </c>
      <c r="AW100" s="9" t="e">
        <f>VLOOKUP(H100,#REF!,20,0)</f>
        <v>#REF!</v>
      </c>
      <c r="AX100" s="9" t="e">
        <f>VLOOKUP(H100,#REF!,22,0)</f>
        <v>#REF!</v>
      </c>
      <c r="AY100" s="9" t="e">
        <f>VLOOKUP(H100,#REF!,23,0)</f>
        <v>#REF!</v>
      </c>
      <c r="AZ100" s="9" t="e">
        <f>VLOOKUP(H100,#REF!,24,0)</f>
        <v>#REF!</v>
      </c>
      <c r="BA100" s="9" t="e">
        <f>VLOOKUP(H100,#REF!,25,0)</f>
        <v>#REF!</v>
      </c>
      <c r="BB100" s="9" t="e">
        <f>VLOOKUP(H100,#REF!,26,0)</f>
        <v>#REF!</v>
      </c>
      <c r="BC100" s="9" t="e">
        <f>VLOOKUP(H100,#REF!,27,0)</f>
        <v>#REF!</v>
      </c>
      <c r="BD100" s="9" t="e">
        <f>VLOOKUP(H100,#REF!,29,0)</f>
        <v>#REF!</v>
      </c>
      <c r="BE100" s="9" t="e">
        <f>VLOOKUP(H100,#REF!,30,0)</f>
        <v>#REF!</v>
      </c>
      <c r="BF100" s="9" t="e">
        <f>VLOOKUP(H100,#REF!,31,0)</f>
        <v>#REF!</v>
      </c>
      <c r="BG100" s="9" t="e">
        <f>VLOOKUP(H100,#REF!,32,0)</f>
        <v>#REF!</v>
      </c>
      <c r="BH100" s="9" t="e">
        <f>VLOOKUP(H100,#REF!,33,0)</f>
        <v>#REF!</v>
      </c>
      <c r="BI100" s="9" t="e">
        <f>VLOOKUP(H100,#REF!,34,0)</f>
        <v>#REF!</v>
      </c>
      <c r="BJ100" s="9" t="e">
        <f>VLOOKUP(H100,#REF!,36,0)</f>
        <v>#REF!</v>
      </c>
      <c r="BK100" s="9" t="e">
        <f>VLOOKUP(H100,#REF!,37,0)</f>
        <v>#REF!</v>
      </c>
      <c r="BL100" s="22" t="e">
        <f>VLOOKUP(H100,#REF!,44,0)</f>
        <v>#REF!</v>
      </c>
      <c r="BM100" s="22" t="e">
        <f>VLOOKUP(H100,#REF!,45,0)</f>
        <v>#REF!</v>
      </c>
      <c r="BN100" s="22" t="e">
        <f>VLOOKUP(H100,#REF!,46,0)</f>
        <v>#REF!</v>
      </c>
      <c r="BO100" s="22" t="e">
        <f>VLOOKUP(H100,#REF!,47,0)</f>
        <v>#REF!</v>
      </c>
      <c r="BP100" s="22" t="e">
        <f>VLOOKUP(H100,#REF!,48,0)</f>
        <v>#REF!</v>
      </c>
      <c r="BQ100" s="9"/>
      <c r="BR100" s="9"/>
      <c r="BS100" s="9"/>
    </row>
    <row r="101" spans="1:71" ht="14.5" x14ac:dyDescent="0.35">
      <c r="A101" s="16" t="s">
        <v>10556</v>
      </c>
      <c r="B101" s="16" t="s">
        <v>10556</v>
      </c>
      <c r="C101" s="16" t="s">
        <v>10557</v>
      </c>
      <c r="D101" s="7" t="s">
        <v>1921</v>
      </c>
      <c r="E101" s="4" t="s">
        <v>150</v>
      </c>
      <c r="F101" s="4">
        <v>301874</v>
      </c>
      <c r="G101" s="4" t="s">
        <v>8645</v>
      </c>
      <c r="H101" s="53">
        <v>301874</v>
      </c>
      <c r="I101" s="4" t="s">
        <v>8645</v>
      </c>
      <c r="J101" s="7" t="s">
        <v>10535</v>
      </c>
      <c r="K101" s="4" t="s">
        <v>77</v>
      </c>
      <c r="L101" s="4">
        <v>4</v>
      </c>
      <c r="M101" s="4" t="s">
        <v>770</v>
      </c>
      <c r="N101" s="4">
        <v>12</v>
      </c>
      <c r="O101" s="4" t="s">
        <v>8646</v>
      </c>
      <c r="P101" s="26" t="s">
        <v>9757</v>
      </c>
      <c r="Q101" s="8" t="s">
        <v>10474</v>
      </c>
      <c r="R101" s="9" t="s">
        <v>10474</v>
      </c>
      <c r="S101" s="17"/>
      <c r="T101" s="17" t="s">
        <v>10474</v>
      </c>
      <c r="U101" s="9"/>
      <c r="V101" s="18" t="s">
        <v>10562</v>
      </c>
      <c r="W101" s="18">
        <f>IFERROR(VLOOKUP(H101,'IT PEI'!$X$2:$X$5647,1,0),"...")</f>
        <v>301874</v>
      </c>
      <c r="X101" s="19" t="str">
        <f>_xlfn.XLOOKUP(H101,'IT PEI'!X$2:X$5647,'IT PEI'!E$2:E$5647,"...",2,-1)</f>
        <v>2026-2030</v>
      </c>
      <c r="Y101" s="19" t="str">
        <f>_xlfn.XLOOKUP(H101,'IT PEI'!X$2:X$5647,'IT PEI'!G$2:G$5647,"...",2,-1)</f>
        <v>FORMULADO</v>
      </c>
      <c r="Z101" s="19" t="str">
        <f>_xlfn.XLOOKUP(H101,'IT PEI'!X$2:X$5647,'IT PEI'!F$2:F$5647,"...",2,-1)</f>
        <v>SI</v>
      </c>
      <c r="AA101" s="19" t="str">
        <f>_xlfn.XLOOKUP(H101,'IT PEI'!X$2:X$5647,'IT PEI'!H$2:H$5647,"...",2,-1)</f>
        <v>EMITIDO</v>
      </c>
      <c r="AB101" s="19" t="str">
        <f>_xlfn.XLOOKUP(H101,'IT PEI'!X$2:X$5647,'IT PEI'!O$2:O$5647,"...",2,-1)</f>
        <v>2026-0002288</v>
      </c>
      <c r="AC101" s="20">
        <f>_xlfn.XLOOKUP(H101,'IT PEI'!X$2:X$5647,'IT PEI'!P$2:P$5647,"...",2,-1)</f>
        <v>46170</v>
      </c>
      <c r="AD101" s="19" t="str">
        <f>_xlfn.XLOOKUP(H101,'IT PEI'!X$2:X$5647,'IT PEI'!Q$2:Q$5647,"...",2,-1)</f>
        <v>000365-2026-CEPLAN-DNCPPEI</v>
      </c>
      <c r="AE101" s="19" t="str">
        <f t="shared" si="10"/>
        <v>SI</v>
      </c>
      <c r="AF101" s="18">
        <f t="shared" si="7"/>
        <v>1</v>
      </c>
      <c r="AG101" s="18">
        <f t="shared" si="11"/>
        <v>0</v>
      </c>
      <c r="AH101" s="18">
        <f t="shared" si="9"/>
        <v>0</v>
      </c>
      <c r="AI101" s="19" t="s">
        <v>10475</v>
      </c>
      <c r="AJ101" s="13" t="s">
        <v>10570</v>
      </c>
      <c r="AK101" s="29" t="s">
        <v>10571</v>
      </c>
      <c r="AL101" s="19" t="str">
        <f>IFERROR(VLOOKUP(tbl_ues[[#This Row],[Id_UE]],'[1]Directorio v.02'!$H$3:$U$3089,11,FALSE),"")</f>
        <v>Ronald Medina Aspur</v>
      </c>
      <c r="AM101" s="19" t="str">
        <f>IFERROR(VLOOKUP(tbl_ues[[#This Row],[Id_UE]],'[1]Directorio v.02'!$H$3:$U$3089,12,FALSE),"")</f>
        <v>Responsable de planeamiento</v>
      </c>
      <c r="AN101" s="52">
        <f>IFERROR(VLOOKUP(tbl_ues[[#This Row],[Id_UE]],'[1]Directorio v.02'!$H$3:$U$3089,13,FALSE),"")</f>
        <v>939810089</v>
      </c>
      <c r="AO101" s="19" t="str">
        <f>IFERROR(VLOOKUP(tbl_ues[[#This Row],[Id_UE]],'[1]Directorio v.02'!$H$3:$U$3089,14,FALSE),"")</f>
        <v>ronaldaspur@hotmail.com</v>
      </c>
      <c r="AP101" s="21" t="e">
        <f>VLOOKUP(H101,#REF!,7,0)</f>
        <v>#REF!</v>
      </c>
      <c r="AQ101" s="9" t="e">
        <f>VLOOKUP(H101,#REF!,9,0)</f>
        <v>#REF!</v>
      </c>
      <c r="AR101" s="9" t="e">
        <f>VLOOKUP(H101,#REF!,15,0)</f>
        <v>#REF!</v>
      </c>
      <c r="AS101" s="9" t="e">
        <f>VLOOKUP(H101,#REF!,16,0)</f>
        <v>#REF!</v>
      </c>
      <c r="AT101" s="9" t="e">
        <f>VLOOKUP(H101,#REF!,17,0)</f>
        <v>#REF!</v>
      </c>
      <c r="AU101" s="9" t="e">
        <f>VLOOKUP(H101,#REF!,18,0)</f>
        <v>#REF!</v>
      </c>
      <c r="AV101" s="9" t="e">
        <f>VLOOKUP(H101,#REF!,19,0)</f>
        <v>#REF!</v>
      </c>
      <c r="AW101" s="9" t="e">
        <f>VLOOKUP(H101,#REF!,20,0)</f>
        <v>#REF!</v>
      </c>
      <c r="AX101" s="9" t="e">
        <f>VLOOKUP(H101,#REF!,22,0)</f>
        <v>#REF!</v>
      </c>
      <c r="AY101" s="9" t="e">
        <f>VLOOKUP(H101,#REF!,23,0)</f>
        <v>#REF!</v>
      </c>
      <c r="AZ101" s="9" t="e">
        <f>VLOOKUP(H101,#REF!,24,0)</f>
        <v>#REF!</v>
      </c>
      <c r="BA101" s="9" t="e">
        <f>VLOOKUP(H101,#REF!,25,0)</f>
        <v>#REF!</v>
      </c>
      <c r="BB101" s="9" t="e">
        <f>VLOOKUP(H101,#REF!,26,0)</f>
        <v>#REF!</v>
      </c>
      <c r="BC101" s="9" t="e">
        <f>VLOOKUP(H101,#REF!,27,0)</f>
        <v>#REF!</v>
      </c>
      <c r="BD101" s="9" t="e">
        <f>VLOOKUP(H101,#REF!,29,0)</f>
        <v>#REF!</v>
      </c>
      <c r="BE101" s="9" t="e">
        <f>VLOOKUP(H101,#REF!,30,0)</f>
        <v>#REF!</v>
      </c>
      <c r="BF101" s="9" t="e">
        <f>VLOOKUP(H101,#REF!,31,0)</f>
        <v>#REF!</v>
      </c>
      <c r="BG101" s="9" t="e">
        <f>VLOOKUP(H101,#REF!,32,0)</f>
        <v>#REF!</v>
      </c>
      <c r="BH101" s="9" t="e">
        <f>VLOOKUP(H101,#REF!,33,0)</f>
        <v>#REF!</v>
      </c>
      <c r="BI101" s="9" t="e">
        <f>VLOOKUP(H101,#REF!,34,0)</f>
        <v>#REF!</v>
      </c>
      <c r="BJ101" s="9" t="e">
        <f>VLOOKUP(H101,#REF!,36,0)</f>
        <v>#REF!</v>
      </c>
      <c r="BK101" s="9" t="e">
        <f>VLOOKUP(H101,#REF!,37,0)</f>
        <v>#REF!</v>
      </c>
      <c r="BL101" s="22" t="e">
        <f>VLOOKUP(H101,#REF!,44,0)</f>
        <v>#REF!</v>
      </c>
      <c r="BM101" s="22" t="e">
        <f>VLOOKUP(H101,#REF!,45,0)</f>
        <v>#REF!</v>
      </c>
      <c r="BN101" s="22" t="e">
        <f>VLOOKUP(H101,#REF!,46,0)</f>
        <v>#REF!</v>
      </c>
      <c r="BO101" s="22" t="e">
        <f>VLOOKUP(H101,#REF!,47,0)</f>
        <v>#REF!</v>
      </c>
      <c r="BP101" s="22" t="e">
        <f>VLOOKUP(H101,#REF!,48,0)</f>
        <v>#REF!</v>
      </c>
      <c r="BQ101" s="9"/>
      <c r="BR101" s="9"/>
      <c r="BS101" s="9"/>
    </row>
    <row r="102" spans="1:71" ht="14.5" x14ac:dyDescent="0.35">
      <c r="A102" s="16" t="s">
        <v>10556</v>
      </c>
      <c r="B102" s="16" t="s">
        <v>10556</v>
      </c>
      <c r="C102" s="16" t="s">
        <v>10557</v>
      </c>
      <c r="D102" s="7" t="s">
        <v>1921</v>
      </c>
      <c r="E102" s="4" t="s">
        <v>150</v>
      </c>
      <c r="F102" s="4">
        <v>301873</v>
      </c>
      <c r="G102" s="4" t="s">
        <v>3165</v>
      </c>
      <c r="H102" s="53">
        <v>301873</v>
      </c>
      <c r="I102" s="4" t="s">
        <v>3165</v>
      </c>
      <c r="J102" s="7">
        <v>10</v>
      </c>
      <c r="K102" s="4" t="s">
        <v>256</v>
      </c>
      <c r="L102" s="4">
        <v>7</v>
      </c>
      <c r="M102" s="4" t="s">
        <v>2082</v>
      </c>
      <c r="N102" s="4">
        <v>5</v>
      </c>
      <c r="O102" s="4" t="s">
        <v>3166</v>
      </c>
      <c r="P102" s="26" t="s">
        <v>9757</v>
      </c>
      <c r="Q102" s="8" t="s">
        <v>10474</v>
      </c>
      <c r="R102" s="9" t="s">
        <v>10474</v>
      </c>
      <c r="S102" s="17"/>
      <c r="T102" s="17" t="s">
        <v>10474</v>
      </c>
      <c r="U102" s="9"/>
      <c r="V102" s="18"/>
      <c r="W102" s="18">
        <f>IFERROR(VLOOKUP(H102,'IT PEI'!$X$2:$X$5647,1,0),"...")</f>
        <v>301873</v>
      </c>
      <c r="X102" s="19" t="str">
        <f>_xlfn.XLOOKUP(H102,'IT PEI'!X$2:X$5647,'IT PEI'!E$2:E$5647,"...",2,-1)</f>
        <v>2026-2030</v>
      </c>
      <c r="Y102" s="19" t="str">
        <f>_xlfn.XLOOKUP(H102,'IT PEI'!X$2:X$5647,'IT PEI'!G$2:G$5647,"...",2,-1)</f>
        <v>FORMULADO</v>
      </c>
      <c r="Z102" s="19" t="str">
        <f>_xlfn.XLOOKUP(H102,'IT PEI'!X$2:X$5647,'IT PEI'!F$2:F$5647,"...",2,-1)</f>
        <v>SI</v>
      </c>
      <c r="AA102" s="19" t="str">
        <f>_xlfn.XLOOKUP(H102,'IT PEI'!X$2:X$5647,'IT PEI'!H$2:H$5647,"...",2,-1)</f>
        <v>EMITIDO</v>
      </c>
      <c r="AB102" s="19" t="str">
        <f>_xlfn.XLOOKUP(H102,'IT PEI'!X$2:X$5647,'IT PEI'!O$2:O$5647,"...",2,-1)</f>
        <v>2025-0005647</v>
      </c>
      <c r="AC102" s="20">
        <f>_xlfn.XLOOKUP(H102,'IT PEI'!X$2:X$5647,'IT PEI'!P$2:P$5647,"...",2,-1)</f>
        <v>46013</v>
      </c>
      <c r="AD102" s="19" t="str">
        <f>_xlfn.XLOOKUP(H102,'IT PEI'!X$2:X$5647,'IT PEI'!Q$2:Q$5647,"...",2,-1)</f>
        <v>000739-2025-CEPLAN-DNCPPEI</v>
      </c>
      <c r="AE102" s="19" t="str">
        <f t="shared" si="10"/>
        <v>SI</v>
      </c>
      <c r="AF102" s="18">
        <f t="shared" si="7"/>
        <v>1</v>
      </c>
      <c r="AG102" s="18">
        <f t="shared" si="11"/>
        <v>0</v>
      </c>
      <c r="AH102" s="18">
        <f t="shared" si="9"/>
        <v>0</v>
      </c>
      <c r="AI102" s="19" t="s">
        <v>10475</v>
      </c>
      <c r="AJ102" s="13" t="s">
        <v>10576</v>
      </c>
      <c r="AK102" s="29" t="s">
        <v>10577</v>
      </c>
      <c r="AL102" s="19" t="str">
        <f>IFERROR(VLOOKUP(tbl_ues[[#This Row],[Id_UE]],'[1]Directorio v.02'!$H$3:$U$3089,11,FALSE),"")</f>
        <v>Susy Herrera Mendoza</v>
      </c>
      <c r="AM102" s="19" t="str">
        <f>IFERROR(VLOOKUP(tbl_ues[[#This Row],[Id_UE]],'[1]Directorio v.02'!$H$3:$U$3089,12,FALSE),"")</f>
        <v>Subgerente de Planificación y Presupuesto</v>
      </c>
      <c r="AN102" s="52">
        <f>IFERROR(VLOOKUP(tbl_ues[[#This Row],[Id_UE]],'[1]Directorio v.02'!$H$3:$U$3089,13,FALSE),"")</f>
        <v>997549870</v>
      </c>
      <c r="AO102" s="19" t="str">
        <f>IFERROR(VLOOKUP(tbl_ues[[#This Row],[Id_UE]],'[1]Directorio v.02'!$H$3:$U$3089,14,FALSE),"")</f>
        <v>hm_susy@hotmail.com</v>
      </c>
      <c r="AP102" s="21" t="e">
        <f>VLOOKUP(H102,#REF!,7,0)</f>
        <v>#REF!</v>
      </c>
      <c r="AQ102" s="9" t="e">
        <f>VLOOKUP(H102,#REF!,9,0)</f>
        <v>#REF!</v>
      </c>
      <c r="AR102" s="9" t="e">
        <f>VLOOKUP(H102,#REF!,15,0)</f>
        <v>#REF!</v>
      </c>
      <c r="AS102" s="9" t="e">
        <f>VLOOKUP(H102,#REF!,16,0)</f>
        <v>#REF!</v>
      </c>
      <c r="AT102" s="9" t="e">
        <f>VLOOKUP(H102,#REF!,17,0)</f>
        <v>#REF!</v>
      </c>
      <c r="AU102" s="9" t="e">
        <f>VLOOKUP(H102,#REF!,18,0)</f>
        <v>#REF!</v>
      </c>
      <c r="AV102" s="9" t="e">
        <f>VLOOKUP(H102,#REF!,19,0)</f>
        <v>#REF!</v>
      </c>
      <c r="AW102" s="9" t="e">
        <f>VLOOKUP(H102,#REF!,20,0)</f>
        <v>#REF!</v>
      </c>
      <c r="AX102" s="9" t="e">
        <f>VLOOKUP(H102,#REF!,22,0)</f>
        <v>#REF!</v>
      </c>
      <c r="AY102" s="9" t="e">
        <f>VLOOKUP(H102,#REF!,23,0)</f>
        <v>#REF!</v>
      </c>
      <c r="AZ102" s="9" t="e">
        <f>VLOOKUP(H102,#REF!,24,0)</f>
        <v>#REF!</v>
      </c>
      <c r="BA102" s="9" t="e">
        <f>VLOOKUP(H102,#REF!,25,0)</f>
        <v>#REF!</v>
      </c>
      <c r="BB102" s="9" t="e">
        <f>VLOOKUP(H102,#REF!,26,0)</f>
        <v>#REF!</v>
      </c>
      <c r="BC102" s="9" t="e">
        <f>VLOOKUP(H102,#REF!,27,0)</f>
        <v>#REF!</v>
      </c>
      <c r="BD102" s="9" t="e">
        <f>VLOOKUP(H102,#REF!,29,0)</f>
        <v>#REF!</v>
      </c>
      <c r="BE102" s="9" t="e">
        <f>VLOOKUP(H102,#REF!,30,0)</f>
        <v>#REF!</v>
      </c>
      <c r="BF102" s="9" t="e">
        <f>VLOOKUP(H102,#REF!,31,0)</f>
        <v>#REF!</v>
      </c>
      <c r="BG102" s="9" t="e">
        <f>VLOOKUP(H102,#REF!,32,0)</f>
        <v>#REF!</v>
      </c>
      <c r="BH102" s="9" t="e">
        <f>VLOOKUP(H102,#REF!,33,0)</f>
        <v>#REF!</v>
      </c>
      <c r="BI102" s="9" t="e">
        <f>VLOOKUP(H102,#REF!,34,0)</f>
        <v>#REF!</v>
      </c>
      <c r="BJ102" s="9" t="e">
        <f>VLOOKUP(H102,#REF!,36,0)</f>
        <v>#REF!</v>
      </c>
      <c r="BK102" s="9" t="e">
        <f>VLOOKUP(H102,#REF!,37,0)</f>
        <v>#REF!</v>
      </c>
      <c r="BL102" s="22" t="e">
        <f>VLOOKUP(H102,#REF!,44,0)</f>
        <v>#REF!</v>
      </c>
      <c r="BM102" s="22" t="e">
        <f>VLOOKUP(H102,#REF!,45,0)</f>
        <v>#REF!</v>
      </c>
      <c r="BN102" s="22" t="e">
        <f>VLOOKUP(H102,#REF!,46,0)</f>
        <v>#REF!</v>
      </c>
      <c r="BO102" s="22" t="e">
        <f>VLOOKUP(H102,#REF!,47,0)</f>
        <v>#REF!</v>
      </c>
      <c r="BP102" s="22" t="e">
        <f>VLOOKUP(H102,#REF!,48,0)</f>
        <v>#REF!</v>
      </c>
      <c r="BQ102" s="9"/>
      <c r="BR102" s="9"/>
      <c r="BS102" s="9"/>
    </row>
    <row r="103" spans="1:71" ht="14.5" x14ac:dyDescent="0.35">
      <c r="A103" s="16" t="s">
        <v>10556</v>
      </c>
      <c r="B103" s="16" t="s">
        <v>10556</v>
      </c>
      <c r="C103" s="16" t="s">
        <v>10557</v>
      </c>
      <c r="D103" s="7" t="s">
        <v>1921</v>
      </c>
      <c r="E103" s="4" t="s">
        <v>150</v>
      </c>
      <c r="F103" s="4">
        <v>301872</v>
      </c>
      <c r="G103" s="4" t="s">
        <v>7202</v>
      </c>
      <c r="H103" s="53">
        <v>301872</v>
      </c>
      <c r="I103" s="4" t="s">
        <v>7202</v>
      </c>
      <c r="J103" s="7">
        <v>10</v>
      </c>
      <c r="K103" s="4" t="s">
        <v>256</v>
      </c>
      <c r="L103" s="4">
        <v>7</v>
      </c>
      <c r="M103" s="4" t="s">
        <v>2082</v>
      </c>
      <c r="N103" s="4">
        <v>4</v>
      </c>
      <c r="O103" s="4" t="s">
        <v>7203</v>
      </c>
      <c r="P103" s="26" t="s">
        <v>9757</v>
      </c>
      <c r="Q103" s="8" t="s">
        <v>10474</v>
      </c>
      <c r="R103" s="9" t="s">
        <v>10474</v>
      </c>
      <c r="S103" s="17"/>
      <c r="T103" s="17" t="s">
        <v>10474</v>
      </c>
      <c r="U103" s="9"/>
      <c r="V103" s="18"/>
      <c r="W103" s="18">
        <f>IFERROR(VLOOKUP(H103,'IT PEI'!$X$2:$X$5647,1,0),"...")</f>
        <v>301872</v>
      </c>
      <c r="X103" s="19" t="str">
        <f>_xlfn.XLOOKUP(H103,'IT PEI'!X$2:X$5647,'IT PEI'!E$2:E$5647,"...",2,-1)</f>
        <v>2026-2030</v>
      </c>
      <c r="Y103" s="19" t="str">
        <f>_xlfn.XLOOKUP(H103,'IT PEI'!X$2:X$5647,'IT PEI'!G$2:G$5647,"...",2,-1)</f>
        <v>FORMULADO</v>
      </c>
      <c r="Z103" s="19" t="str">
        <f>_xlfn.XLOOKUP(H103,'IT PEI'!X$2:X$5647,'IT PEI'!F$2:F$5647,"...",2,-1)</f>
        <v>SI</v>
      </c>
      <c r="AA103" s="19" t="str">
        <f>_xlfn.XLOOKUP(H103,'IT PEI'!X$2:X$5647,'IT PEI'!H$2:H$5647,"...",2,-1)</f>
        <v>EMITIDO</v>
      </c>
      <c r="AB103" s="19" t="str">
        <f>_xlfn.XLOOKUP(H103,'IT PEI'!X$2:X$5647,'IT PEI'!O$2:O$5647,"...",2,-1)</f>
        <v>2025-0003314</v>
      </c>
      <c r="AC103" s="20">
        <f>_xlfn.XLOOKUP(H103,'IT PEI'!X$2:X$5647,'IT PEI'!P$2:P$5647,"...",2,-1)</f>
        <v>45919</v>
      </c>
      <c r="AD103" s="19" t="str">
        <f>_xlfn.XLOOKUP(H103,'IT PEI'!X$2:X$5647,'IT PEI'!Q$2:Q$5647,"...",2,-1)</f>
        <v>000356-2025-CEPLAN-DNCPPEI</v>
      </c>
      <c r="AE103" s="19" t="str">
        <f t="shared" si="10"/>
        <v>SI</v>
      </c>
      <c r="AF103" s="18">
        <f t="shared" si="7"/>
        <v>1</v>
      </c>
      <c r="AG103" s="18">
        <f t="shared" si="11"/>
        <v>0</v>
      </c>
      <c r="AH103" s="18">
        <f t="shared" si="9"/>
        <v>0</v>
      </c>
      <c r="AI103" s="19" t="s">
        <v>10475</v>
      </c>
      <c r="AJ103" s="13" t="s">
        <v>10576</v>
      </c>
      <c r="AK103" s="29" t="s">
        <v>10577</v>
      </c>
      <c r="AL103" s="19" t="str">
        <f>IFERROR(VLOOKUP(tbl_ues[[#This Row],[Id_UE]],'[1]Directorio v.02'!$H$3:$U$3089,11,FALSE),"")</f>
        <v>PEDRO ADLER AQUINO DAVILA</v>
      </c>
      <c r="AM103" s="19" t="str">
        <f>IFERROR(VLOOKUP(tbl_ues[[#This Row],[Id_UE]],'[1]Directorio v.02'!$H$3:$U$3089,12,FALSE),"")</f>
        <v>GERENCIA DE PLANIFICACIÓN Y PRESUPUESTO</v>
      </c>
      <c r="AN103" s="52">
        <f>IFERROR(VLOOKUP(tbl_ues[[#This Row],[Id_UE]],'[1]Directorio v.02'!$H$3:$U$3089,13,FALSE),"")</f>
        <v>943605028</v>
      </c>
      <c r="AO103" s="19" t="str">
        <f>IFERROR(VLOOKUP(tbl_ues[[#This Row],[Id_UE]],'[1]Directorio v.02'!$H$3:$U$3089,14,FALSE),"")</f>
        <v>dehadler@gmail.com</v>
      </c>
      <c r="AP103" s="21" t="e">
        <f>VLOOKUP(H103,#REF!,7,0)</f>
        <v>#REF!</v>
      </c>
      <c r="AQ103" s="9" t="e">
        <f>VLOOKUP(H103,#REF!,9,0)</f>
        <v>#REF!</v>
      </c>
      <c r="AR103" s="9" t="e">
        <f>VLOOKUP(H103,#REF!,15,0)</f>
        <v>#REF!</v>
      </c>
      <c r="AS103" s="9" t="e">
        <f>VLOOKUP(H103,#REF!,16,0)</f>
        <v>#REF!</v>
      </c>
      <c r="AT103" s="9" t="e">
        <f>VLOOKUP(H103,#REF!,17,0)</f>
        <v>#REF!</v>
      </c>
      <c r="AU103" s="9" t="e">
        <f>VLOOKUP(H103,#REF!,18,0)</f>
        <v>#REF!</v>
      </c>
      <c r="AV103" s="9" t="e">
        <f>VLOOKUP(H103,#REF!,19,0)</f>
        <v>#REF!</v>
      </c>
      <c r="AW103" s="9" t="e">
        <f>VLOOKUP(H103,#REF!,20,0)</f>
        <v>#REF!</v>
      </c>
      <c r="AX103" s="9" t="e">
        <f>VLOOKUP(H103,#REF!,22,0)</f>
        <v>#REF!</v>
      </c>
      <c r="AY103" s="9" t="e">
        <f>VLOOKUP(H103,#REF!,23,0)</f>
        <v>#REF!</v>
      </c>
      <c r="AZ103" s="9" t="e">
        <f>VLOOKUP(H103,#REF!,24,0)</f>
        <v>#REF!</v>
      </c>
      <c r="BA103" s="9" t="e">
        <f>VLOOKUP(H103,#REF!,25,0)</f>
        <v>#REF!</v>
      </c>
      <c r="BB103" s="9" t="e">
        <f>VLOOKUP(H103,#REF!,26,0)</f>
        <v>#REF!</v>
      </c>
      <c r="BC103" s="9" t="e">
        <f>VLOOKUP(H103,#REF!,27,0)</f>
        <v>#REF!</v>
      </c>
      <c r="BD103" s="9" t="e">
        <f>VLOOKUP(H103,#REF!,29,0)</f>
        <v>#REF!</v>
      </c>
      <c r="BE103" s="9" t="e">
        <f>VLOOKUP(H103,#REF!,30,0)</f>
        <v>#REF!</v>
      </c>
      <c r="BF103" s="9" t="e">
        <f>VLOOKUP(H103,#REF!,31,0)</f>
        <v>#REF!</v>
      </c>
      <c r="BG103" s="9" t="e">
        <f>VLOOKUP(H103,#REF!,32,0)</f>
        <v>#REF!</v>
      </c>
      <c r="BH103" s="9" t="e">
        <f>VLOOKUP(H103,#REF!,33,0)</f>
        <v>#REF!</v>
      </c>
      <c r="BI103" s="9" t="e">
        <f>VLOOKUP(H103,#REF!,34,0)</f>
        <v>#REF!</v>
      </c>
      <c r="BJ103" s="9" t="e">
        <f>VLOOKUP(H103,#REF!,36,0)</f>
        <v>#REF!</v>
      </c>
      <c r="BK103" s="9" t="e">
        <f>VLOOKUP(H103,#REF!,37,0)</f>
        <v>#REF!</v>
      </c>
      <c r="BL103" s="22" t="e">
        <f>VLOOKUP(H103,#REF!,44,0)</f>
        <v>#REF!</v>
      </c>
      <c r="BM103" s="22" t="e">
        <f>VLOOKUP(H103,#REF!,45,0)</f>
        <v>#REF!</v>
      </c>
      <c r="BN103" s="22" t="e">
        <f>VLOOKUP(H103,#REF!,46,0)</f>
        <v>#REF!</v>
      </c>
      <c r="BO103" s="22" t="e">
        <f>VLOOKUP(H103,#REF!,47,0)</f>
        <v>#REF!</v>
      </c>
      <c r="BP103" s="22" t="e">
        <f>VLOOKUP(H103,#REF!,48,0)</f>
        <v>#REF!</v>
      </c>
      <c r="BQ103" s="9"/>
      <c r="BR103" s="9"/>
      <c r="BS103" s="9"/>
    </row>
    <row r="104" spans="1:71" ht="14.5" x14ac:dyDescent="0.35">
      <c r="A104" s="16" t="s">
        <v>10556</v>
      </c>
      <c r="B104" s="16" t="s">
        <v>10556</v>
      </c>
      <c r="C104" s="16" t="s">
        <v>10557</v>
      </c>
      <c r="D104" s="7" t="s">
        <v>1921</v>
      </c>
      <c r="E104" s="4" t="s">
        <v>150</v>
      </c>
      <c r="F104" s="4">
        <v>301871</v>
      </c>
      <c r="G104" s="4" t="s">
        <v>7523</v>
      </c>
      <c r="H104" s="53">
        <v>301871</v>
      </c>
      <c r="I104" s="4" t="s">
        <v>7523</v>
      </c>
      <c r="J104" s="7" t="s">
        <v>10532</v>
      </c>
      <c r="K104" s="4" t="s">
        <v>417</v>
      </c>
      <c r="L104" s="4">
        <v>7</v>
      </c>
      <c r="M104" s="4" t="s">
        <v>495</v>
      </c>
      <c r="N104" s="4">
        <v>22</v>
      </c>
      <c r="O104" s="4" t="s">
        <v>7524</v>
      </c>
      <c r="P104" s="26" t="s">
        <v>9757</v>
      </c>
      <c r="Q104" s="8" t="s">
        <v>10474</v>
      </c>
      <c r="R104" s="9" t="s">
        <v>10474</v>
      </c>
      <c r="S104" s="17"/>
      <c r="T104" s="17" t="s">
        <v>10474</v>
      </c>
      <c r="U104" s="9"/>
      <c r="V104" s="18" t="s">
        <v>10562</v>
      </c>
      <c r="W104" s="18">
        <f>IFERROR(VLOOKUP(H104,'IT PEI'!$X$2:$X$5647,1,0),"...")</f>
        <v>301871</v>
      </c>
      <c r="X104" s="19" t="str">
        <f>_xlfn.XLOOKUP(H104,'IT PEI'!X$2:X$5647,'IT PEI'!E$2:E$5647,"...",2,-1)</f>
        <v>2026-2030</v>
      </c>
      <c r="Y104" s="19" t="str">
        <f>_xlfn.XLOOKUP(H104,'IT PEI'!X$2:X$5647,'IT PEI'!G$2:G$5647,"...",2,-1)</f>
        <v>FORMULADO</v>
      </c>
      <c r="Z104" s="19" t="str">
        <f>_xlfn.XLOOKUP(H104,'IT PEI'!X$2:X$5647,'IT PEI'!F$2:F$5647,"...",2,-1)</f>
        <v>SI</v>
      </c>
      <c r="AA104" s="19" t="str">
        <f>_xlfn.XLOOKUP(H104,'IT PEI'!X$2:X$5647,'IT PEI'!H$2:H$5647,"...",2,-1)</f>
        <v>EMITIDO</v>
      </c>
      <c r="AB104" s="19" t="str">
        <f>_xlfn.XLOOKUP(H104,'IT PEI'!X$2:X$5647,'IT PEI'!O$2:O$5647,"...",2,-1)</f>
        <v>2025-0003972</v>
      </c>
      <c r="AC104" s="20">
        <f>_xlfn.XLOOKUP(H104,'IT PEI'!X$2:X$5647,'IT PEI'!P$2:P$5647,"...",2,-1)</f>
        <v>45961</v>
      </c>
      <c r="AD104" s="19" t="str">
        <f>_xlfn.XLOOKUP(H104,'IT PEI'!X$2:X$5647,'IT PEI'!Q$2:Q$5647,"...",2,-1)</f>
        <v>000431-2025-CEPLAN-DNCPPEI</v>
      </c>
      <c r="AE104" s="19" t="str">
        <f t="shared" si="10"/>
        <v>SI</v>
      </c>
      <c r="AF104" s="18">
        <f t="shared" si="7"/>
        <v>1</v>
      </c>
      <c r="AG104" s="18">
        <f t="shared" si="11"/>
        <v>0</v>
      </c>
      <c r="AH104" s="18">
        <f t="shared" si="9"/>
        <v>0</v>
      </c>
      <c r="AI104" s="19" t="s">
        <v>10475</v>
      </c>
      <c r="AJ104" s="13" t="s">
        <v>10491</v>
      </c>
      <c r="AK104" s="19" t="s">
        <v>10492</v>
      </c>
      <c r="AL104" s="19" t="str">
        <f>IFERROR(VLOOKUP(tbl_ues[[#This Row],[Id_UE]],'[1]Directorio v.02'!$H$3:$U$3089,11,FALSE),"")</f>
        <v>Jessica Janeth Montes Zenteno</v>
      </c>
      <c r="AM104" s="19">
        <f>IFERROR(VLOOKUP(tbl_ues[[#This Row],[Id_UE]],'[1]Directorio v.02'!$H$3:$U$3089,12,FALSE),"")</f>
        <v>0</v>
      </c>
      <c r="AN104" s="52">
        <f>IFERROR(VLOOKUP(tbl_ues[[#This Row],[Id_UE]],'[1]Directorio v.02'!$H$3:$U$3089,13,FALSE),"")</f>
        <v>964858341</v>
      </c>
      <c r="AO104" s="19" t="str">
        <f>IFERROR(VLOOKUP(tbl_ues[[#This Row],[Id_UE]],'[1]Directorio v.02'!$H$3:$U$3089,14,FALSE),"")</f>
        <v>jessmontesz16@gmail.com</v>
      </c>
      <c r="AP104" s="21" t="e">
        <f>VLOOKUP(H104,#REF!,7,0)</f>
        <v>#REF!</v>
      </c>
      <c r="AQ104" s="9" t="e">
        <f>VLOOKUP(H104,#REF!,9,0)</f>
        <v>#REF!</v>
      </c>
      <c r="AR104" s="9" t="e">
        <f>VLOOKUP(H104,#REF!,15,0)</f>
        <v>#REF!</v>
      </c>
      <c r="AS104" s="9" t="e">
        <f>VLOOKUP(H104,#REF!,16,0)</f>
        <v>#REF!</v>
      </c>
      <c r="AT104" s="9" t="e">
        <f>VLOOKUP(H104,#REF!,17,0)</f>
        <v>#REF!</v>
      </c>
      <c r="AU104" s="9" t="e">
        <f>VLOOKUP(H104,#REF!,18,0)</f>
        <v>#REF!</v>
      </c>
      <c r="AV104" s="9" t="e">
        <f>VLOOKUP(H104,#REF!,19,0)</f>
        <v>#REF!</v>
      </c>
      <c r="AW104" s="9" t="e">
        <f>VLOOKUP(H104,#REF!,20,0)</f>
        <v>#REF!</v>
      </c>
      <c r="AX104" s="9" t="e">
        <f>VLOOKUP(H104,#REF!,22,0)</f>
        <v>#REF!</v>
      </c>
      <c r="AY104" s="9" t="e">
        <f>VLOOKUP(H104,#REF!,23,0)</f>
        <v>#REF!</v>
      </c>
      <c r="AZ104" s="9" t="e">
        <f>VLOOKUP(H104,#REF!,24,0)</f>
        <v>#REF!</v>
      </c>
      <c r="BA104" s="9" t="e">
        <f>VLOOKUP(H104,#REF!,25,0)</f>
        <v>#REF!</v>
      </c>
      <c r="BB104" s="9" t="e">
        <f>VLOOKUP(H104,#REF!,26,0)</f>
        <v>#REF!</v>
      </c>
      <c r="BC104" s="9" t="e">
        <f>VLOOKUP(H104,#REF!,27,0)</f>
        <v>#REF!</v>
      </c>
      <c r="BD104" s="9" t="e">
        <f>VLOOKUP(H104,#REF!,29,0)</f>
        <v>#REF!</v>
      </c>
      <c r="BE104" s="9" t="e">
        <f>VLOOKUP(H104,#REF!,30,0)</f>
        <v>#REF!</v>
      </c>
      <c r="BF104" s="9" t="e">
        <f>VLOOKUP(H104,#REF!,31,0)</f>
        <v>#REF!</v>
      </c>
      <c r="BG104" s="9" t="e">
        <f>VLOOKUP(H104,#REF!,32,0)</f>
        <v>#REF!</v>
      </c>
      <c r="BH104" s="9" t="e">
        <f>VLOOKUP(H104,#REF!,33,0)</f>
        <v>#REF!</v>
      </c>
      <c r="BI104" s="9" t="e">
        <f>VLOOKUP(H104,#REF!,34,0)</f>
        <v>#REF!</v>
      </c>
      <c r="BJ104" s="9" t="e">
        <f>VLOOKUP(H104,#REF!,36,0)</f>
        <v>#REF!</v>
      </c>
      <c r="BK104" s="9" t="e">
        <f>VLOOKUP(H104,#REF!,37,0)</f>
        <v>#REF!</v>
      </c>
      <c r="BL104" s="22" t="e">
        <f>VLOOKUP(H104,#REF!,44,0)</f>
        <v>#REF!</v>
      </c>
      <c r="BM104" s="22" t="e">
        <f>VLOOKUP(H104,#REF!,45,0)</f>
        <v>#REF!</v>
      </c>
      <c r="BN104" s="22" t="e">
        <f>VLOOKUP(H104,#REF!,46,0)</f>
        <v>#REF!</v>
      </c>
      <c r="BO104" s="22" t="e">
        <f>VLOOKUP(H104,#REF!,47,0)</f>
        <v>#REF!</v>
      </c>
      <c r="BP104" s="22" t="e">
        <f>VLOOKUP(H104,#REF!,48,0)</f>
        <v>#REF!</v>
      </c>
      <c r="BQ104" s="9"/>
      <c r="BR104" s="9"/>
      <c r="BS104" s="9"/>
    </row>
    <row r="105" spans="1:71" ht="14.5" x14ac:dyDescent="0.35">
      <c r="A105" s="16" t="s">
        <v>10556</v>
      </c>
      <c r="B105" s="16" t="s">
        <v>10556</v>
      </c>
      <c r="C105" s="16" t="s">
        <v>10557</v>
      </c>
      <c r="D105" s="7" t="s">
        <v>1921</v>
      </c>
      <c r="E105" s="4" t="s">
        <v>150</v>
      </c>
      <c r="F105" s="4">
        <v>301870</v>
      </c>
      <c r="G105" s="4" t="s">
        <v>4596</v>
      </c>
      <c r="H105" s="53">
        <v>301870</v>
      </c>
      <c r="I105" s="4" t="s">
        <v>4596</v>
      </c>
      <c r="J105" s="7">
        <v>10</v>
      </c>
      <c r="K105" s="4" t="s">
        <v>256</v>
      </c>
      <c r="L105" s="4">
        <v>6</v>
      </c>
      <c r="M105" s="4" t="s">
        <v>880</v>
      </c>
      <c r="N105" s="4">
        <v>8</v>
      </c>
      <c r="O105" s="4" t="s">
        <v>4597</v>
      </c>
      <c r="P105" s="26" t="s">
        <v>9774</v>
      </c>
      <c r="Q105" s="8" t="s">
        <v>10474</v>
      </c>
      <c r="R105" s="9" t="s">
        <v>10474</v>
      </c>
      <c r="S105" s="17"/>
      <c r="T105" s="17" t="s">
        <v>10474</v>
      </c>
      <c r="U105" s="9"/>
      <c r="V105" s="18"/>
      <c r="W105" s="18">
        <f>IFERROR(VLOOKUP(H105,'IT PEI'!$X$2:$X$5647,1,0),"...")</f>
        <v>301870</v>
      </c>
      <c r="X105" s="19" t="str">
        <f>_xlfn.XLOOKUP(H105,'IT PEI'!X$2:X$5647,'IT PEI'!E$2:E$5647,"...",2,-1)</f>
        <v>2024-2030</v>
      </c>
      <c r="Y105" s="19" t="str">
        <f>_xlfn.XLOOKUP(H105,'IT PEI'!X$2:X$5647,'IT PEI'!G$2:G$5647,"...",2,-1)</f>
        <v>AMPLIADO</v>
      </c>
      <c r="Z105" s="19" t="str">
        <f>_xlfn.XLOOKUP(H105,'IT PEI'!X$2:X$5647,'IT PEI'!F$2:F$5647,"...",2,-1)</f>
        <v>SI</v>
      </c>
      <c r="AA105" s="19" t="str">
        <f>_xlfn.XLOOKUP(H105,'IT PEI'!X$2:X$5647,'IT PEI'!H$2:H$5647,"...",2,-1)</f>
        <v>EMITIDO</v>
      </c>
      <c r="AB105" s="19" t="str">
        <f>_xlfn.XLOOKUP(H105,'IT PEI'!X$2:X$5647,'IT PEI'!O$2:O$5647,"...",2,-1)</f>
        <v>2026-0001604</v>
      </c>
      <c r="AC105" s="20">
        <f>_xlfn.XLOOKUP(H105,'IT PEI'!X$2:X$5647,'IT PEI'!P$2:P$5647,"...",2,-1)</f>
        <v>46129</v>
      </c>
      <c r="AD105" s="19" t="str">
        <f>_xlfn.XLOOKUP(H105,'IT PEI'!X$2:X$5647,'IT PEI'!Q$2:Q$5647,"...",2,-1)</f>
        <v>000275-2026-CEPLAN-DNCPPEI</v>
      </c>
      <c r="AE105" s="19" t="str">
        <f t="shared" si="10"/>
        <v>SI</v>
      </c>
      <c r="AF105" s="18">
        <f t="shared" si="7"/>
        <v>1</v>
      </c>
      <c r="AG105" s="18">
        <f t="shared" si="11"/>
        <v>0</v>
      </c>
      <c r="AH105" s="18">
        <f t="shared" si="9"/>
        <v>0</v>
      </c>
      <c r="AI105" s="19" t="s">
        <v>10475</v>
      </c>
      <c r="AJ105" s="13" t="s">
        <v>10576</v>
      </c>
      <c r="AK105" s="29" t="s">
        <v>10577</v>
      </c>
      <c r="AL105" s="19" t="str">
        <f>IFERROR(VLOOKUP(tbl_ues[[#This Row],[Id_UE]],'[1]Directorio v.02'!$H$3:$U$3089,11,FALSE),"")</f>
        <v>Picon Natividad Maicol</v>
      </c>
      <c r="AM105" s="19">
        <f>IFERROR(VLOOKUP(tbl_ues[[#This Row],[Id_UE]],'[1]Directorio v.02'!$H$3:$U$3089,12,FALSE),"")</f>
        <v>0</v>
      </c>
      <c r="AN105" s="52">
        <f>IFERROR(VLOOKUP(tbl_ues[[#This Row],[Id_UE]],'[1]Directorio v.02'!$H$3:$U$3089,13,FALSE),"")</f>
        <v>962979297</v>
      </c>
      <c r="AO105" s="19" t="str">
        <f>IFERROR(VLOOKUP(tbl_ues[[#This Row],[Id_UE]],'[1]Directorio v.02'!$H$3:$U$3089,14,FALSE),"")</f>
        <v>miki_933@hotmail.com</v>
      </c>
      <c r="AP105" s="21" t="e">
        <f>VLOOKUP(H105,#REF!,7,0)</f>
        <v>#REF!</v>
      </c>
      <c r="AQ105" s="9" t="e">
        <f>VLOOKUP(H105,#REF!,9,0)</f>
        <v>#REF!</v>
      </c>
      <c r="AR105" s="9" t="e">
        <f>VLOOKUP(H105,#REF!,15,0)</f>
        <v>#REF!</v>
      </c>
      <c r="AS105" s="9" t="e">
        <f>VLOOKUP(H105,#REF!,16,0)</f>
        <v>#REF!</v>
      </c>
      <c r="AT105" s="9" t="e">
        <f>VLOOKUP(H105,#REF!,17,0)</f>
        <v>#REF!</v>
      </c>
      <c r="AU105" s="9" t="e">
        <f>VLOOKUP(H105,#REF!,18,0)</f>
        <v>#REF!</v>
      </c>
      <c r="AV105" s="9" t="e">
        <f>VLOOKUP(H105,#REF!,19,0)</f>
        <v>#REF!</v>
      </c>
      <c r="AW105" s="9" t="e">
        <f>VLOOKUP(H105,#REF!,20,0)</f>
        <v>#REF!</v>
      </c>
      <c r="AX105" s="9" t="e">
        <f>VLOOKUP(H105,#REF!,22,0)</f>
        <v>#REF!</v>
      </c>
      <c r="AY105" s="9" t="e">
        <f>VLOOKUP(H105,#REF!,23,0)</f>
        <v>#REF!</v>
      </c>
      <c r="AZ105" s="9" t="e">
        <f>VLOOKUP(H105,#REF!,24,0)</f>
        <v>#REF!</v>
      </c>
      <c r="BA105" s="9" t="e">
        <f>VLOOKUP(H105,#REF!,25,0)</f>
        <v>#REF!</v>
      </c>
      <c r="BB105" s="9" t="e">
        <f>VLOOKUP(H105,#REF!,26,0)</f>
        <v>#REF!</v>
      </c>
      <c r="BC105" s="9" t="e">
        <f>VLOOKUP(H105,#REF!,27,0)</f>
        <v>#REF!</v>
      </c>
      <c r="BD105" s="9" t="e">
        <f>VLOOKUP(H105,#REF!,29,0)</f>
        <v>#REF!</v>
      </c>
      <c r="BE105" s="9" t="e">
        <f>VLOOKUP(H105,#REF!,30,0)</f>
        <v>#REF!</v>
      </c>
      <c r="BF105" s="9" t="e">
        <f>VLOOKUP(H105,#REF!,31,0)</f>
        <v>#REF!</v>
      </c>
      <c r="BG105" s="9" t="e">
        <f>VLOOKUP(H105,#REF!,32,0)</f>
        <v>#REF!</v>
      </c>
      <c r="BH105" s="9" t="e">
        <f>VLOOKUP(H105,#REF!,33,0)</f>
        <v>#REF!</v>
      </c>
      <c r="BI105" s="9" t="e">
        <f>VLOOKUP(H105,#REF!,34,0)</f>
        <v>#REF!</v>
      </c>
      <c r="BJ105" s="9" t="e">
        <f>VLOOKUP(H105,#REF!,36,0)</f>
        <v>#REF!</v>
      </c>
      <c r="BK105" s="9" t="e">
        <f>VLOOKUP(H105,#REF!,37,0)</f>
        <v>#REF!</v>
      </c>
      <c r="BL105" s="22" t="e">
        <f>VLOOKUP(H105,#REF!,44,0)</f>
        <v>#REF!</v>
      </c>
      <c r="BM105" s="22" t="e">
        <f>VLOOKUP(H105,#REF!,45,0)</f>
        <v>#REF!</v>
      </c>
      <c r="BN105" s="22" t="e">
        <f>VLOOKUP(H105,#REF!,46,0)</f>
        <v>#REF!</v>
      </c>
      <c r="BO105" s="22" t="e">
        <f>VLOOKUP(H105,#REF!,47,0)</f>
        <v>#REF!</v>
      </c>
      <c r="BP105" s="22" t="e">
        <f>VLOOKUP(H105,#REF!,48,0)</f>
        <v>#REF!</v>
      </c>
      <c r="BQ105" s="9"/>
      <c r="BR105" s="9"/>
      <c r="BS105" s="9"/>
    </row>
    <row r="106" spans="1:71" ht="14.5" x14ac:dyDescent="0.35">
      <c r="A106" s="16" t="s">
        <v>10556</v>
      </c>
      <c r="B106" s="16" t="s">
        <v>10556</v>
      </c>
      <c r="C106" s="16" t="s">
        <v>10557</v>
      </c>
      <c r="D106" s="7" t="s">
        <v>1921</v>
      </c>
      <c r="E106" s="4" t="s">
        <v>150</v>
      </c>
      <c r="F106" s="4">
        <v>301869</v>
      </c>
      <c r="G106" s="4" t="s">
        <v>7353</v>
      </c>
      <c r="H106" s="53">
        <v>301869</v>
      </c>
      <c r="I106" s="4" t="s">
        <v>7353</v>
      </c>
      <c r="J106" s="7">
        <v>23</v>
      </c>
      <c r="K106" s="4" t="s">
        <v>113</v>
      </c>
      <c r="L106" s="4">
        <v>1</v>
      </c>
      <c r="M106" s="4" t="s">
        <v>113</v>
      </c>
      <c r="N106" s="4">
        <v>11</v>
      </c>
      <c r="O106" s="4" t="s">
        <v>7354</v>
      </c>
      <c r="P106" s="26" t="s">
        <v>9874</v>
      </c>
      <c r="Q106" s="8" t="s">
        <v>10474</v>
      </c>
      <c r="R106" s="9" t="s">
        <v>10474</v>
      </c>
      <c r="S106" s="17"/>
      <c r="T106" s="17" t="s">
        <v>10474</v>
      </c>
      <c r="U106" s="9"/>
      <c r="V106" s="18" t="s">
        <v>10578</v>
      </c>
      <c r="W106" s="18">
        <f>IFERROR(VLOOKUP(H106,'IT PEI'!$X$2:$X$5647,1,0),"...")</f>
        <v>301869</v>
      </c>
      <c r="X106" s="19" t="str">
        <f>_xlfn.XLOOKUP(H106,'IT PEI'!X$2:X$5647,'IT PEI'!E$2:E$5647,"...",2,-1)</f>
        <v>2026-2030</v>
      </c>
      <c r="Y106" s="19" t="str">
        <f>_xlfn.XLOOKUP(H106,'IT PEI'!X$2:X$5647,'IT PEI'!G$2:G$5647,"...",2,-1)</f>
        <v>FORMULADO</v>
      </c>
      <c r="Z106" s="19" t="str">
        <f>_xlfn.XLOOKUP(H106,'IT PEI'!X$2:X$5647,'IT PEI'!F$2:F$5647,"...",2,-1)</f>
        <v>SI</v>
      </c>
      <c r="AA106" s="19" t="str">
        <f>_xlfn.XLOOKUP(H106,'IT PEI'!X$2:X$5647,'IT PEI'!H$2:H$5647,"...",2,-1)</f>
        <v>EN PROCESO</v>
      </c>
      <c r="AB106" s="19">
        <f>_xlfn.XLOOKUP(H106,'IT PEI'!X$2:X$5647,'IT PEI'!O$2:O$5647,"...",2,-1)</f>
        <v>0</v>
      </c>
      <c r="AC106" s="20">
        <f>_xlfn.XLOOKUP(H106,'IT PEI'!X$2:X$5647,'IT PEI'!P$2:P$5647,"...",2,-1)</f>
        <v>0</v>
      </c>
      <c r="AD106" s="19">
        <f>_xlfn.XLOOKUP(H106,'IT PEI'!X$2:X$5647,'IT PEI'!Q$2:Q$5647,"...",2,-1)</f>
        <v>0</v>
      </c>
      <c r="AE106" s="19" t="str">
        <f t="shared" si="10"/>
        <v>SI</v>
      </c>
      <c r="AF106" s="18">
        <f t="shared" si="7"/>
        <v>1</v>
      </c>
      <c r="AG106" s="18">
        <f t="shared" si="11"/>
        <v>0</v>
      </c>
      <c r="AH106" s="18">
        <f t="shared" si="9"/>
        <v>1</v>
      </c>
      <c r="AI106" s="19" t="s">
        <v>10475</v>
      </c>
      <c r="AJ106" s="13" t="s">
        <v>10480</v>
      </c>
      <c r="AK106" s="19" t="s">
        <v>10481</v>
      </c>
      <c r="AL106" s="19">
        <f>IFERROR(VLOOKUP(tbl_ues[[#This Row],[Id_UE]],'[1]Directorio v.02'!$H$3:$U$3089,11,FALSE),"")</f>
        <v>0</v>
      </c>
      <c r="AM106" s="19">
        <f>IFERROR(VLOOKUP(tbl_ues[[#This Row],[Id_UE]],'[1]Directorio v.02'!$H$3:$U$3089,12,FALSE),"")</f>
        <v>0</v>
      </c>
      <c r="AN106" s="52">
        <f>IFERROR(VLOOKUP(tbl_ues[[#This Row],[Id_UE]],'[1]Directorio v.02'!$H$3:$U$3089,13,FALSE),"")</f>
        <v>0</v>
      </c>
      <c r="AO106" s="19">
        <f>IFERROR(VLOOKUP(tbl_ues[[#This Row],[Id_UE]],'[1]Directorio v.02'!$H$3:$U$3089,14,FALSE),"")</f>
        <v>0</v>
      </c>
      <c r="AP106" s="21" t="e">
        <f>VLOOKUP(H106,#REF!,7,0)</f>
        <v>#REF!</v>
      </c>
      <c r="AQ106" s="9" t="e">
        <f>VLOOKUP(H106,#REF!,9,0)</f>
        <v>#REF!</v>
      </c>
      <c r="AR106" s="9" t="e">
        <f>VLOOKUP(H106,#REF!,15,0)</f>
        <v>#REF!</v>
      </c>
      <c r="AS106" s="9" t="e">
        <f>VLOOKUP(H106,#REF!,16,0)</f>
        <v>#REF!</v>
      </c>
      <c r="AT106" s="9" t="e">
        <f>VLOOKUP(H106,#REF!,17,0)</f>
        <v>#REF!</v>
      </c>
      <c r="AU106" s="9" t="e">
        <f>VLOOKUP(H106,#REF!,18,0)</f>
        <v>#REF!</v>
      </c>
      <c r="AV106" s="9" t="e">
        <f>VLOOKUP(H106,#REF!,19,0)</f>
        <v>#REF!</v>
      </c>
      <c r="AW106" s="9" t="e">
        <f>VLOOKUP(H106,#REF!,20,0)</f>
        <v>#REF!</v>
      </c>
      <c r="AX106" s="9" t="e">
        <f>VLOOKUP(H106,#REF!,22,0)</f>
        <v>#REF!</v>
      </c>
      <c r="AY106" s="9" t="e">
        <f>VLOOKUP(H106,#REF!,23,0)</f>
        <v>#REF!</v>
      </c>
      <c r="AZ106" s="9" t="e">
        <f>VLOOKUP(H106,#REF!,24,0)</f>
        <v>#REF!</v>
      </c>
      <c r="BA106" s="9" t="e">
        <f>VLOOKUP(H106,#REF!,25,0)</f>
        <v>#REF!</v>
      </c>
      <c r="BB106" s="9" t="e">
        <f>VLOOKUP(H106,#REF!,26,0)</f>
        <v>#REF!</v>
      </c>
      <c r="BC106" s="9" t="e">
        <f>VLOOKUP(H106,#REF!,27,0)</f>
        <v>#REF!</v>
      </c>
      <c r="BD106" s="9" t="e">
        <f>VLOOKUP(H106,#REF!,29,0)</f>
        <v>#REF!</v>
      </c>
      <c r="BE106" s="9" t="e">
        <f>VLOOKUP(H106,#REF!,30,0)</f>
        <v>#REF!</v>
      </c>
      <c r="BF106" s="9" t="e">
        <f>VLOOKUP(H106,#REF!,31,0)</f>
        <v>#REF!</v>
      </c>
      <c r="BG106" s="9" t="e">
        <f>VLOOKUP(H106,#REF!,32,0)</f>
        <v>#REF!</v>
      </c>
      <c r="BH106" s="9" t="e">
        <f>VLOOKUP(H106,#REF!,33,0)</f>
        <v>#REF!</v>
      </c>
      <c r="BI106" s="9" t="e">
        <f>VLOOKUP(H106,#REF!,34,0)</f>
        <v>#REF!</v>
      </c>
      <c r="BJ106" s="9" t="e">
        <f>VLOOKUP(H106,#REF!,36,0)</f>
        <v>#REF!</v>
      </c>
      <c r="BK106" s="9" t="e">
        <f>VLOOKUP(H106,#REF!,37,0)</f>
        <v>#REF!</v>
      </c>
      <c r="BL106" s="22" t="e">
        <f>VLOOKUP(H106,#REF!,44,0)</f>
        <v>#REF!</v>
      </c>
      <c r="BM106" s="22" t="e">
        <f>VLOOKUP(H106,#REF!,45,0)</f>
        <v>#REF!</v>
      </c>
      <c r="BN106" s="22" t="e">
        <f>VLOOKUP(H106,#REF!,46,0)</f>
        <v>#REF!</v>
      </c>
      <c r="BO106" s="22" t="e">
        <f>VLOOKUP(H106,#REF!,47,0)</f>
        <v>#REF!</v>
      </c>
      <c r="BP106" s="22" t="e">
        <f>VLOOKUP(H106,#REF!,48,0)</f>
        <v>#REF!</v>
      </c>
      <c r="BQ106" s="9"/>
      <c r="BR106" s="9"/>
      <c r="BS106" s="9"/>
    </row>
    <row r="107" spans="1:71" ht="14.5" x14ac:dyDescent="0.35">
      <c r="A107" s="16" t="s">
        <v>10556</v>
      </c>
      <c r="B107" s="16" t="s">
        <v>10556</v>
      </c>
      <c r="C107" s="16" t="s">
        <v>10557</v>
      </c>
      <c r="D107" s="7" t="s">
        <v>1921</v>
      </c>
      <c r="E107" s="4" t="s">
        <v>150</v>
      </c>
      <c r="F107" s="4">
        <v>301868</v>
      </c>
      <c r="G107" s="4" t="s">
        <v>7772</v>
      </c>
      <c r="H107" s="53">
        <v>301868</v>
      </c>
      <c r="I107" s="4" t="s">
        <v>7772</v>
      </c>
      <c r="J107" s="7">
        <v>12</v>
      </c>
      <c r="K107" s="4" t="s">
        <v>83</v>
      </c>
      <c r="L107" s="4">
        <v>6</v>
      </c>
      <c r="M107" s="4" t="s">
        <v>815</v>
      </c>
      <c r="N107" s="4">
        <v>9</v>
      </c>
      <c r="O107" s="4" t="s">
        <v>7773</v>
      </c>
      <c r="P107" s="26" t="s">
        <v>9874</v>
      </c>
      <c r="Q107" s="8" t="s">
        <v>10474</v>
      </c>
      <c r="R107" s="9" t="s">
        <v>10474</v>
      </c>
      <c r="S107" s="17"/>
      <c r="T107" s="17" t="s">
        <v>10474</v>
      </c>
      <c r="U107" s="9"/>
      <c r="V107" s="18"/>
      <c r="W107" s="18">
        <f>IFERROR(VLOOKUP(H107,'IT PEI'!$X$2:$X$5647,1,0),"...")</f>
        <v>301868</v>
      </c>
      <c r="X107" s="19" t="str">
        <f>_xlfn.XLOOKUP(H107,'IT PEI'!X$2:X$5647,'IT PEI'!E$2:E$5647,"...",2,-1)</f>
        <v>2026-2030</v>
      </c>
      <c r="Y107" s="19" t="str">
        <f>_xlfn.XLOOKUP(H107,'IT PEI'!X$2:X$5647,'IT PEI'!G$2:G$5647,"...",2,-1)</f>
        <v>FORMULADO</v>
      </c>
      <c r="Z107" s="19" t="str">
        <f>_xlfn.XLOOKUP(H107,'IT PEI'!X$2:X$5647,'IT PEI'!F$2:F$5647,"...",2,-1)</f>
        <v>SI</v>
      </c>
      <c r="AA107" s="19" t="str">
        <f>_xlfn.XLOOKUP(H107,'IT PEI'!X$2:X$5647,'IT PEI'!H$2:H$5647,"...",2,-1)</f>
        <v>EMITIDO</v>
      </c>
      <c r="AB107" s="19" t="str">
        <f>_xlfn.XLOOKUP(H107,'IT PEI'!X$2:X$5647,'IT PEI'!O$2:O$5647,"...",2,-1)</f>
        <v>2026-0001048</v>
      </c>
      <c r="AC107" s="20">
        <f>_xlfn.XLOOKUP(H107,'IT PEI'!X$2:X$5647,'IT PEI'!P$2:P$5647,"...",2,-1)</f>
        <v>46100</v>
      </c>
      <c r="AD107" s="19" t="str">
        <f>_xlfn.XLOOKUP(H107,'IT PEI'!X$2:X$5647,'IT PEI'!Q$2:Q$5647,"...",2,-1)</f>
        <v>000196-2026-CEPLAN-DNCPPEI</v>
      </c>
      <c r="AE107" s="19" t="str">
        <f t="shared" si="10"/>
        <v>SI</v>
      </c>
      <c r="AF107" s="18">
        <f t="shared" si="7"/>
        <v>1</v>
      </c>
      <c r="AG107" s="18">
        <f t="shared" si="11"/>
        <v>0</v>
      </c>
      <c r="AH107" s="18">
        <f t="shared" si="9"/>
        <v>0</v>
      </c>
      <c r="AI107" s="19" t="s">
        <v>10475</v>
      </c>
      <c r="AJ107" s="13" t="s">
        <v>10579</v>
      </c>
      <c r="AK107" s="19" t="s">
        <v>10580</v>
      </c>
      <c r="AL107" s="19" t="str">
        <f>IFERROR(VLOOKUP(tbl_ues[[#This Row],[Id_UE]],'[1]Directorio v.02'!$H$3:$U$3089,11,FALSE),"")</f>
        <v>Bernardo Quispe Chihua</v>
      </c>
      <c r="AM107" s="19" t="str">
        <f>IFERROR(VLOOKUP(tbl_ues[[#This Row],[Id_UE]],'[1]Directorio v.02'!$H$3:$U$3089,12,FALSE),"")</f>
        <v xml:space="preserve">Jefe de Planeamiento y Presupuesto </v>
      </c>
      <c r="AN107" s="52">
        <f>IFERROR(VLOOKUP(tbl_ues[[#This Row],[Id_UE]],'[1]Directorio v.02'!$H$3:$U$3089,13,FALSE),"")</f>
        <v>0</v>
      </c>
      <c r="AO107" s="19" t="str">
        <f>IFERROR(VLOOKUP(tbl_ues[[#This Row],[Id_UE]],'[1]Directorio v.02'!$H$3:$U$3089,14,FALSE),"")</f>
        <v>chihuakispe@gmail.com</v>
      </c>
      <c r="AP107" s="21" t="e">
        <f>VLOOKUP(H107,#REF!,7,0)</f>
        <v>#REF!</v>
      </c>
      <c r="AQ107" s="9" t="e">
        <f>VLOOKUP(H107,#REF!,9,0)</f>
        <v>#REF!</v>
      </c>
      <c r="AR107" s="9" t="e">
        <f>VLOOKUP(H107,#REF!,15,0)</f>
        <v>#REF!</v>
      </c>
      <c r="AS107" s="9" t="e">
        <f>VLOOKUP(H107,#REF!,16,0)</f>
        <v>#REF!</v>
      </c>
      <c r="AT107" s="9" t="e">
        <f>VLOOKUP(H107,#REF!,17,0)</f>
        <v>#REF!</v>
      </c>
      <c r="AU107" s="9" t="e">
        <f>VLOOKUP(H107,#REF!,18,0)</f>
        <v>#REF!</v>
      </c>
      <c r="AV107" s="9" t="e">
        <f>VLOOKUP(H107,#REF!,19,0)</f>
        <v>#REF!</v>
      </c>
      <c r="AW107" s="9" t="e">
        <f>VLOOKUP(H107,#REF!,20,0)</f>
        <v>#REF!</v>
      </c>
      <c r="AX107" s="9" t="e">
        <f>VLOOKUP(H107,#REF!,22,0)</f>
        <v>#REF!</v>
      </c>
      <c r="AY107" s="9" t="e">
        <f>VLOOKUP(H107,#REF!,23,0)</f>
        <v>#REF!</v>
      </c>
      <c r="AZ107" s="9" t="e">
        <f>VLOOKUP(H107,#REF!,24,0)</f>
        <v>#REF!</v>
      </c>
      <c r="BA107" s="9" t="e">
        <f>VLOOKUP(H107,#REF!,25,0)</f>
        <v>#REF!</v>
      </c>
      <c r="BB107" s="9" t="e">
        <f>VLOOKUP(H107,#REF!,26,0)</f>
        <v>#REF!</v>
      </c>
      <c r="BC107" s="9" t="e">
        <f>VLOOKUP(H107,#REF!,27,0)</f>
        <v>#REF!</v>
      </c>
      <c r="BD107" s="9" t="e">
        <f>VLOOKUP(H107,#REF!,29,0)</f>
        <v>#REF!</v>
      </c>
      <c r="BE107" s="9" t="e">
        <f>VLOOKUP(H107,#REF!,30,0)</f>
        <v>#REF!</v>
      </c>
      <c r="BF107" s="9" t="e">
        <f>VLOOKUP(H107,#REF!,31,0)</f>
        <v>#REF!</v>
      </c>
      <c r="BG107" s="9" t="e">
        <f>VLOOKUP(H107,#REF!,32,0)</f>
        <v>#REF!</v>
      </c>
      <c r="BH107" s="9" t="e">
        <f>VLOOKUP(H107,#REF!,33,0)</f>
        <v>#REF!</v>
      </c>
      <c r="BI107" s="9" t="e">
        <f>VLOOKUP(H107,#REF!,34,0)</f>
        <v>#REF!</v>
      </c>
      <c r="BJ107" s="9" t="e">
        <f>VLOOKUP(H107,#REF!,36,0)</f>
        <v>#REF!</v>
      </c>
      <c r="BK107" s="9" t="e">
        <f>VLOOKUP(H107,#REF!,37,0)</f>
        <v>#REF!</v>
      </c>
      <c r="BL107" s="22" t="e">
        <f>VLOOKUP(H107,#REF!,44,0)</f>
        <v>#REF!</v>
      </c>
      <c r="BM107" s="22" t="e">
        <f>VLOOKUP(H107,#REF!,45,0)</f>
        <v>#REF!</v>
      </c>
      <c r="BN107" s="22" t="e">
        <f>VLOOKUP(H107,#REF!,46,0)</f>
        <v>#REF!</v>
      </c>
      <c r="BO107" s="22" t="e">
        <f>VLOOKUP(H107,#REF!,47,0)</f>
        <v>#REF!</v>
      </c>
      <c r="BP107" s="22" t="e">
        <f>VLOOKUP(H107,#REF!,48,0)</f>
        <v>#REF!</v>
      </c>
      <c r="BQ107" s="9"/>
      <c r="BR107" s="9"/>
      <c r="BS107" s="9"/>
    </row>
    <row r="108" spans="1:71" ht="14.5" x14ac:dyDescent="0.35">
      <c r="A108" s="16" t="s">
        <v>10556</v>
      </c>
      <c r="B108" s="16" t="s">
        <v>10556</v>
      </c>
      <c r="C108" s="16" t="s">
        <v>10557</v>
      </c>
      <c r="D108" s="7" t="s">
        <v>1921</v>
      </c>
      <c r="E108" s="4" t="s">
        <v>150</v>
      </c>
      <c r="F108" s="4">
        <v>301867</v>
      </c>
      <c r="G108" s="4" t="s">
        <v>3706</v>
      </c>
      <c r="H108" s="53">
        <v>301867</v>
      </c>
      <c r="I108" s="4" t="s">
        <v>3706</v>
      </c>
      <c r="J108" s="7" t="s">
        <v>10372</v>
      </c>
      <c r="K108" s="4" t="s">
        <v>191</v>
      </c>
      <c r="L108" s="4">
        <v>9</v>
      </c>
      <c r="M108" s="4" t="s">
        <v>260</v>
      </c>
      <c r="N108" s="4">
        <v>13</v>
      </c>
      <c r="O108" s="4" t="s">
        <v>3707</v>
      </c>
      <c r="P108" s="26" t="s">
        <v>9757</v>
      </c>
      <c r="Q108" s="8" t="s">
        <v>10474</v>
      </c>
      <c r="R108" s="9" t="s">
        <v>10474</v>
      </c>
      <c r="S108" s="17"/>
      <c r="T108" s="17" t="s">
        <v>10474</v>
      </c>
      <c r="U108" s="9"/>
      <c r="V108" s="18" t="s">
        <v>10562</v>
      </c>
      <c r="W108" s="18">
        <f>IFERROR(VLOOKUP(H108,'IT PEI'!$X$2:$X$5647,1,0),"...")</f>
        <v>301867</v>
      </c>
      <c r="X108" s="19" t="str">
        <f>_xlfn.XLOOKUP(H108,'IT PEI'!X$2:X$5647,'IT PEI'!E$2:E$5647,"...",2,-1)</f>
        <v>2026-2030</v>
      </c>
      <c r="Y108" s="19" t="str">
        <f>_xlfn.XLOOKUP(H108,'IT PEI'!X$2:X$5647,'IT PEI'!G$2:G$5647,"...",2,-1)</f>
        <v>FORMULADO</v>
      </c>
      <c r="Z108" s="19" t="str">
        <f>_xlfn.XLOOKUP(H108,'IT PEI'!X$2:X$5647,'IT PEI'!F$2:F$5647,"...",2,-1)</f>
        <v>SI</v>
      </c>
      <c r="AA108" s="19" t="str">
        <f>_xlfn.XLOOKUP(H108,'IT PEI'!X$2:X$5647,'IT PEI'!H$2:H$5647,"...",2,-1)</f>
        <v>EMITIDO</v>
      </c>
      <c r="AB108" s="19" t="str">
        <f>_xlfn.XLOOKUP(H108,'IT PEI'!X$2:X$5647,'IT PEI'!O$2:O$5647,"...",2,-1)</f>
        <v>2025-0005502</v>
      </c>
      <c r="AC108" s="20">
        <f>_xlfn.XLOOKUP(H108,'IT PEI'!X$2:X$5647,'IT PEI'!P$2:P$5647,"...",2,-1)</f>
        <v>46010</v>
      </c>
      <c r="AD108" s="19" t="str">
        <f>_xlfn.XLOOKUP(H108,'IT PEI'!X$2:X$5647,'IT PEI'!Q$2:Q$5647,"...",2,-1)</f>
        <v>000728-2025-CEPLAN-DNCPPEI</v>
      </c>
      <c r="AE108" s="19" t="str">
        <f t="shared" ref="AE108:AE110" si="12">IF(COUNTIF(X108, "*" &amp; "2030"  &amp;  "*")&gt;0, "SI", "No" )</f>
        <v>SI</v>
      </c>
      <c r="AF108" s="18">
        <f t="shared" si="7"/>
        <v>1</v>
      </c>
      <c r="AG108" s="18">
        <f t="shared" si="11"/>
        <v>0</v>
      </c>
      <c r="AH108" s="18">
        <f t="shared" si="9"/>
        <v>0</v>
      </c>
      <c r="AI108" s="19" t="s">
        <v>10475</v>
      </c>
      <c r="AJ108" s="13" t="s">
        <v>10563</v>
      </c>
      <c r="AK108" s="19" t="s">
        <v>10564</v>
      </c>
      <c r="AL108" s="19" t="str">
        <f>IFERROR(VLOOKUP(tbl_ues[[#This Row],[Id_UE]],'[1]Directorio v.02'!$H$3:$U$3089,11,FALSE),"")</f>
        <v>Jacqueline</v>
      </c>
      <c r="AM108" s="19">
        <f>IFERROR(VLOOKUP(tbl_ues[[#This Row],[Id_UE]],'[1]Directorio v.02'!$H$3:$U$3089,12,FALSE),"")</f>
        <v>0</v>
      </c>
      <c r="AN108" s="52">
        <f>IFERROR(VLOOKUP(tbl_ues[[#This Row],[Id_UE]],'[1]Directorio v.02'!$H$3:$U$3089,13,FALSE),"")</f>
        <v>961973657</v>
      </c>
      <c r="AO108" s="19" t="str">
        <f>IFERROR(VLOOKUP(tbl_ues[[#This Row],[Id_UE]],'[1]Directorio v.02'!$H$3:$U$3089,14,FALSE),"")</f>
        <v>tjgalindop@gmail.com</v>
      </c>
      <c r="AP108" s="21" t="e">
        <f>VLOOKUP(H108,#REF!,7,0)</f>
        <v>#REF!</v>
      </c>
      <c r="AQ108" s="9" t="e">
        <f>VLOOKUP(H108,#REF!,9,0)</f>
        <v>#REF!</v>
      </c>
      <c r="AR108" s="9" t="e">
        <f>VLOOKUP(H108,#REF!,15,0)</f>
        <v>#REF!</v>
      </c>
      <c r="AS108" s="9" t="e">
        <f>VLOOKUP(H108,#REF!,16,0)</f>
        <v>#REF!</v>
      </c>
      <c r="AT108" s="9" t="e">
        <f>VLOOKUP(H108,#REF!,17,0)</f>
        <v>#REF!</v>
      </c>
      <c r="AU108" s="9" t="e">
        <f>VLOOKUP(H108,#REF!,18,0)</f>
        <v>#REF!</v>
      </c>
      <c r="AV108" s="9" t="e">
        <f>VLOOKUP(H108,#REF!,19,0)</f>
        <v>#REF!</v>
      </c>
      <c r="AW108" s="9" t="e">
        <f>VLOOKUP(H108,#REF!,20,0)</f>
        <v>#REF!</v>
      </c>
      <c r="AX108" s="9" t="e">
        <f>VLOOKUP(H108,#REF!,22,0)</f>
        <v>#REF!</v>
      </c>
      <c r="AY108" s="9" t="e">
        <f>VLOOKUP(H108,#REF!,23,0)</f>
        <v>#REF!</v>
      </c>
      <c r="AZ108" s="9" t="e">
        <f>VLOOKUP(H108,#REF!,24,0)</f>
        <v>#REF!</v>
      </c>
      <c r="BA108" s="9" t="e">
        <f>VLOOKUP(H108,#REF!,25,0)</f>
        <v>#REF!</v>
      </c>
      <c r="BB108" s="9" t="e">
        <f>VLOOKUP(H108,#REF!,26,0)</f>
        <v>#REF!</v>
      </c>
      <c r="BC108" s="9" t="e">
        <f>VLOOKUP(H108,#REF!,27,0)</f>
        <v>#REF!</v>
      </c>
      <c r="BD108" s="9" t="e">
        <f>VLOOKUP(H108,#REF!,29,0)</f>
        <v>#REF!</v>
      </c>
      <c r="BE108" s="9" t="e">
        <f>VLOOKUP(H108,#REF!,30,0)</f>
        <v>#REF!</v>
      </c>
      <c r="BF108" s="9" t="e">
        <f>VLOOKUP(H108,#REF!,31,0)</f>
        <v>#REF!</v>
      </c>
      <c r="BG108" s="9" t="e">
        <f>VLOOKUP(H108,#REF!,32,0)</f>
        <v>#REF!</v>
      </c>
      <c r="BH108" s="9" t="e">
        <f>VLOOKUP(H108,#REF!,33,0)</f>
        <v>#REF!</v>
      </c>
      <c r="BI108" s="9" t="e">
        <f>VLOOKUP(H108,#REF!,34,0)</f>
        <v>#REF!</v>
      </c>
      <c r="BJ108" s="9" t="e">
        <f>VLOOKUP(H108,#REF!,36,0)</f>
        <v>#REF!</v>
      </c>
      <c r="BK108" s="9" t="e">
        <f>VLOOKUP(H108,#REF!,37,0)</f>
        <v>#REF!</v>
      </c>
      <c r="BL108" s="22" t="e">
        <f>VLOOKUP(H108,#REF!,44,0)</f>
        <v>#REF!</v>
      </c>
      <c r="BM108" s="22" t="e">
        <f>VLOOKUP(H108,#REF!,45,0)</f>
        <v>#REF!</v>
      </c>
      <c r="BN108" s="22" t="e">
        <f>VLOOKUP(H108,#REF!,46,0)</f>
        <v>#REF!</v>
      </c>
      <c r="BO108" s="22" t="e">
        <f>VLOOKUP(H108,#REF!,47,0)</f>
        <v>#REF!</v>
      </c>
      <c r="BP108" s="22" t="e">
        <f>VLOOKUP(H108,#REF!,48,0)</f>
        <v>#REF!</v>
      </c>
      <c r="BQ108" s="9"/>
      <c r="BR108" s="9"/>
      <c r="BS108" s="9"/>
    </row>
    <row r="109" spans="1:71" ht="14.5" x14ac:dyDescent="0.35">
      <c r="A109" s="16" t="s">
        <v>10556</v>
      </c>
      <c r="B109" s="16" t="s">
        <v>10556</v>
      </c>
      <c r="C109" s="16" t="s">
        <v>10557</v>
      </c>
      <c r="D109" s="7" t="s">
        <v>1921</v>
      </c>
      <c r="E109" s="4" t="s">
        <v>150</v>
      </c>
      <c r="F109" s="4">
        <v>301866</v>
      </c>
      <c r="G109" s="4" t="s">
        <v>9083</v>
      </c>
      <c r="H109" s="53">
        <v>301866</v>
      </c>
      <c r="I109" s="4" t="s">
        <v>9083</v>
      </c>
      <c r="J109" s="7" t="s">
        <v>10535</v>
      </c>
      <c r="K109" s="4" t="s">
        <v>77</v>
      </c>
      <c r="L109" s="4">
        <v>4</v>
      </c>
      <c r="M109" s="4" t="s">
        <v>770</v>
      </c>
      <c r="N109" s="4">
        <v>11</v>
      </c>
      <c r="O109" s="4" t="s">
        <v>9084</v>
      </c>
      <c r="P109" s="26" t="s">
        <v>9757</v>
      </c>
      <c r="Q109" s="8" t="s">
        <v>10474</v>
      </c>
      <c r="R109" s="9" t="s">
        <v>10474</v>
      </c>
      <c r="S109" s="17"/>
      <c r="T109" s="17" t="s">
        <v>10474</v>
      </c>
      <c r="U109" s="9"/>
      <c r="V109" s="18" t="s">
        <v>10562</v>
      </c>
      <c r="W109" s="18">
        <f>IFERROR(VLOOKUP(H109,'IT PEI'!$X$2:$X$5647,1,0),"...")</f>
        <v>301866</v>
      </c>
      <c r="X109" s="19" t="str">
        <f>_xlfn.XLOOKUP(H109,'IT PEI'!X$2:X$5647,'IT PEI'!E$2:E$5647,"...",2,-1)</f>
        <v>2026-2030</v>
      </c>
      <c r="Y109" s="19" t="str">
        <f>_xlfn.XLOOKUP(H109,'IT PEI'!X$2:X$5647,'IT PEI'!G$2:G$5647,"...",2,-1)</f>
        <v>FORMULADO</v>
      </c>
      <c r="Z109" s="19" t="str">
        <f>_xlfn.XLOOKUP(H109,'IT PEI'!X$2:X$5647,'IT PEI'!F$2:F$5647,"...",2,-1)</f>
        <v>SI</v>
      </c>
      <c r="AA109" s="19" t="str">
        <f>_xlfn.XLOOKUP(H109,'IT PEI'!X$2:X$5647,'IT PEI'!H$2:H$5647,"...",2,-1)</f>
        <v>EMITIDO</v>
      </c>
      <c r="AB109" s="19" t="str">
        <f>_xlfn.XLOOKUP(H109,'IT PEI'!X$2:X$5647,'IT PEI'!O$2:O$5647,"...",2,-1)</f>
        <v>2025-0004567</v>
      </c>
      <c r="AC109" s="20">
        <f>_xlfn.XLOOKUP(H109,'IT PEI'!X$2:X$5647,'IT PEI'!P$2:P$5647,"...",2,-1)</f>
        <v>46014</v>
      </c>
      <c r="AD109" s="19" t="str">
        <f>_xlfn.XLOOKUP(H109,'IT PEI'!X$2:X$5647,'IT PEI'!Q$2:Q$5647,"...",2,-1)</f>
        <v>000742-2025-DNCPPEI</v>
      </c>
      <c r="AE109" s="19" t="str">
        <f t="shared" si="12"/>
        <v>SI</v>
      </c>
      <c r="AF109" s="18">
        <f t="shared" si="7"/>
        <v>1</v>
      </c>
      <c r="AG109" s="18">
        <f t="shared" si="11"/>
        <v>0</v>
      </c>
      <c r="AH109" s="18">
        <f t="shared" si="9"/>
        <v>0</v>
      </c>
      <c r="AI109" s="19" t="s">
        <v>10475</v>
      </c>
      <c r="AJ109" s="13" t="s">
        <v>10570</v>
      </c>
      <c r="AK109" s="29" t="s">
        <v>10571</v>
      </c>
      <c r="AL109" s="19" t="str">
        <f>IFERROR(VLOOKUP(tbl_ues[[#This Row],[Id_UE]],'[1]Directorio v.02'!$H$3:$U$3089,11,FALSE),"")</f>
        <v>Raul Tenorio Colos</v>
      </c>
      <c r="AM109" s="19" t="str">
        <f>IFERROR(VLOOKUP(tbl_ues[[#This Row],[Id_UE]],'[1]Directorio v.02'!$H$3:$U$3089,12,FALSE),"")</f>
        <v>Responsable de planeamiento</v>
      </c>
      <c r="AN109" s="52">
        <f>IFERROR(VLOOKUP(tbl_ues[[#This Row],[Id_UE]],'[1]Directorio v.02'!$H$3:$U$3089,13,FALSE),"")</f>
        <v>956284218</v>
      </c>
      <c r="AO109" s="19" t="str">
        <f>IFERROR(VLOOKUP(tbl_ues[[#This Row],[Id_UE]],'[1]Directorio v.02'!$H$3:$U$3089,14,FALSE),"")</f>
        <v>raul-2609@hotmail.com</v>
      </c>
      <c r="AP109" s="21" t="e">
        <f>VLOOKUP(H109,#REF!,7,0)</f>
        <v>#REF!</v>
      </c>
      <c r="AQ109" s="9" t="e">
        <f>VLOOKUP(H109,#REF!,9,0)</f>
        <v>#REF!</v>
      </c>
      <c r="AR109" s="9" t="e">
        <f>VLOOKUP(H109,#REF!,15,0)</f>
        <v>#REF!</v>
      </c>
      <c r="AS109" s="9" t="e">
        <f>VLOOKUP(H109,#REF!,16,0)</f>
        <v>#REF!</v>
      </c>
      <c r="AT109" s="9" t="e">
        <f>VLOOKUP(H109,#REF!,17,0)</f>
        <v>#REF!</v>
      </c>
      <c r="AU109" s="9" t="e">
        <f>VLOOKUP(H109,#REF!,18,0)</f>
        <v>#REF!</v>
      </c>
      <c r="AV109" s="9" t="e">
        <f>VLOOKUP(H109,#REF!,19,0)</f>
        <v>#REF!</v>
      </c>
      <c r="AW109" s="9" t="e">
        <f>VLOOKUP(H109,#REF!,20,0)</f>
        <v>#REF!</v>
      </c>
      <c r="AX109" s="9" t="e">
        <f>VLOOKUP(H109,#REF!,22,0)</f>
        <v>#REF!</v>
      </c>
      <c r="AY109" s="9" t="e">
        <f>VLOOKUP(H109,#REF!,23,0)</f>
        <v>#REF!</v>
      </c>
      <c r="AZ109" s="9" t="e">
        <f>VLOOKUP(H109,#REF!,24,0)</f>
        <v>#REF!</v>
      </c>
      <c r="BA109" s="9" t="e">
        <f>VLOOKUP(H109,#REF!,25,0)</f>
        <v>#REF!</v>
      </c>
      <c r="BB109" s="9" t="e">
        <f>VLOOKUP(H109,#REF!,26,0)</f>
        <v>#REF!</v>
      </c>
      <c r="BC109" s="9" t="e">
        <f>VLOOKUP(H109,#REF!,27,0)</f>
        <v>#REF!</v>
      </c>
      <c r="BD109" s="9" t="e">
        <f>VLOOKUP(H109,#REF!,29,0)</f>
        <v>#REF!</v>
      </c>
      <c r="BE109" s="9" t="e">
        <f>VLOOKUP(H109,#REF!,30,0)</f>
        <v>#REF!</v>
      </c>
      <c r="BF109" s="9" t="e">
        <f>VLOOKUP(H109,#REF!,31,0)</f>
        <v>#REF!</v>
      </c>
      <c r="BG109" s="9" t="e">
        <f>VLOOKUP(H109,#REF!,32,0)</f>
        <v>#REF!</v>
      </c>
      <c r="BH109" s="9" t="e">
        <f>VLOOKUP(H109,#REF!,33,0)</f>
        <v>#REF!</v>
      </c>
      <c r="BI109" s="9" t="e">
        <f>VLOOKUP(H109,#REF!,34,0)</f>
        <v>#REF!</v>
      </c>
      <c r="BJ109" s="9" t="e">
        <f>VLOOKUP(H109,#REF!,36,0)</f>
        <v>#REF!</v>
      </c>
      <c r="BK109" s="9" t="e">
        <f>VLOOKUP(H109,#REF!,37,0)</f>
        <v>#REF!</v>
      </c>
      <c r="BL109" s="22" t="e">
        <f>VLOOKUP(H109,#REF!,44,0)</f>
        <v>#REF!</v>
      </c>
      <c r="BM109" s="22" t="e">
        <f>VLOOKUP(H109,#REF!,45,0)</f>
        <v>#REF!</v>
      </c>
      <c r="BN109" s="22" t="e">
        <f>VLOOKUP(H109,#REF!,46,0)</f>
        <v>#REF!</v>
      </c>
      <c r="BO109" s="22" t="e">
        <f>VLOOKUP(H109,#REF!,47,0)</f>
        <v>#REF!</v>
      </c>
      <c r="BP109" s="22" t="e">
        <f>VLOOKUP(H109,#REF!,48,0)</f>
        <v>#REF!</v>
      </c>
      <c r="BQ109" s="9"/>
      <c r="BR109" s="9"/>
      <c r="BS109" s="9"/>
    </row>
    <row r="110" spans="1:71" ht="14.5" x14ac:dyDescent="0.35">
      <c r="A110" s="16" t="s">
        <v>10556</v>
      </c>
      <c r="B110" s="16" t="s">
        <v>10556</v>
      </c>
      <c r="C110" s="16" t="s">
        <v>10557</v>
      </c>
      <c r="D110" s="7" t="s">
        <v>1921</v>
      </c>
      <c r="E110" s="4" t="s">
        <v>150</v>
      </c>
      <c r="F110" s="4">
        <v>301865</v>
      </c>
      <c r="G110" s="4" t="s">
        <v>4157</v>
      </c>
      <c r="H110" s="53">
        <v>301865</v>
      </c>
      <c r="I110" s="4" t="s">
        <v>4157</v>
      </c>
      <c r="J110" s="7">
        <v>25</v>
      </c>
      <c r="K110" s="4" t="s">
        <v>117</v>
      </c>
      <c r="L110" s="4">
        <v>3</v>
      </c>
      <c r="M110" s="4" t="s">
        <v>784</v>
      </c>
      <c r="N110" s="4">
        <v>5</v>
      </c>
      <c r="O110" s="4" t="s">
        <v>4158</v>
      </c>
      <c r="P110" s="26" t="s">
        <v>10196</v>
      </c>
      <c r="Q110" s="8" t="s">
        <v>10474</v>
      </c>
      <c r="R110" s="9" t="s">
        <v>10474</v>
      </c>
      <c r="S110" s="17"/>
      <c r="T110" s="17" t="s">
        <v>10474</v>
      </c>
      <c r="U110" s="9"/>
      <c r="V110" s="18"/>
      <c r="W110" s="18">
        <f>IFERROR(VLOOKUP(H110,'IT PEI'!$X$2:$X$5647,1,0),"...")</f>
        <v>301865</v>
      </c>
      <c r="X110" s="19" t="str">
        <f>_xlfn.XLOOKUP(H110,'IT PEI'!X$2:X$5647,'IT PEI'!E$2:E$5647,"...",2,-1)</f>
        <v>2023-2027</v>
      </c>
      <c r="Y110" s="19" t="str">
        <f>_xlfn.XLOOKUP(H110,'IT PEI'!X$2:X$5647,'IT PEI'!G$2:G$5647,"...",2,-1)</f>
        <v>FORMULADO</v>
      </c>
      <c r="Z110" s="19" t="str">
        <f>_xlfn.XLOOKUP(H110,'IT PEI'!X$2:X$5647,'IT PEI'!F$2:F$5647,"...",2,-1)</f>
        <v>NO</v>
      </c>
      <c r="AA110" s="19" t="str">
        <f>_xlfn.XLOOKUP(H110,'IT PEI'!X$2:X$5647,'IT PEI'!H$2:H$5647,"...",2,-1)</f>
        <v>EMITIDO</v>
      </c>
      <c r="AB110" s="19" t="str">
        <f>_xlfn.XLOOKUP(H110,'IT PEI'!X$2:X$5647,'IT PEI'!O$2:O$5647,"...",2,-1)</f>
        <v>2023-0001478</v>
      </c>
      <c r="AC110" s="20">
        <f>_xlfn.XLOOKUP(H110,'IT PEI'!X$2:X$5647,'IT PEI'!P$2:P$5647,"...",2,-1)</f>
        <v>45090</v>
      </c>
      <c r="AD110" s="19" t="str">
        <f>_xlfn.XLOOKUP(H110,'IT PEI'!X$2:X$5647,'IT PEI'!Q$2:Q$5647,"...",2,-1)</f>
        <v>D000215-2023-CEPLAN-DNCPPEI</v>
      </c>
      <c r="AE110" s="19" t="str">
        <f t="shared" si="12"/>
        <v>No</v>
      </c>
      <c r="AF110" s="18">
        <f t="shared" si="7"/>
        <v>0</v>
      </c>
      <c r="AG110" s="18">
        <f t="shared" si="11"/>
        <v>1</v>
      </c>
      <c r="AH110" s="18">
        <f t="shared" si="9"/>
        <v>0</v>
      </c>
      <c r="AI110" s="19" t="s">
        <v>10475</v>
      </c>
      <c r="AJ110" s="13" t="s">
        <v>10488</v>
      </c>
      <c r="AK110" s="19" t="s">
        <v>10489</v>
      </c>
      <c r="AL110" s="19" t="str">
        <f>IFERROR(VLOOKUP(tbl_ues[[#This Row],[Id_UE]],'[1]Directorio v.02'!$H$3:$U$3089,11,FALSE),"")</f>
        <v>Neyder Paul Cierto Agui</v>
      </c>
      <c r="AM110" s="19">
        <f>IFERROR(VLOOKUP(tbl_ues[[#This Row],[Id_UE]],'[1]Directorio v.02'!$H$3:$U$3089,12,FALSE),"")</f>
        <v>0</v>
      </c>
      <c r="AN110" s="52">
        <f>IFERROR(VLOOKUP(tbl_ues[[#This Row],[Id_UE]],'[1]Directorio v.02'!$H$3:$U$3089,13,FALSE),"")</f>
        <v>957966232</v>
      </c>
      <c r="AO110" s="19" t="str">
        <f>IFERROR(VLOOKUP(tbl_ues[[#This Row],[Id_UE]],'[1]Directorio v.02'!$H$3:$U$3089,14,FALSE),"")</f>
        <v>neycier25@gmail.com</v>
      </c>
      <c r="AP110" s="21" t="e">
        <f>VLOOKUP(H110,#REF!,7,0)</f>
        <v>#REF!</v>
      </c>
      <c r="AQ110" s="9" t="e">
        <f>VLOOKUP(H110,#REF!,9,0)</f>
        <v>#REF!</v>
      </c>
      <c r="AR110" s="9" t="e">
        <f>VLOOKUP(H110,#REF!,15,0)</f>
        <v>#REF!</v>
      </c>
      <c r="AS110" s="9" t="e">
        <f>VLOOKUP(H110,#REF!,16,0)</f>
        <v>#REF!</v>
      </c>
      <c r="AT110" s="9" t="e">
        <f>VLOOKUP(H110,#REF!,17,0)</f>
        <v>#REF!</v>
      </c>
      <c r="AU110" s="9" t="e">
        <f>VLOOKUP(H110,#REF!,18,0)</f>
        <v>#REF!</v>
      </c>
      <c r="AV110" s="9" t="e">
        <f>VLOOKUP(H110,#REF!,19,0)</f>
        <v>#REF!</v>
      </c>
      <c r="AW110" s="9" t="e">
        <f>VLOOKUP(H110,#REF!,20,0)</f>
        <v>#REF!</v>
      </c>
      <c r="AX110" s="9" t="e">
        <f>VLOOKUP(H110,#REF!,22,0)</f>
        <v>#REF!</v>
      </c>
      <c r="AY110" s="9" t="e">
        <f>VLOOKUP(H110,#REF!,23,0)</f>
        <v>#REF!</v>
      </c>
      <c r="AZ110" s="9" t="e">
        <f>VLOOKUP(H110,#REF!,24,0)</f>
        <v>#REF!</v>
      </c>
      <c r="BA110" s="9" t="e">
        <f>VLOOKUP(H110,#REF!,25,0)</f>
        <v>#REF!</v>
      </c>
      <c r="BB110" s="9" t="e">
        <f>VLOOKUP(H110,#REF!,26,0)</f>
        <v>#REF!</v>
      </c>
      <c r="BC110" s="9" t="e">
        <f>VLOOKUP(H110,#REF!,27,0)</f>
        <v>#REF!</v>
      </c>
      <c r="BD110" s="9" t="e">
        <f>VLOOKUP(H110,#REF!,29,0)</f>
        <v>#REF!</v>
      </c>
      <c r="BE110" s="9" t="e">
        <f>VLOOKUP(H110,#REF!,30,0)</f>
        <v>#REF!</v>
      </c>
      <c r="BF110" s="9" t="e">
        <f>VLOOKUP(H110,#REF!,31,0)</f>
        <v>#REF!</v>
      </c>
      <c r="BG110" s="9" t="e">
        <f>VLOOKUP(H110,#REF!,32,0)</f>
        <v>#REF!</v>
      </c>
      <c r="BH110" s="9" t="e">
        <f>VLOOKUP(H110,#REF!,33,0)</f>
        <v>#REF!</v>
      </c>
      <c r="BI110" s="9" t="e">
        <f>VLOOKUP(H110,#REF!,34,0)</f>
        <v>#REF!</v>
      </c>
      <c r="BJ110" s="9" t="e">
        <f>VLOOKUP(H110,#REF!,36,0)</f>
        <v>#REF!</v>
      </c>
      <c r="BK110" s="9" t="e">
        <f>VLOOKUP(H110,#REF!,37,0)</f>
        <v>#REF!</v>
      </c>
      <c r="BL110" s="22" t="e">
        <f>VLOOKUP(H110,#REF!,44,0)</f>
        <v>#REF!</v>
      </c>
      <c r="BM110" s="22" t="e">
        <f>VLOOKUP(H110,#REF!,45,0)</f>
        <v>#REF!</v>
      </c>
      <c r="BN110" s="22" t="e">
        <f>VLOOKUP(H110,#REF!,46,0)</f>
        <v>#REF!</v>
      </c>
      <c r="BO110" s="22" t="e">
        <f>VLOOKUP(H110,#REF!,47,0)</f>
        <v>#REF!</v>
      </c>
      <c r="BP110" s="22" t="e">
        <f>VLOOKUP(H110,#REF!,48,0)</f>
        <v>#REF!</v>
      </c>
      <c r="BQ110" s="9"/>
      <c r="BR110" s="9"/>
      <c r="BS110" s="9"/>
    </row>
    <row r="111" spans="1:71" ht="14.5" x14ac:dyDescent="0.35">
      <c r="A111" s="16" t="s">
        <v>10556</v>
      </c>
      <c r="B111" s="16" t="s">
        <v>10556</v>
      </c>
      <c r="C111" s="16" t="s">
        <v>10557</v>
      </c>
      <c r="D111" s="7" t="s">
        <v>1921</v>
      </c>
      <c r="E111" s="4" t="s">
        <v>150</v>
      </c>
      <c r="F111" s="4">
        <v>301864</v>
      </c>
      <c r="G111" s="4" t="s">
        <v>3622</v>
      </c>
      <c r="H111" s="53">
        <v>301864</v>
      </c>
      <c r="I111" s="4" t="s">
        <v>3622</v>
      </c>
      <c r="J111" s="7">
        <v>25</v>
      </c>
      <c r="K111" s="4" t="s">
        <v>117</v>
      </c>
      <c r="L111" s="4">
        <v>3</v>
      </c>
      <c r="M111" s="4" t="s">
        <v>784</v>
      </c>
      <c r="N111" s="4">
        <v>4</v>
      </c>
      <c r="O111" s="4" t="s">
        <v>3623</v>
      </c>
      <c r="P111" s="26" t="s">
        <v>10561</v>
      </c>
      <c r="Q111" s="8" t="s">
        <v>10474</v>
      </c>
      <c r="R111" s="9" t="s">
        <v>10474</v>
      </c>
      <c r="S111" s="17"/>
      <c r="T111" s="17" t="s">
        <v>10474</v>
      </c>
      <c r="U111" s="9"/>
      <c r="V111" s="18"/>
      <c r="W111" s="18">
        <f>IFERROR(VLOOKUP(H111,'IT PEI'!$X$2:$X$5647,1,0),"...")</f>
        <v>301864</v>
      </c>
      <c r="X111" s="19" t="str">
        <f>_xlfn.XLOOKUP(H111,'IT PEI'!X$2:X$5647,'IT PEI'!E$2:E$5647,"...",2,-1)</f>
        <v>2026-2030</v>
      </c>
      <c r="Y111" s="19" t="str">
        <f>_xlfn.XLOOKUP(H111,'IT PEI'!X$2:X$5647,'IT PEI'!G$2:G$5647,"...",2,-1)</f>
        <v>FORMULADO</v>
      </c>
      <c r="Z111" s="19" t="str">
        <f>_xlfn.XLOOKUP(H111,'IT PEI'!X$2:X$5647,'IT PEI'!F$2:F$5647,"...",2,-1)</f>
        <v>SI</v>
      </c>
      <c r="AA111" s="19" t="str">
        <f>_xlfn.XLOOKUP(H111,'IT PEI'!X$2:X$5647,'IT PEI'!H$2:H$5647,"...",2,-1)</f>
        <v>EMITIDO</v>
      </c>
      <c r="AB111" s="19" t="str">
        <f>_xlfn.XLOOKUP(H111,'IT PEI'!X$2:X$5647,'IT PEI'!O$2:O$5647,"...",2,-1)</f>
        <v>2025-0001934</v>
      </c>
      <c r="AC111" s="20">
        <f>_xlfn.XLOOKUP(H111,'IT PEI'!X$2:X$5647,'IT PEI'!P$2:P$5647,"...",2,-1)</f>
        <v>45833</v>
      </c>
      <c r="AD111" s="19" t="str">
        <f>_xlfn.XLOOKUP(H111,'IT PEI'!X$2:X$5647,'IT PEI'!Q$2:Q$5647,"...",2,-1)</f>
        <v>0000243-2025-CEPLAN-DNCPPEI</v>
      </c>
      <c r="AE111" s="19" t="str">
        <f t="shared" ref="AE111:AE120" si="13">IF(COUNTIF(X111, "*" &amp; "2030"  &amp;  "*")&gt;0, "SI", "No" )</f>
        <v>SI</v>
      </c>
      <c r="AF111" s="18">
        <f t="shared" si="7"/>
        <v>1</v>
      </c>
      <c r="AG111" s="18">
        <f t="shared" si="11"/>
        <v>0</v>
      </c>
      <c r="AH111" s="18">
        <f t="shared" si="9"/>
        <v>0</v>
      </c>
      <c r="AI111" s="19" t="s">
        <v>10475</v>
      </c>
      <c r="AJ111" s="13" t="s">
        <v>10488</v>
      </c>
      <c r="AK111" s="19" t="s">
        <v>10489</v>
      </c>
      <c r="AL111" s="19" t="str">
        <f>IFERROR(VLOOKUP(tbl_ues[[#This Row],[Id_UE]],'[1]Directorio v.02'!$H$3:$U$3089,11,FALSE),"")</f>
        <v>GRET JARAMILLO</v>
      </c>
      <c r="AM111" s="19" t="str">
        <f>IFERROR(VLOOKUP(tbl_ues[[#This Row],[Id_UE]],'[1]Directorio v.02'!$H$3:$U$3089,12,FALSE),"")</f>
        <v>RESPONSABLE DE OFICINA GENERAL DE PLANEAMIENTO, PRESUPUESTO Y RACIONALIZACIÓN</v>
      </c>
      <c r="AN111" s="52">
        <f>IFERROR(VLOOKUP(tbl_ues[[#This Row],[Id_UE]],'[1]Directorio v.02'!$H$3:$U$3089,13,FALSE),"")</f>
        <v>0</v>
      </c>
      <c r="AO111" s="19" t="str">
        <f>IFERROR(VLOOKUP(tbl_ues[[#This Row],[Id_UE]],'[1]Directorio v.02'!$H$3:$U$3089,14,FALSE),"")</f>
        <v>planeamiento.neshuya@gmail.com</v>
      </c>
      <c r="AP111" s="21" t="e">
        <f>VLOOKUP(H111,#REF!,7,0)</f>
        <v>#REF!</v>
      </c>
      <c r="AQ111" s="9" t="e">
        <f>VLOOKUP(H111,#REF!,9,0)</f>
        <v>#REF!</v>
      </c>
      <c r="AR111" s="9" t="e">
        <f>VLOOKUP(H111,#REF!,15,0)</f>
        <v>#REF!</v>
      </c>
      <c r="AS111" s="9" t="e">
        <f>VLOOKUP(H111,#REF!,16,0)</f>
        <v>#REF!</v>
      </c>
      <c r="AT111" s="9" t="e">
        <f>VLOOKUP(H111,#REF!,17,0)</f>
        <v>#REF!</v>
      </c>
      <c r="AU111" s="9" t="e">
        <f>VLOOKUP(H111,#REF!,18,0)</f>
        <v>#REF!</v>
      </c>
      <c r="AV111" s="9" t="e">
        <f>VLOOKUP(H111,#REF!,19,0)</f>
        <v>#REF!</v>
      </c>
      <c r="AW111" s="9" t="e">
        <f>VLOOKUP(H111,#REF!,20,0)</f>
        <v>#REF!</v>
      </c>
      <c r="AX111" s="9" t="e">
        <f>VLOOKUP(H111,#REF!,22,0)</f>
        <v>#REF!</v>
      </c>
      <c r="AY111" s="9" t="e">
        <f>VLOOKUP(H111,#REF!,23,0)</f>
        <v>#REF!</v>
      </c>
      <c r="AZ111" s="9" t="e">
        <f>VLOOKUP(H111,#REF!,24,0)</f>
        <v>#REF!</v>
      </c>
      <c r="BA111" s="9" t="e">
        <f>VLOOKUP(H111,#REF!,25,0)</f>
        <v>#REF!</v>
      </c>
      <c r="BB111" s="9" t="e">
        <f>VLOOKUP(H111,#REF!,26,0)</f>
        <v>#REF!</v>
      </c>
      <c r="BC111" s="9" t="e">
        <f>VLOOKUP(H111,#REF!,27,0)</f>
        <v>#REF!</v>
      </c>
      <c r="BD111" s="9" t="e">
        <f>VLOOKUP(H111,#REF!,29,0)</f>
        <v>#REF!</v>
      </c>
      <c r="BE111" s="9" t="e">
        <f>VLOOKUP(H111,#REF!,30,0)</f>
        <v>#REF!</v>
      </c>
      <c r="BF111" s="9" t="e">
        <f>VLOOKUP(H111,#REF!,31,0)</f>
        <v>#REF!</v>
      </c>
      <c r="BG111" s="9" t="e">
        <f>VLOOKUP(H111,#REF!,32,0)</f>
        <v>#REF!</v>
      </c>
      <c r="BH111" s="9" t="e">
        <f>VLOOKUP(H111,#REF!,33,0)</f>
        <v>#REF!</v>
      </c>
      <c r="BI111" s="9" t="e">
        <f>VLOOKUP(H111,#REF!,34,0)</f>
        <v>#REF!</v>
      </c>
      <c r="BJ111" s="9" t="e">
        <f>VLOOKUP(H111,#REF!,36,0)</f>
        <v>#REF!</v>
      </c>
      <c r="BK111" s="9" t="e">
        <f>VLOOKUP(H111,#REF!,37,0)</f>
        <v>#REF!</v>
      </c>
      <c r="BL111" s="22" t="e">
        <f>VLOOKUP(H111,#REF!,44,0)</f>
        <v>#REF!</v>
      </c>
      <c r="BM111" s="22" t="e">
        <f>VLOOKUP(H111,#REF!,45,0)</f>
        <v>#REF!</v>
      </c>
      <c r="BN111" s="22" t="e">
        <f>VLOOKUP(H111,#REF!,46,0)</f>
        <v>#REF!</v>
      </c>
      <c r="BO111" s="22" t="e">
        <f>VLOOKUP(H111,#REF!,47,0)</f>
        <v>#REF!</v>
      </c>
      <c r="BP111" s="22" t="e">
        <f>VLOOKUP(H111,#REF!,48,0)</f>
        <v>#REF!</v>
      </c>
      <c r="BQ111" s="9"/>
      <c r="BR111" s="9"/>
      <c r="BS111" s="9"/>
    </row>
    <row r="112" spans="1:71" ht="14.5" x14ac:dyDescent="0.35">
      <c r="A112" s="16" t="s">
        <v>10556</v>
      </c>
      <c r="B112" s="16" t="s">
        <v>10556</v>
      </c>
      <c r="C112" s="16" t="s">
        <v>10557</v>
      </c>
      <c r="D112" s="7" t="s">
        <v>1921</v>
      </c>
      <c r="E112" s="4" t="s">
        <v>150</v>
      </c>
      <c r="F112" s="4">
        <v>301863</v>
      </c>
      <c r="G112" s="4" t="s">
        <v>6163</v>
      </c>
      <c r="H112" s="53">
        <v>301863</v>
      </c>
      <c r="I112" s="4" t="s">
        <v>6163</v>
      </c>
      <c r="J112" s="7" t="s">
        <v>10276</v>
      </c>
      <c r="K112" s="4" t="s">
        <v>152</v>
      </c>
      <c r="L112" s="4">
        <v>2</v>
      </c>
      <c r="M112" s="4" t="s">
        <v>915</v>
      </c>
      <c r="N112" s="4">
        <v>20</v>
      </c>
      <c r="O112" s="4" t="s">
        <v>6164</v>
      </c>
      <c r="P112" s="26" t="s">
        <v>10196</v>
      </c>
      <c r="Q112" s="8" t="s">
        <v>10474</v>
      </c>
      <c r="R112" s="9" t="s">
        <v>10474</v>
      </c>
      <c r="S112" s="17"/>
      <c r="T112" s="17" t="s">
        <v>10474</v>
      </c>
      <c r="U112" s="9"/>
      <c r="V112" s="18"/>
      <c r="W112" s="18">
        <f>IFERROR(VLOOKUP(H112,'IT PEI'!$X$2:$X$5647,1,0),"...")</f>
        <v>301863</v>
      </c>
      <c r="X112" s="19" t="str">
        <f>_xlfn.XLOOKUP(H112,'IT PEI'!X$2:X$5647,'IT PEI'!E$2:E$5647,"...",2,-1)</f>
        <v>2025-2030</v>
      </c>
      <c r="Y112" s="19" t="str">
        <f>_xlfn.XLOOKUP(H112,'IT PEI'!X$2:X$5647,'IT PEI'!G$2:G$5647,"...",2,-1)</f>
        <v>FORMULADO</v>
      </c>
      <c r="Z112" s="19" t="str">
        <f>_xlfn.XLOOKUP(H112,'IT PEI'!X$2:X$5647,'IT PEI'!F$2:F$5647,"...",2,-1)</f>
        <v>SI</v>
      </c>
      <c r="AA112" s="19" t="str">
        <f>_xlfn.XLOOKUP(H112,'IT PEI'!X$2:X$5647,'IT PEI'!H$2:H$5647,"...",2,-1)</f>
        <v>EMITIDO</v>
      </c>
      <c r="AB112" s="19" t="str">
        <f>_xlfn.XLOOKUP(H112,'IT PEI'!X$2:X$5647,'IT PEI'!O$2:O$5647,"...",2,-1)</f>
        <v>2024-0003882</v>
      </c>
      <c r="AC112" s="20">
        <f>_xlfn.XLOOKUP(H112,'IT PEI'!X$2:X$5647,'IT PEI'!P$2:P$5647,"...",2,-1)</f>
        <v>45650</v>
      </c>
      <c r="AD112" s="19" t="str">
        <f>_xlfn.XLOOKUP(H112,'IT PEI'!X$2:X$5647,'IT PEI'!Q$2:Q$5647,"...",2,-1)</f>
        <v xml:space="preserve">000466-2024-CEPLAN-DNCPPEI </v>
      </c>
      <c r="AE112" s="19" t="str">
        <f t="shared" si="13"/>
        <v>SI</v>
      </c>
      <c r="AF112" s="18">
        <f t="shared" si="7"/>
        <v>1</v>
      </c>
      <c r="AG112" s="18">
        <f t="shared" si="11"/>
        <v>0</v>
      </c>
      <c r="AH112" s="18">
        <f t="shared" si="9"/>
        <v>0</v>
      </c>
      <c r="AI112" s="19" t="s">
        <v>10475</v>
      </c>
      <c r="AJ112" s="13" t="s">
        <v>10480</v>
      </c>
      <c r="AK112" s="19" t="s">
        <v>10481</v>
      </c>
      <c r="AL112" s="19" t="str">
        <f>IFERROR(VLOOKUP(tbl_ues[[#This Row],[Id_UE]],'[1]Directorio v.02'!$H$3:$U$3089,11,FALSE),"")</f>
        <v>Mirardo Vera Velasquez</v>
      </c>
      <c r="AM112" s="19">
        <f>IFERROR(VLOOKUP(tbl_ues[[#This Row],[Id_UE]],'[1]Directorio v.02'!$H$3:$U$3089,12,FALSE),"")</f>
        <v>0</v>
      </c>
      <c r="AN112" s="52">
        <f>IFERROR(VLOOKUP(tbl_ues[[#This Row],[Id_UE]],'[1]Directorio v.02'!$H$3:$U$3089,13,FALSE),"")</f>
        <v>974300660</v>
      </c>
      <c r="AO112" s="19" t="str">
        <f>IFERROR(VLOOKUP(tbl_ues[[#This Row],[Id_UE]],'[1]Directorio v.02'!$H$3:$U$3089,14,FALSE),"")</f>
        <v>mirardo_vera@hotmail.com</v>
      </c>
      <c r="AP112" s="21" t="e">
        <f>VLOOKUP(H112,#REF!,7,0)</f>
        <v>#REF!</v>
      </c>
      <c r="AQ112" s="9" t="e">
        <f>VLOOKUP(H112,#REF!,9,0)</f>
        <v>#REF!</v>
      </c>
      <c r="AR112" s="9" t="e">
        <f>VLOOKUP(H112,#REF!,15,0)</f>
        <v>#REF!</v>
      </c>
      <c r="AS112" s="9" t="e">
        <f>VLOOKUP(H112,#REF!,16,0)</f>
        <v>#REF!</v>
      </c>
      <c r="AT112" s="9" t="e">
        <f>VLOOKUP(H112,#REF!,17,0)</f>
        <v>#REF!</v>
      </c>
      <c r="AU112" s="9" t="e">
        <f>VLOOKUP(H112,#REF!,18,0)</f>
        <v>#REF!</v>
      </c>
      <c r="AV112" s="9" t="e">
        <f>VLOOKUP(H112,#REF!,19,0)</f>
        <v>#REF!</v>
      </c>
      <c r="AW112" s="9" t="e">
        <f>VLOOKUP(H112,#REF!,20,0)</f>
        <v>#REF!</v>
      </c>
      <c r="AX112" s="9" t="e">
        <f>VLOOKUP(H112,#REF!,22,0)</f>
        <v>#REF!</v>
      </c>
      <c r="AY112" s="9" t="e">
        <f>VLOOKUP(H112,#REF!,23,0)</f>
        <v>#REF!</v>
      </c>
      <c r="AZ112" s="9" t="e">
        <f>VLOOKUP(H112,#REF!,24,0)</f>
        <v>#REF!</v>
      </c>
      <c r="BA112" s="9" t="e">
        <f>VLOOKUP(H112,#REF!,25,0)</f>
        <v>#REF!</v>
      </c>
      <c r="BB112" s="9" t="e">
        <f>VLOOKUP(H112,#REF!,26,0)</f>
        <v>#REF!</v>
      </c>
      <c r="BC112" s="9" t="e">
        <f>VLOOKUP(H112,#REF!,27,0)</f>
        <v>#REF!</v>
      </c>
      <c r="BD112" s="9" t="e">
        <f>VLOOKUP(H112,#REF!,29,0)</f>
        <v>#REF!</v>
      </c>
      <c r="BE112" s="9" t="e">
        <f>VLOOKUP(H112,#REF!,30,0)</f>
        <v>#REF!</v>
      </c>
      <c r="BF112" s="9" t="e">
        <f>VLOOKUP(H112,#REF!,31,0)</f>
        <v>#REF!</v>
      </c>
      <c r="BG112" s="9" t="e">
        <f>VLOOKUP(H112,#REF!,32,0)</f>
        <v>#REF!</v>
      </c>
      <c r="BH112" s="9" t="e">
        <f>VLOOKUP(H112,#REF!,33,0)</f>
        <v>#REF!</v>
      </c>
      <c r="BI112" s="9" t="e">
        <f>VLOOKUP(H112,#REF!,34,0)</f>
        <v>#REF!</v>
      </c>
      <c r="BJ112" s="9" t="e">
        <f>VLOOKUP(H112,#REF!,36,0)</f>
        <v>#REF!</v>
      </c>
      <c r="BK112" s="9" t="e">
        <f>VLOOKUP(H112,#REF!,37,0)</f>
        <v>#REF!</v>
      </c>
      <c r="BL112" s="22" t="e">
        <f>VLOOKUP(H112,#REF!,44,0)</f>
        <v>#REF!</v>
      </c>
      <c r="BM112" s="22" t="e">
        <f>VLOOKUP(H112,#REF!,45,0)</f>
        <v>#REF!</v>
      </c>
      <c r="BN112" s="22" t="e">
        <f>VLOOKUP(H112,#REF!,46,0)</f>
        <v>#REF!</v>
      </c>
      <c r="BO112" s="22" t="e">
        <f>VLOOKUP(H112,#REF!,47,0)</f>
        <v>#REF!</v>
      </c>
      <c r="BP112" s="22" t="e">
        <f>VLOOKUP(H112,#REF!,48,0)</f>
        <v>#REF!</v>
      </c>
      <c r="BQ112" s="9"/>
      <c r="BR112" s="9"/>
      <c r="BS112" s="9"/>
    </row>
    <row r="113" spans="1:71" ht="14.5" x14ac:dyDescent="0.35">
      <c r="A113" s="16" t="s">
        <v>10556</v>
      </c>
      <c r="B113" s="16" t="s">
        <v>10556</v>
      </c>
      <c r="C113" s="16" t="s">
        <v>10557</v>
      </c>
      <c r="D113" s="7" t="s">
        <v>1921</v>
      </c>
      <c r="E113" s="4" t="s">
        <v>150</v>
      </c>
      <c r="F113" s="4">
        <v>301862</v>
      </c>
      <c r="G113" s="4" t="s">
        <v>10228</v>
      </c>
      <c r="H113" s="53">
        <v>301862</v>
      </c>
      <c r="I113" s="4" t="s">
        <v>10228</v>
      </c>
      <c r="J113" s="7" t="s">
        <v>10535</v>
      </c>
      <c r="K113" s="4" t="s">
        <v>77</v>
      </c>
      <c r="L113" s="4">
        <v>4</v>
      </c>
      <c r="M113" s="4" t="s">
        <v>770</v>
      </c>
      <c r="N113" s="4">
        <v>10</v>
      </c>
      <c r="O113" s="4" t="s">
        <v>10229</v>
      </c>
      <c r="P113" s="26" t="s">
        <v>9874</v>
      </c>
      <c r="Q113" s="8" t="s">
        <v>10474</v>
      </c>
      <c r="R113" s="9" t="s">
        <v>10474</v>
      </c>
      <c r="S113" s="17"/>
      <c r="T113" s="17" t="s">
        <v>10474</v>
      </c>
      <c r="U113" s="9"/>
      <c r="V113" s="18" t="s">
        <v>10562</v>
      </c>
      <c r="W113" s="18">
        <f>IFERROR(VLOOKUP(H113,'IT PEI'!$X$2:$X$5647,1,0),"...")</f>
        <v>301862</v>
      </c>
      <c r="X113" s="19" t="str">
        <f>_xlfn.XLOOKUP(H113,'IT PEI'!X$2:X$5647,'IT PEI'!E$2:E$5647,"...",2,-1)</f>
        <v>2026-2030</v>
      </c>
      <c r="Y113" s="19" t="str">
        <f>_xlfn.XLOOKUP(H113,'IT PEI'!X$2:X$5647,'IT PEI'!G$2:G$5647,"...",2,-1)</f>
        <v>FORMULADO</v>
      </c>
      <c r="Z113" s="19" t="str">
        <f>_xlfn.XLOOKUP(H113,'IT PEI'!X$2:X$5647,'IT PEI'!F$2:F$5647,"...",2,-1)</f>
        <v>SI</v>
      </c>
      <c r="AA113" s="19" t="str">
        <f>_xlfn.XLOOKUP(H113,'IT PEI'!X$2:X$5647,'IT PEI'!H$2:H$5647,"...",2,-1)</f>
        <v>EN PROCESO</v>
      </c>
      <c r="AB113" s="19">
        <f>_xlfn.XLOOKUP(H113,'IT PEI'!X$2:X$5647,'IT PEI'!O$2:O$5647,"...",2,-1)</f>
        <v>0</v>
      </c>
      <c r="AC113" s="20">
        <f>_xlfn.XLOOKUP(H113,'IT PEI'!X$2:X$5647,'IT PEI'!P$2:P$5647,"...",2,-1)</f>
        <v>0</v>
      </c>
      <c r="AD113" s="19">
        <f>_xlfn.XLOOKUP(H113,'IT PEI'!X$2:X$5647,'IT PEI'!Q$2:Q$5647,"...",2,-1)</f>
        <v>0</v>
      </c>
      <c r="AE113" s="19" t="str">
        <f t="shared" si="13"/>
        <v>SI</v>
      </c>
      <c r="AF113" s="18">
        <f t="shared" si="7"/>
        <v>1</v>
      </c>
      <c r="AG113" s="18">
        <f t="shared" si="11"/>
        <v>0</v>
      </c>
      <c r="AH113" s="18">
        <f t="shared" si="9"/>
        <v>1</v>
      </c>
      <c r="AI113" s="19" t="s">
        <v>10475</v>
      </c>
      <c r="AJ113" s="13" t="s">
        <v>10570</v>
      </c>
      <c r="AK113" s="29" t="s">
        <v>10571</v>
      </c>
      <c r="AL113" s="19" t="str">
        <f>IFERROR(VLOOKUP(tbl_ues[[#This Row],[Id_UE]],'[1]Directorio v.02'!$H$3:$U$3089,11,FALSE),"")</f>
        <v>Herlinda Fernandez Nalvarte</v>
      </c>
      <c r="AM113" s="19" t="str">
        <f>IFERROR(VLOOKUP(tbl_ues[[#This Row],[Id_UE]],'[1]Directorio v.02'!$H$3:$U$3089,12,FALSE),"")</f>
        <v>Responsable de planeamiento</v>
      </c>
      <c r="AN113" s="52">
        <f>IFERROR(VLOOKUP(tbl_ues[[#This Row],[Id_UE]],'[1]Directorio v.02'!$H$3:$U$3089,13,FALSE),"")</f>
        <v>932460654</v>
      </c>
      <c r="AO113" s="19" t="str">
        <f>IFERROR(VLOOKUP(tbl_ues[[#This Row],[Id_UE]],'[1]Directorio v.02'!$H$3:$U$3089,14,FALSE),"")</f>
        <v>hfernandez.0706@gmail.com</v>
      </c>
      <c r="AP113" s="21" t="e">
        <f>VLOOKUP(H113,#REF!,7,0)</f>
        <v>#REF!</v>
      </c>
      <c r="AQ113" s="9" t="e">
        <f>VLOOKUP(H113,#REF!,9,0)</f>
        <v>#REF!</v>
      </c>
      <c r="AR113" s="9" t="e">
        <f>VLOOKUP(H113,#REF!,15,0)</f>
        <v>#REF!</v>
      </c>
      <c r="AS113" s="9" t="e">
        <f>VLOOKUP(H113,#REF!,16,0)</f>
        <v>#REF!</v>
      </c>
      <c r="AT113" s="9" t="e">
        <f>VLOOKUP(H113,#REF!,17,0)</f>
        <v>#REF!</v>
      </c>
      <c r="AU113" s="9" t="e">
        <f>VLOOKUP(H113,#REF!,18,0)</f>
        <v>#REF!</v>
      </c>
      <c r="AV113" s="9" t="e">
        <f>VLOOKUP(H113,#REF!,19,0)</f>
        <v>#REF!</v>
      </c>
      <c r="AW113" s="9" t="e">
        <f>VLOOKUP(H113,#REF!,20,0)</f>
        <v>#REF!</v>
      </c>
      <c r="AX113" s="9" t="e">
        <f>VLOOKUP(H113,#REF!,22,0)</f>
        <v>#REF!</v>
      </c>
      <c r="AY113" s="9" t="e">
        <f>VLOOKUP(H113,#REF!,23,0)</f>
        <v>#REF!</v>
      </c>
      <c r="AZ113" s="9" t="e">
        <f>VLOOKUP(H113,#REF!,24,0)</f>
        <v>#REF!</v>
      </c>
      <c r="BA113" s="9" t="e">
        <f>VLOOKUP(H113,#REF!,25,0)</f>
        <v>#REF!</v>
      </c>
      <c r="BB113" s="9" t="e">
        <f>VLOOKUP(H113,#REF!,26,0)</f>
        <v>#REF!</v>
      </c>
      <c r="BC113" s="9" t="e">
        <f>VLOOKUP(H113,#REF!,27,0)</f>
        <v>#REF!</v>
      </c>
      <c r="BD113" s="9" t="e">
        <f>VLOOKUP(H113,#REF!,29,0)</f>
        <v>#REF!</v>
      </c>
      <c r="BE113" s="9" t="e">
        <f>VLOOKUP(H113,#REF!,30,0)</f>
        <v>#REF!</v>
      </c>
      <c r="BF113" s="9" t="e">
        <f>VLOOKUP(H113,#REF!,31,0)</f>
        <v>#REF!</v>
      </c>
      <c r="BG113" s="9" t="e">
        <f>VLOOKUP(H113,#REF!,32,0)</f>
        <v>#REF!</v>
      </c>
      <c r="BH113" s="9" t="e">
        <f>VLOOKUP(H113,#REF!,33,0)</f>
        <v>#REF!</v>
      </c>
      <c r="BI113" s="9" t="e">
        <f>VLOOKUP(H113,#REF!,34,0)</f>
        <v>#REF!</v>
      </c>
      <c r="BJ113" s="9" t="e">
        <f>VLOOKUP(H113,#REF!,36,0)</f>
        <v>#REF!</v>
      </c>
      <c r="BK113" s="9" t="e">
        <f>VLOOKUP(H113,#REF!,37,0)</f>
        <v>#REF!</v>
      </c>
      <c r="BL113" s="22" t="e">
        <f>VLOOKUP(H113,#REF!,44,0)</f>
        <v>#REF!</v>
      </c>
      <c r="BM113" s="22" t="e">
        <f>VLOOKUP(H113,#REF!,45,0)</f>
        <v>#REF!</v>
      </c>
      <c r="BN113" s="22" t="e">
        <f>VLOOKUP(H113,#REF!,46,0)</f>
        <v>#REF!</v>
      </c>
      <c r="BO113" s="22" t="e">
        <f>VLOOKUP(H113,#REF!,47,0)</f>
        <v>#REF!</v>
      </c>
      <c r="BP113" s="22" t="e">
        <f>VLOOKUP(H113,#REF!,48,0)</f>
        <v>#REF!</v>
      </c>
      <c r="BQ113" s="9"/>
      <c r="BR113" s="9"/>
      <c r="BS113" s="9"/>
    </row>
    <row r="114" spans="1:71" ht="14.5" x14ac:dyDescent="0.35">
      <c r="A114" s="16" t="s">
        <v>10556</v>
      </c>
      <c r="B114" s="16" t="s">
        <v>10556</v>
      </c>
      <c r="C114" s="16" t="s">
        <v>10557</v>
      </c>
      <c r="D114" s="7" t="s">
        <v>1921</v>
      </c>
      <c r="E114" s="4" t="s">
        <v>150</v>
      </c>
      <c r="F114" s="4">
        <v>301861</v>
      </c>
      <c r="G114" s="4" t="s">
        <v>7727</v>
      </c>
      <c r="H114" s="53">
        <v>301861</v>
      </c>
      <c r="I114" s="4" t="s">
        <v>7727</v>
      </c>
      <c r="J114" s="7" t="s">
        <v>10532</v>
      </c>
      <c r="K114" s="4" t="s">
        <v>417</v>
      </c>
      <c r="L114" s="4">
        <v>7</v>
      </c>
      <c r="M114" s="4" t="s">
        <v>495</v>
      </c>
      <c r="N114" s="4">
        <v>20</v>
      </c>
      <c r="O114" s="4" t="s">
        <v>7728</v>
      </c>
      <c r="P114" s="26" t="s">
        <v>9757</v>
      </c>
      <c r="Q114" s="8" t="s">
        <v>10474</v>
      </c>
      <c r="R114" s="9" t="s">
        <v>10474</v>
      </c>
      <c r="S114" s="17"/>
      <c r="T114" s="17" t="s">
        <v>10474</v>
      </c>
      <c r="U114" s="9"/>
      <c r="V114" s="18"/>
      <c r="W114" s="18">
        <f>IFERROR(VLOOKUP(H114,'IT PEI'!$X$2:$X$5647,1,0),"...")</f>
        <v>301861</v>
      </c>
      <c r="X114" s="19" t="str">
        <f>_xlfn.XLOOKUP(H114,'IT PEI'!X$2:X$5647,'IT PEI'!E$2:E$5647,"...",2,-1)</f>
        <v>2026-2030</v>
      </c>
      <c r="Y114" s="19" t="str">
        <f>_xlfn.XLOOKUP(H114,'IT PEI'!X$2:X$5647,'IT PEI'!G$2:G$5647,"...",2,-1)</f>
        <v>FORMULADO</v>
      </c>
      <c r="Z114" s="19" t="str">
        <f>_xlfn.XLOOKUP(H114,'IT PEI'!X$2:X$5647,'IT PEI'!F$2:F$5647,"...",2,-1)</f>
        <v>SI</v>
      </c>
      <c r="AA114" s="19" t="str">
        <f>_xlfn.XLOOKUP(H114,'IT PEI'!X$2:X$5647,'IT PEI'!H$2:H$5647,"...",2,-1)</f>
        <v>EMITIDO</v>
      </c>
      <c r="AB114" s="19" t="str">
        <f>_xlfn.XLOOKUP(H114,'IT PEI'!X$2:X$5647,'IT PEI'!O$2:O$5647,"...",2,-1)</f>
        <v>2026-0001691</v>
      </c>
      <c r="AC114" s="20">
        <f>_xlfn.XLOOKUP(H114,'IT PEI'!X$2:X$5647,'IT PEI'!P$2:P$5647,"...",2,-1)</f>
        <v>46139</v>
      </c>
      <c r="AD114" s="19" t="str">
        <f>_xlfn.XLOOKUP(H114,'IT PEI'!X$2:X$5647,'IT PEI'!Q$2:Q$5647,"...",2,-1)</f>
        <v>000302-2026-CEPLAN-DNCPPEI</v>
      </c>
      <c r="AE114" s="19" t="str">
        <f t="shared" si="13"/>
        <v>SI</v>
      </c>
      <c r="AF114" s="18">
        <f t="shared" si="7"/>
        <v>1</v>
      </c>
      <c r="AG114" s="18">
        <f t="shared" si="11"/>
        <v>0</v>
      </c>
      <c r="AH114" s="18">
        <f t="shared" si="9"/>
        <v>0</v>
      </c>
      <c r="AI114" s="19" t="s">
        <v>10475</v>
      </c>
      <c r="AJ114" s="13" t="s">
        <v>10491</v>
      </c>
      <c r="AK114" s="19" t="s">
        <v>10492</v>
      </c>
      <c r="AL114" s="19" t="str">
        <f>IFERROR(VLOOKUP(tbl_ues[[#This Row],[Id_UE]],'[1]Directorio v.02'!$H$3:$U$3089,11,FALSE),"")</f>
        <v>Jhon Pedro Quispe Pucllas</v>
      </c>
      <c r="AM114" s="19">
        <f>IFERROR(VLOOKUP(tbl_ues[[#This Row],[Id_UE]],'[1]Directorio v.02'!$H$3:$U$3089,12,FALSE),"")</f>
        <v>0</v>
      </c>
      <c r="AN114" s="52">
        <f>IFERROR(VLOOKUP(tbl_ues[[#This Row],[Id_UE]],'[1]Directorio v.02'!$H$3:$U$3089,13,FALSE),"")</f>
        <v>928030983</v>
      </c>
      <c r="AO114" s="19" t="str">
        <f>IFERROR(VLOOKUP(tbl_ues[[#This Row],[Id_UE]],'[1]Directorio v.02'!$H$3:$U$3089,14,FALSE),"")</f>
        <v>jhonnqp28@gmail.com;</v>
      </c>
      <c r="AP114" s="21" t="e">
        <f>VLOOKUP(H114,#REF!,7,0)</f>
        <v>#REF!</v>
      </c>
      <c r="AQ114" s="9" t="e">
        <f>VLOOKUP(H114,#REF!,9,0)</f>
        <v>#REF!</v>
      </c>
      <c r="AR114" s="9" t="e">
        <f>VLOOKUP(H114,#REF!,15,0)</f>
        <v>#REF!</v>
      </c>
      <c r="AS114" s="9" t="e">
        <f>VLOOKUP(H114,#REF!,16,0)</f>
        <v>#REF!</v>
      </c>
      <c r="AT114" s="9" t="e">
        <f>VLOOKUP(H114,#REF!,17,0)</f>
        <v>#REF!</v>
      </c>
      <c r="AU114" s="9" t="e">
        <f>VLOOKUP(H114,#REF!,18,0)</f>
        <v>#REF!</v>
      </c>
      <c r="AV114" s="9" t="e">
        <f>VLOOKUP(H114,#REF!,19,0)</f>
        <v>#REF!</v>
      </c>
      <c r="AW114" s="9" t="e">
        <f>VLOOKUP(H114,#REF!,20,0)</f>
        <v>#REF!</v>
      </c>
      <c r="AX114" s="9" t="e">
        <f>VLOOKUP(H114,#REF!,22,0)</f>
        <v>#REF!</v>
      </c>
      <c r="AY114" s="9" t="e">
        <f>VLOOKUP(H114,#REF!,23,0)</f>
        <v>#REF!</v>
      </c>
      <c r="AZ114" s="9" t="e">
        <f>VLOOKUP(H114,#REF!,24,0)</f>
        <v>#REF!</v>
      </c>
      <c r="BA114" s="9" t="e">
        <f>VLOOKUP(H114,#REF!,25,0)</f>
        <v>#REF!</v>
      </c>
      <c r="BB114" s="9" t="e">
        <f>VLOOKUP(H114,#REF!,26,0)</f>
        <v>#REF!</v>
      </c>
      <c r="BC114" s="9" t="e">
        <f>VLOOKUP(H114,#REF!,27,0)</f>
        <v>#REF!</v>
      </c>
      <c r="BD114" s="9" t="e">
        <f>VLOOKUP(H114,#REF!,29,0)</f>
        <v>#REF!</v>
      </c>
      <c r="BE114" s="9" t="e">
        <f>VLOOKUP(H114,#REF!,30,0)</f>
        <v>#REF!</v>
      </c>
      <c r="BF114" s="9" t="e">
        <f>VLOOKUP(H114,#REF!,31,0)</f>
        <v>#REF!</v>
      </c>
      <c r="BG114" s="9" t="e">
        <f>VLOOKUP(H114,#REF!,32,0)</f>
        <v>#REF!</v>
      </c>
      <c r="BH114" s="9" t="e">
        <f>VLOOKUP(H114,#REF!,33,0)</f>
        <v>#REF!</v>
      </c>
      <c r="BI114" s="9" t="e">
        <f>VLOOKUP(H114,#REF!,34,0)</f>
        <v>#REF!</v>
      </c>
      <c r="BJ114" s="9" t="e">
        <f>VLOOKUP(H114,#REF!,36,0)</f>
        <v>#REF!</v>
      </c>
      <c r="BK114" s="9" t="e">
        <f>VLOOKUP(H114,#REF!,37,0)</f>
        <v>#REF!</v>
      </c>
      <c r="BL114" s="22" t="e">
        <f>VLOOKUP(H114,#REF!,44,0)</f>
        <v>#REF!</v>
      </c>
      <c r="BM114" s="22" t="e">
        <f>VLOOKUP(H114,#REF!,45,0)</f>
        <v>#REF!</v>
      </c>
      <c r="BN114" s="22" t="e">
        <f>VLOOKUP(H114,#REF!,46,0)</f>
        <v>#REF!</v>
      </c>
      <c r="BO114" s="22" t="e">
        <f>VLOOKUP(H114,#REF!,47,0)</f>
        <v>#REF!</v>
      </c>
      <c r="BP114" s="22" t="e">
        <f>VLOOKUP(H114,#REF!,48,0)</f>
        <v>#REF!</v>
      </c>
      <c r="BQ114" s="9"/>
      <c r="BR114" s="9"/>
      <c r="BS114" s="9"/>
    </row>
    <row r="115" spans="1:71" ht="14.5" x14ac:dyDescent="0.35">
      <c r="A115" s="16" t="s">
        <v>10556</v>
      </c>
      <c r="B115" s="16" t="s">
        <v>10556</v>
      </c>
      <c r="C115" s="16" t="s">
        <v>10557</v>
      </c>
      <c r="D115" s="7" t="s">
        <v>1921</v>
      </c>
      <c r="E115" s="4" t="s">
        <v>150</v>
      </c>
      <c r="F115" s="4">
        <v>301860</v>
      </c>
      <c r="G115" s="4" t="s">
        <v>8278</v>
      </c>
      <c r="H115" s="53">
        <v>301860</v>
      </c>
      <c r="I115" s="4" t="s">
        <v>8278</v>
      </c>
      <c r="J115" s="7" t="s">
        <v>10532</v>
      </c>
      <c r="K115" s="4" t="s">
        <v>417</v>
      </c>
      <c r="L115" s="4">
        <v>7</v>
      </c>
      <c r="M115" s="4" t="s">
        <v>495</v>
      </c>
      <c r="N115" s="4">
        <v>19</v>
      </c>
      <c r="O115" s="4" t="s">
        <v>8279</v>
      </c>
      <c r="P115" s="26" t="s">
        <v>9874</v>
      </c>
      <c r="Q115" s="8" t="s">
        <v>10474</v>
      </c>
      <c r="R115" s="9" t="s">
        <v>10474</v>
      </c>
      <c r="S115" s="17"/>
      <c r="T115" s="17" t="s">
        <v>10474</v>
      </c>
      <c r="U115" s="9"/>
      <c r="V115" s="18" t="s">
        <v>10562</v>
      </c>
      <c r="W115" s="18">
        <f>IFERROR(VLOOKUP(H115,'IT PEI'!$X$2:$X$5647,1,0),"...")</f>
        <v>301860</v>
      </c>
      <c r="X115" s="19" t="str">
        <f>_xlfn.XLOOKUP(H115,'IT PEI'!X$2:X$5647,'IT PEI'!E$2:E$5647,"...",2,-1)</f>
        <v>2026-2030</v>
      </c>
      <c r="Y115" s="19" t="str">
        <f>_xlfn.XLOOKUP(H115,'IT PEI'!X$2:X$5647,'IT PEI'!G$2:G$5647,"...",2,-1)</f>
        <v>FORMULADO</v>
      </c>
      <c r="Z115" s="19" t="str">
        <f>_xlfn.XLOOKUP(H115,'IT PEI'!X$2:X$5647,'IT PEI'!F$2:F$5647,"...",2,-1)</f>
        <v>SI</v>
      </c>
      <c r="AA115" s="19" t="str">
        <f>_xlfn.XLOOKUP(H115,'IT PEI'!X$2:X$5647,'IT PEI'!H$2:H$5647,"...",2,-1)</f>
        <v>EMITIDO</v>
      </c>
      <c r="AB115" s="19" t="str">
        <f>_xlfn.XLOOKUP(H115,'IT PEI'!X$2:X$5647,'IT PEI'!O$2:O$5647,"...",2,-1)</f>
        <v>2026-0001458</v>
      </c>
      <c r="AC115" s="20">
        <f>_xlfn.XLOOKUP(H115,'IT PEI'!X$2:X$5647,'IT PEI'!P$2:P$5647,"...",2,-1)</f>
        <v>46139</v>
      </c>
      <c r="AD115" s="19" t="str">
        <f>_xlfn.XLOOKUP(H115,'IT PEI'!X$2:X$5647,'IT PEI'!Q$2:Q$5647,"...",2,-1)</f>
        <v>000299-2026-CEPLAN-DNCPPEI</v>
      </c>
      <c r="AE115" s="19" t="str">
        <f t="shared" si="13"/>
        <v>SI</v>
      </c>
      <c r="AF115" s="18">
        <f t="shared" si="7"/>
        <v>1</v>
      </c>
      <c r="AG115" s="18">
        <f t="shared" si="11"/>
        <v>0</v>
      </c>
      <c r="AH115" s="18">
        <f t="shared" si="9"/>
        <v>0</v>
      </c>
      <c r="AI115" s="19" t="s">
        <v>10475</v>
      </c>
      <c r="AJ115" s="13" t="s">
        <v>10491</v>
      </c>
      <c r="AK115" s="19" t="s">
        <v>10492</v>
      </c>
      <c r="AL115" s="19" t="str">
        <f>IFERROR(VLOOKUP(tbl_ues[[#This Row],[Id_UE]],'[1]Directorio v.02'!$H$3:$U$3089,11,FALSE),"")</f>
        <v>Pedro Quispe Pucllas</v>
      </c>
      <c r="AM115" s="19">
        <f>IFERROR(VLOOKUP(tbl_ues[[#This Row],[Id_UE]],'[1]Directorio v.02'!$H$3:$U$3089,12,FALSE),"")</f>
        <v>0</v>
      </c>
      <c r="AN115" s="52">
        <f>IFERROR(VLOOKUP(tbl_ues[[#This Row],[Id_UE]],'[1]Directorio v.02'!$H$3:$U$3089,13,FALSE),"")</f>
        <v>937649612</v>
      </c>
      <c r="AO115" s="19" t="str">
        <f>IFERROR(VLOOKUP(tbl_ues[[#This Row],[Id_UE]],'[1]Directorio v.02'!$H$3:$U$3089,14,FALSE),"")</f>
        <v>cesc_1807@hotmail.com</v>
      </c>
      <c r="AP115" s="21" t="e">
        <f>VLOOKUP(H115,#REF!,7,0)</f>
        <v>#REF!</v>
      </c>
      <c r="AQ115" s="9" t="e">
        <f>VLOOKUP(H115,#REF!,9,0)</f>
        <v>#REF!</v>
      </c>
      <c r="AR115" s="9" t="e">
        <f>VLOOKUP(H115,#REF!,15,0)</f>
        <v>#REF!</v>
      </c>
      <c r="AS115" s="9" t="e">
        <f>VLOOKUP(H115,#REF!,16,0)</f>
        <v>#REF!</v>
      </c>
      <c r="AT115" s="9" t="e">
        <f>VLOOKUP(H115,#REF!,17,0)</f>
        <v>#REF!</v>
      </c>
      <c r="AU115" s="9" t="e">
        <f>VLOOKUP(H115,#REF!,18,0)</f>
        <v>#REF!</v>
      </c>
      <c r="AV115" s="9" t="e">
        <f>VLOOKUP(H115,#REF!,19,0)</f>
        <v>#REF!</v>
      </c>
      <c r="AW115" s="9" t="e">
        <f>VLOOKUP(H115,#REF!,20,0)</f>
        <v>#REF!</v>
      </c>
      <c r="AX115" s="9" t="e">
        <f>VLOOKUP(H115,#REF!,22,0)</f>
        <v>#REF!</v>
      </c>
      <c r="AY115" s="9" t="e">
        <f>VLOOKUP(H115,#REF!,23,0)</f>
        <v>#REF!</v>
      </c>
      <c r="AZ115" s="9" t="e">
        <f>VLOOKUP(H115,#REF!,24,0)</f>
        <v>#REF!</v>
      </c>
      <c r="BA115" s="9" t="e">
        <f>VLOOKUP(H115,#REF!,25,0)</f>
        <v>#REF!</v>
      </c>
      <c r="BB115" s="9" t="e">
        <f>VLOOKUP(H115,#REF!,26,0)</f>
        <v>#REF!</v>
      </c>
      <c r="BC115" s="9" t="e">
        <f>VLOOKUP(H115,#REF!,27,0)</f>
        <v>#REF!</v>
      </c>
      <c r="BD115" s="9" t="e">
        <f>VLOOKUP(H115,#REF!,29,0)</f>
        <v>#REF!</v>
      </c>
      <c r="BE115" s="9" t="e">
        <f>VLOOKUP(H115,#REF!,30,0)</f>
        <v>#REF!</v>
      </c>
      <c r="BF115" s="9" t="e">
        <f>VLOOKUP(H115,#REF!,31,0)</f>
        <v>#REF!</v>
      </c>
      <c r="BG115" s="9" t="e">
        <f>VLOOKUP(H115,#REF!,32,0)</f>
        <v>#REF!</v>
      </c>
      <c r="BH115" s="9" t="e">
        <f>VLOOKUP(H115,#REF!,33,0)</f>
        <v>#REF!</v>
      </c>
      <c r="BI115" s="9" t="e">
        <f>VLOOKUP(H115,#REF!,34,0)</f>
        <v>#REF!</v>
      </c>
      <c r="BJ115" s="9" t="e">
        <f>VLOOKUP(H115,#REF!,36,0)</f>
        <v>#REF!</v>
      </c>
      <c r="BK115" s="9" t="e">
        <f>VLOOKUP(H115,#REF!,37,0)</f>
        <v>#REF!</v>
      </c>
      <c r="BL115" s="22" t="e">
        <f>VLOOKUP(H115,#REF!,44,0)</f>
        <v>#REF!</v>
      </c>
      <c r="BM115" s="22" t="e">
        <f>VLOOKUP(H115,#REF!,45,0)</f>
        <v>#REF!</v>
      </c>
      <c r="BN115" s="22" t="e">
        <f>VLOOKUP(H115,#REF!,46,0)</f>
        <v>#REF!</v>
      </c>
      <c r="BO115" s="22" t="e">
        <f>VLOOKUP(H115,#REF!,47,0)</f>
        <v>#REF!</v>
      </c>
      <c r="BP115" s="22" t="e">
        <f>VLOOKUP(H115,#REF!,48,0)</f>
        <v>#REF!</v>
      </c>
      <c r="BQ115" s="9"/>
      <c r="BR115" s="9"/>
      <c r="BS115" s="9"/>
    </row>
    <row r="116" spans="1:71" ht="14.5" x14ac:dyDescent="0.35">
      <c r="A116" s="16" t="s">
        <v>10556</v>
      </c>
      <c r="B116" s="16" t="s">
        <v>10556</v>
      </c>
      <c r="C116" s="16" t="s">
        <v>10557</v>
      </c>
      <c r="D116" s="7" t="s">
        <v>1921</v>
      </c>
      <c r="E116" s="4" t="s">
        <v>150</v>
      </c>
      <c r="F116" s="4">
        <v>301859</v>
      </c>
      <c r="G116" s="4" t="s">
        <v>4722</v>
      </c>
      <c r="H116" s="53">
        <v>301859</v>
      </c>
      <c r="I116" s="4" t="s">
        <v>4722</v>
      </c>
      <c r="J116" s="7" t="s">
        <v>10372</v>
      </c>
      <c r="K116" s="4" t="s">
        <v>191</v>
      </c>
      <c r="L116" s="4">
        <v>9</v>
      </c>
      <c r="M116" s="4" t="s">
        <v>260</v>
      </c>
      <c r="N116" s="4">
        <v>11</v>
      </c>
      <c r="O116" s="4" t="s">
        <v>4723</v>
      </c>
      <c r="P116" s="26" t="s">
        <v>9874</v>
      </c>
      <c r="Q116" s="8" t="s">
        <v>10474</v>
      </c>
      <c r="R116" s="9" t="s">
        <v>10474</v>
      </c>
      <c r="S116" s="17"/>
      <c r="T116" s="17" t="s">
        <v>10474</v>
      </c>
      <c r="U116" s="9"/>
      <c r="V116" s="18" t="s">
        <v>10562</v>
      </c>
      <c r="W116" s="18">
        <f>IFERROR(VLOOKUP(H116,'IT PEI'!$X$2:$X$5647,1,0),"...")</f>
        <v>301859</v>
      </c>
      <c r="X116" s="19" t="str">
        <f>_xlfn.XLOOKUP(H116,'IT PEI'!X$2:X$5647,'IT PEI'!E$2:E$5647,"...",2,-1)</f>
        <v>2025-2030</v>
      </c>
      <c r="Y116" s="19" t="str">
        <f>_xlfn.XLOOKUP(H116,'IT PEI'!X$2:X$5647,'IT PEI'!G$2:G$5647,"...",2,-1)</f>
        <v>FORMULADO</v>
      </c>
      <c r="Z116" s="19" t="str">
        <f>_xlfn.XLOOKUP(H116,'IT PEI'!X$2:X$5647,'IT PEI'!F$2:F$5647,"...",2,-1)</f>
        <v>SI</v>
      </c>
      <c r="AA116" s="19" t="str">
        <f>_xlfn.XLOOKUP(H116,'IT PEI'!X$2:X$5647,'IT PEI'!H$2:H$5647,"...",2,-1)</f>
        <v>EMITIDO</v>
      </c>
      <c r="AB116" s="19" t="str">
        <f>_xlfn.XLOOKUP(H116,'IT PEI'!X$2:X$5647,'IT PEI'!O$2:O$5647,"...",2,-1)</f>
        <v>2024-0002391</v>
      </c>
      <c r="AC116" s="20">
        <f>_xlfn.XLOOKUP(H116,'IT PEI'!X$2:X$5647,'IT PEI'!P$2:P$5647,"...",2,-1)</f>
        <v>45513</v>
      </c>
      <c r="AD116" s="19" t="str">
        <f>_xlfn.XLOOKUP(H116,'IT PEI'!X$2:X$5647,'IT PEI'!Q$2:Q$5647,"...",2,-1)</f>
        <v>000310-2024-DNCPPEI</v>
      </c>
      <c r="AE116" s="19" t="str">
        <f t="shared" si="13"/>
        <v>SI</v>
      </c>
      <c r="AF116" s="18">
        <f t="shared" si="7"/>
        <v>1</v>
      </c>
      <c r="AG116" s="18">
        <f t="shared" si="11"/>
        <v>0</v>
      </c>
      <c r="AH116" s="18">
        <f t="shared" si="9"/>
        <v>0</v>
      </c>
      <c r="AI116" s="19" t="s">
        <v>10475</v>
      </c>
      <c r="AJ116" s="13" t="s">
        <v>10563</v>
      </c>
      <c r="AK116" s="19" t="s">
        <v>10564</v>
      </c>
      <c r="AL116" s="19" t="str">
        <f>IFERROR(VLOOKUP(tbl_ues[[#This Row],[Id_UE]],'[1]Directorio v.02'!$H$3:$U$3089,11,FALSE),"")</f>
        <v>Aldo Salvador Calderón Tito</v>
      </c>
      <c r="AM116" s="19">
        <f>IFERROR(VLOOKUP(tbl_ues[[#This Row],[Id_UE]],'[1]Directorio v.02'!$H$3:$U$3089,12,FALSE),"")</f>
        <v>0</v>
      </c>
      <c r="AN116" s="52">
        <f>IFERROR(VLOOKUP(tbl_ues[[#This Row],[Id_UE]],'[1]Directorio v.02'!$H$3:$U$3089,13,FALSE),"")</f>
        <v>941993111</v>
      </c>
      <c r="AO116" s="19" t="str">
        <f>IFERROR(VLOOKUP(tbl_ues[[#This Row],[Id_UE]],'[1]Directorio v.02'!$H$3:$U$3089,14,FALSE),"")</f>
        <v>aldocalderon79@hotmail.com</v>
      </c>
      <c r="AP116" s="21" t="e">
        <f>VLOOKUP(H116,#REF!,7,0)</f>
        <v>#REF!</v>
      </c>
      <c r="AQ116" s="9" t="e">
        <f>VLOOKUP(H116,#REF!,9,0)</f>
        <v>#REF!</v>
      </c>
      <c r="AR116" s="9" t="e">
        <f>VLOOKUP(H116,#REF!,15,0)</f>
        <v>#REF!</v>
      </c>
      <c r="AS116" s="9" t="e">
        <f>VLOOKUP(H116,#REF!,16,0)</f>
        <v>#REF!</v>
      </c>
      <c r="AT116" s="9" t="e">
        <f>VLOOKUP(H116,#REF!,17,0)</f>
        <v>#REF!</v>
      </c>
      <c r="AU116" s="9" t="e">
        <f>VLOOKUP(H116,#REF!,18,0)</f>
        <v>#REF!</v>
      </c>
      <c r="AV116" s="9" t="e">
        <f>VLOOKUP(H116,#REF!,19,0)</f>
        <v>#REF!</v>
      </c>
      <c r="AW116" s="9" t="e">
        <f>VLOOKUP(H116,#REF!,20,0)</f>
        <v>#REF!</v>
      </c>
      <c r="AX116" s="9" t="e">
        <f>VLOOKUP(H116,#REF!,22,0)</f>
        <v>#REF!</v>
      </c>
      <c r="AY116" s="9" t="e">
        <f>VLOOKUP(H116,#REF!,23,0)</f>
        <v>#REF!</v>
      </c>
      <c r="AZ116" s="9" t="e">
        <f>VLOOKUP(H116,#REF!,24,0)</f>
        <v>#REF!</v>
      </c>
      <c r="BA116" s="9" t="e">
        <f>VLOOKUP(H116,#REF!,25,0)</f>
        <v>#REF!</v>
      </c>
      <c r="BB116" s="9" t="e">
        <f>VLOOKUP(H116,#REF!,26,0)</f>
        <v>#REF!</v>
      </c>
      <c r="BC116" s="9" t="e">
        <f>VLOOKUP(H116,#REF!,27,0)</f>
        <v>#REF!</v>
      </c>
      <c r="BD116" s="9" t="e">
        <f>VLOOKUP(H116,#REF!,29,0)</f>
        <v>#REF!</v>
      </c>
      <c r="BE116" s="9" t="e">
        <f>VLOOKUP(H116,#REF!,30,0)</f>
        <v>#REF!</v>
      </c>
      <c r="BF116" s="9" t="e">
        <f>VLOOKUP(H116,#REF!,31,0)</f>
        <v>#REF!</v>
      </c>
      <c r="BG116" s="9" t="e">
        <f>VLOOKUP(H116,#REF!,32,0)</f>
        <v>#REF!</v>
      </c>
      <c r="BH116" s="9" t="e">
        <f>VLOOKUP(H116,#REF!,33,0)</f>
        <v>#REF!</v>
      </c>
      <c r="BI116" s="9" t="e">
        <f>VLOOKUP(H116,#REF!,34,0)</f>
        <v>#REF!</v>
      </c>
      <c r="BJ116" s="9" t="e">
        <f>VLOOKUP(H116,#REF!,36,0)</f>
        <v>#REF!</v>
      </c>
      <c r="BK116" s="9" t="e">
        <f>VLOOKUP(H116,#REF!,37,0)</f>
        <v>#REF!</v>
      </c>
      <c r="BL116" s="22" t="e">
        <f>VLOOKUP(H116,#REF!,44,0)</f>
        <v>#REF!</v>
      </c>
      <c r="BM116" s="22" t="e">
        <f>VLOOKUP(H116,#REF!,45,0)</f>
        <v>#REF!</v>
      </c>
      <c r="BN116" s="22" t="e">
        <f>VLOOKUP(H116,#REF!,46,0)</f>
        <v>#REF!</v>
      </c>
      <c r="BO116" s="22" t="e">
        <f>VLOOKUP(H116,#REF!,47,0)</f>
        <v>#REF!</v>
      </c>
      <c r="BP116" s="22" t="e">
        <f>VLOOKUP(H116,#REF!,48,0)</f>
        <v>#REF!</v>
      </c>
      <c r="BQ116" s="9"/>
      <c r="BR116" s="9"/>
      <c r="BS116" s="9"/>
    </row>
    <row r="117" spans="1:71" ht="14.5" x14ac:dyDescent="0.35">
      <c r="A117" s="16" t="s">
        <v>10556</v>
      </c>
      <c r="B117" s="16" t="s">
        <v>10556</v>
      </c>
      <c r="C117" s="16" t="s">
        <v>10557</v>
      </c>
      <c r="D117" s="7" t="s">
        <v>1921</v>
      </c>
      <c r="E117" s="4" t="s">
        <v>150</v>
      </c>
      <c r="F117" s="4">
        <v>301858</v>
      </c>
      <c r="G117" s="4" t="s">
        <v>3678</v>
      </c>
      <c r="H117" s="53">
        <v>301858</v>
      </c>
      <c r="I117" s="4" t="s">
        <v>3678</v>
      </c>
      <c r="J117" s="7" t="s">
        <v>10372</v>
      </c>
      <c r="K117" s="4" t="s">
        <v>191</v>
      </c>
      <c r="L117" s="4">
        <v>9</v>
      </c>
      <c r="M117" s="4" t="s">
        <v>260</v>
      </c>
      <c r="N117" s="4">
        <v>12</v>
      </c>
      <c r="O117" s="4" t="s">
        <v>3679</v>
      </c>
      <c r="P117" s="26" t="s">
        <v>9758</v>
      </c>
      <c r="Q117" s="8" t="s">
        <v>10474</v>
      </c>
      <c r="R117" s="9" t="s">
        <v>10474</v>
      </c>
      <c r="S117" s="17"/>
      <c r="T117" s="17" t="s">
        <v>10474</v>
      </c>
      <c r="U117" s="9"/>
      <c r="V117" s="18" t="s">
        <v>10562</v>
      </c>
      <c r="W117" s="18">
        <f>IFERROR(VLOOKUP(H117,'IT PEI'!$X$2:$X$5647,1,0),"...")</f>
        <v>301858</v>
      </c>
      <c r="X117" s="19" t="str">
        <f>_xlfn.XLOOKUP(H117,'IT PEI'!X$2:X$5647,'IT PEI'!E$2:E$5647,"...",2,-1)</f>
        <v>2023-2027</v>
      </c>
      <c r="Y117" s="19" t="str">
        <f>_xlfn.XLOOKUP(H117,'IT PEI'!X$2:X$5647,'IT PEI'!G$2:G$5647,"...",2,-1)</f>
        <v>FORMULADO</v>
      </c>
      <c r="Z117" s="19" t="str">
        <f>_xlfn.XLOOKUP(H117,'IT PEI'!X$2:X$5647,'IT PEI'!F$2:F$5647,"...",2,-1)</f>
        <v>NO</v>
      </c>
      <c r="AA117" s="19" t="str">
        <f>_xlfn.XLOOKUP(H117,'IT PEI'!X$2:X$5647,'IT PEI'!H$2:H$5647,"...",2,-1)</f>
        <v>EMITIDO</v>
      </c>
      <c r="AB117" s="19" t="str">
        <f>_xlfn.XLOOKUP(H117,'IT PEI'!X$2:X$5647,'IT PEI'!O$2:O$5647,"...",2,-1)</f>
        <v>2023-0000169</v>
      </c>
      <c r="AC117" s="20">
        <f>_xlfn.XLOOKUP(H117,'IT PEI'!X$2:X$5647,'IT PEI'!P$2:P$5647,"...",2,-1)</f>
        <v>44952</v>
      </c>
      <c r="AD117" s="19" t="str">
        <f>_xlfn.XLOOKUP(H117,'IT PEI'!X$2:X$5647,'IT PEI'!Q$2:Q$5647,"...",2,-1)</f>
        <v>000006-2023-DNCPPEI</v>
      </c>
      <c r="AE117" s="19" t="str">
        <f t="shared" si="13"/>
        <v>No</v>
      </c>
      <c r="AF117" s="18">
        <f t="shared" si="7"/>
        <v>0</v>
      </c>
      <c r="AG117" s="18">
        <f t="shared" si="11"/>
        <v>1</v>
      </c>
      <c r="AH117" s="18">
        <f t="shared" si="9"/>
        <v>0</v>
      </c>
      <c r="AI117" s="19" t="s">
        <v>10475</v>
      </c>
      <c r="AJ117" s="13" t="s">
        <v>10563</v>
      </c>
      <c r="AK117" s="19" t="s">
        <v>10564</v>
      </c>
      <c r="AL117" s="19" t="str">
        <f>IFERROR(VLOOKUP(tbl_ues[[#This Row],[Id_UE]],'[1]Directorio v.02'!$H$3:$U$3089,11,FALSE),"")</f>
        <v>Andrés Wilfredo Galindo Mejia</v>
      </c>
      <c r="AM117" s="19">
        <f>IFERROR(VLOOKUP(tbl_ues[[#This Row],[Id_UE]],'[1]Directorio v.02'!$H$3:$U$3089,12,FALSE),"")</f>
        <v>0</v>
      </c>
      <c r="AN117" s="52">
        <f>IFERROR(VLOOKUP(tbl_ues[[#This Row],[Id_UE]],'[1]Directorio v.02'!$H$3:$U$3089,13,FALSE),"")</f>
        <v>999871030</v>
      </c>
      <c r="AO117" s="19" t="str">
        <f>IFERROR(VLOOKUP(tbl_ues[[#This Row],[Id_UE]],'[1]Directorio v.02'!$H$3:$U$3089,14,FALSE),"")</f>
        <v>mesadepartes@munivillavirgen.gob.pe</v>
      </c>
      <c r="AP117" s="21" t="e">
        <f>VLOOKUP(H117,#REF!,7,0)</f>
        <v>#REF!</v>
      </c>
      <c r="AQ117" s="9" t="e">
        <f>VLOOKUP(H117,#REF!,9,0)</f>
        <v>#REF!</v>
      </c>
      <c r="AR117" s="9" t="e">
        <f>VLOOKUP(H117,#REF!,15,0)</f>
        <v>#REF!</v>
      </c>
      <c r="AS117" s="9" t="e">
        <f>VLOOKUP(H117,#REF!,16,0)</f>
        <v>#REF!</v>
      </c>
      <c r="AT117" s="9" t="e">
        <f>VLOOKUP(H117,#REF!,17,0)</f>
        <v>#REF!</v>
      </c>
      <c r="AU117" s="9" t="e">
        <f>VLOOKUP(H117,#REF!,18,0)</f>
        <v>#REF!</v>
      </c>
      <c r="AV117" s="9" t="e">
        <f>VLOOKUP(H117,#REF!,19,0)</f>
        <v>#REF!</v>
      </c>
      <c r="AW117" s="9" t="e">
        <f>VLOOKUP(H117,#REF!,20,0)</f>
        <v>#REF!</v>
      </c>
      <c r="AX117" s="9" t="e">
        <f>VLOOKUP(H117,#REF!,22,0)</f>
        <v>#REF!</v>
      </c>
      <c r="AY117" s="9" t="e">
        <f>VLOOKUP(H117,#REF!,23,0)</f>
        <v>#REF!</v>
      </c>
      <c r="AZ117" s="9" t="e">
        <f>VLOOKUP(H117,#REF!,24,0)</f>
        <v>#REF!</v>
      </c>
      <c r="BA117" s="9" t="e">
        <f>VLOOKUP(H117,#REF!,25,0)</f>
        <v>#REF!</v>
      </c>
      <c r="BB117" s="9" t="e">
        <f>VLOOKUP(H117,#REF!,26,0)</f>
        <v>#REF!</v>
      </c>
      <c r="BC117" s="9" t="e">
        <f>VLOOKUP(H117,#REF!,27,0)</f>
        <v>#REF!</v>
      </c>
      <c r="BD117" s="9" t="e">
        <f>VLOOKUP(H117,#REF!,29,0)</f>
        <v>#REF!</v>
      </c>
      <c r="BE117" s="9" t="e">
        <f>VLOOKUP(H117,#REF!,30,0)</f>
        <v>#REF!</v>
      </c>
      <c r="BF117" s="9" t="e">
        <f>VLOOKUP(H117,#REF!,31,0)</f>
        <v>#REF!</v>
      </c>
      <c r="BG117" s="9" t="e">
        <f>VLOOKUP(H117,#REF!,32,0)</f>
        <v>#REF!</v>
      </c>
      <c r="BH117" s="9" t="e">
        <f>VLOOKUP(H117,#REF!,33,0)</f>
        <v>#REF!</v>
      </c>
      <c r="BI117" s="9" t="e">
        <f>VLOOKUP(H117,#REF!,34,0)</f>
        <v>#REF!</v>
      </c>
      <c r="BJ117" s="9" t="e">
        <f>VLOOKUP(H117,#REF!,36,0)</f>
        <v>#REF!</v>
      </c>
      <c r="BK117" s="9" t="e">
        <f>VLOOKUP(H117,#REF!,37,0)</f>
        <v>#REF!</v>
      </c>
      <c r="BL117" s="22" t="e">
        <f>VLOOKUP(H117,#REF!,44,0)</f>
        <v>#REF!</v>
      </c>
      <c r="BM117" s="22" t="e">
        <f>VLOOKUP(H117,#REF!,45,0)</f>
        <v>#REF!</v>
      </c>
      <c r="BN117" s="22" t="e">
        <f>VLOOKUP(H117,#REF!,46,0)</f>
        <v>#REF!</v>
      </c>
      <c r="BO117" s="22" t="e">
        <f>VLOOKUP(H117,#REF!,47,0)</f>
        <v>#REF!</v>
      </c>
      <c r="BP117" s="22" t="e">
        <f>VLOOKUP(H117,#REF!,48,0)</f>
        <v>#REF!</v>
      </c>
      <c r="BQ117" s="9"/>
      <c r="BR117" s="9"/>
      <c r="BS117" s="9"/>
    </row>
    <row r="118" spans="1:71" ht="14.5" x14ac:dyDescent="0.35">
      <c r="A118" s="16" t="s">
        <v>10556</v>
      </c>
      <c r="B118" s="16" t="s">
        <v>10556</v>
      </c>
      <c r="C118" s="16" t="s">
        <v>10557</v>
      </c>
      <c r="D118" s="7" t="s">
        <v>1921</v>
      </c>
      <c r="E118" s="4" t="s">
        <v>150</v>
      </c>
      <c r="F118" s="4">
        <v>301857</v>
      </c>
      <c r="G118" s="4" t="s">
        <v>5708</v>
      </c>
      <c r="H118" s="53">
        <v>301857</v>
      </c>
      <c r="I118" s="4" t="s">
        <v>5708</v>
      </c>
      <c r="J118" s="7">
        <v>16</v>
      </c>
      <c r="K118" s="4" t="s">
        <v>88</v>
      </c>
      <c r="L118" s="4">
        <v>8</v>
      </c>
      <c r="M118" s="4" t="s">
        <v>4543</v>
      </c>
      <c r="N118" s="4">
        <v>4</v>
      </c>
      <c r="O118" s="4" t="s">
        <v>5709</v>
      </c>
      <c r="P118" s="26" t="s">
        <v>9874</v>
      </c>
      <c r="Q118" s="8" t="s">
        <v>10474</v>
      </c>
      <c r="R118" s="9" t="s">
        <v>10474</v>
      </c>
      <c r="S118" s="17"/>
      <c r="T118" s="17" t="s">
        <v>10474</v>
      </c>
      <c r="U118" s="9"/>
      <c r="V118" s="18" t="s">
        <v>10578</v>
      </c>
      <c r="W118" s="18">
        <f>IFERROR(VLOOKUP(H118,'IT PEI'!$X$2:$X$5647,1,0),"...")</f>
        <v>301857</v>
      </c>
      <c r="X118" s="19" t="str">
        <f>_xlfn.XLOOKUP(H118,'IT PEI'!X$2:X$5647,'IT PEI'!E$2:E$5647,"...",2,-1)</f>
        <v>2025-2030</v>
      </c>
      <c r="Y118" s="19" t="str">
        <f>_xlfn.XLOOKUP(H118,'IT PEI'!X$2:X$5647,'IT PEI'!G$2:G$5647,"...",2,-1)</f>
        <v>FORMULADO</v>
      </c>
      <c r="Z118" s="19" t="str">
        <f>_xlfn.XLOOKUP(H118,'IT PEI'!X$2:X$5647,'IT PEI'!F$2:F$5647,"...",2,-1)</f>
        <v>SI</v>
      </c>
      <c r="AA118" s="19" t="str">
        <f>_xlfn.XLOOKUP(H118,'IT PEI'!X$2:X$5647,'IT PEI'!H$2:H$5647,"...",2,-1)</f>
        <v>EMITIDO</v>
      </c>
      <c r="AB118" s="19" t="str">
        <f>_xlfn.XLOOKUP(H118,'IT PEI'!X$2:X$5647,'IT PEI'!O$2:O$5647,"...",2,-1)</f>
        <v>2024-00003462</v>
      </c>
      <c r="AC118" s="20">
        <f>_xlfn.XLOOKUP(H118,'IT PEI'!X$2:X$5647,'IT PEI'!P$2:P$5647,"...",2,-1)</f>
        <v>45608</v>
      </c>
      <c r="AD118" s="19" t="str">
        <f>_xlfn.XLOOKUP(H118,'IT PEI'!X$2:X$5647,'IT PEI'!Q$2:Q$5647,"...",2,-1)</f>
        <v xml:space="preserve">000391-2024-CEPLAN-DNCPPEI </v>
      </c>
      <c r="AE118" s="19" t="str">
        <f t="shared" si="13"/>
        <v>SI</v>
      </c>
      <c r="AF118" s="18">
        <f t="shared" si="7"/>
        <v>1</v>
      </c>
      <c r="AG118" s="18">
        <f t="shared" si="11"/>
        <v>0</v>
      </c>
      <c r="AH118" s="18">
        <f t="shared" si="9"/>
        <v>0</v>
      </c>
      <c r="AI118" s="19" t="s">
        <v>10475</v>
      </c>
      <c r="AJ118" s="34" t="s">
        <v>10570</v>
      </c>
      <c r="AK118" s="35" t="s">
        <v>10571</v>
      </c>
      <c r="AL118" s="19" t="str">
        <f>IFERROR(VLOOKUP(tbl_ues[[#This Row],[Id_UE]],'[1]Directorio v.02'!$H$3:$U$3089,11,FALSE),"")</f>
        <v>Teddy Silva Rios</v>
      </c>
      <c r="AM118" s="19" t="str">
        <f>IFERROR(VLOOKUP(tbl_ues[[#This Row],[Id_UE]],'[1]Directorio v.02'!$H$3:$U$3089,12,FALSE),"")</f>
        <v xml:space="preserve">Responable de planeamiento </v>
      </c>
      <c r="AN118" s="52">
        <f>IFERROR(VLOOKUP(tbl_ues[[#This Row],[Id_UE]],'[1]Directorio v.02'!$H$3:$U$3089,13,FALSE),"")</f>
        <v>965601089</v>
      </c>
      <c r="AO118" s="19" t="str">
        <f>IFERROR(VLOOKUP(tbl_ues[[#This Row],[Id_UE]],'[1]Directorio v.02'!$H$3:$U$3089,14,FALSE),"")</f>
        <v>teddy28s@hotmail.com</v>
      </c>
      <c r="AP118" s="21" t="e">
        <f>VLOOKUP(H118,#REF!,7,0)</f>
        <v>#REF!</v>
      </c>
      <c r="AQ118" s="9" t="e">
        <f>VLOOKUP(H118,#REF!,9,0)</f>
        <v>#REF!</v>
      </c>
      <c r="AR118" s="9" t="e">
        <f>VLOOKUP(H118,#REF!,15,0)</f>
        <v>#REF!</v>
      </c>
      <c r="AS118" s="9" t="e">
        <f>VLOOKUP(H118,#REF!,16,0)</f>
        <v>#REF!</v>
      </c>
      <c r="AT118" s="9" t="e">
        <f>VLOOKUP(H118,#REF!,17,0)</f>
        <v>#REF!</v>
      </c>
      <c r="AU118" s="9" t="e">
        <f>VLOOKUP(H118,#REF!,18,0)</f>
        <v>#REF!</v>
      </c>
      <c r="AV118" s="9" t="e">
        <f>VLOOKUP(H118,#REF!,19,0)</f>
        <v>#REF!</v>
      </c>
      <c r="AW118" s="9" t="e">
        <f>VLOOKUP(H118,#REF!,20,0)</f>
        <v>#REF!</v>
      </c>
      <c r="AX118" s="9" t="e">
        <f>VLOOKUP(H118,#REF!,22,0)</f>
        <v>#REF!</v>
      </c>
      <c r="AY118" s="9" t="e">
        <f>VLOOKUP(H118,#REF!,23,0)</f>
        <v>#REF!</v>
      </c>
      <c r="AZ118" s="9" t="e">
        <f>VLOOKUP(H118,#REF!,24,0)</f>
        <v>#REF!</v>
      </c>
      <c r="BA118" s="9" t="e">
        <f>VLOOKUP(H118,#REF!,25,0)</f>
        <v>#REF!</v>
      </c>
      <c r="BB118" s="9" t="e">
        <f>VLOOKUP(H118,#REF!,26,0)</f>
        <v>#REF!</v>
      </c>
      <c r="BC118" s="9" t="e">
        <f>VLOOKUP(H118,#REF!,27,0)</f>
        <v>#REF!</v>
      </c>
      <c r="BD118" s="9" t="e">
        <f>VLOOKUP(H118,#REF!,29,0)</f>
        <v>#REF!</v>
      </c>
      <c r="BE118" s="9" t="e">
        <f>VLOOKUP(H118,#REF!,30,0)</f>
        <v>#REF!</v>
      </c>
      <c r="BF118" s="9" t="e">
        <f>VLOOKUP(H118,#REF!,31,0)</f>
        <v>#REF!</v>
      </c>
      <c r="BG118" s="9" t="e">
        <f>VLOOKUP(H118,#REF!,32,0)</f>
        <v>#REF!</v>
      </c>
      <c r="BH118" s="9" t="e">
        <f>VLOOKUP(H118,#REF!,33,0)</f>
        <v>#REF!</v>
      </c>
      <c r="BI118" s="9" t="e">
        <f>VLOOKUP(H118,#REF!,34,0)</f>
        <v>#REF!</v>
      </c>
      <c r="BJ118" s="9" t="e">
        <f>VLOOKUP(H118,#REF!,36,0)</f>
        <v>#REF!</v>
      </c>
      <c r="BK118" s="9" t="e">
        <f>VLOOKUP(H118,#REF!,37,0)</f>
        <v>#REF!</v>
      </c>
      <c r="BL118" s="22" t="e">
        <f>VLOOKUP(H118,#REF!,44,0)</f>
        <v>#REF!</v>
      </c>
      <c r="BM118" s="22" t="e">
        <f>VLOOKUP(H118,#REF!,45,0)</f>
        <v>#REF!</v>
      </c>
      <c r="BN118" s="22" t="e">
        <f>VLOOKUP(H118,#REF!,46,0)</f>
        <v>#REF!</v>
      </c>
      <c r="BO118" s="22" t="e">
        <f>VLOOKUP(H118,#REF!,47,0)</f>
        <v>#REF!</v>
      </c>
      <c r="BP118" s="22" t="e">
        <f>VLOOKUP(H118,#REF!,48,0)</f>
        <v>#REF!</v>
      </c>
      <c r="BQ118" s="9"/>
      <c r="BR118" s="9"/>
      <c r="BS118" s="9"/>
    </row>
    <row r="119" spans="1:71" ht="14.5" x14ac:dyDescent="0.35">
      <c r="A119" s="16" t="s">
        <v>10556</v>
      </c>
      <c r="B119" s="16" t="s">
        <v>10556</v>
      </c>
      <c r="C119" s="16" t="s">
        <v>10557</v>
      </c>
      <c r="D119" s="7" t="s">
        <v>1921</v>
      </c>
      <c r="E119" s="4" t="s">
        <v>150</v>
      </c>
      <c r="F119" s="4">
        <v>301856</v>
      </c>
      <c r="G119" s="4" t="s">
        <v>4741</v>
      </c>
      <c r="H119" s="53">
        <v>301856</v>
      </c>
      <c r="I119" s="4" t="s">
        <v>4741</v>
      </c>
      <c r="J119" s="7">
        <v>16</v>
      </c>
      <c r="K119" s="4" t="s">
        <v>88</v>
      </c>
      <c r="L119" s="4">
        <v>8</v>
      </c>
      <c r="M119" s="4" t="s">
        <v>4543</v>
      </c>
      <c r="N119" s="4">
        <v>2</v>
      </c>
      <c r="O119" s="4" t="s">
        <v>4742</v>
      </c>
      <c r="P119" s="26" t="s">
        <v>9757</v>
      </c>
      <c r="Q119" s="8" t="s">
        <v>10474</v>
      </c>
      <c r="R119" s="9" t="s">
        <v>10474</v>
      </c>
      <c r="S119" s="17"/>
      <c r="T119" s="17" t="s">
        <v>10474</v>
      </c>
      <c r="U119" s="9"/>
      <c r="V119" s="18" t="s">
        <v>10578</v>
      </c>
      <c r="W119" s="18">
        <f>IFERROR(VLOOKUP(H119,'IT PEI'!$X$2:$X$5647,1,0),"...")</f>
        <v>301856</v>
      </c>
      <c r="X119" s="19" t="str">
        <f>_xlfn.XLOOKUP(H119,'IT PEI'!X$2:X$5647,'IT PEI'!E$2:E$5647,"...",2,-1)</f>
        <v>2025-2030</v>
      </c>
      <c r="Y119" s="19" t="str">
        <f>_xlfn.XLOOKUP(H119,'IT PEI'!X$2:X$5647,'IT PEI'!G$2:G$5647,"...",2,-1)</f>
        <v>FORMULADO</v>
      </c>
      <c r="Z119" s="19" t="str">
        <f>_xlfn.XLOOKUP(H119,'IT PEI'!X$2:X$5647,'IT PEI'!F$2:F$5647,"...",2,-1)</f>
        <v>SI</v>
      </c>
      <c r="AA119" s="19" t="str">
        <f>_xlfn.XLOOKUP(H119,'IT PEI'!X$2:X$5647,'IT PEI'!H$2:H$5647,"...",2,-1)</f>
        <v>EN PROCESO</v>
      </c>
      <c r="AB119" s="19">
        <f>_xlfn.XLOOKUP(H119,'IT PEI'!X$2:X$5647,'IT PEI'!O$2:O$5647,"...",2,-1)</f>
        <v>0</v>
      </c>
      <c r="AC119" s="20">
        <f>_xlfn.XLOOKUP(H119,'IT PEI'!X$2:X$5647,'IT PEI'!P$2:P$5647,"...",2,-1)</f>
        <v>0</v>
      </c>
      <c r="AD119" s="19">
        <f>_xlfn.XLOOKUP(H119,'IT PEI'!X$2:X$5647,'IT PEI'!Q$2:Q$5647,"...",2,-1)</f>
        <v>0</v>
      </c>
      <c r="AE119" s="19" t="str">
        <f t="shared" si="13"/>
        <v>SI</v>
      </c>
      <c r="AF119" s="18">
        <f t="shared" si="7"/>
        <v>1</v>
      </c>
      <c r="AG119" s="18">
        <f t="shared" si="11"/>
        <v>0</v>
      </c>
      <c r="AH119" s="18">
        <f t="shared" si="9"/>
        <v>1</v>
      </c>
      <c r="AI119" s="19" t="s">
        <v>10475</v>
      </c>
      <c r="AJ119" s="34" t="s">
        <v>10570</v>
      </c>
      <c r="AK119" s="35" t="s">
        <v>10571</v>
      </c>
      <c r="AL119" s="19" t="str">
        <f>IFERROR(VLOOKUP(tbl_ues[[#This Row],[Id_UE]],'[1]Directorio v.02'!$H$3:$U$3089,11,FALSE),"")</f>
        <v>Amos Leroy Siquihua Medina</v>
      </c>
      <c r="AM119" s="19" t="str">
        <f>IFERROR(VLOOKUP(tbl_ues[[#This Row],[Id_UE]],'[1]Directorio v.02'!$H$3:$U$3089,12,FALSE),"")</f>
        <v xml:space="preserve">Responable de planeamiento </v>
      </c>
      <c r="AN119" s="52">
        <f>IFERROR(VLOOKUP(tbl_ues[[#This Row],[Id_UE]],'[1]Directorio v.02'!$H$3:$U$3089,13,FALSE),"")</f>
        <v>943919739</v>
      </c>
      <c r="AO119" s="19" t="str">
        <f>IFERROR(VLOOKUP(tbl_ues[[#This Row],[Id_UE]],'[1]Directorio v.02'!$H$3:$U$3089,14,FALSE),"")</f>
        <v>amosleroys@gmail.com</v>
      </c>
      <c r="AP119" s="21" t="e">
        <f>VLOOKUP(H119,#REF!,7,0)</f>
        <v>#REF!</v>
      </c>
      <c r="AQ119" s="9" t="e">
        <f>VLOOKUP(H119,#REF!,9,0)</f>
        <v>#REF!</v>
      </c>
      <c r="AR119" s="9" t="e">
        <f>VLOOKUP(H119,#REF!,15,0)</f>
        <v>#REF!</v>
      </c>
      <c r="AS119" s="9" t="e">
        <f>VLOOKUP(H119,#REF!,16,0)</f>
        <v>#REF!</v>
      </c>
      <c r="AT119" s="9" t="e">
        <f>VLOOKUP(H119,#REF!,17,0)</f>
        <v>#REF!</v>
      </c>
      <c r="AU119" s="9" t="e">
        <f>VLOOKUP(H119,#REF!,18,0)</f>
        <v>#REF!</v>
      </c>
      <c r="AV119" s="9" t="e">
        <f>VLOOKUP(H119,#REF!,19,0)</f>
        <v>#REF!</v>
      </c>
      <c r="AW119" s="9" t="e">
        <f>VLOOKUP(H119,#REF!,20,0)</f>
        <v>#REF!</v>
      </c>
      <c r="AX119" s="9" t="e">
        <f>VLOOKUP(H119,#REF!,22,0)</f>
        <v>#REF!</v>
      </c>
      <c r="AY119" s="9" t="e">
        <f>VLOOKUP(H119,#REF!,23,0)</f>
        <v>#REF!</v>
      </c>
      <c r="AZ119" s="9" t="e">
        <f>VLOOKUP(H119,#REF!,24,0)</f>
        <v>#REF!</v>
      </c>
      <c r="BA119" s="9" t="e">
        <f>VLOOKUP(H119,#REF!,25,0)</f>
        <v>#REF!</v>
      </c>
      <c r="BB119" s="9" t="e">
        <f>VLOOKUP(H119,#REF!,26,0)</f>
        <v>#REF!</v>
      </c>
      <c r="BC119" s="9" t="e">
        <f>VLOOKUP(H119,#REF!,27,0)</f>
        <v>#REF!</v>
      </c>
      <c r="BD119" s="9" t="e">
        <f>VLOOKUP(H119,#REF!,29,0)</f>
        <v>#REF!</v>
      </c>
      <c r="BE119" s="9" t="e">
        <f>VLOOKUP(H119,#REF!,30,0)</f>
        <v>#REF!</v>
      </c>
      <c r="BF119" s="9" t="e">
        <f>VLOOKUP(H119,#REF!,31,0)</f>
        <v>#REF!</v>
      </c>
      <c r="BG119" s="9" t="e">
        <f>VLOOKUP(H119,#REF!,32,0)</f>
        <v>#REF!</v>
      </c>
      <c r="BH119" s="9" t="e">
        <f>VLOOKUP(H119,#REF!,33,0)</f>
        <v>#REF!</v>
      </c>
      <c r="BI119" s="9" t="e">
        <f>VLOOKUP(H119,#REF!,34,0)</f>
        <v>#REF!</v>
      </c>
      <c r="BJ119" s="9" t="e">
        <f>VLOOKUP(H119,#REF!,36,0)</f>
        <v>#REF!</v>
      </c>
      <c r="BK119" s="9" t="e">
        <f>VLOOKUP(H119,#REF!,37,0)</f>
        <v>#REF!</v>
      </c>
      <c r="BL119" s="22" t="e">
        <f>VLOOKUP(H119,#REF!,44,0)</f>
        <v>#REF!</v>
      </c>
      <c r="BM119" s="22" t="e">
        <f>VLOOKUP(H119,#REF!,45,0)</f>
        <v>#REF!</v>
      </c>
      <c r="BN119" s="22" t="e">
        <f>VLOOKUP(H119,#REF!,46,0)</f>
        <v>#REF!</v>
      </c>
      <c r="BO119" s="22" t="e">
        <f>VLOOKUP(H119,#REF!,47,0)</f>
        <v>#REF!</v>
      </c>
      <c r="BP119" s="22" t="e">
        <f>VLOOKUP(H119,#REF!,48,0)</f>
        <v>#REF!</v>
      </c>
      <c r="BQ119" s="9"/>
      <c r="BR119" s="9"/>
      <c r="BS119" s="9"/>
    </row>
    <row r="120" spans="1:71" ht="14.5" x14ac:dyDescent="0.35">
      <c r="A120" s="16" t="s">
        <v>10556</v>
      </c>
      <c r="B120" s="16" t="s">
        <v>10556</v>
      </c>
      <c r="C120" s="16" t="s">
        <v>10557</v>
      </c>
      <c r="D120" s="7" t="s">
        <v>1921</v>
      </c>
      <c r="E120" s="4" t="s">
        <v>150</v>
      </c>
      <c r="F120" s="4">
        <v>301855</v>
      </c>
      <c r="G120" s="4" t="s">
        <v>4542</v>
      </c>
      <c r="H120" s="53">
        <v>301855</v>
      </c>
      <c r="I120" s="4" t="s">
        <v>4542</v>
      </c>
      <c r="J120" s="7">
        <v>16</v>
      </c>
      <c r="K120" s="4" t="s">
        <v>88</v>
      </c>
      <c r="L120" s="4">
        <v>8</v>
      </c>
      <c r="M120" s="4" t="s">
        <v>4543</v>
      </c>
      <c r="N120" s="4">
        <v>3</v>
      </c>
      <c r="O120" s="4" t="s">
        <v>4544</v>
      </c>
      <c r="P120" s="26" t="s">
        <v>9874</v>
      </c>
      <c r="Q120" s="8" t="s">
        <v>10474</v>
      </c>
      <c r="R120" s="9" t="s">
        <v>10474</v>
      </c>
      <c r="S120" s="17"/>
      <c r="T120" s="17" t="s">
        <v>10474</v>
      </c>
      <c r="U120" s="9"/>
      <c r="V120" s="18" t="s">
        <v>10578</v>
      </c>
      <c r="W120" s="18">
        <f>IFERROR(VLOOKUP(H120,'IT PEI'!$X$2:$X$5647,1,0),"...")</f>
        <v>301855</v>
      </c>
      <c r="X120" s="19" t="str">
        <f>_xlfn.XLOOKUP(H120,'IT PEI'!X$2:X$5647,'IT PEI'!E$2:E$5647,"...",2,-1)</f>
        <v>2025-2030</v>
      </c>
      <c r="Y120" s="19" t="str">
        <f>_xlfn.XLOOKUP(H120,'IT PEI'!X$2:X$5647,'IT PEI'!G$2:G$5647,"...",2,-1)</f>
        <v>FORMULADO</v>
      </c>
      <c r="Z120" s="19" t="str">
        <f>_xlfn.XLOOKUP(H120,'IT PEI'!X$2:X$5647,'IT PEI'!F$2:F$5647,"...",2,-1)</f>
        <v>SI</v>
      </c>
      <c r="AA120" s="19" t="str">
        <f>_xlfn.XLOOKUP(H120,'IT PEI'!X$2:X$5647,'IT PEI'!H$2:H$5647,"...",2,-1)</f>
        <v>EN PROCESO</v>
      </c>
      <c r="AB120" s="19">
        <f>_xlfn.XLOOKUP(H120,'IT PEI'!X$2:X$5647,'IT PEI'!O$2:O$5647,"...",2,-1)</f>
        <v>0</v>
      </c>
      <c r="AC120" s="20">
        <f>_xlfn.XLOOKUP(H120,'IT PEI'!X$2:X$5647,'IT PEI'!P$2:P$5647,"...",2,-1)</f>
        <v>0</v>
      </c>
      <c r="AD120" s="19">
        <f>_xlfn.XLOOKUP(H120,'IT PEI'!X$2:X$5647,'IT PEI'!Q$2:Q$5647,"...",2,-1)</f>
        <v>0</v>
      </c>
      <c r="AE120" s="19" t="str">
        <f t="shared" si="13"/>
        <v>SI</v>
      </c>
      <c r="AF120" s="18">
        <f t="shared" si="7"/>
        <v>1</v>
      </c>
      <c r="AG120" s="18">
        <f t="shared" si="11"/>
        <v>0</v>
      </c>
      <c r="AH120" s="18">
        <f t="shared" si="9"/>
        <v>1</v>
      </c>
      <c r="AI120" s="19" t="s">
        <v>10475</v>
      </c>
      <c r="AJ120" s="34" t="s">
        <v>10570</v>
      </c>
      <c r="AK120" s="35" t="s">
        <v>10571</v>
      </c>
      <c r="AL120" s="19" t="str">
        <f>IFERROR(VLOOKUP(tbl_ues[[#This Row],[Id_UE]],'[1]Directorio v.02'!$H$3:$U$3089,11,FALSE),"")</f>
        <v>JUAN EDMILSON HUANSI PEZO</v>
      </c>
      <c r="AM120" s="19" t="str">
        <f>IFERROR(VLOOKUP(tbl_ues[[#This Row],[Id_UE]],'[1]Directorio v.02'!$H$3:$U$3089,12,FALSE),"")</f>
        <v>GERENTE DE PLANEAMIENTO Y PRESUPUESTO</v>
      </c>
      <c r="AN120" s="52">
        <f>IFERROR(VLOOKUP(tbl_ues[[#This Row],[Id_UE]],'[1]Directorio v.02'!$H$3:$U$3089,13,FALSE),"")</f>
        <v>932075306</v>
      </c>
      <c r="AO120" s="19" t="str">
        <f>IFERROR(VLOOKUP(tbl_ues[[#This Row],[Id_UE]],'[1]Directorio v.02'!$H$3:$U$3089,14,FALSE),"")</f>
        <v>jhuansi@hotmail.com</v>
      </c>
      <c r="AP120" s="21" t="e">
        <f>VLOOKUP(H120,#REF!,7,0)</f>
        <v>#REF!</v>
      </c>
      <c r="AQ120" s="9" t="e">
        <f>VLOOKUP(H120,#REF!,9,0)</f>
        <v>#REF!</v>
      </c>
      <c r="AR120" s="9" t="e">
        <f>VLOOKUP(H120,#REF!,15,0)</f>
        <v>#REF!</v>
      </c>
      <c r="AS120" s="9" t="e">
        <f>VLOOKUP(H120,#REF!,16,0)</f>
        <v>#REF!</v>
      </c>
      <c r="AT120" s="9" t="e">
        <f>VLOOKUP(H120,#REF!,17,0)</f>
        <v>#REF!</v>
      </c>
      <c r="AU120" s="9" t="e">
        <f>VLOOKUP(H120,#REF!,18,0)</f>
        <v>#REF!</v>
      </c>
      <c r="AV120" s="9" t="e">
        <f>VLOOKUP(H120,#REF!,19,0)</f>
        <v>#REF!</v>
      </c>
      <c r="AW120" s="9" t="e">
        <f>VLOOKUP(H120,#REF!,20,0)</f>
        <v>#REF!</v>
      </c>
      <c r="AX120" s="9" t="e">
        <f>VLOOKUP(H120,#REF!,22,0)</f>
        <v>#REF!</v>
      </c>
      <c r="AY120" s="9" t="e">
        <f>VLOOKUP(H120,#REF!,23,0)</f>
        <v>#REF!</v>
      </c>
      <c r="AZ120" s="9" t="e">
        <f>VLOOKUP(H120,#REF!,24,0)</f>
        <v>#REF!</v>
      </c>
      <c r="BA120" s="9" t="e">
        <f>VLOOKUP(H120,#REF!,25,0)</f>
        <v>#REF!</v>
      </c>
      <c r="BB120" s="9" t="e">
        <f>VLOOKUP(H120,#REF!,26,0)</f>
        <v>#REF!</v>
      </c>
      <c r="BC120" s="9" t="e">
        <f>VLOOKUP(H120,#REF!,27,0)</f>
        <v>#REF!</v>
      </c>
      <c r="BD120" s="9" t="e">
        <f>VLOOKUP(H120,#REF!,29,0)</f>
        <v>#REF!</v>
      </c>
      <c r="BE120" s="9" t="e">
        <f>VLOOKUP(H120,#REF!,30,0)</f>
        <v>#REF!</v>
      </c>
      <c r="BF120" s="9" t="e">
        <f>VLOOKUP(H120,#REF!,31,0)</f>
        <v>#REF!</v>
      </c>
      <c r="BG120" s="9" t="e">
        <f>VLOOKUP(H120,#REF!,32,0)</f>
        <v>#REF!</v>
      </c>
      <c r="BH120" s="9" t="e">
        <f>VLOOKUP(H120,#REF!,33,0)</f>
        <v>#REF!</v>
      </c>
      <c r="BI120" s="9" t="e">
        <f>VLOOKUP(H120,#REF!,34,0)</f>
        <v>#REF!</v>
      </c>
      <c r="BJ120" s="9" t="e">
        <f>VLOOKUP(H120,#REF!,36,0)</f>
        <v>#REF!</v>
      </c>
      <c r="BK120" s="9" t="e">
        <f>VLOOKUP(H120,#REF!,37,0)</f>
        <v>#REF!</v>
      </c>
      <c r="BL120" s="22" t="e">
        <f>VLOOKUP(H120,#REF!,44,0)</f>
        <v>#REF!</v>
      </c>
      <c r="BM120" s="22" t="e">
        <f>VLOOKUP(H120,#REF!,45,0)</f>
        <v>#REF!</v>
      </c>
      <c r="BN120" s="22" t="e">
        <f>VLOOKUP(H120,#REF!,46,0)</f>
        <v>#REF!</v>
      </c>
      <c r="BO120" s="22" t="e">
        <f>VLOOKUP(H120,#REF!,47,0)</f>
        <v>#REF!</v>
      </c>
      <c r="BP120" s="22" t="e">
        <f>VLOOKUP(H120,#REF!,48,0)</f>
        <v>#REF!</v>
      </c>
      <c r="BQ120" s="9"/>
      <c r="BR120" s="9"/>
      <c r="BS120" s="9"/>
    </row>
    <row r="121" spans="1:71" ht="14.5" x14ac:dyDescent="0.35">
      <c r="A121" s="16" t="s">
        <v>10581</v>
      </c>
      <c r="B121" s="16" t="s">
        <v>10581</v>
      </c>
      <c r="C121" s="16" t="s">
        <v>10557</v>
      </c>
      <c r="D121" s="7" t="s">
        <v>1921</v>
      </c>
      <c r="E121" s="4" t="s">
        <v>150</v>
      </c>
      <c r="F121" s="4">
        <v>301854</v>
      </c>
      <c r="G121" s="4" t="s">
        <v>5178</v>
      </c>
      <c r="H121" s="53">
        <v>301854</v>
      </c>
      <c r="I121" s="4" t="s">
        <v>5178</v>
      </c>
      <c r="J121" s="7">
        <v>16</v>
      </c>
      <c r="K121" s="4" t="s">
        <v>88</v>
      </c>
      <c r="L121" s="4">
        <v>8</v>
      </c>
      <c r="M121" s="4" t="s">
        <v>4543</v>
      </c>
      <c r="N121" s="4">
        <v>1</v>
      </c>
      <c r="O121" s="4" t="s">
        <v>4543</v>
      </c>
      <c r="P121" s="26" t="s">
        <v>10196</v>
      </c>
      <c r="Q121" s="8" t="s">
        <v>10474</v>
      </c>
      <c r="R121" s="9" t="s">
        <v>10474</v>
      </c>
      <c r="S121" s="17"/>
      <c r="T121" s="17" t="s">
        <v>10474</v>
      </c>
      <c r="U121" s="9"/>
      <c r="V121" s="18" t="s">
        <v>10578</v>
      </c>
      <c r="W121" s="18">
        <f>IFERROR(VLOOKUP(H121,'IT PEI'!$X$2:$X$5647,1,0),"...")</f>
        <v>301854</v>
      </c>
      <c r="X121" s="19" t="str">
        <f>_xlfn.XLOOKUP(H121,'IT PEI'!X$2:X$5647,'IT PEI'!E$2:E$5647,"...",2,-1)</f>
        <v>2026-2031</v>
      </c>
      <c r="Y121" s="19" t="str">
        <f>_xlfn.XLOOKUP(H121,'IT PEI'!X$2:X$5647,'IT PEI'!G$2:G$5647,"...",2,-1)</f>
        <v>FORMULADO</v>
      </c>
      <c r="Z121" s="19" t="str">
        <f>_xlfn.XLOOKUP(H121,'IT PEI'!X$2:X$5647,'IT PEI'!F$2:F$5647,"...",2,-1)</f>
        <v>SI</v>
      </c>
      <c r="AA121" s="19" t="str">
        <f>_xlfn.XLOOKUP(H121,'IT PEI'!X$2:X$5647,'IT PEI'!H$2:H$5647,"...",2,-1)</f>
        <v>EMITIDO</v>
      </c>
      <c r="AB121" s="19" t="str">
        <f>_xlfn.XLOOKUP(H121,'IT PEI'!X$2:X$5647,'IT PEI'!O$2:O$5647,"...",2,-1)</f>
        <v>2025-0001693</v>
      </c>
      <c r="AC121" s="20">
        <f>_xlfn.XLOOKUP(H121,'IT PEI'!X$2:X$5647,'IT PEI'!P$2:P$5647,"...",2,-1)</f>
        <v>45831</v>
      </c>
      <c r="AD121" s="19" t="str">
        <f>_xlfn.XLOOKUP(H121,'IT PEI'!X$2:X$5647,'IT PEI'!Q$2:Q$5647,"...",2,-1)</f>
        <v>000238-2025-CEPLAN-DNCPPEI</v>
      </c>
      <c r="AE121" s="19" t="str">
        <f>IF(X121&gt;=2030,"Si","No")</f>
        <v>Si</v>
      </c>
      <c r="AF121" s="18">
        <f t="shared" si="7"/>
        <v>0</v>
      </c>
      <c r="AG121" s="18">
        <f t="shared" si="11"/>
        <v>1</v>
      </c>
      <c r="AH121" s="18">
        <f t="shared" si="9"/>
        <v>0</v>
      </c>
      <c r="AI121" s="19" t="s">
        <v>10475</v>
      </c>
      <c r="AJ121" s="34" t="s">
        <v>10570</v>
      </c>
      <c r="AK121" s="35" t="s">
        <v>10571</v>
      </c>
      <c r="AL121" s="19" t="str">
        <f>IFERROR(VLOOKUP(tbl_ues[[#This Row],[Id_UE]],'[1]Directorio v.02'!$H$3:$U$3089,11,FALSE),"")</f>
        <v>Jorge Bardales Villacorta</v>
      </c>
      <c r="AM121" s="19" t="str">
        <f>IFERROR(VLOOKUP(tbl_ues[[#This Row],[Id_UE]],'[1]Directorio v.02'!$H$3:$U$3089,12,FALSE),"")</f>
        <v xml:space="preserve">Responable de planeamiento </v>
      </c>
      <c r="AN121" s="52">
        <f>IFERROR(VLOOKUP(tbl_ues[[#This Row],[Id_UE]],'[1]Directorio v.02'!$H$3:$U$3089,13,FALSE),"")</f>
        <v>965006240</v>
      </c>
      <c r="AO121" s="19" t="str">
        <f>IFERROR(VLOOKUP(tbl_ues[[#This Row],[Id_UE]],'[1]Directorio v.02'!$H$3:$U$3089,14,FALSE),"")</f>
        <v>cpc_jbardalez@hotmail.com</v>
      </c>
      <c r="AP121" s="21" t="e">
        <f>VLOOKUP(H121,#REF!,7,0)</f>
        <v>#REF!</v>
      </c>
      <c r="AQ121" s="9" t="e">
        <f>VLOOKUP(H121,#REF!,9,0)</f>
        <v>#REF!</v>
      </c>
      <c r="AR121" s="9" t="e">
        <f>VLOOKUP(H121,#REF!,15,0)</f>
        <v>#REF!</v>
      </c>
      <c r="AS121" s="9" t="e">
        <f>VLOOKUP(H121,#REF!,16,0)</f>
        <v>#REF!</v>
      </c>
      <c r="AT121" s="9" t="e">
        <f>VLOOKUP(H121,#REF!,17,0)</f>
        <v>#REF!</v>
      </c>
      <c r="AU121" s="9" t="e">
        <f>VLOOKUP(H121,#REF!,18,0)</f>
        <v>#REF!</v>
      </c>
      <c r="AV121" s="9" t="e">
        <f>VLOOKUP(H121,#REF!,19,0)</f>
        <v>#REF!</v>
      </c>
      <c r="AW121" s="9" t="e">
        <f>VLOOKUP(H121,#REF!,20,0)</f>
        <v>#REF!</v>
      </c>
      <c r="AX121" s="9" t="e">
        <f>VLOOKUP(H121,#REF!,22,0)</f>
        <v>#REF!</v>
      </c>
      <c r="AY121" s="9" t="e">
        <f>VLOOKUP(H121,#REF!,23,0)</f>
        <v>#REF!</v>
      </c>
      <c r="AZ121" s="9" t="e">
        <f>VLOOKUP(H121,#REF!,24,0)</f>
        <v>#REF!</v>
      </c>
      <c r="BA121" s="9" t="e">
        <f>VLOOKUP(H121,#REF!,25,0)</f>
        <v>#REF!</v>
      </c>
      <c r="BB121" s="9" t="e">
        <f>VLOOKUP(H121,#REF!,26,0)</f>
        <v>#REF!</v>
      </c>
      <c r="BC121" s="9" t="e">
        <f>VLOOKUP(H121,#REF!,27,0)</f>
        <v>#REF!</v>
      </c>
      <c r="BD121" s="9" t="e">
        <f>VLOOKUP(H121,#REF!,29,0)</f>
        <v>#REF!</v>
      </c>
      <c r="BE121" s="9" t="e">
        <f>VLOOKUP(H121,#REF!,30,0)</f>
        <v>#REF!</v>
      </c>
      <c r="BF121" s="9" t="e">
        <f>VLOOKUP(H121,#REF!,31,0)</f>
        <v>#REF!</v>
      </c>
      <c r="BG121" s="9" t="e">
        <f>VLOOKUP(H121,#REF!,32,0)</f>
        <v>#REF!</v>
      </c>
      <c r="BH121" s="9" t="e">
        <f>VLOOKUP(H121,#REF!,33,0)</f>
        <v>#REF!</v>
      </c>
      <c r="BI121" s="9" t="e">
        <f>VLOOKUP(H121,#REF!,34,0)</f>
        <v>#REF!</v>
      </c>
      <c r="BJ121" s="9" t="e">
        <f>VLOOKUP(H121,#REF!,36,0)</f>
        <v>#REF!</v>
      </c>
      <c r="BK121" s="9" t="e">
        <f>VLOOKUP(H121,#REF!,37,0)</f>
        <v>#REF!</v>
      </c>
      <c r="BL121" s="22" t="e">
        <f>VLOOKUP(H121,#REF!,44,0)</f>
        <v>#REF!</v>
      </c>
      <c r="BM121" s="22" t="e">
        <f>VLOOKUP(H121,#REF!,45,0)</f>
        <v>#REF!</v>
      </c>
      <c r="BN121" s="22" t="e">
        <f>VLOOKUP(H121,#REF!,46,0)</f>
        <v>#REF!</v>
      </c>
      <c r="BO121" s="22" t="e">
        <f>VLOOKUP(H121,#REF!,47,0)</f>
        <v>#REF!</v>
      </c>
      <c r="BP121" s="22" t="e">
        <f>VLOOKUP(H121,#REF!,48,0)</f>
        <v>#REF!</v>
      </c>
      <c r="BQ121" s="9"/>
      <c r="BR121" s="9"/>
      <c r="BS121" s="9"/>
    </row>
    <row r="122" spans="1:71" ht="14.5" x14ac:dyDescent="0.35">
      <c r="A122" s="16" t="s">
        <v>10556</v>
      </c>
      <c r="B122" s="16" t="s">
        <v>10556</v>
      </c>
      <c r="C122" s="16" t="s">
        <v>10557</v>
      </c>
      <c r="D122" s="7" t="s">
        <v>1921</v>
      </c>
      <c r="E122" s="4" t="s">
        <v>150</v>
      </c>
      <c r="F122" s="4">
        <v>301853</v>
      </c>
      <c r="G122" s="4" t="s">
        <v>642</v>
      </c>
      <c r="H122" s="53">
        <v>301853</v>
      </c>
      <c r="I122" s="4" t="s">
        <v>642</v>
      </c>
      <c r="J122" s="7" t="s">
        <v>10497</v>
      </c>
      <c r="K122" s="4" t="s">
        <v>329</v>
      </c>
      <c r="L122" s="4">
        <v>1</v>
      </c>
      <c r="M122" s="4" t="s">
        <v>331</v>
      </c>
      <c r="N122" s="4">
        <v>7</v>
      </c>
      <c r="O122" s="4" t="s">
        <v>643</v>
      </c>
      <c r="P122" s="26" t="s">
        <v>10582</v>
      </c>
      <c r="Q122" s="8" t="s">
        <v>10474</v>
      </c>
      <c r="R122" s="9" t="s">
        <v>10474</v>
      </c>
      <c r="S122" s="17"/>
      <c r="T122" s="17" t="s">
        <v>10474</v>
      </c>
      <c r="U122" s="9"/>
      <c r="V122" s="18"/>
      <c r="W122" s="18">
        <f>IFERROR(VLOOKUP(H122,'IT PEI'!$X$2:$X$5647,1,0),"...")</f>
        <v>301853</v>
      </c>
      <c r="X122" s="19" t="str">
        <f>_xlfn.XLOOKUP(H122,'IT PEI'!X$2:X$5647,'IT PEI'!E$2:E$5647,"...",2,-1)</f>
        <v>2026-2030</v>
      </c>
      <c r="Y122" s="19" t="str">
        <f>_xlfn.XLOOKUP(H122,'IT PEI'!X$2:X$5647,'IT PEI'!G$2:G$5647,"...",2,-1)</f>
        <v>FORMULADO</v>
      </c>
      <c r="Z122" s="19" t="str">
        <f>_xlfn.XLOOKUP(H122,'IT PEI'!X$2:X$5647,'IT PEI'!F$2:F$5647,"...",2,-1)</f>
        <v>SI</v>
      </c>
      <c r="AA122" s="19" t="str">
        <f>_xlfn.XLOOKUP(H122,'IT PEI'!X$2:X$5647,'IT PEI'!H$2:H$5647,"...",2,-1)</f>
        <v>EN PROCESO</v>
      </c>
      <c r="AB122" s="19">
        <f>_xlfn.XLOOKUP(H122,'IT PEI'!X$2:X$5647,'IT PEI'!O$2:O$5647,"...",2,-1)</f>
        <v>0</v>
      </c>
      <c r="AC122" s="20">
        <f>_xlfn.XLOOKUP(H122,'IT PEI'!X$2:X$5647,'IT PEI'!P$2:P$5647,"...",2,-1)</f>
        <v>0</v>
      </c>
      <c r="AD122" s="19">
        <f>_xlfn.XLOOKUP(H122,'IT PEI'!X$2:X$5647,'IT PEI'!Q$2:Q$5647,"...",2,-1)</f>
        <v>0</v>
      </c>
      <c r="AE122" s="19" t="str">
        <f>IF(COUNTIF(X122, "*" &amp; "2030"  &amp;  "*")&gt;0, "SI", "No" )</f>
        <v>SI</v>
      </c>
      <c r="AF122" s="18">
        <f t="shared" si="7"/>
        <v>1</v>
      </c>
      <c r="AG122" s="18">
        <f t="shared" si="11"/>
        <v>0</v>
      </c>
      <c r="AH122" s="18">
        <f t="shared" si="9"/>
        <v>1</v>
      </c>
      <c r="AI122" s="19" t="s">
        <v>10475</v>
      </c>
      <c r="AJ122" s="13" t="s">
        <v>10498</v>
      </c>
      <c r="AK122" s="19" t="s">
        <v>10499</v>
      </c>
      <c r="AL122" s="19" t="str">
        <f>IFERROR(VLOOKUP(tbl_ues[[#This Row],[Id_UE]],'[1]Directorio v.02'!$H$3:$U$3089,11,FALSE),"")</f>
        <v>Guillermo Agustin Ita Estacio</v>
      </c>
      <c r="AM122" s="19" t="str">
        <f>IFERROR(VLOOKUP(tbl_ues[[#This Row],[Id_UE]],'[1]Directorio v.02'!$H$3:$U$3089,12,FALSE),"")</f>
        <v>Jefe de la Oficina General de Planeamiento y Presupuesto</v>
      </c>
      <c r="AN122" s="52">
        <f>IFERROR(VLOOKUP(tbl_ues[[#This Row],[Id_UE]],'[1]Directorio v.02'!$H$3:$U$3089,13,FALSE),"")</f>
        <v>999693773</v>
      </c>
      <c r="AO122" s="19" t="str">
        <f>IFERROR(VLOOKUP(tbl_ues[[#This Row],[Id_UE]],'[1]Directorio v.02'!$H$3:$U$3089,14,FALSE),"")</f>
        <v>gita@munimiperu.gob.pe</v>
      </c>
      <c r="AP122" s="21" t="e">
        <f>VLOOKUP(H122,#REF!,7,0)</f>
        <v>#REF!</v>
      </c>
      <c r="AQ122" s="9" t="e">
        <f>VLOOKUP(H122,#REF!,9,0)</f>
        <v>#REF!</v>
      </c>
      <c r="AR122" s="9" t="e">
        <f>VLOOKUP(H122,#REF!,15,0)</f>
        <v>#REF!</v>
      </c>
      <c r="AS122" s="9" t="e">
        <f>VLOOKUP(H122,#REF!,16,0)</f>
        <v>#REF!</v>
      </c>
      <c r="AT122" s="9" t="e">
        <f>VLOOKUP(H122,#REF!,17,0)</f>
        <v>#REF!</v>
      </c>
      <c r="AU122" s="9" t="e">
        <f>VLOOKUP(H122,#REF!,18,0)</f>
        <v>#REF!</v>
      </c>
      <c r="AV122" s="9" t="e">
        <f>VLOOKUP(H122,#REF!,19,0)</f>
        <v>#REF!</v>
      </c>
      <c r="AW122" s="9" t="e">
        <f>VLOOKUP(H122,#REF!,20,0)</f>
        <v>#REF!</v>
      </c>
      <c r="AX122" s="9" t="e">
        <f>VLOOKUP(H122,#REF!,22,0)</f>
        <v>#REF!</v>
      </c>
      <c r="AY122" s="9" t="e">
        <f>VLOOKUP(H122,#REF!,23,0)</f>
        <v>#REF!</v>
      </c>
      <c r="AZ122" s="9" t="e">
        <f>VLOOKUP(H122,#REF!,24,0)</f>
        <v>#REF!</v>
      </c>
      <c r="BA122" s="9" t="e">
        <f>VLOOKUP(H122,#REF!,25,0)</f>
        <v>#REF!</v>
      </c>
      <c r="BB122" s="9" t="e">
        <f>VLOOKUP(H122,#REF!,26,0)</f>
        <v>#REF!</v>
      </c>
      <c r="BC122" s="9" t="e">
        <f>VLOOKUP(H122,#REF!,27,0)</f>
        <v>#REF!</v>
      </c>
      <c r="BD122" s="9" t="e">
        <f>VLOOKUP(H122,#REF!,29,0)</f>
        <v>#REF!</v>
      </c>
      <c r="BE122" s="9" t="e">
        <f>VLOOKUP(H122,#REF!,30,0)</f>
        <v>#REF!</v>
      </c>
      <c r="BF122" s="9" t="e">
        <f>VLOOKUP(H122,#REF!,31,0)</f>
        <v>#REF!</v>
      </c>
      <c r="BG122" s="9" t="e">
        <f>VLOOKUP(H122,#REF!,32,0)</f>
        <v>#REF!</v>
      </c>
      <c r="BH122" s="9" t="e">
        <f>VLOOKUP(H122,#REF!,33,0)</f>
        <v>#REF!</v>
      </c>
      <c r="BI122" s="9" t="e">
        <f>VLOOKUP(H122,#REF!,34,0)</f>
        <v>#REF!</v>
      </c>
      <c r="BJ122" s="9" t="e">
        <f>VLOOKUP(H122,#REF!,36,0)</f>
        <v>#REF!</v>
      </c>
      <c r="BK122" s="9" t="e">
        <f>VLOOKUP(H122,#REF!,37,0)</f>
        <v>#REF!</v>
      </c>
      <c r="BL122" s="22" t="e">
        <f>VLOOKUP(H122,#REF!,44,0)</f>
        <v>#REF!</v>
      </c>
      <c r="BM122" s="22" t="e">
        <f>VLOOKUP(H122,#REF!,45,0)</f>
        <v>#REF!</v>
      </c>
      <c r="BN122" s="22" t="e">
        <f>VLOOKUP(H122,#REF!,46,0)</f>
        <v>#REF!</v>
      </c>
      <c r="BO122" s="22" t="e">
        <f>VLOOKUP(H122,#REF!,47,0)</f>
        <v>#REF!</v>
      </c>
      <c r="BP122" s="22" t="e">
        <f>VLOOKUP(H122,#REF!,48,0)</f>
        <v>#REF!</v>
      </c>
      <c r="BQ122" s="9"/>
      <c r="BR122" s="9"/>
      <c r="BS122" s="9"/>
    </row>
    <row r="123" spans="1:71" ht="14.5" x14ac:dyDescent="0.35">
      <c r="A123" s="16" t="s">
        <v>10556</v>
      </c>
      <c r="B123" s="16" t="s">
        <v>10556</v>
      </c>
      <c r="C123" s="16" t="s">
        <v>10557</v>
      </c>
      <c r="D123" s="7" t="s">
        <v>1921</v>
      </c>
      <c r="E123" s="4" t="s">
        <v>150</v>
      </c>
      <c r="F123" s="4">
        <v>301852</v>
      </c>
      <c r="G123" s="4" t="s">
        <v>1580</v>
      </c>
      <c r="H123" s="53">
        <v>301852</v>
      </c>
      <c r="I123" s="4" t="s">
        <v>1580</v>
      </c>
      <c r="J123" s="7" t="s">
        <v>10535</v>
      </c>
      <c r="K123" s="4" t="s">
        <v>77</v>
      </c>
      <c r="L123" s="4">
        <v>1</v>
      </c>
      <c r="M123" s="4" t="s">
        <v>78</v>
      </c>
      <c r="N123" s="4">
        <v>16</v>
      </c>
      <c r="O123" s="4" t="s">
        <v>9087</v>
      </c>
      <c r="P123" s="26" t="s">
        <v>9774</v>
      </c>
      <c r="Q123" s="8" t="s">
        <v>10474</v>
      </c>
      <c r="R123" s="9" t="s">
        <v>10474</v>
      </c>
      <c r="S123" s="17"/>
      <c r="T123" s="17" t="s">
        <v>10474</v>
      </c>
      <c r="U123" s="9"/>
      <c r="V123" s="18"/>
      <c r="W123" s="18">
        <f>IFERROR(VLOOKUP(H123,'IT PEI'!$X$2:$X$5647,1,0),"...")</f>
        <v>301852</v>
      </c>
      <c r="X123" s="19" t="str">
        <f>_xlfn.XLOOKUP(H123,'IT PEI'!X$2:X$5647,'IT PEI'!E$2:E$5647,"...",2,-1)</f>
        <v>2026-2030</v>
      </c>
      <c r="Y123" s="19" t="str">
        <f>_xlfn.XLOOKUP(H123,'IT PEI'!X$2:X$5647,'IT PEI'!G$2:G$5647,"...",2,-1)</f>
        <v>FORMULADO</v>
      </c>
      <c r="Z123" s="19" t="str">
        <f>_xlfn.XLOOKUP(H123,'IT PEI'!X$2:X$5647,'IT PEI'!F$2:F$5647,"...",2,-1)</f>
        <v>SI</v>
      </c>
      <c r="AA123" s="19" t="str">
        <f>_xlfn.XLOOKUP(H123,'IT PEI'!X$2:X$5647,'IT PEI'!H$2:H$5647,"...",2,-1)</f>
        <v>EMITIDO</v>
      </c>
      <c r="AB123" s="19" t="str">
        <f>_xlfn.XLOOKUP(H123,'IT PEI'!X$2:X$5647,'IT PEI'!O$2:O$5647,"...",2,-1)</f>
        <v>2025-0005353</v>
      </c>
      <c r="AC123" s="20">
        <f>_xlfn.XLOOKUP(H123,'IT PEI'!X$2:X$5647,'IT PEI'!P$2:P$5647,"...",2,-1)</f>
        <v>46014</v>
      </c>
      <c r="AD123" s="19" t="str">
        <f>_xlfn.XLOOKUP(H123,'IT PEI'!X$2:X$5647,'IT PEI'!Q$2:Q$5647,"...",2,-1)</f>
        <v>000743-2025-DNCPPEI</v>
      </c>
      <c r="AE123" s="19" t="str">
        <f>IF(COUNTIF(X123, "*" &amp; "2030"  &amp;  "*")&gt;0, "SI", "No" )</f>
        <v>SI</v>
      </c>
      <c r="AF123" s="18">
        <f t="shared" si="7"/>
        <v>1</v>
      </c>
      <c r="AG123" s="18">
        <f t="shared" si="11"/>
        <v>0</v>
      </c>
      <c r="AH123" s="18">
        <f t="shared" si="9"/>
        <v>0</v>
      </c>
      <c r="AI123" s="19" t="s">
        <v>10475</v>
      </c>
      <c r="AJ123" s="13" t="s">
        <v>10570</v>
      </c>
      <c r="AK123" s="29" t="s">
        <v>10571</v>
      </c>
      <c r="AL123" s="19" t="str">
        <f>IFERROR(VLOOKUP(tbl_ues[[#This Row],[Id_UE]],'[1]Directorio v.02'!$H$3:$U$3089,11,FALSE),"")</f>
        <v>MARLENY MALLQUI QUISPE</v>
      </c>
      <c r="AM123" s="19" t="str">
        <f>IFERROR(VLOOKUP(tbl_ues[[#This Row],[Id_UE]],'[1]Directorio v.02'!$H$3:$U$3089,12,FALSE),"")</f>
        <v>ESPECIALISTA EN PLANEAMIENTO ESTRATEGICO</v>
      </c>
      <c r="AN123" s="52">
        <f>IFERROR(VLOOKUP(tbl_ues[[#This Row],[Id_UE]],'[1]Directorio v.02'!$H$3:$U$3089,13,FALSE),"")</f>
        <v>956149685</v>
      </c>
      <c r="AO123" s="19" t="str">
        <f>IFERROR(VLOOKUP(tbl_ues[[#This Row],[Id_UE]],'[1]Directorio v.02'!$H$3:$U$3089,14,FALSE),"")</f>
        <v>eduardamallquieduarda@gmail.com</v>
      </c>
      <c r="AP123" s="21" t="e">
        <f>VLOOKUP(H123,#REF!,7,0)</f>
        <v>#REF!</v>
      </c>
      <c r="AQ123" s="9" t="e">
        <f>VLOOKUP(H123,#REF!,9,0)</f>
        <v>#REF!</v>
      </c>
      <c r="AR123" s="9" t="e">
        <f>VLOOKUP(H123,#REF!,15,0)</f>
        <v>#REF!</v>
      </c>
      <c r="AS123" s="9" t="e">
        <f>VLOOKUP(H123,#REF!,16,0)</f>
        <v>#REF!</v>
      </c>
      <c r="AT123" s="9" t="e">
        <f>VLOOKUP(H123,#REF!,17,0)</f>
        <v>#REF!</v>
      </c>
      <c r="AU123" s="9" t="e">
        <f>VLOOKUP(H123,#REF!,18,0)</f>
        <v>#REF!</v>
      </c>
      <c r="AV123" s="9" t="e">
        <f>VLOOKUP(H123,#REF!,19,0)</f>
        <v>#REF!</v>
      </c>
      <c r="AW123" s="9" t="e">
        <f>VLOOKUP(H123,#REF!,20,0)</f>
        <v>#REF!</v>
      </c>
      <c r="AX123" s="9" t="e">
        <f>VLOOKUP(H123,#REF!,22,0)</f>
        <v>#REF!</v>
      </c>
      <c r="AY123" s="9" t="e">
        <f>VLOOKUP(H123,#REF!,23,0)</f>
        <v>#REF!</v>
      </c>
      <c r="AZ123" s="9" t="e">
        <f>VLOOKUP(H123,#REF!,24,0)</f>
        <v>#REF!</v>
      </c>
      <c r="BA123" s="9" t="e">
        <f>VLOOKUP(H123,#REF!,25,0)</f>
        <v>#REF!</v>
      </c>
      <c r="BB123" s="9" t="e">
        <f>VLOOKUP(H123,#REF!,26,0)</f>
        <v>#REF!</v>
      </c>
      <c r="BC123" s="9" t="e">
        <f>VLOOKUP(H123,#REF!,27,0)</f>
        <v>#REF!</v>
      </c>
      <c r="BD123" s="9" t="e">
        <f>VLOOKUP(H123,#REF!,29,0)</f>
        <v>#REF!</v>
      </c>
      <c r="BE123" s="9" t="e">
        <f>VLOOKUP(H123,#REF!,30,0)</f>
        <v>#REF!</v>
      </c>
      <c r="BF123" s="9" t="e">
        <f>VLOOKUP(H123,#REF!,31,0)</f>
        <v>#REF!</v>
      </c>
      <c r="BG123" s="9" t="e">
        <f>VLOOKUP(H123,#REF!,32,0)</f>
        <v>#REF!</v>
      </c>
      <c r="BH123" s="9" t="e">
        <f>VLOOKUP(H123,#REF!,33,0)</f>
        <v>#REF!</v>
      </c>
      <c r="BI123" s="9" t="e">
        <f>VLOOKUP(H123,#REF!,34,0)</f>
        <v>#REF!</v>
      </c>
      <c r="BJ123" s="9" t="e">
        <f>VLOOKUP(H123,#REF!,36,0)</f>
        <v>#REF!</v>
      </c>
      <c r="BK123" s="9" t="e">
        <f>VLOOKUP(H123,#REF!,37,0)</f>
        <v>#REF!</v>
      </c>
      <c r="BL123" s="22" t="e">
        <f>VLOOKUP(H123,#REF!,44,0)</f>
        <v>#REF!</v>
      </c>
      <c r="BM123" s="22" t="e">
        <f>VLOOKUP(H123,#REF!,45,0)</f>
        <v>#REF!</v>
      </c>
      <c r="BN123" s="22" t="e">
        <f>VLOOKUP(H123,#REF!,46,0)</f>
        <v>#REF!</v>
      </c>
      <c r="BO123" s="22" t="e">
        <f>VLOOKUP(H123,#REF!,47,0)</f>
        <v>#REF!</v>
      </c>
      <c r="BP123" s="22" t="e">
        <f>VLOOKUP(H123,#REF!,48,0)</f>
        <v>#REF!</v>
      </c>
      <c r="BQ123" s="9"/>
      <c r="BR123" s="9"/>
      <c r="BS123" s="9"/>
    </row>
    <row r="124" spans="1:71" ht="14.5" x14ac:dyDescent="0.35">
      <c r="A124" s="16" t="s">
        <v>10556</v>
      </c>
      <c r="B124" s="16" t="s">
        <v>10556</v>
      </c>
      <c r="C124" s="16" t="s">
        <v>10557</v>
      </c>
      <c r="D124" s="7" t="s">
        <v>1921</v>
      </c>
      <c r="E124" s="4" t="s">
        <v>150</v>
      </c>
      <c r="F124" s="4">
        <v>301851</v>
      </c>
      <c r="G124" s="4" t="s">
        <v>7360</v>
      </c>
      <c r="H124" s="53">
        <v>301851</v>
      </c>
      <c r="I124" s="4" t="s">
        <v>7360</v>
      </c>
      <c r="J124" s="7" t="s">
        <v>10535</v>
      </c>
      <c r="K124" s="4" t="s">
        <v>77</v>
      </c>
      <c r="L124" s="4">
        <v>5</v>
      </c>
      <c r="M124" s="4" t="s">
        <v>773</v>
      </c>
      <c r="N124" s="4">
        <v>10</v>
      </c>
      <c r="O124" s="4" t="s">
        <v>7361</v>
      </c>
      <c r="P124" s="26" t="s">
        <v>9757</v>
      </c>
      <c r="Q124" s="8" t="s">
        <v>10474</v>
      </c>
      <c r="R124" s="9" t="s">
        <v>10474</v>
      </c>
      <c r="S124" s="17"/>
      <c r="T124" s="17" t="s">
        <v>10474</v>
      </c>
      <c r="U124" s="9"/>
      <c r="V124" s="18" t="s">
        <v>10562</v>
      </c>
      <c r="W124" s="18">
        <f>IFERROR(VLOOKUP(H124,'IT PEI'!$X$2:$X$5647,1,0),"...")</f>
        <v>301851</v>
      </c>
      <c r="X124" s="19" t="str">
        <f>_xlfn.XLOOKUP(H124,'IT PEI'!X$2:X$5647,'IT PEI'!E$2:E$5647,"...",2,-1)</f>
        <v>2026-2030</v>
      </c>
      <c r="Y124" s="19" t="str">
        <f>_xlfn.XLOOKUP(H124,'IT PEI'!X$2:X$5647,'IT PEI'!G$2:G$5647,"...",2,-1)</f>
        <v>FORMULADO</v>
      </c>
      <c r="Z124" s="19" t="str">
        <f>_xlfn.XLOOKUP(H124,'IT PEI'!X$2:X$5647,'IT PEI'!F$2:F$5647,"...",2,-1)</f>
        <v>SI</v>
      </c>
      <c r="AA124" s="19" t="str">
        <f>_xlfn.XLOOKUP(H124,'IT PEI'!X$2:X$5647,'IT PEI'!H$2:H$5647,"...",2,-1)</f>
        <v>EMITIDO</v>
      </c>
      <c r="AB124" s="19" t="str">
        <f>_xlfn.XLOOKUP(H124,'IT PEI'!X$2:X$5647,'IT PEI'!O$2:O$5647,"...",2,-1)</f>
        <v>2025-0003679</v>
      </c>
      <c r="AC124" s="20">
        <f>_xlfn.XLOOKUP(H124,'IT PEI'!X$2:X$5647,'IT PEI'!P$2:P$5647,"...",2,-1)</f>
        <v>45951</v>
      </c>
      <c r="AD124" s="19" t="str">
        <f>_xlfn.XLOOKUP(H124,'IT PEI'!X$2:X$5647,'IT PEI'!Q$2:Q$5647,"...",2,-1)</f>
        <v>000408-2025-CEPLAN-DNCPPEI</v>
      </c>
      <c r="AE124" s="19" t="str">
        <f>IF(COUNTIF(X124, "*" &amp; "2030"  &amp;  "*")&gt;0, "SI", "No" )</f>
        <v>SI</v>
      </c>
      <c r="AF124" s="18">
        <f t="shared" si="7"/>
        <v>1</v>
      </c>
      <c r="AG124" s="18">
        <f t="shared" si="11"/>
        <v>0</v>
      </c>
      <c r="AH124" s="18">
        <f t="shared" si="9"/>
        <v>0</v>
      </c>
      <c r="AI124" s="19" t="s">
        <v>10475</v>
      </c>
      <c r="AJ124" s="13" t="s">
        <v>10570</v>
      </c>
      <c r="AK124" s="29" t="s">
        <v>10571</v>
      </c>
      <c r="AL124" s="19" t="str">
        <f>IFERROR(VLOOKUP(tbl_ues[[#This Row],[Id_UE]],'[1]Directorio v.02'!$H$3:$U$3089,11,FALSE),"")</f>
        <v>Richar Zamora torres</v>
      </c>
      <c r="AM124" s="19" t="str">
        <f>IFERROR(VLOOKUP(tbl_ues[[#This Row],[Id_UE]],'[1]Directorio v.02'!$H$3:$U$3089,12,FALSE),"")</f>
        <v>Responsable de planeamiento</v>
      </c>
      <c r="AN124" s="52">
        <f>IFERROR(VLOOKUP(tbl_ues[[#This Row],[Id_UE]],'[1]Directorio v.02'!$H$3:$U$3089,13,FALSE),"")</f>
        <v>0</v>
      </c>
      <c r="AO124" s="19" t="str">
        <f>IFERROR(VLOOKUP(tbl_ues[[#This Row],[Id_UE]],'[1]Directorio v.02'!$H$3:$U$3089,14,FALSE),"")</f>
        <v>luisqy26@gmail.com</v>
      </c>
      <c r="AP124" s="21" t="e">
        <f>VLOOKUP(H124,#REF!,7,0)</f>
        <v>#REF!</v>
      </c>
      <c r="AQ124" s="9" t="e">
        <f>VLOOKUP(H124,#REF!,9,0)</f>
        <v>#REF!</v>
      </c>
      <c r="AR124" s="9" t="e">
        <f>VLOOKUP(H124,#REF!,15,0)</f>
        <v>#REF!</v>
      </c>
      <c r="AS124" s="9" t="e">
        <f>VLOOKUP(H124,#REF!,16,0)</f>
        <v>#REF!</v>
      </c>
      <c r="AT124" s="9" t="e">
        <f>VLOOKUP(H124,#REF!,17,0)</f>
        <v>#REF!</v>
      </c>
      <c r="AU124" s="9" t="e">
        <f>VLOOKUP(H124,#REF!,18,0)</f>
        <v>#REF!</v>
      </c>
      <c r="AV124" s="9" t="e">
        <f>VLOOKUP(H124,#REF!,19,0)</f>
        <v>#REF!</v>
      </c>
      <c r="AW124" s="9" t="e">
        <f>VLOOKUP(H124,#REF!,20,0)</f>
        <v>#REF!</v>
      </c>
      <c r="AX124" s="9" t="e">
        <f>VLOOKUP(H124,#REF!,22,0)</f>
        <v>#REF!</v>
      </c>
      <c r="AY124" s="9" t="e">
        <f>VLOOKUP(H124,#REF!,23,0)</f>
        <v>#REF!</v>
      </c>
      <c r="AZ124" s="9" t="e">
        <f>VLOOKUP(H124,#REF!,24,0)</f>
        <v>#REF!</v>
      </c>
      <c r="BA124" s="9" t="e">
        <f>VLOOKUP(H124,#REF!,25,0)</f>
        <v>#REF!</v>
      </c>
      <c r="BB124" s="9" t="e">
        <f>VLOOKUP(H124,#REF!,26,0)</f>
        <v>#REF!</v>
      </c>
      <c r="BC124" s="9" t="e">
        <f>VLOOKUP(H124,#REF!,27,0)</f>
        <v>#REF!</v>
      </c>
      <c r="BD124" s="9" t="e">
        <f>VLOOKUP(H124,#REF!,29,0)</f>
        <v>#REF!</v>
      </c>
      <c r="BE124" s="9" t="e">
        <f>VLOOKUP(H124,#REF!,30,0)</f>
        <v>#REF!</v>
      </c>
      <c r="BF124" s="9" t="e">
        <f>VLOOKUP(H124,#REF!,31,0)</f>
        <v>#REF!</v>
      </c>
      <c r="BG124" s="9" t="e">
        <f>VLOOKUP(H124,#REF!,32,0)</f>
        <v>#REF!</v>
      </c>
      <c r="BH124" s="9" t="e">
        <f>VLOOKUP(H124,#REF!,33,0)</f>
        <v>#REF!</v>
      </c>
      <c r="BI124" s="9" t="e">
        <f>VLOOKUP(H124,#REF!,34,0)</f>
        <v>#REF!</v>
      </c>
      <c r="BJ124" s="9" t="e">
        <f>VLOOKUP(H124,#REF!,36,0)</f>
        <v>#REF!</v>
      </c>
      <c r="BK124" s="9" t="e">
        <f>VLOOKUP(H124,#REF!,37,0)</f>
        <v>#REF!</v>
      </c>
      <c r="BL124" s="22" t="e">
        <f>VLOOKUP(H124,#REF!,44,0)</f>
        <v>#REF!</v>
      </c>
      <c r="BM124" s="22" t="e">
        <f>VLOOKUP(H124,#REF!,45,0)</f>
        <v>#REF!</v>
      </c>
      <c r="BN124" s="22" t="e">
        <f>VLOOKUP(H124,#REF!,46,0)</f>
        <v>#REF!</v>
      </c>
      <c r="BO124" s="22" t="e">
        <f>VLOOKUP(H124,#REF!,47,0)</f>
        <v>#REF!</v>
      </c>
      <c r="BP124" s="22" t="e">
        <f>VLOOKUP(H124,#REF!,48,0)</f>
        <v>#REF!</v>
      </c>
      <c r="BQ124" s="9"/>
      <c r="BR124" s="9"/>
      <c r="BS124" s="9"/>
    </row>
    <row r="125" spans="1:71" ht="14.5" x14ac:dyDescent="0.35">
      <c r="A125" s="16" t="s">
        <v>10556</v>
      </c>
      <c r="B125" s="16" t="s">
        <v>10556</v>
      </c>
      <c r="C125" s="16" t="s">
        <v>10557</v>
      </c>
      <c r="D125" s="7" t="s">
        <v>1921</v>
      </c>
      <c r="E125" s="4" t="s">
        <v>150</v>
      </c>
      <c r="F125" s="4">
        <v>301850</v>
      </c>
      <c r="G125" s="4" t="s">
        <v>2255</v>
      </c>
      <c r="H125" s="53">
        <v>301850</v>
      </c>
      <c r="I125" s="4" t="s">
        <v>2255</v>
      </c>
      <c r="J125" s="7" t="s">
        <v>10535</v>
      </c>
      <c r="K125" s="4" t="s">
        <v>77</v>
      </c>
      <c r="L125" s="4">
        <v>4</v>
      </c>
      <c r="M125" s="4" t="s">
        <v>770</v>
      </c>
      <c r="N125" s="4">
        <v>9</v>
      </c>
      <c r="O125" s="4" t="s">
        <v>2256</v>
      </c>
      <c r="P125" s="26" t="s">
        <v>9757</v>
      </c>
      <c r="Q125" s="8" t="s">
        <v>10474</v>
      </c>
      <c r="R125" s="9" t="s">
        <v>10474</v>
      </c>
      <c r="S125" s="17"/>
      <c r="T125" s="17" t="s">
        <v>10474</v>
      </c>
      <c r="U125" s="9"/>
      <c r="V125" s="18" t="s">
        <v>10562</v>
      </c>
      <c r="W125" s="18">
        <f>IFERROR(VLOOKUP(H125,'IT PEI'!$X$2:$X$5647,1,0),"...")</f>
        <v>301850</v>
      </c>
      <c r="X125" s="19" t="str">
        <f>_xlfn.XLOOKUP(H125,'IT PEI'!X$2:X$5647,'IT PEI'!E$2:E$5647,"...",2,-1)</f>
        <v>2026-2030</v>
      </c>
      <c r="Y125" s="19" t="str">
        <f>_xlfn.XLOOKUP(H125,'IT PEI'!X$2:X$5647,'IT PEI'!G$2:G$5647,"...",2,-1)</f>
        <v>FORMULADO</v>
      </c>
      <c r="Z125" s="19" t="str">
        <f>_xlfn.XLOOKUP(H125,'IT PEI'!X$2:X$5647,'IT PEI'!F$2:F$5647,"...",2,-1)</f>
        <v>SI</v>
      </c>
      <c r="AA125" s="19" t="str">
        <f>_xlfn.XLOOKUP(H125,'IT PEI'!X$2:X$5647,'IT PEI'!H$2:H$5647,"...",2,-1)</f>
        <v>EMITIDO</v>
      </c>
      <c r="AB125" s="19" t="str">
        <f>_xlfn.XLOOKUP(H125,'IT PEI'!X$2:X$5647,'IT PEI'!O$2:O$5647,"...",2,-1)</f>
        <v>2026-0001455</v>
      </c>
      <c r="AC125" s="20">
        <f>_xlfn.XLOOKUP(H125,'IT PEI'!X$2:X$5647,'IT PEI'!P$2:P$5647,"...",2,-1)</f>
        <v>46120</v>
      </c>
      <c r="AD125" s="19" t="str">
        <f>_xlfn.XLOOKUP(H125,'IT PEI'!X$2:X$5647,'IT PEI'!Q$2:Q$5647,"...",2,-1)</f>
        <v xml:space="preserve">000253-2026-CEPLAN-DNCPPEI </v>
      </c>
      <c r="AE125" s="19" t="str">
        <f>IF(X125&gt;=2030,"Si","No")</f>
        <v>Si</v>
      </c>
      <c r="AF125" s="18">
        <f t="shared" si="7"/>
        <v>1</v>
      </c>
      <c r="AG125" s="18">
        <f>IF(COUNTIF(X125, "*" &amp; "&gt;2030"  &amp;  "*")&gt;0, 0, 1 )</f>
        <v>1</v>
      </c>
      <c r="AH125" s="18">
        <f t="shared" si="9"/>
        <v>0</v>
      </c>
      <c r="AI125" s="19" t="s">
        <v>10475</v>
      </c>
      <c r="AJ125" s="13" t="s">
        <v>10570</v>
      </c>
      <c r="AK125" s="29" t="s">
        <v>10571</v>
      </c>
      <c r="AL125" s="19" t="str">
        <f>IFERROR(VLOOKUP(tbl_ues[[#This Row],[Id_UE]],'[1]Directorio v.02'!$H$3:$U$3089,11,FALSE),"")</f>
        <v>Raissa Paola Paitan Ramos</v>
      </c>
      <c r="AM125" s="19" t="str">
        <f>IFERROR(VLOOKUP(tbl_ues[[#This Row],[Id_UE]],'[1]Directorio v.02'!$H$3:$U$3089,12,FALSE),"")</f>
        <v>Jefe de la Oficina de Planificación y Presupuesto</v>
      </c>
      <c r="AN125" s="52">
        <f>IFERROR(VLOOKUP(tbl_ues[[#This Row],[Id_UE]],'[1]Directorio v.02'!$H$3:$U$3089,13,FALSE),"")</f>
        <v>0</v>
      </c>
      <c r="AO125" s="19" t="str">
        <f>IFERROR(VLOOKUP(tbl_ues[[#This Row],[Id_UE]],'[1]Directorio v.02'!$H$3:$U$3089,14,FALSE),"")</f>
        <v>paitan_93@hotmail.com</v>
      </c>
      <c r="AP125" s="21" t="e">
        <f>VLOOKUP(H125,#REF!,7,0)</f>
        <v>#REF!</v>
      </c>
      <c r="AQ125" s="9" t="e">
        <f>VLOOKUP(H125,#REF!,9,0)</f>
        <v>#REF!</v>
      </c>
      <c r="AR125" s="9" t="e">
        <f>VLOOKUP(H125,#REF!,15,0)</f>
        <v>#REF!</v>
      </c>
      <c r="AS125" s="9" t="e">
        <f>VLOOKUP(H125,#REF!,16,0)</f>
        <v>#REF!</v>
      </c>
      <c r="AT125" s="9" t="e">
        <f>VLOOKUP(H125,#REF!,17,0)</f>
        <v>#REF!</v>
      </c>
      <c r="AU125" s="9" t="e">
        <f>VLOOKUP(H125,#REF!,18,0)</f>
        <v>#REF!</v>
      </c>
      <c r="AV125" s="9" t="e">
        <f>VLOOKUP(H125,#REF!,19,0)</f>
        <v>#REF!</v>
      </c>
      <c r="AW125" s="9" t="e">
        <f>VLOOKUP(H125,#REF!,20,0)</f>
        <v>#REF!</v>
      </c>
      <c r="AX125" s="9" t="e">
        <f>VLOOKUP(H125,#REF!,22,0)</f>
        <v>#REF!</v>
      </c>
      <c r="AY125" s="9" t="e">
        <f>VLOOKUP(H125,#REF!,23,0)</f>
        <v>#REF!</v>
      </c>
      <c r="AZ125" s="9" t="e">
        <f>VLOOKUP(H125,#REF!,24,0)</f>
        <v>#REF!</v>
      </c>
      <c r="BA125" s="9" t="e">
        <f>VLOOKUP(H125,#REF!,25,0)</f>
        <v>#REF!</v>
      </c>
      <c r="BB125" s="9" t="e">
        <f>VLOOKUP(H125,#REF!,26,0)</f>
        <v>#REF!</v>
      </c>
      <c r="BC125" s="9" t="e">
        <f>VLOOKUP(H125,#REF!,27,0)</f>
        <v>#REF!</v>
      </c>
      <c r="BD125" s="9" t="e">
        <f>VLOOKUP(H125,#REF!,29,0)</f>
        <v>#REF!</v>
      </c>
      <c r="BE125" s="9" t="e">
        <f>VLOOKUP(H125,#REF!,30,0)</f>
        <v>#REF!</v>
      </c>
      <c r="BF125" s="9" t="e">
        <f>VLOOKUP(H125,#REF!,31,0)</f>
        <v>#REF!</v>
      </c>
      <c r="BG125" s="9" t="e">
        <f>VLOOKUP(H125,#REF!,32,0)</f>
        <v>#REF!</v>
      </c>
      <c r="BH125" s="9" t="e">
        <f>VLOOKUP(H125,#REF!,33,0)</f>
        <v>#REF!</v>
      </c>
      <c r="BI125" s="9" t="e">
        <f>VLOOKUP(H125,#REF!,34,0)</f>
        <v>#REF!</v>
      </c>
      <c r="BJ125" s="9" t="e">
        <f>VLOOKUP(H125,#REF!,36,0)</f>
        <v>#REF!</v>
      </c>
      <c r="BK125" s="9" t="e">
        <f>VLOOKUP(H125,#REF!,37,0)</f>
        <v>#REF!</v>
      </c>
      <c r="BL125" s="22" t="e">
        <f>VLOOKUP(H125,#REF!,44,0)</f>
        <v>#REF!</v>
      </c>
      <c r="BM125" s="22" t="e">
        <f>VLOOKUP(H125,#REF!,45,0)</f>
        <v>#REF!</v>
      </c>
      <c r="BN125" s="22" t="e">
        <f>VLOOKUP(H125,#REF!,46,0)</f>
        <v>#REF!</v>
      </c>
      <c r="BO125" s="22" t="e">
        <f>VLOOKUP(H125,#REF!,47,0)</f>
        <v>#REF!</v>
      </c>
      <c r="BP125" s="22" t="e">
        <f>VLOOKUP(H125,#REF!,48,0)</f>
        <v>#REF!</v>
      </c>
      <c r="BQ125" s="9"/>
      <c r="BR125" s="9"/>
      <c r="BS125" s="9"/>
    </row>
    <row r="126" spans="1:71" ht="14.5" x14ac:dyDescent="0.35">
      <c r="A126" s="16" t="s">
        <v>10556</v>
      </c>
      <c r="B126" s="16" t="s">
        <v>10556</v>
      </c>
      <c r="C126" s="16" t="s">
        <v>10557</v>
      </c>
      <c r="D126" s="7" t="s">
        <v>1921</v>
      </c>
      <c r="E126" s="4" t="s">
        <v>150</v>
      </c>
      <c r="F126" s="4">
        <v>301849</v>
      </c>
      <c r="G126" s="4" t="s">
        <v>3192</v>
      </c>
      <c r="H126" s="53">
        <v>301849</v>
      </c>
      <c r="I126" s="4" t="s">
        <v>3192</v>
      </c>
      <c r="J126" s="7">
        <v>20</v>
      </c>
      <c r="K126" s="4" t="s">
        <v>324</v>
      </c>
      <c r="L126" s="4">
        <v>1</v>
      </c>
      <c r="M126" s="4" t="s">
        <v>324</v>
      </c>
      <c r="N126" s="4">
        <v>15</v>
      </c>
      <c r="O126" s="4" t="s">
        <v>3193</v>
      </c>
      <c r="P126" s="26" t="s">
        <v>10558</v>
      </c>
      <c r="Q126" s="8" t="s">
        <v>10474</v>
      </c>
      <c r="R126" s="9" t="s">
        <v>10474</v>
      </c>
      <c r="S126" s="17"/>
      <c r="T126" s="17" t="s">
        <v>10474</v>
      </c>
      <c r="U126" s="9"/>
      <c r="V126" s="18"/>
      <c r="W126" s="18">
        <f>IFERROR(VLOOKUP(H126,'IT PEI'!$X$2:$X$5647,1,0),"...")</f>
        <v>301849</v>
      </c>
      <c r="X126" s="19" t="str">
        <f>_xlfn.XLOOKUP(H126,'IT PEI'!X$2:X$5647,'IT PEI'!E$2:E$5647,"...",2,-1)</f>
        <v>2026-2030</v>
      </c>
      <c r="Y126" s="19" t="str">
        <f>_xlfn.XLOOKUP(H126,'IT PEI'!X$2:X$5647,'IT PEI'!G$2:G$5647,"...",2,-1)</f>
        <v>FORMULADO</v>
      </c>
      <c r="Z126" s="19" t="str">
        <f>_xlfn.XLOOKUP(H126,'IT PEI'!X$2:X$5647,'IT PEI'!F$2:F$5647,"...",2,-1)</f>
        <v>SI</v>
      </c>
      <c r="AA126" s="19" t="str">
        <f>_xlfn.XLOOKUP(H126,'IT PEI'!X$2:X$5647,'IT PEI'!H$2:H$5647,"...",2,-1)</f>
        <v>EMITIDO</v>
      </c>
      <c r="AB126" s="19" t="str">
        <f>_xlfn.XLOOKUP(H126,'IT PEI'!X$2:X$5647,'IT PEI'!O$2:O$5647,"...",2,-1)</f>
        <v>2025-0003266</v>
      </c>
      <c r="AC126" s="20">
        <f>_xlfn.XLOOKUP(H126,'IT PEI'!X$2:X$5647,'IT PEI'!P$2:P$5647,"...",2,-1)</f>
        <v>45932</v>
      </c>
      <c r="AD126" s="19" t="str">
        <f>_xlfn.XLOOKUP(H126,'IT PEI'!X$2:X$5647,'IT PEI'!Q$2:Q$5647,"...",2,-1)</f>
        <v>000378-2025-CEPLAN-DNCPPEI</v>
      </c>
      <c r="AE126" s="19" t="str">
        <f t="shared" ref="AE126:AE189" si="14">IF(COUNTIF(X126, "*" &amp; "2030"  &amp;  "*")&gt;0, "SI", "No" )</f>
        <v>SI</v>
      </c>
      <c r="AF126" s="18">
        <f t="shared" si="7"/>
        <v>1</v>
      </c>
      <c r="AG126" s="18">
        <f t="shared" ref="AG126:AG189" si="15">IF(COUNTIF(X126, "*" &amp; "2030"  &amp;  "*")&gt;0, 0, 1 )</f>
        <v>0</v>
      </c>
      <c r="AH126" s="18">
        <f t="shared" si="9"/>
        <v>0</v>
      </c>
      <c r="AI126" s="19" t="s">
        <v>10475</v>
      </c>
      <c r="AJ126" s="13" t="s">
        <v>10491</v>
      </c>
      <c r="AK126" s="19" t="s">
        <v>10492</v>
      </c>
      <c r="AL126" s="19" t="str">
        <f>IFERROR(VLOOKUP(tbl_ues[[#This Row],[Id_UE]],'[1]Directorio v.02'!$H$3:$U$3089,11,FALSE),"")</f>
        <v>Milena Paola Chunga Purizaca</v>
      </c>
      <c r="AM126" s="19">
        <f>IFERROR(VLOOKUP(tbl_ues[[#This Row],[Id_UE]],'[1]Directorio v.02'!$H$3:$U$3089,12,FALSE),"")</f>
        <v>0</v>
      </c>
      <c r="AN126" s="52">
        <f>IFERROR(VLOOKUP(tbl_ues[[#This Row],[Id_UE]],'[1]Directorio v.02'!$H$3:$U$3089,13,FALSE),"")</f>
        <v>966847797</v>
      </c>
      <c r="AO126" s="19" t="str">
        <f>IFERROR(VLOOKUP(tbl_ues[[#This Row],[Id_UE]],'[1]Directorio v.02'!$H$3:$U$3089,14,FALSE),"")</f>
        <v>Mile_18_1@Hotmail.Com</v>
      </c>
      <c r="AP126" s="21" t="e">
        <f>VLOOKUP(H126,#REF!,7,0)</f>
        <v>#REF!</v>
      </c>
      <c r="AQ126" s="9" t="e">
        <f>VLOOKUP(H126,#REF!,9,0)</f>
        <v>#REF!</v>
      </c>
      <c r="AR126" s="9" t="e">
        <f>VLOOKUP(H126,#REF!,15,0)</f>
        <v>#REF!</v>
      </c>
      <c r="AS126" s="9" t="e">
        <f>VLOOKUP(H126,#REF!,16,0)</f>
        <v>#REF!</v>
      </c>
      <c r="AT126" s="9" t="e">
        <f>VLOOKUP(H126,#REF!,17,0)</f>
        <v>#REF!</v>
      </c>
      <c r="AU126" s="9" t="e">
        <f>VLOOKUP(H126,#REF!,18,0)</f>
        <v>#REF!</v>
      </c>
      <c r="AV126" s="9" t="e">
        <f>VLOOKUP(H126,#REF!,19,0)</f>
        <v>#REF!</v>
      </c>
      <c r="AW126" s="9" t="e">
        <f>VLOOKUP(H126,#REF!,20,0)</f>
        <v>#REF!</v>
      </c>
      <c r="AX126" s="9" t="e">
        <f>VLOOKUP(H126,#REF!,22,0)</f>
        <v>#REF!</v>
      </c>
      <c r="AY126" s="9" t="e">
        <f>VLOOKUP(H126,#REF!,23,0)</f>
        <v>#REF!</v>
      </c>
      <c r="AZ126" s="9" t="e">
        <f>VLOOKUP(H126,#REF!,24,0)</f>
        <v>#REF!</v>
      </c>
      <c r="BA126" s="9" t="e">
        <f>VLOOKUP(H126,#REF!,25,0)</f>
        <v>#REF!</v>
      </c>
      <c r="BB126" s="9" t="e">
        <f>VLOOKUP(H126,#REF!,26,0)</f>
        <v>#REF!</v>
      </c>
      <c r="BC126" s="9" t="e">
        <f>VLOOKUP(H126,#REF!,27,0)</f>
        <v>#REF!</v>
      </c>
      <c r="BD126" s="9" t="e">
        <f>VLOOKUP(H126,#REF!,29,0)</f>
        <v>#REF!</v>
      </c>
      <c r="BE126" s="9" t="e">
        <f>VLOOKUP(H126,#REF!,30,0)</f>
        <v>#REF!</v>
      </c>
      <c r="BF126" s="9" t="e">
        <f>VLOOKUP(H126,#REF!,31,0)</f>
        <v>#REF!</v>
      </c>
      <c r="BG126" s="9" t="e">
        <f>VLOOKUP(H126,#REF!,32,0)</f>
        <v>#REF!</v>
      </c>
      <c r="BH126" s="9" t="e">
        <f>VLOOKUP(H126,#REF!,33,0)</f>
        <v>#REF!</v>
      </c>
      <c r="BI126" s="9" t="e">
        <f>VLOOKUP(H126,#REF!,34,0)</f>
        <v>#REF!</v>
      </c>
      <c r="BJ126" s="9" t="e">
        <f>VLOOKUP(H126,#REF!,36,0)</f>
        <v>#REF!</v>
      </c>
      <c r="BK126" s="9" t="e">
        <f>VLOOKUP(H126,#REF!,37,0)</f>
        <v>#REF!</v>
      </c>
      <c r="BL126" s="22" t="e">
        <f>VLOOKUP(H126,#REF!,44,0)</f>
        <v>#REF!</v>
      </c>
      <c r="BM126" s="22" t="e">
        <f>VLOOKUP(H126,#REF!,45,0)</f>
        <v>#REF!</v>
      </c>
      <c r="BN126" s="22" t="e">
        <f>VLOOKUP(H126,#REF!,46,0)</f>
        <v>#REF!</v>
      </c>
      <c r="BO126" s="22" t="e">
        <f>VLOOKUP(H126,#REF!,47,0)</f>
        <v>#REF!</v>
      </c>
      <c r="BP126" s="22" t="e">
        <f>VLOOKUP(H126,#REF!,48,0)</f>
        <v>#REF!</v>
      </c>
      <c r="BQ126" s="9"/>
      <c r="BR126" s="9"/>
      <c r="BS126" s="9"/>
    </row>
    <row r="127" spans="1:71" ht="14.5" x14ac:dyDescent="0.35">
      <c r="A127" s="16" t="s">
        <v>10556</v>
      </c>
      <c r="B127" s="16" t="s">
        <v>10556</v>
      </c>
      <c r="C127" s="16" t="s">
        <v>10557</v>
      </c>
      <c r="D127" s="7" t="s">
        <v>1921</v>
      </c>
      <c r="E127" s="4" t="s">
        <v>150</v>
      </c>
      <c r="F127" s="4">
        <v>301848</v>
      </c>
      <c r="G127" s="4" t="s">
        <v>4711</v>
      </c>
      <c r="H127" s="53">
        <v>301848</v>
      </c>
      <c r="I127" s="4" t="s">
        <v>4711</v>
      </c>
      <c r="J127" s="7" t="s">
        <v>10535</v>
      </c>
      <c r="K127" s="4" t="s">
        <v>77</v>
      </c>
      <c r="L127" s="4">
        <v>5</v>
      </c>
      <c r="M127" s="4" t="s">
        <v>773</v>
      </c>
      <c r="N127" s="4">
        <v>9</v>
      </c>
      <c r="O127" s="4" t="s">
        <v>4712</v>
      </c>
      <c r="P127" s="26" t="s">
        <v>10561</v>
      </c>
      <c r="Q127" s="8" t="s">
        <v>10474</v>
      </c>
      <c r="R127" s="9" t="s">
        <v>10474</v>
      </c>
      <c r="S127" s="17"/>
      <c r="T127" s="17" t="s">
        <v>10474</v>
      </c>
      <c r="U127" s="9"/>
      <c r="V127" s="18" t="s">
        <v>10562</v>
      </c>
      <c r="W127" s="18">
        <f>IFERROR(VLOOKUP(H127,'IT PEI'!$X$2:$X$5647,1,0),"...")</f>
        <v>301848</v>
      </c>
      <c r="X127" s="19" t="str">
        <f>_xlfn.XLOOKUP(H127,'IT PEI'!X$2:X$5647,'IT PEI'!E$2:E$5647,"...",2,-1)</f>
        <v>2025-2030</v>
      </c>
      <c r="Y127" s="19" t="str">
        <f>_xlfn.XLOOKUP(H127,'IT PEI'!X$2:X$5647,'IT PEI'!G$2:G$5647,"...",2,-1)</f>
        <v>FORMULADO</v>
      </c>
      <c r="Z127" s="19" t="str">
        <f>_xlfn.XLOOKUP(H127,'IT PEI'!X$2:X$5647,'IT PEI'!F$2:F$5647,"...",2,-1)</f>
        <v>SI</v>
      </c>
      <c r="AA127" s="19" t="str">
        <f>_xlfn.XLOOKUP(H127,'IT PEI'!X$2:X$5647,'IT PEI'!H$2:H$5647,"...",2,-1)</f>
        <v>EMITIDO</v>
      </c>
      <c r="AB127" s="19" t="str">
        <f>_xlfn.XLOOKUP(H127,'IT PEI'!X$2:X$5647,'IT PEI'!O$2:O$5647,"...",2,-1)</f>
        <v>2025-0001110</v>
      </c>
      <c r="AC127" s="20">
        <f>_xlfn.XLOOKUP(H127,'IT PEI'!X$2:X$5647,'IT PEI'!P$2:P$5647,"...",2,-1)</f>
        <v>45770</v>
      </c>
      <c r="AD127" s="19" t="str">
        <f>_xlfn.XLOOKUP(H127,'IT PEI'!X$2:X$5647,'IT PEI'!Q$2:Q$5647,"...",2,-1)</f>
        <v>000148-2025-CEPLAN-DNCPPEI</v>
      </c>
      <c r="AE127" s="19" t="str">
        <f t="shared" si="14"/>
        <v>SI</v>
      </c>
      <c r="AF127" s="18">
        <f t="shared" si="7"/>
        <v>1</v>
      </c>
      <c r="AG127" s="18">
        <f t="shared" si="15"/>
        <v>0</v>
      </c>
      <c r="AH127" s="18">
        <f t="shared" si="9"/>
        <v>0</v>
      </c>
      <c r="AI127" s="19" t="s">
        <v>10475</v>
      </c>
      <c r="AJ127" s="13" t="s">
        <v>10570</v>
      </c>
      <c r="AK127" s="29" t="s">
        <v>10571</v>
      </c>
      <c r="AL127" s="19" t="str">
        <f>IFERROR(VLOOKUP(tbl_ues[[#This Row],[Id_UE]],'[1]Directorio v.02'!$H$3:$U$3089,11,FALSE),"")</f>
        <v>Moises Adner Taipe Ramos</v>
      </c>
      <c r="AM127" s="19" t="str">
        <f>IFERROR(VLOOKUP(tbl_ues[[#This Row],[Id_UE]],'[1]Directorio v.02'!$H$3:$U$3089,12,FALSE),"")</f>
        <v>Responsable de planeamiento</v>
      </c>
      <c r="AN127" s="52">
        <f>IFERROR(VLOOKUP(tbl_ues[[#This Row],[Id_UE]],'[1]Directorio v.02'!$H$3:$U$3089,13,FALSE),"")</f>
        <v>968469623</v>
      </c>
      <c r="AO127" s="19" t="str">
        <f>IFERROR(VLOOKUP(tbl_ues[[#This Row],[Id_UE]],'[1]Directorio v.02'!$H$3:$U$3089,14,FALSE),"")</f>
        <v>adnercont@gmail.com</v>
      </c>
      <c r="AP127" s="21" t="e">
        <f>VLOOKUP(H127,#REF!,7,0)</f>
        <v>#REF!</v>
      </c>
      <c r="AQ127" s="9" t="e">
        <f>VLOOKUP(H127,#REF!,9,0)</f>
        <v>#REF!</v>
      </c>
      <c r="AR127" s="9" t="e">
        <f>VLOOKUP(H127,#REF!,15,0)</f>
        <v>#REF!</v>
      </c>
      <c r="AS127" s="9" t="e">
        <f>VLOOKUP(H127,#REF!,16,0)</f>
        <v>#REF!</v>
      </c>
      <c r="AT127" s="9" t="e">
        <f>VLOOKUP(H127,#REF!,17,0)</f>
        <v>#REF!</v>
      </c>
      <c r="AU127" s="9" t="e">
        <f>VLOOKUP(H127,#REF!,18,0)</f>
        <v>#REF!</v>
      </c>
      <c r="AV127" s="9" t="e">
        <f>VLOOKUP(H127,#REF!,19,0)</f>
        <v>#REF!</v>
      </c>
      <c r="AW127" s="9" t="e">
        <f>VLOOKUP(H127,#REF!,20,0)</f>
        <v>#REF!</v>
      </c>
      <c r="AX127" s="9" t="e">
        <f>VLOOKUP(H127,#REF!,22,0)</f>
        <v>#REF!</v>
      </c>
      <c r="AY127" s="9" t="e">
        <f>VLOOKUP(H127,#REF!,23,0)</f>
        <v>#REF!</v>
      </c>
      <c r="AZ127" s="9" t="e">
        <f>VLOOKUP(H127,#REF!,24,0)</f>
        <v>#REF!</v>
      </c>
      <c r="BA127" s="9" t="e">
        <f>VLOOKUP(H127,#REF!,25,0)</f>
        <v>#REF!</v>
      </c>
      <c r="BB127" s="9" t="e">
        <f>VLOOKUP(H127,#REF!,26,0)</f>
        <v>#REF!</v>
      </c>
      <c r="BC127" s="9" t="e">
        <f>VLOOKUP(H127,#REF!,27,0)</f>
        <v>#REF!</v>
      </c>
      <c r="BD127" s="9" t="e">
        <f>VLOOKUP(H127,#REF!,29,0)</f>
        <v>#REF!</v>
      </c>
      <c r="BE127" s="9" t="e">
        <f>VLOOKUP(H127,#REF!,30,0)</f>
        <v>#REF!</v>
      </c>
      <c r="BF127" s="9" t="e">
        <f>VLOOKUP(H127,#REF!,31,0)</f>
        <v>#REF!</v>
      </c>
      <c r="BG127" s="9" t="e">
        <f>VLOOKUP(H127,#REF!,32,0)</f>
        <v>#REF!</v>
      </c>
      <c r="BH127" s="9" t="e">
        <f>VLOOKUP(H127,#REF!,33,0)</f>
        <v>#REF!</v>
      </c>
      <c r="BI127" s="9" t="e">
        <f>VLOOKUP(H127,#REF!,34,0)</f>
        <v>#REF!</v>
      </c>
      <c r="BJ127" s="9" t="e">
        <f>VLOOKUP(H127,#REF!,36,0)</f>
        <v>#REF!</v>
      </c>
      <c r="BK127" s="9" t="e">
        <f>VLOOKUP(H127,#REF!,37,0)</f>
        <v>#REF!</v>
      </c>
      <c r="BL127" s="22" t="e">
        <f>VLOOKUP(H127,#REF!,44,0)</f>
        <v>#REF!</v>
      </c>
      <c r="BM127" s="22" t="e">
        <f>VLOOKUP(H127,#REF!,45,0)</f>
        <v>#REF!</v>
      </c>
      <c r="BN127" s="22" t="e">
        <f>VLOOKUP(H127,#REF!,46,0)</f>
        <v>#REF!</v>
      </c>
      <c r="BO127" s="22" t="e">
        <f>VLOOKUP(H127,#REF!,47,0)</f>
        <v>#REF!</v>
      </c>
      <c r="BP127" s="22" t="e">
        <f>VLOOKUP(H127,#REF!,48,0)</f>
        <v>#REF!</v>
      </c>
      <c r="BQ127" s="9"/>
      <c r="BR127" s="9"/>
      <c r="BS127" s="9"/>
    </row>
    <row r="128" spans="1:71" ht="14.5" x14ac:dyDescent="0.35">
      <c r="A128" s="16" t="s">
        <v>10556</v>
      </c>
      <c r="B128" s="16" t="s">
        <v>10556</v>
      </c>
      <c r="C128" s="16" t="s">
        <v>10557</v>
      </c>
      <c r="D128" s="7" t="s">
        <v>1921</v>
      </c>
      <c r="E128" s="4" t="s">
        <v>150</v>
      </c>
      <c r="F128" s="4">
        <v>301847</v>
      </c>
      <c r="G128" s="4" t="s">
        <v>1884</v>
      </c>
      <c r="H128" s="53">
        <v>301847</v>
      </c>
      <c r="I128" s="4" t="s">
        <v>1884</v>
      </c>
      <c r="J128" s="7">
        <v>19</v>
      </c>
      <c r="K128" s="4" t="s">
        <v>99</v>
      </c>
      <c r="L128" s="4">
        <v>3</v>
      </c>
      <c r="M128" s="4" t="s">
        <v>620</v>
      </c>
      <c r="N128" s="4">
        <v>8</v>
      </c>
      <c r="O128" s="4" t="s">
        <v>1885</v>
      </c>
      <c r="P128" s="26" t="s">
        <v>10561</v>
      </c>
      <c r="Q128" s="8" t="s">
        <v>10474</v>
      </c>
      <c r="R128" s="9" t="s">
        <v>10474</v>
      </c>
      <c r="S128" s="17"/>
      <c r="T128" s="17" t="s">
        <v>10474</v>
      </c>
      <c r="U128" s="9"/>
      <c r="V128" s="18"/>
      <c r="W128" s="18">
        <f>IFERROR(VLOOKUP(H128,'IT PEI'!$X$2:$X$5647,1,0),"...")</f>
        <v>301847</v>
      </c>
      <c r="X128" s="19" t="str">
        <f>_xlfn.XLOOKUP(H128,'IT PEI'!X$2:X$5647,'IT PEI'!E$2:E$5647,"...",2,-1)</f>
        <v>2026-2030</v>
      </c>
      <c r="Y128" s="19" t="str">
        <f>_xlfn.XLOOKUP(H128,'IT PEI'!X$2:X$5647,'IT PEI'!G$2:G$5647,"...",2,-1)</f>
        <v>FORMULADO</v>
      </c>
      <c r="Z128" s="19" t="str">
        <f>_xlfn.XLOOKUP(H128,'IT PEI'!X$2:X$5647,'IT PEI'!F$2:F$5647,"...",2,-1)</f>
        <v>SI</v>
      </c>
      <c r="AA128" s="19" t="str">
        <f>_xlfn.XLOOKUP(H128,'IT PEI'!X$2:X$5647,'IT PEI'!H$2:H$5647,"...",2,-1)</f>
        <v>EMITIDO</v>
      </c>
      <c r="AB128" s="19" t="str">
        <f>_xlfn.XLOOKUP(H128,'IT PEI'!X$2:X$5647,'IT PEI'!O$2:O$5647,"...",2,-1)</f>
        <v>2025-0003837</v>
      </c>
      <c r="AC128" s="20">
        <f>_xlfn.XLOOKUP(H128,'IT PEI'!X$2:X$5647,'IT PEI'!P$2:P$5647,"...",2,-1)</f>
        <v>45953</v>
      </c>
      <c r="AD128" s="19" t="str">
        <f>_xlfn.XLOOKUP(H128,'IT PEI'!X$2:X$5647,'IT PEI'!Q$2:Q$5647,"...",2,-1)</f>
        <v>000412-2025-CEPLAN-DNCPPEI</v>
      </c>
      <c r="AE128" s="19" t="str">
        <f t="shared" si="14"/>
        <v>SI</v>
      </c>
      <c r="AF128" s="18">
        <f t="shared" si="7"/>
        <v>1</v>
      </c>
      <c r="AG128" s="18">
        <f t="shared" si="15"/>
        <v>0</v>
      </c>
      <c r="AH128" s="18">
        <f t="shared" si="9"/>
        <v>0</v>
      </c>
      <c r="AI128" s="19" t="s">
        <v>10475</v>
      </c>
      <c r="AJ128" s="13" t="s">
        <v>10482</v>
      </c>
      <c r="AK128" s="19" t="s">
        <v>10483</v>
      </c>
      <c r="AL128" s="19" t="str">
        <f>IFERROR(VLOOKUP(tbl_ues[[#This Row],[Id_UE]],'[1]Directorio v.02'!$H$3:$U$3089,11,FALSE),"")</f>
        <v>Walter Argandoña Guerrero</v>
      </c>
      <c r="AM128" s="19" t="str">
        <f>IFERROR(VLOOKUP(tbl_ues[[#This Row],[Id_UE]],'[1]Directorio v.02'!$H$3:$U$3089,12,FALSE),"")</f>
        <v>Gerente de presupueesto</v>
      </c>
      <c r="AN128" s="52">
        <f>IFERROR(VLOOKUP(tbl_ues[[#This Row],[Id_UE]],'[1]Directorio v.02'!$H$3:$U$3089,13,FALSE),"")</f>
        <v>962395565</v>
      </c>
      <c r="AO128" s="19" t="str">
        <f>IFERROR(VLOOKUP(tbl_ues[[#This Row],[Id_UE]],'[1]Directorio v.02'!$H$3:$U$3089,14,FALSE),"")</f>
        <v>walter.chont@gmail.com</v>
      </c>
      <c r="AP128" s="21" t="e">
        <f>VLOOKUP(H128,#REF!,7,0)</f>
        <v>#REF!</v>
      </c>
      <c r="AQ128" s="9" t="e">
        <f>VLOOKUP(H128,#REF!,9,0)</f>
        <v>#REF!</v>
      </c>
      <c r="AR128" s="9" t="e">
        <f>VLOOKUP(H128,#REF!,15,0)</f>
        <v>#REF!</v>
      </c>
      <c r="AS128" s="9" t="e">
        <f>VLOOKUP(H128,#REF!,16,0)</f>
        <v>#REF!</v>
      </c>
      <c r="AT128" s="9" t="e">
        <f>VLOOKUP(H128,#REF!,17,0)</f>
        <v>#REF!</v>
      </c>
      <c r="AU128" s="9" t="e">
        <f>VLOOKUP(H128,#REF!,18,0)</f>
        <v>#REF!</v>
      </c>
      <c r="AV128" s="9" t="e">
        <f>VLOOKUP(H128,#REF!,19,0)</f>
        <v>#REF!</v>
      </c>
      <c r="AW128" s="9" t="e">
        <f>VLOOKUP(H128,#REF!,20,0)</f>
        <v>#REF!</v>
      </c>
      <c r="AX128" s="9" t="e">
        <f>VLOOKUP(H128,#REF!,22,0)</f>
        <v>#REF!</v>
      </c>
      <c r="AY128" s="9" t="e">
        <f>VLOOKUP(H128,#REF!,23,0)</f>
        <v>#REF!</v>
      </c>
      <c r="AZ128" s="9" t="e">
        <f>VLOOKUP(H128,#REF!,24,0)</f>
        <v>#REF!</v>
      </c>
      <c r="BA128" s="9" t="e">
        <f>VLOOKUP(H128,#REF!,25,0)</f>
        <v>#REF!</v>
      </c>
      <c r="BB128" s="9" t="e">
        <f>VLOOKUP(H128,#REF!,26,0)</f>
        <v>#REF!</v>
      </c>
      <c r="BC128" s="9" t="e">
        <f>VLOOKUP(H128,#REF!,27,0)</f>
        <v>#REF!</v>
      </c>
      <c r="BD128" s="9" t="e">
        <f>VLOOKUP(H128,#REF!,29,0)</f>
        <v>#REF!</v>
      </c>
      <c r="BE128" s="9" t="e">
        <f>VLOOKUP(H128,#REF!,30,0)</f>
        <v>#REF!</v>
      </c>
      <c r="BF128" s="9" t="e">
        <f>VLOOKUP(H128,#REF!,31,0)</f>
        <v>#REF!</v>
      </c>
      <c r="BG128" s="9" t="e">
        <f>VLOOKUP(H128,#REF!,32,0)</f>
        <v>#REF!</v>
      </c>
      <c r="BH128" s="9" t="e">
        <f>VLOOKUP(H128,#REF!,33,0)</f>
        <v>#REF!</v>
      </c>
      <c r="BI128" s="9" t="e">
        <f>VLOOKUP(H128,#REF!,34,0)</f>
        <v>#REF!</v>
      </c>
      <c r="BJ128" s="9" t="e">
        <f>VLOOKUP(H128,#REF!,36,0)</f>
        <v>#REF!</v>
      </c>
      <c r="BK128" s="9" t="e">
        <f>VLOOKUP(H128,#REF!,37,0)</f>
        <v>#REF!</v>
      </c>
      <c r="BL128" s="22" t="e">
        <f>VLOOKUP(H128,#REF!,44,0)</f>
        <v>#REF!</v>
      </c>
      <c r="BM128" s="22" t="e">
        <f>VLOOKUP(H128,#REF!,45,0)</f>
        <v>#REF!</v>
      </c>
      <c r="BN128" s="22" t="e">
        <f>VLOOKUP(H128,#REF!,46,0)</f>
        <v>#REF!</v>
      </c>
      <c r="BO128" s="22" t="e">
        <f>VLOOKUP(H128,#REF!,47,0)</f>
        <v>#REF!</v>
      </c>
      <c r="BP128" s="22" t="e">
        <f>VLOOKUP(H128,#REF!,48,0)</f>
        <v>#REF!</v>
      </c>
      <c r="BQ128" s="9"/>
      <c r="BR128" s="9"/>
      <c r="BS128" s="9"/>
    </row>
    <row r="129" spans="1:71" ht="14.5" x14ac:dyDescent="0.35">
      <c r="A129" s="16" t="s">
        <v>10556</v>
      </c>
      <c r="B129" s="16" t="s">
        <v>10556</v>
      </c>
      <c r="C129" s="16" t="s">
        <v>10557</v>
      </c>
      <c r="D129" s="7" t="s">
        <v>1921</v>
      </c>
      <c r="E129" s="4" t="s">
        <v>150</v>
      </c>
      <c r="F129" s="4">
        <v>301846</v>
      </c>
      <c r="G129" s="4" t="s">
        <v>7534</v>
      </c>
      <c r="H129" s="53">
        <v>301846</v>
      </c>
      <c r="I129" s="4" t="s">
        <v>7534</v>
      </c>
      <c r="J129" s="7">
        <v>10</v>
      </c>
      <c r="K129" s="4" t="s">
        <v>256</v>
      </c>
      <c r="L129" s="4">
        <v>1</v>
      </c>
      <c r="M129" s="4" t="s">
        <v>256</v>
      </c>
      <c r="N129" s="4">
        <v>12</v>
      </c>
      <c r="O129" s="4" t="s">
        <v>7535</v>
      </c>
      <c r="P129" s="26" t="s">
        <v>10561</v>
      </c>
      <c r="Q129" s="8" t="s">
        <v>10474</v>
      </c>
      <c r="R129" s="9" t="s">
        <v>10474</v>
      </c>
      <c r="S129" s="17"/>
      <c r="T129" s="17" t="s">
        <v>10474</v>
      </c>
      <c r="U129" s="9"/>
      <c r="V129" s="18"/>
      <c r="W129" s="18">
        <f>IFERROR(VLOOKUP(H129,'IT PEI'!$X$2:$X$5647,1,0),"...")</f>
        <v>301846</v>
      </c>
      <c r="X129" s="19" t="str">
        <f>_xlfn.XLOOKUP(H129,'IT PEI'!X$2:X$5647,'IT PEI'!E$2:E$5647,"...",2,-1)</f>
        <v>2026-2030</v>
      </c>
      <c r="Y129" s="19" t="str">
        <f>_xlfn.XLOOKUP(H129,'IT PEI'!X$2:X$5647,'IT PEI'!G$2:G$5647,"...",2,-1)</f>
        <v>FORMULADO</v>
      </c>
      <c r="Z129" s="19" t="str">
        <f>_xlfn.XLOOKUP(H129,'IT PEI'!X$2:X$5647,'IT PEI'!F$2:F$5647,"...",2,-1)</f>
        <v>SI</v>
      </c>
      <c r="AA129" s="19" t="str">
        <f>_xlfn.XLOOKUP(H129,'IT PEI'!X$2:X$5647,'IT PEI'!H$2:H$5647,"...",2,-1)</f>
        <v>EMITIDO</v>
      </c>
      <c r="AB129" s="19" t="str">
        <f>_xlfn.XLOOKUP(H129,'IT PEI'!X$2:X$5647,'IT PEI'!O$2:O$5647,"...",2,-1)</f>
        <v>2025-0004953</v>
      </c>
      <c r="AC129" s="20">
        <f>_xlfn.XLOOKUP(H129,'IT PEI'!X$2:X$5647,'IT PEI'!P$2:P$5647,"...",2,-1)</f>
        <v>45992</v>
      </c>
      <c r="AD129" s="19" t="str">
        <f>_xlfn.XLOOKUP(H129,'IT PEI'!X$2:X$5647,'IT PEI'!Q$2:Q$5647,"...",2,-1)</f>
        <v>000576-2025-CEPLAN-DNCPPEI</v>
      </c>
      <c r="AE129" s="19" t="str">
        <f t="shared" si="14"/>
        <v>SI</v>
      </c>
      <c r="AF129" s="18">
        <f t="shared" si="7"/>
        <v>1</v>
      </c>
      <c r="AG129" s="18">
        <f t="shared" si="15"/>
        <v>0</v>
      </c>
      <c r="AH129" s="18">
        <f t="shared" si="9"/>
        <v>0</v>
      </c>
      <c r="AI129" s="19" t="s">
        <v>10475</v>
      </c>
      <c r="AJ129" s="13" t="s">
        <v>10576</v>
      </c>
      <c r="AK129" s="29" t="s">
        <v>10577</v>
      </c>
      <c r="AL129" s="19" t="str">
        <f>IFERROR(VLOOKUP(tbl_ues[[#This Row],[Id_UE]],'[1]Directorio v.02'!$H$3:$U$3089,11,FALSE),"")</f>
        <v xml:space="preserve"> Eleonora Acosta Rueda</v>
      </c>
      <c r="AM129" s="19" t="str">
        <f>IFERROR(VLOOKUP(tbl_ues[[#This Row],[Id_UE]],'[1]Directorio v.02'!$H$3:$U$3089,12,FALSE),"")</f>
        <v>Jefe de Planeamiento y Presupuesto</v>
      </c>
      <c r="AN129" s="52">
        <f>IFERROR(VLOOKUP(tbl_ues[[#This Row],[Id_UE]],'[1]Directorio v.02'!$H$3:$U$3089,13,FALSE),"")</f>
        <v>955500303</v>
      </c>
      <c r="AO129" s="19" t="str">
        <f>IFERROR(VLOOKUP(tbl_ues[[#This Row],[Id_UE]],'[1]Directorio v.02'!$H$3:$U$3089,14,FALSE),"")</f>
        <v>eacosta@muniyacus.gob.pe</v>
      </c>
      <c r="AP129" s="21" t="e">
        <f>VLOOKUP(H129,#REF!,7,0)</f>
        <v>#REF!</v>
      </c>
      <c r="AQ129" s="9" t="e">
        <f>VLOOKUP(H129,#REF!,9,0)</f>
        <v>#REF!</v>
      </c>
      <c r="AR129" s="9" t="e">
        <f>VLOOKUP(H129,#REF!,15,0)</f>
        <v>#REF!</v>
      </c>
      <c r="AS129" s="9" t="e">
        <f>VLOOKUP(H129,#REF!,16,0)</f>
        <v>#REF!</v>
      </c>
      <c r="AT129" s="9" t="e">
        <f>VLOOKUP(H129,#REF!,17,0)</f>
        <v>#REF!</v>
      </c>
      <c r="AU129" s="9" t="e">
        <f>VLOOKUP(H129,#REF!,18,0)</f>
        <v>#REF!</v>
      </c>
      <c r="AV129" s="9" t="e">
        <f>VLOOKUP(H129,#REF!,19,0)</f>
        <v>#REF!</v>
      </c>
      <c r="AW129" s="9" t="e">
        <f>VLOOKUP(H129,#REF!,20,0)</f>
        <v>#REF!</v>
      </c>
      <c r="AX129" s="9" t="e">
        <f>VLOOKUP(H129,#REF!,22,0)</f>
        <v>#REF!</v>
      </c>
      <c r="AY129" s="9" t="e">
        <f>VLOOKUP(H129,#REF!,23,0)</f>
        <v>#REF!</v>
      </c>
      <c r="AZ129" s="9" t="e">
        <f>VLOOKUP(H129,#REF!,24,0)</f>
        <v>#REF!</v>
      </c>
      <c r="BA129" s="9" t="e">
        <f>VLOOKUP(H129,#REF!,25,0)</f>
        <v>#REF!</v>
      </c>
      <c r="BB129" s="9" t="e">
        <f>VLOOKUP(H129,#REF!,26,0)</f>
        <v>#REF!</v>
      </c>
      <c r="BC129" s="9" t="e">
        <f>VLOOKUP(H129,#REF!,27,0)</f>
        <v>#REF!</v>
      </c>
      <c r="BD129" s="9" t="e">
        <f>VLOOKUP(H129,#REF!,29,0)</f>
        <v>#REF!</v>
      </c>
      <c r="BE129" s="9" t="e">
        <f>VLOOKUP(H129,#REF!,30,0)</f>
        <v>#REF!</v>
      </c>
      <c r="BF129" s="9" t="e">
        <f>VLOOKUP(H129,#REF!,31,0)</f>
        <v>#REF!</v>
      </c>
      <c r="BG129" s="9" t="e">
        <f>VLOOKUP(H129,#REF!,32,0)</f>
        <v>#REF!</v>
      </c>
      <c r="BH129" s="9" t="e">
        <f>VLOOKUP(H129,#REF!,33,0)</f>
        <v>#REF!</v>
      </c>
      <c r="BI129" s="9" t="e">
        <f>VLOOKUP(H129,#REF!,34,0)</f>
        <v>#REF!</v>
      </c>
      <c r="BJ129" s="9" t="e">
        <f>VLOOKUP(H129,#REF!,36,0)</f>
        <v>#REF!</v>
      </c>
      <c r="BK129" s="9" t="e">
        <f>VLOOKUP(H129,#REF!,37,0)</f>
        <v>#REF!</v>
      </c>
      <c r="BL129" s="22" t="e">
        <f>VLOOKUP(H129,#REF!,44,0)</f>
        <v>#REF!</v>
      </c>
      <c r="BM129" s="22" t="e">
        <f>VLOOKUP(H129,#REF!,45,0)</f>
        <v>#REF!</v>
      </c>
      <c r="BN129" s="22" t="e">
        <f>VLOOKUP(H129,#REF!,46,0)</f>
        <v>#REF!</v>
      </c>
      <c r="BO129" s="22" t="e">
        <f>VLOOKUP(H129,#REF!,47,0)</f>
        <v>#REF!</v>
      </c>
      <c r="BP129" s="22" t="e">
        <f>VLOOKUP(H129,#REF!,48,0)</f>
        <v>#REF!</v>
      </c>
      <c r="BQ129" s="9"/>
      <c r="BR129" s="9"/>
      <c r="BS129" s="9"/>
    </row>
    <row r="130" spans="1:71" ht="14.5" x14ac:dyDescent="0.35">
      <c r="A130" s="16" t="s">
        <v>10556</v>
      </c>
      <c r="B130" s="16" t="s">
        <v>10556</v>
      </c>
      <c r="C130" s="16" t="s">
        <v>10557</v>
      </c>
      <c r="D130" s="7" t="s">
        <v>1921</v>
      </c>
      <c r="E130" s="4" t="s">
        <v>150</v>
      </c>
      <c r="F130" s="4">
        <v>301845</v>
      </c>
      <c r="G130" s="4" t="s">
        <v>10583</v>
      </c>
      <c r="H130" s="53">
        <v>301845</v>
      </c>
      <c r="I130" s="4" t="s">
        <v>10583</v>
      </c>
      <c r="J130" s="7" t="s">
        <v>10532</v>
      </c>
      <c r="K130" s="4" t="s">
        <v>417</v>
      </c>
      <c r="L130" s="4">
        <v>5</v>
      </c>
      <c r="M130" s="4" t="s">
        <v>721</v>
      </c>
      <c r="N130" s="4">
        <v>11</v>
      </c>
      <c r="O130" s="4" t="s">
        <v>10584</v>
      </c>
      <c r="P130" s="26" t="s">
        <v>9757</v>
      </c>
      <c r="Q130" s="8" t="s">
        <v>10474</v>
      </c>
      <c r="R130" s="9" t="s">
        <v>10474</v>
      </c>
      <c r="S130" s="17"/>
      <c r="T130" s="17" t="s">
        <v>10474</v>
      </c>
      <c r="U130" s="9"/>
      <c r="V130" s="18"/>
      <c r="W130" s="18" t="str">
        <f>IFERROR(VLOOKUP(H130,'IT PEI'!$X$2:$X$5647,1,0),"...")</f>
        <v>...</v>
      </c>
      <c r="X130" s="19" t="str">
        <f>_xlfn.XLOOKUP(H130,'IT PEI'!X$2:X$5647,'IT PEI'!E$2:E$5647,"...",2,-1)</f>
        <v>...</v>
      </c>
      <c r="Y130" s="19" t="str">
        <f>_xlfn.XLOOKUP(H130,'IT PEI'!X$2:X$5647,'IT PEI'!G$2:G$5647,"...",2,-1)</f>
        <v>...</v>
      </c>
      <c r="Z130" s="19" t="str">
        <f>_xlfn.XLOOKUP(H130,'IT PEI'!X$2:X$5647,'IT PEI'!F$2:F$5647,"...",2,-1)</f>
        <v>...</v>
      </c>
      <c r="AA130" s="19" t="str">
        <f>_xlfn.XLOOKUP(H130,'IT PEI'!X$2:X$5647,'IT PEI'!H$2:H$5647,"...",2,-1)</f>
        <v>...</v>
      </c>
      <c r="AB130" s="19" t="str">
        <f>_xlfn.XLOOKUP(H130,'IT PEI'!X$2:X$5647,'IT PEI'!O$2:O$5647,"...",2,-1)</f>
        <v>...</v>
      </c>
      <c r="AC130" s="20" t="str">
        <f>_xlfn.XLOOKUP(H130,'IT PEI'!X$2:X$5647,'IT PEI'!P$2:P$5647,"...",2,-1)</f>
        <v>...</v>
      </c>
      <c r="AD130" s="19" t="str">
        <f>_xlfn.XLOOKUP(H130,'IT PEI'!X$2:X$5647,'IT PEI'!Q$2:Q$5647,"...",2,-1)</f>
        <v>...</v>
      </c>
      <c r="AE130" s="19" t="str">
        <f t="shared" si="14"/>
        <v>No</v>
      </c>
      <c r="AF130" s="18">
        <f t="shared" ref="AF130:AF193" si="16">IF(COUNTIF(X130, "*" &amp; "2030"  &amp;  "*")&gt;0, 1, 0 )</f>
        <v>0</v>
      </c>
      <c r="AG130" s="18">
        <f t="shared" si="15"/>
        <v>1</v>
      </c>
      <c r="AH130" s="18">
        <f t="shared" si="9"/>
        <v>0</v>
      </c>
      <c r="AI130" s="19" t="s">
        <v>10475</v>
      </c>
      <c r="AJ130" s="13" t="s">
        <v>10491</v>
      </c>
      <c r="AK130" s="19" t="s">
        <v>10492</v>
      </c>
      <c r="AL130" s="19" t="str">
        <f>IFERROR(VLOOKUP(tbl_ues[[#This Row],[Id_UE]],'[1]Directorio v.02'!$H$3:$U$3089,11,FALSE),"")</f>
        <v>Huberth Benito Huarocc</v>
      </c>
      <c r="AM130" s="19">
        <f>IFERROR(VLOOKUP(tbl_ues[[#This Row],[Id_UE]],'[1]Directorio v.02'!$H$3:$U$3089,12,FALSE),"")</f>
        <v>0</v>
      </c>
      <c r="AN130" s="52">
        <f>IFERROR(VLOOKUP(tbl_ues[[#This Row],[Id_UE]],'[1]Directorio v.02'!$H$3:$U$3089,13,FALSE),"")</f>
        <v>966394632</v>
      </c>
      <c r="AO130" s="19" t="str">
        <f>IFERROR(VLOOKUP(tbl_ues[[#This Row],[Id_UE]],'[1]Directorio v.02'!$H$3:$U$3089,14,FALSE),"")</f>
        <v>hbenito972@gmail.com</v>
      </c>
      <c r="AP130" s="21" t="e">
        <f>VLOOKUP(H130,#REF!,7,0)</f>
        <v>#REF!</v>
      </c>
      <c r="AQ130" s="9" t="e">
        <f>VLOOKUP(H130,#REF!,9,0)</f>
        <v>#REF!</v>
      </c>
      <c r="AR130" s="9" t="e">
        <f>VLOOKUP(H130,#REF!,15,0)</f>
        <v>#REF!</v>
      </c>
      <c r="AS130" s="9" t="e">
        <f>VLOOKUP(H130,#REF!,16,0)</f>
        <v>#REF!</v>
      </c>
      <c r="AT130" s="9" t="e">
        <f>VLOOKUP(H130,#REF!,17,0)</f>
        <v>#REF!</v>
      </c>
      <c r="AU130" s="9" t="e">
        <f>VLOOKUP(H130,#REF!,18,0)</f>
        <v>#REF!</v>
      </c>
      <c r="AV130" s="9" t="e">
        <f>VLOOKUP(H130,#REF!,19,0)</f>
        <v>#REF!</v>
      </c>
      <c r="AW130" s="9" t="e">
        <f>VLOOKUP(H130,#REF!,20,0)</f>
        <v>#REF!</v>
      </c>
      <c r="AX130" s="9" t="e">
        <f>VLOOKUP(H130,#REF!,22,0)</f>
        <v>#REF!</v>
      </c>
      <c r="AY130" s="9" t="e">
        <f>VLOOKUP(H130,#REF!,23,0)</f>
        <v>#REF!</v>
      </c>
      <c r="AZ130" s="9" t="e">
        <f>VLOOKUP(H130,#REF!,24,0)</f>
        <v>#REF!</v>
      </c>
      <c r="BA130" s="9" t="e">
        <f>VLOOKUP(H130,#REF!,25,0)</f>
        <v>#REF!</v>
      </c>
      <c r="BB130" s="9" t="e">
        <f>VLOOKUP(H130,#REF!,26,0)</f>
        <v>#REF!</v>
      </c>
      <c r="BC130" s="9" t="e">
        <f>VLOOKUP(H130,#REF!,27,0)</f>
        <v>#REF!</v>
      </c>
      <c r="BD130" s="9" t="e">
        <f>VLOOKUP(H130,#REF!,29,0)</f>
        <v>#REF!</v>
      </c>
      <c r="BE130" s="9" t="e">
        <f>VLOOKUP(H130,#REF!,30,0)</f>
        <v>#REF!</v>
      </c>
      <c r="BF130" s="9" t="e">
        <f>VLOOKUP(H130,#REF!,31,0)</f>
        <v>#REF!</v>
      </c>
      <c r="BG130" s="9" t="e">
        <f>VLOOKUP(H130,#REF!,32,0)</f>
        <v>#REF!</v>
      </c>
      <c r="BH130" s="9" t="e">
        <f>VLOOKUP(H130,#REF!,33,0)</f>
        <v>#REF!</v>
      </c>
      <c r="BI130" s="9" t="e">
        <f>VLOOKUP(H130,#REF!,34,0)</f>
        <v>#REF!</v>
      </c>
      <c r="BJ130" s="9" t="e">
        <f>VLOOKUP(H130,#REF!,36,0)</f>
        <v>#REF!</v>
      </c>
      <c r="BK130" s="9" t="e">
        <f>VLOOKUP(H130,#REF!,37,0)</f>
        <v>#REF!</v>
      </c>
      <c r="BL130" s="22" t="e">
        <f>VLOOKUP(H130,#REF!,44,0)</f>
        <v>#REF!</v>
      </c>
      <c r="BM130" s="22" t="e">
        <f>VLOOKUP(H130,#REF!,45,0)</f>
        <v>#REF!</v>
      </c>
      <c r="BN130" s="22" t="e">
        <f>VLOOKUP(H130,#REF!,46,0)</f>
        <v>#REF!</v>
      </c>
      <c r="BO130" s="22" t="e">
        <f>VLOOKUP(H130,#REF!,47,0)</f>
        <v>#REF!</v>
      </c>
      <c r="BP130" s="22" t="e">
        <f>VLOOKUP(H130,#REF!,48,0)</f>
        <v>#REF!</v>
      </c>
      <c r="BQ130" s="9"/>
      <c r="BR130" s="9"/>
      <c r="BS130" s="9"/>
    </row>
    <row r="131" spans="1:71" ht="14.5" x14ac:dyDescent="0.35">
      <c r="A131" s="16" t="s">
        <v>10556</v>
      </c>
      <c r="B131" s="16" t="s">
        <v>10556</v>
      </c>
      <c r="C131" s="16" t="s">
        <v>10557</v>
      </c>
      <c r="D131" s="7" t="s">
        <v>1921</v>
      </c>
      <c r="E131" s="4" t="s">
        <v>150</v>
      </c>
      <c r="F131" s="4">
        <v>301844</v>
      </c>
      <c r="G131" s="4" t="s">
        <v>4035</v>
      </c>
      <c r="H131" s="53">
        <v>301844</v>
      </c>
      <c r="I131" s="4" t="s">
        <v>4035</v>
      </c>
      <c r="J131" s="7">
        <v>25</v>
      </c>
      <c r="K131" s="4" t="s">
        <v>117</v>
      </c>
      <c r="L131" s="4">
        <v>1</v>
      </c>
      <c r="M131" s="4" t="s">
        <v>118</v>
      </c>
      <c r="N131" s="4">
        <v>7</v>
      </c>
      <c r="O131" s="4" t="s">
        <v>4036</v>
      </c>
      <c r="P131" s="26" t="s">
        <v>10558</v>
      </c>
      <c r="Q131" s="8" t="s">
        <v>10474</v>
      </c>
      <c r="R131" s="9" t="s">
        <v>10474</v>
      </c>
      <c r="S131" s="17"/>
      <c r="T131" s="17" t="s">
        <v>10474</v>
      </c>
      <c r="U131" s="9"/>
      <c r="V131" s="18"/>
      <c r="W131" s="18">
        <f>IFERROR(VLOOKUP(H131,'IT PEI'!$X$2:$X$5647,1,0),"...")</f>
        <v>301844</v>
      </c>
      <c r="X131" s="19" t="str">
        <f>_xlfn.XLOOKUP(H131,'IT PEI'!X$2:X$5647,'IT PEI'!E$2:E$5647,"...",2,-1)</f>
        <v>2026-2030</v>
      </c>
      <c r="Y131" s="19" t="str">
        <f>_xlfn.XLOOKUP(H131,'IT PEI'!X$2:X$5647,'IT PEI'!G$2:G$5647,"...",2,-1)</f>
        <v>FORMULADO</v>
      </c>
      <c r="Z131" s="19" t="str">
        <f>_xlfn.XLOOKUP(H131,'IT PEI'!X$2:X$5647,'IT PEI'!F$2:F$5647,"...",2,-1)</f>
        <v>SI</v>
      </c>
      <c r="AA131" s="19" t="str">
        <f>_xlfn.XLOOKUP(H131,'IT PEI'!X$2:X$5647,'IT PEI'!H$2:H$5647,"...",2,-1)</f>
        <v>EMITIDO</v>
      </c>
      <c r="AB131" s="19" t="str">
        <f>_xlfn.XLOOKUP(H131,'IT PEI'!X$2:X$5647,'IT PEI'!O$2:O$5647,"...",2,-1)</f>
        <v>2025-0001830</v>
      </c>
      <c r="AC131" s="20">
        <f>_xlfn.XLOOKUP(H131,'IT PEI'!X$2:X$5647,'IT PEI'!P$2:P$5647,"...",2,-1)</f>
        <v>46140</v>
      </c>
      <c r="AD131" s="19" t="str">
        <f>_xlfn.XLOOKUP(H131,'IT PEI'!X$2:X$5647,'IT PEI'!Q$2:Q$5647,"...",2,-1)</f>
        <v>000307-2026-CEPLAN-DNCPPEI</v>
      </c>
      <c r="AE131" s="19" t="str">
        <f t="shared" si="14"/>
        <v>SI</v>
      </c>
      <c r="AF131" s="18">
        <f t="shared" si="16"/>
        <v>1</v>
      </c>
      <c r="AG131" s="18">
        <f t="shared" si="15"/>
        <v>0</v>
      </c>
      <c r="AH131" s="18">
        <f t="shared" ref="AH131:AH194" si="17">IF(AND(AA131="En Proceso",AE131="Si"),1,0)</f>
        <v>0</v>
      </c>
      <c r="AI131" s="19" t="s">
        <v>10475</v>
      </c>
      <c r="AJ131" s="13" t="s">
        <v>10488</v>
      </c>
      <c r="AK131" s="19" t="s">
        <v>10489</v>
      </c>
      <c r="AL131" s="19" t="str">
        <f>IFERROR(VLOOKUP(tbl_ues[[#This Row],[Id_UE]],'[1]Directorio v.02'!$H$3:$U$3089,11,FALSE),"")</f>
        <v/>
      </c>
      <c r="AM131" s="19" t="str">
        <f>IFERROR(VLOOKUP(tbl_ues[[#This Row],[Id_UE]],'[1]Directorio v.02'!$H$3:$U$3089,12,FALSE),"")</f>
        <v/>
      </c>
      <c r="AN131" s="52" t="str">
        <f>IFERROR(VLOOKUP(tbl_ues[[#This Row],[Id_UE]],'[1]Directorio v.02'!$H$3:$U$3089,13,FALSE),"")</f>
        <v/>
      </c>
      <c r="AO131" s="19" t="str">
        <f>IFERROR(VLOOKUP(tbl_ues[[#This Row],[Id_UE]],'[1]Directorio v.02'!$H$3:$U$3089,14,FALSE),"")</f>
        <v/>
      </c>
      <c r="AP131" s="21" t="e">
        <f>VLOOKUP(H131,#REF!,7,0)</f>
        <v>#REF!</v>
      </c>
      <c r="AQ131" s="9" t="e">
        <f>VLOOKUP(H131,#REF!,9,0)</f>
        <v>#REF!</v>
      </c>
      <c r="AR131" s="9" t="e">
        <f>VLOOKUP(H131,#REF!,15,0)</f>
        <v>#REF!</v>
      </c>
      <c r="AS131" s="9" t="e">
        <f>VLOOKUP(H131,#REF!,16,0)</f>
        <v>#REF!</v>
      </c>
      <c r="AT131" s="9" t="e">
        <f>VLOOKUP(H131,#REF!,17,0)</f>
        <v>#REF!</v>
      </c>
      <c r="AU131" s="9" t="e">
        <f>VLOOKUP(H131,#REF!,18,0)</f>
        <v>#REF!</v>
      </c>
      <c r="AV131" s="9" t="e">
        <f>VLOOKUP(H131,#REF!,19,0)</f>
        <v>#REF!</v>
      </c>
      <c r="AW131" s="9" t="e">
        <f>VLOOKUP(H131,#REF!,20,0)</f>
        <v>#REF!</v>
      </c>
      <c r="AX131" s="9" t="e">
        <f>VLOOKUP(H131,#REF!,22,0)</f>
        <v>#REF!</v>
      </c>
      <c r="AY131" s="9" t="e">
        <f>VLOOKUP(H131,#REF!,23,0)</f>
        <v>#REF!</v>
      </c>
      <c r="AZ131" s="9" t="e">
        <f>VLOOKUP(H131,#REF!,24,0)</f>
        <v>#REF!</v>
      </c>
      <c r="BA131" s="9" t="e">
        <f>VLOOKUP(H131,#REF!,25,0)</f>
        <v>#REF!</v>
      </c>
      <c r="BB131" s="9" t="e">
        <f>VLOOKUP(H131,#REF!,26,0)</f>
        <v>#REF!</v>
      </c>
      <c r="BC131" s="9" t="e">
        <f>VLOOKUP(H131,#REF!,27,0)</f>
        <v>#REF!</v>
      </c>
      <c r="BD131" s="9" t="e">
        <f>VLOOKUP(H131,#REF!,29,0)</f>
        <v>#REF!</v>
      </c>
      <c r="BE131" s="9" t="e">
        <f>VLOOKUP(H131,#REF!,30,0)</f>
        <v>#REF!</v>
      </c>
      <c r="BF131" s="9" t="e">
        <f>VLOOKUP(H131,#REF!,31,0)</f>
        <v>#REF!</v>
      </c>
      <c r="BG131" s="9" t="e">
        <f>VLOOKUP(H131,#REF!,32,0)</f>
        <v>#REF!</v>
      </c>
      <c r="BH131" s="9" t="e">
        <f>VLOOKUP(H131,#REF!,33,0)</f>
        <v>#REF!</v>
      </c>
      <c r="BI131" s="9" t="e">
        <f>VLOOKUP(H131,#REF!,34,0)</f>
        <v>#REF!</v>
      </c>
      <c r="BJ131" s="9" t="e">
        <f>VLOOKUP(H131,#REF!,36,0)</f>
        <v>#REF!</v>
      </c>
      <c r="BK131" s="9" t="e">
        <f>VLOOKUP(H131,#REF!,37,0)</f>
        <v>#REF!</v>
      </c>
      <c r="BL131" s="22" t="e">
        <f>VLOOKUP(H131,#REF!,44,0)</f>
        <v>#REF!</v>
      </c>
      <c r="BM131" s="22" t="e">
        <f>VLOOKUP(H131,#REF!,45,0)</f>
        <v>#REF!</v>
      </c>
      <c r="BN131" s="22" t="e">
        <f>VLOOKUP(H131,#REF!,46,0)</f>
        <v>#REF!</v>
      </c>
      <c r="BO131" s="22" t="e">
        <f>VLOOKUP(H131,#REF!,47,0)</f>
        <v>#REF!</v>
      </c>
      <c r="BP131" s="22" t="e">
        <f>VLOOKUP(H131,#REF!,48,0)</f>
        <v>#REF!</v>
      </c>
      <c r="BQ131" s="9"/>
      <c r="BR131" s="9"/>
      <c r="BS131" s="9"/>
    </row>
    <row r="132" spans="1:71" ht="14.5" x14ac:dyDescent="0.35">
      <c r="A132" s="16" t="s">
        <v>10556</v>
      </c>
      <c r="B132" s="16" t="s">
        <v>10556</v>
      </c>
      <c r="C132" s="16" t="s">
        <v>10557</v>
      </c>
      <c r="D132" s="7" t="s">
        <v>1921</v>
      </c>
      <c r="E132" s="4" t="s">
        <v>150</v>
      </c>
      <c r="F132" s="4">
        <v>301843</v>
      </c>
      <c r="G132" s="4" t="s">
        <v>10585</v>
      </c>
      <c r="H132" s="53">
        <v>301843</v>
      </c>
      <c r="I132" s="4" t="s">
        <v>10585</v>
      </c>
      <c r="J132" s="7">
        <v>24</v>
      </c>
      <c r="K132" s="4" t="s">
        <v>569</v>
      </c>
      <c r="L132" s="4">
        <v>2</v>
      </c>
      <c r="M132" s="4" t="s">
        <v>8221</v>
      </c>
      <c r="N132" s="4">
        <v>3</v>
      </c>
      <c r="O132" s="4" t="s">
        <v>10586</v>
      </c>
      <c r="P132" s="26" t="s">
        <v>10587</v>
      </c>
      <c r="Q132" s="8" t="s">
        <v>10474</v>
      </c>
      <c r="R132" s="9" t="s">
        <v>10474</v>
      </c>
      <c r="S132" s="17"/>
      <c r="T132" s="17" t="s">
        <v>10474</v>
      </c>
      <c r="U132" s="9"/>
      <c r="V132" s="18"/>
      <c r="W132" s="18" t="str">
        <f>IFERROR(VLOOKUP(H132,'IT PEI'!$X$2:$X$5647,1,0),"...")</f>
        <v>...</v>
      </c>
      <c r="X132" s="19" t="str">
        <f>_xlfn.XLOOKUP(H132,'IT PEI'!X$2:X$5647,'IT PEI'!E$2:E$5647,"...",2,-1)</f>
        <v>...</v>
      </c>
      <c r="Y132" s="19" t="str">
        <f>_xlfn.XLOOKUP(H132,'IT PEI'!X$2:X$5647,'IT PEI'!G$2:G$5647,"...",2,-1)</f>
        <v>...</v>
      </c>
      <c r="Z132" s="19" t="str">
        <f>_xlfn.XLOOKUP(H132,'IT PEI'!X$2:X$5647,'IT PEI'!F$2:F$5647,"...",2,-1)</f>
        <v>...</v>
      </c>
      <c r="AA132" s="19" t="str">
        <f>_xlfn.XLOOKUP(H132,'IT PEI'!X$2:X$5647,'IT PEI'!H$2:H$5647,"...",2,-1)</f>
        <v>...</v>
      </c>
      <c r="AB132" s="19" t="str">
        <f>_xlfn.XLOOKUP(H132,'IT PEI'!X$2:X$5647,'IT PEI'!O$2:O$5647,"...",2,-1)</f>
        <v>...</v>
      </c>
      <c r="AC132" s="20" t="str">
        <f>_xlfn.XLOOKUP(H132,'IT PEI'!X$2:X$5647,'IT PEI'!P$2:P$5647,"...",2,-1)</f>
        <v>...</v>
      </c>
      <c r="AD132" s="19" t="str">
        <f>_xlfn.XLOOKUP(H132,'IT PEI'!X$2:X$5647,'IT PEI'!Q$2:Q$5647,"...",2,-1)</f>
        <v>...</v>
      </c>
      <c r="AE132" s="19" t="str">
        <f t="shared" si="14"/>
        <v>No</v>
      </c>
      <c r="AF132" s="18">
        <f t="shared" si="16"/>
        <v>0</v>
      </c>
      <c r="AG132" s="18">
        <f t="shared" si="15"/>
        <v>1</v>
      </c>
      <c r="AH132" s="18">
        <f t="shared" si="17"/>
        <v>0</v>
      </c>
      <c r="AI132" s="19" t="s">
        <v>10475</v>
      </c>
      <c r="AJ132" s="13" t="s">
        <v>10491</v>
      </c>
      <c r="AK132" s="19" t="s">
        <v>10492</v>
      </c>
      <c r="AL132" s="19" t="str">
        <f>IFERROR(VLOOKUP(tbl_ues[[#This Row],[Id_UE]],'[1]Directorio v.02'!$H$3:$U$3089,11,FALSE),"")</f>
        <v>Enrique Mogollon Seminario</v>
      </c>
      <c r="AM132" s="19">
        <f>IFERROR(VLOOKUP(tbl_ues[[#This Row],[Id_UE]],'[1]Directorio v.02'!$H$3:$U$3089,12,FALSE),"")</f>
        <v>0</v>
      </c>
      <c r="AN132" s="52">
        <f>IFERROR(VLOOKUP(tbl_ues[[#This Row],[Id_UE]],'[1]Directorio v.02'!$H$3:$U$3089,13,FALSE),"")</f>
        <v>938446972</v>
      </c>
      <c r="AO132" s="19" t="str">
        <f>IFERROR(VLOOKUP(tbl_ues[[#This Row],[Id_UE]],'[1]Directorio v.02'!$H$3:$U$3089,14,FALSE),"")</f>
        <v>enriquems574@gmail.com</v>
      </c>
      <c r="AP132" s="21" t="e">
        <f>VLOOKUP(H132,#REF!,7,0)</f>
        <v>#REF!</v>
      </c>
      <c r="AQ132" s="9" t="e">
        <f>VLOOKUP(H132,#REF!,9,0)</f>
        <v>#REF!</v>
      </c>
      <c r="AR132" s="9" t="e">
        <f>VLOOKUP(H132,#REF!,15,0)</f>
        <v>#REF!</v>
      </c>
      <c r="AS132" s="9" t="e">
        <f>VLOOKUP(H132,#REF!,16,0)</f>
        <v>#REF!</v>
      </c>
      <c r="AT132" s="9" t="e">
        <f>VLOOKUP(H132,#REF!,17,0)</f>
        <v>#REF!</v>
      </c>
      <c r="AU132" s="9" t="e">
        <f>VLOOKUP(H132,#REF!,18,0)</f>
        <v>#REF!</v>
      </c>
      <c r="AV132" s="9" t="e">
        <f>VLOOKUP(H132,#REF!,19,0)</f>
        <v>#REF!</v>
      </c>
      <c r="AW132" s="9" t="e">
        <f>VLOOKUP(H132,#REF!,20,0)</f>
        <v>#REF!</v>
      </c>
      <c r="AX132" s="9" t="e">
        <f>VLOOKUP(H132,#REF!,22,0)</f>
        <v>#REF!</v>
      </c>
      <c r="AY132" s="9" t="e">
        <f>VLOOKUP(H132,#REF!,23,0)</f>
        <v>#REF!</v>
      </c>
      <c r="AZ132" s="9" t="e">
        <f>VLOOKUP(H132,#REF!,24,0)</f>
        <v>#REF!</v>
      </c>
      <c r="BA132" s="9" t="e">
        <f>VLOOKUP(H132,#REF!,25,0)</f>
        <v>#REF!</v>
      </c>
      <c r="BB132" s="9" t="e">
        <f>VLOOKUP(H132,#REF!,26,0)</f>
        <v>#REF!</v>
      </c>
      <c r="BC132" s="9" t="e">
        <f>VLOOKUP(H132,#REF!,27,0)</f>
        <v>#REF!</v>
      </c>
      <c r="BD132" s="9" t="e">
        <f>VLOOKUP(H132,#REF!,29,0)</f>
        <v>#REF!</v>
      </c>
      <c r="BE132" s="9" t="e">
        <f>VLOOKUP(H132,#REF!,30,0)</f>
        <v>#REF!</v>
      </c>
      <c r="BF132" s="9" t="e">
        <f>VLOOKUP(H132,#REF!,31,0)</f>
        <v>#REF!</v>
      </c>
      <c r="BG132" s="9" t="e">
        <f>VLOOKUP(H132,#REF!,32,0)</f>
        <v>#REF!</v>
      </c>
      <c r="BH132" s="9" t="e">
        <f>VLOOKUP(H132,#REF!,33,0)</f>
        <v>#REF!</v>
      </c>
      <c r="BI132" s="9" t="e">
        <f>VLOOKUP(H132,#REF!,34,0)</f>
        <v>#REF!</v>
      </c>
      <c r="BJ132" s="9" t="e">
        <f>VLOOKUP(H132,#REF!,36,0)</f>
        <v>#REF!</v>
      </c>
      <c r="BK132" s="9" t="e">
        <f>VLOOKUP(H132,#REF!,37,0)</f>
        <v>#REF!</v>
      </c>
      <c r="BL132" s="22" t="e">
        <f>VLOOKUP(H132,#REF!,44,0)</f>
        <v>#REF!</v>
      </c>
      <c r="BM132" s="22" t="e">
        <f>VLOOKUP(H132,#REF!,45,0)</f>
        <v>#REF!</v>
      </c>
      <c r="BN132" s="22" t="e">
        <f>VLOOKUP(H132,#REF!,46,0)</f>
        <v>#REF!</v>
      </c>
      <c r="BO132" s="22" t="e">
        <f>VLOOKUP(H132,#REF!,47,0)</f>
        <v>#REF!</v>
      </c>
      <c r="BP132" s="22" t="e">
        <f>VLOOKUP(H132,#REF!,48,0)</f>
        <v>#REF!</v>
      </c>
      <c r="BQ132" s="9"/>
      <c r="BR132" s="9"/>
      <c r="BS132" s="9"/>
    </row>
    <row r="133" spans="1:71" ht="14.5" x14ac:dyDescent="0.35">
      <c r="A133" s="16" t="s">
        <v>10556</v>
      </c>
      <c r="B133" s="16" t="s">
        <v>10556</v>
      </c>
      <c r="C133" s="16" t="s">
        <v>10557</v>
      </c>
      <c r="D133" s="7" t="s">
        <v>1921</v>
      </c>
      <c r="E133" s="4" t="s">
        <v>150</v>
      </c>
      <c r="F133" s="4">
        <v>301842</v>
      </c>
      <c r="G133" s="4" t="s">
        <v>4536</v>
      </c>
      <c r="H133" s="53">
        <v>301842</v>
      </c>
      <c r="I133" s="4" t="s">
        <v>4536</v>
      </c>
      <c r="J133" s="7">
        <v>16</v>
      </c>
      <c r="K133" s="4" t="s">
        <v>88</v>
      </c>
      <c r="L133" s="4">
        <v>7</v>
      </c>
      <c r="M133" s="4" t="s">
        <v>1490</v>
      </c>
      <c r="N133" s="4">
        <v>6</v>
      </c>
      <c r="O133" s="4" t="s">
        <v>4537</v>
      </c>
      <c r="P133" s="26" t="s">
        <v>9874</v>
      </c>
      <c r="Q133" s="8" t="s">
        <v>10474</v>
      </c>
      <c r="R133" s="9" t="s">
        <v>10474</v>
      </c>
      <c r="S133" s="17"/>
      <c r="T133" s="17" t="s">
        <v>10474</v>
      </c>
      <c r="U133" s="9"/>
      <c r="V133" s="18" t="s">
        <v>10578</v>
      </c>
      <c r="W133" s="18">
        <f>IFERROR(VLOOKUP(H133,'IT PEI'!$X$2:$X$5647,1,0),"...")</f>
        <v>301842</v>
      </c>
      <c r="X133" s="19" t="str">
        <f>_xlfn.XLOOKUP(H133,'IT PEI'!X$2:X$5647,'IT PEI'!E$2:E$5647,"...",2,-1)</f>
        <v>2025-2030</v>
      </c>
      <c r="Y133" s="19" t="str">
        <f>_xlfn.XLOOKUP(H133,'IT PEI'!X$2:X$5647,'IT PEI'!G$2:G$5647,"...",2,-1)</f>
        <v>FORMULADO</v>
      </c>
      <c r="Z133" s="19" t="str">
        <f>_xlfn.XLOOKUP(H133,'IT PEI'!X$2:X$5647,'IT PEI'!F$2:F$5647,"...",2,-1)</f>
        <v>SI</v>
      </c>
      <c r="AA133" s="19" t="str">
        <f>_xlfn.XLOOKUP(H133,'IT PEI'!X$2:X$5647,'IT PEI'!H$2:H$5647,"...",2,-1)</f>
        <v>EMITIDO</v>
      </c>
      <c r="AB133" s="19" t="str">
        <f>_xlfn.XLOOKUP(H133,'IT PEI'!X$2:X$5647,'IT PEI'!O$2:O$5647,"...",2,-1)</f>
        <v>2024-0003144</v>
      </c>
      <c r="AC133" s="20">
        <f>_xlfn.XLOOKUP(H133,'IT PEI'!X$2:X$5647,'IT PEI'!P$2:P$5647,"...",2,-1)</f>
        <v>45583</v>
      </c>
      <c r="AD133" s="19" t="str">
        <f>_xlfn.XLOOKUP(H133,'IT PEI'!X$2:X$5647,'IT PEI'!Q$2:Q$5647,"...",2,-1)</f>
        <v xml:space="preserve">000364-2024-CEPLAN-DNCPPEI </v>
      </c>
      <c r="AE133" s="19" t="str">
        <f t="shared" si="14"/>
        <v>SI</v>
      </c>
      <c r="AF133" s="18">
        <f t="shared" si="16"/>
        <v>1</v>
      </c>
      <c r="AG133" s="18">
        <f t="shared" si="15"/>
        <v>0</v>
      </c>
      <c r="AH133" s="18">
        <f t="shared" si="17"/>
        <v>0</v>
      </c>
      <c r="AI133" s="19" t="s">
        <v>10475</v>
      </c>
      <c r="AJ133" s="34" t="s">
        <v>10570</v>
      </c>
      <c r="AK133" s="35" t="s">
        <v>10571</v>
      </c>
      <c r="AL133" s="19" t="str">
        <f>IFERROR(VLOOKUP(tbl_ues[[#This Row],[Id_UE]],'[1]Directorio v.02'!$H$3:$U$3089,11,FALSE),"")</f>
        <v>Cristian Tony Aquino Gonzales</v>
      </c>
      <c r="AM133" s="19" t="str">
        <f>IFERROR(VLOOKUP(tbl_ues[[#This Row],[Id_UE]],'[1]Directorio v.02'!$H$3:$U$3089,12,FALSE),"")</f>
        <v xml:space="preserve">Responable de planeamiento </v>
      </c>
      <c r="AN133" s="52">
        <f>IFERROR(VLOOKUP(tbl_ues[[#This Row],[Id_UE]],'[1]Directorio v.02'!$H$3:$U$3089,13,FALSE),"")</f>
        <v>944254972</v>
      </c>
      <c r="AO133" s="19" t="str">
        <f>IFERROR(VLOOKUP(tbl_ues[[#This Row],[Id_UE]],'[1]Directorio v.02'!$H$3:$U$3089,14,FALSE),"")</f>
        <v>ctaquinogonzales@hotmail.com</v>
      </c>
      <c r="AP133" s="21" t="e">
        <f>VLOOKUP(H133,#REF!,7,0)</f>
        <v>#REF!</v>
      </c>
      <c r="AQ133" s="9" t="e">
        <f>VLOOKUP(H133,#REF!,9,0)</f>
        <v>#REF!</v>
      </c>
      <c r="AR133" s="9" t="e">
        <f>VLOOKUP(H133,#REF!,15,0)</f>
        <v>#REF!</v>
      </c>
      <c r="AS133" s="9" t="e">
        <f>VLOOKUP(H133,#REF!,16,0)</f>
        <v>#REF!</v>
      </c>
      <c r="AT133" s="9" t="e">
        <f>VLOOKUP(H133,#REF!,17,0)</f>
        <v>#REF!</v>
      </c>
      <c r="AU133" s="9" t="e">
        <f>VLOOKUP(H133,#REF!,18,0)</f>
        <v>#REF!</v>
      </c>
      <c r="AV133" s="9" t="e">
        <f>VLOOKUP(H133,#REF!,19,0)</f>
        <v>#REF!</v>
      </c>
      <c r="AW133" s="9" t="e">
        <f>VLOOKUP(H133,#REF!,20,0)</f>
        <v>#REF!</v>
      </c>
      <c r="AX133" s="9" t="e">
        <f>VLOOKUP(H133,#REF!,22,0)</f>
        <v>#REF!</v>
      </c>
      <c r="AY133" s="9" t="e">
        <f>VLOOKUP(H133,#REF!,23,0)</f>
        <v>#REF!</v>
      </c>
      <c r="AZ133" s="9" t="e">
        <f>VLOOKUP(H133,#REF!,24,0)</f>
        <v>#REF!</v>
      </c>
      <c r="BA133" s="9" t="e">
        <f>VLOOKUP(H133,#REF!,25,0)</f>
        <v>#REF!</v>
      </c>
      <c r="BB133" s="9" t="e">
        <f>VLOOKUP(H133,#REF!,26,0)</f>
        <v>#REF!</v>
      </c>
      <c r="BC133" s="9" t="e">
        <f>VLOOKUP(H133,#REF!,27,0)</f>
        <v>#REF!</v>
      </c>
      <c r="BD133" s="9" t="e">
        <f>VLOOKUP(H133,#REF!,29,0)</f>
        <v>#REF!</v>
      </c>
      <c r="BE133" s="9" t="e">
        <f>VLOOKUP(H133,#REF!,30,0)</f>
        <v>#REF!</v>
      </c>
      <c r="BF133" s="9" t="e">
        <f>VLOOKUP(H133,#REF!,31,0)</f>
        <v>#REF!</v>
      </c>
      <c r="BG133" s="9" t="e">
        <f>VLOOKUP(H133,#REF!,32,0)</f>
        <v>#REF!</v>
      </c>
      <c r="BH133" s="9" t="e">
        <f>VLOOKUP(H133,#REF!,33,0)</f>
        <v>#REF!</v>
      </c>
      <c r="BI133" s="9" t="e">
        <f>VLOOKUP(H133,#REF!,34,0)</f>
        <v>#REF!</v>
      </c>
      <c r="BJ133" s="9" t="e">
        <f>VLOOKUP(H133,#REF!,36,0)</f>
        <v>#REF!</v>
      </c>
      <c r="BK133" s="9" t="e">
        <f>VLOOKUP(H133,#REF!,37,0)</f>
        <v>#REF!</v>
      </c>
      <c r="BL133" s="22" t="e">
        <f>VLOOKUP(H133,#REF!,44,0)</f>
        <v>#REF!</v>
      </c>
      <c r="BM133" s="22" t="e">
        <f>VLOOKUP(H133,#REF!,45,0)</f>
        <v>#REF!</v>
      </c>
      <c r="BN133" s="22" t="e">
        <f>VLOOKUP(H133,#REF!,46,0)</f>
        <v>#REF!</v>
      </c>
      <c r="BO133" s="22" t="e">
        <f>VLOOKUP(H133,#REF!,47,0)</f>
        <v>#REF!</v>
      </c>
      <c r="BP133" s="22" t="e">
        <f>VLOOKUP(H133,#REF!,48,0)</f>
        <v>#REF!</v>
      </c>
      <c r="BQ133" s="9"/>
      <c r="BR133" s="9"/>
      <c r="BS133" s="9"/>
    </row>
    <row r="134" spans="1:71" ht="14.5" x14ac:dyDescent="0.35">
      <c r="A134" s="16" t="s">
        <v>10556</v>
      </c>
      <c r="B134" s="16" t="s">
        <v>10556</v>
      </c>
      <c r="C134" s="16" t="s">
        <v>10557</v>
      </c>
      <c r="D134" s="7" t="s">
        <v>1921</v>
      </c>
      <c r="E134" s="4" t="s">
        <v>150</v>
      </c>
      <c r="F134" s="4">
        <v>301841</v>
      </c>
      <c r="G134" s="4" t="s">
        <v>4569</v>
      </c>
      <c r="H134" s="53">
        <v>301841</v>
      </c>
      <c r="I134" s="4" t="s">
        <v>4569</v>
      </c>
      <c r="J134" s="7">
        <v>21</v>
      </c>
      <c r="K134" s="4" t="s">
        <v>104</v>
      </c>
      <c r="L134" s="4">
        <v>12</v>
      </c>
      <c r="M134" s="4" t="s">
        <v>812</v>
      </c>
      <c r="N134" s="4">
        <v>10</v>
      </c>
      <c r="O134" s="4" t="s">
        <v>4570</v>
      </c>
      <c r="P134" s="26" t="s">
        <v>9874</v>
      </c>
      <c r="Q134" s="8" t="s">
        <v>10474</v>
      </c>
      <c r="R134" s="9" t="s">
        <v>10474</v>
      </c>
      <c r="S134" s="17"/>
      <c r="T134" s="17" t="s">
        <v>10474</v>
      </c>
      <c r="U134" s="9"/>
      <c r="V134" s="18" t="s">
        <v>10578</v>
      </c>
      <c r="W134" s="18">
        <f>IFERROR(VLOOKUP(H134,'IT PEI'!$X$2:$X$5647,1,0),"...")</f>
        <v>301841</v>
      </c>
      <c r="X134" s="19" t="str">
        <f>_xlfn.XLOOKUP(H134,'IT PEI'!X$2:X$5647,'IT PEI'!E$2:E$5647,"...",2,-1)</f>
        <v>2026-2030</v>
      </c>
      <c r="Y134" s="19" t="str">
        <f>_xlfn.XLOOKUP(H134,'IT PEI'!X$2:X$5647,'IT PEI'!G$2:G$5647,"...",2,-1)</f>
        <v>FORMULADO</v>
      </c>
      <c r="Z134" s="19" t="str">
        <f>_xlfn.XLOOKUP(H134,'IT PEI'!X$2:X$5647,'IT PEI'!F$2:F$5647,"...",2,-1)</f>
        <v>SI</v>
      </c>
      <c r="AA134" s="19" t="str">
        <f>_xlfn.XLOOKUP(H134,'IT PEI'!X$2:X$5647,'IT PEI'!H$2:H$5647,"...",2,-1)</f>
        <v>EMITIDO</v>
      </c>
      <c r="AB134" s="19" t="str">
        <f>_xlfn.XLOOKUP(H134,'IT PEI'!X$2:X$5647,'IT PEI'!O$2:O$5647,"...",2,-1)</f>
        <v>2025-0004259</v>
      </c>
      <c r="AC134" s="20">
        <f>_xlfn.XLOOKUP(H134,'IT PEI'!X$2:X$5647,'IT PEI'!P$2:P$5647,"...",2,-1)</f>
        <v>45967</v>
      </c>
      <c r="AD134" s="19" t="str">
        <f>_xlfn.XLOOKUP(H134,'IT PEI'!X$2:X$5647,'IT PEI'!Q$2:Q$5647,"...",2,-1)</f>
        <v>000451-2025-CEPLAN-DNCPPEI</v>
      </c>
      <c r="AE134" s="19" t="str">
        <f t="shared" si="14"/>
        <v>SI</v>
      </c>
      <c r="AF134" s="18">
        <f t="shared" si="16"/>
        <v>1</v>
      </c>
      <c r="AG134" s="18">
        <f t="shared" si="15"/>
        <v>0</v>
      </c>
      <c r="AH134" s="18">
        <f t="shared" si="17"/>
        <v>0</v>
      </c>
      <c r="AI134" s="19" t="s">
        <v>10475</v>
      </c>
      <c r="AJ134" s="13" t="s">
        <v>10488</v>
      </c>
      <c r="AK134" s="19" t="s">
        <v>10489</v>
      </c>
      <c r="AL134" s="19" t="str">
        <f>IFERROR(VLOOKUP(tbl_ues[[#This Row],[Id_UE]],'[1]Directorio v.02'!$H$3:$U$3089,11,FALSE),"")</f>
        <v xml:space="preserve">LIZBETH QUISPE MACHACA </v>
      </c>
      <c r="AM134" s="19" t="str">
        <f>IFERROR(VLOOKUP(tbl_ues[[#This Row],[Id_UE]],'[1]Directorio v.02'!$H$3:$U$3089,12,FALSE),"")</f>
        <v>JEFE LA OFICINA DE PLANIFICACIÓN Y PRESUPUESTO</v>
      </c>
      <c r="AN134" s="52">
        <f>IFERROR(VLOOKUP(tbl_ues[[#This Row],[Id_UE]],'[1]Directorio v.02'!$H$3:$U$3089,13,FALSE),"")</f>
        <v>955747446</v>
      </c>
      <c r="AO134" s="19" t="str">
        <f>IFERROR(VLOOKUP(tbl_ues[[#This Row],[Id_UE]],'[1]Directorio v.02'!$H$3:$U$3089,14,FALSE),"")</f>
        <v>LIZABETHQUISPEMACHACA@GMAIL.COM</v>
      </c>
      <c r="AP134" s="21" t="e">
        <f>VLOOKUP(H134,#REF!,7,0)</f>
        <v>#REF!</v>
      </c>
      <c r="AQ134" s="9" t="e">
        <f>VLOOKUP(H134,#REF!,9,0)</f>
        <v>#REF!</v>
      </c>
      <c r="AR134" s="9" t="e">
        <f>VLOOKUP(H134,#REF!,15,0)</f>
        <v>#REF!</v>
      </c>
      <c r="AS134" s="9" t="e">
        <f>VLOOKUP(H134,#REF!,16,0)</f>
        <v>#REF!</v>
      </c>
      <c r="AT134" s="9" t="e">
        <f>VLOOKUP(H134,#REF!,17,0)</f>
        <v>#REF!</v>
      </c>
      <c r="AU134" s="9" t="e">
        <f>VLOOKUP(H134,#REF!,18,0)</f>
        <v>#REF!</v>
      </c>
      <c r="AV134" s="9" t="e">
        <f>VLOOKUP(H134,#REF!,19,0)</f>
        <v>#REF!</v>
      </c>
      <c r="AW134" s="9" t="e">
        <f>VLOOKUP(H134,#REF!,20,0)</f>
        <v>#REF!</v>
      </c>
      <c r="AX134" s="9" t="e">
        <f>VLOOKUP(H134,#REF!,22,0)</f>
        <v>#REF!</v>
      </c>
      <c r="AY134" s="9" t="e">
        <f>VLOOKUP(H134,#REF!,23,0)</f>
        <v>#REF!</v>
      </c>
      <c r="AZ134" s="9" t="e">
        <f>VLOOKUP(H134,#REF!,24,0)</f>
        <v>#REF!</v>
      </c>
      <c r="BA134" s="9" t="e">
        <f>VLOOKUP(H134,#REF!,25,0)</f>
        <v>#REF!</v>
      </c>
      <c r="BB134" s="9" t="e">
        <f>VLOOKUP(H134,#REF!,26,0)</f>
        <v>#REF!</v>
      </c>
      <c r="BC134" s="9" t="e">
        <f>VLOOKUP(H134,#REF!,27,0)</f>
        <v>#REF!</v>
      </c>
      <c r="BD134" s="9" t="e">
        <f>VLOOKUP(H134,#REF!,29,0)</f>
        <v>#REF!</v>
      </c>
      <c r="BE134" s="9" t="e">
        <f>VLOOKUP(H134,#REF!,30,0)</f>
        <v>#REF!</v>
      </c>
      <c r="BF134" s="9" t="e">
        <f>VLOOKUP(H134,#REF!,31,0)</f>
        <v>#REF!</v>
      </c>
      <c r="BG134" s="9" t="e">
        <f>VLOOKUP(H134,#REF!,32,0)</f>
        <v>#REF!</v>
      </c>
      <c r="BH134" s="9" t="e">
        <f>VLOOKUP(H134,#REF!,33,0)</f>
        <v>#REF!</v>
      </c>
      <c r="BI134" s="9" t="e">
        <f>VLOOKUP(H134,#REF!,34,0)</f>
        <v>#REF!</v>
      </c>
      <c r="BJ134" s="9" t="e">
        <f>VLOOKUP(H134,#REF!,36,0)</f>
        <v>#REF!</v>
      </c>
      <c r="BK134" s="9" t="e">
        <f>VLOOKUP(H134,#REF!,37,0)</f>
        <v>#REF!</v>
      </c>
      <c r="BL134" s="22" t="e">
        <f>VLOOKUP(H134,#REF!,44,0)</f>
        <v>#REF!</v>
      </c>
      <c r="BM134" s="22" t="e">
        <f>VLOOKUP(H134,#REF!,45,0)</f>
        <v>#REF!</v>
      </c>
      <c r="BN134" s="22" t="e">
        <f>VLOOKUP(H134,#REF!,46,0)</f>
        <v>#REF!</v>
      </c>
      <c r="BO134" s="22" t="e">
        <f>VLOOKUP(H134,#REF!,47,0)</f>
        <v>#REF!</v>
      </c>
      <c r="BP134" s="22" t="e">
        <f>VLOOKUP(H134,#REF!,48,0)</f>
        <v>#REF!</v>
      </c>
      <c r="BQ134" s="9"/>
      <c r="BR134" s="9"/>
      <c r="BS134" s="9"/>
    </row>
    <row r="135" spans="1:71" ht="14.5" x14ac:dyDescent="0.35">
      <c r="A135" s="16" t="s">
        <v>10556</v>
      </c>
      <c r="B135" s="16" t="s">
        <v>10556</v>
      </c>
      <c r="C135" s="16" t="s">
        <v>10557</v>
      </c>
      <c r="D135" s="7" t="s">
        <v>1921</v>
      </c>
      <c r="E135" s="4" t="s">
        <v>150</v>
      </c>
      <c r="F135" s="4">
        <v>301839</v>
      </c>
      <c r="G135" s="4" t="s">
        <v>10588</v>
      </c>
      <c r="H135" s="53">
        <v>301839</v>
      </c>
      <c r="I135" s="4" t="s">
        <v>10588</v>
      </c>
      <c r="J135" s="7">
        <v>10</v>
      </c>
      <c r="K135" s="4" t="s">
        <v>256</v>
      </c>
      <c r="L135" s="4">
        <v>11</v>
      </c>
      <c r="M135" s="4" t="s">
        <v>1308</v>
      </c>
      <c r="N135" s="4">
        <v>8</v>
      </c>
      <c r="O135" s="4" t="s">
        <v>10589</v>
      </c>
      <c r="P135" s="26" t="s">
        <v>9757</v>
      </c>
      <c r="Q135" s="8" t="s">
        <v>10474</v>
      </c>
      <c r="R135" s="9" t="s">
        <v>10474</v>
      </c>
      <c r="S135" s="17"/>
      <c r="T135" s="17" t="s">
        <v>10474</v>
      </c>
      <c r="U135" s="9"/>
      <c r="V135" s="18"/>
      <c r="W135" s="18" t="str">
        <f>IFERROR(VLOOKUP(H135,'IT PEI'!$X$2:$X$5647,1,0),"...")</f>
        <v>...</v>
      </c>
      <c r="X135" s="19" t="str">
        <f>_xlfn.XLOOKUP(H135,'IT PEI'!X$2:X$5647,'IT PEI'!E$2:E$5647,"...",2,-1)</f>
        <v>...</v>
      </c>
      <c r="Y135" s="19" t="str">
        <f>_xlfn.XLOOKUP(H135,'IT PEI'!X$2:X$5647,'IT PEI'!G$2:G$5647,"...",2,-1)</f>
        <v>...</v>
      </c>
      <c r="Z135" s="19" t="str">
        <f>_xlfn.XLOOKUP(H135,'IT PEI'!X$2:X$5647,'IT PEI'!F$2:F$5647,"...",2,-1)</f>
        <v>...</v>
      </c>
      <c r="AA135" s="19" t="str">
        <f>_xlfn.XLOOKUP(H135,'IT PEI'!X$2:X$5647,'IT PEI'!H$2:H$5647,"...",2,-1)</f>
        <v>...</v>
      </c>
      <c r="AB135" s="19" t="str">
        <f>_xlfn.XLOOKUP(H135,'IT PEI'!X$2:X$5647,'IT PEI'!O$2:O$5647,"...",2,-1)</f>
        <v>...</v>
      </c>
      <c r="AC135" s="20" t="str">
        <f>_xlfn.XLOOKUP(H135,'IT PEI'!X$2:X$5647,'IT PEI'!P$2:P$5647,"...",2,-1)</f>
        <v>...</v>
      </c>
      <c r="AD135" s="19" t="str">
        <f>_xlfn.XLOOKUP(H135,'IT PEI'!X$2:X$5647,'IT PEI'!Q$2:Q$5647,"...",2,-1)</f>
        <v>...</v>
      </c>
      <c r="AE135" s="19" t="str">
        <f t="shared" si="14"/>
        <v>No</v>
      </c>
      <c r="AF135" s="18">
        <f t="shared" si="16"/>
        <v>0</v>
      </c>
      <c r="AG135" s="18">
        <f t="shared" si="15"/>
        <v>1</v>
      </c>
      <c r="AH135" s="18">
        <f t="shared" si="17"/>
        <v>0</v>
      </c>
      <c r="AI135" s="19" t="s">
        <v>10475</v>
      </c>
      <c r="AJ135" s="13" t="s">
        <v>10576</v>
      </c>
      <c r="AK135" s="29" t="s">
        <v>10577</v>
      </c>
      <c r="AL135" s="19" t="str">
        <f>IFERROR(VLOOKUP(tbl_ues[[#This Row],[Id_UE]],'[1]Directorio v.02'!$H$3:$U$3089,11,FALSE),"")</f>
        <v>Allpas Ortega Victor Benavides</v>
      </c>
      <c r="AM135" s="19">
        <f>IFERROR(VLOOKUP(tbl_ues[[#This Row],[Id_UE]],'[1]Directorio v.02'!$H$3:$U$3089,12,FALSE),"")</f>
        <v>0</v>
      </c>
      <c r="AN135" s="52">
        <f>IFERROR(VLOOKUP(tbl_ues[[#This Row],[Id_UE]],'[1]Directorio v.02'!$H$3:$U$3089,13,FALSE),"")</f>
        <v>990369223</v>
      </c>
      <c r="AO135" s="19" t="str">
        <f>IFERROR(VLOOKUP(tbl_ues[[#This Row],[Id_UE]],'[1]Directorio v.02'!$H$3:$U$3089,14,FALSE),"")</f>
        <v>ebivoa2000@hotmail.com</v>
      </c>
      <c r="AP135" s="21" t="e">
        <f>VLOOKUP(H135,#REF!,7,0)</f>
        <v>#REF!</v>
      </c>
      <c r="AQ135" s="9" t="e">
        <f>VLOOKUP(H135,#REF!,9,0)</f>
        <v>#REF!</v>
      </c>
      <c r="AR135" s="9" t="e">
        <f>VLOOKUP(H135,#REF!,15,0)</f>
        <v>#REF!</v>
      </c>
      <c r="AS135" s="9" t="e">
        <f>VLOOKUP(H135,#REF!,16,0)</f>
        <v>#REF!</v>
      </c>
      <c r="AT135" s="9" t="e">
        <f>VLOOKUP(H135,#REF!,17,0)</f>
        <v>#REF!</v>
      </c>
      <c r="AU135" s="9" t="e">
        <f>VLOOKUP(H135,#REF!,18,0)</f>
        <v>#REF!</v>
      </c>
      <c r="AV135" s="9" t="e">
        <f>VLOOKUP(H135,#REF!,19,0)</f>
        <v>#REF!</v>
      </c>
      <c r="AW135" s="9" t="e">
        <f>VLOOKUP(H135,#REF!,20,0)</f>
        <v>#REF!</v>
      </c>
      <c r="AX135" s="9" t="e">
        <f>VLOOKUP(H135,#REF!,22,0)</f>
        <v>#REF!</v>
      </c>
      <c r="AY135" s="9" t="e">
        <f>VLOOKUP(H135,#REF!,23,0)</f>
        <v>#REF!</v>
      </c>
      <c r="AZ135" s="9" t="e">
        <f>VLOOKUP(H135,#REF!,24,0)</f>
        <v>#REF!</v>
      </c>
      <c r="BA135" s="9" t="e">
        <f>VLOOKUP(H135,#REF!,25,0)</f>
        <v>#REF!</v>
      </c>
      <c r="BB135" s="9" t="e">
        <f>VLOOKUP(H135,#REF!,26,0)</f>
        <v>#REF!</v>
      </c>
      <c r="BC135" s="9" t="e">
        <f>VLOOKUP(H135,#REF!,27,0)</f>
        <v>#REF!</v>
      </c>
      <c r="BD135" s="9" t="e">
        <f>VLOOKUP(H135,#REF!,29,0)</f>
        <v>#REF!</v>
      </c>
      <c r="BE135" s="9" t="e">
        <f>VLOOKUP(H135,#REF!,30,0)</f>
        <v>#REF!</v>
      </c>
      <c r="BF135" s="9" t="e">
        <f>VLOOKUP(H135,#REF!,31,0)</f>
        <v>#REF!</v>
      </c>
      <c r="BG135" s="9" t="e">
        <f>VLOOKUP(H135,#REF!,32,0)</f>
        <v>#REF!</v>
      </c>
      <c r="BH135" s="9" t="e">
        <f>VLOOKUP(H135,#REF!,33,0)</f>
        <v>#REF!</v>
      </c>
      <c r="BI135" s="9" t="e">
        <f>VLOOKUP(H135,#REF!,34,0)</f>
        <v>#REF!</v>
      </c>
      <c r="BJ135" s="9" t="e">
        <f>VLOOKUP(H135,#REF!,36,0)</f>
        <v>#REF!</v>
      </c>
      <c r="BK135" s="9" t="e">
        <f>VLOOKUP(H135,#REF!,37,0)</f>
        <v>#REF!</v>
      </c>
      <c r="BL135" s="22" t="e">
        <f>VLOOKUP(H135,#REF!,44,0)</f>
        <v>#REF!</v>
      </c>
      <c r="BM135" s="22" t="e">
        <f>VLOOKUP(H135,#REF!,45,0)</f>
        <v>#REF!</v>
      </c>
      <c r="BN135" s="22" t="e">
        <f>VLOOKUP(H135,#REF!,46,0)</f>
        <v>#REF!</v>
      </c>
      <c r="BO135" s="22" t="e">
        <f>VLOOKUP(H135,#REF!,47,0)</f>
        <v>#REF!</v>
      </c>
      <c r="BP135" s="22" t="e">
        <f>VLOOKUP(H135,#REF!,48,0)</f>
        <v>#REF!</v>
      </c>
      <c r="BQ135" s="9"/>
      <c r="BR135" s="9"/>
      <c r="BS135" s="9"/>
    </row>
    <row r="136" spans="1:71" ht="14.5" x14ac:dyDescent="0.35">
      <c r="A136" s="16" t="s">
        <v>10556</v>
      </c>
      <c r="B136" s="16" t="s">
        <v>10556</v>
      </c>
      <c r="C136" s="16" t="s">
        <v>10557</v>
      </c>
      <c r="D136" s="7" t="s">
        <v>1921</v>
      </c>
      <c r="E136" s="4" t="s">
        <v>150</v>
      </c>
      <c r="F136" s="4">
        <v>301838</v>
      </c>
      <c r="G136" s="4" t="s">
        <v>1317</v>
      </c>
      <c r="H136" s="53">
        <v>301838</v>
      </c>
      <c r="I136" s="4" t="s">
        <v>1317</v>
      </c>
      <c r="J136" s="7">
        <v>23</v>
      </c>
      <c r="K136" s="4" t="s">
        <v>113</v>
      </c>
      <c r="L136" s="4">
        <v>1</v>
      </c>
      <c r="M136" s="4" t="s">
        <v>113</v>
      </c>
      <c r="N136" s="4">
        <v>10</v>
      </c>
      <c r="O136" s="4" t="s">
        <v>10590</v>
      </c>
      <c r="P136" s="26" t="s">
        <v>10558</v>
      </c>
      <c r="Q136" s="8" t="s">
        <v>10474</v>
      </c>
      <c r="R136" s="9" t="s">
        <v>10474</v>
      </c>
      <c r="S136" s="17"/>
      <c r="T136" s="17" t="s">
        <v>10474</v>
      </c>
      <c r="U136" s="9"/>
      <c r="V136" s="18"/>
      <c r="W136" s="18">
        <f>IFERROR(VLOOKUP(H136,'IT PEI'!$X$2:$X$5647,1,0),"...")</f>
        <v>301838</v>
      </c>
      <c r="X136" s="19" t="str">
        <f>_xlfn.XLOOKUP(H136,'IT PEI'!X$2:X$5647,'IT PEI'!E$2:E$5647,"...",2,-1)</f>
        <v>2024-2027</v>
      </c>
      <c r="Y136" s="19" t="str">
        <f>_xlfn.XLOOKUP(H136,'IT PEI'!X$2:X$5647,'IT PEI'!G$2:G$5647,"...",2,-1)</f>
        <v>FORMULADO</v>
      </c>
      <c r="Z136" s="19" t="str">
        <f>_xlfn.XLOOKUP(H136,'IT PEI'!X$2:X$5647,'IT PEI'!F$2:F$5647,"...",2,-1)</f>
        <v>NO</v>
      </c>
      <c r="AA136" s="19" t="str">
        <f>_xlfn.XLOOKUP(H136,'IT PEI'!X$2:X$5647,'IT PEI'!H$2:H$5647,"...",2,-1)</f>
        <v>EMITIDO</v>
      </c>
      <c r="AB136" s="19" t="str">
        <f>_xlfn.XLOOKUP(H136,'IT PEI'!X$2:X$5647,'IT PEI'!O$2:O$5647,"...",2,-1)</f>
        <v>2023-0003112</v>
      </c>
      <c r="AC136" s="20">
        <f>_xlfn.XLOOKUP(H136,'IT PEI'!X$2:X$5647,'IT PEI'!P$2:P$5647,"...",2,-1)</f>
        <v>45265</v>
      </c>
      <c r="AD136" s="19" t="str">
        <f>_xlfn.XLOOKUP(H136,'IT PEI'!X$2:X$5647,'IT PEI'!Q$2:Q$5647,"...",2,-1)</f>
        <v>000339-2023-CEPLAN-DNCPPEI</v>
      </c>
      <c r="AE136" s="19" t="str">
        <f t="shared" si="14"/>
        <v>No</v>
      </c>
      <c r="AF136" s="18">
        <f t="shared" si="16"/>
        <v>0</v>
      </c>
      <c r="AG136" s="18">
        <f t="shared" si="15"/>
        <v>1</v>
      </c>
      <c r="AH136" s="18">
        <f t="shared" si="17"/>
        <v>0</v>
      </c>
      <c r="AI136" s="19" t="s">
        <v>10475</v>
      </c>
      <c r="AJ136" s="13" t="s">
        <v>10480</v>
      </c>
      <c r="AK136" s="19" t="s">
        <v>10481</v>
      </c>
      <c r="AL136" s="19" t="str">
        <f>IFERROR(VLOOKUP(tbl_ues[[#This Row],[Id_UE]],'[1]Directorio v.02'!$H$3:$U$3089,11,FALSE),"")</f>
        <v>Dora Limachi Ayna</v>
      </c>
      <c r="AM136" s="19">
        <f>IFERROR(VLOOKUP(tbl_ues[[#This Row],[Id_UE]],'[1]Directorio v.02'!$H$3:$U$3089,12,FALSE),"")</f>
        <v>0</v>
      </c>
      <c r="AN136" s="52">
        <f>IFERROR(VLOOKUP(tbl_ues[[#This Row],[Id_UE]],'[1]Directorio v.02'!$H$3:$U$3089,13,FALSE),"")</f>
        <v>972334015</v>
      </c>
      <c r="AO136" s="19" t="str">
        <f>IFERROR(VLOOKUP(tbl_ues[[#This Row],[Id_UE]],'[1]Directorio v.02'!$H$3:$U$3089,14,FALSE),"")</f>
        <v>dlimachia@gmail.com</v>
      </c>
      <c r="AP136" s="21" t="e">
        <f>VLOOKUP(H136,#REF!,7,0)</f>
        <v>#REF!</v>
      </c>
      <c r="AQ136" s="9" t="e">
        <f>VLOOKUP(H136,#REF!,9,0)</f>
        <v>#REF!</v>
      </c>
      <c r="AR136" s="9" t="e">
        <f>VLOOKUP(H136,#REF!,15,0)</f>
        <v>#REF!</v>
      </c>
      <c r="AS136" s="9" t="e">
        <f>VLOOKUP(H136,#REF!,16,0)</f>
        <v>#REF!</v>
      </c>
      <c r="AT136" s="9" t="e">
        <f>VLOOKUP(H136,#REF!,17,0)</f>
        <v>#REF!</v>
      </c>
      <c r="AU136" s="9" t="e">
        <f>VLOOKUP(H136,#REF!,18,0)</f>
        <v>#REF!</v>
      </c>
      <c r="AV136" s="9" t="e">
        <f>VLOOKUP(H136,#REF!,19,0)</f>
        <v>#REF!</v>
      </c>
      <c r="AW136" s="9" t="e">
        <f>VLOOKUP(H136,#REF!,20,0)</f>
        <v>#REF!</v>
      </c>
      <c r="AX136" s="9" t="e">
        <f>VLOOKUP(H136,#REF!,22,0)</f>
        <v>#REF!</v>
      </c>
      <c r="AY136" s="9" t="e">
        <f>VLOOKUP(H136,#REF!,23,0)</f>
        <v>#REF!</v>
      </c>
      <c r="AZ136" s="9" t="e">
        <f>VLOOKUP(H136,#REF!,24,0)</f>
        <v>#REF!</v>
      </c>
      <c r="BA136" s="9" t="e">
        <f>VLOOKUP(H136,#REF!,25,0)</f>
        <v>#REF!</v>
      </c>
      <c r="BB136" s="9" t="e">
        <f>VLOOKUP(H136,#REF!,26,0)</f>
        <v>#REF!</v>
      </c>
      <c r="BC136" s="9" t="e">
        <f>VLOOKUP(H136,#REF!,27,0)</f>
        <v>#REF!</v>
      </c>
      <c r="BD136" s="9" t="e">
        <f>VLOOKUP(H136,#REF!,29,0)</f>
        <v>#REF!</v>
      </c>
      <c r="BE136" s="9" t="e">
        <f>VLOOKUP(H136,#REF!,30,0)</f>
        <v>#REF!</v>
      </c>
      <c r="BF136" s="9" t="e">
        <f>VLOOKUP(H136,#REF!,31,0)</f>
        <v>#REF!</v>
      </c>
      <c r="BG136" s="9" t="e">
        <f>VLOOKUP(H136,#REF!,32,0)</f>
        <v>#REF!</v>
      </c>
      <c r="BH136" s="9" t="e">
        <f>VLOOKUP(H136,#REF!,33,0)</f>
        <v>#REF!</v>
      </c>
      <c r="BI136" s="9" t="e">
        <f>VLOOKUP(H136,#REF!,34,0)</f>
        <v>#REF!</v>
      </c>
      <c r="BJ136" s="9" t="e">
        <f>VLOOKUP(H136,#REF!,36,0)</f>
        <v>#REF!</v>
      </c>
      <c r="BK136" s="9" t="e">
        <f>VLOOKUP(H136,#REF!,37,0)</f>
        <v>#REF!</v>
      </c>
      <c r="BL136" s="22" t="e">
        <f>VLOOKUP(H136,#REF!,44,0)</f>
        <v>#REF!</v>
      </c>
      <c r="BM136" s="22" t="e">
        <f>VLOOKUP(H136,#REF!,45,0)</f>
        <v>#REF!</v>
      </c>
      <c r="BN136" s="22" t="e">
        <f>VLOOKUP(H136,#REF!,46,0)</f>
        <v>#REF!</v>
      </c>
      <c r="BO136" s="22" t="e">
        <f>VLOOKUP(H136,#REF!,47,0)</f>
        <v>#REF!</v>
      </c>
      <c r="BP136" s="22" t="e">
        <f>VLOOKUP(H136,#REF!,48,0)</f>
        <v>#REF!</v>
      </c>
      <c r="BQ136" s="9"/>
      <c r="BR136" s="9"/>
      <c r="BS136" s="9"/>
    </row>
    <row r="137" spans="1:71" ht="14.5" x14ac:dyDescent="0.35">
      <c r="A137" s="16" t="s">
        <v>10556</v>
      </c>
      <c r="B137" s="16" t="s">
        <v>10556</v>
      </c>
      <c r="C137" s="16" t="s">
        <v>10557</v>
      </c>
      <c r="D137" s="7" t="s">
        <v>1921</v>
      </c>
      <c r="E137" s="4" t="s">
        <v>150</v>
      </c>
      <c r="F137" s="4">
        <v>301837</v>
      </c>
      <c r="G137" s="4" t="s">
        <v>3290</v>
      </c>
      <c r="H137" s="53">
        <v>301837</v>
      </c>
      <c r="I137" s="4" t="s">
        <v>3290</v>
      </c>
      <c r="J137" s="7" t="s">
        <v>10535</v>
      </c>
      <c r="K137" s="4" t="s">
        <v>77</v>
      </c>
      <c r="L137" s="4">
        <v>4</v>
      </c>
      <c r="M137" s="4" t="s">
        <v>770</v>
      </c>
      <c r="N137" s="4">
        <v>8</v>
      </c>
      <c r="O137" s="4" t="s">
        <v>3291</v>
      </c>
      <c r="P137" s="26" t="s">
        <v>10561</v>
      </c>
      <c r="Q137" s="8" t="s">
        <v>10474</v>
      </c>
      <c r="R137" s="9" t="s">
        <v>10474</v>
      </c>
      <c r="S137" s="17"/>
      <c r="T137" s="17" t="s">
        <v>10474</v>
      </c>
      <c r="U137" s="9"/>
      <c r="V137" s="18" t="s">
        <v>10562</v>
      </c>
      <c r="W137" s="18">
        <f>IFERROR(VLOOKUP(H137,'IT PEI'!$X$2:$X$5647,1,0),"...")</f>
        <v>301837</v>
      </c>
      <c r="X137" s="19" t="str">
        <f>_xlfn.XLOOKUP(H137,'IT PEI'!X$2:X$5647,'IT PEI'!E$2:E$5647,"...",2,-1)</f>
        <v>2026-2030</v>
      </c>
      <c r="Y137" s="19" t="str">
        <f>_xlfn.XLOOKUP(H137,'IT PEI'!X$2:X$5647,'IT PEI'!G$2:G$5647,"...",2,-1)</f>
        <v>FORMULADO</v>
      </c>
      <c r="Z137" s="19" t="str">
        <f>_xlfn.XLOOKUP(H137,'IT PEI'!X$2:X$5647,'IT PEI'!F$2:F$5647,"...",2,-1)</f>
        <v>SI</v>
      </c>
      <c r="AA137" s="19" t="str">
        <f>_xlfn.XLOOKUP(H137,'IT PEI'!X$2:X$5647,'IT PEI'!H$2:H$5647,"...",2,-1)</f>
        <v>EMITIDO</v>
      </c>
      <c r="AB137" s="19" t="str">
        <f>_xlfn.XLOOKUP(H137,'IT PEI'!X$2:X$5647,'IT PEI'!O$2:O$5647,"...",2,-1)</f>
        <v>2026-0000274</v>
      </c>
      <c r="AC137" s="20">
        <f>_xlfn.XLOOKUP(H137,'IT PEI'!X$2:X$5647,'IT PEI'!P$2:P$5647,"...",2,-1)</f>
        <v>46048</v>
      </c>
      <c r="AD137" s="19" t="str">
        <f>_xlfn.XLOOKUP(H137,'IT PEI'!X$2:X$5647,'IT PEI'!Q$2:Q$5647,"...",2,-1)</f>
        <v>000027-2026-CEPLAN-DNCPPEI</v>
      </c>
      <c r="AE137" s="19" t="str">
        <f t="shared" si="14"/>
        <v>SI</v>
      </c>
      <c r="AF137" s="18">
        <f t="shared" si="16"/>
        <v>1</v>
      </c>
      <c r="AG137" s="18">
        <f t="shared" si="15"/>
        <v>0</v>
      </c>
      <c r="AH137" s="18">
        <f t="shared" si="17"/>
        <v>0</v>
      </c>
      <c r="AI137" s="19" t="s">
        <v>10475</v>
      </c>
      <c r="AJ137" s="13" t="s">
        <v>10570</v>
      </c>
      <c r="AK137" s="29" t="s">
        <v>10571</v>
      </c>
      <c r="AL137" s="19" t="str">
        <f>IFERROR(VLOOKUP(tbl_ues[[#This Row],[Id_UE]],'[1]Directorio v.02'!$H$3:$U$3089,11,FALSE),"")</f>
        <v>Wilber Lopez Misarayme</v>
      </c>
      <c r="AM137" s="19" t="str">
        <f>IFERROR(VLOOKUP(tbl_ues[[#This Row],[Id_UE]],'[1]Directorio v.02'!$H$3:$U$3089,12,FALSE),"")</f>
        <v>Responsable de planeamiento</v>
      </c>
      <c r="AN137" s="52">
        <f>IFERROR(VLOOKUP(tbl_ues[[#This Row],[Id_UE]],'[1]Directorio v.02'!$H$3:$U$3089,13,FALSE),"")</f>
        <v>934559989</v>
      </c>
      <c r="AO137" s="19" t="str">
        <f>IFERROR(VLOOKUP(tbl_ues[[#This Row],[Id_UE]],'[1]Directorio v.02'!$H$3:$U$3089,14,FALSE),"")</f>
        <v>wil_lopez16@hotmail.com</v>
      </c>
      <c r="AP137" s="21" t="e">
        <f>VLOOKUP(H137,#REF!,7,0)</f>
        <v>#REF!</v>
      </c>
      <c r="AQ137" s="9" t="e">
        <f>VLOOKUP(H137,#REF!,9,0)</f>
        <v>#REF!</v>
      </c>
      <c r="AR137" s="9" t="e">
        <f>VLOOKUP(H137,#REF!,15,0)</f>
        <v>#REF!</v>
      </c>
      <c r="AS137" s="9" t="e">
        <f>VLOOKUP(H137,#REF!,16,0)</f>
        <v>#REF!</v>
      </c>
      <c r="AT137" s="9" t="e">
        <f>VLOOKUP(H137,#REF!,17,0)</f>
        <v>#REF!</v>
      </c>
      <c r="AU137" s="9" t="e">
        <f>VLOOKUP(H137,#REF!,18,0)</f>
        <v>#REF!</v>
      </c>
      <c r="AV137" s="9" t="e">
        <f>VLOOKUP(H137,#REF!,19,0)</f>
        <v>#REF!</v>
      </c>
      <c r="AW137" s="9" t="e">
        <f>VLOOKUP(H137,#REF!,20,0)</f>
        <v>#REF!</v>
      </c>
      <c r="AX137" s="9" t="e">
        <f>VLOOKUP(H137,#REF!,22,0)</f>
        <v>#REF!</v>
      </c>
      <c r="AY137" s="9" t="e">
        <f>VLOOKUP(H137,#REF!,23,0)</f>
        <v>#REF!</v>
      </c>
      <c r="AZ137" s="9" t="e">
        <f>VLOOKUP(H137,#REF!,24,0)</f>
        <v>#REF!</v>
      </c>
      <c r="BA137" s="9" t="e">
        <f>VLOOKUP(H137,#REF!,25,0)</f>
        <v>#REF!</v>
      </c>
      <c r="BB137" s="9" t="e">
        <f>VLOOKUP(H137,#REF!,26,0)</f>
        <v>#REF!</v>
      </c>
      <c r="BC137" s="9" t="e">
        <f>VLOOKUP(H137,#REF!,27,0)</f>
        <v>#REF!</v>
      </c>
      <c r="BD137" s="9" t="e">
        <f>VLOOKUP(H137,#REF!,29,0)</f>
        <v>#REF!</v>
      </c>
      <c r="BE137" s="9" t="e">
        <f>VLOOKUP(H137,#REF!,30,0)</f>
        <v>#REF!</v>
      </c>
      <c r="BF137" s="9" t="e">
        <f>VLOOKUP(H137,#REF!,31,0)</f>
        <v>#REF!</v>
      </c>
      <c r="BG137" s="9" t="e">
        <f>VLOOKUP(H137,#REF!,32,0)</f>
        <v>#REF!</v>
      </c>
      <c r="BH137" s="9" t="e">
        <f>VLOOKUP(H137,#REF!,33,0)</f>
        <v>#REF!</v>
      </c>
      <c r="BI137" s="9" t="e">
        <f>VLOOKUP(H137,#REF!,34,0)</f>
        <v>#REF!</v>
      </c>
      <c r="BJ137" s="9" t="e">
        <f>VLOOKUP(H137,#REF!,36,0)</f>
        <v>#REF!</v>
      </c>
      <c r="BK137" s="9" t="e">
        <f>VLOOKUP(H137,#REF!,37,0)</f>
        <v>#REF!</v>
      </c>
      <c r="BL137" s="22" t="e">
        <f>VLOOKUP(H137,#REF!,44,0)</f>
        <v>#REF!</v>
      </c>
      <c r="BM137" s="22" t="e">
        <f>VLOOKUP(H137,#REF!,45,0)</f>
        <v>#REF!</v>
      </c>
      <c r="BN137" s="22" t="e">
        <f>VLOOKUP(H137,#REF!,46,0)</f>
        <v>#REF!</v>
      </c>
      <c r="BO137" s="22" t="e">
        <f>VLOOKUP(H137,#REF!,47,0)</f>
        <v>#REF!</v>
      </c>
      <c r="BP137" s="22" t="e">
        <f>VLOOKUP(H137,#REF!,48,0)</f>
        <v>#REF!</v>
      </c>
      <c r="BQ137" s="9"/>
      <c r="BR137" s="9"/>
      <c r="BS137" s="9"/>
    </row>
    <row r="138" spans="1:71" ht="14.5" x14ac:dyDescent="0.35">
      <c r="A138" s="16" t="s">
        <v>10556</v>
      </c>
      <c r="B138" s="16" t="s">
        <v>10556</v>
      </c>
      <c r="C138" s="16" t="s">
        <v>10557</v>
      </c>
      <c r="D138" s="7" t="s">
        <v>1921</v>
      </c>
      <c r="E138" s="4" t="s">
        <v>150</v>
      </c>
      <c r="F138" s="4">
        <v>301836</v>
      </c>
      <c r="G138" s="4" t="s">
        <v>6207</v>
      </c>
      <c r="H138" s="53">
        <v>301836</v>
      </c>
      <c r="I138" s="4" t="s">
        <v>6207</v>
      </c>
      <c r="J138" s="7">
        <v>17</v>
      </c>
      <c r="K138" s="4" t="s">
        <v>319</v>
      </c>
      <c r="L138" s="4">
        <v>2</v>
      </c>
      <c r="M138" s="4" t="s">
        <v>4647</v>
      </c>
      <c r="N138" s="4">
        <v>4</v>
      </c>
      <c r="O138" s="4" t="s">
        <v>6208</v>
      </c>
      <c r="P138" s="26" t="s">
        <v>10196</v>
      </c>
      <c r="Q138" s="8" t="s">
        <v>10474</v>
      </c>
      <c r="R138" s="9" t="s">
        <v>10474</v>
      </c>
      <c r="S138" s="17"/>
      <c r="T138" s="17" t="s">
        <v>10474</v>
      </c>
      <c r="U138" s="9"/>
      <c r="V138" s="18"/>
      <c r="W138" s="18">
        <f>IFERROR(VLOOKUP(H138,'IT PEI'!$X$2:$X$5647,1,0),"...")</f>
        <v>301836</v>
      </c>
      <c r="X138" s="19" t="str">
        <f>_xlfn.XLOOKUP(H138,'IT PEI'!X$2:X$5647,'IT PEI'!E$2:E$5647,"...",2,-1)</f>
        <v>2026-2030</v>
      </c>
      <c r="Y138" s="19" t="str">
        <f>_xlfn.XLOOKUP(H138,'IT PEI'!X$2:X$5647,'IT PEI'!G$2:G$5647,"...",2,-1)</f>
        <v>FORMULADO</v>
      </c>
      <c r="Z138" s="19" t="str">
        <f>_xlfn.XLOOKUP(H138,'IT PEI'!X$2:X$5647,'IT PEI'!F$2:F$5647,"...",2,-1)</f>
        <v>SI</v>
      </c>
      <c r="AA138" s="19" t="str">
        <f>_xlfn.XLOOKUP(H138,'IT PEI'!X$2:X$5647,'IT PEI'!H$2:H$5647,"...",2,-1)</f>
        <v>EMITIDO</v>
      </c>
      <c r="AB138" s="19" t="str">
        <f>_xlfn.XLOOKUP(H138,'IT PEI'!X$2:X$5647,'IT PEI'!O$2:O$5647,"...",2,-1)</f>
        <v>2025-0002915</v>
      </c>
      <c r="AC138" s="20">
        <f>_xlfn.XLOOKUP(H138,'IT PEI'!X$2:X$5647,'IT PEI'!P$2:P$5647,"...",2,-1)</f>
        <v>45903</v>
      </c>
      <c r="AD138" s="19" t="str">
        <f>_xlfn.XLOOKUP(H138,'IT PEI'!X$2:X$5647,'IT PEI'!Q$2:Q$5647,"...",2,-1)</f>
        <v>000314-2025-CEPLAN-DNCPPEI</v>
      </c>
      <c r="AE138" s="19" t="str">
        <f t="shared" si="14"/>
        <v>SI</v>
      </c>
      <c r="AF138" s="18">
        <f t="shared" si="16"/>
        <v>1</v>
      </c>
      <c r="AG138" s="18">
        <f t="shared" si="15"/>
        <v>0</v>
      </c>
      <c r="AH138" s="18">
        <f t="shared" si="17"/>
        <v>0</v>
      </c>
      <c r="AI138" s="19" t="s">
        <v>10475</v>
      </c>
      <c r="AJ138" s="13" t="s">
        <v>10498</v>
      </c>
      <c r="AK138" s="19" t="s">
        <v>10499</v>
      </c>
      <c r="AL138" s="19" t="str">
        <f>IFERROR(VLOOKUP(tbl_ues[[#This Row],[Id_UE]],'[1]Directorio v.02'!$H$3:$U$3089,11,FALSE),"")</f>
        <v>Mario Rene Ticona Panduro</v>
      </c>
      <c r="AM138" s="19">
        <f>IFERROR(VLOOKUP(tbl_ues[[#This Row],[Id_UE]],'[1]Directorio v.02'!$H$3:$U$3089,12,FALSE),"")</f>
        <v>0</v>
      </c>
      <c r="AN138" s="52" t="str">
        <f>IFERROR(VLOOKUP(tbl_ues[[#This Row],[Id_UE]],'[1]Directorio v.02'!$H$3:$U$3089,13,FALSE),"")</f>
        <v>986 749 806</v>
      </c>
      <c r="AO138" s="19" t="str">
        <f>IFERROR(VLOOKUP(tbl_ues[[#This Row],[Id_UE]],'[1]Directorio v.02'!$H$3:$U$3089,14,FALSE),"")</f>
        <v>mariorene_ticona@hotmail.com</v>
      </c>
      <c r="AP138" s="21" t="e">
        <f>VLOOKUP(H138,#REF!,7,0)</f>
        <v>#REF!</v>
      </c>
      <c r="AQ138" s="9" t="e">
        <f>VLOOKUP(H138,#REF!,9,0)</f>
        <v>#REF!</v>
      </c>
      <c r="AR138" s="9" t="e">
        <f>VLOOKUP(H138,#REF!,15,0)</f>
        <v>#REF!</v>
      </c>
      <c r="AS138" s="9" t="e">
        <f>VLOOKUP(H138,#REF!,16,0)</f>
        <v>#REF!</v>
      </c>
      <c r="AT138" s="9" t="e">
        <f>VLOOKUP(H138,#REF!,17,0)</f>
        <v>#REF!</v>
      </c>
      <c r="AU138" s="9" t="e">
        <f>VLOOKUP(H138,#REF!,18,0)</f>
        <v>#REF!</v>
      </c>
      <c r="AV138" s="9" t="e">
        <f>VLOOKUP(H138,#REF!,19,0)</f>
        <v>#REF!</v>
      </c>
      <c r="AW138" s="9" t="e">
        <f>VLOOKUP(H138,#REF!,20,0)</f>
        <v>#REF!</v>
      </c>
      <c r="AX138" s="9" t="e">
        <f>VLOOKUP(H138,#REF!,22,0)</f>
        <v>#REF!</v>
      </c>
      <c r="AY138" s="9" t="e">
        <f>VLOOKUP(H138,#REF!,23,0)</f>
        <v>#REF!</v>
      </c>
      <c r="AZ138" s="9" t="e">
        <f>VLOOKUP(H138,#REF!,24,0)</f>
        <v>#REF!</v>
      </c>
      <c r="BA138" s="9" t="e">
        <f>VLOOKUP(H138,#REF!,25,0)</f>
        <v>#REF!</v>
      </c>
      <c r="BB138" s="9" t="e">
        <f>VLOOKUP(H138,#REF!,26,0)</f>
        <v>#REF!</v>
      </c>
      <c r="BC138" s="9" t="e">
        <f>VLOOKUP(H138,#REF!,27,0)</f>
        <v>#REF!</v>
      </c>
      <c r="BD138" s="9" t="e">
        <f>VLOOKUP(H138,#REF!,29,0)</f>
        <v>#REF!</v>
      </c>
      <c r="BE138" s="9" t="e">
        <f>VLOOKUP(H138,#REF!,30,0)</f>
        <v>#REF!</v>
      </c>
      <c r="BF138" s="9" t="e">
        <f>VLOOKUP(H138,#REF!,31,0)</f>
        <v>#REF!</v>
      </c>
      <c r="BG138" s="9" t="e">
        <f>VLOOKUP(H138,#REF!,32,0)</f>
        <v>#REF!</v>
      </c>
      <c r="BH138" s="9" t="e">
        <f>VLOOKUP(H138,#REF!,33,0)</f>
        <v>#REF!</v>
      </c>
      <c r="BI138" s="9" t="e">
        <f>VLOOKUP(H138,#REF!,34,0)</f>
        <v>#REF!</v>
      </c>
      <c r="BJ138" s="9" t="e">
        <f>VLOOKUP(H138,#REF!,36,0)</f>
        <v>#REF!</v>
      </c>
      <c r="BK138" s="9" t="e">
        <f>VLOOKUP(H138,#REF!,37,0)</f>
        <v>#REF!</v>
      </c>
      <c r="BL138" s="22" t="e">
        <f>VLOOKUP(H138,#REF!,44,0)</f>
        <v>#REF!</v>
      </c>
      <c r="BM138" s="22" t="e">
        <f>VLOOKUP(H138,#REF!,45,0)</f>
        <v>#REF!</v>
      </c>
      <c r="BN138" s="22" t="e">
        <f>VLOOKUP(H138,#REF!,46,0)</f>
        <v>#REF!</v>
      </c>
      <c r="BO138" s="22" t="e">
        <f>VLOOKUP(H138,#REF!,47,0)</f>
        <v>#REF!</v>
      </c>
      <c r="BP138" s="22" t="e">
        <f>VLOOKUP(H138,#REF!,48,0)</f>
        <v>#REF!</v>
      </c>
      <c r="BQ138" s="9"/>
      <c r="BR138" s="9"/>
      <c r="BS138" s="9"/>
    </row>
    <row r="139" spans="1:71" ht="14.5" x14ac:dyDescent="0.35">
      <c r="A139" s="16" t="s">
        <v>10556</v>
      </c>
      <c r="B139" s="16" t="s">
        <v>10556</v>
      </c>
      <c r="C139" s="16" t="s">
        <v>10557</v>
      </c>
      <c r="D139" s="7" t="s">
        <v>1921</v>
      </c>
      <c r="E139" s="4" t="s">
        <v>150</v>
      </c>
      <c r="F139" s="4">
        <v>301835</v>
      </c>
      <c r="G139" s="4" t="s">
        <v>2330</v>
      </c>
      <c r="H139" s="53">
        <v>301835</v>
      </c>
      <c r="I139" s="4" t="s">
        <v>2330</v>
      </c>
      <c r="J139" s="7">
        <v>10</v>
      </c>
      <c r="K139" s="4" t="s">
        <v>256</v>
      </c>
      <c r="L139" s="4">
        <v>1</v>
      </c>
      <c r="M139" s="4" t="s">
        <v>256</v>
      </c>
      <c r="N139" s="4">
        <v>11</v>
      </c>
      <c r="O139" s="4" t="s">
        <v>2331</v>
      </c>
      <c r="P139" s="26" t="s">
        <v>9774</v>
      </c>
      <c r="Q139" s="8" t="s">
        <v>10474</v>
      </c>
      <c r="R139" s="9" t="s">
        <v>10474</v>
      </c>
      <c r="S139" s="17"/>
      <c r="T139" s="17" t="s">
        <v>10474</v>
      </c>
      <c r="U139" s="9"/>
      <c r="V139" s="18"/>
      <c r="W139" s="18">
        <f>IFERROR(VLOOKUP(H139,'IT PEI'!$X$2:$X$5647,1,0),"...")</f>
        <v>301835</v>
      </c>
      <c r="X139" s="19" t="str">
        <f>_xlfn.XLOOKUP(H139,'IT PEI'!X$2:X$5647,'IT PEI'!E$2:E$5647,"...",2,-1)</f>
        <v>2027-2031</v>
      </c>
      <c r="Y139" s="19" t="str">
        <f>_xlfn.XLOOKUP(H139,'IT PEI'!X$2:X$5647,'IT PEI'!G$2:G$5647,"...",2,-1)</f>
        <v>FORMULADO</v>
      </c>
      <c r="Z139" s="19" t="str">
        <f>_xlfn.XLOOKUP(H139,'IT PEI'!X$2:X$5647,'IT PEI'!F$2:F$5647,"...",2,-1)</f>
        <v>SI</v>
      </c>
      <c r="AA139" s="19" t="str">
        <f>_xlfn.XLOOKUP(H139,'IT PEI'!X$2:X$5647,'IT PEI'!H$2:H$5647,"...",2,-1)</f>
        <v>EN PROCESO</v>
      </c>
      <c r="AB139" s="19">
        <f>_xlfn.XLOOKUP(H139,'IT PEI'!X$2:X$5647,'IT PEI'!O$2:O$5647,"...",2,-1)</f>
        <v>0</v>
      </c>
      <c r="AC139" s="20">
        <f>_xlfn.XLOOKUP(H139,'IT PEI'!X$2:X$5647,'IT PEI'!P$2:P$5647,"...",2,-1)</f>
        <v>0</v>
      </c>
      <c r="AD139" s="19">
        <f>_xlfn.XLOOKUP(H139,'IT PEI'!X$2:X$5647,'IT PEI'!Q$2:Q$5647,"...",2,-1)</f>
        <v>0</v>
      </c>
      <c r="AE139" s="19" t="str">
        <f t="shared" si="14"/>
        <v>No</v>
      </c>
      <c r="AF139" s="18">
        <f t="shared" si="16"/>
        <v>0</v>
      </c>
      <c r="AG139" s="18">
        <f t="shared" si="15"/>
        <v>1</v>
      </c>
      <c r="AH139" s="18">
        <f t="shared" si="17"/>
        <v>0</v>
      </c>
      <c r="AI139" s="19" t="s">
        <v>10475</v>
      </c>
      <c r="AJ139" s="13" t="s">
        <v>10576</v>
      </c>
      <c r="AK139" s="29" t="s">
        <v>10577</v>
      </c>
      <c r="AL139" s="19" t="str">
        <f>IFERROR(VLOOKUP(tbl_ues[[#This Row],[Id_UE]],'[1]Directorio v.02'!$H$3:$U$3089,11,FALSE),"")</f>
        <v>Yurik Rosales Bravo</v>
      </c>
      <c r="AM139" s="19">
        <f>IFERROR(VLOOKUP(tbl_ues[[#This Row],[Id_UE]],'[1]Directorio v.02'!$H$3:$U$3089,12,FALSE),"")</f>
        <v>0</v>
      </c>
      <c r="AN139" s="52">
        <f>IFERROR(VLOOKUP(tbl_ues[[#This Row],[Id_UE]],'[1]Directorio v.02'!$H$3:$U$3089,13,FALSE),"")</f>
        <v>979505074</v>
      </c>
      <c r="AO139" s="19" t="str">
        <f>IFERROR(VLOOKUP(tbl_ues[[#This Row],[Id_UE]],'[1]Directorio v.02'!$H$3:$U$3089,14,FALSE),"")</f>
        <v>gpyp@munipillcomarca.gob.pe; planificacion@munipillcomarca.gob.pe</v>
      </c>
      <c r="AP139" s="21" t="e">
        <f>VLOOKUP(H139,#REF!,7,0)</f>
        <v>#REF!</v>
      </c>
      <c r="AQ139" s="9" t="e">
        <f>VLOOKUP(H139,#REF!,9,0)</f>
        <v>#REF!</v>
      </c>
      <c r="AR139" s="9" t="e">
        <f>VLOOKUP(H139,#REF!,15,0)</f>
        <v>#REF!</v>
      </c>
      <c r="AS139" s="9" t="e">
        <f>VLOOKUP(H139,#REF!,16,0)</f>
        <v>#REF!</v>
      </c>
      <c r="AT139" s="9" t="e">
        <f>VLOOKUP(H139,#REF!,17,0)</f>
        <v>#REF!</v>
      </c>
      <c r="AU139" s="9" t="e">
        <f>VLOOKUP(H139,#REF!,18,0)</f>
        <v>#REF!</v>
      </c>
      <c r="AV139" s="9" t="e">
        <f>VLOOKUP(H139,#REF!,19,0)</f>
        <v>#REF!</v>
      </c>
      <c r="AW139" s="9" t="e">
        <f>VLOOKUP(H139,#REF!,20,0)</f>
        <v>#REF!</v>
      </c>
      <c r="AX139" s="9" t="e">
        <f>VLOOKUP(H139,#REF!,22,0)</f>
        <v>#REF!</v>
      </c>
      <c r="AY139" s="9" t="e">
        <f>VLOOKUP(H139,#REF!,23,0)</f>
        <v>#REF!</v>
      </c>
      <c r="AZ139" s="9" t="e">
        <f>VLOOKUP(H139,#REF!,24,0)</f>
        <v>#REF!</v>
      </c>
      <c r="BA139" s="9" t="e">
        <f>VLOOKUP(H139,#REF!,25,0)</f>
        <v>#REF!</v>
      </c>
      <c r="BB139" s="9" t="e">
        <f>VLOOKUP(H139,#REF!,26,0)</f>
        <v>#REF!</v>
      </c>
      <c r="BC139" s="9" t="e">
        <f>VLOOKUP(H139,#REF!,27,0)</f>
        <v>#REF!</v>
      </c>
      <c r="BD139" s="9" t="e">
        <f>VLOOKUP(H139,#REF!,29,0)</f>
        <v>#REF!</v>
      </c>
      <c r="BE139" s="9" t="e">
        <f>VLOOKUP(H139,#REF!,30,0)</f>
        <v>#REF!</v>
      </c>
      <c r="BF139" s="9" t="e">
        <f>VLOOKUP(H139,#REF!,31,0)</f>
        <v>#REF!</v>
      </c>
      <c r="BG139" s="9" t="e">
        <f>VLOOKUP(H139,#REF!,32,0)</f>
        <v>#REF!</v>
      </c>
      <c r="BH139" s="9" t="e">
        <f>VLOOKUP(H139,#REF!,33,0)</f>
        <v>#REF!</v>
      </c>
      <c r="BI139" s="9" t="e">
        <f>VLOOKUP(H139,#REF!,34,0)</f>
        <v>#REF!</v>
      </c>
      <c r="BJ139" s="9" t="e">
        <f>VLOOKUP(H139,#REF!,36,0)</f>
        <v>#REF!</v>
      </c>
      <c r="BK139" s="9" t="e">
        <f>VLOOKUP(H139,#REF!,37,0)</f>
        <v>#REF!</v>
      </c>
      <c r="BL139" s="22" t="e">
        <f>VLOOKUP(H139,#REF!,44,0)</f>
        <v>#REF!</v>
      </c>
      <c r="BM139" s="22" t="e">
        <f>VLOOKUP(H139,#REF!,45,0)</f>
        <v>#REF!</v>
      </c>
      <c r="BN139" s="22" t="e">
        <f>VLOOKUP(H139,#REF!,46,0)</f>
        <v>#REF!</v>
      </c>
      <c r="BO139" s="22" t="e">
        <f>VLOOKUP(H139,#REF!,47,0)</f>
        <v>#REF!</v>
      </c>
      <c r="BP139" s="22" t="e">
        <f>VLOOKUP(H139,#REF!,48,0)</f>
        <v>#REF!</v>
      </c>
      <c r="BQ139" s="9"/>
      <c r="BR139" s="9"/>
      <c r="BS139" s="9"/>
    </row>
    <row r="140" spans="1:71" ht="14.5" x14ac:dyDescent="0.35">
      <c r="A140" s="16" t="s">
        <v>10556</v>
      </c>
      <c r="B140" s="16" t="s">
        <v>10556</v>
      </c>
      <c r="C140" s="16" t="s">
        <v>10557</v>
      </c>
      <c r="D140" s="7" t="s">
        <v>1921</v>
      </c>
      <c r="E140" s="4" t="s">
        <v>150</v>
      </c>
      <c r="F140" s="4">
        <v>301831</v>
      </c>
      <c r="G140" s="4" t="s">
        <v>8836</v>
      </c>
      <c r="H140" s="53">
        <v>301831</v>
      </c>
      <c r="I140" s="4" t="s">
        <v>8836</v>
      </c>
      <c r="J140" s="7" t="s">
        <v>10532</v>
      </c>
      <c r="K140" s="4" t="s">
        <v>417</v>
      </c>
      <c r="L140" s="4">
        <v>1</v>
      </c>
      <c r="M140" s="4" t="s">
        <v>417</v>
      </c>
      <c r="N140" s="4">
        <v>18</v>
      </c>
      <c r="O140" s="4" t="s">
        <v>8837</v>
      </c>
      <c r="P140" s="26" t="s">
        <v>9774</v>
      </c>
      <c r="Q140" s="8" t="s">
        <v>10474</v>
      </c>
      <c r="R140" s="9" t="s">
        <v>10474</v>
      </c>
      <c r="S140" s="17"/>
      <c r="T140" s="17" t="s">
        <v>10474</v>
      </c>
      <c r="U140" s="9"/>
      <c r="V140" s="18"/>
      <c r="W140" s="18">
        <f>IFERROR(VLOOKUP(H140,'IT PEI'!$X$2:$X$5647,1,0),"...")</f>
        <v>301831</v>
      </c>
      <c r="X140" s="19" t="str">
        <f>_xlfn.XLOOKUP(H140,'IT PEI'!X$2:X$5647,'IT PEI'!E$2:E$5647,"...",2,-1)</f>
        <v>2026-2030</v>
      </c>
      <c r="Y140" s="19" t="str">
        <f>_xlfn.XLOOKUP(H140,'IT PEI'!X$2:X$5647,'IT PEI'!G$2:G$5647,"...",2,-1)</f>
        <v>FORMULADO</v>
      </c>
      <c r="Z140" s="19" t="str">
        <f>_xlfn.XLOOKUP(H140,'IT PEI'!X$2:X$5647,'IT PEI'!F$2:F$5647,"...",2,-1)</f>
        <v>SI</v>
      </c>
      <c r="AA140" s="19" t="str">
        <f>_xlfn.XLOOKUP(H140,'IT PEI'!X$2:X$5647,'IT PEI'!H$2:H$5647,"...",2,-1)</f>
        <v>EMITIDO</v>
      </c>
      <c r="AB140" s="19" t="str">
        <f>_xlfn.XLOOKUP(H140,'IT PEI'!X$2:X$5647,'IT PEI'!O$2:O$5647,"...",2,-1)</f>
        <v>2026-0002610</v>
      </c>
      <c r="AC140" s="20">
        <f>_xlfn.XLOOKUP(H140,'IT PEI'!X$2:X$5647,'IT PEI'!P$2:P$5647,"...",2,-1)</f>
        <v>46199</v>
      </c>
      <c r="AD140" s="19" t="str">
        <f>_xlfn.XLOOKUP(H140,'IT PEI'!X$2:X$5647,'IT PEI'!Q$2:Q$5647,"...",2,-1)</f>
        <v>000437-2026-CEPLAN-DNCPPEI</v>
      </c>
      <c r="AE140" s="19" t="str">
        <f t="shared" si="14"/>
        <v>SI</v>
      </c>
      <c r="AF140" s="18">
        <f t="shared" si="16"/>
        <v>1</v>
      </c>
      <c r="AG140" s="18">
        <f t="shared" si="15"/>
        <v>0</v>
      </c>
      <c r="AH140" s="18">
        <f t="shared" si="17"/>
        <v>0</v>
      </c>
      <c r="AI140" s="19" t="s">
        <v>10475</v>
      </c>
      <c r="AJ140" s="13" t="s">
        <v>10491</v>
      </c>
      <c r="AK140" s="19" t="s">
        <v>10492</v>
      </c>
      <c r="AL140" s="19" t="str">
        <f>IFERROR(VLOOKUP(tbl_ues[[#This Row],[Id_UE]],'[1]Directorio v.02'!$H$3:$U$3089,11,FALSE),"")</f>
        <v>José Luis Jurado Quinto</v>
      </c>
      <c r="AM140" s="19">
        <f>IFERROR(VLOOKUP(tbl_ues[[#This Row],[Id_UE]],'[1]Directorio v.02'!$H$3:$U$3089,12,FALSE),"")</f>
        <v>0</v>
      </c>
      <c r="AN140" s="52">
        <f>IFERROR(VLOOKUP(tbl_ues[[#This Row],[Id_UE]],'[1]Directorio v.02'!$H$3:$U$3089,13,FALSE),"")</f>
        <v>920469317</v>
      </c>
      <c r="AO140" s="19" t="str">
        <f>IFERROR(VLOOKUP(tbl_ues[[#This Row],[Id_UE]],'[1]Directorio v.02'!$H$3:$U$3089,14,FALSE),"")</f>
        <v>jose.hvca@gmail.com</v>
      </c>
      <c r="AP140" s="21" t="e">
        <f>VLOOKUP(H140,#REF!,7,0)</f>
        <v>#REF!</v>
      </c>
      <c r="AQ140" s="9" t="e">
        <f>VLOOKUP(H140,#REF!,9,0)</f>
        <v>#REF!</v>
      </c>
      <c r="AR140" s="9" t="e">
        <f>VLOOKUP(H140,#REF!,15,0)</f>
        <v>#REF!</v>
      </c>
      <c r="AS140" s="9" t="e">
        <f>VLOOKUP(H140,#REF!,16,0)</f>
        <v>#REF!</v>
      </c>
      <c r="AT140" s="9" t="e">
        <f>VLOOKUP(H140,#REF!,17,0)</f>
        <v>#REF!</v>
      </c>
      <c r="AU140" s="9" t="e">
        <f>VLOOKUP(H140,#REF!,18,0)</f>
        <v>#REF!</v>
      </c>
      <c r="AV140" s="9" t="e">
        <f>VLOOKUP(H140,#REF!,19,0)</f>
        <v>#REF!</v>
      </c>
      <c r="AW140" s="9" t="e">
        <f>VLOOKUP(H140,#REF!,20,0)</f>
        <v>#REF!</v>
      </c>
      <c r="AX140" s="9" t="e">
        <f>VLOOKUP(H140,#REF!,22,0)</f>
        <v>#REF!</v>
      </c>
      <c r="AY140" s="9" t="e">
        <f>VLOOKUP(H140,#REF!,23,0)</f>
        <v>#REF!</v>
      </c>
      <c r="AZ140" s="9" t="e">
        <f>VLOOKUP(H140,#REF!,24,0)</f>
        <v>#REF!</v>
      </c>
      <c r="BA140" s="9" t="e">
        <f>VLOOKUP(H140,#REF!,25,0)</f>
        <v>#REF!</v>
      </c>
      <c r="BB140" s="9" t="e">
        <f>VLOOKUP(H140,#REF!,26,0)</f>
        <v>#REF!</v>
      </c>
      <c r="BC140" s="9" t="e">
        <f>VLOOKUP(H140,#REF!,27,0)</f>
        <v>#REF!</v>
      </c>
      <c r="BD140" s="9" t="e">
        <f>VLOOKUP(H140,#REF!,29,0)</f>
        <v>#REF!</v>
      </c>
      <c r="BE140" s="9" t="e">
        <f>VLOOKUP(H140,#REF!,30,0)</f>
        <v>#REF!</v>
      </c>
      <c r="BF140" s="9" t="e">
        <f>VLOOKUP(H140,#REF!,31,0)</f>
        <v>#REF!</v>
      </c>
      <c r="BG140" s="9" t="e">
        <f>VLOOKUP(H140,#REF!,32,0)</f>
        <v>#REF!</v>
      </c>
      <c r="BH140" s="9" t="e">
        <f>VLOOKUP(H140,#REF!,33,0)</f>
        <v>#REF!</v>
      </c>
      <c r="BI140" s="9" t="e">
        <f>VLOOKUP(H140,#REF!,34,0)</f>
        <v>#REF!</v>
      </c>
      <c r="BJ140" s="9" t="e">
        <f>VLOOKUP(H140,#REF!,36,0)</f>
        <v>#REF!</v>
      </c>
      <c r="BK140" s="9" t="e">
        <f>VLOOKUP(H140,#REF!,37,0)</f>
        <v>#REF!</v>
      </c>
      <c r="BL140" s="22" t="e">
        <f>VLOOKUP(H140,#REF!,44,0)</f>
        <v>#REF!</v>
      </c>
      <c r="BM140" s="22" t="e">
        <f>VLOOKUP(H140,#REF!,45,0)</f>
        <v>#REF!</v>
      </c>
      <c r="BN140" s="22" t="e">
        <f>VLOOKUP(H140,#REF!,46,0)</f>
        <v>#REF!</v>
      </c>
      <c r="BO140" s="22" t="e">
        <f>VLOOKUP(H140,#REF!,47,0)</f>
        <v>#REF!</v>
      </c>
      <c r="BP140" s="22" t="e">
        <f>VLOOKUP(H140,#REF!,48,0)</f>
        <v>#REF!</v>
      </c>
      <c r="BQ140" s="9"/>
      <c r="BR140" s="9"/>
      <c r="BS140" s="9"/>
    </row>
    <row r="141" spans="1:71" ht="14.5" x14ac:dyDescent="0.35">
      <c r="A141" s="16" t="s">
        <v>10556</v>
      </c>
      <c r="B141" s="16" t="s">
        <v>10556</v>
      </c>
      <c r="C141" s="16" t="s">
        <v>10557</v>
      </c>
      <c r="D141" s="7" t="s">
        <v>1921</v>
      </c>
      <c r="E141" s="4" t="s">
        <v>150</v>
      </c>
      <c r="F141" s="4">
        <v>301830</v>
      </c>
      <c r="G141" s="4" t="s">
        <v>1984</v>
      </c>
      <c r="H141" s="53">
        <v>301830</v>
      </c>
      <c r="I141" s="4" t="s">
        <v>1984</v>
      </c>
      <c r="J141" s="7" t="s">
        <v>10535</v>
      </c>
      <c r="K141" s="4" t="s">
        <v>77</v>
      </c>
      <c r="L141" s="4">
        <v>1</v>
      </c>
      <c r="M141" s="4" t="s">
        <v>78</v>
      </c>
      <c r="N141" s="4">
        <v>15</v>
      </c>
      <c r="O141" s="4" t="s">
        <v>1985</v>
      </c>
      <c r="P141" s="26" t="s">
        <v>9774</v>
      </c>
      <c r="Q141" s="8" t="s">
        <v>10474</v>
      </c>
      <c r="R141" s="9" t="s">
        <v>10474</v>
      </c>
      <c r="S141" s="17"/>
      <c r="T141" s="17" t="s">
        <v>10474</v>
      </c>
      <c r="U141" s="9"/>
      <c r="V141" s="18"/>
      <c r="W141" s="18">
        <f>IFERROR(VLOOKUP(H141,'IT PEI'!$X$2:$X$5647,1,0),"...")</f>
        <v>301830</v>
      </c>
      <c r="X141" s="19" t="str">
        <f>_xlfn.XLOOKUP(H141,'IT PEI'!X$2:X$5647,'IT PEI'!E$2:E$5647,"...",2,-1)</f>
        <v>2025-2030</v>
      </c>
      <c r="Y141" s="19" t="str">
        <f>_xlfn.XLOOKUP(H141,'IT PEI'!X$2:X$5647,'IT PEI'!G$2:G$5647,"...",2,-1)</f>
        <v>FORMULADO</v>
      </c>
      <c r="Z141" s="19" t="str">
        <f>_xlfn.XLOOKUP(H141,'IT PEI'!X$2:X$5647,'IT PEI'!F$2:F$5647,"...",2,-1)</f>
        <v>SI</v>
      </c>
      <c r="AA141" s="19" t="str">
        <f>_xlfn.XLOOKUP(H141,'IT PEI'!X$2:X$5647,'IT PEI'!H$2:H$5647,"...",2,-1)</f>
        <v>EN PROCESO</v>
      </c>
      <c r="AB141" s="19">
        <f>_xlfn.XLOOKUP(H141,'IT PEI'!X$2:X$5647,'IT PEI'!O$2:O$5647,"...",2,-1)</f>
        <v>0</v>
      </c>
      <c r="AC141" s="20">
        <f>_xlfn.XLOOKUP(H141,'IT PEI'!X$2:X$5647,'IT PEI'!P$2:P$5647,"...",2,-1)</f>
        <v>0</v>
      </c>
      <c r="AD141" s="19">
        <f>_xlfn.XLOOKUP(H141,'IT PEI'!X$2:X$5647,'IT PEI'!Q$2:Q$5647,"...",2,-1)</f>
        <v>0</v>
      </c>
      <c r="AE141" s="19" t="str">
        <f t="shared" si="14"/>
        <v>SI</v>
      </c>
      <c r="AF141" s="18">
        <f t="shared" si="16"/>
        <v>1</v>
      </c>
      <c r="AG141" s="18">
        <f t="shared" si="15"/>
        <v>0</v>
      </c>
      <c r="AH141" s="18">
        <f t="shared" si="17"/>
        <v>1</v>
      </c>
      <c r="AI141" s="19" t="s">
        <v>10475</v>
      </c>
      <c r="AJ141" s="13" t="s">
        <v>10570</v>
      </c>
      <c r="AK141" s="29" t="s">
        <v>10571</v>
      </c>
      <c r="AL141" s="19" t="str">
        <f>IFERROR(VLOOKUP(tbl_ues[[#This Row],[Id_UE]],'[1]Directorio v.02'!$H$3:$U$3089,11,FALSE),"")</f>
        <v>Raul Melgar Vivanco</v>
      </c>
      <c r="AM141" s="19" t="str">
        <f>IFERROR(VLOOKUP(tbl_ues[[#This Row],[Id_UE]],'[1]Directorio v.02'!$H$3:$U$3089,12,FALSE),"")</f>
        <v>Responsable de planeamiento</v>
      </c>
      <c r="AN141" s="52">
        <f>IFERROR(VLOOKUP(tbl_ues[[#This Row],[Id_UE]],'[1]Directorio v.02'!$H$3:$U$3089,13,FALSE),"")</f>
        <v>982229999</v>
      </c>
      <c r="AO141" s="19" t="str">
        <f>IFERROR(VLOOKUP(tbl_ues[[#This Row],[Id_UE]],'[1]Directorio v.02'!$H$3:$U$3089,14,FALSE),"")</f>
        <v>ramelvi@hotmail.com</v>
      </c>
      <c r="AP141" s="21" t="e">
        <f>VLOOKUP(H141,#REF!,7,0)</f>
        <v>#REF!</v>
      </c>
      <c r="AQ141" s="9" t="e">
        <f>VLOOKUP(H141,#REF!,9,0)</f>
        <v>#REF!</v>
      </c>
      <c r="AR141" s="9" t="e">
        <f>VLOOKUP(H141,#REF!,15,0)</f>
        <v>#REF!</v>
      </c>
      <c r="AS141" s="9" t="e">
        <f>VLOOKUP(H141,#REF!,16,0)</f>
        <v>#REF!</v>
      </c>
      <c r="AT141" s="9" t="e">
        <f>VLOOKUP(H141,#REF!,17,0)</f>
        <v>#REF!</v>
      </c>
      <c r="AU141" s="9" t="e">
        <f>VLOOKUP(H141,#REF!,18,0)</f>
        <v>#REF!</v>
      </c>
      <c r="AV141" s="9" t="e">
        <f>VLOOKUP(H141,#REF!,19,0)</f>
        <v>#REF!</v>
      </c>
      <c r="AW141" s="9" t="e">
        <f>VLOOKUP(H141,#REF!,20,0)</f>
        <v>#REF!</v>
      </c>
      <c r="AX141" s="9" t="e">
        <f>VLOOKUP(H141,#REF!,22,0)</f>
        <v>#REF!</v>
      </c>
      <c r="AY141" s="9" t="e">
        <f>VLOOKUP(H141,#REF!,23,0)</f>
        <v>#REF!</v>
      </c>
      <c r="AZ141" s="9" t="e">
        <f>VLOOKUP(H141,#REF!,24,0)</f>
        <v>#REF!</v>
      </c>
      <c r="BA141" s="9" t="e">
        <f>VLOOKUP(H141,#REF!,25,0)</f>
        <v>#REF!</v>
      </c>
      <c r="BB141" s="9" t="e">
        <f>VLOOKUP(H141,#REF!,26,0)</f>
        <v>#REF!</v>
      </c>
      <c r="BC141" s="9" t="e">
        <f>VLOOKUP(H141,#REF!,27,0)</f>
        <v>#REF!</v>
      </c>
      <c r="BD141" s="9" t="e">
        <f>VLOOKUP(H141,#REF!,29,0)</f>
        <v>#REF!</v>
      </c>
      <c r="BE141" s="9" t="e">
        <f>VLOOKUP(H141,#REF!,30,0)</f>
        <v>#REF!</v>
      </c>
      <c r="BF141" s="9" t="e">
        <f>VLOOKUP(H141,#REF!,31,0)</f>
        <v>#REF!</v>
      </c>
      <c r="BG141" s="9" t="e">
        <f>VLOOKUP(H141,#REF!,32,0)</f>
        <v>#REF!</v>
      </c>
      <c r="BH141" s="9" t="e">
        <f>VLOOKUP(H141,#REF!,33,0)</f>
        <v>#REF!</v>
      </c>
      <c r="BI141" s="9" t="e">
        <f>VLOOKUP(H141,#REF!,34,0)</f>
        <v>#REF!</v>
      </c>
      <c r="BJ141" s="9" t="e">
        <f>VLOOKUP(H141,#REF!,36,0)</f>
        <v>#REF!</v>
      </c>
      <c r="BK141" s="9" t="e">
        <f>VLOOKUP(H141,#REF!,37,0)</f>
        <v>#REF!</v>
      </c>
      <c r="BL141" s="22" t="e">
        <f>VLOOKUP(H141,#REF!,44,0)</f>
        <v>#REF!</v>
      </c>
      <c r="BM141" s="22" t="e">
        <f>VLOOKUP(H141,#REF!,45,0)</f>
        <v>#REF!</v>
      </c>
      <c r="BN141" s="22" t="e">
        <f>VLOOKUP(H141,#REF!,46,0)</f>
        <v>#REF!</v>
      </c>
      <c r="BO141" s="22" t="e">
        <f>VLOOKUP(H141,#REF!,47,0)</f>
        <v>#REF!</v>
      </c>
      <c r="BP141" s="22" t="e">
        <f>VLOOKUP(H141,#REF!,48,0)</f>
        <v>#REF!</v>
      </c>
      <c r="BQ141" s="9"/>
      <c r="BR141" s="9"/>
      <c r="BS141" s="9"/>
    </row>
    <row r="142" spans="1:71" ht="14.5" x14ac:dyDescent="0.35">
      <c r="A142" s="16" t="s">
        <v>10581</v>
      </c>
      <c r="B142" s="16" t="s">
        <v>10581</v>
      </c>
      <c r="C142" s="16" t="s">
        <v>10557</v>
      </c>
      <c r="D142" s="7" t="s">
        <v>1921</v>
      </c>
      <c r="E142" s="4" t="s">
        <v>150</v>
      </c>
      <c r="F142" s="4">
        <v>301829</v>
      </c>
      <c r="G142" s="4" t="s">
        <v>797</v>
      </c>
      <c r="H142" s="53">
        <v>301829</v>
      </c>
      <c r="I142" s="4" t="s">
        <v>797</v>
      </c>
      <c r="J142" s="7">
        <v>25</v>
      </c>
      <c r="K142" s="4" t="s">
        <v>117</v>
      </c>
      <c r="L142" s="4">
        <v>4</v>
      </c>
      <c r="M142" s="4" t="s">
        <v>798</v>
      </c>
      <c r="N142" s="4">
        <v>1</v>
      </c>
      <c r="O142" s="4" t="s">
        <v>798</v>
      </c>
      <c r="P142" s="26" t="s">
        <v>9757</v>
      </c>
      <c r="Q142" s="8" t="s">
        <v>10474</v>
      </c>
      <c r="R142" s="9" t="s">
        <v>10474</v>
      </c>
      <c r="S142" s="17"/>
      <c r="T142" s="17" t="s">
        <v>10474</v>
      </c>
      <c r="U142" s="9"/>
      <c r="V142" s="18" t="s">
        <v>10578</v>
      </c>
      <c r="W142" s="18">
        <f>IFERROR(VLOOKUP(H142,'IT PEI'!$X$2:$X$5647,1,0),"...")</f>
        <v>301829</v>
      </c>
      <c r="X142" s="19" t="str">
        <f>_xlfn.XLOOKUP(H142,'IT PEI'!X$2:X$5647,'IT PEI'!E$2:E$5647,"...",2,-1)</f>
        <v>2026-2030</v>
      </c>
      <c r="Y142" s="19" t="str">
        <f>_xlfn.XLOOKUP(H142,'IT PEI'!X$2:X$5647,'IT PEI'!G$2:G$5647,"...",2,-1)</f>
        <v>FORMULADO</v>
      </c>
      <c r="Z142" s="19" t="str">
        <f>_xlfn.XLOOKUP(H142,'IT PEI'!X$2:X$5647,'IT PEI'!F$2:F$5647,"...",2,-1)</f>
        <v>SI</v>
      </c>
      <c r="AA142" s="19" t="str">
        <f>_xlfn.XLOOKUP(H142,'IT PEI'!X$2:X$5647,'IT PEI'!H$2:H$5647,"...",2,-1)</f>
        <v>EMITIDO</v>
      </c>
      <c r="AB142" s="19" t="str">
        <f>_xlfn.XLOOKUP(H142,'IT PEI'!X$2:X$5647,'IT PEI'!O$2:O$5647,"...",2,-1)</f>
        <v>2025-0004143</v>
      </c>
      <c r="AC142" s="20">
        <f>_xlfn.XLOOKUP(H142,'IT PEI'!X$2:X$5647,'IT PEI'!P$2:P$5647,"...",2,-1)</f>
        <v>45961</v>
      </c>
      <c r="AD142" s="19" t="str">
        <f>_xlfn.XLOOKUP(H142,'IT PEI'!X$2:X$5647,'IT PEI'!Q$2:Q$5647,"...",2,-1)</f>
        <v>000433-2025-CEPLAN-DNCPPEI</v>
      </c>
      <c r="AE142" s="19" t="str">
        <f t="shared" si="14"/>
        <v>SI</v>
      </c>
      <c r="AF142" s="18">
        <f t="shared" si="16"/>
        <v>1</v>
      </c>
      <c r="AG142" s="18">
        <f t="shared" si="15"/>
        <v>0</v>
      </c>
      <c r="AH142" s="18">
        <f t="shared" si="17"/>
        <v>0</v>
      </c>
      <c r="AI142" s="19" t="s">
        <v>10475</v>
      </c>
      <c r="AJ142" s="13" t="s">
        <v>10488</v>
      </c>
      <c r="AK142" s="19" t="s">
        <v>10489</v>
      </c>
      <c r="AL142" s="19" t="str">
        <f>IFERROR(VLOOKUP(tbl_ues[[#This Row],[Id_UE]],'[1]Directorio v.02'!$H$3:$U$3089,11,FALSE),"")</f>
        <v>Edin Abel Villalobos Vasquez</v>
      </c>
      <c r="AM142" s="19" t="str">
        <f>IFERROR(VLOOKUP(tbl_ues[[#This Row],[Id_UE]],'[1]Directorio v.02'!$H$3:$U$3089,12,FALSE),"")</f>
        <v>Gerente de Planificación y Presupuesto</v>
      </c>
      <c r="AN142" s="52" t="str">
        <f>IFERROR(VLOOKUP(tbl_ues[[#This Row],[Id_UE]],'[1]Directorio v.02'!$H$3:$U$3089,13,FALSE),"")</f>
        <v>918 220 817</v>
      </c>
      <c r="AO142" s="19" t="str">
        <f>IFERROR(VLOOKUP(tbl_ues[[#This Row],[Id_UE]],'[1]Directorio v.02'!$H$3:$U$3089,14,FALSE),"")</f>
        <v>edinabel2016@gmail.com</v>
      </c>
      <c r="AP142" s="21" t="e">
        <f>VLOOKUP(H142,#REF!,7,0)</f>
        <v>#REF!</v>
      </c>
      <c r="AQ142" s="9" t="e">
        <f>VLOOKUP(H142,#REF!,9,0)</f>
        <v>#REF!</v>
      </c>
      <c r="AR142" s="9" t="e">
        <f>VLOOKUP(H142,#REF!,15,0)</f>
        <v>#REF!</v>
      </c>
      <c r="AS142" s="9" t="e">
        <f>VLOOKUP(H142,#REF!,16,0)</f>
        <v>#REF!</v>
      </c>
      <c r="AT142" s="9" t="e">
        <f>VLOOKUP(H142,#REF!,17,0)</f>
        <v>#REF!</v>
      </c>
      <c r="AU142" s="9" t="e">
        <f>VLOOKUP(H142,#REF!,18,0)</f>
        <v>#REF!</v>
      </c>
      <c r="AV142" s="9" t="e">
        <f>VLOOKUP(H142,#REF!,19,0)</f>
        <v>#REF!</v>
      </c>
      <c r="AW142" s="9" t="e">
        <f>VLOOKUP(H142,#REF!,20,0)</f>
        <v>#REF!</v>
      </c>
      <c r="AX142" s="9" t="e">
        <f>VLOOKUP(H142,#REF!,22,0)</f>
        <v>#REF!</v>
      </c>
      <c r="AY142" s="9" t="e">
        <f>VLOOKUP(H142,#REF!,23,0)</f>
        <v>#REF!</v>
      </c>
      <c r="AZ142" s="9" t="e">
        <f>VLOOKUP(H142,#REF!,24,0)</f>
        <v>#REF!</v>
      </c>
      <c r="BA142" s="9" t="e">
        <f>VLOOKUP(H142,#REF!,25,0)</f>
        <v>#REF!</v>
      </c>
      <c r="BB142" s="9" t="e">
        <f>VLOOKUP(H142,#REF!,26,0)</f>
        <v>#REF!</v>
      </c>
      <c r="BC142" s="9" t="e">
        <f>VLOOKUP(H142,#REF!,27,0)</f>
        <v>#REF!</v>
      </c>
      <c r="BD142" s="9" t="e">
        <f>VLOOKUP(H142,#REF!,29,0)</f>
        <v>#REF!</v>
      </c>
      <c r="BE142" s="9" t="e">
        <f>VLOOKUP(H142,#REF!,30,0)</f>
        <v>#REF!</v>
      </c>
      <c r="BF142" s="9" t="e">
        <f>VLOOKUP(H142,#REF!,31,0)</f>
        <v>#REF!</v>
      </c>
      <c r="BG142" s="9" t="e">
        <f>VLOOKUP(H142,#REF!,32,0)</f>
        <v>#REF!</v>
      </c>
      <c r="BH142" s="9" t="e">
        <f>VLOOKUP(H142,#REF!,33,0)</f>
        <v>#REF!</v>
      </c>
      <c r="BI142" s="9" t="e">
        <f>VLOOKUP(H142,#REF!,34,0)</f>
        <v>#REF!</v>
      </c>
      <c r="BJ142" s="9" t="e">
        <f>VLOOKUP(H142,#REF!,36,0)</f>
        <v>#REF!</v>
      </c>
      <c r="BK142" s="9" t="e">
        <f>VLOOKUP(H142,#REF!,37,0)</f>
        <v>#REF!</v>
      </c>
      <c r="BL142" s="22" t="e">
        <f>VLOOKUP(H142,#REF!,44,0)</f>
        <v>#REF!</v>
      </c>
      <c r="BM142" s="22" t="e">
        <f>VLOOKUP(H142,#REF!,45,0)</f>
        <v>#REF!</v>
      </c>
      <c r="BN142" s="22" t="e">
        <f>VLOOKUP(H142,#REF!,46,0)</f>
        <v>#REF!</v>
      </c>
      <c r="BO142" s="22" t="e">
        <f>VLOOKUP(H142,#REF!,47,0)</f>
        <v>#REF!</v>
      </c>
      <c r="BP142" s="22" t="e">
        <f>VLOOKUP(H142,#REF!,48,0)</f>
        <v>#REF!</v>
      </c>
      <c r="BQ142" s="9"/>
      <c r="BR142" s="9"/>
      <c r="BS142" s="9"/>
    </row>
    <row r="143" spans="1:71" ht="14.5" x14ac:dyDescent="0.35">
      <c r="A143" s="16" t="s">
        <v>10556</v>
      </c>
      <c r="B143" s="16" t="s">
        <v>10556</v>
      </c>
      <c r="C143" s="16" t="s">
        <v>10557</v>
      </c>
      <c r="D143" s="7" t="s">
        <v>1921</v>
      </c>
      <c r="E143" s="4" t="s">
        <v>150</v>
      </c>
      <c r="F143" s="4">
        <v>301828</v>
      </c>
      <c r="G143" s="4" t="s">
        <v>3806</v>
      </c>
      <c r="H143" s="53">
        <v>301828</v>
      </c>
      <c r="I143" s="4" t="s">
        <v>3806</v>
      </c>
      <c r="J143" s="7">
        <v>25</v>
      </c>
      <c r="K143" s="4" t="s">
        <v>117</v>
      </c>
      <c r="L143" s="4">
        <v>3</v>
      </c>
      <c r="M143" s="4" t="s">
        <v>784</v>
      </c>
      <c r="N143" s="4">
        <v>3</v>
      </c>
      <c r="O143" s="4" t="s">
        <v>3807</v>
      </c>
      <c r="P143" s="26" t="s">
        <v>10561</v>
      </c>
      <c r="Q143" s="8" t="s">
        <v>10474</v>
      </c>
      <c r="R143" s="9" t="s">
        <v>10474</v>
      </c>
      <c r="S143" s="17"/>
      <c r="T143" s="17" t="s">
        <v>10474</v>
      </c>
      <c r="U143" s="9"/>
      <c r="V143" s="18"/>
      <c r="W143" s="18">
        <f>IFERROR(VLOOKUP(H143,'IT PEI'!$X$2:$X$5647,1,0),"...")</f>
        <v>301828</v>
      </c>
      <c r="X143" s="19" t="str">
        <f>_xlfn.XLOOKUP(H143,'IT PEI'!X$2:X$5647,'IT PEI'!E$2:E$5647,"...",2,-1)</f>
        <v>2026-2030</v>
      </c>
      <c r="Y143" s="19" t="str">
        <f>_xlfn.XLOOKUP(H143,'IT PEI'!X$2:X$5647,'IT PEI'!G$2:G$5647,"...",2,-1)</f>
        <v>FORMULADO</v>
      </c>
      <c r="Z143" s="19" t="str">
        <f>_xlfn.XLOOKUP(H143,'IT PEI'!X$2:X$5647,'IT PEI'!F$2:F$5647,"...",2,-1)</f>
        <v>SI</v>
      </c>
      <c r="AA143" s="19" t="str">
        <f>_xlfn.XLOOKUP(H143,'IT PEI'!X$2:X$5647,'IT PEI'!H$2:H$5647,"...",2,-1)</f>
        <v>EMITIDO</v>
      </c>
      <c r="AB143" s="19" t="str">
        <f>_xlfn.XLOOKUP(H143,'IT PEI'!X$2:X$5647,'IT PEI'!O$2:O$5647,"...",2,-1)</f>
        <v>2025-0004770</v>
      </c>
      <c r="AC143" s="20">
        <f>_xlfn.XLOOKUP(H143,'IT PEI'!X$2:X$5647,'IT PEI'!P$2:P$5647,"...",2,-1)</f>
        <v>45985</v>
      </c>
      <c r="AD143" s="19" t="str">
        <f>_xlfn.XLOOKUP(H143,'IT PEI'!X$2:X$5647,'IT PEI'!Q$2:Q$5647,"...",2,-1)</f>
        <v>000527-2025-CEPLAN-DNCPPEI</v>
      </c>
      <c r="AE143" s="19" t="str">
        <f t="shared" si="14"/>
        <v>SI</v>
      </c>
      <c r="AF143" s="18">
        <f t="shared" si="16"/>
        <v>1</v>
      </c>
      <c r="AG143" s="18">
        <f t="shared" si="15"/>
        <v>0</v>
      </c>
      <c r="AH143" s="18">
        <f t="shared" si="17"/>
        <v>0</v>
      </c>
      <c r="AI143" s="19" t="s">
        <v>10475</v>
      </c>
      <c r="AJ143" s="13" t="s">
        <v>10488</v>
      </c>
      <c r="AK143" s="19" t="s">
        <v>10489</v>
      </c>
      <c r="AL143" s="19" t="str">
        <f>IFERROR(VLOOKUP(tbl_ues[[#This Row],[Id_UE]],'[1]Directorio v.02'!$H$3:$U$3089,11,FALSE),"")</f>
        <v>José Luis Salva Díaz</v>
      </c>
      <c r="AM143" s="19" t="str">
        <f>IFERROR(VLOOKUP(tbl_ues[[#This Row],[Id_UE]],'[1]Directorio v.02'!$H$3:$U$3089,12,FALSE),"")</f>
        <v>Jefe de la Oficina de Planificación y Presupuesto</v>
      </c>
      <c r="AN143" s="52">
        <f>IFERROR(VLOOKUP(tbl_ues[[#This Row],[Id_UE]],'[1]Directorio v.02'!$H$3:$U$3089,13,FALSE),"")</f>
        <v>964901902</v>
      </c>
      <c r="AO143" s="19" t="str">
        <f>IFERROR(VLOOKUP(tbl_ues[[#This Row],[Id_UE]],'[1]Directorio v.02'!$H$3:$U$3089,14,FALSE),"")</f>
        <v>jlsalva69@gmail.com</v>
      </c>
      <c r="AP143" s="21" t="e">
        <f>VLOOKUP(H143,#REF!,7,0)</f>
        <v>#REF!</v>
      </c>
      <c r="AQ143" s="9" t="e">
        <f>VLOOKUP(H143,#REF!,9,0)</f>
        <v>#REF!</v>
      </c>
      <c r="AR143" s="9" t="e">
        <f>VLOOKUP(H143,#REF!,15,0)</f>
        <v>#REF!</v>
      </c>
      <c r="AS143" s="9" t="e">
        <f>VLOOKUP(H143,#REF!,16,0)</f>
        <v>#REF!</v>
      </c>
      <c r="AT143" s="9" t="e">
        <f>VLOOKUP(H143,#REF!,17,0)</f>
        <v>#REF!</v>
      </c>
      <c r="AU143" s="9" t="e">
        <f>VLOOKUP(H143,#REF!,18,0)</f>
        <v>#REF!</v>
      </c>
      <c r="AV143" s="9" t="e">
        <f>VLOOKUP(H143,#REF!,19,0)</f>
        <v>#REF!</v>
      </c>
      <c r="AW143" s="9" t="e">
        <f>VLOOKUP(H143,#REF!,20,0)</f>
        <v>#REF!</v>
      </c>
      <c r="AX143" s="9" t="e">
        <f>VLOOKUP(H143,#REF!,22,0)</f>
        <v>#REF!</v>
      </c>
      <c r="AY143" s="9" t="e">
        <f>VLOOKUP(H143,#REF!,23,0)</f>
        <v>#REF!</v>
      </c>
      <c r="AZ143" s="9" t="e">
        <f>VLOOKUP(H143,#REF!,24,0)</f>
        <v>#REF!</v>
      </c>
      <c r="BA143" s="9" t="e">
        <f>VLOOKUP(H143,#REF!,25,0)</f>
        <v>#REF!</v>
      </c>
      <c r="BB143" s="9" t="e">
        <f>VLOOKUP(H143,#REF!,26,0)</f>
        <v>#REF!</v>
      </c>
      <c r="BC143" s="9" t="e">
        <f>VLOOKUP(H143,#REF!,27,0)</f>
        <v>#REF!</v>
      </c>
      <c r="BD143" s="9" t="e">
        <f>VLOOKUP(H143,#REF!,29,0)</f>
        <v>#REF!</v>
      </c>
      <c r="BE143" s="9" t="e">
        <f>VLOOKUP(H143,#REF!,30,0)</f>
        <v>#REF!</v>
      </c>
      <c r="BF143" s="9" t="e">
        <f>VLOOKUP(H143,#REF!,31,0)</f>
        <v>#REF!</v>
      </c>
      <c r="BG143" s="9" t="e">
        <f>VLOOKUP(H143,#REF!,32,0)</f>
        <v>#REF!</v>
      </c>
      <c r="BH143" s="9" t="e">
        <f>VLOOKUP(H143,#REF!,33,0)</f>
        <v>#REF!</v>
      </c>
      <c r="BI143" s="9" t="e">
        <f>VLOOKUP(H143,#REF!,34,0)</f>
        <v>#REF!</v>
      </c>
      <c r="BJ143" s="9" t="e">
        <f>VLOOKUP(H143,#REF!,36,0)</f>
        <v>#REF!</v>
      </c>
      <c r="BK143" s="9" t="e">
        <f>VLOOKUP(H143,#REF!,37,0)</f>
        <v>#REF!</v>
      </c>
      <c r="BL143" s="22" t="e">
        <f>VLOOKUP(H143,#REF!,44,0)</f>
        <v>#REF!</v>
      </c>
      <c r="BM143" s="22" t="e">
        <f>VLOOKUP(H143,#REF!,45,0)</f>
        <v>#REF!</v>
      </c>
      <c r="BN143" s="22" t="e">
        <f>VLOOKUP(H143,#REF!,46,0)</f>
        <v>#REF!</v>
      </c>
      <c r="BO143" s="22" t="e">
        <f>VLOOKUP(H143,#REF!,47,0)</f>
        <v>#REF!</v>
      </c>
      <c r="BP143" s="22" t="e">
        <f>VLOOKUP(H143,#REF!,48,0)</f>
        <v>#REF!</v>
      </c>
      <c r="BQ143" s="9"/>
      <c r="BR143" s="9"/>
      <c r="BS143" s="9"/>
    </row>
    <row r="144" spans="1:71" ht="14.5" x14ac:dyDescent="0.35">
      <c r="A144" s="16" t="s">
        <v>10556</v>
      </c>
      <c r="B144" s="16" t="s">
        <v>10556</v>
      </c>
      <c r="C144" s="16" t="s">
        <v>10557</v>
      </c>
      <c r="D144" s="7" t="s">
        <v>1921</v>
      </c>
      <c r="E144" s="4" t="s">
        <v>150</v>
      </c>
      <c r="F144" s="4">
        <v>301827</v>
      </c>
      <c r="G144" s="4" t="s">
        <v>2048</v>
      </c>
      <c r="H144" s="53">
        <v>301827</v>
      </c>
      <c r="I144" s="4" t="s">
        <v>2048</v>
      </c>
      <c r="J144" s="7">
        <v>25</v>
      </c>
      <c r="K144" s="4" t="s">
        <v>117</v>
      </c>
      <c r="L144" s="4">
        <v>3</v>
      </c>
      <c r="M144" s="4" t="s">
        <v>784</v>
      </c>
      <c r="N144" s="4">
        <v>2</v>
      </c>
      <c r="O144" s="4" t="s">
        <v>2049</v>
      </c>
      <c r="P144" s="26" t="s">
        <v>10196</v>
      </c>
      <c r="Q144" s="8" t="s">
        <v>10474</v>
      </c>
      <c r="R144" s="9" t="s">
        <v>10474</v>
      </c>
      <c r="S144" s="17"/>
      <c r="T144" s="17" t="s">
        <v>10474</v>
      </c>
      <c r="U144" s="9"/>
      <c r="V144" s="18"/>
      <c r="W144" s="18">
        <f>IFERROR(VLOOKUP(H144,'IT PEI'!$X$2:$X$5647,1,0),"...")</f>
        <v>301827</v>
      </c>
      <c r="X144" s="19" t="str">
        <f>_xlfn.XLOOKUP(H144,'IT PEI'!X$2:X$5647,'IT PEI'!E$2:E$5647,"...",2,-1)</f>
        <v>2023-2027</v>
      </c>
      <c r="Y144" s="19" t="str">
        <f>_xlfn.XLOOKUP(H144,'IT PEI'!X$2:X$5647,'IT PEI'!G$2:G$5647,"...",2,-1)</f>
        <v>FORMULADO</v>
      </c>
      <c r="Z144" s="19" t="str">
        <f>_xlfn.XLOOKUP(H144,'IT PEI'!X$2:X$5647,'IT PEI'!F$2:F$5647,"...",2,-1)</f>
        <v>NO</v>
      </c>
      <c r="AA144" s="19" t="str">
        <f>_xlfn.XLOOKUP(H144,'IT PEI'!X$2:X$5647,'IT PEI'!H$2:H$5647,"...",2,-1)</f>
        <v>EMITIDO</v>
      </c>
      <c r="AB144" s="19" t="str">
        <f>_xlfn.XLOOKUP(H144,'IT PEI'!X$2:X$5647,'IT PEI'!O$2:O$5647,"...",2,-1)</f>
        <v>2022-0002855</v>
      </c>
      <c r="AC144" s="20">
        <f>_xlfn.XLOOKUP(H144,'IT PEI'!X$2:X$5647,'IT PEI'!P$2:P$5647,"...",2,-1)</f>
        <v>44915</v>
      </c>
      <c r="AD144" s="19" t="str">
        <f>_xlfn.XLOOKUP(H144,'IT PEI'!X$2:X$5647,'IT PEI'!Q$2:Q$5647,"...",2,-1)</f>
        <v>000279-2022-DNCPPEI</v>
      </c>
      <c r="AE144" s="19" t="str">
        <f t="shared" si="14"/>
        <v>No</v>
      </c>
      <c r="AF144" s="18">
        <f t="shared" si="16"/>
        <v>0</v>
      </c>
      <c r="AG144" s="18">
        <f t="shared" si="15"/>
        <v>1</v>
      </c>
      <c r="AH144" s="18">
        <f t="shared" si="17"/>
        <v>0</v>
      </c>
      <c r="AI144" s="19" t="s">
        <v>10475</v>
      </c>
      <c r="AJ144" s="13" t="s">
        <v>10488</v>
      </c>
      <c r="AK144" s="19" t="s">
        <v>10489</v>
      </c>
      <c r="AL144" s="19" t="str">
        <f>IFERROR(VLOOKUP(tbl_ues[[#This Row],[Id_UE]],'[1]Directorio v.02'!$H$3:$U$3089,11,FALSE),"")</f>
        <v>Lizzeth Emily Antonio Rojas</v>
      </c>
      <c r="AM144" s="19">
        <f>IFERROR(VLOOKUP(tbl_ues[[#This Row],[Id_UE]],'[1]Directorio v.02'!$H$3:$U$3089,12,FALSE),"")</f>
        <v>0</v>
      </c>
      <c r="AN144" s="52">
        <f>IFERROR(VLOOKUP(tbl_ues[[#This Row],[Id_UE]],'[1]Directorio v.02'!$H$3:$U$3089,13,FALSE),"")</f>
        <v>939172695</v>
      </c>
      <c r="AO144" s="19" t="str">
        <f>IFERROR(VLOOKUP(tbl_ues[[#This Row],[Id_UE]],'[1]Directorio v.02'!$H$3:$U$3089,14,FALSE),"")</f>
        <v>sgprei@munipadreabad.gob.pe</v>
      </c>
      <c r="AP144" s="21" t="e">
        <f>VLOOKUP(H144,#REF!,7,0)</f>
        <v>#REF!</v>
      </c>
      <c r="AQ144" s="9" t="e">
        <f>VLOOKUP(H144,#REF!,9,0)</f>
        <v>#REF!</v>
      </c>
      <c r="AR144" s="9" t="e">
        <f>VLOOKUP(H144,#REF!,15,0)</f>
        <v>#REF!</v>
      </c>
      <c r="AS144" s="9" t="e">
        <f>VLOOKUP(H144,#REF!,16,0)</f>
        <v>#REF!</v>
      </c>
      <c r="AT144" s="9" t="e">
        <f>VLOOKUP(H144,#REF!,17,0)</f>
        <v>#REF!</v>
      </c>
      <c r="AU144" s="9" t="e">
        <f>VLOOKUP(H144,#REF!,18,0)</f>
        <v>#REF!</v>
      </c>
      <c r="AV144" s="9" t="e">
        <f>VLOOKUP(H144,#REF!,19,0)</f>
        <v>#REF!</v>
      </c>
      <c r="AW144" s="9" t="e">
        <f>VLOOKUP(H144,#REF!,20,0)</f>
        <v>#REF!</v>
      </c>
      <c r="AX144" s="9" t="e">
        <f>VLOOKUP(H144,#REF!,22,0)</f>
        <v>#REF!</v>
      </c>
      <c r="AY144" s="9" t="e">
        <f>VLOOKUP(H144,#REF!,23,0)</f>
        <v>#REF!</v>
      </c>
      <c r="AZ144" s="9" t="e">
        <f>VLOOKUP(H144,#REF!,24,0)</f>
        <v>#REF!</v>
      </c>
      <c r="BA144" s="9" t="e">
        <f>VLOOKUP(H144,#REF!,25,0)</f>
        <v>#REF!</v>
      </c>
      <c r="BB144" s="9" t="e">
        <f>VLOOKUP(H144,#REF!,26,0)</f>
        <v>#REF!</v>
      </c>
      <c r="BC144" s="9" t="e">
        <f>VLOOKUP(H144,#REF!,27,0)</f>
        <v>#REF!</v>
      </c>
      <c r="BD144" s="9" t="e">
        <f>VLOOKUP(H144,#REF!,29,0)</f>
        <v>#REF!</v>
      </c>
      <c r="BE144" s="9" t="e">
        <f>VLOOKUP(H144,#REF!,30,0)</f>
        <v>#REF!</v>
      </c>
      <c r="BF144" s="9" t="e">
        <f>VLOOKUP(H144,#REF!,31,0)</f>
        <v>#REF!</v>
      </c>
      <c r="BG144" s="9" t="e">
        <f>VLOOKUP(H144,#REF!,32,0)</f>
        <v>#REF!</v>
      </c>
      <c r="BH144" s="9" t="e">
        <f>VLOOKUP(H144,#REF!,33,0)</f>
        <v>#REF!</v>
      </c>
      <c r="BI144" s="9" t="e">
        <f>VLOOKUP(H144,#REF!,34,0)</f>
        <v>#REF!</v>
      </c>
      <c r="BJ144" s="9" t="e">
        <f>VLOOKUP(H144,#REF!,36,0)</f>
        <v>#REF!</v>
      </c>
      <c r="BK144" s="9" t="e">
        <f>VLOOKUP(H144,#REF!,37,0)</f>
        <v>#REF!</v>
      </c>
      <c r="BL144" s="22" t="e">
        <f>VLOOKUP(H144,#REF!,44,0)</f>
        <v>#REF!</v>
      </c>
      <c r="BM144" s="22" t="e">
        <f>VLOOKUP(H144,#REF!,45,0)</f>
        <v>#REF!</v>
      </c>
      <c r="BN144" s="22" t="e">
        <f>VLOOKUP(H144,#REF!,46,0)</f>
        <v>#REF!</v>
      </c>
      <c r="BO144" s="22" t="e">
        <f>VLOOKUP(H144,#REF!,47,0)</f>
        <v>#REF!</v>
      </c>
      <c r="BP144" s="22" t="e">
        <f>VLOOKUP(H144,#REF!,48,0)</f>
        <v>#REF!</v>
      </c>
      <c r="BQ144" s="9"/>
      <c r="BR144" s="9"/>
      <c r="BS144" s="9"/>
    </row>
    <row r="145" spans="1:71" ht="14.5" x14ac:dyDescent="0.35">
      <c r="A145" s="16" t="s">
        <v>10581</v>
      </c>
      <c r="B145" s="16" t="s">
        <v>10581</v>
      </c>
      <c r="C145" s="16" t="s">
        <v>10557</v>
      </c>
      <c r="D145" s="7" t="s">
        <v>1921</v>
      </c>
      <c r="E145" s="4" t="s">
        <v>150</v>
      </c>
      <c r="F145" s="4">
        <v>301826</v>
      </c>
      <c r="G145" s="4" t="s">
        <v>783</v>
      </c>
      <c r="H145" s="53">
        <v>301826</v>
      </c>
      <c r="I145" s="4" t="s">
        <v>783</v>
      </c>
      <c r="J145" s="7">
        <v>25</v>
      </c>
      <c r="K145" s="4" t="s">
        <v>117</v>
      </c>
      <c r="L145" s="4">
        <v>3</v>
      </c>
      <c r="M145" s="4" t="s">
        <v>784</v>
      </c>
      <c r="N145" s="4">
        <v>1</v>
      </c>
      <c r="O145" s="4" t="s">
        <v>784</v>
      </c>
      <c r="P145" s="26" t="s">
        <v>10587</v>
      </c>
      <c r="Q145" s="8" t="s">
        <v>10474</v>
      </c>
      <c r="R145" s="9" t="s">
        <v>10474</v>
      </c>
      <c r="S145" s="17"/>
      <c r="T145" s="17" t="s">
        <v>10474</v>
      </c>
      <c r="U145" s="9"/>
      <c r="V145" s="18"/>
      <c r="W145" s="18">
        <f>IFERROR(VLOOKUP(H145,'IT PEI'!$X$2:$X$5647,1,0),"...")</f>
        <v>301826</v>
      </c>
      <c r="X145" s="19" t="str">
        <f>_xlfn.XLOOKUP(H145,'IT PEI'!X$2:X$5647,'IT PEI'!E$2:E$5647,"...",2,-1)</f>
        <v>2025-2030</v>
      </c>
      <c r="Y145" s="19" t="str">
        <f>_xlfn.XLOOKUP(H145,'IT PEI'!X$2:X$5647,'IT PEI'!G$2:G$5647,"...",2,-1)</f>
        <v>FORMULADO</v>
      </c>
      <c r="Z145" s="19" t="str">
        <f>_xlfn.XLOOKUP(H145,'IT PEI'!X$2:X$5647,'IT PEI'!F$2:F$5647,"...",2,-1)</f>
        <v>SI</v>
      </c>
      <c r="AA145" s="19" t="str">
        <f>_xlfn.XLOOKUP(H145,'IT PEI'!X$2:X$5647,'IT PEI'!H$2:H$5647,"...",2,-1)</f>
        <v>EMITIDO</v>
      </c>
      <c r="AB145" s="19" t="str">
        <f>_xlfn.XLOOKUP(H145,'IT PEI'!X$2:X$5647,'IT PEI'!O$2:O$5647,"...",2,-1)</f>
        <v>2024-0001697</v>
      </c>
      <c r="AC145" s="20">
        <f>_xlfn.XLOOKUP(H145,'IT PEI'!X$2:X$5647,'IT PEI'!P$2:P$5647,"...",2,-1)</f>
        <v>45440</v>
      </c>
      <c r="AD145" s="19" t="str">
        <f>_xlfn.XLOOKUP(H145,'IT PEI'!X$2:X$5647,'IT PEI'!Q$2:Q$5647,"...",2,-1)</f>
        <v>000248-2024-CEPLAN-DNCPPEI</v>
      </c>
      <c r="AE145" s="19" t="str">
        <f t="shared" si="14"/>
        <v>SI</v>
      </c>
      <c r="AF145" s="18">
        <f t="shared" si="16"/>
        <v>1</v>
      </c>
      <c r="AG145" s="18">
        <f t="shared" si="15"/>
        <v>0</v>
      </c>
      <c r="AH145" s="18">
        <f t="shared" si="17"/>
        <v>0</v>
      </c>
      <c r="AI145" s="19" t="s">
        <v>10475</v>
      </c>
      <c r="AJ145" s="13" t="s">
        <v>10488</v>
      </c>
      <c r="AK145" s="19" t="s">
        <v>10489</v>
      </c>
      <c r="AL145" s="19" t="str">
        <f>IFERROR(VLOOKUP(tbl_ues[[#This Row],[Id_UE]],'[1]Directorio v.02'!$H$3:$U$3089,11,FALSE),"")</f>
        <v>Rister Ivan Rios Solsol</v>
      </c>
      <c r="AM145" s="19">
        <f>IFERROR(VLOOKUP(tbl_ues[[#This Row],[Id_UE]],'[1]Directorio v.02'!$H$3:$U$3089,12,FALSE),"")</f>
        <v>0</v>
      </c>
      <c r="AN145" s="52">
        <f>IFERROR(VLOOKUP(tbl_ues[[#This Row],[Id_UE]],'[1]Directorio v.02'!$H$3:$U$3089,13,FALSE),"")</f>
        <v>998602951</v>
      </c>
      <c r="AO145" s="19" t="str">
        <f>IFERROR(VLOOKUP(tbl_ues[[#This Row],[Id_UE]],'[1]Directorio v.02'!$H$3:$U$3089,14,FALSE),"")</f>
        <v>risterriossolsol@gmail.com</v>
      </c>
      <c r="AP145" s="21" t="e">
        <f>VLOOKUP(H145,#REF!,7,0)</f>
        <v>#REF!</v>
      </c>
      <c r="AQ145" s="9" t="e">
        <f>VLOOKUP(H145,#REF!,9,0)</f>
        <v>#REF!</v>
      </c>
      <c r="AR145" s="9" t="e">
        <f>VLOOKUP(H145,#REF!,15,0)</f>
        <v>#REF!</v>
      </c>
      <c r="AS145" s="9" t="e">
        <f>VLOOKUP(H145,#REF!,16,0)</f>
        <v>#REF!</v>
      </c>
      <c r="AT145" s="9" t="e">
        <f>VLOOKUP(H145,#REF!,17,0)</f>
        <v>#REF!</v>
      </c>
      <c r="AU145" s="9" t="e">
        <f>VLOOKUP(H145,#REF!,18,0)</f>
        <v>#REF!</v>
      </c>
      <c r="AV145" s="9" t="e">
        <f>VLOOKUP(H145,#REF!,19,0)</f>
        <v>#REF!</v>
      </c>
      <c r="AW145" s="9" t="e">
        <f>VLOOKUP(H145,#REF!,20,0)</f>
        <v>#REF!</v>
      </c>
      <c r="AX145" s="9" t="e">
        <f>VLOOKUP(H145,#REF!,22,0)</f>
        <v>#REF!</v>
      </c>
      <c r="AY145" s="9" t="e">
        <f>VLOOKUP(H145,#REF!,23,0)</f>
        <v>#REF!</v>
      </c>
      <c r="AZ145" s="9" t="e">
        <f>VLOOKUP(H145,#REF!,24,0)</f>
        <v>#REF!</v>
      </c>
      <c r="BA145" s="9" t="e">
        <f>VLOOKUP(H145,#REF!,25,0)</f>
        <v>#REF!</v>
      </c>
      <c r="BB145" s="9" t="e">
        <f>VLOOKUP(H145,#REF!,26,0)</f>
        <v>#REF!</v>
      </c>
      <c r="BC145" s="9" t="e">
        <f>VLOOKUP(H145,#REF!,27,0)</f>
        <v>#REF!</v>
      </c>
      <c r="BD145" s="9" t="e">
        <f>VLOOKUP(H145,#REF!,29,0)</f>
        <v>#REF!</v>
      </c>
      <c r="BE145" s="9" t="e">
        <f>VLOOKUP(H145,#REF!,30,0)</f>
        <v>#REF!</v>
      </c>
      <c r="BF145" s="9" t="e">
        <f>VLOOKUP(H145,#REF!,31,0)</f>
        <v>#REF!</v>
      </c>
      <c r="BG145" s="9" t="e">
        <f>VLOOKUP(H145,#REF!,32,0)</f>
        <v>#REF!</v>
      </c>
      <c r="BH145" s="9" t="e">
        <f>VLOOKUP(H145,#REF!,33,0)</f>
        <v>#REF!</v>
      </c>
      <c r="BI145" s="9" t="e">
        <f>VLOOKUP(H145,#REF!,34,0)</f>
        <v>#REF!</v>
      </c>
      <c r="BJ145" s="9" t="e">
        <f>VLOOKUP(H145,#REF!,36,0)</f>
        <v>#REF!</v>
      </c>
      <c r="BK145" s="9" t="e">
        <f>VLOOKUP(H145,#REF!,37,0)</f>
        <v>#REF!</v>
      </c>
      <c r="BL145" s="22" t="e">
        <f>VLOOKUP(H145,#REF!,44,0)</f>
        <v>#REF!</v>
      </c>
      <c r="BM145" s="22" t="e">
        <f>VLOOKUP(H145,#REF!,45,0)</f>
        <v>#REF!</v>
      </c>
      <c r="BN145" s="22" t="e">
        <f>VLOOKUP(H145,#REF!,46,0)</f>
        <v>#REF!</v>
      </c>
      <c r="BO145" s="22" t="e">
        <f>VLOOKUP(H145,#REF!,47,0)</f>
        <v>#REF!</v>
      </c>
      <c r="BP145" s="22" t="e">
        <f>VLOOKUP(H145,#REF!,48,0)</f>
        <v>#REF!</v>
      </c>
      <c r="BQ145" s="9"/>
      <c r="BR145" s="9"/>
      <c r="BS145" s="9"/>
    </row>
    <row r="146" spans="1:71" ht="14.5" x14ac:dyDescent="0.35">
      <c r="A146" s="16" t="s">
        <v>10556</v>
      </c>
      <c r="B146" s="16" t="s">
        <v>10556</v>
      </c>
      <c r="C146" s="16" t="s">
        <v>10557</v>
      </c>
      <c r="D146" s="7" t="s">
        <v>1921</v>
      </c>
      <c r="E146" s="4" t="s">
        <v>150</v>
      </c>
      <c r="F146" s="4">
        <v>301825</v>
      </c>
      <c r="G146" s="4" t="s">
        <v>7153</v>
      </c>
      <c r="H146" s="53">
        <v>301825</v>
      </c>
      <c r="I146" s="4" t="s">
        <v>7153</v>
      </c>
      <c r="J146" s="7">
        <v>25</v>
      </c>
      <c r="K146" s="4" t="s">
        <v>117</v>
      </c>
      <c r="L146" s="4">
        <v>2</v>
      </c>
      <c r="M146" s="4" t="s">
        <v>1367</v>
      </c>
      <c r="N146" s="4">
        <v>4</v>
      </c>
      <c r="O146" s="4" t="s">
        <v>7154</v>
      </c>
      <c r="P146" s="26" t="s">
        <v>9874</v>
      </c>
      <c r="Q146" s="8" t="s">
        <v>10474</v>
      </c>
      <c r="R146" s="9" t="s">
        <v>10474</v>
      </c>
      <c r="S146" s="17"/>
      <c r="T146" s="17" t="s">
        <v>10474</v>
      </c>
      <c r="U146" s="9"/>
      <c r="V146" s="18" t="s">
        <v>10578</v>
      </c>
      <c r="W146" s="18">
        <f>IFERROR(VLOOKUP(H146,'IT PEI'!$X$2:$X$5647,1,0),"...")</f>
        <v>301825</v>
      </c>
      <c r="X146" s="19" t="str">
        <f>_xlfn.XLOOKUP(H146,'IT PEI'!X$2:X$5647,'IT PEI'!E$2:E$5647,"...",2,-1)</f>
        <v>2026-2030</v>
      </c>
      <c r="Y146" s="19" t="str">
        <f>_xlfn.XLOOKUP(H146,'IT PEI'!X$2:X$5647,'IT PEI'!G$2:G$5647,"...",2,-1)</f>
        <v>FORMULADO</v>
      </c>
      <c r="Z146" s="19" t="str">
        <f>_xlfn.XLOOKUP(H146,'IT PEI'!X$2:X$5647,'IT PEI'!F$2:F$5647,"...",2,-1)</f>
        <v>SI</v>
      </c>
      <c r="AA146" s="19" t="str">
        <f>_xlfn.XLOOKUP(H146,'IT PEI'!X$2:X$5647,'IT PEI'!H$2:H$5647,"...",2,-1)</f>
        <v>EMITIDO</v>
      </c>
      <c r="AB146" s="19" t="str">
        <f>_xlfn.XLOOKUP(H146,'IT PEI'!X$2:X$5647,'IT PEI'!O$2:O$5647,"...",2,-1)</f>
        <v>2025-0002987</v>
      </c>
      <c r="AC146" s="20">
        <f>_xlfn.XLOOKUP(H146,'IT PEI'!X$2:X$5647,'IT PEI'!P$2:P$5647,"...",2,-1)</f>
        <v>45905</v>
      </c>
      <c r="AD146" s="19" t="str">
        <f>_xlfn.XLOOKUP(H146,'IT PEI'!X$2:X$5647,'IT PEI'!Q$2:Q$5647,"...",2,-1)</f>
        <v>000321-2025-CEPLAN-DNCPPEI</v>
      </c>
      <c r="AE146" s="19" t="str">
        <f t="shared" si="14"/>
        <v>SI</v>
      </c>
      <c r="AF146" s="18">
        <f t="shared" si="16"/>
        <v>1</v>
      </c>
      <c r="AG146" s="18">
        <f t="shared" si="15"/>
        <v>0</v>
      </c>
      <c r="AH146" s="18">
        <f t="shared" si="17"/>
        <v>0</v>
      </c>
      <c r="AI146" s="19" t="s">
        <v>10475</v>
      </c>
      <c r="AJ146" s="13" t="s">
        <v>10488</v>
      </c>
      <c r="AK146" s="19" t="s">
        <v>10489</v>
      </c>
      <c r="AL146" s="19" t="str">
        <f>IFERROR(VLOOKUP(tbl_ues[[#This Row],[Id_UE]],'[1]Directorio v.02'!$H$3:$U$3089,11,FALSE),"")</f>
        <v>Rafael de la Cruz Vilchez</v>
      </c>
      <c r="AM146" s="19">
        <f>IFERROR(VLOOKUP(tbl_ues[[#This Row],[Id_UE]],'[1]Directorio v.02'!$H$3:$U$3089,12,FALSE),"")</f>
        <v>0</v>
      </c>
      <c r="AN146" s="52">
        <f>IFERROR(VLOOKUP(tbl_ues[[#This Row],[Id_UE]],'[1]Directorio v.02'!$H$3:$U$3089,13,FALSE),"")</f>
        <v>934938681</v>
      </c>
      <c r="AO146" s="19" t="str">
        <f>IFERROR(VLOOKUP(tbl_ues[[#This Row],[Id_UE]],'[1]Directorio v.02'!$H$3:$U$3089,14,FALSE),"")</f>
        <v>rafa.delacruzvilchez2812@gmail.com</v>
      </c>
      <c r="AP146" s="21" t="e">
        <f>VLOOKUP(H146,#REF!,7,0)</f>
        <v>#REF!</v>
      </c>
      <c r="AQ146" s="9" t="e">
        <f>VLOOKUP(H146,#REF!,9,0)</f>
        <v>#REF!</v>
      </c>
      <c r="AR146" s="9" t="e">
        <f>VLOOKUP(H146,#REF!,15,0)</f>
        <v>#REF!</v>
      </c>
      <c r="AS146" s="9" t="e">
        <f>VLOOKUP(H146,#REF!,16,0)</f>
        <v>#REF!</v>
      </c>
      <c r="AT146" s="9" t="e">
        <f>VLOOKUP(H146,#REF!,17,0)</f>
        <v>#REF!</v>
      </c>
      <c r="AU146" s="9" t="e">
        <f>VLOOKUP(H146,#REF!,18,0)</f>
        <v>#REF!</v>
      </c>
      <c r="AV146" s="9" t="e">
        <f>VLOOKUP(H146,#REF!,19,0)</f>
        <v>#REF!</v>
      </c>
      <c r="AW146" s="9" t="e">
        <f>VLOOKUP(H146,#REF!,20,0)</f>
        <v>#REF!</v>
      </c>
      <c r="AX146" s="9" t="e">
        <f>VLOOKUP(H146,#REF!,22,0)</f>
        <v>#REF!</v>
      </c>
      <c r="AY146" s="9" t="e">
        <f>VLOOKUP(H146,#REF!,23,0)</f>
        <v>#REF!</v>
      </c>
      <c r="AZ146" s="9" t="e">
        <f>VLOOKUP(H146,#REF!,24,0)</f>
        <v>#REF!</v>
      </c>
      <c r="BA146" s="9" t="e">
        <f>VLOOKUP(H146,#REF!,25,0)</f>
        <v>#REF!</v>
      </c>
      <c r="BB146" s="9" t="e">
        <f>VLOOKUP(H146,#REF!,26,0)</f>
        <v>#REF!</v>
      </c>
      <c r="BC146" s="9" t="e">
        <f>VLOOKUP(H146,#REF!,27,0)</f>
        <v>#REF!</v>
      </c>
      <c r="BD146" s="9" t="e">
        <f>VLOOKUP(H146,#REF!,29,0)</f>
        <v>#REF!</v>
      </c>
      <c r="BE146" s="9" t="e">
        <f>VLOOKUP(H146,#REF!,30,0)</f>
        <v>#REF!</v>
      </c>
      <c r="BF146" s="9" t="e">
        <f>VLOOKUP(H146,#REF!,31,0)</f>
        <v>#REF!</v>
      </c>
      <c r="BG146" s="9" t="e">
        <f>VLOOKUP(H146,#REF!,32,0)</f>
        <v>#REF!</v>
      </c>
      <c r="BH146" s="9" t="e">
        <f>VLOOKUP(H146,#REF!,33,0)</f>
        <v>#REF!</v>
      </c>
      <c r="BI146" s="9" t="e">
        <f>VLOOKUP(H146,#REF!,34,0)</f>
        <v>#REF!</v>
      </c>
      <c r="BJ146" s="9" t="e">
        <f>VLOOKUP(H146,#REF!,36,0)</f>
        <v>#REF!</v>
      </c>
      <c r="BK146" s="9" t="e">
        <f>VLOOKUP(H146,#REF!,37,0)</f>
        <v>#REF!</v>
      </c>
      <c r="BL146" s="22" t="e">
        <f>VLOOKUP(H146,#REF!,44,0)</f>
        <v>#REF!</v>
      </c>
      <c r="BM146" s="22" t="e">
        <f>VLOOKUP(H146,#REF!,45,0)</f>
        <v>#REF!</v>
      </c>
      <c r="BN146" s="22" t="e">
        <f>VLOOKUP(H146,#REF!,46,0)</f>
        <v>#REF!</v>
      </c>
      <c r="BO146" s="22" t="e">
        <f>VLOOKUP(H146,#REF!,47,0)</f>
        <v>#REF!</v>
      </c>
      <c r="BP146" s="22" t="e">
        <f>VLOOKUP(H146,#REF!,48,0)</f>
        <v>#REF!</v>
      </c>
      <c r="BQ146" s="9"/>
      <c r="BR146" s="9"/>
      <c r="BS146" s="9"/>
    </row>
    <row r="147" spans="1:71" ht="14.5" x14ac:dyDescent="0.35">
      <c r="A147" s="16" t="s">
        <v>10556</v>
      </c>
      <c r="B147" s="16" t="s">
        <v>10556</v>
      </c>
      <c r="C147" s="16" t="s">
        <v>10557</v>
      </c>
      <c r="D147" s="7" t="s">
        <v>1921</v>
      </c>
      <c r="E147" s="4" t="s">
        <v>150</v>
      </c>
      <c r="F147" s="4">
        <v>301824</v>
      </c>
      <c r="G147" s="4" t="s">
        <v>4365</v>
      </c>
      <c r="H147" s="53">
        <v>301824</v>
      </c>
      <c r="I147" s="4" t="s">
        <v>4365</v>
      </c>
      <c r="J147" s="7">
        <v>25</v>
      </c>
      <c r="K147" s="4" t="s">
        <v>117</v>
      </c>
      <c r="L147" s="4">
        <v>2</v>
      </c>
      <c r="M147" s="4" t="s">
        <v>1367</v>
      </c>
      <c r="N147" s="4">
        <v>3</v>
      </c>
      <c r="O147" s="4" t="s">
        <v>4366</v>
      </c>
      <c r="P147" s="26" t="s">
        <v>10561</v>
      </c>
      <c r="Q147" s="8" t="s">
        <v>10474</v>
      </c>
      <c r="R147" s="9" t="s">
        <v>10474</v>
      </c>
      <c r="S147" s="17"/>
      <c r="T147" s="17" t="s">
        <v>10474</v>
      </c>
      <c r="U147" s="9"/>
      <c r="V147" s="18"/>
      <c r="W147" s="18">
        <f>IFERROR(VLOOKUP(H147,'IT PEI'!$X$2:$X$5647,1,0),"...")</f>
        <v>301824</v>
      </c>
      <c r="X147" s="19" t="str">
        <f>_xlfn.XLOOKUP(H147,'IT PEI'!X$2:X$5647,'IT PEI'!E$2:E$5647,"...",2,-1)</f>
        <v>2024-2028</v>
      </c>
      <c r="Y147" s="19" t="str">
        <f>_xlfn.XLOOKUP(H147,'IT PEI'!X$2:X$5647,'IT PEI'!G$2:G$5647,"...",2,-1)</f>
        <v>FORMULADO</v>
      </c>
      <c r="Z147" s="19" t="str">
        <f>_xlfn.XLOOKUP(H147,'IT PEI'!X$2:X$5647,'IT PEI'!F$2:F$5647,"...",2,-1)</f>
        <v>NO</v>
      </c>
      <c r="AA147" s="19" t="str">
        <f>_xlfn.XLOOKUP(H147,'IT PEI'!X$2:X$5647,'IT PEI'!H$2:H$5647,"...",2,-1)</f>
        <v>EMITIDO</v>
      </c>
      <c r="AB147" s="19" t="str">
        <f>_xlfn.XLOOKUP(H147,'IT PEI'!X$2:X$5647,'IT PEI'!O$2:O$5647,"...",2,-1)</f>
        <v>2023-0002913</v>
      </c>
      <c r="AC147" s="20">
        <f>_xlfn.XLOOKUP(H147,'IT PEI'!X$2:X$5647,'IT PEI'!P$2:P$5647,"...",2,-1)</f>
        <v>45238</v>
      </c>
      <c r="AD147" s="19" t="str">
        <f>_xlfn.XLOOKUP(H147,'IT PEI'!X$2:X$5647,'IT PEI'!Q$2:Q$5647,"...",2,-1)</f>
        <v>000323-2023-CEPLAN-DNCPPEI</v>
      </c>
      <c r="AE147" s="19" t="str">
        <f t="shared" si="14"/>
        <v>No</v>
      </c>
      <c r="AF147" s="18">
        <f t="shared" si="16"/>
        <v>0</v>
      </c>
      <c r="AG147" s="18">
        <f t="shared" si="15"/>
        <v>1</v>
      </c>
      <c r="AH147" s="18">
        <f t="shared" si="17"/>
        <v>0</v>
      </c>
      <c r="AI147" s="19" t="s">
        <v>10475</v>
      </c>
      <c r="AJ147" s="13" t="s">
        <v>10488</v>
      </c>
      <c r="AK147" s="19" t="s">
        <v>10489</v>
      </c>
      <c r="AL147" s="19" t="str">
        <f>IFERROR(VLOOKUP(tbl_ues[[#This Row],[Id_UE]],'[1]Directorio v.02'!$H$3:$U$3089,11,FALSE),"")</f>
        <v>Riber Guimel Mantari Mincami</v>
      </c>
      <c r="AM147" s="19">
        <f>IFERROR(VLOOKUP(tbl_ues[[#This Row],[Id_UE]],'[1]Directorio v.02'!$H$3:$U$3089,12,FALSE),"")</f>
        <v>0</v>
      </c>
      <c r="AN147" s="52">
        <f>IFERROR(VLOOKUP(tbl_ues[[#This Row],[Id_UE]],'[1]Directorio v.02'!$H$3:$U$3089,13,FALSE),"")</f>
        <v>948123066</v>
      </c>
      <c r="AO147" s="19" t="str">
        <f>IFERROR(VLOOKUP(tbl_ues[[#This Row],[Id_UE]],'[1]Directorio v.02'!$H$3:$U$3089,14,FALSE),"")</f>
        <v>ribermantarimincami@gmail.com; rojasdelacruzwilder@gmail.com</v>
      </c>
      <c r="AP147" s="21" t="e">
        <f>VLOOKUP(H147,#REF!,7,0)</f>
        <v>#REF!</v>
      </c>
      <c r="AQ147" s="9" t="e">
        <f>VLOOKUP(H147,#REF!,9,0)</f>
        <v>#REF!</v>
      </c>
      <c r="AR147" s="9" t="e">
        <f>VLOOKUP(H147,#REF!,15,0)</f>
        <v>#REF!</v>
      </c>
      <c r="AS147" s="9" t="e">
        <f>VLOOKUP(H147,#REF!,16,0)</f>
        <v>#REF!</v>
      </c>
      <c r="AT147" s="9" t="e">
        <f>VLOOKUP(H147,#REF!,17,0)</f>
        <v>#REF!</v>
      </c>
      <c r="AU147" s="9" t="e">
        <f>VLOOKUP(H147,#REF!,18,0)</f>
        <v>#REF!</v>
      </c>
      <c r="AV147" s="9" t="e">
        <f>VLOOKUP(H147,#REF!,19,0)</f>
        <v>#REF!</v>
      </c>
      <c r="AW147" s="9" t="e">
        <f>VLOOKUP(H147,#REF!,20,0)</f>
        <v>#REF!</v>
      </c>
      <c r="AX147" s="9" t="e">
        <f>VLOOKUP(H147,#REF!,22,0)</f>
        <v>#REF!</v>
      </c>
      <c r="AY147" s="9" t="e">
        <f>VLOOKUP(H147,#REF!,23,0)</f>
        <v>#REF!</v>
      </c>
      <c r="AZ147" s="9" t="e">
        <f>VLOOKUP(H147,#REF!,24,0)</f>
        <v>#REF!</v>
      </c>
      <c r="BA147" s="9" t="e">
        <f>VLOOKUP(H147,#REF!,25,0)</f>
        <v>#REF!</v>
      </c>
      <c r="BB147" s="9" t="e">
        <f>VLOOKUP(H147,#REF!,26,0)</f>
        <v>#REF!</v>
      </c>
      <c r="BC147" s="9" t="e">
        <f>VLOOKUP(H147,#REF!,27,0)</f>
        <v>#REF!</v>
      </c>
      <c r="BD147" s="9" t="e">
        <f>VLOOKUP(H147,#REF!,29,0)</f>
        <v>#REF!</v>
      </c>
      <c r="BE147" s="9" t="e">
        <f>VLOOKUP(H147,#REF!,30,0)</f>
        <v>#REF!</v>
      </c>
      <c r="BF147" s="9" t="e">
        <f>VLOOKUP(H147,#REF!,31,0)</f>
        <v>#REF!</v>
      </c>
      <c r="BG147" s="9" t="e">
        <f>VLOOKUP(H147,#REF!,32,0)</f>
        <v>#REF!</v>
      </c>
      <c r="BH147" s="9" t="e">
        <f>VLOOKUP(H147,#REF!,33,0)</f>
        <v>#REF!</v>
      </c>
      <c r="BI147" s="9" t="e">
        <f>VLOOKUP(H147,#REF!,34,0)</f>
        <v>#REF!</v>
      </c>
      <c r="BJ147" s="9" t="e">
        <f>VLOOKUP(H147,#REF!,36,0)</f>
        <v>#REF!</v>
      </c>
      <c r="BK147" s="9" t="e">
        <f>VLOOKUP(H147,#REF!,37,0)</f>
        <v>#REF!</v>
      </c>
      <c r="BL147" s="22" t="e">
        <f>VLOOKUP(H147,#REF!,44,0)</f>
        <v>#REF!</v>
      </c>
      <c r="BM147" s="22" t="e">
        <f>VLOOKUP(H147,#REF!,45,0)</f>
        <v>#REF!</v>
      </c>
      <c r="BN147" s="22" t="e">
        <f>VLOOKUP(H147,#REF!,46,0)</f>
        <v>#REF!</v>
      </c>
      <c r="BO147" s="22" t="e">
        <f>VLOOKUP(H147,#REF!,47,0)</f>
        <v>#REF!</v>
      </c>
      <c r="BP147" s="22" t="e">
        <f>VLOOKUP(H147,#REF!,48,0)</f>
        <v>#REF!</v>
      </c>
      <c r="BQ147" s="9"/>
      <c r="BR147" s="9"/>
      <c r="BS147" s="9"/>
    </row>
    <row r="148" spans="1:71" ht="14.5" x14ac:dyDescent="0.35">
      <c r="A148" s="16" t="s">
        <v>10556</v>
      </c>
      <c r="B148" s="16" t="s">
        <v>10556</v>
      </c>
      <c r="C148" s="16" t="s">
        <v>10557</v>
      </c>
      <c r="D148" s="7" t="s">
        <v>1921</v>
      </c>
      <c r="E148" s="4" t="s">
        <v>150</v>
      </c>
      <c r="F148" s="4">
        <v>301823</v>
      </c>
      <c r="G148" s="4" t="s">
        <v>2064</v>
      </c>
      <c r="H148" s="53">
        <v>301823</v>
      </c>
      <c r="I148" s="4" t="s">
        <v>2064</v>
      </c>
      <c r="J148" s="7">
        <v>25</v>
      </c>
      <c r="K148" s="4" t="s">
        <v>117</v>
      </c>
      <c r="L148" s="4">
        <v>2</v>
      </c>
      <c r="M148" s="4" t="s">
        <v>1367</v>
      </c>
      <c r="N148" s="4">
        <v>2</v>
      </c>
      <c r="O148" s="4" t="s">
        <v>2065</v>
      </c>
      <c r="P148" s="26" t="s">
        <v>10561</v>
      </c>
      <c r="Q148" s="8" t="s">
        <v>10474</v>
      </c>
      <c r="R148" s="9" t="s">
        <v>10474</v>
      </c>
      <c r="S148" s="17"/>
      <c r="T148" s="17" t="s">
        <v>10474</v>
      </c>
      <c r="U148" s="9"/>
      <c r="V148" s="18"/>
      <c r="W148" s="18">
        <f>IFERROR(VLOOKUP(H148,'IT PEI'!$X$2:$X$5647,1,0),"...")</f>
        <v>301823</v>
      </c>
      <c r="X148" s="19" t="str">
        <f>_xlfn.XLOOKUP(H148,'IT PEI'!X$2:X$5647,'IT PEI'!E$2:E$5647,"...",2,-1)</f>
        <v>2026-2030</v>
      </c>
      <c r="Y148" s="19" t="str">
        <f>_xlfn.XLOOKUP(H148,'IT PEI'!X$2:X$5647,'IT PEI'!G$2:G$5647,"...",2,-1)</f>
        <v>FORMULADO</v>
      </c>
      <c r="Z148" s="19" t="str">
        <f>_xlfn.XLOOKUP(H148,'IT PEI'!X$2:X$5647,'IT PEI'!F$2:F$5647,"...",2,-1)</f>
        <v>SI</v>
      </c>
      <c r="AA148" s="19" t="str">
        <f>_xlfn.XLOOKUP(H148,'IT PEI'!X$2:X$5647,'IT PEI'!H$2:H$5647,"...",2,-1)</f>
        <v>EMITIDO</v>
      </c>
      <c r="AB148" s="19" t="str">
        <f>_xlfn.XLOOKUP(H148,'IT PEI'!X$2:X$5647,'IT PEI'!O$2:O$5647,"...",2,-1)</f>
        <v>2025-0004798</v>
      </c>
      <c r="AC148" s="20">
        <f>_xlfn.XLOOKUP(H148,'IT PEI'!X$2:X$5647,'IT PEI'!P$2:P$5647,"...",2,-1)</f>
        <v>45986</v>
      </c>
      <c r="AD148" s="19" t="str">
        <f>_xlfn.XLOOKUP(H148,'IT PEI'!X$2:X$5647,'IT PEI'!Q$2:Q$5647,"...",2,-1)</f>
        <v>000532-2025-CEPLAN-DNCPPEI</v>
      </c>
      <c r="AE148" s="19" t="str">
        <f t="shared" si="14"/>
        <v>SI</v>
      </c>
      <c r="AF148" s="18">
        <f t="shared" si="16"/>
        <v>1</v>
      </c>
      <c r="AG148" s="18">
        <f t="shared" si="15"/>
        <v>0</v>
      </c>
      <c r="AH148" s="18">
        <f t="shared" si="17"/>
        <v>0</v>
      </c>
      <c r="AI148" s="19" t="s">
        <v>10475</v>
      </c>
      <c r="AJ148" s="13" t="s">
        <v>10488</v>
      </c>
      <c r="AK148" s="19" t="s">
        <v>10489</v>
      </c>
      <c r="AL148" s="19">
        <f>IFERROR(VLOOKUP(tbl_ues[[#This Row],[Id_UE]],'[1]Directorio v.02'!$H$3:$U$3089,11,FALSE),"")</f>
        <v>0</v>
      </c>
      <c r="AM148" s="19">
        <f>IFERROR(VLOOKUP(tbl_ues[[#This Row],[Id_UE]],'[1]Directorio v.02'!$H$3:$U$3089,12,FALSE),"")</f>
        <v>0</v>
      </c>
      <c r="AN148" s="52">
        <f>IFERROR(VLOOKUP(tbl_ues[[#This Row],[Id_UE]],'[1]Directorio v.02'!$H$3:$U$3089,13,FALSE),"")</f>
        <v>0</v>
      </c>
      <c r="AO148" s="19">
        <f>IFERROR(VLOOKUP(tbl_ues[[#This Row],[Id_UE]],'[1]Directorio v.02'!$H$3:$U$3089,14,FALSE),"")</f>
        <v>0</v>
      </c>
      <c r="AP148" s="21" t="e">
        <f>VLOOKUP(H148,#REF!,7,0)</f>
        <v>#REF!</v>
      </c>
      <c r="AQ148" s="9" t="e">
        <f>VLOOKUP(H148,#REF!,9,0)</f>
        <v>#REF!</v>
      </c>
      <c r="AR148" s="9" t="e">
        <f>VLOOKUP(H148,#REF!,15,0)</f>
        <v>#REF!</v>
      </c>
      <c r="AS148" s="9" t="e">
        <f>VLOOKUP(H148,#REF!,16,0)</f>
        <v>#REF!</v>
      </c>
      <c r="AT148" s="9" t="e">
        <f>VLOOKUP(H148,#REF!,17,0)</f>
        <v>#REF!</v>
      </c>
      <c r="AU148" s="9" t="e">
        <f>VLOOKUP(H148,#REF!,18,0)</f>
        <v>#REF!</v>
      </c>
      <c r="AV148" s="9" t="e">
        <f>VLOOKUP(H148,#REF!,19,0)</f>
        <v>#REF!</v>
      </c>
      <c r="AW148" s="9" t="e">
        <f>VLOOKUP(H148,#REF!,20,0)</f>
        <v>#REF!</v>
      </c>
      <c r="AX148" s="9" t="e">
        <f>VLOOKUP(H148,#REF!,22,0)</f>
        <v>#REF!</v>
      </c>
      <c r="AY148" s="9" t="e">
        <f>VLOOKUP(H148,#REF!,23,0)</f>
        <v>#REF!</v>
      </c>
      <c r="AZ148" s="9" t="e">
        <f>VLOOKUP(H148,#REF!,24,0)</f>
        <v>#REF!</v>
      </c>
      <c r="BA148" s="9" t="e">
        <f>VLOOKUP(H148,#REF!,25,0)</f>
        <v>#REF!</v>
      </c>
      <c r="BB148" s="9" t="e">
        <f>VLOOKUP(H148,#REF!,26,0)</f>
        <v>#REF!</v>
      </c>
      <c r="BC148" s="9" t="e">
        <f>VLOOKUP(H148,#REF!,27,0)</f>
        <v>#REF!</v>
      </c>
      <c r="BD148" s="9" t="e">
        <f>VLOOKUP(H148,#REF!,29,0)</f>
        <v>#REF!</v>
      </c>
      <c r="BE148" s="9" t="e">
        <f>VLOOKUP(H148,#REF!,30,0)</f>
        <v>#REF!</v>
      </c>
      <c r="BF148" s="9" t="e">
        <f>VLOOKUP(H148,#REF!,31,0)</f>
        <v>#REF!</v>
      </c>
      <c r="BG148" s="9" t="e">
        <f>VLOOKUP(H148,#REF!,32,0)</f>
        <v>#REF!</v>
      </c>
      <c r="BH148" s="9" t="e">
        <f>VLOOKUP(H148,#REF!,33,0)</f>
        <v>#REF!</v>
      </c>
      <c r="BI148" s="9" t="e">
        <f>VLOOKUP(H148,#REF!,34,0)</f>
        <v>#REF!</v>
      </c>
      <c r="BJ148" s="9" t="e">
        <f>VLOOKUP(H148,#REF!,36,0)</f>
        <v>#REF!</v>
      </c>
      <c r="BK148" s="9" t="e">
        <f>VLOOKUP(H148,#REF!,37,0)</f>
        <v>#REF!</v>
      </c>
      <c r="BL148" s="22" t="e">
        <f>VLOOKUP(H148,#REF!,44,0)</f>
        <v>#REF!</v>
      </c>
      <c r="BM148" s="22" t="e">
        <f>VLOOKUP(H148,#REF!,45,0)</f>
        <v>#REF!</v>
      </c>
      <c r="BN148" s="22" t="e">
        <f>VLOOKUP(H148,#REF!,46,0)</f>
        <v>#REF!</v>
      </c>
      <c r="BO148" s="22" t="e">
        <f>VLOOKUP(H148,#REF!,47,0)</f>
        <v>#REF!</v>
      </c>
      <c r="BP148" s="22" t="e">
        <f>VLOOKUP(H148,#REF!,48,0)</f>
        <v>#REF!</v>
      </c>
      <c r="BQ148" s="9"/>
      <c r="BR148" s="9"/>
      <c r="BS148" s="9"/>
    </row>
    <row r="149" spans="1:71" ht="14.5" x14ac:dyDescent="0.35">
      <c r="A149" s="16" t="s">
        <v>10581</v>
      </c>
      <c r="B149" s="16" t="s">
        <v>10581</v>
      </c>
      <c r="C149" s="16" t="s">
        <v>10557</v>
      </c>
      <c r="D149" s="7" t="s">
        <v>1921</v>
      </c>
      <c r="E149" s="4" t="s">
        <v>150</v>
      </c>
      <c r="F149" s="4">
        <v>301822</v>
      </c>
      <c r="G149" s="4" t="s">
        <v>1366</v>
      </c>
      <c r="H149" s="53">
        <v>301822</v>
      </c>
      <c r="I149" s="4" t="s">
        <v>1366</v>
      </c>
      <c r="J149" s="7">
        <v>25</v>
      </c>
      <c r="K149" s="4" t="s">
        <v>117</v>
      </c>
      <c r="L149" s="4">
        <v>2</v>
      </c>
      <c r="M149" s="4" t="s">
        <v>1367</v>
      </c>
      <c r="N149" s="4">
        <v>1</v>
      </c>
      <c r="O149" s="4" t="s">
        <v>1368</v>
      </c>
      <c r="P149" s="26" t="s">
        <v>10561</v>
      </c>
      <c r="Q149" s="8" t="s">
        <v>10474</v>
      </c>
      <c r="R149" s="9" t="s">
        <v>10474</v>
      </c>
      <c r="S149" s="17"/>
      <c r="T149" s="17" t="s">
        <v>10474</v>
      </c>
      <c r="U149" s="9"/>
      <c r="V149" s="18"/>
      <c r="W149" s="18">
        <f>IFERROR(VLOOKUP(H149,'IT PEI'!$X$2:$X$5647,1,0),"...")</f>
        <v>301822</v>
      </c>
      <c r="X149" s="19" t="str">
        <f>_xlfn.XLOOKUP(H149,'IT PEI'!X$2:X$5647,'IT PEI'!E$2:E$5647,"...",2,-1)</f>
        <v>2025-2030</v>
      </c>
      <c r="Y149" s="19" t="str">
        <f>_xlfn.XLOOKUP(H149,'IT PEI'!X$2:X$5647,'IT PEI'!G$2:G$5647,"...",2,-1)</f>
        <v>FORMULADO</v>
      </c>
      <c r="Z149" s="19" t="str">
        <f>_xlfn.XLOOKUP(H149,'IT PEI'!X$2:X$5647,'IT PEI'!F$2:F$5647,"...",2,-1)</f>
        <v>SI</v>
      </c>
      <c r="AA149" s="19" t="str">
        <f>_xlfn.XLOOKUP(H149,'IT PEI'!X$2:X$5647,'IT PEI'!H$2:H$5647,"...",2,-1)</f>
        <v>EMITIDO</v>
      </c>
      <c r="AB149" s="19" t="str">
        <f>_xlfn.XLOOKUP(H149,'IT PEI'!X$2:X$5647,'IT PEI'!O$2:O$5647,"...",2,-1)</f>
        <v>2024-0001434</v>
      </c>
      <c r="AC149" s="20">
        <f>_xlfn.XLOOKUP(H149,'IT PEI'!X$2:X$5647,'IT PEI'!P$2:P$5647,"...",2,-1)</f>
        <v>45418</v>
      </c>
      <c r="AD149" s="19" t="str">
        <f>_xlfn.XLOOKUP(H149,'IT PEI'!X$2:X$5647,'IT PEI'!Q$2:Q$5647,"...",2,-1)</f>
        <v xml:space="preserve">000212-2024-CEPLAN-DNCPPEI </v>
      </c>
      <c r="AE149" s="19" t="str">
        <f t="shared" si="14"/>
        <v>SI</v>
      </c>
      <c r="AF149" s="18">
        <f t="shared" si="16"/>
        <v>1</v>
      </c>
      <c r="AG149" s="18">
        <f t="shared" si="15"/>
        <v>0</v>
      </c>
      <c r="AH149" s="18">
        <f t="shared" si="17"/>
        <v>0</v>
      </c>
      <c r="AI149" s="19" t="s">
        <v>10475</v>
      </c>
      <c r="AJ149" s="13" t="s">
        <v>10488</v>
      </c>
      <c r="AK149" s="19" t="s">
        <v>10489</v>
      </c>
      <c r="AL149" s="19" t="str">
        <f>IFERROR(VLOOKUP(tbl_ues[[#This Row],[Id_UE]],'[1]Directorio v.02'!$H$3:$U$3089,11,FALSE),"")</f>
        <v>Victor Raúl García Sandoval</v>
      </c>
      <c r="AM149" s="19">
        <f>IFERROR(VLOOKUP(tbl_ues[[#This Row],[Id_UE]],'[1]Directorio v.02'!$H$3:$U$3089,12,FALSE),"")</f>
        <v>0</v>
      </c>
      <c r="AN149" s="52">
        <f>IFERROR(VLOOKUP(tbl_ues[[#This Row],[Id_UE]],'[1]Directorio v.02'!$H$3:$U$3089,13,FALSE),"")</f>
        <v>964751000</v>
      </c>
      <c r="AO149" s="19" t="str">
        <f>IFERROR(VLOOKUP(tbl_ues[[#This Row],[Id_UE]],'[1]Directorio v.02'!$H$3:$U$3089,14,FALSE),"")</f>
        <v>rvictor.tk@gmail.com</v>
      </c>
      <c r="AP149" s="21" t="e">
        <f>VLOOKUP(H149,#REF!,7,0)</f>
        <v>#REF!</v>
      </c>
      <c r="AQ149" s="9" t="e">
        <f>VLOOKUP(H149,#REF!,9,0)</f>
        <v>#REF!</v>
      </c>
      <c r="AR149" s="9" t="e">
        <f>VLOOKUP(H149,#REF!,15,0)</f>
        <v>#REF!</v>
      </c>
      <c r="AS149" s="9" t="e">
        <f>VLOOKUP(H149,#REF!,16,0)</f>
        <v>#REF!</v>
      </c>
      <c r="AT149" s="9" t="e">
        <f>VLOOKUP(H149,#REF!,17,0)</f>
        <v>#REF!</v>
      </c>
      <c r="AU149" s="9" t="e">
        <f>VLOOKUP(H149,#REF!,18,0)</f>
        <v>#REF!</v>
      </c>
      <c r="AV149" s="9" t="e">
        <f>VLOOKUP(H149,#REF!,19,0)</f>
        <v>#REF!</v>
      </c>
      <c r="AW149" s="9" t="e">
        <f>VLOOKUP(H149,#REF!,20,0)</f>
        <v>#REF!</v>
      </c>
      <c r="AX149" s="9" t="e">
        <f>VLOOKUP(H149,#REF!,22,0)</f>
        <v>#REF!</v>
      </c>
      <c r="AY149" s="9" t="e">
        <f>VLOOKUP(H149,#REF!,23,0)</f>
        <v>#REF!</v>
      </c>
      <c r="AZ149" s="9" t="e">
        <f>VLOOKUP(H149,#REF!,24,0)</f>
        <v>#REF!</v>
      </c>
      <c r="BA149" s="9" t="e">
        <f>VLOOKUP(H149,#REF!,25,0)</f>
        <v>#REF!</v>
      </c>
      <c r="BB149" s="9" t="e">
        <f>VLOOKUP(H149,#REF!,26,0)</f>
        <v>#REF!</v>
      </c>
      <c r="BC149" s="9" t="e">
        <f>VLOOKUP(H149,#REF!,27,0)</f>
        <v>#REF!</v>
      </c>
      <c r="BD149" s="9" t="e">
        <f>VLOOKUP(H149,#REF!,29,0)</f>
        <v>#REF!</v>
      </c>
      <c r="BE149" s="9" t="e">
        <f>VLOOKUP(H149,#REF!,30,0)</f>
        <v>#REF!</v>
      </c>
      <c r="BF149" s="9" t="e">
        <f>VLOOKUP(H149,#REF!,31,0)</f>
        <v>#REF!</v>
      </c>
      <c r="BG149" s="9" t="e">
        <f>VLOOKUP(H149,#REF!,32,0)</f>
        <v>#REF!</v>
      </c>
      <c r="BH149" s="9" t="e">
        <f>VLOOKUP(H149,#REF!,33,0)</f>
        <v>#REF!</v>
      </c>
      <c r="BI149" s="9" t="e">
        <f>VLOOKUP(H149,#REF!,34,0)</f>
        <v>#REF!</v>
      </c>
      <c r="BJ149" s="9" t="e">
        <f>VLOOKUP(H149,#REF!,36,0)</f>
        <v>#REF!</v>
      </c>
      <c r="BK149" s="9" t="e">
        <f>VLOOKUP(H149,#REF!,37,0)</f>
        <v>#REF!</v>
      </c>
      <c r="BL149" s="22" t="e">
        <f>VLOOKUP(H149,#REF!,44,0)</f>
        <v>#REF!</v>
      </c>
      <c r="BM149" s="22" t="e">
        <f>VLOOKUP(H149,#REF!,45,0)</f>
        <v>#REF!</v>
      </c>
      <c r="BN149" s="22" t="e">
        <f>VLOOKUP(H149,#REF!,46,0)</f>
        <v>#REF!</v>
      </c>
      <c r="BO149" s="22" t="e">
        <f>VLOOKUP(H149,#REF!,47,0)</f>
        <v>#REF!</v>
      </c>
      <c r="BP149" s="22" t="e">
        <f>VLOOKUP(H149,#REF!,48,0)</f>
        <v>#REF!</v>
      </c>
      <c r="BQ149" s="9"/>
      <c r="BR149" s="9"/>
      <c r="BS149" s="9"/>
    </row>
    <row r="150" spans="1:71" ht="14.5" x14ac:dyDescent="0.35">
      <c r="A150" s="16" t="s">
        <v>10556</v>
      </c>
      <c r="B150" s="16" t="s">
        <v>10556</v>
      </c>
      <c r="C150" s="16" t="s">
        <v>10557</v>
      </c>
      <c r="D150" s="7" t="s">
        <v>1921</v>
      </c>
      <c r="E150" s="4" t="s">
        <v>150</v>
      </c>
      <c r="F150" s="4">
        <v>301821</v>
      </c>
      <c r="G150" s="4" t="s">
        <v>3414</v>
      </c>
      <c r="H150" s="53">
        <v>301821</v>
      </c>
      <c r="I150" s="4" t="s">
        <v>3414</v>
      </c>
      <c r="J150" s="7">
        <v>25</v>
      </c>
      <c r="K150" s="4" t="s">
        <v>117</v>
      </c>
      <c r="L150" s="4">
        <v>1</v>
      </c>
      <c r="M150" s="4" t="s">
        <v>118</v>
      </c>
      <c r="N150" s="4">
        <v>6</v>
      </c>
      <c r="O150" s="4" t="s">
        <v>3415</v>
      </c>
      <c r="P150" s="26" t="s">
        <v>10561</v>
      </c>
      <c r="Q150" s="8" t="s">
        <v>10474</v>
      </c>
      <c r="R150" s="9" t="s">
        <v>10474</v>
      </c>
      <c r="S150" s="17"/>
      <c r="T150" s="17" t="s">
        <v>10474</v>
      </c>
      <c r="U150" s="9"/>
      <c r="V150" s="18"/>
      <c r="W150" s="18">
        <f>IFERROR(VLOOKUP(H150,'IT PEI'!$X$2:$X$5647,1,0),"...")</f>
        <v>301821</v>
      </c>
      <c r="X150" s="19" t="str">
        <f>_xlfn.XLOOKUP(H150,'IT PEI'!X$2:X$5647,'IT PEI'!E$2:E$5647,"...",2,-1)</f>
        <v>2024-2030</v>
      </c>
      <c r="Y150" s="19" t="str">
        <f>_xlfn.XLOOKUP(H150,'IT PEI'!X$2:X$5647,'IT PEI'!G$2:G$5647,"...",2,-1)</f>
        <v>FORMULADO</v>
      </c>
      <c r="Z150" s="19" t="str">
        <f>_xlfn.XLOOKUP(H150,'IT PEI'!X$2:X$5647,'IT PEI'!F$2:F$5647,"...",2,-1)</f>
        <v>SI</v>
      </c>
      <c r="AA150" s="19" t="str">
        <f>_xlfn.XLOOKUP(H150,'IT PEI'!X$2:X$5647,'IT PEI'!H$2:H$5647,"...",2,-1)</f>
        <v>EMITIDO</v>
      </c>
      <c r="AB150" s="19" t="str">
        <f>_xlfn.XLOOKUP(H150,'IT PEI'!X$2:X$5647,'IT PEI'!O$2:O$5647,"...",2,-1)</f>
        <v>2024-0000994</v>
      </c>
      <c r="AC150" s="20">
        <f>_xlfn.XLOOKUP(H150,'IT PEI'!X$2:X$5647,'IT PEI'!P$2:P$5647,"...",2,-1)</f>
        <v>45378</v>
      </c>
      <c r="AD150" s="19" t="str">
        <f>_xlfn.XLOOKUP(H150,'IT PEI'!X$2:X$5647,'IT PEI'!Q$2:Q$5647,"...",2,-1)</f>
        <v xml:space="preserve">0000130-2024-CEPLAN-DNCPPEI </v>
      </c>
      <c r="AE150" s="19" t="str">
        <f t="shared" si="14"/>
        <v>SI</v>
      </c>
      <c r="AF150" s="18">
        <f t="shared" si="16"/>
        <v>1</v>
      </c>
      <c r="AG150" s="18">
        <f t="shared" si="15"/>
        <v>0</v>
      </c>
      <c r="AH150" s="18">
        <f t="shared" si="17"/>
        <v>0</v>
      </c>
      <c r="AI150" s="19" t="s">
        <v>10475</v>
      </c>
      <c r="AJ150" s="13" t="s">
        <v>10488</v>
      </c>
      <c r="AK150" s="19" t="s">
        <v>10489</v>
      </c>
      <c r="AL150" s="19" t="str">
        <f>IFERROR(VLOOKUP(tbl_ues[[#This Row],[Id_UE]],'[1]Directorio v.02'!$H$3:$U$3089,11,FALSE),"")</f>
        <v>Erlinson Vasquez Pizango</v>
      </c>
      <c r="AM150" s="19">
        <f>IFERROR(VLOOKUP(tbl_ues[[#This Row],[Id_UE]],'[1]Directorio v.02'!$H$3:$U$3089,12,FALSE),"")</f>
        <v>0</v>
      </c>
      <c r="AN150" s="52">
        <f>IFERROR(VLOOKUP(tbl_ues[[#This Row],[Id_UE]],'[1]Directorio v.02'!$H$3:$U$3089,13,FALSE),"")</f>
        <v>948933857</v>
      </c>
      <c r="AO150" s="19" t="str">
        <f>IFERROR(VLOOKUP(tbl_ues[[#This Row],[Id_UE]],'[1]Directorio v.02'!$H$3:$U$3089,14,FALSE),"")</f>
        <v>evasquez1607@hotmail.com</v>
      </c>
      <c r="AP150" s="21" t="e">
        <f>VLOOKUP(H150,#REF!,7,0)</f>
        <v>#REF!</v>
      </c>
      <c r="AQ150" s="9" t="e">
        <f>VLOOKUP(H150,#REF!,9,0)</f>
        <v>#REF!</v>
      </c>
      <c r="AR150" s="9" t="e">
        <f>VLOOKUP(H150,#REF!,15,0)</f>
        <v>#REF!</v>
      </c>
      <c r="AS150" s="9" t="e">
        <f>VLOOKUP(H150,#REF!,16,0)</f>
        <v>#REF!</v>
      </c>
      <c r="AT150" s="9" t="e">
        <f>VLOOKUP(H150,#REF!,17,0)</f>
        <v>#REF!</v>
      </c>
      <c r="AU150" s="9" t="e">
        <f>VLOOKUP(H150,#REF!,18,0)</f>
        <v>#REF!</v>
      </c>
      <c r="AV150" s="9" t="e">
        <f>VLOOKUP(H150,#REF!,19,0)</f>
        <v>#REF!</v>
      </c>
      <c r="AW150" s="9" t="e">
        <f>VLOOKUP(H150,#REF!,20,0)</f>
        <v>#REF!</v>
      </c>
      <c r="AX150" s="9" t="e">
        <f>VLOOKUP(H150,#REF!,22,0)</f>
        <v>#REF!</v>
      </c>
      <c r="AY150" s="9" t="e">
        <f>VLOOKUP(H150,#REF!,23,0)</f>
        <v>#REF!</v>
      </c>
      <c r="AZ150" s="9" t="e">
        <f>VLOOKUP(H150,#REF!,24,0)</f>
        <v>#REF!</v>
      </c>
      <c r="BA150" s="9" t="e">
        <f>VLOOKUP(H150,#REF!,25,0)</f>
        <v>#REF!</v>
      </c>
      <c r="BB150" s="9" t="e">
        <f>VLOOKUP(H150,#REF!,26,0)</f>
        <v>#REF!</v>
      </c>
      <c r="BC150" s="9" t="e">
        <f>VLOOKUP(H150,#REF!,27,0)</f>
        <v>#REF!</v>
      </c>
      <c r="BD150" s="9" t="e">
        <f>VLOOKUP(H150,#REF!,29,0)</f>
        <v>#REF!</v>
      </c>
      <c r="BE150" s="9" t="e">
        <f>VLOOKUP(H150,#REF!,30,0)</f>
        <v>#REF!</v>
      </c>
      <c r="BF150" s="9" t="e">
        <f>VLOOKUP(H150,#REF!,31,0)</f>
        <v>#REF!</v>
      </c>
      <c r="BG150" s="9" t="e">
        <f>VLOOKUP(H150,#REF!,32,0)</f>
        <v>#REF!</v>
      </c>
      <c r="BH150" s="9" t="e">
        <f>VLOOKUP(H150,#REF!,33,0)</f>
        <v>#REF!</v>
      </c>
      <c r="BI150" s="9" t="e">
        <f>VLOOKUP(H150,#REF!,34,0)</f>
        <v>#REF!</v>
      </c>
      <c r="BJ150" s="9" t="e">
        <f>VLOOKUP(H150,#REF!,36,0)</f>
        <v>#REF!</v>
      </c>
      <c r="BK150" s="9" t="e">
        <f>VLOOKUP(H150,#REF!,37,0)</f>
        <v>#REF!</v>
      </c>
      <c r="BL150" s="22" t="e">
        <f>VLOOKUP(H150,#REF!,44,0)</f>
        <v>#REF!</v>
      </c>
      <c r="BM150" s="22" t="e">
        <f>VLOOKUP(H150,#REF!,45,0)</f>
        <v>#REF!</v>
      </c>
      <c r="BN150" s="22" t="e">
        <f>VLOOKUP(H150,#REF!,46,0)</f>
        <v>#REF!</v>
      </c>
      <c r="BO150" s="22" t="e">
        <f>VLOOKUP(H150,#REF!,47,0)</f>
        <v>#REF!</v>
      </c>
      <c r="BP150" s="22" t="e">
        <f>VLOOKUP(H150,#REF!,48,0)</f>
        <v>#REF!</v>
      </c>
      <c r="BQ150" s="9"/>
      <c r="BR150" s="9"/>
      <c r="BS150" s="9"/>
    </row>
    <row r="151" spans="1:71" ht="14.5" x14ac:dyDescent="0.35">
      <c r="A151" s="16" t="s">
        <v>10556</v>
      </c>
      <c r="B151" s="16" t="s">
        <v>10556</v>
      </c>
      <c r="C151" s="16" t="s">
        <v>10557</v>
      </c>
      <c r="D151" s="7" t="s">
        <v>1921</v>
      </c>
      <c r="E151" s="4" t="s">
        <v>150</v>
      </c>
      <c r="F151" s="4">
        <v>301820</v>
      </c>
      <c r="G151" s="4" t="s">
        <v>4734</v>
      </c>
      <c r="H151" s="53">
        <v>301820</v>
      </c>
      <c r="I151" s="4" t="s">
        <v>4734</v>
      </c>
      <c r="J151" s="7">
        <v>25</v>
      </c>
      <c r="K151" s="4" t="s">
        <v>117</v>
      </c>
      <c r="L151" s="4">
        <v>1</v>
      </c>
      <c r="M151" s="4" t="s">
        <v>118</v>
      </c>
      <c r="N151" s="4">
        <v>5</v>
      </c>
      <c r="O151" s="4" t="s">
        <v>1272</v>
      </c>
      <c r="P151" s="26" t="s">
        <v>10558</v>
      </c>
      <c r="Q151" s="8" t="s">
        <v>10474</v>
      </c>
      <c r="R151" s="9" t="s">
        <v>10474</v>
      </c>
      <c r="S151" s="17"/>
      <c r="T151" s="17" t="s">
        <v>10474</v>
      </c>
      <c r="U151" s="9"/>
      <c r="V151" s="18"/>
      <c r="W151" s="18">
        <f>IFERROR(VLOOKUP(H151,'IT PEI'!$X$2:$X$5647,1,0),"...")</f>
        <v>301820</v>
      </c>
      <c r="X151" s="19" t="str">
        <f>_xlfn.XLOOKUP(H151,'IT PEI'!X$2:X$5647,'IT PEI'!E$2:E$5647,"...",2,-1)</f>
        <v>2025-2030</v>
      </c>
      <c r="Y151" s="19" t="str">
        <f>_xlfn.XLOOKUP(H151,'IT PEI'!X$2:X$5647,'IT PEI'!G$2:G$5647,"...",2,-1)</f>
        <v>FORMULADO</v>
      </c>
      <c r="Z151" s="19" t="str">
        <f>_xlfn.XLOOKUP(H151,'IT PEI'!X$2:X$5647,'IT PEI'!F$2:F$5647,"...",2,-1)</f>
        <v>SI</v>
      </c>
      <c r="AA151" s="19" t="str">
        <f>_xlfn.XLOOKUP(H151,'IT PEI'!X$2:X$5647,'IT PEI'!H$2:H$5647,"...",2,-1)</f>
        <v>EMITIDO</v>
      </c>
      <c r="AB151" s="19" t="str">
        <f>_xlfn.XLOOKUP(H151,'IT PEI'!X$2:X$5647,'IT PEI'!O$2:O$5647,"...",2,-1)</f>
        <v>2025-0001528</v>
      </c>
      <c r="AC151" s="20">
        <f>_xlfn.XLOOKUP(H151,'IT PEI'!X$2:X$5647,'IT PEI'!P$2:P$5647,"...",2,-1)</f>
        <v>45791</v>
      </c>
      <c r="AD151" s="19" t="str">
        <f>_xlfn.XLOOKUP(H151,'IT PEI'!X$2:X$5647,'IT PEI'!Q$2:Q$5647,"...",2,-1)</f>
        <v>000177-2025-CEPLAN-DNCPPEI</v>
      </c>
      <c r="AE151" s="19" t="str">
        <f t="shared" si="14"/>
        <v>SI</v>
      </c>
      <c r="AF151" s="18">
        <f t="shared" si="16"/>
        <v>1</v>
      </c>
      <c r="AG151" s="18">
        <f t="shared" si="15"/>
        <v>0</v>
      </c>
      <c r="AH151" s="18">
        <f t="shared" si="17"/>
        <v>0</v>
      </c>
      <c r="AI151" s="19" t="s">
        <v>10475</v>
      </c>
      <c r="AJ151" s="13" t="s">
        <v>10488</v>
      </c>
      <c r="AK151" s="19" t="s">
        <v>10489</v>
      </c>
      <c r="AL151" s="19" t="str">
        <f>IFERROR(VLOOKUP(tbl_ues[[#This Row],[Id_UE]],'[1]Directorio v.02'!$H$3:$U$3089,11,FALSE),"")</f>
        <v>Franz Eysser Lao Tang</v>
      </c>
      <c r="AM151" s="19">
        <f>IFERROR(VLOOKUP(tbl_ues[[#This Row],[Id_UE]],'[1]Directorio v.02'!$H$3:$U$3089,12,FALSE),"")</f>
        <v>0</v>
      </c>
      <c r="AN151" s="52">
        <f>IFERROR(VLOOKUP(tbl_ues[[#This Row],[Id_UE]],'[1]Directorio v.02'!$H$3:$U$3089,13,FALSE),"")</f>
        <v>961949000</v>
      </c>
      <c r="AO151" s="19" t="str">
        <f>IFERROR(VLOOKUP(tbl_ues[[#This Row],[Id_UE]],'[1]Directorio v.02'!$H$3:$U$3089,14,FALSE),"")</f>
        <v>franzlao20@gmail.com</v>
      </c>
      <c r="AP151" s="21" t="e">
        <f>VLOOKUP(H151,#REF!,7,0)</f>
        <v>#REF!</v>
      </c>
      <c r="AQ151" s="9" t="e">
        <f>VLOOKUP(H151,#REF!,9,0)</f>
        <v>#REF!</v>
      </c>
      <c r="AR151" s="9" t="e">
        <f>VLOOKUP(H151,#REF!,15,0)</f>
        <v>#REF!</v>
      </c>
      <c r="AS151" s="9" t="e">
        <f>VLOOKUP(H151,#REF!,16,0)</f>
        <v>#REF!</v>
      </c>
      <c r="AT151" s="9" t="e">
        <f>VLOOKUP(H151,#REF!,17,0)</f>
        <v>#REF!</v>
      </c>
      <c r="AU151" s="9" t="e">
        <f>VLOOKUP(H151,#REF!,18,0)</f>
        <v>#REF!</v>
      </c>
      <c r="AV151" s="9" t="e">
        <f>VLOOKUP(H151,#REF!,19,0)</f>
        <v>#REF!</v>
      </c>
      <c r="AW151" s="9" t="e">
        <f>VLOOKUP(H151,#REF!,20,0)</f>
        <v>#REF!</v>
      </c>
      <c r="AX151" s="9" t="e">
        <f>VLOOKUP(H151,#REF!,22,0)</f>
        <v>#REF!</v>
      </c>
      <c r="AY151" s="9" t="e">
        <f>VLOOKUP(H151,#REF!,23,0)</f>
        <v>#REF!</v>
      </c>
      <c r="AZ151" s="9" t="e">
        <f>VLOOKUP(H151,#REF!,24,0)</f>
        <v>#REF!</v>
      </c>
      <c r="BA151" s="9" t="e">
        <f>VLOOKUP(H151,#REF!,25,0)</f>
        <v>#REF!</v>
      </c>
      <c r="BB151" s="9" t="e">
        <f>VLOOKUP(H151,#REF!,26,0)</f>
        <v>#REF!</v>
      </c>
      <c r="BC151" s="9" t="e">
        <f>VLOOKUP(H151,#REF!,27,0)</f>
        <v>#REF!</v>
      </c>
      <c r="BD151" s="9" t="e">
        <f>VLOOKUP(H151,#REF!,29,0)</f>
        <v>#REF!</v>
      </c>
      <c r="BE151" s="9" t="e">
        <f>VLOOKUP(H151,#REF!,30,0)</f>
        <v>#REF!</v>
      </c>
      <c r="BF151" s="9" t="e">
        <f>VLOOKUP(H151,#REF!,31,0)</f>
        <v>#REF!</v>
      </c>
      <c r="BG151" s="9" t="e">
        <f>VLOOKUP(H151,#REF!,32,0)</f>
        <v>#REF!</v>
      </c>
      <c r="BH151" s="9" t="e">
        <f>VLOOKUP(H151,#REF!,33,0)</f>
        <v>#REF!</v>
      </c>
      <c r="BI151" s="9" t="e">
        <f>VLOOKUP(H151,#REF!,34,0)</f>
        <v>#REF!</v>
      </c>
      <c r="BJ151" s="9" t="e">
        <f>VLOOKUP(H151,#REF!,36,0)</f>
        <v>#REF!</v>
      </c>
      <c r="BK151" s="9" t="e">
        <f>VLOOKUP(H151,#REF!,37,0)</f>
        <v>#REF!</v>
      </c>
      <c r="BL151" s="22" t="e">
        <f>VLOOKUP(H151,#REF!,44,0)</f>
        <v>#REF!</v>
      </c>
      <c r="BM151" s="22" t="e">
        <f>VLOOKUP(H151,#REF!,45,0)</f>
        <v>#REF!</v>
      </c>
      <c r="BN151" s="22" t="e">
        <f>VLOOKUP(H151,#REF!,46,0)</f>
        <v>#REF!</v>
      </c>
      <c r="BO151" s="22" t="e">
        <f>VLOOKUP(H151,#REF!,47,0)</f>
        <v>#REF!</v>
      </c>
      <c r="BP151" s="22" t="e">
        <f>VLOOKUP(H151,#REF!,48,0)</f>
        <v>#REF!</v>
      </c>
      <c r="BQ151" s="9"/>
      <c r="BR151" s="9"/>
      <c r="BS151" s="9"/>
    </row>
    <row r="152" spans="1:71" ht="14.5" x14ac:dyDescent="0.35">
      <c r="A152" s="16" t="s">
        <v>10556</v>
      </c>
      <c r="B152" s="16" t="s">
        <v>10556</v>
      </c>
      <c r="C152" s="16" t="s">
        <v>10557</v>
      </c>
      <c r="D152" s="7" t="s">
        <v>1921</v>
      </c>
      <c r="E152" s="4" t="s">
        <v>150</v>
      </c>
      <c r="F152" s="4">
        <v>301819</v>
      </c>
      <c r="G152" s="4" t="s">
        <v>10089</v>
      </c>
      <c r="H152" s="53">
        <v>301819</v>
      </c>
      <c r="I152" s="4" t="s">
        <v>10089</v>
      </c>
      <c r="J152" s="7">
        <v>25</v>
      </c>
      <c r="K152" s="4" t="s">
        <v>117</v>
      </c>
      <c r="L152" s="4">
        <v>1</v>
      </c>
      <c r="M152" s="4" t="s">
        <v>118</v>
      </c>
      <c r="N152" s="4">
        <v>4</v>
      </c>
      <c r="O152" s="4" t="s">
        <v>10090</v>
      </c>
      <c r="P152" s="26" t="s">
        <v>10561</v>
      </c>
      <c r="Q152" s="8" t="s">
        <v>10474</v>
      </c>
      <c r="R152" s="9" t="s">
        <v>10474</v>
      </c>
      <c r="S152" s="17"/>
      <c r="T152" s="17" t="s">
        <v>10474</v>
      </c>
      <c r="U152" s="9"/>
      <c r="V152" s="18" t="s">
        <v>10578</v>
      </c>
      <c r="W152" s="18">
        <f>IFERROR(VLOOKUP(H152,'IT PEI'!$X$2:$X$5647,1,0),"...")</f>
        <v>301819</v>
      </c>
      <c r="X152" s="19" t="str">
        <f>_xlfn.XLOOKUP(H152,'IT PEI'!X$2:X$5647,'IT PEI'!E$2:E$5647,"...",2,-1)</f>
        <v>2026-2030</v>
      </c>
      <c r="Y152" s="19" t="str">
        <f>_xlfn.XLOOKUP(H152,'IT PEI'!X$2:X$5647,'IT PEI'!G$2:G$5647,"...",2,-1)</f>
        <v>FORMULADO</v>
      </c>
      <c r="Z152" s="19" t="str">
        <f>_xlfn.XLOOKUP(H152,'IT PEI'!X$2:X$5647,'IT PEI'!F$2:F$5647,"...",2,-1)</f>
        <v>SI</v>
      </c>
      <c r="AA152" s="19" t="str">
        <f>_xlfn.XLOOKUP(H152,'IT PEI'!X$2:X$5647,'IT PEI'!H$2:H$5647,"...",2,-1)</f>
        <v>EMITIDO</v>
      </c>
      <c r="AB152" s="19" t="str">
        <f>_xlfn.XLOOKUP(H152,'IT PEI'!X$2:X$5647,'IT PEI'!O$2:O$5647,"...",2,-1)</f>
        <v>2025-0001956</v>
      </c>
      <c r="AC152" s="20">
        <f>_xlfn.XLOOKUP(H152,'IT PEI'!X$2:X$5647,'IT PEI'!P$2:P$5647,"...",2,-1)</f>
        <v>46150</v>
      </c>
      <c r="AD152" s="19" t="str">
        <f>_xlfn.XLOOKUP(H152,'IT PEI'!X$2:X$5647,'IT PEI'!Q$2:Q$5647,"...",2,-1)</f>
        <v>000324-2026-CEPLAN-DNCPPEI</v>
      </c>
      <c r="AE152" s="19" t="str">
        <f t="shared" si="14"/>
        <v>SI</v>
      </c>
      <c r="AF152" s="18">
        <f t="shared" si="16"/>
        <v>1</v>
      </c>
      <c r="AG152" s="18">
        <f t="shared" si="15"/>
        <v>0</v>
      </c>
      <c r="AH152" s="18">
        <f t="shared" si="17"/>
        <v>0</v>
      </c>
      <c r="AI152" s="19" t="s">
        <v>10475</v>
      </c>
      <c r="AJ152" s="13" t="s">
        <v>10488</v>
      </c>
      <c r="AK152" s="19" t="s">
        <v>10489</v>
      </c>
      <c r="AL152" s="19" t="str">
        <f>IFERROR(VLOOKUP(tbl_ues[[#This Row],[Id_UE]],'[1]Directorio v.02'!$H$3:$U$3089,11,FALSE),"")</f>
        <v>Carlos Alberto Elías Ramos</v>
      </c>
      <c r="AM152" s="19">
        <f>IFERROR(VLOOKUP(tbl_ues[[#This Row],[Id_UE]],'[1]Directorio v.02'!$H$3:$U$3089,12,FALSE),"")</f>
        <v>0</v>
      </c>
      <c r="AN152" s="52">
        <f>IFERROR(VLOOKUP(tbl_ues[[#This Row],[Id_UE]],'[1]Directorio v.02'!$H$3:$U$3089,13,FALSE),"")</f>
        <v>922928073</v>
      </c>
      <c r="AO152" s="19" t="str">
        <f>IFERROR(VLOOKUP(tbl_ues[[#This Row],[Id_UE]],'[1]Directorio v.02'!$H$3:$U$3089,14,FALSE),"")</f>
        <v>carlosaeliasramos@hotmail.com</v>
      </c>
      <c r="AP152" s="21" t="e">
        <f>VLOOKUP(H152,#REF!,7,0)</f>
        <v>#REF!</v>
      </c>
      <c r="AQ152" s="9" t="e">
        <f>VLOOKUP(H152,#REF!,9,0)</f>
        <v>#REF!</v>
      </c>
      <c r="AR152" s="9" t="e">
        <f>VLOOKUP(H152,#REF!,15,0)</f>
        <v>#REF!</v>
      </c>
      <c r="AS152" s="9" t="e">
        <f>VLOOKUP(H152,#REF!,16,0)</f>
        <v>#REF!</v>
      </c>
      <c r="AT152" s="9" t="e">
        <f>VLOOKUP(H152,#REF!,17,0)</f>
        <v>#REF!</v>
      </c>
      <c r="AU152" s="9" t="e">
        <f>VLOOKUP(H152,#REF!,18,0)</f>
        <v>#REF!</v>
      </c>
      <c r="AV152" s="9" t="e">
        <f>VLOOKUP(H152,#REF!,19,0)</f>
        <v>#REF!</v>
      </c>
      <c r="AW152" s="9" t="e">
        <f>VLOOKUP(H152,#REF!,20,0)</f>
        <v>#REF!</v>
      </c>
      <c r="AX152" s="9" t="e">
        <f>VLOOKUP(H152,#REF!,22,0)</f>
        <v>#REF!</v>
      </c>
      <c r="AY152" s="9" t="e">
        <f>VLOOKUP(H152,#REF!,23,0)</f>
        <v>#REF!</v>
      </c>
      <c r="AZ152" s="9" t="e">
        <f>VLOOKUP(H152,#REF!,24,0)</f>
        <v>#REF!</v>
      </c>
      <c r="BA152" s="9" t="e">
        <f>VLOOKUP(H152,#REF!,25,0)</f>
        <v>#REF!</v>
      </c>
      <c r="BB152" s="9" t="e">
        <f>VLOOKUP(H152,#REF!,26,0)</f>
        <v>#REF!</v>
      </c>
      <c r="BC152" s="9" t="e">
        <f>VLOOKUP(H152,#REF!,27,0)</f>
        <v>#REF!</v>
      </c>
      <c r="BD152" s="9" t="e">
        <f>VLOOKUP(H152,#REF!,29,0)</f>
        <v>#REF!</v>
      </c>
      <c r="BE152" s="9" t="e">
        <f>VLOOKUP(H152,#REF!,30,0)</f>
        <v>#REF!</v>
      </c>
      <c r="BF152" s="9" t="e">
        <f>VLOOKUP(H152,#REF!,31,0)</f>
        <v>#REF!</v>
      </c>
      <c r="BG152" s="9" t="e">
        <f>VLOOKUP(H152,#REF!,32,0)</f>
        <v>#REF!</v>
      </c>
      <c r="BH152" s="9" t="e">
        <f>VLOOKUP(H152,#REF!,33,0)</f>
        <v>#REF!</v>
      </c>
      <c r="BI152" s="9" t="e">
        <f>VLOOKUP(H152,#REF!,34,0)</f>
        <v>#REF!</v>
      </c>
      <c r="BJ152" s="9" t="e">
        <f>VLOOKUP(H152,#REF!,36,0)</f>
        <v>#REF!</v>
      </c>
      <c r="BK152" s="9" t="e">
        <f>VLOOKUP(H152,#REF!,37,0)</f>
        <v>#REF!</v>
      </c>
      <c r="BL152" s="22" t="e">
        <f>VLOOKUP(H152,#REF!,44,0)</f>
        <v>#REF!</v>
      </c>
      <c r="BM152" s="22" t="e">
        <f>VLOOKUP(H152,#REF!,45,0)</f>
        <v>#REF!</v>
      </c>
      <c r="BN152" s="22" t="e">
        <f>VLOOKUP(H152,#REF!,46,0)</f>
        <v>#REF!</v>
      </c>
      <c r="BO152" s="22" t="e">
        <f>VLOOKUP(H152,#REF!,47,0)</f>
        <v>#REF!</v>
      </c>
      <c r="BP152" s="22" t="e">
        <f>VLOOKUP(H152,#REF!,48,0)</f>
        <v>#REF!</v>
      </c>
      <c r="BQ152" s="9"/>
      <c r="BR152" s="9"/>
      <c r="BS152" s="9"/>
    </row>
    <row r="153" spans="1:71" ht="14.5" x14ac:dyDescent="0.35">
      <c r="A153" s="16" t="s">
        <v>10556</v>
      </c>
      <c r="B153" s="16" t="s">
        <v>10556</v>
      </c>
      <c r="C153" s="16" t="s">
        <v>10557</v>
      </c>
      <c r="D153" s="7" t="s">
        <v>1921</v>
      </c>
      <c r="E153" s="4" t="s">
        <v>150</v>
      </c>
      <c r="F153" s="4">
        <v>301818</v>
      </c>
      <c r="G153" s="4" t="s">
        <v>10073</v>
      </c>
      <c r="H153" s="53">
        <v>301818</v>
      </c>
      <c r="I153" s="4" t="s">
        <v>10073</v>
      </c>
      <c r="J153" s="7">
        <v>25</v>
      </c>
      <c r="K153" s="4" t="s">
        <v>117</v>
      </c>
      <c r="L153" s="4">
        <v>1</v>
      </c>
      <c r="M153" s="4" t="s">
        <v>118</v>
      </c>
      <c r="N153" s="4">
        <v>3</v>
      </c>
      <c r="O153" s="4" t="s">
        <v>10074</v>
      </c>
      <c r="P153" s="26" t="s">
        <v>9874</v>
      </c>
      <c r="Q153" s="8" t="s">
        <v>10474</v>
      </c>
      <c r="R153" s="9" t="s">
        <v>10474</v>
      </c>
      <c r="S153" s="17"/>
      <c r="T153" s="17" t="s">
        <v>10474</v>
      </c>
      <c r="U153" s="9"/>
      <c r="V153" s="18"/>
      <c r="W153" s="18">
        <f>IFERROR(VLOOKUP(H153,'IT PEI'!$X$2:$X$5647,1,0),"...")</f>
        <v>301818</v>
      </c>
      <c r="X153" s="19" t="str">
        <f>_xlfn.XLOOKUP(H153,'IT PEI'!X$2:X$5647,'IT PEI'!E$2:E$5647,"...",2,-1)</f>
        <v>2026-2030</v>
      </c>
      <c r="Y153" s="19" t="str">
        <f>_xlfn.XLOOKUP(H153,'IT PEI'!X$2:X$5647,'IT PEI'!G$2:G$5647,"...",2,-1)</f>
        <v>FORMULADO</v>
      </c>
      <c r="Z153" s="19" t="str">
        <f>_xlfn.XLOOKUP(H153,'IT PEI'!X$2:X$5647,'IT PEI'!F$2:F$5647,"...",2,-1)</f>
        <v>SI</v>
      </c>
      <c r="AA153" s="19" t="str">
        <f>_xlfn.XLOOKUP(H153,'IT PEI'!X$2:X$5647,'IT PEI'!H$2:H$5647,"...",2,-1)</f>
        <v>EMITIDO</v>
      </c>
      <c r="AB153" s="19" t="str">
        <f>_xlfn.XLOOKUP(H153,'IT PEI'!X$2:X$5647,'IT PEI'!O$2:O$5647,"...",2,-1)</f>
        <v>2025-0001266</v>
      </c>
      <c r="AC153" s="20">
        <f>_xlfn.XLOOKUP(H153,'IT PEI'!X$2:X$5647,'IT PEI'!P$2:P$5647,"...",2,-1)</f>
        <v>46108</v>
      </c>
      <c r="AD153" s="19" t="str">
        <f>_xlfn.XLOOKUP(H153,'IT PEI'!X$2:X$5647,'IT PEI'!Q$2:Q$5647,"...",2,-1)</f>
        <v>000224-2026-CEPLAN-DNCPPEI</v>
      </c>
      <c r="AE153" s="19" t="str">
        <f t="shared" si="14"/>
        <v>SI</v>
      </c>
      <c r="AF153" s="18">
        <f t="shared" si="16"/>
        <v>1</v>
      </c>
      <c r="AG153" s="18">
        <f t="shared" si="15"/>
        <v>0</v>
      </c>
      <c r="AH153" s="18">
        <f t="shared" si="17"/>
        <v>0</v>
      </c>
      <c r="AI153" s="19" t="s">
        <v>10475</v>
      </c>
      <c r="AJ153" s="13" t="s">
        <v>10488</v>
      </c>
      <c r="AK153" s="19" t="s">
        <v>10489</v>
      </c>
      <c r="AL153" s="19" t="str">
        <f>IFERROR(VLOOKUP(tbl_ues[[#This Row],[Id_UE]],'[1]Directorio v.02'!$H$3:$U$3089,11,FALSE),"")</f>
        <v>Lenin Reaño Reyna</v>
      </c>
      <c r="AM153" s="19">
        <f>IFERROR(VLOOKUP(tbl_ues[[#This Row],[Id_UE]],'[1]Directorio v.02'!$H$3:$U$3089,12,FALSE),"")</f>
        <v>0</v>
      </c>
      <c r="AN153" s="52">
        <f>IFERROR(VLOOKUP(tbl_ues[[#This Row],[Id_UE]],'[1]Directorio v.02'!$H$3:$U$3089,13,FALSE),"")</f>
        <v>956903159</v>
      </c>
      <c r="AO153" s="19" t="str">
        <f>IFERROR(VLOOKUP(tbl_ues[[#This Row],[Id_UE]],'[1]Directorio v.02'!$H$3:$U$3089,14,FALSE),"")</f>
        <v>lenin702@hotmail.com</v>
      </c>
      <c r="AP153" s="21" t="e">
        <f>VLOOKUP(H153,#REF!,7,0)</f>
        <v>#REF!</v>
      </c>
      <c r="AQ153" s="9" t="e">
        <f>VLOOKUP(H153,#REF!,9,0)</f>
        <v>#REF!</v>
      </c>
      <c r="AR153" s="9" t="e">
        <f>VLOOKUP(H153,#REF!,15,0)</f>
        <v>#REF!</v>
      </c>
      <c r="AS153" s="9" t="e">
        <f>VLOOKUP(H153,#REF!,16,0)</f>
        <v>#REF!</v>
      </c>
      <c r="AT153" s="9" t="e">
        <f>VLOOKUP(H153,#REF!,17,0)</f>
        <v>#REF!</v>
      </c>
      <c r="AU153" s="9" t="e">
        <f>VLOOKUP(H153,#REF!,18,0)</f>
        <v>#REF!</v>
      </c>
      <c r="AV153" s="9" t="e">
        <f>VLOOKUP(H153,#REF!,19,0)</f>
        <v>#REF!</v>
      </c>
      <c r="AW153" s="9" t="e">
        <f>VLOOKUP(H153,#REF!,20,0)</f>
        <v>#REF!</v>
      </c>
      <c r="AX153" s="9" t="e">
        <f>VLOOKUP(H153,#REF!,22,0)</f>
        <v>#REF!</v>
      </c>
      <c r="AY153" s="9" t="e">
        <f>VLOOKUP(H153,#REF!,23,0)</f>
        <v>#REF!</v>
      </c>
      <c r="AZ153" s="9" t="e">
        <f>VLOOKUP(H153,#REF!,24,0)</f>
        <v>#REF!</v>
      </c>
      <c r="BA153" s="9" t="e">
        <f>VLOOKUP(H153,#REF!,25,0)</f>
        <v>#REF!</v>
      </c>
      <c r="BB153" s="9" t="e">
        <f>VLOOKUP(H153,#REF!,26,0)</f>
        <v>#REF!</v>
      </c>
      <c r="BC153" s="9" t="e">
        <f>VLOOKUP(H153,#REF!,27,0)</f>
        <v>#REF!</v>
      </c>
      <c r="BD153" s="9" t="e">
        <f>VLOOKUP(H153,#REF!,29,0)</f>
        <v>#REF!</v>
      </c>
      <c r="BE153" s="9" t="e">
        <f>VLOOKUP(H153,#REF!,30,0)</f>
        <v>#REF!</v>
      </c>
      <c r="BF153" s="9" t="e">
        <f>VLOOKUP(H153,#REF!,31,0)</f>
        <v>#REF!</v>
      </c>
      <c r="BG153" s="9" t="e">
        <f>VLOOKUP(H153,#REF!,32,0)</f>
        <v>#REF!</v>
      </c>
      <c r="BH153" s="9" t="e">
        <f>VLOOKUP(H153,#REF!,33,0)</f>
        <v>#REF!</v>
      </c>
      <c r="BI153" s="9" t="e">
        <f>VLOOKUP(H153,#REF!,34,0)</f>
        <v>#REF!</v>
      </c>
      <c r="BJ153" s="9" t="e">
        <f>VLOOKUP(H153,#REF!,36,0)</f>
        <v>#REF!</v>
      </c>
      <c r="BK153" s="9" t="e">
        <f>VLOOKUP(H153,#REF!,37,0)</f>
        <v>#REF!</v>
      </c>
      <c r="BL153" s="22" t="e">
        <f>VLOOKUP(H153,#REF!,44,0)</f>
        <v>#REF!</v>
      </c>
      <c r="BM153" s="22" t="e">
        <f>VLOOKUP(H153,#REF!,45,0)</f>
        <v>#REF!</v>
      </c>
      <c r="BN153" s="22" t="e">
        <f>VLOOKUP(H153,#REF!,46,0)</f>
        <v>#REF!</v>
      </c>
      <c r="BO153" s="22" t="e">
        <f>VLOOKUP(H153,#REF!,47,0)</f>
        <v>#REF!</v>
      </c>
      <c r="BP153" s="22" t="e">
        <f>VLOOKUP(H153,#REF!,48,0)</f>
        <v>#REF!</v>
      </c>
      <c r="BQ153" s="9"/>
      <c r="BR153" s="9"/>
      <c r="BS153" s="9"/>
    </row>
    <row r="154" spans="1:71" ht="14.5" x14ac:dyDescent="0.35">
      <c r="A154" s="16" t="s">
        <v>10556</v>
      </c>
      <c r="B154" s="16" t="s">
        <v>10556</v>
      </c>
      <c r="C154" s="16" t="s">
        <v>10557</v>
      </c>
      <c r="D154" s="7" t="s">
        <v>1921</v>
      </c>
      <c r="E154" s="4" t="s">
        <v>150</v>
      </c>
      <c r="F154" s="4">
        <v>301817</v>
      </c>
      <c r="G154" s="4" t="s">
        <v>4835</v>
      </c>
      <c r="H154" s="53">
        <v>301817</v>
      </c>
      <c r="I154" s="4" t="s">
        <v>4835</v>
      </c>
      <c r="J154" s="7">
        <v>25</v>
      </c>
      <c r="K154" s="4" t="s">
        <v>117</v>
      </c>
      <c r="L154" s="4">
        <v>1</v>
      </c>
      <c r="M154" s="4" t="s">
        <v>118</v>
      </c>
      <c r="N154" s="4">
        <v>2</v>
      </c>
      <c r="O154" s="4" t="s">
        <v>4836</v>
      </c>
      <c r="P154" s="26" t="s">
        <v>10561</v>
      </c>
      <c r="Q154" s="8" t="s">
        <v>10474</v>
      </c>
      <c r="R154" s="9" t="s">
        <v>10474</v>
      </c>
      <c r="S154" s="17"/>
      <c r="T154" s="17" t="s">
        <v>10474</v>
      </c>
      <c r="U154" s="9"/>
      <c r="V154" s="18"/>
      <c r="W154" s="18">
        <f>IFERROR(VLOOKUP(H154,'IT PEI'!$X$2:$X$5647,1,0),"...")</f>
        <v>301817</v>
      </c>
      <c r="X154" s="19" t="str">
        <f>_xlfn.XLOOKUP(H154,'IT PEI'!X$2:X$5647,'IT PEI'!E$2:E$5647,"...",2,-1)</f>
        <v>2025-2029</v>
      </c>
      <c r="Y154" s="19" t="str">
        <f>_xlfn.XLOOKUP(H154,'IT PEI'!X$2:X$5647,'IT PEI'!G$2:G$5647,"...",2,-1)</f>
        <v>ACTUALIZADO</v>
      </c>
      <c r="Z154" s="19" t="str">
        <f>_xlfn.XLOOKUP(H154,'IT PEI'!X$2:X$5647,'IT PEI'!F$2:F$5647,"...",2,-1)</f>
        <v>SI</v>
      </c>
      <c r="AA154" s="19" t="str">
        <f>_xlfn.XLOOKUP(H154,'IT PEI'!X$2:X$5647,'IT PEI'!H$2:H$5647,"...",2,-1)</f>
        <v>EMITIDO</v>
      </c>
      <c r="AB154" s="19" t="str">
        <f>_xlfn.XLOOKUP(H154,'IT PEI'!X$2:X$5647,'IT PEI'!O$2:O$5647,"...",2,-1)</f>
        <v>2025-0001851</v>
      </c>
      <c r="AC154" s="20">
        <f>_xlfn.XLOOKUP(H154,'IT PEI'!X$2:X$5647,'IT PEI'!P$2:P$5647,"...",2,-1)</f>
        <v>45821</v>
      </c>
      <c r="AD154" s="19" t="str">
        <f>_xlfn.XLOOKUP(H154,'IT PEI'!X$2:X$5647,'IT PEI'!Q$2:Q$5647,"...",2,-1)</f>
        <v>000229-2025-CEPLAN-DNCPPEI</v>
      </c>
      <c r="AE154" s="19" t="str">
        <f t="shared" si="14"/>
        <v>No</v>
      </c>
      <c r="AF154" s="18">
        <f t="shared" si="16"/>
        <v>0</v>
      </c>
      <c r="AG154" s="18">
        <f t="shared" si="15"/>
        <v>1</v>
      </c>
      <c r="AH154" s="18">
        <f t="shared" si="17"/>
        <v>0</v>
      </c>
      <c r="AI154" s="19" t="s">
        <v>10475</v>
      </c>
      <c r="AJ154" s="13" t="s">
        <v>10488</v>
      </c>
      <c r="AK154" s="19" t="s">
        <v>10489</v>
      </c>
      <c r="AL154" s="19" t="str">
        <f>IFERROR(VLOOKUP(tbl_ues[[#This Row],[Id_UE]],'[1]Directorio v.02'!$H$3:$U$3089,11,FALSE),"")</f>
        <v>Hitler Amasifuen Chino</v>
      </c>
      <c r="AM154" s="19">
        <f>IFERROR(VLOOKUP(tbl_ues[[#This Row],[Id_UE]],'[1]Directorio v.02'!$H$3:$U$3089,12,FALSE),"")</f>
        <v>0</v>
      </c>
      <c r="AN154" s="52">
        <f>IFERROR(VLOOKUP(tbl_ues[[#This Row],[Id_UE]],'[1]Directorio v.02'!$H$3:$U$3089,13,FALSE),"")</f>
        <v>942060653</v>
      </c>
      <c r="AO154" s="19" t="str">
        <f>IFERROR(VLOOKUP(tbl_ues[[#This Row],[Id_UE]],'[1]Directorio v.02'!$H$3:$U$3089,14,FALSE),"")</f>
        <v>kalequi24@hotmail.com</v>
      </c>
      <c r="AP154" s="21" t="e">
        <f>VLOOKUP(H154,#REF!,7,0)</f>
        <v>#REF!</v>
      </c>
      <c r="AQ154" s="9" t="e">
        <f>VLOOKUP(H154,#REF!,9,0)</f>
        <v>#REF!</v>
      </c>
      <c r="AR154" s="9" t="e">
        <f>VLOOKUP(H154,#REF!,15,0)</f>
        <v>#REF!</v>
      </c>
      <c r="AS154" s="9" t="e">
        <f>VLOOKUP(H154,#REF!,16,0)</f>
        <v>#REF!</v>
      </c>
      <c r="AT154" s="9" t="e">
        <f>VLOOKUP(H154,#REF!,17,0)</f>
        <v>#REF!</v>
      </c>
      <c r="AU154" s="9" t="e">
        <f>VLOOKUP(H154,#REF!,18,0)</f>
        <v>#REF!</v>
      </c>
      <c r="AV154" s="9" t="e">
        <f>VLOOKUP(H154,#REF!,19,0)</f>
        <v>#REF!</v>
      </c>
      <c r="AW154" s="9" t="e">
        <f>VLOOKUP(H154,#REF!,20,0)</f>
        <v>#REF!</v>
      </c>
      <c r="AX154" s="9" t="e">
        <f>VLOOKUP(H154,#REF!,22,0)</f>
        <v>#REF!</v>
      </c>
      <c r="AY154" s="9" t="e">
        <f>VLOOKUP(H154,#REF!,23,0)</f>
        <v>#REF!</v>
      </c>
      <c r="AZ154" s="9" t="e">
        <f>VLOOKUP(H154,#REF!,24,0)</f>
        <v>#REF!</v>
      </c>
      <c r="BA154" s="9" t="e">
        <f>VLOOKUP(H154,#REF!,25,0)</f>
        <v>#REF!</v>
      </c>
      <c r="BB154" s="9" t="e">
        <f>VLOOKUP(H154,#REF!,26,0)</f>
        <v>#REF!</v>
      </c>
      <c r="BC154" s="9" t="e">
        <f>VLOOKUP(H154,#REF!,27,0)</f>
        <v>#REF!</v>
      </c>
      <c r="BD154" s="9" t="e">
        <f>VLOOKUP(H154,#REF!,29,0)</f>
        <v>#REF!</v>
      </c>
      <c r="BE154" s="9" t="e">
        <f>VLOOKUP(H154,#REF!,30,0)</f>
        <v>#REF!</v>
      </c>
      <c r="BF154" s="9" t="e">
        <f>VLOOKUP(H154,#REF!,31,0)</f>
        <v>#REF!</v>
      </c>
      <c r="BG154" s="9" t="e">
        <f>VLOOKUP(H154,#REF!,32,0)</f>
        <v>#REF!</v>
      </c>
      <c r="BH154" s="9" t="e">
        <f>VLOOKUP(H154,#REF!,33,0)</f>
        <v>#REF!</v>
      </c>
      <c r="BI154" s="9" t="e">
        <f>VLOOKUP(H154,#REF!,34,0)</f>
        <v>#REF!</v>
      </c>
      <c r="BJ154" s="9" t="e">
        <f>VLOOKUP(H154,#REF!,36,0)</f>
        <v>#REF!</v>
      </c>
      <c r="BK154" s="9" t="e">
        <f>VLOOKUP(H154,#REF!,37,0)</f>
        <v>#REF!</v>
      </c>
      <c r="BL154" s="22" t="e">
        <f>VLOOKUP(H154,#REF!,44,0)</f>
        <v>#REF!</v>
      </c>
      <c r="BM154" s="22" t="e">
        <f>VLOOKUP(H154,#REF!,45,0)</f>
        <v>#REF!</v>
      </c>
      <c r="BN154" s="22" t="e">
        <f>VLOOKUP(H154,#REF!,46,0)</f>
        <v>#REF!</v>
      </c>
      <c r="BO154" s="22" t="e">
        <f>VLOOKUP(H154,#REF!,47,0)</f>
        <v>#REF!</v>
      </c>
      <c r="BP154" s="22" t="e">
        <f>VLOOKUP(H154,#REF!,48,0)</f>
        <v>#REF!</v>
      </c>
      <c r="BQ154" s="9"/>
      <c r="BR154" s="9"/>
      <c r="BS154" s="9"/>
    </row>
    <row r="155" spans="1:71" ht="14.5" x14ac:dyDescent="0.35">
      <c r="A155" s="16" t="s">
        <v>10581</v>
      </c>
      <c r="B155" s="16" t="s">
        <v>10581</v>
      </c>
      <c r="C155" s="16" t="s">
        <v>10557</v>
      </c>
      <c r="D155" s="7" t="s">
        <v>1921</v>
      </c>
      <c r="E155" s="4" t="s">
        <v>150</v>
      </c>
      <c r="F155" s="4">
        <v>301816</v>
      </c>
      <c r="G155" s="4" t="s">
        <v>4698</v>
      </c>
      <c r="H155" s="53">
        <v>301816</v>
      </c>
      <c r="I155" s="4" t="s">
        <v>4698</v>
      </c>
      <c r="J155" s="7">
        <v>25</v>
      </c>
      <c r="K155" s="4" t="s">
        <v>117</v>
      </c>
      <c r="L155" s="4">
        <v>1</v>
      </c>
      <c r="M155" s="4" t="s">
        <v>118</v>
      </c>
      <c r="N155" s="4">
        <v>1</v>
      </c>
      <c r="O155" s="4" t="s">
        <v>119</v>
      </c>
      <c r="P155" s="26" t="s">
        <v>10558</v>
      </c>
      <c r="Q155" s="8" t="s">
        <v>10474</v>
      </c>
      <c r="R155" s="9" t="s">
        <v>10474</v>
      </c>
      <c r="S155" s="17"/>
      <c r="T155" s="17" t="s">
        <v>10474</v>
      </c>
      <c r="U155" s="9"/>
      <c r="V155" s="18" t="s">
        <v>10578</v>
      </c>
      <c r="W155" s="18">
        <f>IFERROR(VLOOKUP(H155,'IT PEI'!$X$2:$X$5647,1,0),"...")</f>
        <v>301816</v>
      </c>
      <c r="X155" s="19" t="str">
        <f>_xlfn.XLOOKUP(H155,'IT PEI'!X$2:X$5647,'IT PEI'!E$2:E$5647,"...",2,-1)</f>
        <v>2026-2030</v>
      </c>
      <c r="Y155" s="19" t="str">
        <f>_xlfn.XLOOKUP(H155,'IT PEI'!X$2:X$5647,'IT PEI'!G$2:G$5647,"...",2,-1)</f>
        <v>FORMULADO</v>
      </c>
      <c r="Z155" s="19" t="str">
        <f>_xlfn.XLOOKUP(H155,'IT PEI'!X$2:X$5647,'IT PEI'!F$2:F$5647,"...",2,-1)</f>
        <v>SI</v>
      </c>
      <c r="AA155" s="19" t="str">
        <f>_xlfn.XLOOKUP(H155,'IT PEI'!X$2:X$5647,'IT PEI'!H$2:H$5647,"...",2,-1)</f>
        <v>EMITIDO</v>
      </c>
      <c r="AB155" s="19" t="str">
        <f>_xlfn.XLOOKUP(H155,'IT PEI'!X$2:X$5647,'IT PEI'!O$2:O$5647,"...",2,-1)</f>
        <v>2025-0001260</v>
      </c>
      <c r="AC155" s="20">
        <f>_xlfn.XLOOKUP(H155,'IT PEI'!X$2:X$5647,'IT PEI'!P$2:P$5647,"...",2,-1)</f>
        <v>46110</v>
      </c>
      <c r="AD155" s="19" t="str">
        <f>_xlfn.XLOOKUP(H155,'IT PEI'!X$2:X$5647,'IT PEI'!Q$2:Q$5647,"...",2,-1)</f>
        <v>000230-2026-CEPLAN-DNCPPEI</v>
      </c>
      <c r="AE155" s="19" t="str">
        <f t="shared" si="14"/>
        <v>SI</v>
      </c>
      <c r="AF155" s="18">
        <f t="shared" si="16"/>
        <v>1</v>
      </c>
      <c r="AG155" s="18">
        <f t="shared" si="15"/>
        <v>0</v>
      </c>
      <c r="AH155" s="18">
        <f t="shared" si="17"/>
        <v>0</v>
      </c>
      <c r="AI155" s="19" t="s">
        <v>10475</v>
      </c>
      <c r="AJ155" s="13" t="s">
        <v>10488</v>
      </c>
      <c r="AK155" s="19" t="s">
        <v>10489</v>
      </c>
      <c r="AL155" s="19" t="str">
        <f>IFERROR(VLOOKUP(tbl_ues[[#This Row],[Id_UE]],'[1]Directorio v.02'!$H$3:$U$3089,11,FALSE),"")</f>
        <v>Eduardo Leonel Pezo Mey</v>
      </c>
      <c r="AM155" s="19" t="str">
        <f>IFERROR(VLOOKUP(tbl_ues[[#This Row],[Id_UE]],'[1]Directorio v.02'!$H$3:$U$3089,12,FALSE),"")</f>
        <v>Sub Gerente de Planeamiento</v>
      </c>
      <c r="AN155" s="52">
        <f>IFERROR(VLOOKUP(tbl_ues[[#This Row],[Id_UE]],'[1]Directorio v.02'!$H$3:$U$3089,13,FALSE),"")</f>
        <v>943913234</v>
      </c>
      <c r="AO155" s="19" t="str">
        <f>IFERROR(VLOOKUP(tbl_ues[[#This Row],[Id_UE]],'[1]Directorio v.02'!$H$3:$U$3089,14,FALSE),"")</f>
        <v>pezo_mey@hotmail.com</v>
      </c>
      <c r="AP155" s="21" t="e">
        <f>VLOOKUP(H155,#REF!,7,0)</f>
        <v>#REF!</v>
      </c>
      <c r="AQ155" s="9" t="e">
        <f>VLOOKUP(H155,#REF!,9,0)</f>
        <v>#REF!</v>
      </c>
      <c r="AR155" s="9" t="e">
        <f>VLOOKUP(H155,#REF!,15,0)</f>
        <v>#REF!</v>
      </c>
      <c r="AS155" s="9" t="e">
        <f>VLOOKUP(H155,#REF!,16,0)</f>
        <v>#REF!</v>
      </c>
      <c r="AT155" s="9" t="e">
        <f>VLOOKUP(H155,#REF!,17,0)</f>
        <v>#REF!</v>
      </c>
      <c r="AU155" s="9" t="e">
        <f>VLOOKUP(H155,#REF!,18,0)</f>
        <v>#REF!</v>
      </c>
      <c r="AV155" s="9" t="e">
        <f>VLOOKUP(H155,#REF!,19,0)</f>
        <v>#REF!</v>
      </c>
      <c r="AW155" s="9" t="e">
        <f>VLOOKUP(H155,#REF!,20,0)</f>
        <v>#REF!</v>
      </c>
      <c r="AX155" s="9" t="e">
        <f>VLOOKUP(H155,#REF!,22,0)</f>
        <v>#REF!</v>
      </c>
      <c r="AY155" s="9" t="e">
        <f>VLOOKUP(H155,#REF!,23,0)</f>
        <v>#REF!</v>
      </c>
      <c r="AZ155" s="9" t="e">
        <f>VLOOKUP(H155,#REF!,24,0)</f>
        <v>#REF!</v>
      </c>
      <c r="BA155" s="9" t="e">
        <f>VLOOKUP(H155,#REF!,25,0)</f>
        <v>#REF!</v>
      </c>
      <c r="BB155" s="9" t="e">
        <f>VLOOKUP(H155,#REF!,26,0)</f>
        <v>#REF!</v>
      </c>
      <c r="BC155" s="9" t="e">
        <f>VLOOKUP(H155,#REF!,27,0)</f>
        <v>#REF!</v>
      </c>
      <c r="BD155" s="9" t="e">
        <f>VLOOKUP(H155,#REF!,29,0)</f>
        <v>#REF!</v>
      </c>
      <c r="BE155" s="9" t="e">
        <f>VLOOKUP(H155,#REF!,30,0)</f>
        <v>#REF!</v>
      </c>
      <c r="BF155" s="9" t="e">
        <f>VLOOKUP(H155,#REF!,31,0)</f>
        <v>#REF!</v>
      </c>
      <c r="BG155" s="9" t="e">
        <f>VLOOKUP(H155,#REF!,32,0)</f>
        <v>#REF!</v>
      </c>
      <c r="BH155" s="9" t="e">
        <f>VLOOKUP(H155,#REF!,33,0)</f>
        <v>#REF!</v>
      </c>
      <c r="BI155" s="9" t="e">
        <f>VLOOKUP(H155,#REF!,34,0)</f>
        <v>#REF!</v>
      </c>
      <c r="BJ155" s="9" t="e">
        <f>VLOOKUP(H155,#REF!,36,0)</f>
        <v>#REF!</v>
      </c>
      <c r="BK155" s="9" t="e">
        <f>VLOOKUP(H155,#REF!,37,0)</f>
        <v>#REF!</v>
      </c>
      <c r="BL155" s="22" t="e">
        <f>VLOOKUP(H155,#REF!,44,0)</f>
        <v>#REF!</v>
      </c>
      <c r="BM155" s="22" t="e">
        <f>VLOOKUP(H155,#REF!,45,0)</f>
        <v>#REF!</v>
      </c>
      <c r="BN155" s="22" t="e">
        <f>VLOOKUP(H155,#REF!,46,0)</f>
        <v>#REF!</v>
      </c>
      <c r="BO155" s="22" t="e">
        <f>VLOOKUP(H155,#REF!,47,0)</f>
        <v>#REF!</v>
      </c>
      <c r="BP155" s="22" t="e">
        <f>VLOOKUP(H155,#REF!,48,0)</f>
        <v>#REF!</v>
      </c>
      <c r="BQ155" s="9"/>
      <c r="BR155" s="9"/>
      <c r="BS155" s="9"/>
    </row>
    <row r="156" spans="1:71" ht="14.5" x14ac:dyDescent="0.35">
      <c r="A156" s="16" t="s">
        <v>10556</v>
      </c>
      <c r="B156" s="16" t="s">
        <v>10556</v>
      </c>
      <c r="C156" s="16" t="s">
        <v>10557</v>
      </c>
      <c r="D156" s="7" t="s">
        <v>1921</v>
      </c>
      <c r="E156" s="4" t="s">
        <v>150</v>
      </c>
      <c r="F156" s="4">
        <v>301815</v>
      </c>
      <c r="G156" s="4" t="s">
        <v>8226</v>
      </c>
      <c r="H156" s="53">
        <v>301815</v>
      </c>
      <c r="I156" s="4" t="s">
        <v>8226</v>
      </c>
      <c r="J156" s="7">
        <v>24</v>
      </c>
      <c r="K156" s="4" t="s">
        <v>569</v>
      </c>
      <c r="L156" s="4">
        <v>3</v>
      </c>
      <c r="M156" s="4" t="s">
        <v>8227</v>
      </c>
      <c r="N156" s="4">
        <v>4</v>
      </c>
      <c r="O156" s="4" t="s">
        <v>8228</v>
      </c>
      <c r="P156" s="26" t="s">
        <v>10561</v>
      </c>
      <c r="Q156" s="8" t="s">
        <v>10474</v>
      </c>
      <c r="R156" s="9" t="s">
        <v>10474</v>
      </c>
      <c r="S156" s="17"/>
      <c r="T156" s="17" t="s">
        <v>10474</v>
      </c>
      <c r="U156" s="9"/>
      <c r="V156" s="18" t="s">
        <v>10578</v>
      </c>
      <c r="W156" s="18">
        <f>IFERROR(VLOOKUP(H156,'IT PEI'!$X$2:$X$5647,1,0),"...")</f>
        <v>301815</v>
      </c>
      <c r="X156" s="19" t="str">
        <f>_xlfn.XLOOKUP(H156,'IT PEI'!X$2:X$5647,'IT PEI'!E$2:E$5647,"...",2,-1)</f>
        <v>2026-2030</v>
      </c>
      <c r="Y156" s="19" t="str">
        <f>_xlfn.XLOOKUP(H156,'IT PEI'!X$2:X$5647,'IT PEI'!G$2:G$5647,"...",2,-1)</f>
        <v>FORMULADO</v>
      </c>
      <c r="Z156" s="19" t="str">
        <f>_xlfn.XLOOKUP(H156,'IT PEI'!X$2:X$5647,'IT PEI'!F$2:F$5647,"...",2,-1)</f>
        <v>SI</v>
      </c>
      <c r="AA156" s="19" t="str">
        <f>_xlfn.XLOOKUP(H156,'IT PEI'!X$2:X$5647,'IT PEI'!H$2:H$5647,"...",2,-1)</f>
        <v>EMITIDO</v>
      </c>
      <c r="AB156" s="19" t="str">
        <f>_xlfn.XLOOKUP(H156,'IT PEI'!X$2:X$5647,'IT PEI'!O$2:O$5647,"...",2,-1)</f>
        <v>2026-000884</v>
      </c>
      <c r="AC156" s="20">
        <f>_xlfn.XLOOKUP(H156,'IT PEI'!X$2:X$5647,'IT PEI'!P$2:P$5647,"...",2,-1)</f>
        <v>46078</v>
      </c>
      <c r="AD156" s="19" t="str">
        <f>_xlfn.XLOOKUP(H156,'IT PEI'!X$2:X$5647,'IT PEI'!Q$2:Q$5647,"...",2,-1)</f>
        <v>000142-2026-CEPLAN-DNCPPEI</v>
      </c>
      <c r="AE156" s="19" t="str">
        <f t="shared" si="14"/>
        <v>SI</v>
      </c>
      <c r="AF156" s="18">
        <f t="shared" si="16"/>
        <v>1</v>
      </c>
      <c r="AG156" s="18">
        <f t="shared" si="15"/>
        <v>0</v>
      </c>
      <c r="AH156" s="18">
        <f t="shared" si="17"/>
        <v>0</v>
      </c>
      <c r="AI156" s="19" t="s">
        <v>10475</v>
      </c>
      <c r="AJ156" s="13" t="s">
        <v>10491</v>
      </c>
      <c r="AK156" s="19" t="s">
        <v>10492</v>
      </c>
      <c r="AL156" s="19" t="str">
        <f>IFERROR(VLOOKUP(tbl_ues[[#This Row],[Id_UE]],'[1]Directorio v.02'!$H$3:$U$3089,11,FALSE),"")</f>
        <v>Eduardo Jeen Lee Preciado Ladines</v>
      </c>
      <c r="AM156" s="19">
        <f>IFERROR(VLOOKUP(tbl_ues[[#This Row],[Id_UE]],'[1]Directorio v.02'!$H$3:$U$3089,12,FALSE),"")</f>
        <v>0</v>
      </c>
      <c r="AN156" s="52">
        <f>IFERROR(VLOOKUP(tbl_ues[[#This Row],[Id_UE]],'[1]Directorio v.02'!$H$3:$U$3089,13,FALSE),"")</f>
        <v>941424306</v>
      </c>
      <c r="AO156" s="19" t="str">
        <f>IFERROR(VLOOKUP(tbl_ues[[#This Row],[Id_UE]],'[1]Directorio v.02'!$H$3:$U$3089,14,FALSE),"")</f>
        <v>munidistritopapayal@gmail.com; cpcc.edujeenlee@gmail.com; FMORANCRUZ@GMAIL.COM</v>
      </c>
      <c r="AP156" s="21" t="e">
        <f>VLOOKUP(H156,#REF!,7,0)</f>
        <v>#REF!</v>
      </c>
      <c r="AQ156" s="9" t="e">
        <f>VLOOKUP(H156,#REF!,9,0)</f>
        <v>#REF!</v>
      </c>
      <c r="AR156" s="9" t="e">
        <f>VLOOKUP(H156,#REF!,15,0)</f>
        <v>#REF!</v>
      </c>
      <c r="AS156" s="9" t="e">
        <f>VLOOKUP(H156,#REF!,16,0)</f>
        <v>#REF!</v>
      </c>
      <c r="AT156" s="9" t="e">
        <f>VLOOKUP(H156,#REF!,17,0)</f>
        <v>#REF!</v>
      </c>
      <c r="AU156" s="9" t="e">
        <f>VLOOKUP(H156,#REF!,18,0)</f>
        <v>#REF!</v>
      </c>
      <c r="AV156" s="9" t="e">
        <f>VLOOKUP(H156,#REF!,19,0)</f>
        <v>#REF!</v>
      </c>
      <c r="AW156" s="9" t="e">
        <f>VLOOKUP(H156,#REF!,20,0)</f>
        <v>#REF!</v>
      </c>
      <c r="AX156" s="9" t="e">
        <f>VLOOKUP(H156,#REF!,22,0)</f>
        <v>#REF!</v>
      </c>
      <c r="AY156" s="9" t="e">
        <f>VLOOKUP(H156,#REF!,23,0)</f>
        <v>#REF!</v>
      </c>
      <c r="AZ156" s="9" t="e">
        <f>VLOOKUP(H156,#REF!,24,0)</f>
        <v>#REF!</v>
      </c>
      <c r="BA156" s="9" t="e">
        <f>VLOOKUP(H156,#REF!,25,0)</f>
        <v>#REF!</v>
      </c>
      <c r="BB156" s="9" t="e">
        <f>VLOOKUP(H156,#REF!,26,0)</f>
        <v>#REF!</v>
      </c>
      <c r="BC156" s="9" t="e">
        <f>VLOOKUP(H156,#REF!,27,0)</f>
        <v>#REF!</v>
      </c>
      <c r="BD156" s="9" t="e">
        <f>VLOOKUP(H156,#REF!,29,0)</f>
        <v>#REF!</v>
      </c>
      <c r="BE156" s="9" t="e">
        <f>VLOOKUP(H156,#REF!,30,0)</f>
        <v>#REF!</v>
      </c>
      <c r="BF156" s="9" t="e">
        <f>VLOOKUP(H156,#REF!,31,0)</f>
        <v>#REF!</v>
      </c>
      <c r="BG156" s="9" t="e">
        <f>VLOOKUP(H156,#REF!,32,0)</f>
        <v>#REF!</v>
      </c>
      <c r="BH156" s="9" t="e">
        <f>VLOOKUP(H156,#REF!,33,0)</f>
        <v>#REF!</v>
      </c>
      <c r="BI156" s="9" t="e">
        <f>VLOOKUP(H156,#REF!,34,0)</f>
        <v>#REF!</v>
      </c>
      <c r="BJ156" s="9" t="e">
        <f>VLOOKUP(H156,#REF!,36,0)</f>
        <v>#REF!</v>
      </c>
      <c r="BK156" s="9" t="e">
        <f>VLOOKUP(H156,#REF!,37,0)</f>
        <v>#REF!</v>
      </c>
      <c r="BL156" s="22" t="e">
        <f>VLOOKUP(H156,#REF!,44,0)</f>
        <v>#REF!</v>
      </c>
      <c r="BM156" s="22" t="e">
        <f>VLOOKUP(H156,#REF!,45,0)</f>
        <v>#REF!</v>
      </c>
      <c r="BN156" s="22" t="e">
        <f>VLOOKUP(H156,#REF!,46,0)</f>
        <v>#REF!</v>
      </c>
      <c r="BO156" s="22" t="e">
        <f>VLOOKUP(H156,#REF!,47,0)</f>
        <v>#REF!</v>
      </c>
      <c r="BP156" s="22" t="e">
        <f>VLOOKUP(H156,#REF!,48,0)</f>
        <v>#REF!</v>
      </c>
      <c r="BQ156" s="9"/>
      <c r="BR156" s="9"/>
      <c r="BS156" s="9"/>
    </row>
    <row r="157" spans="1:71" ht="14.5" x14ac:dyDescent="0.35">
      <c r="A157" s="16" t="s">
        <v>10556</v>
      </c>
      <c r="B157" s="16" t="s">
        <v>10556</v>
      </c>
      <c r="C157" s="16" t="s">
        <v>10557</v>
      </c>
      <c r="D157" s="7" t="s">
        <v>1921</v>
      </c>
      <c r="E157" s="4" t="s">
        <v>150</v>
      </c>
      <c r="F157" s="4">
        <v>301814</v>
      </c>
      <c r="G157" s="4" t="s">
        <v>10591</v>
      </c>
      <c r="H157" s="53">
        <v>301814</v>
      </c>
      <c r="I157" s="4" t="s">
        <v>10591</v>
      </c>
      <c r="J157" s="7">
        <v>24</v>
      </c>
      <c r="K157" s="4" t="s">
        <v>569</v>
      </c>
      <c r="L157" s="4">
        <v>3</v>
      </c>
      <c r="M157" s="4" t="s">
        <v>8227</v>
      </c>
      <c r="N157" s="4">
        <v>3</v>
      </c>
      <c r="O157" s="4" t="s">
        <v>10592</v>
      </c>
      <c r="P157" s="26" t="s">
        <v>9757</v>
      </c>
      <c r="Q157" s="8" t="s">
        <v>10474</v>
      </c>
      <c r="R157" s="9" t="s">
        <v>10474</v>
      </c>
      <c r="S157" s="17"/>
      <c r="T157" s="17" t="s">
        <v>10474</v>
      </c>
      <c r="U157" s="9"/>
      <c r="V157" s="18" t="s">
        <v>10578</v>
      </c>
      <c r="W157" s="18" t="str">
        <f>IFERROR(VLOOKUP(H157,'IT PEI'!$X$2:$X$5647,1,0),"...")</f>
        <v>...</v>
      </c>
      <c r="X157" s="19" t="str">
        <f>_xlfn.XLOOKUP(H157,'IT PEI'!X$2:X$5647,'IT PEI'!E$2:E$5647,"...",2,-1)</f>
        <v>...</v>
      </c>
      <c r="Y157" s="19" t="str">
        <f>_xlfn.XLOOKUP(H157,'IT PEI'!X$2:X$5647,'IT PEI'!G$2:G$5647,"...",2,-1)</f>
        <v>...</v>
      </c>
      <c r="Z157" s="19" t="str">
        <f>_xlfn.XLOOKUP(H157,'IT PEI'!X$2:X$5647,'IT PEI'!F$2:F$5647,"...",2,-1)</f>
        <v>...</v>
      </c>
      <c r="AA157" s="19" t="str">
        <f>_xlfn.XLOOKUP(H157,'IT PEI'!X$2:X$5647,'IT PEI'!H$2:H$5647,"...",2,-1)</f>
        <v>...</v>
      </c>
      <c r="AB157" s="19" t="str">
        <f>_xlfn.XLOOKUP(H157,'IT PEI'!X$2:X$5647,'IT PEI'!O$2:O$5647,"...",2,-1)</f>
        <v>...</v>
      </c>
      <c r="AC157" s="20" t="str">
        <f>_xlfn.XLOOKUP(H157,'IT PEI'!X$2:X$5647,'IT PEI'!P$2:P$5647,"...",2,-1)</f>
        <v>...</v>
      </c>
      <c r="AD157" s="19" t="str">
        <f>_xlfn.XLOOKUP(H157,'IT PEI'!X$2:X$5647,'IT PEI'!Q$2:Q$5647,"...",2,-1)</f>
        <v>...</v>
      </c>
      <c r="AE157" s="19" t="str">
        <f t="shared" si="14"/>
        <v>No</v>
      </c>
      <c r="AF157" s="18">
        <f t="shared" si="16"/>
        <v>0</v>
      </c>
      <c r="AG157" s="18">
        <f t="shared" si="15"/>
        <v>1</v>
      </c>
      <c r="AH157" s="18">
        <f t="shared" si="17"/>
        <v>0</v>
      </c>
      <c r="AI157" s="19" t="s">
        <v>10475</v>
      </c>
      <c r="AJ157" s="13" t="s">
        <v>10491</v>
      </c>
      <c r="AK157" s="19" t="s">
        <v>10492</v>
      </c>
      <c r="AL157" s="19" t="str">
        <f>IFERROR(VLOOKUP(tbl_ues[[#This Row],[Id_UE]],'[1]Directorio v.02'!$H$3:$U$3089,11,FALSE),"")</f>
        <v>Taylor Arnold Peña Cobeña</v>
      </c>
      <c r="AM157" s="19">
        <f>IFERROR(VLOOKUP(tbl_ues[[#This Row],[Id_UE]],'[1]Directorio v.02'!$H$3:$U$3089,12,FALSE),"")</f>
        <v>0</v>
      </c>
      <c r="AN157" s="52">
        <f>IFERROR(VLOOKUP(tbl_ues[[#This Row],[Id_UE]],'[1]Directorio v.02'!$H$3:$U$3089,13,FALSE),"")</f>
        <v>938573310</v>
      </c>
      <c r="AO157" s="19" t="str">
        <f>IFERROR(VLOOKUP(tbl_ues[[#This Row],[Id_UE]],'[1]Directorio v.02'!$H$3:$U$3089,14,FALSE),"")</f>
        <v>taylor1790@hotmail.com</v>
      </c>
      <c r="AP157" s="21" t="e">
        <f>VLOOKUP(H157,#REF!,7,0)</f>
        <v>#REF!</v>
      </c>
      <c r="AQ157" s="9" t="e">
        <f>VLOOKUP(H157,#REF!,9,0)</f>
        <v>#REF!</v>
      </c>
      <c r="AR157" s="9" t="e">
        <f>VLOOKUP(H157,#REF!,15,0)</f>
        <v>#REF!</v>
      </c>
      <c r="AS157" s="9" t="e">
        <f>VLOOKUP(H157,#REF!,16,0)</f>
        <v>#REF!</v>
      </c>
      <c r="AT157" s="9" t="e">
        <f>VLOOKUP(H157,#REF!,17,0)</f>
        <v>#REF!</v>
      </c>
      <c r="AU157" s="9" t="e">
        <f>VLOOKUP(H157,#REF!,18,0)</f>
        <v>#REF!</v>
      </c>
      <c r="AV157" s="9" t="e">
        <f>VLOOKUP(H157,#REF!,19,0)</f>
        <v>#REF!</v>
      </c>
      <c r="AW157" s="9" t="e">
        <f>VLOOKUP(H157,#REF!,20,0)</f>
        <v>#REF!</v>
      </c>
      <c r="AX157" s="9" t="e">
        <f>VLOOKUP(H157,#REF!,22,0)</f>
        <v>#REF!</v>
      </c>
      <c r="AY157" s="9" t="e">
        <f>VLOOKUP(H157,#REF!,23,0)</f>
        <v>#REF!</v>
      </c>
      <c r="AZ157" s="9" t="e">
        <f>VLOOKUP(H157,#REF!,24,0)</f>
        <v>#REF!</v>
      </c>
      <c r="BA157" s="9" t="e">
        <f>VLOOKUP(H157,#REF!,25,0)</f>
        <v>#REF!</v>
      </c>
      <c r="BB157" s="9" t="e">
        <f>VLOOKUP(H157,#REF!,26,0)</f>
        <v>#REF!</v>
      </c>
      <c r="BC157" s="9" t="e">
        <f>VLOOKUP(H157,#REF!,27,0)</f>
        <v>#REF!</v>
      </c>
      <c r="BD157" s="9" t="e">
        <f>VLOOKUP(H157,#REF!,29,0)</f>
        <v>#REF!</v>
      </c>
      <c r="BE157" s="9" t="e">
        <f>VLOOKUP(H157,#REF!,30,0)</f>
        <v>#REF!</v>
      </c>
      <c r="BF157" s="9" t="e">
        <f>VLOOKUP(H157,#REF!,31,0)</f>
        <v>#REF!</v>
      </c>
      <c r="BG157" s="9" t="e">
        <f>VLOOKUP(H157,#REF!,32,0)</f>
        <v>#REF!</v>
      </c>
      <c r="BH157" s="9" t="e">
        <f>VLOOKUP(H157,#REF!,33,0)</f>
        <v>#REF!</v>
      </c>
      <c r="BI157" s="9" t="e">
        <f>VLOOKUP(H157,#REF!,34,0)</f>
        <v>#REF!</v>
      </c>
      <c r="BJ157" s="9" t="e">
        <f>VLOOKUP(H157,#REF!,36,0)</f>
        <v>#REF!</v>
      </c>
      <c r="BK157" s="9" t="e">
        <f>VLOOKUP(H157,#REF!,37,0)</f>
        <v>#REF!</v>
      </c>
      <c r="BL157" s="22" t="e">
        <f>VLOOKUP(H157,#REF!,44,0)</f>
        <v>#REF!</v>
      </c>
      <c r="BM157" s="22" t="e">
        <f>VLOOKUP(H157,#REF!,45,0)</f>
        <v>#REF!</v>
      </c>
      <c r="BN157" s="22" t="e">
        <f>VLOOKUP(H157,#REF!,46,0)</f>
        <v>#REF!</v>
      </c>
      <c r="BO157" s="22" t="e">
        <f>VLOOKUP(H157,#REF!,47,0)</f>
        <v>#REF!</v>
      </c>
      <c r="BP157" s="22" t="e">
        <f>VLOOKUP(H157,#REF!,48,0)</f>
        <v>#REF!</v>
      </c>
      <c r="BQ157" s="9"/>
      <c r="BR157" s="9"/>
      <c r="BS157" s="9"/>
    </row>
    <row r="158" spans="1:71" ht="14.5" x14ac:dyDescent="0.35">
      <c r="A158" s="16" t="s">
        <v>10556</v>
      </c>
      <c r="B158" s="16" t="s">
        <v>10556</v>
      </c>
      <c r="C158" s="16" t="s">
        <v>10557</v>
      </c>
      <c r="D158" s="7" t="s">
        <v>1921</v>
      </c>
      <c r="E158" s="4" t="s">
        <v>150</v>
      </c>
      <c r="F158" s="4">
        <v>301813</v>
      </c>
      <c r="G158" s="4" t="s">
        <v>9188</v>
      </c>
      <c r="H158" s="53">
        <v>301813</v>
      </c>
      <c r="I158" s="4" t="s">
        <v>9188</v>
      </c>
      <c r="J158" s="7">
        <v>24</v>
      </c>
      <c r="K158" s="4" t="s">
        <v>569</v>
      </c>
      <c r="L158" s="4">
        <v>3</v>
      </c>
      <c r="M158" s="4" t="s">
        <v>8227</v>
      </c>
      <c r="N158" s="4">
        <v>2</v>
      </c>
      <c r="O158" s="4" t="s">
        <v>9189</v>
      </c>
      <c r="P158" s="26" t="s">
        <v>9774</v>
      </c>
      <c r="Q158" s="8" t="s">
        <v>10474</v>
      </c>
      <c r="R158" s="9" t="s">
        <v>10474</v>
      </c>
      <c r="S158" s="17"/>
      <c r="T158" s="17" t="s">
        <v>10474</v>
      </c>
      <c r="U158" s="9"/>
      <c r="V158" s="18" t="s">
        <v>10578</v>
      </c>
      <c r="W158" s="18">
        <f>IFERROR(VLOOKUP(H158,'IT PEI'!$X$2:$X$5647,1,0),"...")</f>
        <v>301813</v>
      </c>
      <c r="X158" s="19" t="str">
        <f>_xlfn.XLOOKUP(H158,'IT PEI'!X$2:X$5647,'IT PEI'!E$2:E$5647,"...",2,-1)</f>
        <v>2026-2030</v>
      </c>
      <c r="Y158" s="19" t="str">
        <f>_xlfn.XLOOKUP(H158,'IT PEI'!X$2:X$5647,'IT PEI'!G$2:G$5647,"...",2,-1)</f>
        <v>FORMULADO</v>
      </c>
      <c r="Z158" s="19" t="str">
        <f>_xlfn.XLOOKUP(H158,'IT PEI'!X$2:X$5647,'IT PEI'!F$2:F$5647,"...",2,-1)</f>
        <v>SI</v>
      </c>
      <c r="AA158" s="19" t="str">
        <f>_xlfn.XLOOKUP(H158,'IT PEI'!X$2:X$5647,'IT PEI'!H$2:H$5647,"...",2,-1)</f>
        <v>EN PROCESO</v>
      </c>
      <c r="AB158" s="19">
        <f>_xlfn.XLOOKUP(H158,'IT PEI'!X$2:X$5647,'IT PEI'!O$2:O$5647,"...",2,-1)</f>
        <v>0</v>
      </c>
      <c r="AC158" s="20">
        <f>_xlfn.XLOOKUP(H158,'IT PEI'!X$2:X$5647,'IT PEI'!P$2:P$5647,"...",2,-1)</f>
        <v>0</v>
      </c>
      <c r="AD158" s="19">
        <f>_xlfn.XLOOKUP(H158,'IT PEI'!X$2:X$5647,'IT PEI'!Q$2:Q$5647,"...",2,-1)</f>
        <v>0</v>
      </c>
      <c r="AE158" s="19" t="str">
        <f t="shared" si="14"/>
        <v>SI</v>
      </c>
      <c r="AF158" s="18">
        <f t="shared" si="16"/>
        <v>1</v>
      </c>
      <c r="AG158" s="18">
        <f t="shared" si="15"/>
        <v>0</v>
      </c>
      <c r="AH158" s="18">
        <f t="shared" si="17"/>
        <v>1</v>
      </c>
      <c r="AI158" s="19" t="s">
        <v>10475</v>
      </c>
      <c r="AJ158" s="13" t="s">
        <v>10491</v>
      </c>
      <c r="AK158" s="19" t="s">
        <v>10492</v>
      </c>
      <c r="AL158" s="19" t="str">
        <f>IFERROR(VLOOKUP(tbl_ues[[#This Row],[Id_UE]],'[1]Directorio v.02'!$H$3:$U$3089,11,FALSE),"")</f>
        <v>Carlos Alberto Socola Torres</v>
      </c>
      <c r="AM158" s="19">
        <f>IFERROR(VLOOKUP(tbl_ues[[#This Row],[Id_UE]],'[1]Directorio v.02'!$H$3:$U$3089,12,FALSE),"")</f>
        <v>0</v>
      </c>
      <c r="AN158" s="52">
        <f>IFERROR(VLOOKUP(tbl_ues[[#This Row],[Id_UE]],'[1]Directorio v.02'!$H$3:$U$3089,13,FALSE),"")</f>
        <v>964379273</v>
      </c>
      <c r="AO158" s="19" t="str">
        <f>IFERROR(VLOOKUP(tbl_ues[[#This Row],[Id_UE]],'[1]Directorio v.02'!$H$3:$U$3089,14,FALSE),"")</f>
        <v>socola_carlos@hotmail.com</v>
      </c>
      <c r="AP158" s="21" t="e">
        <f>VLOOKUP(H158,#REF!,7,0)</f>
        <v>#REF!</v>
      </c>
      <c r="AQ158" s="9" t="e">
        <f>VLOOKUP(H158,#REF!,9,0)</f>
        <v>#REF!</v>
      </c>
      <c r="AR158" s="9" t="e">
        <f>VLOOKUP(H158,#REF!,15,0)</f>
        <v>#REF!</v>
      </c>
      <c r="AS158" s="9" t="e">
        <f>VLOOKUP(H158,#REF!,16,0)</f>
        <v>#REF!</v>
      </c>
      <c r="AT158" s="9" t="e">
        <f>VLOOKUP(H158,#REF!,17,0)</f>
        <v>#REF!</v>
      </c>
      <c r="AU158" s="9" t="e">
        <f>VLOOKUP(H158,#REF!,18,0)</f>
        <v>#REF!</v>
      </c>
      <c r="AV158" s="9" t="e">
        <f>VLOOKUP(H158,#REF!,19,0)</f>
        <v>#REF!</v>
      </c>
      <c r="AW158" s="9" t="e">
        <f>VLOOKUP(H158,#REF!,20,0)</f>
        <v>#REF!</v>
      </c>
      <c r="AX158" s="9" t="e">
        <f>VLOOKUP(H158,#REF!,22,0)</f>
        <v>#REF!</v>
      </c>
      <c r="AY158" s="9" t="e">
        <f>VLOOKUP(H158,#REF!,23,0)</f>
        <v>#REF!</v>
      </c>
      <c r="AZ158" s="9" t="e">
        <f>VLOOKUP(H158,#REF!,24,0)</f>
        <v>#REF!</v>
      </c>
      <c r="BA158" s="9" t="e">
        <f>VLOOKUP(H158,#REF!,25,0)</f>
        <v>#REF!</v>
      </c>
      <c r="BB158" s="9" t="e">
        <f>VLOOKUP(H158,#REF!,26,0)</f>
        <v>#REF!</v>
      </c>
      <c r="BC158" s="9" t="e">
        <f>VLOOKUP(H158,#REF!,27,0)</f>
        <v>#REF!</v>
      </c>
      <c r="BD158" s="9" t="e">
        <f>VLOOKUP(H158,#REF!,29,0)</f>
        <v>#REF!</v>
      </c>
      <c r="BE158" s="9" t="e">
        <f>VLOOKUP(H158,#REF!,30,0)</f>
        <v>#REF!</v>
      </c>
      <c r="BF158" s="9" t="e">
        <f>VLOOKUP(H158,#REF!,31,0)</f>
        <v>#REF!</v>
      </c>
      <c r="BG158" s="9" t="e">
        <f>VLOOKUP(H158,#REF!,32,0)</f>
        <v>#REF!</v>
      </c>
      <c r="BH158" s="9" t="e">
        <f>VLOOKUP(H158,#REF!,33,0)</f>
        <v>#REF!</v>
      </c>
      <c r="BI158" s="9" t="e">
        <f>VLOOKUP(H158,#REF!,34,0)</f>
        <v>#REF!</v>
      </c>
      <c r="BJ158" s="9" t="e">
        <f>VLOOKUP(H158,#REF!,36,0)</f>
        <v>#REF!</v>
      </c>
      <c r="BK158" s="9" t="e">
        <f>VLOOKUP(H158,#REF!,37,0)</f>
        <v>#REF!</v>
      </c>
      <c r="BL158" s="22" t="e">
        <f>VLOOKUP(H158,#REF!,44,0)</f>
        <v>#REF!</v>
      </c>
      <c r="BM158" s="22" t="e">
        <f>VLOOKUP(H158,#REF!,45,0)</f>
        <v>#REF!</v>
      </c>
      <c r="BN158" s="22" t="e">
        <f>VLOOKUP(H158,#REF!,46,0)</f>
        <v>#REF!</v>
      </c>
      <c r="BO158" s="22" t="e">
        <f>VLOOKUP(H158,#REF!,47,0)</f>
        <v>#REF!</v>
      </c>
      <c r="BP158" s="22" t="e">
        <f>VLOOKUP(H158,#REF!,48,0)</f>
        <v>#REF!</v>
      </c>
      <c r="BQ158" s="9"/>
      <c r="BR158" s="9"/>
      <c r="BS158" s="9"/>
    </row>
    <row r="159" spans="1:71" ht="14.5" x14ac:dyDescent="0.35">
      <c r="A159" s="16" t="s">
        <v>10581</v>
      </c>
      <c r="B159" s="16" t="s">
        <v>10581</v>
      </c>
      <c r="C159" s="16" t="s">
        <v>10557</v>
      </c>
      <c r="D159" s="7" t="s">
        <v>1921</v>
      </c>
      <c r="E159" s="4" t="s">
        <v>150</v>
      </c>
      <c r="F159" s="4">
        <v>301812</v>
      </c>
      <c r="G159" s="4" t="s">
        <v>8861</v>
      </c>
      <c r="H159" s="53">
        <v>301812</v>
      </c>
      <c r="I159" s="4" t="s">
        <v>8861</v>
      </c>
      <c r="J159" s="7">
        <v>24</v>
      </c>
      <c r="K159" s="4" t="s">
        <v>569</v>
      </c>
      <c r="L159" s="4">
        <v>3</v>
      </c>
      <c r="M159" s="4" t="s">
        <v>8227</v>
      </c>
      <c r="N159" s="4">
        <v>1</v>
      </c>
      <c r="O159" s="4" t="s">
        <v>8227</v>
      </c>
      <c r="P159" s="26" t="s">
        <v>9774</v>
      </c>
      <c r="Q159" s="8" t="s">
        <v>10474</v>
      </c>
      <c r="R159" s="9" t="s">
        <v>10474</v>
      </c>
      <c r="S159" s="17"/>
      <c r="T159" s="17" t="s">
        <v>10474</v>
      </c>
      <c r="U159" s="9"/>
      <c r="V159" s="18" t="s">
        <v>10578</v>
      </c>
      <c r="W159" s="18">
        <f>IFERROR(VLOOKUP(H159,'IT PEI'!$X$2:$X$5647,1,0),"...")</f>
        <v>301812</v>
      </c>
      <c r="X159" s="19" t="str">
        <f>_xlfn.XLOOKUP(H159,'IT PEI'!X$2:X$5647,'IT PEI'!E$2:E$5647,"...",2,-1)</f>
        <v>2026-2030</v>
      </c>
      <c r="Y159" s="19" t="str">
        <f>_xlfn.XLOOKUP(H159,'IT PEI'!X$2:X$5647,'IT PEI'!G$2:G$5647,"...",2,-1)</f>
        <v>FORMULADO</v>
      </c>
      <c r="Z159" s="19" t="str">
        <f>_xlfn.XLOOKUP(H159,'IT PEI'!X$2:X$5647,'IT PEI'!F$2:F$5647,"...",2,-1)</f>
        <v>SI</v>
      </c>
      <c r="AA159" s="19" t="str">
        <f>_xlfn.XLOOKUP(H159,'IT PEI'!X$2:X$5647,'IT PEI'!H$2:H$5647,"...",2,-1)</f>
        <v>EMITIDO</v>
      </c>
      <c r="AB159" s="19" t="str">
        <f>_xlfn.XLOOKUP(H159,'IT PEI'!X$2:X$5647,'IT PEI'!O$2:O$5647,"...",2,-1)</f>
        <v>2026-0001528</v>
      </c>
      <c r="AC159" s="20">
        <f>_xlfn.XLOOKUP(H159,'IT PEI'!X$2:X$5647,'IT PEI'!P$2:P$5647,"...",2,-1)</f>
        <v>46122</v>
      </c>
      <c r="AD159" s="19" t="str">
        <f>_xlfn.XLOOKUP(H159,'IT PEI'!X$2:X$5647,'IT PEI'!Q$2:Q$5647,"...",2,-1)</f>
        <v xml:space="preserve">000254-2026-CEPLAN-DNCPPEI </v>
      </c>
      <c r="AE159" s="19" t="str">
        <f t="shared" si="14"/>
        <v>SI</v>
      </c>
      <c r="AF159" s="18">
        <f t="shared" si="16"/>
        <v>1</v>
      </c>
      <c r="AG159" s="18">
        <f t="shared" si="15"/>
        <v>0</v>
      </c>
      <c r="AH159" s="18">
        <f t="shared" si="17"/>
        <v>0</v>
      </c>
      <c r="AI159" s="19" t="s">
        <v>10475</v>
      </c>
      <c r="AJ159" s="13" t="s">
        <v>10491</v>
      </c>
      <c r="AK159" s="19" t="s">
        <v>10492</v>
      </c>
      <c r="AL159" s="19" t="str">
        <f>IFERROR(VLOOKUP(tbl_ues[[#This Row],[Id_UE]],'[1]Directorio v.02'!$H$3:$U$3089,11,FALSE),"")</f>
        <v>Dennys Yovera Fox</v>
      </c>
      <c r="AM159" s="19">
        <f>IFERROR(VLOOKUP(tbl_ues[[#This Row],[Id_UE]],'[1]Directorio v.02'!$H$3:$U$3089,12,FALSE),"")</f>
        <v>0</v>
      </c>
      <c r="AN159" s="52">
        <f>IFERROR(VLOOKUP(tbl_ues[[#This Row],[Id_UE]],'[1]Directorio v.02'!$H$3:$U$3089,13,FALSE),"")</f>
        <v>995206060</v>
      </c>
      <c r="AO159" s="19" t="str">
        <f>IFERROR(VLOOKUP(tbl_ues[[#This Row],[Id_UE]],'[1]Directorio v.02'!$H$3:$U$3089,14,FALSE),"")</f>
        <v>planeamientoypresupuesto@munizarumilla.gob.pe; ayoverafox@gmail.com; georginaam72@gmail.com</v>
      </c>
      <c r="AP159" s="21" t="e">
        <f>VLOOKUP(H159,#REF!,7,0)</f>
        <v>#REF!</v>
      </c>
      <c r="AQ159" s="9" t="e">
        <f>VLOOKUP(H159,#REF!,9,0)</f>
        <v>#REF!</v>
      </c>
      <c r="AR159" s="9" t="e">
        <f>VLOOKUP(H159,#REF!,15,0)</f>
        <v>#REF!</v>
      </c>
      <c r="AS159" s="9" t="e">
        <f>VLOOKUP(H159,#REF!,16,0)</f>
        <v>#REF!</v>
      </c>
      <c r="AT159" s="9" t="e">
        <f>VLOOKUP(H159,#REF!,17,0)</f>
        <v>#REF!</v>
      </c>
      <c r="AU159" s="9" t="e">
        <f>VLOOKUP(H159,#REF!,18,0)</f>
        <v>#REF!</v>
      </c>
      <c r="AV159" s="9" t="e">
        <f>VLOOKUP(H159,#REF!,19,0)</f>
        <v>#REF!</v>
      </c>
      <c r="AW159" s="9" t="e">
        <f>VLOOKUP(H159,#REF!,20,0)</f>
        <v>#REF!</v>
      </c>
      <c r="AX159" s="9" t="e">
        <f>VLOOKUP(H159,#REF!,22,0)</f>
        <v>#REF!</v>
      </c>
      <c r="AY159" s="9" t="e">
        <f>VLOOKUP(H159,#REF!,23,0)</f>
        <v>#REF!</v>
      </c>
      <c r="AZ159" s="9" t="e">
        <f>VLOOKUP(H159,#REF!,24,0)</f>
        <v>#REF!</v>
      </c>
      <c r="BA159" s="9" t="e">
        <f>VLOOKUP(H159,#REF!,25,0)</f>
        <v>#REF!</v>
      </c>
      <c r="BB159" s="9" t="e">
        <f>VLOOKUP(H159,#REF!,26,0)</f>
        <v>#REF!</v>
      </c>
      <c r="BC159" s="9" t="e">
        <f>VLOOKUP(H159,#REF!,27,0)</f>
        <v>#REF!</v>
      </c>
      <c r="BD159" s="9" t="e">
        <f>VLOOKUP(H159,#REF!,29,0)</f>
        <v>#REF!</v>
      </c>
      <c r="BE159" s="9" t="e">
        <f>VLOOKUP(H159,#REF!,30,0)</f>
        <v>#REF!</v>
      </c>
      <c r="BF159" s="9" t="e">
        <f>VLOOKUP(H159,#REF!,31,0)</f>
        <v>#REF!</v>
      </c>
      <c r="BG159" s="9" t="e">
        <f>VLOOKUP(H159,#REF!,32,0)</f>
        <v>#REF!</v>
      </c>
      <c r="BH159" s="9" t="e">
        <f>VLOOKUP(H159,#REF!,33,0)</f>
        <v>#REF!</v>
      </c>
      <c r="BI159" s="9" t="e">
        <f>VLOOKUP(H159,#REF!,34,0)</f>
        <v>#REF!</v>
      </c>
      <c r="BJ159" s="9" t="e">
        <f>VLOOKUP(H159,#REF!,36,0)</f>
        <v>#REF!</v>
      </c>
      <c r="BK159" s="9" t="e">
        <f>VLOOKUP(H159,#REF!,37,0)</f>
        <v>#REF!</v>
      </c>
      <c r="BL159" s="22" t="e">
        <f>VLOOKUP(H159,#REF!,44,0)</f>
        <v>#REF!</v>
      </c>
      <c r="BM159" s="22" t="e">
        <f>VLOOKUP(H159,#REF!,45,0)</f>
        <v>#REF!</v>
      </c>
      <c r="BN159" s="22" t="e">
        <f>VLOOKUP(H159,#REF!,46,0)</f>
        <v>#REF!</v>
      </c>
      <c r="BO159" s="22" t="e">
        <f>VLOOKUP(H159,#REF!,47,0)</f>
        <v>#REF!</v>
      </c>
      <c r="BP159" s="22" t="e">
        <f>VLOOKUP(H159,#REF!,48,0)</f>
        <v>#REF!</v>
      </c>
      <c r="BQ159" s="9"/>
      <c r="BR159" s="9"/>
      <c r="BS159" s="9"/>
    </row>
    <row r="160" spans="1:71" ht="14.5" x14ac:dyDescent="0.35">
      <c r="A160" s="16" t="s">
        <v>10556</v>
      </c>
      <c r="B160" s="16" t="s">
        <v>10556</v>
      </c>
      <c r="C160" s="16" t="s">
        <v>10557</v>
      </c>
      <c r="D160" s="7" t="s">
        <v>1921</v>
      </c>
      <c r="E160" s="4" t="s">
        <v>150</v>
      </c>
      <c r="F160" s="4">
        <v>301811</v>
      </c>
      <c r="G160" s="4" t="s">
        <v>10593</v>
      </c>
      <c r="H160" s="53">
        <v>301811</v>
      </c>
      <c r="I160" s="4" t="s">
        <v>10593</v>
      </c>
      <c r="J160" s="7">
        <v>24</v>
      </c>
      <c r="K160" s="4" t="s">
        <v>569</v>
      </c>
      <c r="L160" s="4">
        <v>2</v>
      </c>
      <c r="M160" s="4" t="s">
        <v>8221</v>
      </c>
      <c r="N160" s="4">
        <v>2</v>
      </c>
      <c r="O160" s="4" t="s">
        <v>10594</v>
      </c>
      <c r="P160" s="26" t="s">
        <v>9757</v>
      </c>
      <c r="Q160" s="8" t="s">
        <v>10474</v>
      </c>
      <c r="R160" s="9" t="s">
        <v>10474</v>
      </c>
      <c r="S160" s="17"/>
      <c r="T160" s="17" t="s">
        <v>10474</v>
      </c>
      <c r="U160" s="9"/>
      <c r="V160" s="18"/>
      <c r="W160" s="18" t="str">
        <f>IFERROR(VLOOKUP(H160,'IT PEI'!$X$2:$X$5647,1,0),"...")</f>
        <v>...</v>
      </c>
      <c r="X160" s="19" t="str">
        <f>_xlfn.XLOOKUP(H160,'IT PEI'!X$2:X$5647,'IT PEI'!E$2:E$5647,"...",2,-1)</f>
        <v>...</v>
      </c>
      <c r="Y160" s="19" t="str">
        <f>_xlfn.XLOOKUP(H160,'IT PEI'!X$2:X$5647,'IT PEI'!G$2:G$5647,"...",2,-1)</f>
        <v>...</v>
      </c>
      <c r="Z160" s="19" t="str">
        <f>_xlfn.XLOOKUP(H160,'IT PEI'!X$2:X$5647,'IT PEI'!F$2:F$5647,"...",2,-1)</f>
        <v>...</v>
      </c>
      <c r="AA160" s="19" t="str">
        <f>_xlfn.XLOOKUP(H160,'IT PEI'!X$2:X$5647,'IT PEI'!H$2:H$5647,"...",2,-1)</f>
        <v>...</v>
      </c>
      <c r="AB160" s="19" t="str">
        <f>_xlfn.XLOOKUP(H160,'IT PEI'!X$2:X$5647,'IT PEI'!O$2:O$5647,"...",2,-1)</f>
        <v>...</v>
      </c>
      <c r="AC160" s="20" t="str">
        <f>_xlfn.XLOOKUP(H160,'IT PEI'!X$2:X$5647,'IT PEI'!P$2:P$5647,"...",2,-1)</f>
        <v>...</v>
      </c>
      <c r="AD160" s="19" t="str">
        <f>_xlfn.XLOOKUP(H160,'IT PEI'!X$2:X$5647,'IT PEI'!Q$2:Q$5647,"...",2,-1)</f>
        <v>...</v>
      </c>
      <c r="AE160" s="19" t="str">
        <f t="shared" si="14"/>
        <v>No</v>
      </c>
      <c r="AF160" s="18">
        <f t="shared" si="16"/>
        <v>0</v>
      </c>
      <c r="AG160" s="18">
        <f t="shared" si="15"/>
        <v>1</v>
      </c>
      <c r="AH160" s="18">
        <f t="shared" si="17"/>
        <v>0</v>
      </c>
      <c r="AI160" s="19" t="s">
        <v>10475</v>
      </c>
      <c r="AJ160" s="13" t="s">
        <v>10491</v>
      </c>
      <c r="AK160" s="19" t="s">
        <v>10492</v>
      </c>
      <c r="AL160" s="19" t="str">
        <f>IFERROR(VLOOKUP(tbl_ues[[#This Row],[Id_UE]],'[1]Directorio v.02'!$H$3:$U$3089,11,FALSE),"")</f>
        <v>Gerson Josue Moran Cruz</v>
      </c>
      <c r="AM160" s="19">
        <f>IFERROR(VLOOKUP(tbl_ues[[#This Row],[Id_UE]],'[1]Directorio v.02'!$H$3:$U$3089,12,FALSE),"")</f>
        <v>0</v>
      </c>
      <c r="AN160" s="52">
        <f>IFERROR(VLOOKUP(tbl_ues[[#This Row],[Id_UE]],'[1]Directorio v.02'!$H$3:$U$3089,13,FALSE),"")</f>
        <v>917627813</v>
      </c>
      <c r="AO160" s="19" t="str">
        <f>IFERROR(VLOOKUP(tbl_ues[[#This Row],[Id_UE]],'[1]Directorio v.02'!$H$3:$U$3089,14,FALSE),"")</f>
        <v>gerjosumocruz@hotmail.com</v>
      </c>
      <c r="AP160" s="21" t="e">
        <f>VLOOKUP(H160,#REF!,7,0)</f>
        <v>#REF!</v>
      </c>
      <c r="AQ160" s="9" t="e">
        <f>VLOOKUP(H160,#REF!,9,0)</f>
        <v>#REF!</v>
      </c>
      <c r="AR160" s="9" t="e">
        <f>VLOOKUP(H160,#REF!,15,0)</f>
        <v>#REF!</v>
      </c>
      <c r="AS160" s="9" t="e">
        <f>VLOOKUP(H160,#REF!,16,0)</f>
        <v>#REF!</v>
      </c>
      <c r="AT160" s="9" t="e">
        <f>VLOOKUP(H160,#REF!,17,0)</f>
        <v>#REF!</v>
      </c>
      <c r="AU160" s="9" t="e">
        <f>VLOOKUP(H160,#REF!,18,0)</f>
        <v>#REF!</v>
      </c>
      <c r="AV160" s="9" t="e">
        <f>VLOOKUP(H160,#REF!,19,0)</f>
        <v>#REF!</v>
      </c>
      <c r="AW160" s="9" t="e">
        <f>VLOOKUP(H160,#REF!,20,0)</f>
        <v>#REF!</v>
      </c>
      <c r="AX160" s="9" t="e">
        <f>VLOOKUP(H160,#REF!,22,0)</f>
        <v>#REF!</v>
      </c>
      <c r="AY160" s="9" t="e">
        <f>VLOOKUP(H160,#REF!,23,0)</f>
        <v>#REF!</v>
      </c>
      <c r="AZ160" s="9" t="e">
        <f>VLOOKUP(H160,#REF!,24,0)</f>
        <v>#REF!</v>
      </c>
      <c r="BA160" s="9" t="e">
        <f>VLOOKUP(H160,#REF!,25,0)</f>
        <v>#REF!</v>
      </c>
      <c r="BB160" s="9" t="e">
        <f>VLOOKUP(H160,#REF!,26,0)</f>
        <v>#REF!</v>
      </c>
      <c r="BC160" s="9" t="e">
        <f>VLOOKUP(H160,#REF!,27,0)</f>
        <v>#REF!</v>
      </c>
      <c r="BD160" s="9" t="e">
        <f>VLOOKUP(H160,#REF!,29,0)</f>
        <v>#REF!</v>
      </c>
      <c r="BE160" s="9" t="e">
        <f>VLOOKUP(H160,#REF!,30,0)</f>
        <v>#REF!</v>
      </c>
      <c r="BF160" s="9" t="e">
        <f>VLOOKUP(H160,#REF!,31,0)</f>
        <v>#REF!</v>
      </c>
      <c r="BG160" s="9" t="e">
        <f>VLOOKUP(H160,#REF!,32,0)</f>
        <v>#REF!</v>
      </c>
      <c r="BH160" s="9" t="e">
        <f>VLOOKUP(H160,#REF!,33,0)</f>
        <v>#REF!</v>
      </c>
      <c r="BI160" s="9" t="e">
        <f>VLOOKUP(H160,#REF!,34,0)</f>
        <v>#REF!</v>
      </c>
      <c r="BJ160" s="9" t="e">
        <f>VLOOKUP(H160,#REF!,36,0)</f>
        <v>#REF!</v>
      </c>
      <c r="BK160" s="9" t="e">
        <f>VLOOKUP(H160,#REF!,37,0)</f>
        <v>#REF!</v>
      </c>
      <c r="BL160" s="22" t="e">
        <f>VLOOKUP(H160,#REF!,44,0)</f>
        <v>#REF!</v>
      </c>
      <c r="BM160" s="22" t="e">
        <f>VLOOKUP(H160,#REF!,45,0)</f>
        <v>#REF!</v>
      </c>
      <c r="BN160" s="22" t="e">
        <f>VLOOKUP(H160,#REF!,46,0)</f>
        <v>#REF!</v>
      </c>
      <c r="BO160" s="22" t="e">
        <f>VLOOKUP(H160,#REF!,47,0)</f>
        <v>#REF!</v>
      </c>
      <c r="BP160" s="22" t="e">
        <f>VLOOKUP(H160,#REF!,48,0)</f>
        <v>#REF!</v>
      </c>
      <c r="BQ160" s="9"/>
      <c r="BR160" s="9"/>
      <c r="BS160" s="9"/>
    </row>
    <row r="161" spans="1:71" ht="14.5" x14ac:dyDescent="0.35">
      <c r="A161" s="16" t="s">
        <v>10581</v>
      </c>
      <c r="B161" s="16" t="s">
        <v>10581</v>
      </c>
      <c r="C161" s="16" t="s">
        <v>10557</v>
      </c>
      <c r="D161" s="7" t="s">
        <v>1921</v>
      </c>
      <c r="E161" s="4" t="s">
        <v>150</v>
      </c>
      <c r="F161" s="4">
        <v>301810</v>
      </c>
      <c r="G161" s="4" t="s">
        <v>8220</v>
      </c>
      <c r="H161" s="53">
        <v>301810</v>
      </c>
      <c r="I161" s="4" t="s">
        <v>8220</v>
      </c>
      <c r="J161" s="7">
        <v>24</v>
      </c>
      <c r="K161" s="4" t="s">
        <v>569</v>
      </c>
      <c r="L161" s="4">
        <v>2</v>
      </c>
      <c r="M161" s="4" t="s">
        <v>8221</v>
      </c>
      <c r="N161" s="4">
        <v>1</v>
      </c>
      <c r="O161" s="4" t="s">
        <v>8222</v>
      </c>
      <c r="P161" s="26" t="s">
        <v>10196</v>
      </c>
      <c r="Q161" s="8" t="s">
        <v>10474</v>
      </c>
      <c r="R161" s="9" t="s">
        <v>10474</v>
      </c>
      <c r="S161" s="17"/>
      <c r="T161" s="17" t="s">
        <v>10474</v>
      </c>
      <c r="U161" s="9"/>
      <c r="V161" s="18"/>
      <c r="W161" s="18">
        <f>IFERROR(VLOOKUP(H161,'IT PEI'!$X$2:$X$5647,1,0),"...")</f>
        <v>301810</v>
      </c>
      <c r="X161" s="19" t="str">
        <f>_xlfn.XLOOKUP(H161,'IT PEI'!X$2:X$5647,'IT PEI'!E$2:E$5647,"...",2,-1)</f>
        <v>2026-2030</v>
      </c>
      <c r="Y161" s="19" t="str">
        <f>_xlfn.XLOOKUP(H161,'IT PEI'!X$2:X$5647,'IT PEI'!G$2:G$5647,"...",2,-1)</f>
        <v>FORMULADO</v>
      </c>
      <c r="Z161" s="19" t="str">
        <f>_xlfn.XLOOKUP(H161,'IT PEI'!X$2:X$5647,'IT PEI'!F$2:F$5647,"...",2,-1)</f>
        <v>SI</v>
      </c>
      <c r="AA161" s="19" t="str">
        <f>_xlfn.XLOOKUP(H161,'IT PEI'!X$2:X$5647,'IT PEI'!H$2:H$5647,"...",2,-1)</f>
        <v>EN PROCESO</v>
      </c>
      <c r="AB161" s="19">
        <f>_xlfn.XLOOKUP(H161,'IT PEI'!X$2:X$5647,'IT PEI'!O$2:O$5647,"...",2,-1)</f>
        <v>0</v>
      </c>
      <c r="AC161" s="20">
        <f>_xlfn.XLOOKUP(H161,'IT PEI'!X$2:X$5647,'IT PEI'!P$2:P$5647,"...",2,-1)</f>
        <v>0</v>
      </c>
      <c r="AD161" s="19">
        <f>_xlfn.XLOOKUP(H161,'IT PEI'!X$2:X$5647,'IT PEI'!Q$2:Q$5647,"...",2,-1)</f>
        <v>0</v>
      </c>
      <c r="AE161" s="19" t="str">
        <f t="shared" si="14"/>
        <v>SI</v>
      </c>
      <c r="AF161" s="18">
        <f t="shared" si="16"/>
        <v>1</v>
      </c>
      <c r="AG161" s="18">
        <f t="shared" si="15"/>
        <v>0</v>
      </c>
      <c r="AH161" s="18">
        <f t="shared" si="17"/>
        <v>1</v>
      </c>
      <c r="AI161" s="19" t="s">
        <v>10475</v>
      </c>
      <c r="AJ161" s="13" t="s">
        <v>10491</v>
      </c>
      <c r="AK161" s="19" t="s">
        <v>10492</v>
      </c>
      <c r="AL161" s="19" t="str">
        <f>IFERROR(VLOOKUP(tbl_ues[[#This Row],[Id_UE]],'[1]Directorio v.02'!$H$3:$U$3089,11,FALSE),"")</f>
        <v>Milagros Liseth Noriega Hidalgo</v>
      </c>
      <c r="AM161" s="19">
        <f>IFERROR(VLOOKUP(tbl_ues[[#This Row],[Id_UE]],'[1]Directorio v.02'!$H$3:$U$3089,12,FALSE),"")</f>
        <v>0</v>
      </c>
      <c r="AN161" s="52">
        <f>IFERROR(VLOOKUP(tbl_ues[[#This Row],[Id_UE]],'[1]Directorio v.02'!$H$3:$U$3089,13,FALSE),"")</f>
        <v>902629495</v>
      </c>
      <c r="AO161" s="19" t="str">
        <f>IFERROR(VLOOKUP(tbl_ues[[#This Row],[Id_UE]],'[1]Directorio v.02'!$H$3:$U$3089,14,FALSE),"")</f>
        <v>milita_setiembre@hotmail.com</v>
      </c>
      <c r="AP161" s="21" t="e">
        <f>VLOOKUP(H161,#REF!,7,0)</f>
        <v>#REF!</v>
      </c>
      <c r="AQ161" s="9" t="e">
        <f>VLOOKUP(H161,#REF!,9,0)</f>
        <v>#REF!</v>
      </c>
      <c r="AR161" s="9" t="e">
        <f>VLOOKUP(H161,#REF!,15,0)</f>
        <v>#REF!</v>
      </c>
      <c r="AS161" s="9" t="e">
        <f>VLOOKUP(H161,#REF!,16,0)</f>
        <v>#REF!</v>
      </c>
      <c r="AT161" s="9" t="e">
        <f>VLOOKUP(H161,#REF!,17,0)</f>
        <v>#REF!</v>
      </c>
      <c r="AU161" s="9" t="e">
        <f>VLOOKUP(H161,#REF!,18,0)</f>
        <v>#REF!</v>
      </c>
      <c r="AV161" s="9" t="e">
        <f>VLOOKUP(H161,#REF!,19,0)</f>
        <v>#REF!</v>
      </c>
      <c r="AW161" s="9" t="e">
        <f>VLOOKUP(H161,#REF!,20,0)</f>
        <v>#REF!</v>
      </c>
      <c r="AX161" s="9" t="e">
        <f>VLOOKUP(H161,#REF!,22,0)</f>
        <v>#REF!</v>
      </c>
      <c r="AY161" s="9" t="e">
        <f>VLOOKUP(H161,#REF!,23,0)</f>
        <v>#REF!</v>
      </c>
      <c r="AZ161" s="9" t="e">
        <f>VLOOKUP(H161,#REF!,24,0)</f>
        <v>#REF!</v>
      </c>
      <c r="BA161" s="9" t="e">
        <f>VLOOKUP(H161,#REF!,25,0)</f>
        <v>#REF!</v>
      </c>
      <c r="BB161" s="9" t="e">
        <f>VLOOKUP(H161,#REF!,26,0)</f>
        <v>#REF!</v>
      </c>
      <c r="BC161" s="9" t="e">
        <f>VLOOKUP(H161,#REF!,27,0)</f>
        <v>#REF!</v>
      </c>
      <c r="BD161" s="9" t="e">
        <f>VLOOKUP(H161,#REF!,29,0)</f>
        <v>#REF!</v>
      </c>
      <c r="BE161" s="9" t="e">
        <f>VLOOKUP(H161,#REF!,30,0)</f>
        <v>#REF!</v>
      </c>
      <c r="BF161" s="9" t="e">
        <f>VLOOKUP(H161,#REF!,31,0)</f>
        <v>#REF!</v>
      </c>
      <c r="BG161" s="9" t="e">
        <f>VLOOKUP(H161,#REF!,32,0)</f>
        <v>#REF!</v>
      </c>
      <c r="BH161" s="9" t="e">
        <f>VLOOKUP(H161,#REF!,33,0)</f>
        <v>#REF!</v>
      </c>
      <c r="BI161" s="9" t="e">
        <f>VLOOKUP(H161,#REF!,34,0)</f>
        <v>#REF!</v>
      </c>
      <c r="BJ161" s="9" t="e">
        <f>VLOOKUP(H161,#REF!,36,0)</f>
        <v>#REF!</v>
      </c>
      <c r="BK161" s="9" t="e">
        <f>VLOOKUP(H161,#REF!,37,0)</f>
        <v>#REF!</v>
      </c>
      <c r="BL161" s="22" t="e">
        <f>VLOOKUP(H161,#REF!,44,0)</f>
        <v>#REF!</v>
      </c>
      <c r="BM161" s="22" t="e">
        <f>VLOOKUP(H161,#REF!,45,0)</f>
        <v>#REF!</v>
      </c>
      <c r="BN161" s="22" t="e">
        <f>VLOOKUP(H161,#REF!,46,0)</f>
        <v>#REF!</v>
      </c>
      <c r="BO161" s="22" t="e">
        <f>VLOOKUP(H161,#REF!,47,0)</f>
        <v>#REF!</v>
      </c>
      <c r="BP161" s="22" t="e">
        <f>VLOOKUP(H161,#REF!,48,0)</f>
        <v>#REF!</v>
      </c>
      <c r="BQ161" s="9"/>
      <c r="BR161" s="9"/>
      <c r="BS161" s="9"/>
    </row>
    <row r="162" spans="1:71" ht="14.5" x14ac:dyDescent="0.35">
      <c r="A162" s="16" t="s">
        <v>10556</v>
      </c>
      <c r="B162" s="16" t="s">
        <v>10556</v>
      </c>
      <c r="C162" s="16" t="s">
        <v>10557</v>
      </c>
      <c r="D162" s="7" t="s">
        <v>1921</v>
      </c>
      <c r="E162" s="4" t="s">
        <v>150</v>
      </c>
      <c r="F162" s="4">
        <v>301809</v>
      </c>
      <c r="G162" s="4" t="s">
        <v>9492</v>
      </c>
      <c r="H162" s="53">
        <v>301809</v>
      </c>
      <c r="I162" s="4" t="s">
        <v>9492</v>
      </c>
      <c r="J162" s="7">
        <v>24</v>
      </c>
      <c r="K162" s="4" t="s">
        <v>569</v>
      </c>
      <c r="L162" s="4">
        <v>1</v>
      </c>
      <c r="M162" s="4" t="s">
        <v>569</v>
      </c>
      <c r="N162" s="4">
        <v>6</v>
      </c>
      <c r="O162" s="4" t="s">
        <v>9493</v>
      </c>
      <c r="P162" s="26" t="s">
        <v>9758</v>
      </c>
      <c r="Q162" s="8" t="s">
        <v>10474</v>
      </c>
      <c r="R162" s="9" t="s">
        <v>10474</v>
      </c>
      <c r="S162" s="17"/>
      <c r="T162" s="17" t="s">
        <v>10474</v>
      </c>
      <c r="U162" s="9"/>
      <c r="V162" s="18"/>
      <c r="W162" s="18">
        <f>IFERROR(VLOOKUP(H162,'IT PEI'!$X$2:$X$5647,1,0),"...")</f>
        <v>301809</v>
      </c>
      <c r="X162" s="19" t="str">
        <f>_xlfn.XLOOKUP(H162,'IT PEI'!X$2:X$5647,'IT PEI'!E$2:E$5647,"...",2,-1)</f>
        <v>2026-2030</v>
      </c>
      <c r="Y162" s="19" t="str">
        <f>_xlfn.XLOOKUP(H162,'IT PEI'!X$2:X$5647,'IT PEI'!G$2:G$5647,"...",2,-1)</f>
        <v>FORMULADO</v>
      </c>
      <c r="Z162" s="19" t="str">
        <f>_xlfn.XLOOKUP(H162,'IT PEI'!X$2:X$5647,'IT PEI'!F$2:F$5647,"...",2,-1)</f>
        <v>SI</v>
      </c>
      <c r="AA162" s="19" t="str">
        <f>_xlfn.XLOOKUP(H162,'IT PEI'!X$2:X$5647,'IT PEI'!H$2:H$5647,"...",2,-1)</f>
        <v>EN PROCESO</v>
      </c>
      <c r="AB162" s="19">
        <f>_xlfn.XLOOKUP(H162,'IT PEI'!X$2:X$5647,'IT PEI'!O$2:O$5647,"...",2,-1)</f>
        <v>0</v>
      </c>
      <c r="AC162" s="20">
        <f>_xlfn.XLOOKUP(H162,'IT PEI'!X$2:X$5647,'IT PEI'!P$2:P$5647,"...",2,-1)</f>
        <v>0</v>
      </c>
      <c r="AD162" s="19">
        <f>_xlfn.XLOOKUP(H162,'IT PEI'!X$2:X$5647,'IT PEI'!Q$2:Q$5647,"...",2,-1)</f>
        <v>0</v>
      </c>
      <c r="AE162" s="19" t="str">
        <f t="shared" si="14"/>
        <v>SI</v>
      </c>
      <c r="AF162" s="18">
        <f t="shared" si="16"/>
        <v>1</v>
      </c>
      <c r="AG162" s="18">
        <f t="shared" si="15"/>
        <v>0</v>
      </c>
      <c r="AH162" s="18">
        <f t="shared" si="17"/>
        <v>1</v>
      </c>
      <c r="AI162" s="19" t="s">
        <v>10475</v>
      </c>
      <c r="AJ162" s="13" t="s">
        <v>10491</v>
      </c>
      <c r="AK162" s="19" t="s">
        <v>10492</v>
      </c>
      <c r="AL162" s="19" t="str">
        <f>IFERROR(VLOOKUP(tbl_ues[[#This Row],[Id_UE]],'[1]Directorio v.02'!$H$3:$U$3089,11,FALSE),"")</f>
        <v>Charly Alexander Torres Fiestas</v>
      </c>
      <c r="AM162" s="19">
        <f>IFERROR(VLOOKUP(tbl_ues[[#This Row],[Id_UE]],'[1]Directorio v.02'!$H$3:$U$3089,12,FALSE),"")</f>
        <v>0</v>
      </c>
      <c r="AN162" s="52">
        <f>IFERROR(VLOOKUP(tbl_ues[[#This Row],[Id_UE]],'[1]Directorio v.02'!$H$3:$U$3089,13,FALSE),"")</f>
        <v>968339772</v>
      </c>
      <c r="AO162" s="19" t="str">
        <f>IFERROR(VLOOKUP(tbl_ues[[#This Row],[Id_UE]],'[1]Directorio v.02'!$H$3:$U$3089,14,FALSE),"")</f>
        <v>ppresupuestosjv@gmail.com; Cpc.charlytorres@gmail.com</v>
      </c>
      <c r="AP162" s="21" t="e">
        <f>VLOOKUP(H162,#REF!,7,0)</f>
        <v>#REF!</v>
      </c>
      <c r="AQ162" s="9" t="e">
        <f>VLOOKUP(H162,#REF!,9,0)</f>
        <v>#REF!</v>
      </c>
      <c r="AR162" s="9" t="e">
        <f>VLOOKUP(H162,#REF!,15,0)</f>
        <v>#REF!</v>
      </c>
      <c r="AS162" s="9" t="e">
        <f>VLOOKUP(H162,#REF!,16,0)</f>
        <v>#REF!</v>
      </c>
      <c r="AT162" s="9" t="e">
        <f>VLOOKUP(H162,#REF!,17,0)</f>
        <v>#REF!</v>
      </c>
      <c r="AU162" s="9" t="e">
        <f>VLOOKUP(H162,#REF!,18,0)</f>
        <v>#REF!</v>
      </c>
      <c r="AV162" s="9" t="e">
        <f>VLOOKUP(H162,#REF!,19,0)</f>
        <v>#REF!</v>
      </c>
      <c r="AW162" s="9" t="e">
        <f>VLOOKUP(H162,#REF!,20,0)</f>
        <v>#REF!</v>
      </c>
      <c r="AX162" s="9" t="e">
        <f>VLOOKUP(H162,#REF!,22,0)</f>
        <v>#REF!</v>
      </c>
      <c r="AY162" s="9" t="e">
        <f>VLOOKUP(H162,#REF!,23,0)</f>
        <v>#REF!</v>
      </c>
      <c r="AZ162" s="9" t="e">
        <f>VLOOKUP(H162,#REF!,24,0)</f>
        <v>#REF!</v>
      </c>
      <c r="BA162" s="9" t="e">
        <f>VLOOKUP(H162,#REF!,25,0)</f>
        <v>#REF!</v>
      </c>
      <c r="BB162" s="9" t="e">
        <f>VLOOKUP(H162,#REF!,26,0)</f>
        <v>#REF!</v>
      </c>
      <c r="BC162" s="9" t="e">
        <f>VLOOKUP(H162,#REF!,27,0)</f>
        <v>#REF!</v>
      </c>
      <c r="BD162" s="9" t="e">
        <f>VLOOKUP(H162,#REF!,29,0)</f>
        <v>#REF!</v>
      </c>
      <c r="BE162" s="9" t="e">
        <f>VLOOKUP(H162,#REF!,30,0)</f>
        <v>#REF!</v>
      </c>
      <c r="BF162" s="9" t="e">
        <f>VLOOKUP(H162,#REF!,31,0)</f>
        <v>#REF!</v>
      </c>
      <c r="BG162" s="9" t="e">
        <f>VLOOKUP(H162,#REF!,32,0)</f>
        <v>#REF!</v>
      </c>
      <c r="BH162" s="9" t="e">
        <f>VLOOKUP(H162,#REF!,33,0)</f>
        <v>#REF!</v>
      </c>
      <c r="BI162" s="9" t="e">
        <f>VLOOKUP(H162,#REF!,34,0)</f>
        <v>#REF!</v>
      </c>
      <c r="BJ162" s="9" t="e">
        <f>VLOOKUP(H162,#REF!,36,0)</f>
        <v>#REF!</v>
      </c>
      <c r="BK162" s="9" t="e">
        <f>VLOOKUP(H162,#REF!,37,0)</f>
        <v>#REF!</v>
      </c>
      <c r="BL162" s="22" t="e">
        <f>VLOOKUP(H162,#REF!,44,0)</f>
        <v>#REF!</v>
      </c>
      <c r="BM162" s="22" t="e">
        <f>VLOOKUP(H162,#REF!,45,0)</f>
        <v>#REF!</v>
      </c>
      <c r="BN162" s="22" t="e">
        <f>VLOOKUP(H162,#REF!,46,0)</f>
        <v>#REF!</v>
      </c>
      <c r="BO162" s="22" t="e">
        <f>VLOOKUP(H162,#REF!,47,0)</f>
        <v>#REF!</v>
      </c>
      <c r="BP162" s="22" t="e">
        <f>VLOOKUP(H162,#REF!,48,0)</f>
        <v>#REF!</v>
      </c>
      <c r="BQ162" s="9"/>
      <c r="BR162" s="9"/>
      <c r="BS162" s="9"/>
    </row>
    <row r="163" spans="1:71" ht="14.5" x14ac:dyDescent="0.35">
      <c r="A163" s="16" t="s">
        <v>10556</v>
      </c>
      <c r="B163" s="16" t="s">
        <v>10556</v>
      </c>
      <c r="C163" s="16" t="s">
        <v>10557</v>
      </c>
      <c r="D163" s="7" t="s">
        <v>1921</v>
      </c>
      <c r="E163" s="4" t="s">
        <v>150</v>
      </c>
      <c r="F163" s="4">
        <v>301808</v>
      </c>
      <c r="G163" s="4" t="s">
        <v>10595</v>
      </c>
      <c r="H163" s="53">
        <v>301808</v>
      </c>
      <c r="I163" s="4" t="s">
        <v>10595</v>
      </c>
      <c r="J163" s="7">
        <v>24</v>
      </c>
      <c r="K163" s="4" t="s">
        <v>569</v>
      </c>
      <c r="L163" s="4">
        <v>1</v>
      </c>
      <c r="M163" s="4" t="s">
        <v>569</v>
      </c>
      <c r="N163" s="4">
        <v>5</v>
      </c>
      <c r="O163" s="4" t="s">
        <v>10596</v>
      </c>
      <c r="P163" s="26" t="s">
        <v>10561</v>
      </c>
      <c r="Q163" s="8" t="s">
        <v>10474</v>
      </c>
      <c r="R163" s="9" t="s">
        <v>10474</v>
      </c>
      <c r="S163" s="17"/>
      <c r="T163" s="17" t="s">
        <v>10474</v>
      </c>
      <c r="U163" s="9"/>
      <c r="V163" s="18" t="s">
        <v>10578</v>
      </c>
      <c r="W163" s="18" t="str">
        <f>IFERROR(VLOOKUP(H163,'IT PEI'!$X$2:$X$5647,1,0),"...")</f>
        <v>...</v>
      </c>
      <c r="X163" s="19" t="str">
        <f>_xlfn.XLOOKUP(H163,'IT PEI'!X$2:X$5647,'IT PEI'!E$2:E$5647,"...",2,-1)</f>
        <v>...</v>
      </c>
      <c r="Y163" s="19" t="str">
        <f>_xlfn.XLOOKUP(H163,'IT PEI'!X$2:X$5647,'IT PEI'!G$2:G$5647,"...",2,-1)</f>
        <v>...</v>
      </c>
      <c r="Z163" s="19" t="str">
        <f>_xlfn.XLOOKUP(H163,'IT PEI'!X$2:X$5647,'IT PEI'!F$2:F$5647,"...",2,-1)</f>
        <v>...</v>
      </c>
      <c r="AA163" s="19" t="str">
        <f>_xlfn.XLOOKUP(H163,'IT PEI'!X$2:X$5647,'IT PEI'!H$2:H$5647,"...",2,-1)</f>
        <v>...</v>
      </c>
      <c r="AB163" s="19" t="str">
        <f>_xlfn.XLOOKUP(H163,'IT PEI'!X$2:X$5647,'IT PEI'!O$2:O$5647,"...",2,-1)</f>
        <v>...</v>
      </c>
      <c r="AC163" s="20" t="str">
        <f>_xlfn.XLOOKUP(H163,'IT PEI'!X$2:X$5647,'IT PEI'!P$2:P$5647,"...",2,-1)</f>
        <v>...</v>
      </c>
      <c r="AD163" s="19" t="str">
        <f>_xlfn.XLOOKUP(H163,'IT PEI'!X$2:X$5647,'IT PEI'!Q$2:Q$5647,"...",2,-1)</f>
        <v>...</v>
      </c>
      <c r="AE163" s="19" t="str">
        <f t="shared" si="14"/>
        <v>No</v>
      </c>
      <c r="AF163" s="18">
        <f t="shared" si="16"/>
        <v>0</v>
      </c>
      <c r="AG163" s="18">
        <f t="shared" si="15"/>
        <v>1</v>
      </c>
      <c r="AH163" s="18">
        <f t="shared" si="17"/>
        <v>0</v>
      </c>
      <c r="AI163" s="19" t="s">
        <v>10475</v>
      </c>
      <c r="AJ163" s="13" t="s">
        <v>10491</v>
      </c>
      <c r="AK163" s="19" t="s">
        <v>10492</v>
      </c>
      <c r="AL163" s="19" t="str">
        <f>IFERROR(VLOOKUP(tbl_ues[[#This Row],[Id_UE]],'[1]Directorio v.02'!$H$3:$U$3089,11,FALSE),"")</f>
        <v>Yanina Yuliana Paico Moran 982024159</v>
      </c>
      <c r="AM163" s="19">
        <f>IFERROR(VLOOKUP(tbl_ues[[#This Row],[Id_UE]],'[1]Directorio v.02'!$H$3:$U$3089,12,FALSE),"")</f>
        <v>0</v>
      </c>
      <c r="AN163" s="52">
        <f>IFERROR(VLOOKUP(tbl_ues[[#This Row],[Id_UE]],'[1]Directorio v.02'!$H$3:$U$3089,13,FALSE),"")</f>
        <v>941424306</v>
      </c>
      <c r="AO163" s="19" t="str">
        <f>IFERROR(VLOOKUP(tbl_ues[[#This Row],[Id_UE]],'[1]Directorio v.02'!$H$3:$U$3089,14,FALSE),"")</f>
        <v>munisanjacinto55@gmail.com</v>
      </c>
      <c r="AP163" s="21" t="e">
        <f>VLOOKUP(H163,#REF!,7,0)</f>
        <v>#REF!</v>
      </c>
      <c r="AQ163" s="9" t="e">
        <f>VLOOKUP(H163,#REF!,9,0)</f>
        <v>#REF!</v>
      </c>
      <c r="AR163" s="9" t="e">
        <f>VLOOKUP(H163,#REF!,15,0)</f>
        <v>#REF!</v>
      </c>
      <c r="AS163" s="9" t="e">
        <f>VLOOKUP(H163,#REF!,16,0)</f>
        <v>#REF!</v>
      </c>
      <c r="AT163" s="9" t="e">
        <f>VLOOKUP(H163,#REF!,17,0)</f>
        <v>#REF!</v>
      </c>
      <c r="AU163" s="9" t="e">
        <f>VLOOKUP(H163,#REF!,18,0)</f>
        <v>#REF!</v>
      </c>
      <c r="AV163" s="9" t="e">
        <f>VLOOKUP(H163,#REF!,19,0)</f>
        <v>#REF!</v>
      </c>
      <c r="AW163" s="9" t="e">
        <f>VLOOKUP(H163,#REF!,20,0)</f>
        <v>#REF!</v>
      </c>
      <c r="AX163" s="9" t="e">
        <f>VLOOKUP(H163,#REF!,22,0)</f>
        <v>#REF!</v>
      </c>
      <c r="AY163" s="9" t="e">
        <f>VLOOKUP(H163,#REF!,23,0)</f>
        <v>#REF!</v>
      </c>
      <c r="AZ163" s="9" t="e">
        <f>VLOOKUP(H163,#REF!,24,0)</f>
        <v>#REF!</v>
      </c>
      <c r="BA163" s="9" t="e">
        <f>VLOOKUP(H163,#REF!,25,0)</f>
        <v>#REF!</v>
      </c>
      <c r="BB163" s="9" t="e">
        <f>VLOOKUP(H163,#REF!,26,0)</f>
        <v>#REF!</v>
      </c>
      <c r="BC163" s="9" t="e">
        <f>VLOOKUP(H163,#REF!,27,0)</f>
        <v>#REF!</v>
      </c>
      <c r="BD163" s="9" t="e">
        <f>VLOOKUP(H163,#REF!,29,0)</f>
        <v>#REF!</v>
      </c>
      <c r="BE163" s="9" t="e">
        <f>VLOOKUP(H163,#REF!,30,0)</f>
        <v>#REF!</v>
      </c>
      <c r="BF163" s="9" t="e">
        <f>VLOOKUP(H163,#REF!,31,0)</f>
        <v>#REF!</v>
      </c>
      <c r="BG163" s="9" t="e">
        <f>VLOOKUP(H163,#REF!,32,0)</f>
        <v>#REF!</v>
      </c>
      <c r="BH163" s="9" t="e">
        <f>VLOOKUP(H163,#REF!,33,0)</f>
        <v>#REF!</v>
      </c>
      <c r="BI163" s="9" t="e">
        <f>VLOOKUP(H163,#REF!,34,0)</f>
        <v>#REF!</v>
      </c>
      <c r="BJ163" s="9" t="e">
        <f>VLOOKUP(H163,#REF!,36,0)</f>
        <v>#REF!</v>
      </c>
      <c r="BK163" s="9" t="e">
        <f>VLOOKUP(H163,#REF!,37,0)</f>
        <v>#REF!</v>
      </c>
      <c r="BL163" s="22" t="e">
        <f>VLOOKUP(H163,#REF!,44,0)</f>
        <v>#REF!</v>
      </c>
      <c r="BM163" s="22" t="e">
        <f>VLOOKUP(H163,#REF!,45,0)</f>
        <v>#REF!</v>
      </c>
      <c r="BN163" s="22" t="e">
        <f>VLOOKUP(H163,#REF!,46,0)</f>
        <v>#REF!</v>
      </c>
      <c r="BO163" s="22" t="e">
        <f>VLOOKUP(H163,#REF!,47,0)</f>
        <v>#REF!</v>
      </c>
      <c r="BP163" s="22" t="e">
        <f>VLOOKUP(H163,#REF!,48,0)</f>
        <v>#REF!</v>
      </c>
      <c r="BQ163" s="9"/>
      <c r="BR163" s="9"/>
      <c r="BS163" s="9"/>
    </row>
    <row r="164" spans="1:71" ht="14.5" x14ac:dyDescent="0.35">
      <c r="A164" s="16" t="s">
        <v>10556</v>
      </c>
      <c r="B164" s="16" t="s">
        <v>10556</v>
      </c>
      <c r="C164" s="16" t="s">
        <v>10557</v>
      </c>
      <c r="D164" s="7" t="s">
        <v>1921</v>
      </c>
      <c r="E164" s="4" t="s">
        <v>150</v>
      </c>
      <c r="F164" s="4">
        <v>301807</v>
      </c>
      <c r="G164" s="4" t="s">
        <v>9156</v>
      </c>
      <c r="H164" s="53">
        <v>301807</v>
      </c>
      <c r="I164" s="4" t="s">
        <v>9156</v>
      </c>
      <c r="J164" s="7">
        <v>24</v>
      </c>
      <c r="K164" s="4" t="s">
        <v>569</v>
      </c>
      <c r="L164" s="4">
        <v>1</v>
      </c>
      <c r="M164" s="4" t="s">
        <v>569</v>
      </c>
      <c r="N164" s="4">
        <v>4</v>
      </c>
      <c r="O164" s="4" t="s">
        <v>9157</v>
      </c>
      <c r="P164" s="26" t="s">
        <v>10561</v>
      </c>
      <c r="Q164" s="8" t="s">
        <v>10474</v>
      </c>
      <c r="R164" s="9" t="s">
        <v>10474</v>
      </c>
      <c r="S164" s="17"/>
      <c r="T164" s="17" t="s">
        <v>10474</v>
      </c>
      <c r="U164" s="9"/>
      <c r="V164" s="18" t="s">
        <v>10578</v>
      </c>
      <c r="W164" s="18">
        <f>IFERROR(VLOOKUP(H164,'IT PEI'!$X$2:$X$5647,1,0),"...")</f>
        <v>301807</v>
      </c>
      <c r="X164" s="19" t="str">
        <f>_xlfn.XLOOKUP(H164,'IT PEI'!X$2:X$5647,'IT PEI'!E$2:E$5647,"...",2,-1)</f>
        <v>2026-2030</v>
      </c>
      <c r="Y164" s="19" t="str">
        <f>_xlfn.XLOOKUP(H164,'IT PEI'!X$2:X$5647,'IT PEI'!G$2:G$5647,"...",2,-1)</f>
        <v>FORMULADO</v>
      </c>
      <c r="Z164" s="19" t="str">
        <f>_xlfn.XLOOKUP(H164,'IT PEI'!X$2:X$5647,'IT PEI'!F$2:F$5647,"...",2,-1)</f>
        <v>SI</v>
      </c>
      <c r="AA164" s="19" t="str">
        <f>_xlfn.XLOOKUP(H164,'IT PEI'!X$2:X$5647,'IT PEI'!H$2:H$5647,"...",2,-1)</f>
        <v>EN PROCESO</v>
      </c>
      <c r="AB164" s="19">
        <f>_xlfn.XLOOKUP(H164,'IT PEI'!X$2:X$5647,'IT PEI'!O$2:O$5647,"...",2,-1)</f>
        <v>0</v>
      </c>
      <c r="AC164" s="20">
        <f>_xlfn.XLOOKUP(H164,'IT PEI'!X$2:X$5647,'IT PEI'!P$2:P$5647,"...",2,-1)</f>
        <v>0</v>
      </c>
      <c r="AD164" s="19">
        <f>_xlfn.XLOOKUP(H164,'IT PEI'!X$2:X$5647,'IT PEI'!Q$2:Q$5647,"...",2,-1)</f>
        <v>0</v>
      </c>
      <c r="AE164" s="19" t="str">
        <f t="shared" si="14"/>
        <v>SI</v>
      </c>
      <c r="AF164" s="18">
        <f t="shared" si="16"/>
        <v>1</v>
      </c>
      <c r="AG164" s="18">
        <f t="shared" si="15"/>
        <v>0</v>
      </c>
      <c r="AH164" s="18">
        <f t="shared" si="17"/>
        <v>1</v>
      </c>
      <c r="AI164" s="19" t="s">
        <v>10475</v>
      </c>
      <c r="AJ164" s="13" t="s">
        <v>10491</v>
      </c>
      <c r="AK164" s="19" t="s">
        <v>10492</v>
      </c>
      <c r="AL164" s="19" t="str">
        <f>IFERROR(VLOOKUP(tbl_ues[[#This Row],[Id_UE]],'[1]Directorio v.02'!$H$3:$U$3089,11,FALSE),"")</f>
        <v>Wilder Alain Tandazo Infante</v>
      </c>
      <c r="AM164" s="19">
        <f>IFERROR(VLOOKUP(tbl_ues[[#This Row],[Id_UE]],'[1]Directorio v.02'!$H$3:$U$3089,12,FALSE),"")</f>
        <v>0</v>
      </c>
      <c r="AN164" s="52">
        <f>IFERROR(VLOOKUP(tbl_ues[[#This Row],[Id_UE]],'[1]Directorio v.02'!$H$3:$U$3089,13,FALSE),"")</f>
        <v>986212371</v>
      </c>
      <c r="AO164" s="19" t="str">
        <f>IFERROR(VLOOKUP(tbl_ues[[#This Row],[Id_UE]],'[1]Directorio v.02'!$H$3:$U$3089,14,FALSE),"")</f>
        <v>alain_1589@hotmail.com</v>
      </c>
      <c r="AP164" s="21" t="e">
        <f>VLOOKUP(H164,#REF!,7,0)</f>
        <v>#REF!</v>
      </c>
      <c r="AQ164" s="9" t="e">
        <f>VLOOKUP(H164,#REF!,9,0)</f>
        <v>#REF!</v>
      </c>
      <c r="AR164" s="9" t="e">
        <f>VLOOKUP(H164,#REF!,15,0)</f>
        <v>#REF!</v>
      </c>
      <c r="AS164" s="9" t="e">
        <f>VLOOKUP(H164,#REF!,16,0)</f>
        <v>#REF!</v>
      </c>
      <c r="AT164" s="9" t="e">
        <f>VLOOKUP(H164,#REF!,17,0)</f>
        <v>#REF!</v>
      </c>
      <c r="AU164" s="9" t="e">
        <f>VLOOKUP(H164,#REF!,18,0)</f>
        <v>#REF!</v>
      </c>
      <c r="AV164" s="9" t="e">
        <f>VLOOKUP(H164,#REF!,19,0)</f>
        <v>#REF!</v>
      </c>
      <c r="AW164" s="9" t="e">
        <f>VLOOKUP(H164,#REF!,20,0)</f>
        <v>#REF!</v>
      </c>
      <c r="AX164" s="9" t="e">
        <f>VLOOKUP(H164,#REF!,22,0)</f>
        <v>#REF!</v>
      </c>
      <c r="AY164" s="9" t="e">
        <f>VLOOKUP(H164,#REF!,23,0)</f>
        <v>#REF!</v>
      </c>
      <c r="AZ164" s="9" t="e">
        <f>VLOOKUP(H164,#REF!,24,0)</f>
        <v>#REF!</v>
      </c>
      <c r="BA164" s="9" t="e">
        <f>VLOOKUP(H164,#REF!,25,0)</f>
        <v>#REF!</v>
      </c>
      <c r="BB164" s="9" t="e">
        <f>VLOOKUP(H164,#REF!,26,0)</f>
        <v>#REF!</v>
      </c>
      <c r="BC164" s="9" t="e">
        <f>VLOOKUP(H164,#REF!,27,0)</f>
        <v>#REF!</v>
      </c>
      <c r="BD164" s="9" t="e">
        <f>VLOOKUP(H164,#REF!,29,0)</f>
        <v>#REF!</v>
      </c>
      <c r="BE164" s="9" t="e">
        <f>VLOOKUP(H164,#REF!,30,0)</f>
        <v>#REF!</v>
      </c>
      <c r="BF164" s="9" t="e">
        <f>VLOOKUP(H164,#REF!,31,0)</f>
        <v>#REF!</v>
      </c>
      <c r="BG164" s="9" t="e">
        <f>VLOOKUP(H164,#REF!,32,0)</f>
        <v>#REF!</v>
      </c>
      <c r="BH164" s="9" t="e">
        <f>VLOOKUP(H164,#REF!,33,0)</f>
        <v>#REF!</v>
      </c>
      <c r="BI164" s="9" t="e">
        <f>VLOOKUP(H164,#REF!,34,0)</f>
        <v>#REF!</v>
      </c>
      <c r="BJ164" s="9" t="e">
        <f>VLOOKUP(H164,#REF!,36,0)</f>
        <v>#REF!</v>
      </c>
      <c r="BK164" s="9" t="e">
        <f>VLOOKUP(H164,#REF!,37,0)</f>
        <v>#REF!</v>
      </c>
      <c r="BL164" s="22" t="e">
        <f>VLOOKUP(H164,#REF!,44,0)</f>
        <v>#REF!</v>
      </c>
      <c r="BM164" s="22" t="e">
        <f>VLOOKUP(H164,#REF!,45,0)</f>
        <v>#REF!</v>
      </c>
      <c r="BN164" s="22" t="e">
        <f>VLOOKUP(H164,#REF!,46,0)</f>
        <v>#REF!</v>
      </c>
      <c r="BO164" s="22" t="e">
        <f>VLOOKUP(H164,#REF!,47,0)</f>
        <v>#REF!</v>
      </c>
      <c r="BP164" s="22" t="e">
        <f>VLOOKUP(H164,#REF!,48,0)</f>
        <v>#REF!</v>
      </c>
      <c r="BQ164" s="9"/>
      <c r="BR164" s="9"/>
      <c r="BS164" s="9"/>
    </row>
    <row r="165" spans="1:71" ht="14.5" x14ac:dyDescent="0.35">
      <c r="A165" s="16" t="s">
        <v>10556</v>
      </c>
      <c r="B165" s="16" t="s">
        <v>10556</v>
      </c>
      <c r="C165" s="16" t="s">
        <v>10557</v>
      </c>
      <c r="D165" s="7" t="s">
        <v>1921</v>
      </c>
      <c r="E165" s="4" t="s">
        <v>150</v>
      </c>
      <c r="F165" s="4">
        <v>301806</v>
      </c>
      <c r="G165" s="4" t="s">
        <v>4253</v>
      </c>
      <c r="H165" s="53">
        <v>301806</v>
      </c>
      <c r="I165" s="4" t="s">
        <v>4253</v>
      </c>
      <c r="J165" s="7">
        <v>24</v>
      </c>
      <c r="K165" s="4" t="s">
        <v>569</v>
      </c>
      <c r="L165" s="4">
        <v>1</v>
      </c>
      <c r="M165" s="4" t="s">
        <v>569</v>
      </c>
      <c r="N165" s="4">
        <v>3</v>
      </c>
      <c r="O165" s="4" t="s">
        <v>4254</v>
      </c>
      <c r="P165" s="26" t="s">
        <v>10196</v>
      </c>
      <c r="Q165" s="8" t="s">
        <v>10474</v>
      </c>
      <c r="R165" s="9" t="s">
        <v>10474</v>
      </c>
      <c r="S165" s="17"/>
      <c r="T165" s="17" t="s">
        <v>10474</v>
      </c>
      <c r="U165" s="9"/>
      <c r="V165" s="18"/>
      <c r="W165" s="18">
        <f>IFERROR(VLOOKUP(H165,'IT PEI'!$X$2:$X$5647,1,0),"...")</f>
        <v>301806</v>
      </c>
      <c r="X165" s="19" t="str">
        <f>_xlfn.XLOOKUP(H165,'IT PEI'!X$2:X$5647,'IT PEI'!E$2:E$5647,"...",2,-1)</f>
        <v>2024-2027</v>
      </c>
      <c r="Y165" s="19" t="str">
        <f>_xlfn.XLOOKUP(H165,'IT PEI'!X$2:X$5647,'IT PEI'!G$2:G$5647,"...",2,-1)</f>
        <v>FORMULADO</v>
      </c>
      <c r="Z165" s="19" t="str">
        <f>_xlfn.XLOOKUP(H165,'IT PEI'!X$2:X$5647,'IT PEI'!F$2:F$5647,"...",2,-1)</f>
        <v>NO</v>
      </c>
      <c r="AA165" s="19" t="str">
        <f>_xlfn.XLOOKUP(H165,'IT PEI'!X$2:X$5647,'IT PEI'!H$2:H$5647,"...",2,-1)</f>
        <v>EMITIDO</v>
      </c>
      <c r="AB165" s="19" t="str">
        <f>_xlfn.XLOOKUP(H165,'IT PEI'!X$2:X$5647,'IT PEI'!O$2:O$5647,"...",2,-1)</f>
        <v>2023-0002464</v>
      </c>
      <c r="AC165" s="20">
        <f>_xlfn.XLOOKUP(H165,'IT PEI'!X$2:X$5647,'IT PEI'!P$2:P$5647,"...",2,-1)</f>
        <v>45197</v>
      </c>
      <c r="AD165" s="19" t="str">
        <f>_xlfn.XLOOKUP(H165,'IT PEI'!X$2:X$5647,'IT PEI'!Q$2:Q$5647,"...",2,-1)</f>
        <v>000293-2023-CEPLAN/DNCP</v>
      </c>
      <c r="AE165" s="19" t="str">
        <f t="shared" si="14"/>
        <v>No</v>
      </c>
      <c r="AF165" s="18">
        <f t="shared" si="16"/>
        <v>0</v>
      </c>
      <c r="AG165" s="18">
        <f t="shared" si="15"/>
        <v>1</v>
      </c>
      <c r="AH165" s="18">
        <f t="shared" si="17"/>
        <v>0</v>
      </c>
      <c r="AI165" s="19" t="s">
        <v>10475</v>
      </c>
      <c r="AJ165" s="13" t="s">
        <v>10491</v>
      </c>
      <c r="AK165" s="19" t="s">
        <v>10492</v>
      </c>
      <c r="AL165" s="19" t="str">
        <f>IFERROR(VLOOKUP(tbl_ues[[#This Row],[Id_UE]],'[1]Directorio v.02'!$H$3:$U$3089,11,FALSE),"")</f>
        <v>Wilson Siancas</v>
      </c>
      <c r="AM165" s="19">
        <f>IFERROR(VLOOKUP(tbl_ues[[#This Row],[Id_UE]],'[1]Directorio v.02'!$H$3:$U$3089,12,FALSE),"")</f>
        <v>0</v>
      </c>
      <c r="AN165" s="52">
        <f>IFERROR(VLOOKUP(tbl_ues[[#This Row],[Id_UE]],'[1]Directorio v.02'!$H$3:$U$3089,13,FALSE),"")</f>
        <v>922245194</v>
      </c>
      <c r="AO165" s="19" t="str">
        <f>IFERROR(VLOOKUP(tbl_ues[[#This Row],[Id_UE]],'[1]Directorio v.02'!$H$3:$U$3089,14,FALSE),"")</f>
        <v>mesadepartesmunilacruz@gmail.com
  wsiancash78@gmail.com</v>
      </c>
      <c r="AP165" s="21" t="e">
        <f>VLOOKUP(H165,#REF!,7,0)</f>
        <v>#REF!</v>
      </c>
      <c r="AQ165" s="9" t="e">
        <f>VLOOKUP(H165,#REF!,9,0)</f>
        <v>#REF!</v>
      </c>
      <c r="AR165" s="9" t="e">
        <f>VLOOKUP(H165,#REF!,15,0)</f>
        <v>#REF!</v>
      </c>
      <c r="AS165" s="9" t="e">
        <f>VLOOKUP(H165,#REF!,16,0)</f>
        <v>#REF!</v>
      </c>
      <c r="AT165" s="9" t="e">
        <f>VLOOKUP(H165,#REF!,17,0)</f>
        <v>#REF!</v>
      </c>
      <c r="AU165" s="9" t="e">
        <f>VLOOKUP(H165,#REF!,18,0)</f>
        <v>#REF!</v>
      </c>
      <c r="AV165" s="9" t="e">
        <f>VLOOKUP(H165,#REF!,19,0)</f>
        <v>#REF!</v>
      </c>
      <c r="AW165" s="9" t="e">
        <f>VLOOKUP(H165,#REF!,20,0)</f>
        <v>#REF!</v>
      </c>
      <c r="AX165" s="9" t="e">
        <f>VLOOKUP(H165,#REF!,22,0)</f>
        <v>#REF!</v>
      </c>
      <c r="AY165" s="9" t="e">
        <f>VLOOKUP(H165,#REF!,23,0)</f>
        <v>#REF!</v>
      </c>
      <c r="AZ165" s="9" t="e">
        <f>VLOOKUP(H165,#REF!,24,0)</f>
        <v>#REF!</v>
      </c>
      <c r="BA165" s="9" t="e">
        <f>VLOOKUP(H165,#REF!,25,0)</f>
        <v>#REF!</v>
      </c>
      <c r="BB165" s="9" t="e">
        <f>VLOOKUP(H165,#REF!,26,0)</f>
        <v>#REF!</v>
      </c>
      <c r="BC165" s="9" t="e">
        <f>VLOOKUP(H165,#REF!,27,0)</f>
        <v>#REF!</v>
      </c>
      <c r="BD165" s="9" t="e">
        <f>VLOOKUP(H165,#REF!,29,0)</f>
        <v>#REF!</v>
      </c>
      <c r="BE165" s="9" t="e">
        <f>VLOOKUP(H165,#REF!,30,0)</f>
        <v>#REF!</v>
      </c>
      <c r="BF165" s="9" t="e">
        <f>VLOOKUP(H165,#REF!,31,0)</f>
        <v>#REF!</v>
      </c>
      <c r="BG165" s="9" t="e">
        <f>VLOOKUP(H165,#REF!,32,0)</f>
        <v>#REF!</v>
      </c>
      <c r="BH165" s="9" t="e">
        <f>VLOOKUP(H165,#REF!,33,0)</f>
        <v>#REF!</v>
      </c>
      <c r="BI165" s="9" t="e">
        <f>VLOOKUP(H165,#REF!,34,0)</f>
        <v>#REF!</v>
      </c>
      <c r="BJ165" s="9" t="e">
        <f>VLOOKUP(H165,#REF!,36,0)</f>
        <v>#REF!</v>
      </c>
      <c r="BK165" s="9" t="e">
        <f>VLOOKUP(H165,#REF!,37,0)</f>
        <v>#REF!</v>
      </c>
      <c r="BL165" s="22" t="e">
        <f>VLOOKUP(H165,#REF!,44,0)</f>
        <v>#REF!</v>
      </c>
      <c r="BM165" s="22" t="e">
        <f>VLOOKUP(H165,#REF!,45,0)</f>
        <v>#REF!</v>
      </c>
      <c r="BN165" s="22" t="e">
        <f>VLOOKUP(H165,#REF!,46,0)</f>
        <v>#REF!</v>
      </c>
      <c r="BO165" s="22" t="e">
        <f>VLOOKUP(H165,#REF!,47,0)</f>
        <v>#REF!</v>
      </c>
      <c r="BP165" s="22" t="e">
        <f>VLOOKUP(H165,#REF!,48,0)</f>
        <v>#REF!</v>
      </c>
      <c r="BQ165" s="9"/>
      <c r="BR165" s="9"/>
      <c r="BS165" s="9"/>
    </row>
    <row r="166" spans="1:71" ht="14.5" x14ac:dyDescent="0.35">
      <c r="A166" s="16" t="s">
        <v>10556</v>
      </c>
      <c r="B166" s="16" t="s">
        <v>10556</v>
      </c>
      <c r="C166" s="16" t="s">
        <v>10557</v>
      </c>
      <c r="D166" s="7" t="s">
        <v>1921</v>
      </c>
      <c r="E166" s="4" t="s">
        <v>150</v>
      </c>
      <c r="F166" s="4">
        <v>301805</v>
      </c>
      <c r="G166" s="4" t="s">
        <v>6705</v>
      </c>
      <c r="H166" s="53">
        <v>301805</v>
      </c>
      <c r="I166" s="4" t="s">
        <v>6705</v>
      </c>
      <c r="J166" s="7">
        <v>24</v>
      </c>
      <c r="K166" s="4" t="s">
        <v>569</v>
      </c>
      <c r="L166" s="4">
        <v>1</v>
      </c>
      <c r="M166" s="4" t="s">
        <v>569</v>
      </c>
      <c r="N166" s="4">
        <v>2</v>
      </c>
      <c r="O166" s="4" t="s">
        <v>6706</v>
      </c>
      <c r="P166" s="26" t="s">
        <v>10587</v>
      </c>
      <c r="Q166" s="8" t="s">
        <v>10474</v>
      </c>
      <c r="R166" s="9" t="s">
        <v>10474</v>
      </c>
      <c r="S166" s="17"/>
      <c r="T166" s="17" t="s">
        <v>10474</v>
      </c>
      <c r="U166" s="9"/>
      <c r="V166" s="18"/>
      <c r="W166" s="18">
        <f>IFERROR(VLOOKUP(H166,'IT PEI'!$X$2:$X$5647,1,0),"...")</f>
        <v>301805</v>
      </c>
      <c r="X166" s="19" t="str">
        <f>_xlfn.XLOOKUP(H166,'IT PEI'!X$2:X$5647,'IT PEI'!E$2:E$5647,"...",2,-1)</f>
        <v>2026-2030</v>
      </c>
      <c r="Y166" s="19" t="str">
        <f>_xlfn.XLOOKUP(H166,'IT PEI'!X$2:X$5647,'IT PEI'!G$2:G$5647,"...",2,-1)</f>
        <v>FORMULADO</v>
      </c>
      <c r="Z166" s="19" t="str">
        <f>_xlfn.XLOOKUP(H166,'IT PEI'!X$2:X$5647,'IT PEI'!F$2:F$5647,"...",2,-1)</f>
        <v>SI</v>
      </c>
      <c r="AA166" s="19" t="str">
        <f>_xlfn.XLOOKUP(H166,'IT PEI'!X$2:X$5647,'IT PEI'!H$2:H$5647,"...",2,-1)</f>
        <v>EN PROCESO</v>
      </c>
      <c r="AB166" s="19">
        <f>_xlfn.XLOOKUP(H166,'IT PEI'!X$2:X$5647,'IT PEI'!O$2:O$5647,"...",2,-1)</f>
        <v>0</v>
      </c>
      <c r="AC166" s="20">
        <f>_xlfn.XLOOKUP(H166,'IT PEI'!X$2:X$5647,'IT PEI'!P$2:P$5647,"...",2,-1)</f>
        <v>0</v>
      </c>
      <c r="AD166" s="19">
        <f>_xlfn.XLOOKUP(H166,'IT PEI'!X$2:X$5647,'IT PEI'!Q$2:Q$5647,"...",2,-1)</f>
        <v>0</v>
      </c>
      <c r="AE166" s="19" t="str">
        <f t="shared" si="14"/>
        <v>SI</v>
      </c>
      <c r="AF166" s="18">
        <f t="shared" si="16"/>
        <v>1</v>
      </c>
      <c r="AG166" s="18">
        <f t="shared" si="15"/>
        <v>0</v>
      </c>
      <c r="AH166" s="18">
        <f t="shared" si="17"/>
        <v>1</v>
      </c>
      <c r="AI166" s="19" t="s">
        <v>10475</v>
      </c>
      <c r="AJ166" s="13" t="s">
        <v>10491</v>
      </c>
      <c r="AK166" s="19" t="s">
        <v>10492</v>
      </c>
      <c r="AL166" s="19" t="str">
        <f>IFERROR(VLOOKUP(tbl_ues[[#This Row],[Id_UE]],'[1]Directorio v.02'!$H$3:$U$3089,11,FALSE),"")</f>
        <v>Rolando Ortiz Luna</v>
      </c>
      <c r="AM166" s="19">
        <f>IFERROR(VLOOKUP(tbl_ues[[#This Row],[Id_UE]],'[1]Directorio v.02'!$H$3:$U$3089,12,FALSE),"")</f>
        <v>0</v>
      </c>
      <c r="AN166" s="52">
        <f>IFERROR(VLOOKUP(tbl_ues[[#This Row],[Id_UE]],'[1]Directorio v.02'!$H$3:$U$3089,13,FALSE),"")</f>
        <v>948464894</v>
      </c>
      <c r="AO166" s="19" t="str">
        <f>IFERROR(VLOOKUP(tbl_ues[[#This Row],[Id_UE]],'[1]Directorio v.02'!$H$3:$U$3089,14,FALSE),"")</f>
        <v>kattyfprado@gmail.com; navarrovladimir20@gmail.com</v>
      </c>
      <c r="AP166" s="21" t="e">
        <f>VLOOKUP(H166,#REF!,7,0)</f>
        <v>#REF!</v>
      </c>
      <c r="AQ166" s="9" t="e">
        <f>VLOOKUP(H166,#REF!,9,0)</f>
        <v>#REF!</v>
      </c>
      <c r="AR166" s="9" t="e">
        <f>VLOOKUP(H166,#REF!,15,0)</f>
        <v>#REF!</v>
      </c>
      <c r="AS166" s="9" t="e">
        <f>VLOOKUP(H166,#REF!,16,0)</f>
        <v>#REF!</v>
      </c>
      <c r="AT166" s="9" t="e">
        <f>VLOOKUP(H166,#REF!,17,0)</f>
        <v>#REF!</v>
      </c>
      <c r="AU166" s="9" t="e">
        <f>VLOOKUP(H166,#REF!,18,0)</f>
        <v>#REF!</v>
      </c>
      <c r="AV166" s="9" t="e">
        <f>VLOOKUP(H166,#REF!,19,0)</f>
        <v>#REF!</v>
      </c>
      <c r="AW166" s="9" t="e">
        <f>VLOOKUP(H166,#REF!,20,0)</f>
        <v>#REF!</v>
      </c>
      <c r="AX166" s="9" t="e">
        <f>VLOOKUP(H166,#REF!,22,0)</f>
        <v>#REF!</v>
      </c>
      <c r="AY166" s="9" t="e">
        <f>VLOOKUP(H166,#REF!,23,0)</f>
        <v>#REF!</v>
      </c>
      <c r="AZ166" s="9" t="e">
        <f>VLOOKUP(H166,#REF!,24,0)</f>
        <v>#REF!</v>
      </c>
      <c r="BA166" s="9" t="e">
        <f>VLOOKUP(H166,#REF!,25,0)</f>
        <v>#REF!</v>
      </c>
      <c r="BB166" s="9" t="e">
        <f>VLOOKUP(H166,#REF!,26,0)</f>
        <v>#REF!</v>
      </c>
      <c r="BC166" s="9" t="e">
        <f>VLOOKUP(H166,#REF!,27,0)</f>
        <v>#REF!</v>
      </c>
      <c r="BD166" s="9" t="e">
        <f>VLOOKUP(H166,#REF!,29,0)</f>
        <v>#REF!</v>
      </c>
      <c r="BE166" s="9" t="e">
        <f>VLOOKUP(H166,#REF!,30,0)</f>
        <v>#REF!</v>
      </c>
      <c r="BF166" s="9" t="e">
        <f>VLOOKUP(H166,#REF!,31,0)</f>
        <v>#REF!</v>
      </c>
      <c r="BG166" s="9" t="e">
        <f>VLOOKUP(H166,#REF!,32,0)</f>
        <v>#REF!</v>
      </c>
      <c r="BH166" s="9" t="e">
        <f>VLOOKUP(H166,#REF!,33,0)</f>
        <v>#REF!</v>
      </c>
      <c r="BI166" s="9" t="e">
        <f>VLOOKUP(H166,#REF!,34,0)</f>
        <v>#REF!</v>
      </c>
      <c r="BJ166" s="9" t="e">
        <f>VLOOKUP(H166,#REF!,36,0)</f>
        <v>#REF!</v>
      </c>
      <c r="BK166" s="9" t="e">
        <f>VLOOKUP(H166,#REF!,37,0)</f>
        <v>#REF!</v>
      </c>
      <c r="BL166" s="22" t="e">
        <f>VLOOKUP(H166,#REF!,44,0)</f>
        <v>#REF!</v>
      </c>
      <c r="BM166" s="22" t="e">
        <f>VLOOKUP(H166,#REF!,45,0)</f>
        <v>#REF!</v>
      </c>
      <c r="BN166" s="22" t="e">
        <f>VLOOKUP(H166,#REF!,46,0)</f>
        <v>#REF!</v>
      </c>
      <c r="BO166" s="22" t="e">
        <f>VLOOKUP(H166,#REF!,47,0)</f>
        <v>#REF!</v>
      </c>
      <c r="BP166" s="22" t="e">
        <f>VLOOKUP(H166,#REF!,48,0)</f>
        <v>#REF!</v>
      </c>
      <c r="BQ166" s="9"/>
      <c r="BR166" s="9"/>
      <c r="BS166" s="9"/>
    </row>
    <row r="167" spans="1:71" ht="14.5" x14ac:dyDescent="0.35">
      <c r="A167" s="16" t="s">
        <v>10581</v>
      </c>
      <c r="B167" s="16" t="s">
        <v>10581</v>
      </c>
      <c r="C167" s="16" t="s">
        <v>10557</v>
      </c>
      <c r="D167" s="7" t="s">
        <v>1921</v>
      </c>
      <c r="E167" s="4" t="s">
        <v>150</v>
      </c>
      <c r="F167" s="4">
        <v>301804</v>
      </c>
      <c r="G167" s="4" t="s">
        <v>1963</v>
      </c>
      <c r="H167" s="53">
        <v>301804</v>
      </c>
      <c r="I167" s="4" t="s">
        <v>1963</v>
      </c>
      <c r="J167" s="7">
        <v>24</v>
      </c>
      <c r="K167" s="4" t="s">
        <v>569</v>
      </c>
      <c r="L167" s="4">
        <v>1</v>
      </c>
      <c r="M167" s="4" t="s">
        <v>569</v>
      </c>
      <c r="N167" s="4">
        <v>1</v>
      </c>
      <c r="O167" s="4" t="s">
        <v>569</v>
      </c>
      <c r="P167" s="26" t="s">
        <v>9774</v>
      </c>
      <c r="Q167" s="8" t="s">
        <v>10474</v>
      </c>
      <c r="R167" s="9" t="s">
        <v>10474</v>
      </c>
      <c r="S167" s="17"/>
      <c r="T167" s="17" t="s">
        <v>10474</v>
      </c>
      <c r="U167" s="9"/>
      <c r="V167" s="18"/>
      <c r="W167" s="18">
        <f>IFERROR(VLOOKUP(H167,'IT PEI'!$X$2:$X$5647,1,0),"...")</f>
        <v>301804</v>
      </c>
      <c r="X167" s="19" t="str">
        <f>_xlfn.XLOOKUP(H167,'IT PEI'!X$2:X$5647,'IT PEI'!E$2:E$5647,"...",2,-1)</f>
        <v>2025-2030</v>
      </c>
      <c r="Y167" s="19" t="str">
        <f>_xlfn.XLOOKUP(H167,'IT PEI'!X$2:X$5647,'IT PEI'!G$2:G$5647,"...",2,-1)</f>
        <v>FORMULADO</v>
      </c>
      <c r="Z167" s="19" t="str">
        <f>_xlfn.XLOOKUP(H167,'IT PEI'!X$2:X$5647,'IT PEI'!F$2:F$5647,"...",2,-1)</f>
        <v>SI</v>
      </c>
      <c r="AA167" s="19" t="str">
        <f>_xlfn.XLOOKUP(H167,'IT PEI'!X$2:X$5647,'IT PEI'!H$2:H$5647,"...",2,-1)</f>
        <v>EMITIDO</v>
      </c>
      <c r="AB167" s="19" t="str">
        <f>_xlfn.XLOOKUP(H167,'IT PEI'!X$2:X$5647,'IT PEI'!O$2:O$5647,"...",2,-1)</f>
        <v>2025-0001813</v>
      </c>
      <c r="AC167" s="20">
        <f>_xlfn.XLOOKUP(H167,'IT PEI'!X$2:X$5647,'IT PEI'!P$2:P$5647,"...",2,-1)</f>
        <v>45820</v>
      </c>
      <c r="AD167" s="19" t="str">
        <f>_xlfn.XLOOKUP(H167,'IT PEI'!X$2:X$5647,'IT PEI'!Q$2:Q$5647,"...",2,-1)</f>
        <v>000223-2025-CEPLAN-DNCPPEI</v>
      </c>
      <c r="AE167" s="19" t="str">
        <f t="shared" si="14"/>
        <v>SI</v>
      </c>
      <c r="AF167" s="18">
        <f t="shared" si="16"/>
        <v>1</v>
      </c>
      <c r="AG167" s="18">
        <f t="shared" si="15"/>
        <v>0</v>
      </c>
      <c r="AH167" s="18">
        <f t="shared" si="17"/>
        <v>0</v>
      </c>
      <c r="AI167" s="19" t="s">
        <v>10475</v>
      </c>
      <c r="AJ167" s="13" t="s">
        <v>10491</v>
      </c>
      <c r="AK167" s="19" t="s">
        <v>10492</v>
      </c>
      <c r="AL167" s="19" t="str">
        <f>IFERROR(VLOOKUP(tbl_ues[[#This Row],[Id_UE]],'[1]Directorio v.02'!$H$3:$U$3089,11,FALSE),"")</f>
        <v>Daril Lorenzo Escobar Tandazo</v>
      </c>
      <c r="AM167" s="19">
        <f>IFERROR(VLOOKUP(tbl_ues[[#This Row],[Id_UE]],'[1]Directorio v.02'!$H$3:$U$3089,12,FALSE),"")</f>
        <v>0</v>
      </c>
      <c r="AN167" s="52">
        <f>IFERROR(VLOOKUP(tbl_ues[[#This Row],[Id_UE]],'[1]Directorio v.02'!$H$3:$U$3089,13,FALSE),"")</f>
        <v>972950920</v>
      </c>
      <c r="AO167" s="19" t="str">
        <f>IFERROR(VLOOKUP(tbl_ues[[#This Row],[Id_UE]],'[1]Directorio v.02'!$H$3:$U$3089,14,FALSE),"")</f>
        <v>daril_lorenzo@hotmail.com</v>
      </c>
      <c r="AP167" s="21" t="e">
        <f>VLOOKUP(H167,#REF!,7,0)</f>
        <v>#REF!</v>
      </c>
      <c r="AQ167" s="9" t="e">
        <f>VLOOKUP(H167,#REF!,9,0)</f>
        <v>#REF!</v>
      </c>
      <c r="AR167" s="9" t="e">
        <f>VLOOKUP(H167,#REF!,15,0)</f>
        <v>#REF!</v>
      </c>
      <c r="AS167" s="9" t="e">
        <f>VLOOKUP(H167,#REF!,16,0)</f>
        <v>#REF!</v>
      </c>
      <c r="AT167" s="9" t="e">
        <f>VLOOKUP(H167,#REF!,17,0)</f>
        <v>#REF!</v>
      </c>
      <c r="AU167" s="9" t="e">
        <f>VLOOKUP(H167,#REF!,18,0)</f>
        <v>#REF!</v>
      </c>
      <c r="AV167" s="9" t="e">
        <f>VLOOKUP(H167,#REF!,19,0)</f>
        <v>#REF!</v>
      </c>
      <c r="AW167" s="9" t="e">
        <f>VLOOKUP(H167,#REF!,20,0)</f>
        <v>#REF!</v>
      </c>
      <c r="AX167" s="9" t="e">
        <f>VLOOKUP(H167,#REF!,22,0)</f>
        <v>#REF!</v>
      </c>
      <c r="AY167" s="9" t="e">
        <f>VLOOKUP(H167,#REF!,23,0)</f>
        <v>#REF!</v>
      </c>
      <c r="AZ167" s="9" t="e">
        <f>VLOOKUP(H167,#REF!,24,0)</f>
        <v>#REF!</v>
      </c>
      <c r="BA167" s="9" t="e">
        <f>VLOOKUP(H167,#REF!,25,0)</f>
        <v>#REF!</v>
      </c>
      <c r="BB167" s="9" t="e">
        <f>VLOOKUP(H167,#REF!,26,0)</f>
        <v>#REF!</v>
      </c>
      <c r="BC167" s="9" t="e">
        <f>VLOOKUP(H167,#REF!,27,0)</f>
        <v>#REF!</v>
      </c>
      <c r="BD167" s="9" t="e">
        <f>VLOOKUP(H167,#REF!,29,0)</f>
        <v>#REF!</v>
      </c>
      <c r="BE167" s="9" t="e">
        <f>VLOOKUP(H167,#REF!,30,0)</f>
        <v>#REF!</v>
      </c>
      <c r="BF167" s="9" t="e">
        <f>VLOOKUP(H167,#REF!,31,0)</f>
        <v>#REF!</v>
      </c>
      <c r="BG167" s="9" t="e">
        <f>VLOOKUP(H167,#REF!,32,0)</f>
        <v>#REF!</v>
      </c>
      <c r="BH167" s="9" t="e">
        <f>VLOOKUP(H167,#REF!,33,0)</f>
        <v>#REF!</v>
      </c>
      <c r="BI167" s="9" t="e">
        <f>VLOOKUP(H167,#REF!,34,0)</f>
        <v>#REF!</v>
      </c>
      <c r="BJ167" s="9" t="e">
        <f>VLOOKUP(H167,#REF!,36,0)</f>
        <v>#REF!</v>
      </c>
      <c r="BK167" s="9" t="e">
        <f>VLOOKUP(H167,#REF!,37,0)</f>
        <v>#REF!</v>
      </c>
      <c r="BL167" s="22" t="e">
        <f>VLOOKUP(H167,#REF!,44,0)</f>
        <v>#REF!</v>
      </c>
      <c r="BM167" s="22" t="e">
        <f>VLOOKUP(H167,#REF!,45,0)</f>
        <v>#REF!</v>
      </c>
      <c r="BN167" s="22" t="e">
        <f>VLOOKUP(H167,#REF!,46,0)</f>
        <v>#REF!</v>
      </c>
      <c r="BO167" s="22" t="e">
        <f>VLOOKUP(H167,#REF!,47,0)</f>
        <v>#REF!</v>
      </c>
      <c r="BP167" s="22" t="e">
        <f>VLOOKUP(H167,#REF!,48,0)</f>
        <v>#REF!</v>
      </c>
      <c r="BQ167" s="9"/>
      <c r="BR167" s="9"/>
      <c r="BS167" s="9"/>
    </row>
    <row r="168" spans="1:71" ht="14.5" x14ac:dyDescent="0.35">
      <c r="A168" s="16" t="s">
        <v>10556</v>
      </c>
      <c r="B168" s="16" t="s">
        <v>10556</v>
      </c>
      <c r="C168" s="16" t="s">
        <v>10557</v>
      </c>
      <c r="D168" s="7" t="s">
        <v>1921</v>
      </c>
      <c r="E168" s="4" t="s">
        <v>150</v>
      </c>
      <c r="F168" s="4">
        <v>301803</v>
      </c>
      <c r="G168" s="4" t="s">
        <v>10597</v>
      </c>
      <c r="H168" s="53">
        <v>301803</v>
      </c>
      <c r="I168" s="4" t="s">
        <v>10597</v>
      </c>
      <c r="J168" s="7">
        <v>23</v>
      </c>
      <c r="K168" s="4" t="s">
        <v>113</v>
      </c>
      <c r="L168" s="4">
        <v>4</v>
      </c>
      <c r="M168" s="4" t="s">
        <v>1512</v>
      </c>
      <c r="N168" s="4">
        <v>8</v>
      </c>
      <c r="O168" s="4" t="s">
        <v>10598</v>
      </c>
      <c r="P168" s="26" t="s">
        <v>9758</v>
      </c>
      <c r="Q168" s="8" t="s">
        <v>10474</v>
      </c>
      <c r="R168" s="9" t="s">
        <v>10474</v>
      </c>
      <c r="S168" s="17"/>
      <c r="T168" s="17" t="s">
        <v>10474</v>
      </c>
      <c r="U168" s="9"/>
      <c r="V168" s="18"/>
      <c r="W168" s="18" t="str">
        <f>IFERROR(VLOOKUP(H168,'IT PEI'!$X$2:$X$5647,1,0),"...")</f>
        <v>...</v>
      </c>
      <c r="X168" s="19" t="str">
        <f>_xlfn.XLOOKUP(H168,'IT PEI'!X$2:X$5647,'IT PEI'!E$2:E$5647,"...",2,-1)</f>
        <v>...</v>
      </c>
      <c r="Y168" s="19" t="str">
        <f>_xlfn.XLOOKUP(H168,'IT PEI'!X$2:X$5647,'IT PEI'!G$2:G$5647,"...",2,-1)</f>
        <v>...</v>
      </c>
      <c r="Z168" s="19" t="str">
        <f>_xlfn.XLOOKUP(H168,'IT PEI'!X$2:X$5647,'IT PEI'!F$2:F$5647,"...",2,-1)</f>
        <v>...</v>
      </c>
      <c r="AA168" s="19" t="str">
        <f>_xlfn.XLOOKUP(H168,'IT PEI'!X$2:X$5647,'IT PEI'!H$2:H$5647,"...",2,-1)</f>
        <v>...</v>
      </c>
      <c r="AB168" s="19" t="str">
        <f>_xlfn.XLOOKUP(H168,'IT PEI'!X$2:X$5647,'IT PEI'!O$2:O$5647,"...",2,-1)</f>
        <v>...</v>
      </c>
      <c r="AC168" s="20" t="str">
        <f>_xlfn.XLOOKUP(H168,'IT PEI'!X$2:X$5647,'IT PEI'!P$2:P$5647,"...",2,-1)</f>
        <v>...</v>
      </c>
      <c r="AD168" s="19" t="str">
        <f>_xlfn.XLOOKUP(H168,'IT PEI'!X$2:X$5647,'IT PEI'!Q$2:Q$5647,"...",2,-1)</f>
        <v>...</v>
      </c>
      <c r="AE168" s="19" t="str">
        <f t="shared" si="14"/>
        <v>No</v>
      </c>
      <c r="AF168" s="18">
        <f t="shared" si="16"/>
        <v>0</v>
      </c>
      <c r="AG168" s="18">
        <f t="shared" si="15"/>
        <v>1</v>
      </c>
      <c r="AH168" s="18">
        <f t="shared" si="17"/>
        <v>0</v>
      </c>
      <c r="AI168" s="19" t="s">
        <v>10475</v>
      </c>
      <c r="AJ168" s="13" t="s">
        <v>10480</v>
      </c>
      <c r="AK168" s="19" t="s">
        <v>10481</v>
      </c>
      <c r="AL168" s="19" t="str">
        <f>IFERROR(VLOOKUP(tbl_ues[[#This Row],[Id_UE]],'[1]Directorio v.02'!$H$3:$U$3089,11,FALSE),"")</f>
        <v>Lisseth Arone Vasquez</v>
      </c>
      <c r="AM168" s="19">
        <f>IFERROR(VLOOKUP(tbl_ues[[#This Row],[Id_UE]],'[1]Directorio v.02'!$H$3:$U$3089,12,FALSE),"")</f>
        <v>0</v>
      </c>
      <c r="AN168" s="52">
        <f>IFERROR(VLOOKUP(tbl_ues[[#This Row],[Id_UE]],'[1]Directorio v.02'!$H$3:$U$3089,13,FALSE),"")</f>
        <v>976146000</v>
      </c>
      <c r="AO168" s="19" t="str">
        <f>IFERROR(VLOOKUP(tbl_ues[[#This Row],[Id_UE]],'[1]Directorio v.02'!$H$3:$U$3089,14,FALSE),"")</f>
        <v>liseth.arone.22@gmail.com</v>
      </c>
      <c r="AP168" s="21" t="e">
        <f>VLOOKUP(H168,#REF!,7,0)</f>
        <v>#REF!</v>
      </c>
      <c r="AQ168" s="9" t="e">
        <f>VLOOKUP(H168,#REF!,9,0)</f>
        <v>#REF!</v>
      </c>
      <c r="AR168" s="9" t="e">
        <f>VLOOKUP(H168,#REF!,15,0)</f>
        <v>#REF!</v>
      </c>
      <c r="AS168" s="9" t="e">
        <f>VLOOKUP(H168,#REF!,16,0)</f>
        <v>#REF!</v>
      </c>
      <c r="AT168" s="9" t="e">
        <f>VLOOKUP(H168,#REF!,17,0)</f>
        <v>#REF!</v>
      </c>
      <c r="AU168" s="9" t="e">
        <f>VLOOKUP(H168,#REF!,18,0)</f>
        <v>#REF!</v>
      </c>
      <c r="AV168" s="9" t="e">
        <f>VLOOKUP(H168,#REF!,19,0)</f>
        <v>#REF!</v>
      </c>
      <c r="AW168" s="9" t="e">
        <f>VLOOKUP(H168,#REF!,20,0)</f>
        <v>#REF!</v>
      </c>
      <c r="AX168" s="9" t="e">
        <f>VLOOKUP(H168,#REF!,22,0)</f>
        <v>#REF!</v>
      </c>
      <c r="AY168" s="9" t="e">
        <f>VLOOKUP(H168,#REF!,23,0)</f>
        <v>#REF!</v>
      </c>
      <c r="AZ168" s="9" t="e">
        <f>VLOOKUP(H168,#REF!,24,0)</f>
        <v>#REF!</v>
      </c>
      <c r="BA168" s="9" t="e">
        <f>VLOOKUP(H168,#REF!,25,0)</f>
        <v>#REF!</v>
      </c>
      <c r="BB168" s="9" t="e">
        <f>VLOOKUP(H168,#REF!,26,0)</f>
        <v>#REF!</v>
      </c>
      <c r="BC168" s="9" t="e">
        <f>VLOOKUP(H168,#REF!,27,0)</f>
        <v>#REF!</v>
      </c>
      <c r="BD168" s="9" t="e">
        <f>VLOOKUP(H168,#REF!,29,0)</f>
        <v>#REF!</v>
      </c>
      <c r="BE168" s="9" t="e">
        <f>VLOOKUP(H168,#REF!,30,0)</f>
        <v>#REF!</v>
      </c>
      <c r="BF168" s="9" t="e">
        <f>VLOOKUP(H168,#REF!,31,0)</f>
        <v>#REF!</v>
      </c>
      <c r="BG168" s="9" t="e">
        <f>VLOOKUP(H168,#REF!,32,0)</f>
        <v>#REF!</v>
      </c>
      <c r="BH168" s="9" t="e">
        <f>VLOOKUP(H168,#REF!,33,0)</f>
        <v>#REF!</v>
      </c>
      <c r="BI168" s="9" t="e">
        <f>VLOOKUP(H168,#REF!,34,0)</f>
        <v>#REF!</v>
      </c>
      <c r="BJ168" s="9" t="e">
        <f>VLOOKUP(H168,#REF!,36,0)</f>
        <v>#REF!</v>
      </c>
      <c r="BK168" s="9" t="e">
        <f>VLOOKUP(H168,#REF!,37,0)</f>
        <v>#REF!</v>
      </c>
      <c r="BL168" s="22" t="e">
        <f>VLOOKUP(H168,#REF!,44,0)</f>
        <v>#REF!</v>
      </c>
      <c r="BM168" s="22" t="e">
        <f>VLOOKUP(H168,#REF!,45,0)</f>
        <v>#REF!</v>
      </c>
      <c r="BN168" s="22" t="e">
        <f>VLOOKUP(H168,#REF!,46,0)</f>
        <v>#REF!</v>
      </c>
      <c r="BO168" s="22" t="e">
        <f>VLOOKUP(H168,#REF!,47,0)</f>
        <v>#REF!</v>
      </c>
      <c r="BP168" s="22" t="e">
        <f>VLOOKUP(H168,#REF!,48,0)</f>
        <v>#REF!</v>
      </c>
      <c r="BQ168" s="9"/>
      <c r="BR168" s="9"/>
      <c r="BS168" s="9"/>
    </row>
    <row r="169" spans="1:71" ht="14.5" x14ac:dyDescent="0.35">
      <c r="A169" s="16" t="s">
        <v>10556</v>
      </c>
      <c r="B169" s="16" t="s">
        <v>10556</v>
      </c>
      <c r="C169" s="16" t="s">
        <v>10557</v>
      </c>
      <c r="D169" s="7" t="s">
        <v>1921</v>
      </c>
      <c r="E169" s="4" t="s">
        <v>150</v>
      </c>
      <c r="F169" s="4">
        <v>301802</v>
      </c>
      <c r="G169" s="4" t="s">
        <v>2311</v>
      </c>
      <c r="H169" s="53">
        <v>301802</v>
      </c>
      <c r="I169" s="4" t="s">
        <v>2311</v>
      </c>
      <c r="J169" s="7">
        <v>23</v>
      </c>
      <c r="K169" s="4" t="s">
        <v>113</v>
      </c>
      <c r="L169" s="4">
        <v>4</v>
      </c>
      <c r="M169" s="4" t="s">
        <v>1512</v>
      </c>
      <c r="N169" s="4">
        <v>7</v>
      </c>
      <c r="O169" s="4" t="s">
        <v>2312</v>
      </c>
      <c r="P169" s="26" t="s">
        <v>9758</v>
      </c>
      <c r="Q169" s="8" t="s">
        <v>10474</v>
      </c>
      <c r="R169" s="9" t="s">
        <v>10474</v>
      </c>
      <c r="S169" s="17"/>
      <c r="T169" s="17" t="s">
        <v>10474</v>
      </c>
      <c r="U169" s="9"/>
      <c r="V169" s="18"/>
      <c r="W169" s="18">
        <f>IFERROR(VLOOKUP(H169,'IT PEI'!$X$2:$X$5647,1,0),"...")</f>
        <v>301802</v>
      </c>
      <c r="X169" s="19" t="str">
        <f>_xlfn.XLOOKUP(H169,'IT PEI'!X$2:X$5647,'IT PEI'!E$2:E$5647,"...",2,-1)</f>
        <v>2026-2030</v>
      </c>
      <c r="Y169" s="19" t="str">
        <f>_xlfn.XLOOKUP(H169,'IT PEI'!X$2:X$5647,'IT PEI'!G$2:G$5647,"...",2,-1)</f>
        <v>FORMULADO</v>
      </c>
      <c r="Z169" s="19" t="str">
        <f>_xlfn.XLOOKUP(H169,'IT PEI'!X$2:X$5647,'IT PEI'!F$2:F$5647,"...",2,-1)</f>
        <v>SI</v>
      </c>
      <c r="AA169" s="19" t="str">
        <f>_xlfn.XLOOKUP(H169,'IT PEI'!X$2:X$5647,'IT PEI'!H$2:H$5647,"...",2,-1)</f>
        <v>EN PROCESO</v>
      </c>
      <c r="AB169" s="19">
        <f>_xlfn.XLOOKUP(H169,'IT PEI'!X$2:X$5647,'IT PEI'!O$2:O$5647,"...",2,-1)</f>
        <v>0</v>
      </c>
      <c r="AC169" s="20">
        <f>_xlfn.XLOOKUP(H169,'IT PEI'!X$2:X$5647,'IT PEI'!P$2:P$5647,"...",2,-1)</f>
        <v>0</v>
      </c>
      <c r="AD169" s="19">
        <f>_xlfn.XLOOKUP(H169,'IT PEI'!X$2:X$5647,'IT PEI'!Q$2:Q$5647,"...",2,-1)</f>
        <v>0</v>
      </c>
      <c r="AE169" s="19" t="str">
        <f t="shared" si="14"/>
        <v>SI</v>
      </c>
      <c r="AF169" s="18">
        <f t="shared" si="16"/>
        <v>1</v>
      </c>
      <c r="AG169" s="18">
        <f t="shared" si="15"/>
        <v>0</v>
      </c>
      <c r="AH169" s="18">
        <f t="shared" si="17"/>
        <v>1</v>
      </c>
      <c r="AI169" s="19" t="s">
        <v>10475</v>
      </c>
      <c r="AJ169" s="13" t="s">
        <v>10480</v>
      </c>
      <c r="AK169" s="19" t="s">
        <v>10481</v>
      </c>
      <c r="AL169" s="19" t="str">
        <f>IFERROR(VLOOKUP(tbl_ues[[#This Row],[Id_UE]],'[1]Directorio v.02'!$H$3:$U$3089,11,FALSE),"")</f>
        <v xml:space="preserve"> Richard Alberto Aguilar Mayta</v>
      </c>
      <c r="AM169" s="19" t="str">
        <f>IFERROR(VLOOKUP(tbl_ues[[#This Row],[Id_UE]],'[1]Directorio v.02'!$H$3:$U$3089,12,FALSE),"")</f>
        <v>Jefe de la Oficina de Planeamiento, Presupuesto y Modernización Institucional</v>
      </c>
      <c r="AN169" s="52">
        <f>IFERROR(VLOOKUP(tbl_ues[[#This Row],[Id_UE]],'[1]Directorio v.02'!$H$3:$U$3089,13,FALSE),"")</f>
        <v>962866702</v>
      </c>
      <c r="AO169" s="19" t="str">
        <f>IFERROR(VLOOKUP(tbl_ues[[#This Row],[Id_UE]],'[1]Directorio v.02'!$H$3:$U$3089,14,FALSE),"")</f>
        <v>raguilarmayta@gmail.com</v>
      </c>
      <c r="AP169" s="21" t="e">
        <f>VLOOKUP(H169,#REF!,7,0)</f>
        <v>#REF!</v>
      </c>
      <c r="AQ169" s="9" t="e">
        <f>VLOOKUP(H169,#REF!,9,0)</f>
        <v>#REF!</v>
      </c>
      <c r="AR169" s="9" t="e">
        <f>VLOOKUP(H169,#REF!,15,0)</f>
        <v>#REF!</v>
      </c>
      <c r="AS169" s="9" t="e">
        <f>VLOOKUP(H169,#REF!,16,0)</f>
        <v>#REF!</v>
      </c>
      <c r="AT169" s="9" t="e">
        <f>VLOOKUP(H169,#REF!,17,0)</f>
        <v>#REF!</v>
      </c>
      <c r="AU169" s="9" t="e">
        <f>VLOOKUP(H169,#REF!,18,0)</f>
        <v>#REF!</v>
      </c>
      <c r="AV169" s="9" t="e">
        <f>VLOOKUP(H169,#REF!,19,0)</f>
        <v>#REF!</v>
      </c>
      <c r="AW169" s="9" t="e">
        <f>VLOOKUP(H169,#REF!,20,0)</f>
        <v>#REF!</v>
      </c>
      <c r="AX169" s="9" t="e">
        <f>VLOOKUP(H169,#REF!,22,0)</f>
        <v>#REF!</v>
      </c>
      <c r="AY169" s="9" t="e">
        <f>VLOOKUP(H169,#REF!,23,0)</f>
        <v>#REF!</v>
      </c>
      <c r="AZ169" s="9" t="e">
        <f>VLOOKUP(H169,#REF!,24,0)</f>
        <v>#REF!</v>
      </c>
      <c r="BA169" s="9" t="e">
        <f>VLOOKUP(H169,#REF!,25,0)</f>
        <v>#REF!</v>
      </c>
      <c r="BB169" s="9" t="e">
        <f>VLOOKUP(H169,#REF!,26,0)</f>
        <v>#REF!</v>
      </c>
      <c r="BC169" s="9" t="e">
        <f>VLOOKUP(H169,#REF!,27,0)</f>
        <v>#REF!</v>
      </c>
      <c r="BD169" s="9" t="e">
        <f>VLOOKUP(H169,#REF!,29,0)</f>
        <v>#REF!</v>
      </c>
      <c r="BE169" s="9" t="e">
        <f>VLOOKUP(H169,#REF!,30,0)</f>
        <v>#REF!</v>
      </c>
      <c r="BF169" s="9" t="e">
        <f>VLOOKUP(H169,#REF!,31,0)</f>
        <v>#REF!</v>
      </c>
      <c r="BG169" s="9" t="e">
        <f>VLOOKUP(H169,#REF!,32,0)</f>
        <v>#REF!</v>
      </c>
      <c r="BH169" s="9" t="e">
        <f>VLOOKUP(H169,#REF!,33,0)</f>
        <v>#REF!</v>
      </c>
      <c r="BI169" s="9" t="e">
        <f>VLOOKUP(H169,#REF!,34,0)</f>
        <v>#REF!</v>
      </c>
      <c r="BJ169" s="9" t="e">
        <f>VLOOKUP(H169,#REF!,36,0)</f>
        <v>#REF!</v>
      </c>
      <c r="BK169" s="9" t="e">
        <f>VLOOKUP(H169,#REF!,37,0)</f>
        <v>#REF!</v>
      </c>
      <c r="BL169" s="22" t="e">
        <f>VLOOKUP(H169,#REF!,44,0)</f>
        <v>#REF!</v>
      </c>
      <c r="BM169" s="22" t="e">
        <f>VLOOKUP(H169,#REF!,45,0)</f>
        <v>#REF!</v>
      </c>
      <c r="BN169" s="22" t="e">
        <f>VLOOKUP(H169,#REF!,46,0)</f>
        <v>#REF!</v>
      </c>
      <c r="BO169" s="22" t="e">
        <f>VLOOKUP(H169,#REF!,47,0)</f>
        <v>#REF!</v>
      </c>
      <c r="BP169" s="22" t="e">
        <f>VLOOKUP(H169,#REF!,48,0)</f>
        <v>#REF!</v>
      </c>
      <c r="BQ169" s="9"/>
      <c r="BR169" s="9"/>
      <c r="BS169" s="9"/>
    </row>
    <row r="170" spans="1:71" ht="14.5" x14ac:dyDescent="0.35">
      <c r="A170" s="16" t="s">
        <v>10556</v>
      </c>
      <c r="B170" s="16" t="s">
        <v>10556</v>
      </c>
      <c r="C170" s="16" t="s">
        <v>10557</v>
      </c>
      <c r="D170" s="7" t="s">
        <v>1921</v>
      </c>
      <c r="E170" s="4" t="s">
        <v>150</v>
      </c>
      <c r="F170" s="4">
        <v>301801</v>
      </c>
      <c r="G170" s="4" t="s">
        <v>10599</v>
      </c>
      <c r="H170" s="53">
        <v>301801</v>
      </c>
      <c r="I170" s="4" t="s">
        <v>10599</v>
      </c>
      <c r="J170" s="7">
        <v>23</v>
      </c>
      <c r="K170" s="4" t="s">
        <v>113</v>
      </c>
      <c r="L170" s="4">
        <v>4</v>
      </c>
      <c r="M170" s="4" t="s">
        <v>1512</v>
      </c>
      <c r="N170" s="4">
        <v>6</v>
      </c>
      <c r="O170" s="4" t="s">
        <v>10600</v>
      </c>
      <c r="P170" s="26" t="s">
        <v>9758</v>
      </c>
      <c r="Q170" s="8" t="s">
        <v>10474</v>
      </c>
      <c r="R170" s="9" t="s">
        <v>10474</v>
      </c>
      <c r="S170" s="17"/>
      <c r="T170" s="17" t="s">
        <v>10474</v>
      </c>
      <c r="U170" s="9"/>
      <c r="V170" s="18"/>
      <c r="W170" s="18" t="str">
        <f>IFERROR(VLOOKUP(H170,'IT PEI'!$X$2:$X$5647,1,0),"...")</f>
        <v>...</v>
      </c>
      <c r="X170" s="19" t="str">
        <f>_xlfn.XLOOKUP(H170,'IT PEI'!X$2:X$5647,'IT PEI'!E$2:E$5647,"...",2,-1)</f>
        <v>...</v>
      </c>
      <c r="Y170" s="19" t="str">
        <f>_xlfn.XLOOKUP(H170,'IT PEI'!X$2:X$5647,'IT PEI'!G$2:G$5647,"...",2,-1)</f>
        <v>...</v>
      </c>
      <c r="Z170" s="19" t="str">
        <f>_xlfn.XLOOKUP(H170,'IT PEI'!X$2:X$5647,'IT PEI'!F$2:F$5647,"...",2,-1)</f>
        <v>...</v>
      </c>
      <c r="AA170" s="19" t="str">
        <f>_xlfn.XLOOKUP(H170,'IT PEI'!X$2:X$5647,'IT PEI'!H$2:H$5647,"...",2,-1)</f>
        <v>...</v>
      </c>
      <c r="AB170" s="19" t="str">
        <f>_xlfn.XLOOKUP(H170,'IT PEI'!X$2:X$5647,'IT PEI'!O$2:O$5647,"...",2,-1)</f>
        <v>...</v>
      </c>
      <c r="AC170" s="20" t="str">
        <f>_xlfn.XLOOKUP(H170,'IT PEI'!X$2:X$5647,'IT PEI'!P$2:P$5647,"...",2,-1)</f>
        <v>...</v>
      </c>
      <c r="AD170" s="19" t="str">
        <f>_xlfn.XLOOKUP(H170,'IT PEI'!X$2:X$5647,'IT PEI'!Q$2:Q$5647,"...",2,-1)</f>
        <v>...</v>
      </c>
      <c r="AE170" s="19" t="str">
        <f t="shared" si="14"/>
        <v>No</v>
      </c>
      <c r="AF170" s="18">
        <f t="shared" si="16"/>
        <v>0</v>
      </c>
      <c r="AG170" s="18">
        <f t="shared" si="15"/>
        <v>1</v>
      </c>
      <c r="AH170" s="18">
        <f t="shared" si="17"/>
        <v>0</v>
      </c>
      <c r="AI170" s="19" t="s">
        <v>10475</v>
      </c>
      <c r="AJ170" s="13" t="s">
        <v>10480</v>
      </c>
      <c r="AK170" s="19" t="s">
        <v>10481</v>
      </c>
      <c r="AL170" s="19" t="str">
        <f>IFERROR(VLOOKUP(tbl_ues[[#This Row],[Id_UE]],'[1]Directorio v.02'!$H$3:$U$3089,11,FALSE),"")</f>
        <v>Marianela Quenaya Mamani</v>
      </c>
      <c r="AM170" s="19">
        <f>IFERROR(VLOOKUP(tbl_ues[[#This Row],[Id_UE]],'[1]Directorio v.02'!$H$3:$U$3089,12,FALSE),"")</f>
        <v>0</v>
      </c>
      <c r="AN170" s="52">
        <f>IFERROR(VLOOKUP(tbl_ues[[#This Row],[Id_UE]],'[1]Directorio v.02'!$H$3:$U$3089,13,FALSE),"")</f>
        <v>931994516</v>
      </c>
      <c r="AO170" s="19" t="str">
        <f>IFERROR(VLOOKUP(tbl_ues[[#This Row],[Id_UE]],'[1]Directorio v.02'!$H$3:$U$3089,14,FALSE),"")</f>
        <v>mariqm_6111@hotmail.com</v>
      </c>
      <c r="AP170" s="21" t="e">
        <f>VLOOKUP(H170,#REF!,7,0)</f>
        <v>#REF!</v>
      </c>
      <c r="AQ170" s="9" t="e">
        <f>VLOOKUP(H170,#REF!,9,0)</f>
        <v>#REF!</v>
      </c>
      <c r="AR170" s="9" t="e">
        <f>VLOOKUP(H170,#REF!,15,0)</f>
        <v>#REF!</v>
      </c>
      <c r="AS170" s="9" t="e">
        <f>VLOOKUP(H170,#REF!,16,0)</f>
        <v>#REF!</v>
      </c>
      <c r="AT170" s="9" t="e">
        <f>VLOOKUP(H170,#REF!,17,0)</f>
        <v>#REF!</v>
      </c>
      <c r="AU170" s="9" t="e">
        <f>VLOOKUP(H170,#REF!,18,0)</f>
        <v>#REF!</v>
      </c>
      <c r="AV170" s="9" t="e">
        <f>VLOOKUP(H170,#REF!,19,0)</f>
        <v>#REF!</v>
      </c>
      <c r="AW170" s="9" t="e">
        <f>VLOOKUP(H170,#REF!,20,0)</f>
        <v>#REF!</v>
      </c>
      <c r="AX170" s="9" t="e">
        <f>VLOOKUP(H170,#REF!,22,0)</f>
        <v>#REF!</v>
      </c>
      <c r="AY170" s="9" t="e">
        <f>VLOOKUP(H170,#REF!,23,0)</f>
        <v>#REF!</v>
      </c>
      <c r="AZ170" s="9" t="e">
        <f>VLOOKUP(H170,#REF!,24,0)</f>
        <v>#REF!</v>
      </c>
      <c r="BA170" s="9" t="e">
        <f>VLOOKUP(H170,#REF!,25,0)</f>
        <v>#REF!</v>
      </c>
      <c r="BB170" s="9" t="e">
        <f>VLOOKUP(H170,#REF!,26,0)</f>
        <v>#REF!</v>
      </c>
      <c r="BC170" s="9" t="e">
        <f>VLOOKUP(H170,#REF!,27,0)</f>
        <v>#REF!</v>
      </c>
      <c r="BD170" s="9" t="e">
        <f>VLOOKUP(H170,#REF!,29,0)</f>
        <v>#REF!</v>
      </c>
      <c r="BE170" s="9" t="e">
        <f>VLOOKUP(H170,#REF!,30,0)</f>
        <v>#REF!</v>
      </c>
      <c r="BF170" s="9" t="e">
        <f>VLOOKUP(H170,#REF!,31,0)</f>
        <v>#REF!</v>
      </c>
      <c r="BG170" s="9" t="e">
        <f>VLOOKUP(H170,#REF!,32,0)</f>
        <v>#REF!</v>
      </c>
      <c r="BH170" s="9" t="e">
        <f>VLOOKUP(H170,#REF!,33,0)</f>
        <v>#REF!</v>
      </c>
      <c r="BI170" s="9" t="e">
        <f>VLOOKUP(H170,#REF!,34,0)</f>
        <v>#REF!</v>
      </c>
      <c r="BJ170" s="9" t="e">
        <f>VLOOKUP(H170,#REF!,36,0)</f>
        <v>#REF!</v>
      </c>
      <c r="BK170" s="9" t="e">
        <f>VLOOKUP(H170,#REF!,37,0)</f>
        <v>#REF!</v>
      </c>
      <c r="BL170" s="22" t="e">
        <f>VLOOKUP(H170,#REF!,44,0)</f>
        <v>#REF!</v>
      </c>
      <c r="BM170" s="22" t="e">
        <f>VLOOKUP(H170,#REF!,45,0)</f>
        <v>#REF!</v>
      </c>
      <c r="BN170" s="22" t="e">
        <f>VLOOKUP(H170,#REF!,46,0)</f>
        <v>#REF!</v>
      </c>
      <c r="BO170" s="22" t="e">
        <f>VLOOKUP(H170,#REF!,47,0)</f>
        <v>#REF!</v>
      </c>
      <c r="BP170" s="22" t="e">
        <f>VLOOKUP(H170,#REF!,48,0)</f>
        <v>#REF!</v>
      </c>
      <c r="BQ170" s="9"/>
      <c r="BR170" s="9"/>
      <c r="BS170" s="9"/>
    </row>
    <row r="171" spans="1:71" ht="14.5" x14ac:dyDescent="0.35">
      <c r="A171" s="16" t="s">
        <v>10556</v>
      </c>
      <c r="B171" s="16" t="s">
        <v>10556</v>
      </c>
      <c r="C171" s="16" t="s">
        <v>10557</v>
      </c>
      <c r="D171" s="7" t="s">
        <v>1921</v>
      </c>
      <c r="E171" s="4" t="s">
        <v>150</v>
      </c>
      <c r="F171" s="4">
        <v>301800</v>
      </c>
      <c r="G171" s="4" t="s">
        <v>7081</v>
      </c>
      <c r="H171" s="53">
        <v>301800</v>
      </c>
      <c r="I171" s="4" t="s">
        <v>7081</v>
      </c>
      <c r="J171" s="7">
        <v>23</v>
      </c>
      <c r="K171" s="4" t="s">
        <v>113</v>
      </c>
      <c r="L171" s="4">
        <v>4</v>
      </c>
      <c r="M171" s="4" t="s">
        <v>1512</v>
      </c>
      <c r="N171" s="4">
        <v>5</v>
      </c>
      <c r="O171" s="4" t="s">
        <v>7082</v>
      </c>
      <c r="P171" s="26" t="s">
        <v>9758</v>
      </c>
      <c r="Q171" s="8" t="s">
        <v>10474</v>
      </c>
      <c r="R171" s="9" t="s">
        <v>10474</v>
      </c>
      <c r="S171" s="17"/>
      <c r="T171" s="17" t="s">
        <v>10474</v>
      </c>
      <c r="U171" s="9"/>
      <c r="V171" s="18"/>
      <c r="W171" s="18">
        <f>IFERROR(VLOOKUP(H171,'IT PEI'!$X$2:$X$5647,1,0),"...")</f>
        <v>301800</v>
      </c>
      <c r="X171" s="19" t="str">
        <f>_xlfn.XLOOKUP(H171,'IT PEI'!X$2:X$5647,'IT PEI'!E$2:E$5647,"...",2,-1)</f>
        <v>2026-2030</v>
      </c>
      <c r="Y171" s="19" t="str">
        <f>_xlfn.XLOOKUP(H171,'IT PEI'!X$2:X$5647,'IT PEI'!G$2:G$5647,"...",2,-1)</f>
        <v>FORMULADO</v>
      </c>
      <c r="Z171" s="19" t="str">
        <f>_xlfn.XLOOKUP(H171,'IT PEI'!X$2:X$5647,'IT PEI'!F$2:F$5647,"...",2,-1)</f>
        <v>SI</v>
      </c>
      <c r="AA171" s="19" t="str">
        <f>_xlfn.XLOOKUP(H171,'IT PEI'!X$2:X$5647,'IT PEI'!H$2:H$5647,"...",2,-1)</f>
        <v>EMITIDO</v>
      </c>
      <c r="AB171" s="19" t="str">
        <f>_xlfn.XLOOKUP(H171,'IT PEI'!X$2:X$5647,'IT PEI'!O$2:O$5647,"...",2,-1)</f>
        <v>2025-0003404</v>
      </c>
      <c r="AC171" s="20">
        <f>_xlfn.XLOOKUP(H171,'IT PEI'!X$2:X$5647,'IT PEI'!P$2:P$5647,"...",2,-1)</f>
        <v>45926</v>
      </c>
      <c r="AD171" s="19" t="str">
        <f>_xlfn.XLOOKUP(H171,'IT PEI'!X$2:X$5647,'IT PEI'!Q$2:Q$5647,"...",2,-1)</f>
        <v>000360-2025-CEPLAN-DNCPPEI</v>
      </c>
      <c r="AE171" s="19" t="str">
        <f t="shared" si="14"/>
        <v>SI</v>
      </c>
      <c r="AF171" s="18">
        <f t="shared" si="16"/>
        <v>1</v>
      </c>
      <c r="AG171" s="18">
        <f t="shared" si="15"/>
        <v>0</v>
      </c>
      <c r="AH171" s="18">
        <f t="shared" si="17"/>
        <v>0</v>
      </c>
      <c r="AI171" s="19" t="s">
        <v>10475</v>
      </c>
      <c r="AJ171" s="13" t="s">
        <v>10480</v>
      </c>
      <c r="AK171" s="19" t="s">
        <v>10481</v>
      </c>
      <c r="AL171" s="19" t="str">
        <f>IFERROR(VLOOKUP(tbl_ues[[#This Row],[Id_UE]],'[1]Directorio v.02'!$H$3:$U$3089,11,FALSE),"")</f>
        <v>RICHARD GUEVARA LUPACA</v>
      </c>
      <c r="AM171" s="19" t="str">
        <f>IFERROR(VLOOKUP(tbl_ues[[#This Row],[Id_UE]],'[1]Directorio v.02'!$H$3:$U$3089,12,FALSE),"")</f>
        <v>JEFE DE LA OFICINA DE PLANEAMIENTO Y PRESUPUESTO</v>
      </c>
      <c r="AN171" s="52">
        <f>IFERROR(VLOOKUP(tbl_ues[[#This Row],[Id_UE]],'[1]Directorio v.02'!$H$3:$U$3089,13,FALSE),"")</f>
        <v>971265560</v>
      </c>
      <c r="AO171" s="19" t="str">
        <f>IFERROR(VLOOKUP(tbl_ues[[#This Row],[Id_UE]],'[1]Directorio v.02'!$H$3:$U$3089,14,FALSE),"")</f>
        <v>richieguevara7@gmail.com</v>
      </c>
      <c r="AP171" s="21" t="e">
        <f>VLOOKUP(H171,#REF!,7,0)</f>
        <v>#REF!</v>
      </c>
      <c r="AQ171" s="9" t="e">
        <f>VLOOKUP(H171,#REF!,9,0)</f>
        <v>#REF!</v>
      </c>
      <c r="AR171" s="9" t="e">
        <f>VLOOKUP(H171,#REF!,15,0)</f>
        <v>#REF!</v>
      </c>
      <c r="AS171" s="9" t="e">
        <f>VLOOKUP(H171,#REF!,16,0)</f>
        <v>#REF!</v>
      </c>
      <c r="AT171" s="9" t="e">
        <f>VLOOKUP(H171,#REF!,17,0)</f>
        <v>#REF!</v>
      </c>
      <c r="AU171" s="9" t="e">
        <f>VLOOKUP(H171,#REF!,18,0)</f>
        <v>#REF!</v>
      </c>
      <c r="AV171" s="9" t="e">
        <f>VLOOKUP(H171,#REF!,19,0)</f>
        <v>#REF!</v>
      </c>
      <c r="AW171" s="9" t="e">
        <f>VLOOKUP(H171,#REF!,20,0)</f>
        <v>#REF!</v>
      </c>
      <c r="AX171" s="9" t="e">
        <f>VLOOKUP(H171,#REF!,22,0)</f>
        <v>#REF!</v>
      </c>
      <c r="AY171" s="9" t="e">
        <f>VLOOKUP(H171,#REF!,23,0)</f>
        <v>#REF!</v>
      </c>
      <c r="AZ171" s="9" t="e">
        <f>VLOOKUP(H171,#REF!,24,0)</f>
        <v>#REF!</v>
      </c>
      <c r="BA171" s="9" t="e">
        <f>VLOOKUP(H171,#REF!,25,0)</f>
        <v>#REF!</v>
      </c>
      <c r="BB171" s="9" t="e">
        <f>VLOOKUP(H171,#REF!,26,0)</f>
        <v>#REF!</v>
      </c>
      <c r="BC171" s="9" t="e">
        <f>VLOOKUP(H171,#REF!,27,0)</f>
        <v>#REF!</v>
      </c>
      <c r="BD171" s="9" t="e">
        <f>VLOOKUP(H171,#REF!,29,0)</f>
        <v>#REF!</v>
      </c>
      <c r="BE171" s="9" t="e">
        <f>VLOOKUP(H171,#REF!,30,0)</f>
        <v>#REF!</v>
      </c>
      <c r="BF171" s="9" t="e">
        <f>VLOOKUP(H171,#REF!,31,0)</f>
        <v>#REF!</v>
      </c>
      <c r="BG171" s="9" t="e">
        <f>VLOOKUP(H171,#REF!,32,0)</f>
        <v>#REF!</v>
      </c>
      <c r="BH171" s="9" t="e">
        <f>VLOOKUP(H171,#REF!,33,0)</f>
        <v>#REF!</v>
      </c>
      <c r="BI171" s="9" t="e">
        <f>VLOOKUP(H171,#REF!,34,0)</f>
        <v>#REF!</v>
      </c>
      <c r="BJ171" s="9" t="e">
        <f>VLOOKUP(H171,#REF!,36,0)</f>
        <v>#REF!</v>
      </c>
      <c r="BK171" s="9" t="e">
        <f>VLOOKUP(H171,#REF!,37,0)</f>
        <v>#REF!</v>
      </c>
      <c r="BL171" s="22" t="e">
        <f>VLOOKUP(H171,#REF!,44,0)</f>
        <v>#REF!</v>
      </c>
      <c r="BM171" s="22" t="e">
        <f>VLOOKUP(H171,#REF!,45,0)</f>
        <v>#REF!</v>
      </c>
      <c r="BN171" s="22" t="e">
        <f>VLOOKUP(H171,#REF!,46,0)</f>
        <v>#REF!</v>
      </c>
      <c r="BO171" s="22" t="e">
        <f>VLOOKUP(H171,#REF!,47,0)</f>
        <v>#REF!</v>
      </c>
      <c r="BP171" s="22" t="e">
        <f>VLOOKUP(H171,#REF!,48,0)</f>
        <v>#REF!</v>
      </c>
      <c r="BQ171" s="9"/>
      <c r="BR171" s="9"/>
      <c r="BS171" s="9"/>
    </row>
    <row r="172" spans="1:71" ht="14.5" x14ac:dyDescent="0.35">
      <c r="A172" s="16" t="s">
        <v>10556</v>
      </c>
      <c r="B172" s="16" t="s">
        <v>10556</v>
      </c>
      <c r="C172" s="16" t="s">
        <v>10557</v>
      </c>
      <c r="D172" s="7" t="s">
        <v>1921</v>
      </c>
      <c r="E172" s="4" t="s">
        <v>150</v>
      </c>
      <c r="F172" s="4">
        <v>301799</v>
      </c>
      <c r="G172" s="4" t="s">
        <v>7710</v>
      </c>
      <c r="H172" s="53">
        <v>301799</v>
      </c>
      <c r="I172" s="4" t="s">
        <v>7710</v>
      </c>
      <c r="J172" s="7">
        <v>23</v>
      </c>
      <c r="K172" s="4" t="s">
        <v>113</v>
      </c>
      <c r="L172" s="4">
        <v>4</v>
      </c>
      <c r="M172" s="4" t="s">
        <v>1512</v>
      </c>
      <c r="N172" s="4">
        <v>4</v>
      </c>
      <c r="O172" s="4" t="s">
        <v>7711</v>
      </c>
      <c r="P172" s="26" t="s">
        <v>9758</v>
      </c>
      <c r="Q172" s="8" t="s">
        <v>10474</v>
      </c>
      <c r="R172" s="9" t="s">
        <v>10474</v>
      </c>
      <c r="S172" s="17"/>
      <c r="T172" s="17" t="s">
        <v>10474</v>
      </c>
      <c r="U172" s="9"/>
      <c r="V172" s="18"/>
      <c r="W172" s="18">
        <f>IFERROR(VLOOKUP(H172,'IT PEI'!$X$2:$X$5647,1,0),"...")</f>
        <v>301799</v>
      </c>
      <c r="X172" s="19" t="str">
        <f>_xlfn.XLOOKUP(H172,'IT PEI'!X$2:X$5647,'IT PEI'!E$2:E$5647,"...",2,-1)</f>
        <v>2026-2030</v>
      </c>
      <c r="Y172" s="19" t="str">
        <f>_xlfn.XLOOKUP(H172,'IT PEI'!X$2:X$5647,'IT PEI'!G$2:G$5647,"...",2,-1)</f>
        <v>FORMULADO</v>
      </c>
      <c r="Z172" s="19" t="str">
        <f>_xlfn.XLOOKUP(H172,'IT PEI'!X$2:X$5647,'IT PEI'!F$2:F$5647,"...",2,-1)</f>
        <v>SI</v>
      </c>
      <c r="AA172" s="19" t="str">
        <f>_xlfn.XLOOKUP(H172,'IT PEI'!X$2:X$5647,'IT PEI'!H$2:H$5647,"...",2,-1)</f>
        <v>EMITIDO</v>
      </c>
      <c r="AB172" s="19" t="str">
        <f>_xlfn.XLOOKUP(H172,'IT PEI'!X$2:X$5647,'IT PEI'!O$2:O$5647,"...",2,-1)</f>
        <v>2025-0005616</v>
      </c>
      <c r="AC172" s="20">
        <f>_xlfn.XLOOKUP(H172,'IT PEI'!X$2:X$5647,'IT PEI'!P$2:P$5647,"...",2,-1)</f>
        <v>46022</v>
      </c>
      <c r="AD172" s="19" t="str">
        <f>_xlfn.XLOOKUP(H172,'IT PEI'!X$2:X$5647,'IT PEI'!Q$2:Q$5647,"...",2,-1)</f>
        <v>0000822-2025-CEPLAN-DNCPPEI</v>
      </c>
      <c r="AE172" s="19" t="str">
        <f t="shared" si="14"/>
        <v>SI</v>
      </c>
      <c r="AF172" s="18">
        <f t="shared" si="16"/>
        <v>1</v>
      </c>
      <c r="AG172" s="18">
        <f t="shared" si="15"/>
        <v>0</v>
      </c>
      <c r="AH172" s="18">
        <f t="shared" si="17"/>
        <v>0</v>
      </c>
      <c r="AI172" s="19" t="s">
        <v>10475</v>
      </c>
      <c r="AJ172" s="13" t="s">
        <v>10480</v>
      </c>
      <c r="AK172" s="19" t="s">
        <v>10481</v>
      </c>
      <c r="AL172" s="19" t="str">
        <f>IFERROR(VLOOKUP(tbl_ues[[#This Row],[Id_UE]],'[1]Directorio v.02'!$H$3:$U$3089,11,FALSE),"")</f>
        <v>Jose Luis Luque Mamani</v>
      </c>
      <c r="AM172" s="19">
        <f>IFERROR(VLOOKUP(tbl_ues[[#This Row],[Id_UE]],'[1]Directorio v.02'!$H$3:$U$3089,12,FALSE),"")</f>
        <v>0</v>
      </c>
      <c r="AN172" s="52">
        <f>IFERROR(VLOOKUP(tbl_ues[[#This Row],[Id_UE]],'[1]Directorio v.02'!$H$3:$U$3089,13,FALSE),"")</f>
        <v>928922778</v>
      </c>
      <c r="AO172" s="19" t="str">
        <f>IFERROR(VLOOKUP(tbl_ues[[#This Row],[Id_UE]],'[1]Directorio v.02'!$H$3:$U$3089,14,FALSE),"")</f>
        <v>joslu_6@hotmail.com</v>
      </c>
      <c r="AP172" s="21" t="e">
        <f>VLOOKUP(H172,#REF!,7,0)</f>
        <v>#REF!</v>
      </c>
      <c r="AQ172" s="9" t="e">
        <f>VLOOKUP(H172,#REF!,9,0)</f>
        <v>#REF!</v>
      </c>
      <c r="AR172" s="9" t="e">
        <f>VLOOKUP(H172,#REF!,15,0)</f>
        <v>#REF!</v>
      </c>
      <c r="AS172" s="9" t="e">
        <f>VLOOKUP(H172,#REF!,16,0)</f>
        <v>#REF!</v>
      </c>
      <c r="AT172" s="9" t="e">
        <f>VLOOKUP(H172,#REF!,17,0)</f>
        <v>#REF!</v>
      </c>
      <c r="AU172" s="9" t="e">
        <f>VLOOKUP(H172,#REF!,18,0)</f>
        <v>#REF!</v>
      </c>
      <c r="AV172" s="9" t="e">
        <f>VLOOKUP(H172,#REF!,19,0)</f>
        <v>#REF!</v>
      </c>
      <c r="AW172" s="9" t="e">
        <f>VLOOKUP(H172,#REF!,20,0)</f>
        <v>#REF!</v>
      </c>
      <c r="AX172" s="9" t="e">
        <f>VLOOKUP(H172,#REF!,22,0)</f>
        <v>#REF!</v>
      </c>
      <c r="AY172" s="9" t="e">
        <f>VLOOKUP(H172,#REF!,23,0)</f>
        <v>#REF!</v>
      </c>
      <c r="AZ172" s="9" t="e">
        <f>VLOOKUP(H172,#REF!,24,0)</f>
        <v>#REF!</v>
      </c>
      <c r="BA172" s="9" t="e">
        <f>VLOOKUP(H172,#REF!,25,0)</f>
        <v>#REF!</v>
      </c>
      <c r="BB172" s="9" t="e">
        <f>VLOOKUP(H172,#REF!,26,0)</f>
        <v>#REF!</v>
      </c>
      <c r="BC172" s="9" t="e">
        <f>VLOOKUP(H172,#REF!,27,0)</f>
        <v>#REF!</v>
      </c>
      <c r="BD172" s="9" t="e">
        <f>VLOOKUP(H172,#REF!,29,0)</f>
        <v>#REF!</v>
      </c>
      <c r="BE172" s="9" t="e">
        <f>VLOOKUP(H172,#REF!,30,0)</f>
        <v>#REF!</v>
      </c>
      <c r="BF172" s="9" t="e">
        <f>VLOOKUP(H172,#REF!,31,0)</f>
        <v>#REF!</v>
      </c>
      <c r="BG172" s="9" t="e">
        <f>VLOOKUP(H172,#REF!,32,0)</f>
        <v>#REF!</v>
      </c>
      <c r="BH172" s="9" t="e">
        <f>VLOOKUP(H172,#REF!,33,0)</f>
        <v>#REF!</v>
      </c>
      <c r="BI172" s="9" t="e">
        <f>VLOOKUP(H172,#REF!,34,0)</f>
        <v>#REF!</v>
      </c>
      <c r="BJ172" s="9" t="e">
        <f>VLOOKUP(H172,#REF!,36,0)</f>
        <v>#REF!</v>
      </c>
      <c r="BK172" s="9" t="e">
        <f>VLOOKUP(H172,#REF!,37,0)</f>
        <v>#REF!</v>
      </c>
      <c r="BL172" s="22" t="e">
        <f>VLOOKUP(H172,#REF!,44,0)</f>
        <v>#REF!</v>
      </c>
      <c r="BM172" s="22" t="e">
        <f>VLOOKUP(H172,#REF!,45,0)</f>
        <v>#REF!</v>
      </c>
      <c r="BN172" s="22" t="e">
        <f>VLOOKUP(H172,#REF!,46,0)</f>
        <v>#REF!</v>
      </c>
      <c r="BO172" s="22" t="e">
        <f>VLOOKUP(H172,#REF!,47,0)</f>
        <v>#REF!</v>
      </c>
      <c r="BP172" s="22" t="e">
        <f>VLOOKUP(H172,#REF!,48,0)</f>
        <v>#REF!</v>
      </c>
      <c r="BQ172" s="9"/>
      <c r="BR172" s="9"/>
      <c r="BS172" s="9"/>
    </row>
    <row r="173" spans="1:71" ht="14.5" x14ac:dyDescent="0.35">
      <c r="A173" s="16" t="s">
        <v>10556</v>
      </c>
      <c r="B173" s="16" t="s">
        <v>10556</v>
      </c>
      <c r="C173" s="16" t="s">
        <v>10557</v>
      </c>
      <c r="D173" s="7" t="s">
        <v>1921</v>
      </c>
      <c r="E173" s="4" t="s">
        <v>150</v>
      </c>
      <c r="F173" s="4">
        <v>301798</v>
      </c>
      <c r="G173" s="4" t="s">
        <v>9476</v>
      </c>
      <c r="H173" s="53">
        <v>301798</v>
      </c>
      <c r="I173" s="4" t="s">
        <v>9476</v>
      </c>
      <c r="J173" s="7">
        <v>23</v>
      </c>
      <c r="K173" s="4" t="s">
        <v>113</v>
      </c>
      <c r="L173" s="4">
        <v>4</v>
      </c>
      <c r="M173" s="4" t="s">
        <v>1512</v>
      </c>
      <c r="N173" s="4">
        <v>3</v>
      </c>
      <c r="O173" s="4" t="s">
        <v>9477</v>
      </c>
      <c r="P173" s="26" t="s">
        <v>9758</v>
      </c>
      <c r="Q173" s="8" t="s">
        <v>10474</v>
      </c>
      <c r="R173" s="9" t="s">
        <v>10474</v>
      </c>
      <c r="S173" s="17"/>
      <c r="T173" s="17" t="s">
        <v>10474</v>
      </c>
      <c r="U173" s="9"/>
      <c r="V173" s="18"/>
      <c r="W173" s="18">
        <f>IFERROR(VLOOKUP(H173,'IT PEI'!$X$2:$X$5647,1,0),"...")</f>
        <v>301798</v>
      </c>
      <c r="X173" s="19" t="str">
        <f>_xlfn.XLOOKUP(H173,'IT PEI'!X$2:X$5647,'IT PEI'!E$2:E$5647,"...",2,-1)</f>
        <v>2026-2030</v>
      </c>
      <c r="Y173" s="19" t="str">
        <f>_xlfn.XLOOKUP(H173,'IT PEI'!X$2:X$5647,'IT PEI'!G$2:G$5647,"...",2,-1)</f>
        <v>FORMULADO</v>
      </c>
      <c r="Z173" s="19" t="str">
        <f>_xlfn.XLOOKUP(H173,'IT PEI'!X$2:X$5647,'IT PEI'!F$2:F$5647,"...",2,-1)</f>
        <v>SI</v>
      </c>
      <c r="AA173" s="19" t="str">
        <f>_xlfn.XLOOKUP(H173,'IT PEI'!X$2:X$5647,'IT PEI'!H$2:H$5647,"...",2,-1)</f>
        <v>EMITIDO</v>
      </c>
      <c r="AB173" s="19" t="str">
        <f>_xlfn.XLOOKUP(H173,'IT PEI'!X$2:X$5647,'IT PEI'!O$2:O$5647,"...",2,-1)</f>
        <v>2025-0005695</v>
      </c>
      <c r="AC173" s="20">
        <f>_xlfn.XLOOKUP(H173,'IT PEI'!X$2:X$5647,'IT PEI'!P$2:P$5647,"...",2,-1)</f>
        <v>46022</v>
      </c>
      <c r="AD173" s="19" t="str">
        <f>_xlfn.XLOOKUP(H173,'IT PEI'!X$2:X$5647,'IT PEI'!Q$2:Q$5647,"...",2,-1)</f>
        <v>000821-2025-CEPLAN-DNCPPEI</v>
      </c>
      <c r="AE173" s="19" t="str">
        <f t="shared" si="14"/>
        <v>SI</v>
      </c>
      <c r="AF173" s="18">
        <f t="shared" si="16"/>
        <v>1</v>
      </c>
      <c r="AG173" s="18">
        <f t="shared" si="15"/>
        <v>0</v>
      </c>
      <c r="AH173" s="18">
        <f t="shared" si="17"/>
        <v>0</v>
      </c>
      <c r="AI173" s="19" t="s">
        <v>10475</v>
      </c>
      <c r="AJ173" s="13" t="s">
        <v>10480</v>
      </c>
      <c r="AK173" s="19" t="s">
        <v>10481</v>
      </c>
      <c r="AL173" s="19" t="str">
        <f>IFERROR(VLOOKUP(tbl_ues[[#This Row],[Id_UE]],'[1]Directorio v.02'!$H$3:$U$3089,11,FALSE),"")</f>
        <v>Ruben Sinticala Perez</v>
      </c>
      <c r="AM173" s="19">
        <f>IFERROR(VLOOKUP(tbl_ues[[#This Row],[Id_UE]],'[1]Directorio v.02'!$H$3:$U$3089,12,FALSE),"")</f>
        <v>0</v>
      </c>
      <c r="AN173" s="52">
        <f>IFERROR(VLOOKUP(tbl_ues[[#This Row],[Id_UE]],'[1]Directorio v.02'!$H$3:$U$3089,13,FALSE),"")</f>
        <v>946504276</v>
      </c>
      <c r="AO173" s="19" t="str">
        <f>IFERROR(VLOOKUP(tbl_ues[[#This Row],[Id_UE]],'[1]Directorio v.02'!$H$3:$U$3089,14,FALSE),"")</f>
        <v>rubensinticalaperez@gmail.com</v>
      </c>
      <c r="AP173" s="21" t="e">
        <f>VLOOKUP(H173,#REF!,7,0)</f>
        <v>#REF!</v>
      </c>
      <c r="AQ173" s="9" t="e">
        <f>VLOOKUP(H173,#REF!,9,0)</f>
        <v>#REF!</v>
      </c>
      <c r="AR173" s="9" t="e">
        <f>VLOOKUP(H173,#REF!,15,0)</f>
        <v>#REF!</v>
      </c>
      <c r="AS173" s="9" t="e">
        <f>VLOOKUP(H173,#REF!,16,0)</f>
        <v>#REF!</v>
      </c>
      <c r="AT173" s="9" t="e">
        <f>VLOOKUP(H173,#REF!,17,0)</f>
        <v>#REF!</v>
      </c>
      <c r="AU173" s="9" t="e">
        <f>VLOOKUP(H173,#REF!,18,0)</f>
        <v>#REF!</v>
      </c>
      <c r="AV173" s="9" t="e">
        <f>VLOOKUP(H173,#REF!,19,0)</f>
        <v>#REF!</v>
      </c>
      <c r="AW173" s="9" t="e">
        <f>VLOOKUP(H173,#REF!,20,0)</f>
        <v>#REF!</v>
      </c>
      <c r="AX173" s="9" t="e">
        <f>VLOOKUP(H173,#REF!,22,0)</f>
        <v>#REF!</v>
      </c>
      <c r="AY173" s="9" t="e">
        <f>VLOOKUP(H173,#REF!,23,0)</f>
        <v>#REF!</v>
      </c>
      <c r="AZ173" s="9" t="e">
        <f>VLOOKUP(H173,#REF!,24,0)</f>
        <v>#REF!</v>
      </c>
      <c r="BA173" s="9" t="e">
        <f>VLOOKUP(H173,#REF!,25,0)</f>
        <v>#REF!</v>
      </c>
      <c r="BB173" s="9" t="e">
        <f>VLOOKUP(H173,#REF!,26,0)</f>
        <v>#REF!</v>
      </c>
      <c r="BC173" s="9" t="e">
        <f>VLOOKUP(H173,#REF!,27,0)</f>
        <v>#REF!</v>
      </c>
      <c r="BD173" s="9" t="e">
        <f>VLOOKUP(H173,#REF!,29,0)</f>
        <v>#REF!</v>
      </c>
      <c r="BE173" s="9" t="e">
        <f>VLOOKUP(H173,#REF!,30,0)</f>
        <v>#REF!</v>
      </c>
      <c r="BF173" s="9" t="e">
        <f>VLOOKUP(H173,#REF!,31,0)</f>
        <v>#REF!</v>
      </c>
      <c r="BG173" s="9" t="e">
        <f>VLOOKUP(H173,#REF!,32,0)</f>
        <v>#REF!</v>
      </c>
      <c r="BH173" s="9" t="e">
        <f>VLOOKUP(H173,#REF!,33,0)</f>
        <v>#REF!</v>
      </c>
      <c r="BI173" s="9" t="e">
        <f>VLOOKUP(H173,#REF!,34,0)</f>
        <v>#REF!</v>
      </c>
      <c r="BJ173" s="9" t="e">
        <f>VLOOKUP(H173,#REF!,36,0)</f>
        <v>#REF!</v>
      </c>
      <c r="BK173" s="9" t="e">
        <f>VLOOKUP(H173,#REF!,37,0)</f>
        <v>#REF!</v>
      </c>
      <c r="BL173" s="22" t="e">
        <f>VLOOKUP(H173,#REF!,44,0)</f>
        <v>#REF!</v>
      </c>
      <c r="BM173" s="22" t="e">
        <f>VLOOKUP(H173,#REF!,45,0)</f>
        <v>#REF!</v>
      </c>
      <c r="BN173" s="22" t="e">
        <f>VLOOKUP(H173,#REF!,46,0)</f>
        <v>#REF!</v>
      </c>
      <c r="BO173" s="22" t="e">
        <f>VLOOKUP(H173,#REF!,47,0)</f>
        <v>#REF!</v>
      </c>
      <c r="BP173" s="22" t="e">
        <f>VLOOKUP(H173,#REF!,48,0)</f>
        <v>#REF!</v>
      </c>
      <c r="BQ173" s="9"/>
      <c r="BR173" s="9"/>
      <c r="BS173" s="9"/>
    </row>
    <row r="174" spans="1:71" ht="14.5" x14ac:dyDescent="0.35">
      <c r="A174" s="16" t="s">
        <v>10556</v>
      </c>
      <c r="B174" s="16" t="s">
        <v>10556</v>
      </c>
      <c r="C174" s="16" t="s">
        <v>10557</v>
      </c>
      <c r="D174" s="7" t="s">
        <v>1921</v>
      </c>
      <c r="E174" s="4" t="s">
        <v>150</v>
      </c>
      <c r="F174" s="4">
        <v>301797</v>
      </c>
      <c r="G174" s="4" t="s">
        <v>1511</v>
      </c>
      <c r="H174" s="53">
        <v>301797</v>
      </c>
      <c r="I174" s="4" t="s">
        <v>1511</v>
      </c>
      <c r="J174" s="7">
        <v>23</v>
      </c>
      <c r="K174" s="4" t="s">
        <v>113</v>
      </c>
      <c r="L174" s="4">
        <v>4</v>
      </c>
      <c r="M174" s="4" t="s">
        <v>1512</v>
      </c>
      <c r="N174" s="4">
        <v>2</v>
      </c>
      <c r="O174" s="4" t="s">
        <v>10601</v>
      </c>
      <c r="P174" s="26" t="s">
        <v>9757</v>
      </c>
      <c r="Q174" s="8" t="s">
        <v>10474</v>
      </c>
      <c r="R174" s="9" t="s">
        <v>10474</v>
      </c>
      <c r="S174" s="17"/>
      <c r="T174" s="17" t="s">
        <v>10474</v>
      </c>
      <c r="U174" s="9"/>
      <c r="V174" s="18"/>
      <c r="W174" s="18">
        <f>IFERROR(VLOOKUP(H174,'IT PEI'!$X$2:$X$5647,1,0),"...")</f>
        <v>301797</v>
      </c>
      <c r="X174" s="19" t="str">
        <f>_xlfn.XLOOKUP(H174,'IT PEI'!X$2:X$5647,'IT PEI'!E$2:E$5647,"...",2,-1)</f>
        <v>2020-2022</v>
      </c>
      <c r="Y174" s="19" t="str">
        <f>_xlfn.XLOOKUP(H174,'IT PEI'!X$2:X$5647,'IT PEI'!G$2:G$5647,"...",2,-1)</f>
        <v>FORMULADO</v>
      </c>
      <c r="Z174" s="19" t="str">
        <f>_xlfn.XLOOKUP(H174,'IT PEI'!X$2:X$5647,'IT PEI'!F$2:F$5647,"...",2,-1)</f>
        <v>NO</v>
      </c>
      <c r="AA174" s="19" t="str">
        <f>_xlfn.XLOOKUP(H174,'IT PEI'!X$2:X$5647,'IT PEI'!H$2:H$5647,"...",2,-1)</f>
        <v>EMITIDO</v>
      </c>
      <c r="AB174" s="19" t="str">
        <f>_xlfn.XLOOKUP(H174,'IT PEI'!X$2:X$5647,'IT PEI'!O$2:O$5647,"...",2,-1)</f>
        <v>2019-0001071</v>
      </c>
      <c r="AC174" s="20">
        <f>_xlfn.XLOOKUP(H174,'IT PEI'!X$2:X$5647,'IT PEI'!P$2:P$5647,"...",2,-1)</f>
        <v>43612</v>
      </c>
      <c r="AD174" s="19" t="str">
        <f>_xlfn.XLOOKUP(H174,'IT PEI'!X$2:X$5647,'IT PEI'!Q$2:Q$5647,"...",2,-1)</f>
        <v>000167-2019-DNCPPEI</v>
      </c>
      <c r="AE174" s="19" t="str">
        <f t="shared" si="14"/>
        <v>No</v>
      </c>
      <c r="AF174" s="18">
        <f t="shared" si="16"/>
        <v>0</v>
      </c>
      <c r="AG174" s="18">
        <f t="shared" si="15"/>
        <v>1</v>
      </c>
      <c r="AH174" s="18">
        <f t="shared" si="17"/>
        <v>0</v>
      </c>
      <c r="AI174" s="19" t="s">
        <v>10475</v>
      </c>
      <c r="AJ174" s="13" t="s">
        <v>10480</v>
      </c>
      <c r="AK174" s="19" t="s">
        <v>10481</v>
      </c>
      <c r="AL174" s="19" t="str">
        <f>IFERROR(VLOOKUP(tbl_ues[[#This Row],[Id_UE]],'[1]Directorio v.02'!$H$3:$U$3089,11,FALSE),"")</f>
        <v>Jose Omar Perca Mamani</v>
      </c>
      <c r="AM174" s="19">
        <f>IFERROR(VLOOKUP(tbl_ues[[#This Row],[Id_UE]],'[1]Directorio v.02'!$H$3:$U$3089,12,FALSE),"")</f>
        <v>0</v>
      </c>
      <c r="AN174" s="52">
        <f>IFERROR(VLOOKUP(tbl_ues[[#This Row],[Id_UE]],'[1]Directorio v.02'!$H$3:$U$3089,13,FALSE),"")</f>
        <v>992479606</v>
      </c>
      <c r="AO174" s="19" t="str">
        <f>IFERROR(VLOOKUP(tbl_ues[[#This Row],[Id_UE]],'[1]Directorio v.02'!$H$3:$U$3089,14,FALSE),"")</f>
        <v>joseomarperca@gmail.com</v>
      </c>
      <c r="AP174" s="21" t="e">
        <f>VLOOKUP(H174,#REF!,7,0)</f>
        <v>#REF!</v>
      </c>
      <c r="AQ174" s="9" t="e">
        <f>VLOOKUP(H174,#REF!,9,0)</f>
        <v>#REF!</v>
      </c>
      <c r="AR174" s="9" t="e">
        <f>VLOOKUP(H174,#REF!,15,0)</f>
        <v>#REF!</v>
      </c>
      <c r="AS174" s="9" t="e">
        <f>VLOOKUP(H174,#REF!,16,0)</f>
        <v>#REF!</v>
      </c>
      <c r="AT174" s="9" t="e">
        <f>VLOOKUP(H174,#REF!,17,0)</f>
        <v>#REF!</v>
      </c>
      <c r="AU174" s="9" t="e">
        <f>VLOOKUP(H174,#REF!,18,0)</f>
        <v>#REF!</v>
      </c>
      <c r="AV174" s="9" t="e">
        <f>VLOOKUP(H174,#REF!,19,0)</f>
        <v>#REF!</v>
      </c>
      <c r="AW174" s="9" t="e">
        <f>VLOOKUP(H174,#REF!,20,0)</f>
        <v>#REF!</v>
      </c>
      <c r="AX174" s="9" t="e">
        <f>VLOOKUP(H174,#REF!,22,0)</f>
        <v>#REF!</v>
      </c>
      <c r="AY174" s="9" t="e">
        <f>VLOOKUP(H174,#REF!,23,0)</f>
        <v>#REF!</v>
      </c>
      <c r="AZ174" s="9" t="e">
        <f>VLOOKUP(H174,#REF!,24,0)</f>
        <v>#REF!</v>
      </c>
      <c r="BA174" s="9" t="e">
        <f>VLOOKUP(H174,#REF!,25,0)</f>
        <v>#REF!</v>
      </c>
      <c r="BB174" s="9" t="e">
        <f>VLOOKUP(H174,#REF!,26,0)</f>
        <v>#REF!</v>
      </c>
      <c r="BC174" s="9" t="e">
        <f>VLOOKUP(H174,#REF!,27,0)</f>
        <v>#REF!</v>
      </c>
      <c r="BD174" s="9" t="e">
        <f>VLOOKUP(H174,#REF!,29,0)</f>
        <v>#REF!</v>
      </c>
      <c r="BE174" s="9" t="e">
        <f>VLOOKUP(H174,#REF!,30,0)</f>
        <v>#REF!</v>
      </c>
      <c r="BF174" s="9" t="e">
        <f>VLOOKUP(H174,#REF!,31,0)</f>
        <v>#REF!</v>
      </c>
      <c r="BG174" s="9" t="e">
        <f>VLOOKUP(H174,#REF!,32,0)</f>
        <v>#REF!</v>
      </c>
      <c r="BH174" s="9" t="e">
        <f>VLOOKUP(H174,#REF!,33,0)</f>
        <v>#REF!</v>
      </c>
      <c r="BI174" s="9" t="e">
        <f>VLOOKUP(H174,#REF!,34,0)</f>
        <v>#REF!</v>
      </c>
      <c r="BJ174" s="9" t="e">
        <f>VLOOKUP(H174,#REF!,36,0)</f>
        <v>#REF!</v>
      </c>
      <c r="BK174" s="9" t="e">
        <f>VLOOKUP(H174,#REF!,37,0)</f>
        <v>#REF!</v>
      </c>
      <c r="BL174" s="22" t="e">
        <f>VLOOKUP(H174,#REF!,44,0)</f>
        <v>#REF!</v>
      </c>
      <c r="BM174" s="22" t="e">
        <f>VLOOKUP(H174,#REF!,45,0)</f>
        <v>#REF!</v>
      </c>
      <c r="BN174" s="22" t="e">
        <f>VLOOKUP(H174,#REF!,46,0)</f>
        <v>#REF!</v>
      </c>
      <c r="BO174" s="22" t="e">
        <f>VLOOKUP(H174,#REF!,47,0)</f>
        <v>#REF!</v>
      </c>
      <c r="BP174" s="22" t="e">
        <f>VLOOKUP(H174,#REF!,48,0)</f>
        <v>#REF!</v>
      </c>
      <c r="BQ174" s="9"/>
      <c r="BR174" s="9"/>
      <c r="BS174" s="9"/>
    </row>
    <row r="175" spans="1:71" ht="14.5" x14ac:dyDescent="0.35">
      <c r="A175" s="16" t="s">
        <v>10581</v>
      </c>
      <c r="B175" s="16" t="s">
        <v>10581</v>
      </c>
      <c r="C175" s="16" t="s">
        <v>10557</v>
      </c>
      <c r="D175" s="7" t="s">
        <v>1921</v>
      </c>
      <c r="E175" s="4" t="s">
        <v>150</v>
      </c>
      <c r="F175" s="4">
        <v>301796</v>
      </c>
      <c r="G175" s="4" t="s">
        <v>3578</v>
      </c>
      <c r="H175" s="53">
        <v>301796</v>
      </c>
      <c r="I175" s="4" t="s">
        <v>3578</v>
      </c>
      <c r="J175" s="7">
        <v>23</v>
      </c>
      <c r="K175" s="4" t="s">
        <v>113</v>
      </c>
      <c r="L175" s="4">
        <v>4</v>
      </c>
      <c r="M175" s="4" t="s">
        <v>1512</v>
      </c>
      <c r="N175" s="4">
        <v>1</v>
      </c>
      <c r="O175" s="4" t="s">
        <v>1512</v>
      </c>
      <c r="P175" s="26" t="s">
        <v>10196</v>
      </c>
      <c r="Q175" s="8" t="s">
        <v>10474</v>
      </c>
      <c r="R175" s="9" t="s">
        <v>10474</v>
      </c>
      <c r="S175" s="17"/>
      <c r="T175" s="17" t="s">
        <v>10474</v>
      </c>
      <c r="U175" s="9"/>
      <c r="V175" s="18" t="s">
        <v>10578</v>
      </c>
      <c r="W175" s="18">
        <f>IFERROR(VLOOKUP(H175,'IT PEI'!$X$2:$X$5647,1,0),"...")</f>
        <v>301796</v>
      </c>
      <c r="X175" s="19" t="str">
        <f>_xlfn.XLOOKUP(H175,'IT PEI'!X$2:X$5647,'IT PEI'!E$2:E$5647,"...",2,-1)</f>
        <v>2023-2028</v>
      </c>
      <c r="Y175" s="19" t="str">
        <f>_xlfn.XLOOKUP(H175,'IT PEI'!X$2:X$5647,'IT PEI'!G$2:G$5647,"...",2,-1)</f>
        <v>AMPLIADO</v>
      </c>
      <c r="Z175" s="19" t="str">
        <f>_xlfn.XLOOKUP(H175,'IT PEI'!X$2:X$5647,'IT PEI'!F$2:F$5647,"...",2,-1)</f>
        <v>SI</v>
      </c>
      <c r="AA175" s="19" t="str">
        <f>_xlfn.XLOOKUP(H175,'IT PEI'!X$2:X$5647,'IT PEI'!H$2:H$5647,"...",2,-1)</f>
        <v>EMITIDO</v>
      </c>
      <c r="AB175" s="19" t="str">
        <f>_xlfn.XLOOKUP(H175,'IT PEI'!X$2:X$5647,'IT PEI'!O$2:O$5647,"...",2,-1)</f>
        <v>2025-0000962</v>
      </c>
      <c r="AC175" s="20">
        <f>_xlfn.XLOOKUP(H175,'IT PEI'!X$2:X$5647,'IT PEI'!P$2:P$5647,"...",2,-1)</f>
        <v>45762</v>
      </c>
      <c r="AD175" s="19" t="str">
        <f>_xlfn.XLOOKUP(H175,'IT PEI'!X$2:X$5647,'IT PEI'!Q$2:Q$5647,"...",2,-1)</f>
        <v>000132-2025-CEPLAN-DNCPPEI</v>
      </c>
      <c r="AE175" s="19" t="str">
        <f t="shared" si="14"/>
        <v>No</v>
      </c>
      <c r="AF175" s="18">
        <f t="shared" si="16"/>
        <v>0</v>
      </c>
      <c r="AG175" s="18">
        <f t="shared" si="15"/>
        <v>1</v>
      </c>
      <c r="AH175" s="18">
        <f t="shared" si="17"/>
        <v>0</v>
      </c>
      <c r="AI175" s="19" t="s">
        <v>10475</v>
      </c>
      <c r="AJ175" s="13" t="s">
        <v>10480</v>
      </c>
      <c r="AK175" s="19" t="s">
        <v>10481</v>
      </c>
      <c r="AL175" s="19" t="str">
        <f>IFERROR(VLOOKUP(tbl_ues[[#This Row],[Id_UE]],'[1]Directorio v.02'!$H$3:$U$3089,11,FALSE),"")</f>
        <v>Maribel Rossana Conde Limache</v>
      </c>
      <c r="AM175" s="19">
        <f>IFERROR(VLOOKUP(tbl_ues[[#This Row],[Id_UE]],'[1]Directorio v.02'!$H$3:$U$3089,12,FALSE),"")</f>
        <v>0</v>
      </c>
      <c r="AN175" s="52">
        <f>IFERROR(VLOOKUP(tbl_ues[[#This Row],[Id_UE]],'[1]Directorio v.02'!$H$3:$U$3089,13,FALSE),"")</f>
        <v>995065848</v>
      </c>
      <c r="AO175" s="19" t="str">
        <f>IFERROR(VLOOKUP(tbl_ues[[#This Row],[Id_UE]],'[1]Directorio v.02'!$H$3:$U$3089,14,FALSE),"")</f>
        <v>cpc.condelimache@gmail.com</v>
      </c>
      <c r="AP175" s="21" t="e">
        <f>VLOOKUP(H175,#REF!,7,0)</f>
        <v>#REF!</v>
      </c>
      <c r="AQ175" s="9" t="e">
        <f>VLOOKUP(H175,#REF!,9,0)</f>
        <v>#REF!</v>
      </c>
      <c r="AR175" s="9" t="e">
        <f>VLOOKUP(H175,#REF!,15,0)</f>
        <v>#REF!</v>
      </c>
      <c r="AS175" s="9" t="e">
        <f>VLOOKUP(H175,#REF!,16,0)</f>
        <v>#REF!</v>
      </c>
      <c r="AT175" s="9" t="e">
        <f>VLOOKUP(H175,#REF!,17,0)</f>
        <v>#REF!</v>
      </c>
      <c r="AU175" s="9" t="e">
        <f>VLOOKUP(H175,#REF!,18,0)</f>
        <v>#REF!</v>
      </c>
      <c r="AV175" s="9" t="e">
        <f>VLOOKUP(H175,#REF!,19,0)</f>
        <v>#REF!</v>
      </c>
      <c r="AW175" s="9" t="e">
        <f>VLOOKUP(H175,#REF!,20,0)</f>
        <v>#REF!</v>
      </c>
      <c r="AX175" s="9" t="e">
        <f>VLOOKUP(H175,#REF!,22,0)</f>
        <v>#REF!</v>
      </c>
      <c r="AY175" s="9" t="e">
        <f>VLOOKUP(H175,#REF!,23,0)</f>
        <v>#REF!</v>
      </c>
      <c r="AZ175" s="9" t="e">
        <f>VLOOKUP(H175,#REF!,24,0)</f>
        <v>#REF!</v>
      </c>
      <c r="BA175" s="9" t="e">
        <f>VLOOKUP(H175,#REF!,25,0)</f>
        <v>#REF!</v>
      </c>
      <c r="BB175" s="9" t="e">
        <f>VLOOKUP(H175,#REF!,26,0)</f>
        <v>#REF!</v>
      </c>
      <c r="BC175" s="9" t="e">
        <f>VLOOKUP(H175,#REF!,27,0)</f>
        <v>#REF!</v>
      </c>
      <c r="BD175" s="9" t="e">
        <f>VLOOKUP(H175,#REF!,29,0)</f>
        <v>#REF!</v>
      </c>
      <c r="BE175" s="9" t="e">
        <f>VLOOKUP(H175,#REF!,30,0)</f>
        <v>#REF!</v>
      </c>
      <c r="BF175" s="9" t="e">
        <f>VLOOKUP(H175,#REF!,31,0)</f>
        <v>#REF!</v>
      </c>
      <c r="BG175" s="9" t="e">
        <f>VLOOKUP(H175,#REF!,32,0)</f>
        <v>#REF!</v>
      </c>
      <c r="BH175" s="9" t="e">
        <f>VLOOKUP(H175,#REF!,33,0)</f>
        <v>#REF!</v>
      </c>
      <c r="BI175" s="9" t="e">
        <f>VLOOKUP(H175,#REF!,34,0)</f>
        <v>#REF!</v>
      </c>
      <c r="BJ175" s="9" t="e">
        <f>VLOOKUP(H175,#REF!,36,0)</f>
        <v>#REF!</v>
      </c>
      <c r="BK175" s="9" t="e">
        <f>VLOOKUP(H175,#REF!,37,0)</f>
        <v>#REF!</v>
      </c>
      <c r="BL175" s="22" t="e">
        <f>VLOOKUP(H175,#REF!,44,0)</f>
        <v>#REF!</v>
      </c>
      <c r="BM175" s="22" t="e">
        <f>VLOOKUP(H175,#REF!,45,0)</f>
        <v>#REF!</v>
      </c>
      <c r="BN175" s="22" t="e">
        <f>VLOOKUP(H175,#REF!,46,0)</f>
        <v>#REF!</v>
      </c>
      <c r="BO175" s="22" t="e">
        <f>VLOOKUP(H175,#REF!,47,0)</f>
        <v>#REF!</v>
      </c>
      <c r="BP175" s="22" t="e">
        <f>VLOOKUP(H175,#REF!,48,0)</f>
        <v>#REF!</v>
      </c>
      <c r="BQ175" s="9"/>
      <c r="BR175" s="9"/>
      <c r="BS175" s="9"/>
    </row>
    <row r="176" spans="1:71" ht="14.5" x14ac:dyDescent="0.35">
      <c r="A176" s="16" t="s">
        <v>10556</v>
      </c>
      <c r="B176" s="16" t="s">
        <v>10556</v>
      </c>
      <c r="C176" s="16" t="s">
        <v>10557</v>
      </c>
      <c r="D176" s="7" t="s">
        <v>1921</v>
      </c>
      <c r="E176" s="4" t="s">
        <v>150</v>
      </c>
      <c r="F176" s="4">
        <v>301795</v>
      </c>
      <c r="G176" s="4" t="s">
        <v>2259</v>
      </c>
      <c r="H176" s="53">
        <v>301795</v>
      </c>
      <c r="I176" s="4" t="s">
        <v>2259</v>
      </c>
      <c r="J176" s="7">
        <v>23</v>
      </c>
      <c r="K176" s="4" t="s">
        <v>113</v>
      </c>
      <c r="L176" s="4">
        <v>3</v>
      </c>
      <c r="M176" s="4" t="s">
        <v>2147</v>
      </c>
      <c r="N176" s="4">
        <v>3</v>
      </c>
      <c r="O176" s="4" t="s">
        <v>2260</v>
      </c>
      <c r="P176" s="26" t="s">
        <v>9757</v>
      </c>
      <c r="Q176" s="8" t="s">
        <v>10474</v>
      </c>
      <c r="R176" s="9" t="s">
        <v>10474</v>
      </c>
      <c r="S176" s="17"/>
      <c r="T176" s="17" t="s">
        <v>10474</v>
      </c>
      <c r="U176" s="9"/>
      <c r="V176" s="18"/>
      <c r="W176" s="18">
        <f>IFERROR(VLOOKUP(H176,'IT PEI'!$X$2:$X$5647,1,0),"...")</f>
        <v>301795</v>
      </c>
      <c r="X176" s="19" t="str">
        <f>_xlfn.XLOOKUP(H176,'IT PEI'!X$2:X$5647,'IT PEI'!E$2:E$5647,"...",2,-1)</f>
        <v>2025-2030</v>
      </c>
      <c r="Y176" s="19" t="str">
        <f>_xlfn.XLOOKUP(H176,'IT PEI'!X$2:X$5647,'IT PEI'!G$2:G$5647,"...",2,-1)</f>
        <v>FORMULADO</v>
      </c>
      <c r="Z176" s="19" t="str">
        <f>_xlfn.XLOOKUP(H176,'IT PEI'!X$2:X$5647,'IT PEI'!F$2:F$5647,"...",2,-1)</f>
        <v>SI</v>
      </c>
      <c r="AA176" s="19" t="str">
        <f>_xlfn.XLOOKUP(H176,'IT PEI'!X$2:X$5647,'IT PEI'!H$2:H$5647,"...",2,-1)</f>
        <v>EMITIDO</v>
      </c>
      <c r="AB176" s="19" t="str">
        <f>_xlfn.XLOOKUP(H176,'IT PEI'!X$2:X$5647,'IT PEI'!O$2:O$5647,"...",2,-1)</f>
        <v>2025-0000466</v>
      </c>
      <c r="AC176" s="20">
        <f>_xlfn.XLOOKUP(H176,'IT PEI'!X$2:X$5647,'IT PEI'!P$2:P$5647,"...",2,-1)</f>
        <v>45706</v>
      </c>
      <c r="AD176" s="19" t="str">
        <f>_xlfn.XLOOKUP(H176,'IT PEI'!X$2:X$5647,'IT PEI'!Q$2:Q$5647,"...",2,-1)</f>
        <v>000061-2025-DNCPPEI</v>
      </c>
      <c r="AE176" s="19" t="str">
        <f t="shared" si="14"/>
        <v>SI</v>
      </c>
      <c r="AF176" s="18">
        <f t="shared" si="16"/>
        <v>1</v>
      </c>
      <c r="AG176" s="18">
        <f t="shared" si="15"/>
        <v>0</v>
      </c>
      <c r="AH176" s="18">
        <f t="shared" si="17"/>
        <v>0</v>
      </c>
      <c r="AI176" s="19" t="s">
        <v>10475</v>
      </c>
      <c r="AJ176" s="13" t="s">
        <v>10480</v>
      </c>
      <c r="AK176" s="19" t="s">
        <v>10481</v>
      </c>
      <c r="AL176" s="19" t="str">
        <f>IFERROR(VLOOKUP(tbl_ues[[#This Row],[Id_UE]],'[1]Directorio v.02'!$H$3:$U$3089,11,FALSE),"")</f>
        <v>Carlos Anselmo Melendez Berrios</v>
      </c>
      <c r="AM176" s="19">
        <f>IFERROR(VLOOKUP(tbl_ues[[#This Row],[Id_UE]],'[1]Directorio v.02'!$H$3:$U$3089,12,FALSE),"")</f>
        <v>0</v>
      </c>
      <c r="AN176" s="52">
        <f>IFERROR(VLOOKUP(tbl_ues[[#This Row],[Id_UE]],'[1]Directorio v.02'!$H$3:$U$3089,13,FALSE),"")</f>
        <v>997635544</v>
      </c>
      <c r="AO176" s="19" t="str">
        <f>IFERROR(VLOOKUP(tbl_ues[[#This Row],[Id_UE]],'[1]Directorio v.02'!$H$3:$U$3089,14,FALSE),"")</f>
        <v>carlosmelendezberrios@gmail.com</v>
      </c>
      <c r="AP176" s="21" t="e">
        <f>VLOOKUP(H176,#REF!,7,0)</f>
        <v>#REF!</v>
      </c>
      <c r="AQ176" s="9" t="e">
        <f>VLOOKUP(H176,#REF!,9,0)</f>
        <v>#REF!</v>
      </c>
      <c r="AR176" s="9" t="e">
        <f>VLOOKUP(H176,#REF!,15,0)</f>
        <v>#REF!</v>
      </c>
      <c r="AS176" s="9" t="e">
        <f>VLOOKUP(H176,#REF!,16,0)</f>
        <v>#REF!</v>
      </c>
      <c r="AT176" s="9" t="e">
        <f>VLOOKUP(H176,#REF!,17,0)</f>
        <v>#REF!</v>
      </c>
      <c r="AU176" s="9" t="e">
        <f>VLOOKUP(H176,#REF!,18,0)</f>
        <v>#REF!</v>
      </c>
      <c r="AV176" s="9" t="e">
        <f>VLOOKUP(H176,#REF!,19,0)</f>
        <v>#REF!</v>
      </c>
      <c r="AW176" s="9" t="e">
        <f>VLOOKUP(H176,#REF!,20,0)</f>
        <v>#REF!</v>
      </c>
      <c r="AX176" s="9" t="e">
        <f>VLOOKUP(H176,#REF!,22,0)</f>
        <v>#REF!</v>
      </c>
      <c r="AY176" s="9" t="e">
        <f>VLOOKUP(H176,#REF!,23,0)</f>
        <v>#REF!</v>
      </c>
      <c r="AZ176" s="9" t="e">
        <f>VLOOKUP(H176,#REF!,24,0)</f>
        <v>#REF!</v>
      </c>
      <c r="BA176" s="9" t="e">
        <f>VLOOKUP(H176,#REF!,25,0)</f>
        <v>#REF!</v>
      </c>
      <c r="BB176" s="9" t="e">
        <f>VLOOKUP(H176,#REF!,26,0)</f>
        <v>#REF!</v>
      </c>
      <c r="BC176" s="9" t="e">
        <f>VLOOKUP(H176,#REF!,27,0)</f>
        <v>#REF!</v>
      </c>
      <c r="BD176" s="9" t="e">
        <f>VLOOKUP(H176,#REF!,29,0)</f>
        <v>#REF!</v>
      </c>
      <c r="BE176" s="9" t="e">
        <f>VLOOKUP(H176,#REF!,30,0)</f>
        <v>#REF!</v>
      </c>
      <c r="BF176" s="9" t="e">
        <f>VLOOKUP(H176,#REF!,31,0)</f>
        <v>#REF!</v>
      </c>
      <c r="BG176" s="9" t="e">
        <f>VLOOKUP(H176,#REF!,32,0)</f>
        <v>#REF!</v>
      </c>
      <c r="BH176" s="9" t="e">
        <f>VLOOKUP(H176,#REF!,33,0)</f>
        <v>#REF!</v>
      </c>
      <c r="BI176" s="9" t="e">
        <f>VLOOKUP(H176,#REF!,34,0)</f>
        <v>#REF!</v>
      </c>
      <c r="BJ176" s="9" t="e">
        <f>VLOOKUP(H176,#REF!,36,0)</f>
        <v>#REF!</v>
      </c>
      <c r="BK176" s="9" t="e">
        <f>VLOOKUP(H176,#REF!,37,0)</f>
        <v>#REF!</v>
      </c>
      <c r="BL176" s="22" t="e">
        <f>VLOOKUP(H176,#REF!,44,0)</f>
        <v>#REF!</v>
      </c>
      <c r="BM176" s="22" t="e">
        <f>VLOOKUP(H176,#REF!,45,0)</f>
        <v>#REF!</v>
      </c>
      <c r="BN176" s="22" t="e">
        <f>VLOOKUP(H176,#REF!,46,0)</f>
        <v>#REF!</v>
      </c>
      <c r="BO176" s="22" t="e">
        <f>VLOOKUP(H176,#REF!,47,0)</f>
        <v>#REF!</v>
      </c>
      <c r="BP176" s="22" t="e">
        <f>VLOOKUP(H176,#REF!,48,0)</f>
        <v>#REF!</v>
      </c>
      <c r="BQ176" s="9"/>
      <c r="BR176" s="9"/>
      <c r="BS176" s="9"/>
    </row>
    <row r="177" spans="1:71" ht="14.5" x14ac:dyDescent="0.35">
      <c r="A177" s="16" t="s">
        <v>10556</v>
      </c>
      <c r="B177" s="16" t="s">
        <v>10556</v>
      </c>
      <c r="C177" s="16" t="s">
        <v>10557</v>
      </c>
      <c r="D177" s="7" t="s">
        <v>1921</v>
      </c>
      <c r="E177" s="4" t="s">
        <v>150</v>
      </c>
      <c r="F177" s="4">
        <v>301794</v>
      </c>
      <c r="G177" s="4" t="s">
        <v>2640</v>
      </c>
      <c r="H177" s="53">
        <v>301794</v>
      </c>
      <c r="I177" s="4" t="s">
        <v>2640</v>
      </c>
      <c r="J177" s="7">
        <v>23</v>
      </c>
      <c r="K177" s="4" t="s">
        <v>113</v>
      </c>
      <c r="L177" s="4">
        <v>3</v>
      </c>
      <c r="M177" s="4" t="s">
        <v>2147</v>
      </c>
      <c r="N177" s="4">
        <v>2</v>
      </c>
      <c r="O177" s="4" t="s">
        <v>2641</v>
      </c>
      <c r="P177" s="26" t="s">
        <v>10196</v>
      </c>
      <c r="Q177" s="8" t="s">
        <v>10474</v>
      </c>
      <c r="R177" s="9" t="s">
        <v>10474</v>
      </c>
      <c r="S177" s="17"/>
      <c r="T177" s="17" t="s">
        <v>10474</v>
      </c>
      <c r="U177" s="9"/>
      <c r="V177" s="18"/>
      <c r="W177" s="18">
        <f>IFERROR(VLOOKUP(H177,'IT PEI'!$X$2:$X$5647,1,0),"...")</f>
        <v>301794</v>
      </c>
      <c r="X177" s="19" t="str">
        <f>_xlfn.XLOOKUP(H177,'IT PEI'!X$2:X$5647,'IT PEI'!E$2:E$5647,"...",2,-1)</f>
        <v>2026-2030</v>
      </c>
      <c r="Y177" s="19" t="str">
        <f>_xlfn.XLOOKUP(H177,'IT PEI'!X$2:X$5647,'IT PEI'!G$2:G$5647,"...",2,-1)</f>
        <v>FORMULADO</v>
      </c>
      <c r="Z177" s="19" t="str">
        <f>_xlfn.XLOOKUP(H177,'IT PEI'!X$2:X$5647,'IT PEI'!F$2:F$5647,"...",2,-1)</f>
        <v>SI</v>
      </c>
      <c r="AA177" s="19" t="str">
        <f>_xlfn.XLOOKUP(H177,'IT PEI'!X$2:X$5647,'IT PEI'!H$2:H$5647,"...",2,-1)</f>
        <v>EMITIDO</v>
      </c>
      <c r="AB177" s="19" t="str">
        <f>_xlfn.XLOOKUP(H177,'IT PEI'!X$2:X$5647,'IT PEI'!O$2:O$5647,"...",2,-1)</f>
        <v>2026-0001548</v>
      </c>
      <c r="AC177" s="20">
        <f>_xlfn.XLOOKUP(H177,'IT PEI'!X$2:X$5647,'IT PEI'!P$2:P$5647,"...",2,-1)</f>
        <v>46132</v>
      </c>
      <c r="AD177" s="19" t="str">
        <f>_xlfn.XLOOKUP(H177,'IT PEI'!X$2:X$5647,'IT PEI'!Q$2:Q$5647,"...",2,-1)</f>
        <v>000288-2026-CEPLAN-DNCPPEI</v>
      </c>
      <c r="AE177" s="19" t="str">
        <f t="shared" si="14"/>
        <v>SI</v>
      </c>
      <c r="AF177" s="18">
        <f t="shared" si="16"/>
        <v>1</v>
      </c>
      <c r="AG177" s="18">
        <f t="shared" si="15"/>
        <v>0</v>
      </c>
      <c r="AH177" s="18">
        <f t="shared" si="17"/>
        <v>0</v>
      </c>
      <c r="AI177" s="19" t="s">
        <v>10475</v>
      </c>
      <c r="AJ177" s="13" t="s">
        <v>10480</v>
      </c>
      <c r="AK177" s="19" t="s">
        <v>10481</v>
      </c>
      <c r="AL177" s="19" t="str">
        <f>IFERROR(VLOOKUP(tbl_ues[[#This Row],[Id_UE]],'[1]Directorio v.02'!$H$3:$U$3089,11,FALSE),"")</f>
        <v>Edwin Castillo Ancco</v>
      </c>
      <c r="AM177" s="19">
        <f>IFERROR(VLOOKUP(tbl_ues[[#This Row],[Id_UE]],'[1]Directorio v.02'!$H$3:$U$3089,12,FALSE),"")</f>
        <v>0</v>
      </c>
      <c r="AN177" s="52">
        <f>IFERROR(VLOOKUP(tbl_ues[[#This Row],[Id_UE]],'[1]Directorio v.02'!$H$3:$U$3089,13,FALSE),"")</f>
        <v>980353508</v>
      </c>
      <c r="AO177" s="19" t="str">
        <f>IFERROR(VLOOKUP(tbl_ues[[#This Row],[Id_UE]],'[1]Directorio v.02'!$H$3:$U$3089,14,FALSE),"")</f>
        <v>edwinc_28@hotmail.com</v>
      </c>
      <c r="AP177" s="21" t="e">
        <f>VLOOKUP(H177,#REF!,7,0)</f>
        <v>#REF!</v>
      </c>
      <c r="AQ177" s="9" t="e">
        <f>VLOOKUP(H177,#REF!,9,0)</f>
        <v>#REF!</v>
      </c>
      <c r="AR177" s="9" t="e">
        <f>VLOOKUP(H177,#REF!,15,0)</f>
        <v>#REF!</v>
      </c>
      <c r="AS177" s="9" t="e">
        <f>VLOOKUP(H177,#REF!,16,0)</f>
        <v>#REF!</v>
      </c>
      <c r="AT177" s="9" t="e">
        <f>VLOOKUP(H177,#REF!,17,0)</f>
        <v>#REF!</v>
      </c>
      <c r="AU177" s="9" t="e">
        <f>VLOOKUP(H177,#REF!,18,0)</f>
        <v>#REF!</v>
      </c>
      <c r="AV177" s="9" t="e">
        <f>VLOOKUP(H177,#REF!,19,0)</f>
        <v>#REF!</v>
      </c>
      <c r="AW177" s="9" t="e">
        <f>VLOOKUP(H177,#REF!,20,0)</f>
        <v>#REF!</v>
      </c>
      <c r="AX177" s="9" t="e">
        <f>VLOOKUP(H177,#REF!,22,0)</f>
        <v>#REF!</v>
      </c>
      <c r="AY177" s="9" t="e">
        <f>VLOOKUP(H177,#REF!,23,0)</f>
        <v>#REF!</v>
      </c>
      <c r="AZ177" s="9" t="e">
        <f>VLOOKUP(H177,#REF!,24,0)</f>
        <v>#REF!</v>
      </c>
      <c r="BA177" s="9" t="e">
        <f>VLOOKUP(H177,#REF!,25,0)</f>
        <v>#REF!</v>
      </c>
      <c r="BB177" s="9" t="e">
        <f>VLOOKUP(H177,#REF!,26,0)</f>
        <v>#REF!</v>
      </c>
      <c r="BC177" s="9" t="e">
        <f>VLOOKUP(H177,#REF!,27,0)</f>
        <v>#REF!</v>
      </c>
      <c r="BD177" s="9" t="e">
        <f>VLOOKUP(H177,#REF!,29,0)</f>
        <v>#REF!</v>
      </c>
      <c r="BE177" s="9" t="e">
        <f>VLOOKUP(H177,#REF!,30,0)</f>
        <v>#REF!</v>
      </c>
      <c r="BF177" s="9" t="e">
        <f>VLOOKUP(H177,#REF!,31,0)</f>
        <v>#REF!</v>
      </c>
      <c r="BG177" s="9" t="e">
        <f>VLOOKUP(H177,#REF!,32,0)</f>
        <v>#REF!</v>
      </c>
      <c r="BH177" s="9" t="e">
        <f>VLOOKUP(H177,#REF!,33,0)</f>
        <v>#REF!</v>
      </c>
      <c r="BI177" s="9" t="e">
        <f>VLOOKUP(H177,#REF!,34,0)</f>
        <v>#REF!</v>
      </c>
      <c r="BJ177" s="9" t="e">
        <f>VLOOKUP(H177,#REF!,36,0)</f>
        <v>#REF!</v>
      </c>
      <c r="BK177" s="9" t="e">
        <f>VLOOKUP(H177,#REF!,37,0)</f>
        <v>#REF!</v>
      </c>
      <c r="BL177" s="22" t="e">
        <f>VLOOKUP(H177,#REF!,44,0)</f>
        <v>#REF!</v>
      </c>
      <c r="BM177" s="22" t="e">
        <f>VLOOKUP(H177,#REF!,45,0)</f>
        <v>#REF!</v>
      </c>
      <c r="BN177" s="22" t="e">
        <f>VLOOKUP(H177,#REF!,46,0)</f>
        <v>#REF!</v>
      </c>
      <c r="BO177" s="22" t="e">
        <f>VLOOKUP(H177,#REF!,47,0)</f>
        <v>#REF!</v>
      </c>
      <c r="BP177" s="22" t="e">
        <f>VLOOKUP(H177,#REF!,48,0)</f>
        <v>#REF!</v>
      </c>
      <c r="BQ177" s="9"/>
      <c r="BR177" s="9"/>
      <c r="BS177" s="9"/>
    </row>
    <row r="178" spans="1:71" ht="14.5" x14ac:dyDescent="0.35">
      <c r="A178" s="16" t="s">
        <v>10581</v>
      </c>
      <c r="B178" s="16" t="s">
        <v>10581</v>
      </c>
      <c r="C178" s="16" t="s">
        <v>10557</v>
      </c>
      <c r="D178" s="7" t="s">
        <v>1921</v>
      </c>
      <c r="E178" s="4" t="s">
        <v>150</v>
      </c>
      <c r="F178" s="4">
        <v>301793</v>
      </c>
      <c r="G178" s="4" t="s">
        <v>2146</v>
      </c>
      <c r="H178" s="53">
        <v>301793</v>
      </c>
      <c r="I178" s="4" t="s">
        <v>2146</v>
      </c>
      <c r="J178" s="7">
        <v>23</v>
      </c>
      <c r="K178" s="4" t="s">
        <v>113</v>
      </c>
      <c r="L178" s="4">
        <v>3</v>
      </c>
      <c r="M178" s="4" t="s">
        <v>2147</v>
      </c>
      <c r="N178" s="4">
        <v>1</v>
      </c>
      <c r="O178" s="4" t="s">
        <v>2148</v>
      </c>
      <c r="P178" s="26" t="s">
        <v>9757</v>
      </c>
      <c r="Q178" s="8" t="s">
        <v>10474</v>
      </c>
      <c r="R178" s="9" t="s">
        <v>10474</v>
      </c>
      <c r="S178" s="17"/>
      <c r="T178" s="17" t="s">
        <v>10474</v>
      </c>
      <c r="U178" s="9"/>
      <c r="V178" s="18"/>
      <c r="W178" s="18">
        <f>IFERROR(VLOOKUP(H178,'IT PEI'!$X$2:$X$5647,1,0),"...")</f>
        <v>301793</v>
      </c>
      <c r="X178" s="19" t="str">
        <f>_xlfn.XLOOKUP(H178,'IT PEI'!X$2:X$5647,'IT PEI'!E$2:E$5647,"...",2,-1)</f>
        <v>2025-2030</v>
      </c>
      <c r="Y178" s="19" t="str">
        <f>_xlfn.XLOOKUP(H178,'IT PEI'!X$2:X$5647,'IT PEI'!G$2:G$5647,"...",2,-1)</f>
        <v>FORMULADO</v>
      </c>
      <c r="Z178" s="19" t="str">
        <f>_xlfn.XLOOKUP(H178,'IT PEI'!X$2:X$5647,'IT PEI'!F$2:F$5647,"...",2,-1)</f>
        <v>SI</v>
      </c>
      <c r="AA178" s="19" t="str">
        <f>_xlfn.XLOOKUP(H178,'IT PEI'!X$2:X$5647,'IT PEI'!H$2:H$5647,"...",2,-1)</f>
        <v>EMITIDO</v>
      </c>
      <c r="AB178" s="19" t="str">
        <f>_xlfn.XLOOKUP(H178,'IT PEI'!X$2:X$5647,'IT PEI'!O$2:O$5647,"...",2,-1)</f>
        <v>2024-0003347</v>
      </c>
      <c r="AC178" s="20">
        <f>_xlfn.XLOOKUP(H178,'IT PEI'!X$2:X$5647,'IT PEI'!P$2:P$5647,"...",2,-1)</f>
        <v>45607</v>
      </c>
      <c r="AD178" s="19" t="str">
        <f>_xlfn.XLOOKUP(H178,'IT PEI'!X$2:X$5647,'IT PEI'!Q$2:Q$5647,"...",2,-1)</f>
        <v>000389-2024-CEPLAN-DNCPPEI</v>
      </c>
      <c r="AE178" s="19" t="str">
        <f t="shared" si="14"/>
        <v>SI</v>
      </c>
      <c r="AF178" s="18">
        <f t="shared" si="16"/>
        <v>1</v>
      </c>
      <c r="AG178" s="18">
        <f t="shared" si="15"/>
        <v>0</v>
      </c>
      <c r="AH178" s="18">
        <f t="shared" si="17"/>
        <v>0</v>
      </c>
      <c r="AI178" s="19" t="s">
        <v>10475</v>
      </c>
      <c r="AJ178" s="13" t="s">
        <v>10480</v>
      </c>
      <c r="AK178" s="19" t="s">
        <v>10481</v>
      </c>
      <c r="AL178" s="19" t="str">
        <f>IFERROR(VLOOKUP(tbl_ues[[#This Row],[Id_UE]],'[1]Directorio v.02'!$H$3:$U$3089,11,FALSE),"")</f>
        <v>Rafael Lucio Flores Garcia</v>
      </c>
      <c r="AM178" s="19">
        <f>IFERROR(VLOOKUP(tbl_ues[[#This Row],[Id_UE]],'[1]Directorio v.02'!$H$3:$U$3089,12,FALSE),"")</f>
        <v>0</v>
      </c>
      <c r="AN178" s="52">
        <f>IFERROR(VLOOKUP(tbl_ues[[#This Row],[Id_UE]],'[1]Directorio v.02'!$H$3:$U$3089,13,FALSE),"")</f>
        <v>969285429</v>
      </c>
      <c r="AO178" s="19" t="str">
        <f>IFERROR(VLOOKUP(tbl_ues[[#This Row],[Id_UE]],'[1]Directorio v.02'!$H$3:$U$3089,14,FALSE),"")</f>
        <v>rafael1980668@hotmail.com</v>
      </c>
      <c r="AP178" s="21" t="e">
        <f>VLOOKUP(H178,#REF!,7,0)</f>
        <v>#REF!</v>
      </c>
      <c r="AQ178" s="9" t="e">
        <f>VLOOKUP(H178,#REF!,9,0)</f>
        <v>#REF!</v>
      </c>
      <c r="AR178" s="9" t="e">
        <f>VLOOKUP(H178,#REF!,15,0)</f>
        <v>#REF!</v>
      </c>
      <c r="AS178" s="9" t="e">
        <f>VLOOKUP(H178,#REF!,16,0)</f>
        <v>#REF!</v>
      </c>
      <c r="AT178" s="9" t="e">
        <f>VLOOKUP(H178,#REF!,17,0)</f>
        <v>#REF!</v>
      </c>
      <c r="AU178" s="9" t="e">
        <f>VLOOKUP(H178,#REF!,18,0)</f>
        <v>#REF!</v>
      </c>
      <c r="AV178" s="9" t="e">
        <f>VLOOKUP(H178,#REF!,19,0)</f>
        <v>#REF!</v>
      </c>
      <c r="AW178" s="9" t="e">
        <f>VLOOKUP(H178,#REF!,20,0)</f>
        <v>#REF!</v>
      </c>
      <c r="AX178" s="9" t="e">
        <f>VLOOKUP(H178,#REF!,22,0)</f>
        <v>#REF!</v>
      </c>
      <c r="AY178" s="9" t="e">
        <f>VLOOKUP(H178,#REF!,23,0)</f>
        <v>#REF!</v>
      </c>
      <c r="AZ178" s="9" t="e">
        <f>VLOOKUP(H178,#REF!,24,0)</f>
        <v>#REF!</v>
      </c>
      <c r="BA178" s="9" t="e">
        <f>VLOOKUP(H178,#REF!,25,0)</f>
        <v>#REF!</v>
      </c>
      <c r="BB178" s="9" t="e">
        <f>VLOOKUP(H178,#REF!,26,0)</f>
        <v>#REF!</v>
      </c>
      <c r="BC178" s="9" t="e">
        <f>VLOOKUP(H178,#REF!,27,0)</f>
        <v>#REF!</v>
      </c>
      <c r="BD178" s="9" t="e">
        <f>VLOOKUP(H178,#REF!,29,0)</f>
        <v>#REF!</v>
      </c>
      <c r="BE178" s="9" t="e">
        <f>VLOOKUP(H178,#REF!,30,0)</f>
        <v>#REF!</v>
      </c>
      <c r="BF178" s="9" t="e">
        <f>VLOOKUP(H178,#REF!,31,0)</f>
        <v>#REF!</v>
      </c>
      <c r="BG178" s="9" t="e">
        <f>VLOOKUP(H178,#REF!,32,0)</f>
        <v>#REF!</v>
      </c>
      <c r="BH178" s="9" t="e">
        <f>VLOOKUP(H178,#REF!,33,0)</f>
        <v>#REF!</v>
      </c>
      <c r="BI178" s="9" t="e">
        <f>VLOOKUP(H178,#REF!,34,0)</f>
        <v>#REF!</v>
      </c>
      <c r="BJ178" s="9" t="e">
        <f>VLOOKUP(H178,#REF!,36,0)</f>
        <v>#REF!</v>
      </c>
      <c r="BK178" s="9" t="e">
        <f>VLOOKUP(H178,#REF!,37,0)</f>
        <v>#REF!</v>
      </c>
      <c r="BL178" s="22" t="e">
        <f>VLOOKUP(H178,#REF!,44,0)</f>
        <v>#REF!</v>
      </c>
      <c r="BM178" s="22" t="e">
        <f>VLOOKUP(H178,#REF!,45,0)</f>
        <v>#REF!</v>
      </c>
      <c r="BN178" s="22" t="e">
        <f>VLOOKUP(H178,#REF!,46,0)</f>
        <v>#REF!</v>
      </c>
      <c r="BO178" s="22" t="e">
        <f>VLOOKUP(H178,#REF!,47,0)</f>
        <v>#REF!</v>
      </c>
      <c r="BP178" s="22" t="e">
        <f>VLOOKUP(H178,#REF!,48,0)</f>
        <v>#REF!</v>
      </c>
      <c r="BQ178" s="9"/>
      <c r="BR178" s="9"/>
      <c r="BS178" s="9"/>
    </row>
    <row r="179" spans="1:71" ht="14.5" x14ac:dyDescent="0.35">
      <c r="A179" s="16" t="s">
        <v>10556</v>
      </c>
      <c r="B179" s="16" t="s">
        <v>10556</v>
      </c>
      <c r="C179" s="16" t="s">
        <v>10557</v>
      </c>
      <c r="D179" s="7" t="s">
        <v>1921</v>
      </c>
      <c r="E179" s="4" t="s">
        <v>150</v>
      </c>
      <c r="F179" s="4">
        <v>301792</v>
      </c>
      <c r="G179" s="4" t="s">
        <v>7095</v>
      </c>
      <c r="H179" s="53">
        <v>301792</v>
      </c>
      <c r="I179" s="4" t="s">
        <v>7095</v>
      </c>
      <c r="J179" s="7">
        <v>23</v>
      </c>
      <c r="K179" s="4" t="s">
        <v>113</v>
      </c>
      <c r="L179" s="4">
        <v>2</v>
      </c>
      <c r="M179" s="4" t="s">
        <v>1322</v>
      </c>
      <c r="N179" s="4">
        <v>6</v>
      </c>
      <c r="O179" s="4" t="s">
        <v>7096</v>
      </c>
      <c r="P179" s="26" t="s">
        <v>9758</v>
      </c>
      <c r="Q179" s="8" t="s">
        <v>10474</v>
      </c>
      <c r="R179" s="9" t="s">
        <v>10474</v>
      </c>
      <c r="S179" s="17"/>
      <c r="T179" s="17" t="s">
        <v>10474</v>
      </c>
      <c r="U179" s="9"/>
      <c r="V179" s="18"/>
      <c r="W179" s="18">
        <f>IFERROR(VLOOKUP(H179,'IT PEI'!$X$2:$X$5647,1,0),"...")</f>
        <v>301792</v>
      </c>
      <c r="X179" s="19" t="str">
        <f>_xlfn.XLOOKUP(H179,'IT PEI'!X$2:X$5647,'IT PEI'!E$2:E$5647,"...",2,-1)</f>
        <v>2026-2030</v>
      </c>
      <c r="Y179" s="19" t="str">
        <f>_xlfn.XLOOKUP(H179,'IT PEI'!X$2:X$5647,'IT PEI'!G$2:G$5647,"...",2,-1)</f>
        <v>FORMULADO</v>
      </c>
      <c r="Z179" s="19" t="str">
        <f>_xlfn.XLOOKUP(H179,'IT PEI'!X$2:X$5647,'IT PEI'!F$2:F$5647,"...",2,-1)</f>
        <v>SI</v>
      </c>
      <c r="AA179" s="19" t="str">
        <f>_xlfn.XLOOKUP(H179,'IT PEI'!X$2:X$5647,'IT PEI'!H$2:H$5647,"...",2,-1)</f>
        <v>EMITIDO</v>
      </c>
      <c r="AB179" s="19" t="str">
        <f>_xlfn.XLOOKUP(H179,'IT PEI'!X$2:X$5647,'IT PEI'!O$2:O$5647,"...",2,-1)</f>
        <v>2025-0002606</v>
      </c>
      <c r="AC179" s="20">
        <f>_xlfn.XLOOKUP(H179,'IT PEI'!X$2:X$5647,'IT PEI'!P$2:P$5647,"...",2,-1)</f>
        <v>45887</v>
      </c>
      <c r="AD179" s="19" t="str">
        <f>_xlfn.XLOOKUP(H179,'IT PEI'!X$2:X$5647,'IT PEI'!Q$2:Q$5647,"...",2,-1)</f>
        <v>000297-2025-CEPLAN-DNCPPEI</v>
      </c>
      <c r="AE179" s="19" t="str">
        <f t="shared" si="14"/>
        <v>SI</v>
      </c>
      <c r="AF179" s="18">
        <f t="shared" si="16"/>
        <v>1</v>
      </c>
      <c r="AG179" s="18">
        <f t="shared" si="15"/>
        <v>0</v>
      </c>
      <c r="AH179" s="18">
        <f t="shared" si="17"/>
        <v>0</v>
      </c>
      <c r="AI179" s="19" t="s">
        <v>10475</v>
      </c>
      <c r="AJ179" s="13" t="s">
        <v>10480</v>
      </c>
      <c r="AK179" s="19" t="s">
        <v>10481</v>
      </c>
      <c r="AL179" s="19" t="str">
        <f>IFERROR(VLOOKUP(tbl_ues[[#This Row],[Id_UE]],'[1]Directorio v.02'!$H$3:$U$3089,11,FALSE),"")</f>
        <v>Luis Banegas Tesillo</v>
      </c>
      <c r="AM179" s="19">
        <f>IFERROR(VLOOKUP(tbl_ues[[#This Row],[Id_UE]],'[1]Directorio v.02'!$H$3:$U$3089,12,FALSE),"")</f>
        <v>0</v>
      </c>
      <c r="AN179" s="52">
        <f>IFERROR(VLOOKUP(tbl_ues[[#This Row],[Id_UE]],'[1]Directorio v.02'!$H$3:$U$3089,13,FALSE),"")</f>
        <v>995523053</v>
      </c>
      <c r="AO179" s="19" t="str">
        <f>IFERROR(VLOOKUP(tbl_ues[[#This Row],[Id_UE]],'[1]Directorio v.02'!$H$3:$U$3089,14,FALSE),"")</f>
        <v>lbanegast@gmail.com</v>
      </c>
      <c r="AP179" s="21" t="e">
        <f>VLOOKUP(H179,#REF!,7,0)</f>
        <v>#REF!</v>
      </c>
      <c r="AQ179" s="9" t="e">
        <f>VLOOKUP(H179,#REF!,9,0)</f>
        <v>#REF!</v>
      </c>
      <c r="AR179" s="9" t="e">
        <f>VLOOKUP(H179,#REF!,15,0)</f>
        <v>#REF!</v>
      </c>
      <c r="AS179" s="9" t="e">
        <f>VLOOKUP(H179,#REF!,16,0)</f>
        <v>#REF!</v>
      </c>
      <c r="AT179" s="9" t="e">
        <f>VLOOKUP(H179,#REF!,17,0)</f>
        <v>#REF!</v>
      </c>
      <c r="AU179" s="9" t="e">
        <f>VLOOKUP(H179,#REF!,18,0)</f>
        <v>#REF!</v>
      </c>
      <c r="AV179" s="9" t="e">
        <f>VLOOKUP(H179,#REF!,19,0)</f>
        <v>#REF!</v>
      </c>
      <c r="AW179" s="9" t="e">
        <f>VLOOKUP(H179,#REF!,20,0)</f>
        <v>#REF!</v>
      </c>
      <c r="AX179" s="9" t="e">
        <f>VLOOKUP(H179,#REF!,22,0)</f>
        <v>#REF!</v>
      </c>
      <c r="AY179" s="9" t="e">
        <f>VLOOKUP(H179,#REF!,23,0)</f>
        <v>#REF!</v>
      </c>
      <c r="AZ179" s="9" t="e">
        <f>VLOOKUP(H179,#REF!,24,0)</f>
        <v>#REF!</v>
      </c>
      <c r="BA179" s="9" t="e">
        <f>VLOOKUP(H179,#REF!,25,0)</f>
        <v>#REF!</v>
      </c>
      <c r="BB179" s="9" t="e">
        <f>VLOOKUP(H179,#REF!,26,0)</f>
        <v>#REF!</v>
      </c>
      <c r="BC179" s="9" t="e">
        <f>VLOOKUP(H179,#REF!,27,0)</f>
        <v>#REF!</v>
      </c>
      <c r="BD179" s="9" t="e">
        <f>VLOOKUP(H179,#REF!,29,0)</f>
        <v>#REF!</v>
      </c>
      <c r="BE179" s="9" t="e">
        <f>VLOOKUP(H179,#REF!,30,0)</f>
        <v>#REF!</v>
      </c>
      <c r="BF179" s="9" t="e">
        <f>VLOOKUP(H179,#REF!,31,0)</f>
        <v>#REF!</v>
      </c>
      <c r="BG179" s="9" t="e">
        <f>VLOOKUP(H179,#REF!,32,0)</f>
        <v>#REF!</v>
      </c>
      <c r="BH179" s="9" t="e">
        <f>VLOOKUP(H179,#REF!,33,0)</f>
        <v>#REF!</v>
      </c>
      <c r="BI179" s="9" t="e">
        <f>VLOOKUP(H179,#REF!,34,0)</f>
        <v>#REF!</v>
      </c>
      <c r="BJ179" s="9" t="e">
        <f>VLOOKUP(H179,#REF!,36,0)</f>
        <v>#REF!</v>
      </c>
      <c r="BK179" s="9" t="e">
        <f>VLOOKUP(H179,#REF!,37,0)</f>
        <v>#REF!</v>
      </c>
      <c r="BL179" s="22" t="e">
        <f>VLOOKUP(H179,#REF!,44,0)</f>
        <v>#REF!</v>
      </c>
      <c r="BM179" s="22" t="e">
        <f>VLOOKUP(H179,#REF!,45,0)</f>
        <v>#REF!</v>
      </c>
      <c r="BN179" s="22" t="e">
        <f>VLOOKUP(H179,#REF!,46,0)</f>
        <v>#REF!</v>
      </c>
      <c r="BO179" s="22" t="e">
        <f>VLOOKUP(H179,#REF!,47,0)</f>
        <v>#REF!</v>
      </c>
      <c r="BP179" s="22" t="e">
        <f>VLOOKUP(H179,#REF!,48,0)</f>
        <v>#REF!</v>
      </c>
      <c r="BQ179" s="9"/>
      <c r="BR179" s="9"/>
      <c r="BS179" s="9"/>
    </row>
    <row r="180" spans="1:71" ht="14.5" x14ac:dyDescent="0.35">
      <c r="A180" s="16" t="s">
        <v>10556</v>
      </c>
      <c r="B180" s="16" t="s">
        <v>10556</v>
      </c>
      <c r="C180" s="16" t="s">
        <v>10557</v>
      </c>
      <c r="D180" s="7" t="s">
        <v>1921</v>
      </c>
      <c r="E180" s="4" t="s">
        <v>150</v>
      </c>
      <c r="F180" s="4">
        <v>301791</v>
      </c>
      <c r="G180" s="4" t="s">
        <v>1321</v>
      </c>
      <c r="H180" s="53">
        <v>301791</v>
      </c>
      <c r="I180" s="4" t="s">
        <v>1321</v>
      </c>
      <c r="J180" s="7">
        <v>23</v>
      </c>
      <c r="K180" s="4" t="s">
        <v>113</v>
      </c>
      <c r="L180" s="4">
        <v>2</v>
      </c>
      <c r="M180" s="4" t="s">
        <v>1322</v>
      </c>
      <c r="N180" s="4">
        <v>5</v>
      </c>
      <c r="O180" s="4" t="s">
        <v>1323</v>
      </c>
      <c r="P180" s="26" t="s">
        <v>9758</v>
      </c>
      <c r="Q180" s="8" t="s">
        <v>10474</v>
      </c>
      <c r="R180" s="9" t="s">
        <v>10474</v>
      </c>
      <c r="S180" s="17"/>
      <c r="T180" s="17" t="s">
        <v>10474</v>
      </c>
      <c r="U180" s="9"/>
      <c r="V180" s="18"/>
      <c r="W180" s="18">
        <f>IFERROR(VLOOKUP(H180,'IT PEI'!$X$2:$X$5647,1,0),"...")</f>
        <v>301791</v>
      </c>
      <c r="X180" s="19" t="str">
        <f>_xlfn.XLOOKUP(H180,'IT PEI'!X$2:X$5647,'IT PEI'!E$2:E$5647,"...",2,-1)</f>
        <v>2027-2031</v>
      </c>
      <c r="Y180" s="19" t="str">
        <f>_xlfn.XLOOKUP(H180,'IT PEI'!X$2:X$5647,'IT PEI'!G$2:G$5647,"...",2,-1)</f>
        <v>FORMULADO</v>
      </c>
      <c r="Z180" s="19" t="str">
        <f>_xlfn.XLOOKUP(H180,'IT PEI'!X$2:X$5647,'IT PEI'!F$2:F$5647,"...",2,-1)</f>
        <v>SI</v>
      </c>
      <c r="AA180" s="19" t="str">
        <f>_xlfn.XLOOKUP(H180,'IT PEI'!X$2:X$5647,'IT PEI'!H$2:H$5647,"...",2,-1)</f>
        <v>EMITIDO</v>
      </c>
      <c r="AB180" s="19" t="str">
        <f>_xlfn.XLOOKUP(H180,'IT PEI'!X$2:X$5647,'IT PEI'!O$2:O$5647,"...",2,-1)</f>
        <v>2026-0002567</v>
      </c>
      <c r="AC180" s="20">
        <f>_xlfn.XLOOKUP(H180,'IT PEI'!X$2:X$5647,'IT PEI'!P$2:P$5647,"...",2,-1)</f>
        <v>46205</v>
      </c>
      <c r="AD180" s="19" t="str">
        <f>_xlfn.XLOOKUP(H180,'IT PEI'!X$2:X$5647,'IT PEI'!Q$2:Q$5647,"...",2,-1)</f>
        <v>0000440-2026-CEPLAN-DNCPPEI</v>
      </c>
      <c r="AE180" s="19" t="str">
        <f t="shared" si="14"/>
        <v>No</v>
      </c>
      <c r="AF180" s="18">
        <f t="shared" si="16"/>
        <v>0</v>
      </c>
      <c r="AG180" s="18">
        <f t="shared" si="15"/>
        <v>1</v>
      </c>
      <c r="AH180" s="18">
        <f t="shared" si="17"/>
        <v>0</v>
      </c>
      <c r="AI180" s="19" t="s">
        <v>10475</v>
      </c>
      <c r="AJ180" s="13" t="s">
        <v>10480</v>
      </c>
      <c r="AK180" s="19" t="s">
        <v>10481</v>
      </c>
      <c r="AL180" s="19" t="str">
        <f>IFERROR(VLOOKUP(tbl_ues[[#This Row],[Id_UE]],'[1]Directorio v.02'!$H$3:$U$3089,11,FALSE),"")</f>
        <v>Ronald Sinticala Perez</v>
      </c>
      <c r="AM180" s="19">
        <f>IFERROR(VLOOKUP(tbl_ues[[#This Row],[Id_UE]],'[1]Directorio v.02'!$H$3:$U$3089,12,FALSE),"")</f>
        <v>0</v>
      </c>
      <c r="AN180" s="52">
        <f>IFERROR(VLOOKUP(tbl_ues[[#This Row],[Id_UE]],'[1]Directorio v.02'!$H$3:$U$3089,13,FALSE),"")</f>
        <v>934089157</v>
      </c>
      <c r="AO180" s="19" t="str">
        <f>IFERROR(VLOOKUP(tbl_ues[[#This Row],[Id_UE]],'[1]Directorio v.02'!$H$3:$U$3089,14,FALSE),"")</f>
        <v>alex24py@gmail.com</v>
      </c>
      <c r="AP180" s="21" t="e">
        <f>VLOOKUP(H180,#REF!,7,0)</f>
        <v>#REF!</v>
      </c>
      <c r="AQ180" s="9" t="e">
        <f>VLOOKUP(H180,#REF!,9,0)</f>
        <v>#REF!</v>
      </c>
      <c r="AR180" s="9" t="e">
        <f>VLOOKUP(H180,#REF!,15,0)</f>
        <v>#REF!</v>
      </c>
      <c r="AS180" s="9" t="e">
        <f>VLOOKUP(H180,#REF!,16,0)</f>
        <v>#REF!</v>
      </c>
      <c r="AT180" s="9" t="e">
        <f>VLOOKUP(H180,#REF!,17,0)</f>
        <v>#REF!</v>
      </c>
      <c r="AU180" s="9" t="e">
        <f>VLOOKUP(H180,#REF!,18,0)</f>
        <v>#REF!</v>
      </c>
      <c r="AV180" s="9" t="e">
        <f>VLOOKUP(H180,#REF!,19,0)</f>
        <v>#REF!</v>
      </c>
      <c r="AW180" s="9" t="e">
        <f>VLOOKUP(H180,#REF!,20,0)</f>
        <v>#REF!</v>
      </c>
      <c r="AX180" s="9" t="e">
        <f>VLOOKUP(H180,#REF!,22,0)</f>
        <v>#REF!</v>
      </c>
      <c r="AY180" s="9" t="e">
        <f>VLOOKUP(H180,#REF!,23,0)</f>
        <v>#REF!</v>
      </c>
      <c r="AZ180" s="9" t="e">
        <f>VLOOKUP(H180,#REF!,24,0)</f>
        <v>#REF!</v>
      </c>
      <c r="BA180" s="9" t="e">
        <f>VLOOKUP(H180,#REF!,25,0)</f>
        <v>#REF!</v>
      </c>
      <c r="BB180" s="9" t="e">
        <f>VLOOKUP(H180,#REF!,26,0)</f>
        <v>#REF!</v>
      </c>
      <c r="BC180" s="9" t="e">
        <f>VLOOKUP(H180,#REF!,27,0)</f>
        <v>#REF!</v>
      </c>
      <c r="BD180" s="9" t="e">
        <f>VLOOKUP(H180,#REF!,29,0)</f>
        <v>#REF!</v>
      </c>
      <c r="BE180" s="9" t="e">
        <f>VLOOKUP(H180,#REF!,30,0)</f>
        <v>#REF!</v>
      </c>
      <c r="BF180" s="9" t="e">
        <f>VLOOKUP(H180,#REF!,31,0)</f>
        <v>#REF!</v>
      </c>
      <c r="BG180" s="9" t="e">
        <f>VLOOKUP(H180,#REF!,32,0)</f>
        <v>#REF!</v>
      </c>
      <c r="BH180" s="9" t="e">
        <f>VLOOKUP(H180,#REF!,33,0)</f>
        <v>#REF!</v>
      </c>
      <c r="BI180" s="9" t="e">
        <f>VLOOKUP(H180,#REF!,34,0)</f>
        <v>#REF!</v>
      </c>
      <c r="BJ180" s="9" t="e">
        <f>VLOOKUP(H180,#REF!,36,0)</f>
        <v>#REF!</v>
      </c>
      <c r="BK180" s="9" t="e">
        <f>VLOOKUP(H180,#REF!,37,0)</f>
        <v>#REF!</v>
      </c>
      <c r="BL180" s="22" t="e">
        <f>VLOOKUP(H180,#REF!,44,0)</f>
        <v>#REF!</v>
      </c>
      <c r="BM180" s="22" t="e">
        <f>VLOOKUP(H180,#REF!,45,0)</f>
        <v>#REF!</v>
      </c>
      <c r="BN180" s="22" t="e">
        <f>VLOOKUP(H180,#REF!,46,0)</f>
        <v>#REF!</v>
      </c>
      <c r="BO180" s="22" t="e">
        <f>VLOOKUP(H180,#REF!,47,0)</f>
        <v>#REF!</v>
      </c>
      <c r="BP180" s="22" t="e">
        <f>VLOOKUP(H180,#REF!,48,0)</f>
        <v>#REF!</v>
      </c>
      <c r="BQ180" s="9"/>
      <c r="BR180" s="9"/>
      <c r="BS180" s="9"/>
    </row>
    <row r="181" spans="1:71" ht="14.5" x14ac:dyDescent="0.35">
      <c r="A181" s="16" t="s">
        <v>10556</v>
      </c>
      <c r="B181" s="16" t="s">
        <v>10556</v>
      </c>
      <c r="C181" s="16" t="s">
        <v>10557</v>
      </c>
      <c r="D181" s="7" t="s">
        <v>1921</v>
      </c>
      <c r="E181" s="4" t="s">
        <v>150</v>
      </c>
      <c r="F181" s="4">
        <v>301790</v>
      </c>
      <c r="G181" s="4" t="s">
        <v>10602</v>
      </c>
      <c r="H181" s="53">
        <v>301790</v>
      </c>
      <c r="I181" s="4" t="s">
        <v>10602</v>
      </c>
      <c r="J181" s="7">
        <v>23</v>
      </c>
      <c r="K181" s="4" t="s">
        <v>113</v>
      </c>
      <c r="L181" s="4">
        <v>2</v>
      </c>
      <c r="M181" s="4" t="s">
        <v>1322</v>
      </c>
      <c r="N181" s="4">
        <v>4</v>
      </c>
      <c r="O181" s="4" t="s">
        <v>10603</v>
      </c>
      <c r="P181" s="26" t="s">
        <v>9758</v>
      </c>
      <c r="Q181" s="8" t="s">
        <v>10474</v>
      </c>
      <c r="R181" s="9" t="s">
        <v>10474</v>
      </c>
      <c r="S181" s="17"/>
      <c r="T181" s="17" t="s">
        <v>10474</v>
      </c>
      <c r="U181" s="9"/>
      <c r="V181" s="18"/>
      <c r="W181" s="18" t="str">
        <f>IFERROR(VLOOKUP(H181,'IT PEI'!$X$2:$X$5647,1,0),"...")</f>
        <v>...</v>
      </c>
      <c r="X181" s="19" t="str">
        <f>_xlfn.XLOOKUP(H181,'IT PEI'!X$2:X$5647,'IT PEI'!E$2:E$5647,"...",2,-1)</f>
        <v>...</v>
      </c>
      <c r="Y181" s="19" t="str">
        <f>_xlfn.XLOOKUP(H181,'IT PEI'!X$2:X$5647,'IT PEI'!G$2:G$5647,"...",2,-1)</f>
        <v>...</v>
      </c>
      <c r="Z181" s="19" t="str">
        <f>_xlfn.XLOOKUP(H181,'IT PEI'!X$2:X$5647,'IT PEI'!F$2:F$5647,"...",2,-1)</f>
        <v>...</v>
      </c>
      <c r="AA181" s="19" t="str">
        <f>_xlfn.XLOOKUP(H181,'IT PEI'!X$2:X$5647,'IT PEI'!H$2:H$5647,"...",2,-1)</f>
        <v>...</v>
      </c>
      <c r="AB181" s="19" t="str">
        <f>_xlfn.XLOOKUP(H181,'IT PEI'!X$2:X$5647,'IT PEI'!O$2:O$5647,"...",2,-1)</f>
        <v>...</v>
      </c>
      <c r="AC181" s="20" t="str">
        <f>_xlfn.XLOOKUP(H181,'IT PEI'!X$2:X$5647,'IT PEI'!P$2:P$5647,"...",2,-1)</f>
        <v>...</v>
      </c>
      <c r="AD181" s="19" t="str">
        <f>_xlfn.XLOOKUP(H181,'IT PEI'!X$2:X$5647,'IT PEI'!Q$2:Q$5647,"...",2,-1)</f>
        <v>...</v>
      </c>
      <c r="AE181" s="19" t="str">
        <f t="shared" si="14"/>
        <v>No</v>
      </c>
      <c r="AF181" s="18">
        <f t="shared" si="16"/>
        <v>0</v>
      </c>
      <c r="AG181" s="18">
        <f t="shared" si="15"/>
        <v>1</v>
      </c>
      <c r="AH181" s="18">
        <f t="shared" si="17"/>
        <v>0</v>
      </c>
      <c r="AI181" s="19" t="s">
        <v>10475</v>
      </c>
      <c r="AJ181" s="13" t="s">
        <v>10480</v>
      </c>
      <c r="AK181" s="19" t="s">
        <v>10481</v>
      </c>
      <c r="AL181" s="19" t="str">
        <f>IFERROR(VLOOKUP(tbl_ues[[#This Row],[Id_UE]],'[1]Directorio v.02'!$H$3:$U$3089,11,FALSE),"")</f>
        <v>Sandra Mariella Ramos Valdez</v>
      </c>
      <c r="AM181" s="19">
        <f>IFERROR(VLOOKUP(tbl_ues[[#This Row],[Id_UE]],'[1]Directorio v.02'!$H$3:$U$3089,12,FALSE),"")</f>
        <v>0</v>
      </c>
      <c r="AN181" s="52">
        <f>IFERROR(VLOOKUP(tbl_ues[[#This Row],[Id_UE]],'[1]Directorio v.02'!$H$3:$U$3089,13,FALSE),"")</f>
        <v>941512123</v>
      </c>
      <c r="AO181" s="19" t="str">
        <f>IFERROR(VLOOKUP(tbl_ues[[#This Row],[Id_UE]],'[1]Directorio v.02'!$H$3:$U$3089,14,FALSE),"")</f>
        <v>cpc_srv@hotmail.com</v>
      </c>
      <c r="AP181" s="21" t="e">
        <f>VLOOKUP(H181,#REF!,7,0)</f>
        <v>#REF!</v>
      </c>
      <c r="AQ181" s="9" t="e">
        <f>VLOOKUP(H181,#REF!,9,0)</f>
        <v>#REF!</v>
      </c>
      <c r="AR181" s="9" t="e">
        <f>VLOOKUP(H181,#REF!,15,0)</f>
        <v>#REF!</v>
      </c>
      <c r="AS181" s="9" t="e">
        <f>VLOOKUP(H181,#REF!,16,0)</f>
        <v>#REF!</v>
      </c>
      <c r="AT181" s="9" t="e">
        <f>VLOOKUP(H181,#REF!,17,0)</f>
        <v>#REF!</v>
      </c>
      <c r="AU181" s="9" t="e">
        <f>VLOOKUP(H181,#REF!,18,0)</f>
        <v>#REF!</v>
      </c>
      <c r="AV181" s="9" t="e">
        <f>VLOOKUP(H181,#REF!,19,0)</f>
        <v>#REF!</v>
      </c>
      <c r="AW181" s="9" t="e">
        <f>VLOOKUP(H181,#REF!,20,0)</f>
        <v>#REF!</v>
      </c>
      <c r="AX181" s="9" t="e">
        <f>VLOOKUP(H181,#REF!,22,0)</f>
        <v>#REF!</v>
      </c>
      <c r="AY181" s="9" t="e">
        <f>VLOOKUP(H181,#REF!,23,0)</f>
        <v>#REF!</v>
      </c>
      <c r="AZ181" s="9" t="e">
        <f>VLOOKUP(H181,#REF!,24,0)</f>
        <v>#REF!</v>
      </c>
      <c r="BA181" s="9" t="e">
        <f>VLOOKUP(H181,#REF!,25,0)</f>
        <v>#REF!</v>
      </c>
      <c r="BB181" s="9" t="e">
        <f>VLOOKUP(H181,#REF!,26,0)</f>
        <v>#REF!</v>
      </c>
      <c r="BC181" s="9" t="e">
        <f>VLOOKUP(H181,#REF!,27,0)</f>
        <v>#REF!</v>
      </c>
      <c r="BD181" s="9" t="e">
        <f>VLOOKUP(H181,#REF!,29,0)</f>
        <v>#REF!</v>
      </c>
      <c r="BE181" s="9" t="e">
        <f>VLOOKUP(H181,#REF!,30,0)</f>
        <v>#REF!</v>
      </c>
      <c r="BF181" s="9" t="e">
        <f>VLOOKUP(H181,#REF!,31,0)</f>
        <v>#REF!</v>
      </c>
      <c r="BG181" s="9" t="e">
        <f>VLOOKUP(H181,#REF!,32,0)</f>
        <v>#REF!</v>
      </c>
      <c r="BH181" s="9" t="e">
        <f>VLOOKUP(H181,#REF!,33,0)</f>
        <v>#REF!</v>
      </c>
      <c r="BI181" s="9" t="e">
        <f>VLOOKUP(H181,#REF!,34,0)</f>
        <v>#REF!</v>
      </c>
      <c r="BJ181" s="9" t="e">
        <f>VLOOKUP(H181,#REF!,36,0)</f>
        <v>#REF!</v>
      </c>
      <c r="BK181" s="9" t="e">
        <f>VLOOKUP(H181,#REF!,37,0)</f>
        <v>#REF!</v>
      </c>
      <c r="BL181" s="22" t="e">
        <f>VLOOKUP(H181,#REF!,44,0)</f>
        <v>#REF!</v>
      </c>
      <c r="BM181" s="22" t="e">
        <f>VLOOKUP(H181,#REF!,45,0)</f>
        <v>#REF!</v>
      </c>
      <c r="BN181" s="22" t="e">
        <f>VLOOKUP(H181,#REF!,46,0)</f>
        <v>#REF!</v>
      </c>
      <c r="BO181" s="22" t="e">
        <f>VLOOKUP(H181,#REF!,47,0)</f>
        <v>#REF!</v>
      </c>
      <c r="BP181" s="22" t="e">
        <f>VLOOKUP(H181,#REF!,48,0)</f>
        <v>#REF!</v>
      </c>
      <c r="BQ181" s="9"/>
      <c r="BR181" s="9"/>
      <c r="BS181" s="9"/>
    </row>
    <row r="182" spans="1:71" ht="14.5" x14ac:dyDescent="0.35">
      <c r="A182" s="16" t="s">
        <v>10556</v>
      </c>
      <c r="B182" s="16" t="s">
        <v>10556</v>
      </c>
      <c r="C182" s="16" t="s">
        <v>10557</v>
      </c>
      <c r="D182" s="7" t="s">
        <v>1921</v>
      </c>
      <c r="E182" s="4" t="s">
        <v>150</v>
      </c>
      <c r="F182" s="4">
        <v>301789</v>
      </c>
      <c r="G182" s="4" t="s">
        <v>9128</v>
      </c>
      <c r="H182" s="53">
        <v>301789</v>
      </c>
      <c r="I182" s="4" t="s">
        <v>9128</v>
      </c>
      <c r="J182" s="7">
        <v>23</v>
      </c>
      <c r="K182" s="4" t="s">
        <v>113</v>
      </c>
      <c r="L182" s="4">
        <v>2</v>
      </c>
      <c r="M182" s="4" t="s">
        <v>1322</v>
      </c>
      <c r="N182" s="4">
        <v>3</v>
      </c>
      <c r="O182" s="4" t="s">
        <v>9129</v>
      </c>
      <c r="P182" s="26" t="s">
        <v>9757</v>
      </c>
      <c r="Q182" s="8" t="s">
        <v>10474</v>
      </c>
      <c r="R182" s="9" t="s">
        <v>10474</v>
      </c>
      <c r="S182" s="17"/>
      <c r="T182" s="17" t="s">
        <v>10474</v>
      </c>
      <c r="U182" s="9"/>
      <c r="V182" s="18"/>
      <c r="W182" s="18">
        <f>IFERROR(VLOOKUP(H182,'IT PEI'!$X$2:$X$5647,1,0),"...")</f>
        <v>301789</v>
      </c>
      <c r="X182" s="19" t="str">
        <f>_xlfn.XLOOKUP(H182,'IT PEI'!X$2:X$5647,'IT PEI'!E$2:E$5647,"...",2,-1)</f>
        <v>2026-2030</v>
      </c>
      <c r="Y182" s="19" t="str">
        <f>_xlfn.XLOOKUP(H182,'IT PEI'!X$2:X$5647,'IT PEI'!G$2:G$5647,"...",2,-1)</f>
        <v>FORMULADO</v>
      </c>
      <c r="Z182" s="19" t="str">
        <f>_xlfn.XLOOKUP(H182,'IT PEI'!X$2:X$5647,'IT PEI'!F$2:F$5647,"...",2,-1)</f>
        <v>SI</v>
      </c>
      <c r="AA182" s="19" t="str">
        <f>_xlfn.XLOOKUP(H182,'IT PEI'!X$2:X$5647,'IT PEI'!H$2:H$5647,"...",2,-1)</f>
        <v>EMITIDO</v>
      </c>
      <c r="AB182" s="19" t="str">
        <f>_xlfn.XLOOKUP(H182,'IT PEI'!X$2:X$5647,'IT PEI'!O$2:O$5647,"...",2,-1)</f>
        <v>2025-005322</v>
      </c>
      <c r="AC182" s="20">
        <f>_xlfn.XLOOKUP(H182,'IT PEI'!X$2:X$5647,'IT PEI'!P$2:P$5647,"...",2,-1)</f>
        <v>46010</v>
      </c>
      <c r="AD182" s="19" t="str">
        <f>_xlfn.XLOOKUP(H182,'IT PEI'!X$2:X$5647,'IT PEI'!Q$2:Q$5647,"...",2,-1)</f>
        <v>0000730-2025-CEPLAN-DNCPPEI</v>
      </c>
      <c r="AE182" s="19" t="str">
        <f t="shared" si="14"/>
        <v>SI</v>
      </c>
      <c r="AF182" s="18">
        <f t="shared" si="16"/>
        <v>1</v>
      </c>
      <c r="AG182" s="18">
        <f t="shared" si="15"/>
        <v>0</v>
      </c>
      <c r="AH182" s="18">
        <f t="shared" si="17"/>
        <v>0</v>
      </c>
      <c r="AI182" s="19" t="s">
        <v>10475</v>
      </c>
      <c r="AJ182" s="13" t="s">
        <v>10480</v>
      </c>
      <c r="AK182" s="19" t="s">
        <v>10481</v>
      </c>
      <c r="AL182" s="19" t="str">
        <f>IFERROR(VLOOKUP(tbl_ues[[#This Row],[Id_UE]],'[1]Directorio v.02'!$H$3:$U$3089,11,FALSE),"")</f>
        <v>Yessica Caceres Ponce</v>
      </c>
      <c r="AM182" s="19">
        <f>IFERROR(VLOOKUP(tbl_ues[[#This Row],[Id_UE]],'[1]Directorio v.02'!$H$3:$U$3089,12,FALSE),"")</f>
        <v>0</v>
      </c>
      <c r="AN182" s="52">
        <f>IFERROR(VLOOKUP(tbl_ues[[#This Row],[Id_UE]],'[1]Directorio v.02'!$H$3:$U$3089,13,FALSE),"")</f>
        <v>939135151</v>
      </c>
      <c r="AO182" s="19" t="str">
        <f>IFERROR(VLOOKUP(tbl_ues[[#This Row],[Id_UE]],'[1]Directorio v.02'!$H$3:$U$3089,14,FALSE),"")</f>
        <v>yesi.c.p.89@gmail.com</v>
      </c>
      <c r="AP182" s="21" t="e">
        <f>VLOOKUP(H182,#REF!,7,0)</f>
        <v>#REF!</v>
      </c>
      <c r="AQ182" s="9" t="e">
        <f>VLOOKUP(H182,#REF!,9,0)</f>
        <v>#REF!</v>
      </c>
      <c r="AR182" s="9" t="e">
        <f>VLOOKUP(H182,#REF!,15,0)</f>
        <v>#REF!</v>
      </c>
      <c r="AS182" s="9" t="e">
        <f>VLOOKUP(H182,#REF!,16,0)</f>
        <v>#REF!</v>
      </c>
      <c r="AT182" s="9" t="e">
        <f>VLOOKUP(H182,#REF!,17,0)</f>
        <v>#REF!</v>
      </c>
      <c r="AU182" s="9" t="e">
        <f>VLOOKUP(H182,#REF!,18,0)</f>
        <v>#REF!</v>
      </c>
      <c r="AV182" s="9" t="e">
        <f>VLOOKUP(H182,#REF!,19,0)</f>
        <v>#REF!</v>
      </c>
      <c r="AW182" s="9" t="e">
        <f>VLOOKUP(H182,#REF!,20,0)</f>
        <v>#REF!</v>
      </c>
      <c r="AX182" s="9" t="e">
        <f>VLOOKUP(H182,#REF!,22,0)</f>
        <v>#REF!</v>
      </c>
      <c r="AY182" s="9" t="e">
        <f>VLOOKUP(H182,#REF!,23,0)</f>
        <v>#REF!</v>
      </c>
      <c r="AZ182" s="9" t="e">
        <f>VLOOKUP(H182,#REF!,24,0)</f>
        <v>#REF!</v>
      </c>
      <c r="BA182" s="9" t="e">
        <f>VLOOKUP(H182,#REF!,25,0)</f>
        <v>#REF!</v>
      </c>
      <c r="BB182" s="9" t="e">
        <f>VLOOKUP(H182,#REF!,26,0)</f>
        <v>#REF!</v>
      </c>
      <c r="BC182" s="9" t="e">
        <f>VLOOKUP(H182,#REF!,27,0)</f>
        <v>#REF!</v>
      </c>
      <c r="BD182" s="9" t="e">
        <f>VLOOKUP(H182,#REF!,29,0)</f>
        <v>#REF!</v>
      </c>
      <c r="BE182" s="9" t="e">
        <f>VLOOKUP(H182,#REF!,30,0)</f>
        <v>#REF!</v>
      </c>
      <c r="BF182" s="9" t="e">
        <f>VLOOKUP(H182,#REF!,31,0)</f>
        <v>#REF!</v>
      </c>
      <c r="BG182" s="9" t="e">
        <f>VLOOKUP(H182,#REF!,32,0)</f>
        <v>#REF!</v>
      </c>
      <c r="BH182" s="9" t="e">
        <f>VLOOKUP(H182,#REF!,33,0)</f>
        <v>#REF!</v>
      </c>
      <c r="BI182" s="9" t="e">
        <f>VLOOKUP(H182,#REF!,34,0)</f>
        <v>#REF!</v>
      </c>
      <c r="BJ182" s="9" t="e">
        <f>VLOOKUP(H182,#REF!,36,0)</f>
        <v>#REF!</v>
      </c>
      <c r="BK182" s="9" t="e">
        <f>VLOOKUP(H182,#REF!,37,0)</f>
        <v>#REF!</v>
      </c>
      <c r="BL182" s="22" t="e">
        <f>VLOOKUP(H182,#REF!,44,0)</f>
        <v>#REF!</v>
      </c>
      <c r="BM182" s="22" t="e">
        <f>VLOOKUP(H182,#REF!,45,0)</f>
        <v>#REF!</v>
      </c>
      <c r="BN182" s="22" t="e">
        <f>VLOOKUP(H182,#REF!,46,0)</f>
        <v>#REF!</v>
      </c>
      <c r="BO182" s="22" t="e">
        <f>VLOOKUP(H182,#REF!,47,0)</f>
        <v>#REF!</v>
      </c>
      <c r="BP182" s="22" t="e">
        <f>VLOOKUP(H182,#REF!,48,0)</f>
        <v>#REF!</v>
      </c>
      <c r="BQ182" s="9"/>
      <c r="BR182" s="9"/>
      <c r="BS182" s="9"/>
    </row>
    <row r="183" spans="1:71" ht="14.5" x14ac:dyDescent="0.35">
      <c r="A183" s="16" t="s">
        <v>10556</v>
      </c>
      <c r="B183" s="16" t="s">
        <v>10556</v>
      </c>
      <c r="C183" s="16" t="s">
        <v>10557</v>
      </c>
      <c r="D183" s="7" t="s">
        <v>1921</v>
      </c>
      <c r="E183" s="4" t="s">
        <v>150</v>
      </c>
      <c r="F183" s="4">
        <v>301788</v>
      </c>
      <c r="G183" s="4" t="s">
        <v>1590</v>
      </c>
      <c r="H183" s="53">
        <v>301788</v>
      </c>
      <c r="I183" s="4" t="s">
        <v>1590</v>
      </c>
      <c r="J183" s="7">
        <v>23</v>
      </c>
      <c r="K183" s="4" t="s">
        <v>113</v>
      </c>
      <c r="L183" s="4">
        <v>2</v>
      </c>
      <c r="M183" s="4" t="s">
        <v>1322</v>
      </c>
      <c r="N183" s="4">
        <v>2</v>
      </c>
      <c r="O183" s="4" t="s">
        <v>1591</v>
      </c>
      <c r="P183" s="26" t="s">
        <v>9757</v>
      </c>
      <c r="Q183" s="8" t="s">
        <v>10474</v>
      </c>
      <c r="R183" s="9" t="s">
        <v>10474</v>
      </c>
      <c r="S183" s="17"/>
      <c r="T183" s="17" t="s">
        <v>10474</v>
      </c>
      <c r="U183" s="9"/>
      <c r="V183" s="18"/>
      <c r="W183" s="18">
        <f>IFERROR(VLOOKUP(H183,'IT PEI'!$X$2:$X$5647,1,0),"...")</f>
        <v>301788</v>
      </c>
      <c r="X183" s="19" t="str">
        <f>_xlfn.XLOOKUP(H183,'IT PEI'!X$2:X$5647,'IT PEI'!E$2:E$5647,"...",2,-1)</f>
        <v>2026-2030</v>
      </c>
      <c r="Y183" s="19" t="str">
        <f>_xlfn.XLOOKUP(H183,'IT PEI'!X$2:X$5647,'IT PEI'!G$2:G$5647,"...",2,-1)</f>
        <v>FORMULADO</v>
      </c>
      <c r="Z183" s="19" t="str">
        <f>_xlfn.XLOOKUP(H183,'IT PEI'!X$2:X$5647,'IT PEI'!F$2:F$5647,"...",2,-1)</f>
        <v>SI</v>
      </c>
      <c r="AA183" s="19" t="str">
        <f>_xlfn.XLOOKUP(H183,'IT PEI'!X$2:X$5647,'IT PEI'!H$2:H$5647,"...",2,-1)</f>
        <v>EMITIDO</v>
      </c>
      <c r="AB183" s="19" t="str">
        <f>_xlfn.XLOOKUP(H183,'IT PEI'!X$2:X$5647,'IT PEI'!O$2:O$5647,"...",2,-1)</f>
        <v>2025-004977</v>
      </c>
      <c r="AC183" s="20">
        <f>_xlfn.XLOOKUP(H183,'IT PEI'!X$2:X$5647,'IT PEI'!P$2:P$5647,"...",2,-1)</f>
        <v>45994</v>
      </c>
      <c r="AD183" s="19" t="str">
        <f>_xlfn.XLOOKUP(H183,'IT PEI'!X$2:X$5647,'IT PEI'!Q$2:Q$5647,"...",2,-1)</f>
        <v>000601-2025-CEPLAN-DNCPPEI</v>
      </c>
      <c r="AE183" s="19" t="str">
        <f t="shared" si="14"/>
        <v>SI</v>
      </c>
      <c r="AF183" s="18">
        <f t="shared" si="16"/>
        <v>1</v>
      </c>
      <c r="AG183" s="18">
        <f t="shared" si="15"/>
        <v>0</v>
      </c>
      <c r="AH183" s="18">
        <f t="shared" si="17"/>
        <v>0</v>
      </c>
      <c r="AI183" s="19" t="s">
        <v>10475</v>
      </c>
      <c r="AJ183" s="13" t="s">
        <v>10480</v>
      </c>
      <c r="AK183" s="19" t="s">
        <v>10481</v>
      </c>
      <c r="AL183" s="19" t="str">
        <f>IFERROR(VLOOKUP(tbl_ues[[#This Row],[Id_UE]],'[1]Directorio v.02'!$H$3:$U$3089,11,FALSE),"")</f>
        <v>Hectorpacompia Esteba</v>
      </c>
      <c r="AM183" s="19">
        <f>IFERROR(VLOOKUP(tbl_ues[[#This Row],[Id_UE]],'[1]Directorio v.02'!$H$3:$U$3089,12,FALSE),"")</f>
        <v>0</v>
      </c>
      <c r="AN183" s="52">
        <f>IFERROR(VLOOKUP(tbl_ues[[#This Row],[Id_UE]],'[1]Directorio v.02'!$H$3:$U$3089,13,FALSE),"")</f>
        <v>955567793</v>
      </c>
      <c r="AO183" s="19" t="str">
        <f>IFERROR(VLOOKUP(tbl_ues[[#This Row],[Id_UE]],'[1]Directorio v.02'!$H$3:$U$3089,14,FALSE),"")</f>
        <v>hectorpe2011@gmail.com</v>
      </c>
      <c r="AP183" s="21" t="e">
        <f>VLOOKUP(H183,#REF!,7,0)</f>
        <v>#REF!</v>
      </c>
      <c r="AQ183" s="9" t="e">
        <f>VLOOKUP(H183,#REF!,9,0)</f>
        <v>#REF!</v>
      </c>
      <c r="AR183" s="9" t="e">
        <f>VLOOKUP(H183,#REF!,15,0)</f>
        <v>#REF!</v>
      </c>
      <c r="AS183" s="9" t="e">
        <f>VLOOKUP(H183,#REF!,16,0)</f>
        <v>#REF!</v>
      </c>
      <c r="AT183" s="9" t="e">
        <f>VLOOKUP(H183,#REF!,17,0)</f>
        <v>#REF!</v>
      </c>
      <c r="AU183" s="9" t="e">
        <f>VLOOKUP(H183,#REF!,18,0)</f>
        <v>#REF!</v>
      </c>
      <c r="AV183" s="9" t="e">
        <f>VLOOKUP(H183,#REF!,19,0)</f>
        <v>#REF!</v>
      </c>
      <c r="AW183" s="9" t="e">
        <f>VLOOKUP(H183,#REF!,20,0)</f>
        <v>#REF!</v>
      </c>
      <c r="AX183" s="9" t="e">
        <f>VLOOKUP(H183,#REF!,22,0)</f>
        <v>#REF!</v>
      </c>
      <c r="AY183" s="9" t="e">
        <f>VLOOKUP(H183,#REF!,23,0)</f>
        <v>#REF!</v>
      </c>
      <c r="AZ183" s="9" t="e">
        <f>VLOOKUP(H183,#REF!,24,0)</f>
        <v>#REF!</v>
      </c>
      <c r="BA183" s="9" t="e">
        <f>VLOOKUP(H183,#REF!,25,0)</f>
        <v>#REF!</v>
      </c>
      <c r="BB183" s="9" t="e">
        <f>VLOOKUP(H183,#REF!,26,0)</f>
        <v>#REF!</v>
      </c>
      <c r="BC183" s="9" t="e">
        <f>VLOOKUP(H183,#REF!,27,0)</f>
        <v>#REF!</v>
      </c>
      <c r="BD183" s="9" t="e">
        <f>VLOOKUP(H183,#REF!,29,0)</f>
        <v>#REF!</v>
      </c>
      <c r="BE183" s="9" t="e">
        <f>VLOOKUP(H183,#REF!,30,0)</f>
        <v>#REF!</v>
      </c>
      <c r="BF183" s="9" t="e">
        <f>VLOOKUP(H183,#REF!,31,0)</f>
        <v>#REF!</v>
      </c>
      <c r="BG183" s="9" t="e">
        <f>VLOOKUP(H183,#REF!,32,0)</f>
        <v>#REF!</v>
      </c>
      <c r="BH183" s="9" t="e">
        <f>VLOOKUP(H183,#REF!,33,0)</f>
        <v>#REF!</v>
      </c>
      <c r="BI183" s="9" t="e">
        <f>VLOOKUP(H183,#REF!,34,0)</f>
        <v>#REF!</v>
      </c>
      <c r="BJ183" s="9" t="e">
        <f>VLOOKUP(H183,#REF!,36,0)</f>
        <v>#REF!</v>
      </c>
      <c r="BK183" s="9" t="e">
        <f>VLOOKUP(H183,#REF!,37,0)</f>
        <v>#REF!</v>
      </c>
      <c r="BL183" s="22" t="e">
        <f>VLOOKUP(H183,#REF!,44,0)</f>
        <v>#REF!</v>
      </c>
      <c r="BM183" s="22" t="e">
        <f>VLOOKUP(H183,#REF!,45,0)</f>
        <v>#REF!</v>
      </c>
      <c r="BN183" s="22" t="e">
        <f>VLOOKUP(H183,#REF!,46,0)</f>
        <v>#REF!</v>
      </c>
      <c r="BO183" s="22" t="e">
        <f>VLOOKUP(H183,#REF!,47,0)</f>
        <v>#REF!</v>
      </c>
      <c r="BP183" s="22" t="e">
        <f>VLOOKUP(H183,#REF!,48,0)</f>
        <v>#REF!</v>
      </c>
      <c r="BQ183" s="9"/>
      <c r="BR183" s="9"/>
      <c r="BS183" s="9"/>
    </row>
    <row r="184" spans="1:71" ht="14.5" x14ac:dyDescent="0.35">
      <c r="A184" s="16" t="s">
        <v>10581</v>
      </c>
      <c r="B184" s="16" t="s">
        <v>10581</v>
      </c>
      <c r="C184" s="16" t="s">
        <v>10557</v>
      </c>
      <c r="D184" s="7" t="s">
        <v>1921</v>
      </c>
      <c r="E184" s="4" t="s">
        <v>150</v>
      </c>
      <c r="F184" s="4">
        <v>301787</v>
      </c>
      <c r="G184" s="4" t="s">
        <v>10343</v>
      </c>
      <c r="H184" s="53">
        <v>301787</v>
      </c>
      <c r="I184" s="4" t="s">
        <v>10343</v>
      </c>
      <c r="J184" s="7">
        <v>23</v>
      </c>
      <c r="K184" s="4" t="s">
        <v>113</v>
      </c>
      <c r="L184" s="4">
        <v>2</v>
      </c>
      <c r="M184" s="4" t="s">
        <v>1322</v>
      </c>
      <c r="N184" s="4">
        <v>1</v>
      </c>
      <c r="O184" s="4" t="s">
        <v>1322</v>
      </c>
      <c r="P184" s="26" t="s">
        <v>9757</v>
      </c>
      <c r="Q184" s="8" t="s">
        <v>10474</v>
      </c>
      <c r="R184" s="9" t="s">
        <v>10474</v>
      </c>
      <c r="S184" s="17"/>
      <c r="T184" s="17" t="s">
        <v>10474</v>
      </c>
      <c r="U184" s="9"/>
      <c r="V184" s="18"/>
      <c r="W184" s="18">
        <f>IFERROR(VLOOKUP(H184,'IT PEI'!$X$2:$X$5647,1,0),"...")</f>
        <v>301787</v>
      </c>
      <c r="X184" s="19" t="str">
        <f>_xlfn.XLOOKUP(H184,'IT PEI'!X$2:X$5647,'IT PEI'!E$2:E$5647,"...",2,-1)</f>
        <v>2026-2030</v>
      </c>
      <c r="Y184" s="19" t="str">
        <f>_xlfn.XLOOKUP(H184,'IT PEI'!X$2:X$5647,'IT PEI'!G$2:G$5647,"...",2,-1)</f>
        <v>FORMULADO</v>
      </c>
      <c r="Z184" s="19" t="str">
        <f>_xlfn.XLOOKUP(H184,'IT PEI'!X$2:X$5647,'IT PEI'!F$2:F$5647,"...",2,-1)</f>
        <v>SI</v>
      </c>
      <c r="AA184" s="19" t="str">
        <f>_xlfn.XLOOKUP(H184,'IT PEI'!X$2:X$5647,'IT PEI'!H$2:H$5647,"...",2,-1)</f>
        <v>EMITIDO</v>
      </c>
      <c r="AB184" s="19" t="str">
        <f>_xlfn.XLOOKUP(H184,'IT PEI'!X$2:X$5647,'IT PEI'!O$2:O$5647,"...",2,-1)</f>
        <v>2026-0001970</v>
      </c>
      <c r="AC184" s="20">
        <f>_xlfn.XLOOKUP(H184,'IT PEI'!X$2:X$5647,'IT PEI'!P$2:P$5647,"...",2,-1)</f>
        <v>46174</v>
      </c>
      <c r="AD184" s="19" t="str">
        <f>_xlfn.XLOOKUP(H184,'IT PEI'!X$2:X$5647,'IT PEI'!Q$2:Q$5647,"...",2,-1)</f>
        <v>0000370-2026-CEPLAN-DNCPPEI</v>
      </c>
      <c r="AE184" s="19" t="str">
        <f t="shared" si="14"/>
        <v>SI</v>
      </c>
      <c r="AF184" s="18">
        <f t="shared" si="16"/>
        <v>1</v>
      </c>
      <c r="AG184" s="18">
        <f t="shared" si="15"/>
        <v>0</v>
      </c>
      <c r="AH184" s="18">
        <f t="shared" si="17"/>
        <v>0</v>
      </c>
      <c r="AI184" s="19" t="s">
        <v>10475</v>
      </c>
      <c r="AJ184" s="13" t="s">
        <v>10480</v>
      </c>
      <c r="AK184" s="19" t="s">
        <v>10481</v>
      </c>
      <c r="AL184" s="19" t="str">
        <f>IFERROR(VLOOKUP(tbl_ues[[#This Row],[Id_UE]],'[1]Directorio v.02'!$H$3:$U$3089,11,FALSE),"")</f>
        <v>Francisco Emilio Coaquera Escobar</v>
      </c>
      <c r="AM184" s="19">
        <f>IFERROR(VLOOKUP(tbl_ues[[#This Row],[Id_UE]],'[1]Directorio v.02'!$H$3:$U$3089,12,FALSE),"")</f>
        <v>0</v>
      </c>
      <c r="AN184" s="52">
        <f>IFERROR(VLOOKUP(tbl_ues[[#This Row],[Id_UE]],'[1]Directorio v.02'!$H$3:$U$3089,13,FALSE),"")</f>
        <v>950738769</v>
      </c>
      <c r="AO184" s="19" t="str">
        <f>IFERROR(VLOOKUP(tbl_ues[[#This Row],[Id_UE]],'[1]Directorio v.02'!$H$3:$U$3089,14,FALSE),"")</f>
        <v>facetacna@hotmail.com</v>
      </c>
      <c r="AP184" s="21" t="e">
        <f>VLOOKUP(H184,#REF!,7,0)</f>
        <v>#REF!</v>
      </c>
      <c r="AQ184" s="9" t="e">
        <f>VLOOKUP(H184,#REF!,9,0)</f>
        <v>#REF!</v>
      </c>
      <c r="AR184" s="9" t="e">
        <f>VLOOKUP(H184,#REF!,15,0)</f>
        <v>#REF!</v>
      </c>
      <c r="AS184" s="9" t="e">
        <f>VLOOKUP(H184,#REF!,16,0)</f>
        <v>#REF!</v>
      </c>
      <c r="AT184" s="9" t="e">
        <f>VLOOKUP(H184,#REF!,17,0)</f>
        <v>#REF!</v>
      </c>
      <c r="AU184" s="9" t="e">
        <f>VLOOKUP(H184,#REF!,18,0)</f>
        <v>#REF!</v>
      </c>
      <c r="AV184" s="9" t="e">
        <f>VLOOKUP(H184,#REF!,19,0)</f>
        <v>#REF!</v>
      </c>
      <c r="AW184" s="9" t="e">
        <f>VLOOKUP(H184,#REF!,20,0)</f>
        <v>#REF!</v>
      </c>
      <c r="AX184" s="9" t="e">
        <f>VLOOKUP(H184,#REF!,22,0)</f>
        <v>#REF!</v>
      </c>
      <c r="AY184" s="9" t="e">
        <f>VLOOKUP(H184,#REF!,23,0)</f>
        <v>#REF!</v>
      </c>
      <c r="AZ184" s="9" t="e">
        <f>VLOOKUP(H184,#REF!,24,0)</f>
        <v>#REF!</v>
      </c>
      <c r="BA184" s="9" t="e">
        <f>VLOOKUP(H184,#REF!,25,0)</f>
        <v>#REF!</v>
      </c>
      <c r="BB184" s="9" t="e">
        <f>VLOOKUP(H184,#REF!,26,0)</f>
        <v>#REF!</v>
      </c>
      <c r="BC184" s="9" t="e">
        <f>VLOOKUP(H184,#REF!,27,0)</f>
        <v>#REF!</v>
      </c>
      <c r="BD184" s="9" t="e">
        <f>VLOOKUP(H184,#REF!,29,0)</f>
        <v>#REF!</v>
      </c>
      <c r="BE184" s="9" t="e">
        <f>VLOOKUP(H184,#REF!,30,0)</f>
        <v>#REF!</v>
      </c>
      <c r="BF184" s="9" t="e">
        <f>VLOOKUP(H184,#REF!,31,0)</f>
        <v>#REF!</v>
      </c>
      <c r="BG184" s="9" t="e">
        <f>VLOOKUP(H184,#REF!,32,0)</f>
        <v>#REF!</v>
      </c>
      <c r="BH184" s="9" t="e">
        <f>VLOOKUP(H184,#REF!,33,0)</f>
        <v>#REF!</v>
      </c>
      <c r="BI184" s="9" t="e">
        <f>VLOOKUP(H184,#REF!,34,0)</f>
        <v>#REF!</v>
      </c>
      <c r="BJ184" s="9" t="e">
        <f>VLOOKUP(H184,#REF!,36,0)</f>
        <v>#REF!</v>
      </c>
      <c r="BK184" s="9" t="e">
        <f>VLOOKUP(H184,#REF!,37,0)</f>
        <v>#REF!</v>
      </c>
      <c r="BL184" s="22" t="e">
        <f>VLOOKUP(H184,#REF!,44,0)</f>
        <v>#REF!</v>
      </c>
      <c r="BM184" s="22" t="e">
        <f>VLOOKUP(H184,#REF!,45,0)</f>
        <v>#REF!</v>
      </c>
      <c r="BN184" s="22" t="e">
        <f>VLOOKUP(H184,#REF!,46,0)</f>
        <v>#REF!</v>
      </c>
      <c r="BO184" s="22" t="e">
        <f>VLOOKUP(H184,#REF!,47,0)</f>
        <v>#REF!</v>
      </c>
      <c r="BP184" s="22" t="e">
        <f>VLOOKUP(H184,#REF!,48,0)</f>
        <v>#REF!</v>
      </c>
      <c r="BQ184" s="9"/>
      <c r="BR184" s="9"/>
      <c r="BS184" s="9"/>
    </row>
    <row r="185" spans="1:71" ht="14.5" x14ac:dyDescent="0.35">
      <c r="A185" s="16" t="s">
        <v>10556</v>
      </c>
      <c r="B185" s="16" t="s">
        <v>10556</v>
      </c>
      <c r="C185" s="16" t="s">
        <v>10557</v>
      </c>
      <c r="D185" s="7" t="s">
        <v>1921</v>
      </c>
      <c r="E185" s="4" t="s">
        <v>150</v>
      </c>
      <c r="F185" s="4">
        <v>301786</v>
      </c>
      <c r="G185" s="4" t="s">
        <v>9807</v>
      </c>
      <c r="H185" s="53">
        <v>301786</v>
      </c>
      <c r="I185" s="4" t="s">
        <v>9807</v>
      </c>
      <c r="J185" s="7">
        <v>23</v>
      </c>
      <c r="K185" s="4" t="s">
        <v>113</v>
      </c>
      <c r="L185" s="4">
        <v>1</v>
      </c>
      <c r="M185" s="4" t="s">
        <v>113</v>
      </c>
      <c r="N185" s="4">
        <v>9</v>
      </c>
      <c r="O185" s="4" t="s">
        <v>9808</v>
      </c>
      <c r="P185" s="26" t="s">
        <v>9757</v>
      </c>
      <c r="Q185" s="8" t="s">
        <v>10474</v>
      </c>
      <c r="R185" s="9" t="s">
        <v>10474</v>
      </c>
      <c r="S185" s="17"/>
      <c r="T185" s="17" t="s">
        <v>10474</v>
      </c>
      <c r="U185" s="9"/>
      <c r="V185" s="18"/>
      <c r="W185" s="18">
        <f>IFERROR(VLOOKUP(H185,'IT PEI'!$X$2:$X$5647,1,0),"...")</f>
        <v>301786</v>
      </c>
      <c r="X185" s="19" t="str">
        <f>_xlfn.XLOOKUP(H185,'IT PEI'!X$2:X$5647,'IT PEI'!E$2:E$5647,"...",2,-1)</f>
        <v>2026-2030</v>
      </c>
      <c r="Y185" s="19" t="str">
        <f>_xlfn.XLOOKUP(H185,'IT PEI'!X$2:X$5647,'IT PEI'!G$2:G$5647,"...",2,-1)</f>
        <v>FORMULADO</v>
      </c>
      <c r="Z185" s="19" t="str">
        <f>_xlfn.XLOOKUP(H185,'IT PEI'!X$2:X$5647,'IT PEI'!F$2:F$5647,"...",2,-1)</f>
        <v>SI</v>
      </c>
      <c r="AA185" s="19" t="str">
        <f>_xlfn.XLOOKUP(H185,'IT PEI'!X$2:X$5647,'IT PEI'!H$2:H$5647,"...",2,-1)</f>
        <v>EMITIDO</v>
      </c>
      <c r="AB185" s="19" t="str">
        <f>_xlfn.XLOOKUP(H185,'IT PEI'!X$2:X$5647,'IT PEI'!O$2:O$5647,"...",2,-1)</f>
        <v>2026-0000063</v>
      </c>
      <c r="AC185" s="20">
        <f>_xlfn.XLOOKUP(H185,'IT PEI'!X$2:X$5647,'IT PEI'!P$2:P$5647,"...",2,-1)</f>
        <v>46062</v>
      </c>
      <c r="AD185" s="19" t="str">
        <f>_xlfn.XLOOKUP(H185,'IT PEI'!X$2:X$5647,'IT PEI'!Q$2:Q$5647,"...",2,-1)</f>
        <v>000089-2026-CEPLAN-DNCPPEI</v>
      </c>
      <c r="AE185" s="19" t="str">
        <f t="shared" si="14"/>
        <v>SI</v>
      </c>
      <c r="AF185" s="18">
        <f t="shared" si="16"/>
        <v>1</v>
      </c>
      <c r="AG185" s="18">
        <f t="shared" si="15"/>
        <v>0</v>
      </c>
      <c r="AH185" s="18">
        <f t="shared" si="17"/>
        <v>0</v>
      </c>
      <c r="AI185" s="19" t="s">
        <v>10475</v>
      </c>
      <c r="AJ185" s="13" t="s">
        <v>10480</v>
      </c>
      <c r="AK185" s="19" t="s">
        <v>10481</v>
      </c>
      <c r="AL185" s="19" t="str">
        <f>IFERROR(VLOOKUP(tbl_ues[[#This Row],[Id_UE]],'[1]Directorio v.02'!$H$3:$U$3089,11,FALSE),"")</f>
        <v>Milber Emiliano Oroche Gutierrez</v>
      </c>
      <c r="AM185" s="19">
        <f>IFERROR(VLOOKUP(tbl_ues[[#This Row],[Id_UE]],'[1]Directorio v.02'!$H$3:$U$3089,12,FALSE),"")</f>
        <v>0</v>
      </c>
      <c r="AN185" s="52">
        <f>IFERROR(VLOOKUP(tbl_ues[[#This Row],[Id_UE]],'[1]Directorio v.02'!$H$3:$U$3089,13,FALSE),"")</f>
        <v>996704807</v>
      </c>
      <c r="AO185" s="19" t="str">
        <f>IFERROR(VLOOKUP(tbl_ues[[#This Row],[Id_UE]],'[1]Directorio v.02'!$H$3:$U$3089,14,FALSE),"")</f>
        <v>morochegutierrez@gmail.com</v>
      </c>
      <c r="AP185" s="21" t="e">
        <f>VLOOKUP(H185,#REF!,7,0)</f>
        <v>#REF!</v>
      </c>
      <c r="AQ185" s="9" t="e">
        <f>VLOOKUP(H185,#REF!,9,0)</f>
        <v>#REF!</v>
      </c>
      <c r="AR185" s="9" t="e">
        <f>VLOOKUP(H185,#REF!,15,0)</f>
        <v>#REF!</v>
      </c>
      <c r="AS185" s="9" t="e">
        <f>VLOOKUP(H185,#REF!,16,0)</f>
        <v>#REF!</v>
      </c>
      <c r="AT185" s="9" t="e">
        <f>VLOOKUP(H185,#REF!,17,0)</f>
        <v>#REF!</v>
      </c>
      <c r="AU185" s="9" t="e">
        <f>VLOOKUP(H185,#REF!,18,0)</f>
        <v>#REF!</v>
      </c>
      <c r="AV185" s="9" t="e">
        <f>VLOOKUP(H185,#REF!,19,0)</f>
        <v>#REF!</v>
      </c>
      <c r="AW185" s="9" t="e">
        <f>VLOOKUP(H185,#REF!,20,0)</f>
        <v>#REF!</v>
      </c>
      <c r="AX185" s="9" t="e">
        <f>VLOOKUP(H185,#REF!,22,0)</f>
        <v>#REF!</v>
      </c>
      <c r="AY185" s="9" t="e">
        <f>VLOOKUP(H185,#REF!,23,0)</f>
        <v>#REF!</v>
      </c>
      <c r="AZ185" s="9" t="e">
        <f>VLOOKUP(H185,#REF!,24,0)</f>
        <v>#REF!</v>
      </c>
      <c r="BA185" s="9" t="e">
        <f>VLOOKUP(H185,#REF!,25,0)</f>
        <v>#REF!</v>
      </c>
      <c r="BB185" s="9" t="e">
        <f>VLOOKUP(H185,#REF!,26,0)</f>
        <v>#REF!</v>
      </c>
      <c r="BC185" s="9" t="e">
        <f>VLOOKUP(H185,#REF!,27,0)</f>
        <v>#REF!</v>
      </c>
      <c r="BD185" s="9" t="e">
        <f>VLOOKUP(H185,#REF!,29,0)</f>
        <v>#REF!</v>
      </c>
      <c r="BE185" s="9" t="e">
        <f>VLOOKUP(H185,#REF!,30,0)</f>
        <v>#REF!</v>
      </c>
      <c r="BF185" s="9" t="e">
        <f>VLOOKUP(H185,#REF!,31,0)</f>
        <v>#REF!</v>
      </c>
      <c r="BG185" s="9" t="e">
        <f>VLOOKUP(H185,#REF!,32,0)</f>
        <v>#REF!</v>
      </c>
      <c r="BH185" s="9" t="e">
        <f>VLOOKUP(H185,#REF!,33,0)</f>
        <v>#REF!</v>
      </c>
      <c r="BI185" s="9" t="e">
        <f>VLOOKUP(H185,#REF!,34,0)</f>
        <v>#REF!</v>
      </c>
      <c r="BJ185" s="9" t="e">
        <f>VLOOKUP(H185,#REF!,36,0)</f>
        <v>#REF!</v>
      </c>
      <c r="BK185" s="9" t="e">
        <f>VLOOKUP(H185,#REF!,37,0)</f>
        <v>#REF!</v>
      </c>
      <c r="BL185" s="22" t="e">
        <f>VLOOKUP(H185,#REF!,44,0)</f>
        <v>#REF!</v>
      </c>
      <c r="BM185" s="22" t="e">
        <f>VLOOKUP(H185,#REF!,45,0)</f>
        <v>#REF!</v>
      </c>
      <c r="BN185" s="22" t="e">
        <f>VLOOKUP(H185,#REF!,46,0)</f>
        <v>#REF!</v>
      </c>
      <c r="BO185" s="22" t="e">
        <f>VLOOKUP(H185,#REF!,47,0)</f>
        <v>#REF!</v>
      </c>
      <c r="BP185" s="22" t="e">
        <f>VLOOKUP(H185,#REF!,48,0)</f>
        <v>#REF!</v>
      </c>
      <c r="BQ185" s="9"/>
      <c r="BR185" s="9"/>
      <c r="BS185" s="9"/>
    </row>
    <row r="186" spans="1:71" ht="14.5" x14ac:dyDescent="0.35">
      <c r="A186" s="16" t="s">
        <v>10556</v>
      </c>
      <c r="B186" s="16" t="s">
        <v>10556</v>
      </c>
      <c r="C186" s="16" t="s">
        <v>10557</v>
      </c>
      <c r="D186" s="7" t="s">
        <v>1921</v>
      </c>
      <c r="E186" s="4" t="s">
        <v>150</v>
      </c>
      <c r="F186" s="4">
        <v>301785</v>
      </c>
      <c r="G186" s="4" t="s">
        <v>5056</v>
      </c>
      <c r="H186" s="53">
        <v>301785</v>
      </c>
      <c r="I186" s="4" t="s">
        <v>5056</v>
      </c>
      <c r="J186" s="7">
        <v>23</v>
      </c>
      <c r="K186" s="4" t="s">
        <v>113</v>
      </c>
      <c r="L186" s="4">
        <v>1</v>
      </c>
      <c r="M186" s="4" t="s">
        <v>113</v>
      </c>
      <c r="N186" s="4">
        <v>8</v>
      </c>
      <c r="O186" s="4" t="s">
        <v>5057</v>
      </c>
      <c r="P186" s="26" t="s">
        <v>10558</v>
      </c>
      <c r="Q186" s="8" t="s">
        <v>10474</v>
      </c>
      <c r="R186" s="9" t="s">
        <v>10474</v>
      </c>
      <c r="S186" s="17"/>
      <c r="T186" s="17" t="s">
        <v>10474</v>
      </c>
      <c r="U186" s="9"/>
      <c r="V186" s="18"/>
      <c r="W186" s="18">
        <f>IFERROR(VLOOKUP(H186,'IT PEI'!$X$2:$X$5647,1,0),"...")</f>
        <v>301785</v>
      </c>
      <c r="X186" s="19" t="str">
        <f>_xlfn.XLOOKUP(H186,'IT PEI'!X$2:X$5647,'IT PEI'!E$2:E$5647,"...",2,-1)</f>
        <v>2024-2028</v>
      </c>
      <c r="Y186" s="19" t="str">
        <f>_xlfn.XLOOKUP(H186,'IT PEI'!X$2:X$5647,'IT PEI'!G$2:G$5647,"...",2,-1)</f>
        <v>FORMULADO</v>
      </c>
      <c r="Z186" s="19" t="str">
        <f>_xlfn.XLOOKUP(H186,'IT PEI'!X$2:X$5647,'IT PEI'!F$2:F$5647,"...",2,-1)</f>
        <v>NO</v>
      </c>
      <c r="AA186" s="19" t="str">
        <f>_xlfn.XLOOKUP(H186,'IT PEI'!X$2:X$5647,'IT PEI'!H$2:H$5647,"...",2,-1)</f>
        <v>EMITIDO</v>
      </c>
      <c r="AB186" s="19" t="str">
        <f>_xlfn.XLOOKUP(H186,'IT PEI'!X$2:X$5647,'IT PEI'!O$2:O$5647,"...",2,-1)</f>
        <v>2024-000579</v>
      </c>
      <c r="AC186" s="20">
        <f>_xlfn.XLOOKUP(H186,'IT PEI'!X$2:X$5647,'IT PEI'!P$2:P$5647,"...",2,-1)</f>
        <v>45362</v>
      </c>
      <c r="AD186" s="19" t="str">
        <f>_xlfn.XLOOKUP(H186,'IT PEI'!X$2:X$5647,'IT PEI'!Q$2:Q$5647,"...",2,-1)</f>
        <v xml:space="preserve">000058-2024-CEPLAN-DNCPPEI </v>
      </c>
      <c r="AE186" s="19" t="str">
        <f t="shared" si="14"/>
        <v>No</v>
      </c>
      <c r="AF186" s="18">
        <f t="shared" si="16"/>
        <v>0</v>
      </c>
      <c r="AG186" s="18">
        <f t="shared" si="15"/>
        <v>1</v>
      </c>
      <c r="AH186" s="18">
        <f t="shared" si="17"/>
        <v>0</v>
      </c>
      <c r="AI186" s="19" t="s">
        <v>10475</v>
      </c>
      <c r="AJ186" s="13" t="s">
        <v>10480</v>
      </c>
      <c r="AK186" s="19" t="s">
        <v>10481</v>
      </c>
      <c r="AL186" s="19" t="str">
        <f>IFERROR(VLOOKUP(tbl_ues[[#This Row],[Id_UE]],'[1]Directorio v.02'!$H$3:$U$3089,11,FALSE),"")</f>
        <v>Hugo Quenaya Quispe</v>
      </c>
      <c r="AM186" s="19">
        <f>IFERROR(VLOOKUP(tbl_ues[[#This Row],[Id_UE]],'[1]Directorio v.02'!$H$3:$U$3089,12,FALSE),"")</f>
        <v>0</v>
      </c>
      <c r="AN186" s="52">
        <f>IFERROR(VLOOKUP(tbl_ues[[#This Row],[Id_UE]],'[1]Directorio v.02'!$H$3:$U$3089,13,FALSE),"")</f>
        <v>952888313</v>
      </c>
      <c r="AO186" s="19" t="str">
        <f>IFERROR(VLOOKUP(tbl_ues[[#This Row],[Id_UE]],'[1]Directorio v.02'!$H$3:$U$3089,14,FALSE),"")</f>
        <v>h_quenaya@hotmail.com</v>
      </c>
      <c r="AP186" s="21" t="e">
        <f>VLOOKUP(H186,#REF!,7,0)</f>
        <v>#REF!</v>
      </c>
      <c r="AQ186" s="9" t="e">
        <f>VLOOKUP(H186,#REF!,9,0)</f>
        <v>#REF!</v>
      </c>
      <c r="AR186" s="9" t="e">
        <f>VLOOKUP(H186,#REF!,15,0)</f>
        <v>#REF!</v>
      </c>
      <c r="AS186" s="9" t="e">
        <f>VLOOKUP(H186,#REF!,16,0)</f>
        <v>#REF!</v>
      </c>
      <c r="AT186" s="9" t="e">
        <f>VLOOKUP(H186,#REF!,17,0)</f>
        <v>#REF!</v>
      </c>
      <c r="AU186" s="9" t="e">
        <f>VLOOKUP(H186,#REF!,18,0)</f>
        <v>#REF!</v>
      </c>
      <c r="AV186" s="9" t="e">
        <f>VLOOKUP(H186,#REF!,19,0)</f>
        <v>#REF!</v>
      </c>
      <c r="AW186" s="9" t="e">
        <f>VLOOKUP(H186,#REF!,20,0)</f>
        <v>#REF!</v>
      </c>
      <c r="AX186" s="9" t="e">
        <f>VLOOKUP(H186,#REF!,22,0)</f>
        <v>#REF!</v>
      </c>
      <c r="AY186" s="9" t="e">
        <f>VLOOKUP(H186,#REF!,23,0)</f>
        <v>#REF!</v>
      </c>
      <c r="AZ186" s="9" t="e">
        <f>VLOOKUP(H186,#REF!,24,0)</f>
        <v>#REF!</v>
      </c>
      <c r="BA186" s="9" t="e">
        <f>VLOOKUP(H186,#REF!,25,0)</f>
        <v>#REF!</v>
      </c>
      <c r="BB186" s="9" t="e">
        <f>VLOOKUP(H186,#REF!,26,0)</f>
        <v>#REF!</v>
      </c>
      <c r="BC186" s="9" t="e">
        <f>VLOOKUP(H186,#REF!,27,0)</f>
        <v>#REF!</v>
      </c>
      <c r="BD186" s="9" t="e">
        <f>VLOOKUP(H186,#REF!,29,0)</f>
        <v>#REF!</v>
      </c>
      <c r="BE186" s="9" t="e">
        <f>VLOOKUP(H186,#REF!,30,0)</f>
        <v>#REF!</v>
      </c>
      <c r="BF186" s="9" t="e">
        <f>VLOOKUP(H186,#REF!,31,0)</f>
        <v>#REF!</v>
      </c>
      <c r="BG186" s="9" t="e">
        <f>VLOOKUP(H186,#REF!,32,0)</f>
        <v>#REF!</v>
      </c>
      <c r="BH186" s="9" t="e">
        <f>VLOOKUP(H186,#REF!,33,0)</f>
        <v>#REF!</v>
      </c>
      <c r="BI186" s="9" t="e">
        <f>VLOOKUP(H186,#REF!,34,0)</f>
        <v>#REF!</v>
      </c>
      <c r="BJ186" s="9" t="e">
        <f>VLOOKUP(H186,#REF!,36,0)</f>
        <v>#REF!</v>
      </c>
      <c r="BK186" s="9" t="e">
        <f>VLOOKUP(H186,#REF!,37,0)</f>
        <v>#REF!</v>
      </c>
      <c r="BL186" s="22" t="e">
        <f>VLOOKUP(H186,#REF!,44,0)</f>
        <v>#REF!</v>
      </c>
      <c r="BM186" s="22" t="e">
        <f>VLOOKUP(H186,#REF!,45,0)</f>
        <v>#REF!</v>
      </c>
      <c r="BN186" s="22" t="e">
        <f>VLOOKUP(H186,#REF!,46,0)</f>
        <v>#REF!</v>
      </c>
      <c r="BO186" s="22" t="e">
        <f>VLOOKUP(H186,#REF!,47,0)</f>
        <v>#REF!</v>
      </c>
      <c r="BP186" s="22" t="e">
        <f>VLOOKUP(H186,#REF!,48,0)</f>
        <v>#REF!</v>
      </c>
      <c r="BQ186" s="9"/>
      <c r="BR186" s="9"/>
      <c r="BS186" s="9"/>
    </row>
    <row r="187" spans="1:71" ht="14.5" x14ac:dyDescent="0.35">
      <c r="A187" s="16" t="s">
        <v>10556</v>
      </c>
      <c r="B187" s="16" t="s">
        <v>10556</v>
      </c>
      <c r="C187" s="16" t="s">
        <v>10557</v>
      </c>
      <c r="D187" s="7" t="s">
        <v>1921</v>
      </c>
      <c r="E187" s="4" t="s">
        <v>150</v>
      </c>
      <c r="F187" s="4">
        <v>301784</v>
      </c>
      <c r="G187" s="4" t="s">
        <v>3146</v>
      </c>
      <c r="H187" s="53">
        <v>301784</v>
      </c>
      <c r="I187" s="4" t="s">
        <v>3146</v>
      </c>
      <c r="J187" s="7">
        <v>23</v>
      </c>
      <c r="K187" s="4" t="s">
        <v>113</v>
      </c>
      <c r="L187" s="4">
        <v>1</v>
      </c>
      <c r="M187" s="4" t="s">
        <v>113</v>
      </c>
      <c r="N187" s="4">
        <v>7</v>
      </c>
      <c r="O187" s="4" t="s">
        <v>3147</v>
      </c>
      <c r="P187" s="26" t="s">
        <v>9874</v>
      </c>
      <c r="Q187" s="8" t="s">
        <v>10474</v>
      </c>
      <c r="R187" s="9" t="s">
        <v>10474</v>
      </c>
      <c r="S187" s="17"/>
      <c r="T187" s="17" t="s">
        <v>10474</v>
      </c>
      <c r="U187" s="9"/>
      <c r="V187" s="18" t="s">
        <v>10578</v>
      </c>
      <c r="W187" s="18">
        <f>IFERROR(VLOOKUP(H187,'IT PEI'!$X$2:$X$5647,1,0),"...")</f>
        <v>301784</v>
      </c>
      <c r="X187" s="19" t="str">
        <f>_xlfn.XLOOKUP(H187,'IT PEI'!X$2:X$5647,'IT PEI'!E$2:E$5647,"...",2,-1)</f>
        <v>2026-2030</v>
      </c>
      <c r="Y187" s="19" t="str">
        <f>_xlfn.XLOOKUP(H187,'IT PEI'!X$2:X$5647,'IT PEI'!G$2:G$5647,"...",2,-1)</f>
        <v>FORMULADO</v>
      </c>
      <c r="Z187" s="19" t="str">
        <f>_xlfn.XLOOKUP(H187,'IT PEI'!X$2:X$5647,'IT PEI'!F$2:F$5647,"...",2,-1)</f>
        <v>SI</v>
      </c>
      <c r="AA187" s="19" t="str">
        <f>_xlfn.XLOOKUP(H187,'IT PEI'!X$2:X$5647,'IT PEI'!H$2:H$5647,"...",2,-1)</f>
        <v>EMITIDO</v>
      </c>
      <c r="AB187" s="19" t="str">
        <f>_xlfn.XLOOKUP(H187,'IT PEI'!X$2:X$5647,'IT PEI'!O$2:O$5647,"...",2,-1)</f>
        <v>2026-0001546</v>
      </c>
      <c r="AC187" s="20">
        <f>_xlfn.XLOOKUP(H187,'IT PEI'!X$2:X$5647,'IT PEI'!P$2:P$5647,"...",2,-1)</f>
        <v>46132</v>
      </c>
      <c r="AD187" s="19" t="str">
        <f>_xlfn.XLOOKUP(H187,'IT PEI'!X$2:X$5647,'IT PEI'!Q$2:Q$5647,"...",2,-1)</f>
        <v>000289-2026-CEPLAN-DNCPPEI</v>
      </c>
      <c r="AE187" s="19" t="str">
        <f t="shared" si="14"/>
        <v>SI</v>
      </c>
      <c r="AF187" s="18">
        <f t="shared" si="16"/>
        <v>1</v>
      </c>
      <c r="AG187" s="18">
        <f t="shared" si="15"/>
        <v>0</v>
      </c>
      <c r="AH187" s="18">
        <f t="shared" si="17"/>
        <v>0</v>
      </c>
      <c r="AI187" s="19" t="s">
        <v>10475</v>
      </c>
      <c r="AJ187" s="13" t="s">
        <v>10480</v>
      </c>
      <c r="AK187" s="19" t="s">
        <v>10481</v>
      </c>
      <c r="AL187" s="19" t="str">
        <f>IFERROR(VLOOKUP(tbl_ues[[#This Row],[Id_UE]],'[1]Directorio v.02'!$H$3:$U$3089,11,FALSE),"")</f>
        <v>Carlos Gonzales Chura</v>
      </c>
      <c r="AM187" s="19">
        <f>IFERROR(VLOOKUP(tbl_ues[[#This Row],[Id_UE]],'[1]Directorio v.02'!$H$3:$U$3089,12,FALSE),"")</f>
        <v>0</v>
      </c>
      <c r="AN187" s="52">
        <f>IFERROR(VLOOKUP(tbl_ues[[#This Row],[Id_UE]],'[1]Directorio v.02'!$H$3:$U$3089,13,FALSE),"")</f>
        <v>942809060</v>
      </c>
      <c r="AO187" s="19" t="str">
        <f>IFERROR(VLOOKUP(tbl_ues[[#This Row],[Id_UE]],'[1]Directorio v.02'!$H$3:$U$3089,14,FALSE),"")</f>
        <v>carlo_mago@hotmail.com</v>
      </c>
      <c r="AP187" s="21" t="e">
        <f>VLOOKUP(H187,#REF!,7,0)</f>
        <v>#REF!</v>
      </c>
      <c r="AQ187" s="9" t="e">
        <f>VLOOKUP(H187,#REF!,9,0)</f>
        <v>#REF!</v>
      </c>
      <c r="AR187" s="9" t="e">
        <f>VLOOKUP(H187,#REF!,15,0)</f>
        <v>#REF!</v>
      </c>
      <c r="AS187" s="9" t="e">
        <f>VLOOKUP(H187,#REF!,16,0)</f>
        <v>#REF!</v>
      </c>
      <c r="AT187" s="9" t="e">
        <f>VLOOKUP(H187,#REF!,17,0)</f>
        <v>#REF!</v>
      </c>
      <c r="AU187" s="9" t="e">
        <f>VLOOKUP(H187,#REF!,18,0)</f>
        <v>#REF!</v>
      </c>
      <c r="AV187" s="9" t="e">
        <f>VLOOKUP(H187,#REF!,19,0)</f>
        <v>#REF!</v>
      </c>
      <c r="AW187" s="9" t="e">
        <f>VLOOKUP(H187,#REF!,20,0)</f>
        <v>#REF!</v>
      </c>
      <c r="AX187" s="9" t="e">
        <f>VLOOKUP(H187,#REF!,22,0)</f>
        <v>#REF!</v>
      </c>
      <c r="AY187" s="9" t="e">
        <f>VLOOKUP(H187,#REF!,23,0)</f>
        <v>#REF!</v>
      </c>
      <c r="AZ187" s="9" t="e">
        <f>VLOOKUP(H187,#REF!,24,0)</f>
        <v>#REF!</v>
      </c>
      <c r="BA187" s="9" t="e">
        <f>VLOOKUP(H187,#REF!,25,0)</f>
        <v>#REF!</v>
      </c>
      <c r="BB187" s="9" t="e">
        <f>VLOOKUP(H187,#REF!,26,0)</f>
        <v>#REF!</v>
      </c>
      <c r="BC187" s="9" t="e">
        <f>VLOOKUP(H187,#REF!,27,0)</f>
        <v>#REF!</v>
      </c>
      <c r="BD187" s="9" t="e">
        <f>VLOOKUP(H187,#REF!,29,0)</f>
        <v>#REF!</v>
      </c>
      <c r="BE187" s="9" t="e">
        <f>VLOOKUP(H187,#REF!,30,0)</f>
        <v>#REF!</v>
      </c>
      <c r="BF187" s="9" t="e">
        <f>VLOOKUP(H187,#REF!,31,0)</f>
        <v>#REF!</v>
      </c>
      <c r="BG187" s="9" t="e">
        <f>VLOOKUP(H187,#REF!,32,0)</f>
        <v>#REF!</v>
      </c>
      <c r="BH187" s="9" t="e">
        <f>VLOOKUP(H187,#REF!,33,0)</f>
        <v>#REF!</v>
      </c>
      <c r="BI187" s="9" t="e">
        <f>VLOOKUP(H187,#REF!,34,0)</f>
        <v>#REF!</v>
      </c>
      <c r="BJ187" s="9" t="e">
        <f>VLOOKUP(H187,#REF!,36,0)</f>
        <v>#REF!</v>
      </c>
      <c r="BK187" s="9" t="e">
        <f>VLOOKUP(H187,#REF!,37,0)</f>
        <v>#REF!</v>
      </c>
      <c r="BL187" s="22" t="e">
        <f>VLOOKUP(H187,#REF!,44,0)</f>
        <v>#REF!</v>
      </c>
      <c r="BM187" s="22" t="e">
        <f>VLOOKUP(H187,#REF!,45,0)</f>
        <v>#REF!</v>
      </c>
      <c r="BN187" s="22" t="e">
        <f>VLOOKUP(H187,#REF!,46,0)</f>
        <v>#REF!</v>
      </c>
      <c r="BO187" s="22" t="e">
        <f>VLOOKUP(H187,#REF!,47,0)</f>
        <v>#REF!</v>
      </c>
      <c r="BP187" s="22" t="e">
        <f>VLOOKUP(H187,#REF!,48,0)</f>
        <v>#REF!</v>
      </c>
      <c r="BQ187" s="9"/>
      <c r="BR187" s="9"/>
      <c r="BS187" s="9"/>
    </row>
    <row r="188" spans="1:71" ht="14.5" x14ac:dyDescent="0.35">
      <c r="A188" s="16" t="s">
        <v>10556</v>
      </c>
      <c r="B188" s="16" t="s">
        <v>10556</v>
      </c>
      <c r="C188" s="16" t="s">
        <v>10557</v>
      </c>
      <c r="D188" s="7" t="s">
        <v>1921</v>
      </c>
      <c r="E188" s="4" t="s">
        <v>150</v>
      </c>
      <c r="F188" s="4">
        <v>301783</v>
      </c>
      <c r="G188" s="4" t="s">
        <v>7247</v>
      </c>
      <c r="H188" s="53">
        <v>301783</v>
      </c>
      <c r="I188" s="4" t="s">
        <v>7247</v>
      </c>
      <c r="J188" s="7">
        <v>23</v>
      </c>
      <c r="K188" s="4" t="s">
        <v>113</v>
      </c>
      <c r="L188" s="4">
        <v>1</v>
      </c>
      <c r="M188" s="4" t="s">
        <v>113</v>
      </c>
      <c r="N188" s="4">
        <v>6</v>
      </c>
      <c r="O188" s="4" t="s">
        <v>7248</v>
      </c>
      <c r="P188" s="26" t="s">
        <v>9758</v>
      </c>
      <c r="Q188" s="8" t="s">
        <v>10474</v>
      </c>
      <c r="R188" s="9" t="s">
        <v>10474</v>
      </c>
      <c r="S188" s="17"/>
      <c r="T188" s="17" t="s">
        <v>10474</v>
      </c>
      <c r="U188" s="9"/>
      <c r="V188" s="18"/>
      <c r="W188" s="18">
        <f>IFERROR(VLOOKUP(H188,'IT PEI'!$X$2:$X$5647,1,0),"...")</f>
        <v>301783</v>
      </c>
      <c r="X188" s="19" t="str">
        <f>_xlfn.XLOOKUP(H188,'IT PEI'!X$2:X$5647,'IT PEI'!E$2:E$5647,"...",2,-1)</f>
        <v>2026-2030</v>
      </c>
      <c r="Y188" s="19" t="str">
        <f>_xlfn.XLOOKUP(H188,'IT PEI'!X$2:X$5647,'IT PEI'!G$2:G$5647,"...",2,-1)</f>
        <v>FORMULADO</v>
      </c>
      <c r="Z188" s="19" t="str">
        <f>_xlfn.XLOOKUP(H188,'IT PEI'!X$2:X$5647,'IT PEI'!F$2:F$5647,"...",2,-1)</f>
        <v>SI</v>
      </c>
      <c r="AA188" s="19" t="str">
        <f>_xlfn.XLOOKUP(H188,'IT PEI'!X$2:X$5647,'IT PEI'!H$2:H$5647,"...",2,-1)</f>
        <v>EN PROCESO</v>
      </c>
      <c r="AB188" s="19">
        <f>_xlfn.XLOOKUP(H188,'IT PEI'!X$2:X$5647,'IT PEI'!O$2:O$5647,"...",2,-1)</f>
        <v>0</v>
      </c>
      <c r="AC188" s="20">
        <f>_xlfn.XLOOKUP(H188,'IT PEI'!X$2:X$5647,'IT PEI'!P$2:P$5647,"...",2,-1)</f>
        <v>0</v>
      </c>
      <c r="AD188" s="19">
        <f>_xlfn.XLOOKUP(H188,'IT PEI'!X$2:X$5647,'IT PEI'!Q$2:Q$5647,"...",2,-1)</f>
        <v>0</v>
      </c>
      <c r="AE188" s="19" t="str">
        <f t="shared" si="14"/>
        <v>SI</v>
      </c>
      <c r="AF188" s="18">
        <f t="shared" si="16"/>
        <v>1</v>
      </c>
      <c r="AG188" s="18">
        <f t="shared" si="15"/>
        <v>0</v>
      </c>
      <c r="AH188" s="18">
        <f t="shared" si="17"/>
        <v>1</v>
      </c>
      <c r="AI188" s="19" t="s">
        <v>10475</v>
      </c>
      <c r="AJ188" s="13" t="s">
        <v>10480</v>
      </c>
      <c r="AK188" s="19" t="s">
        <v>10481</v>
      </c>
      <c r="AL188" s="19">
        <f>IFERROR(VLOOKUP(tbl_ues[[#This Row],[Id_UE]],'[1]Directorio v.02'!$H$3:$U$3089,11,FALSE),"")</f>
        <v>0</v>
      </c>
      <c r="AM188" s="19">
        <f>IFERROR(VLOOKUP(tbl_ues[[#This Row],[Id_UE]],'[1]Directorio v.02'!$H$3:$U$3089,12,FALSE),"")</f>
        <v>0</v>
      </c>
      <c r="AN188" s="52">
        <f>IFERROR(VLOOKUP(tbl_ues[[#This Row],[Id_UE]],'[1]Directorio v.02'!$H$3:$U$3089,13,FALSE),"")</f>
        <v>0</v>
      </c>
      <c r="AO188" s="19">
        <f>IFERROR(VLOOKUP(tbl_ues[[#This Row],[Id_UE]],'[1]Directorio v.02'!$H$3:$U$3089,14,FALSE),"")</f>
        <v>0</v>
      </c>
      <c r="AP188" s="21" t="e">
        <f>VLOOKUP(H188,#REF!,7,0)</f>
        <v>#REF!</v>
      </c>
      <c r="AQ188" s="9" t="e">
        <f>VLOOKUP(H188,#REF!,9,0)</f>
        <v>#REF!</v>
      </c>
      <c r="AR188" s="9" t="e">
        <f>VLOOKUP(H188,#REF!,15,0)</f>
        <v>#REF!</v>
      </c>
      <c r="AS188" s="9" t="e">
        <f>VLOOKUP(H188,#REF!,16,0)</f>
        <v>#REF!</v>
      </c>
      <c r="AT188" s="9" t="e">
        <f>VLOOKUP(H188,#REF!,17,0)</f>
        <v>#REF!</v>
      </c>
      <c r="AU188" s="9" t="e">
        <f>VLOOKUP(H188,#REF!,18,0)</f>
        <v>#REF!</v>
      </c>
      <c r="AV188" s="9" t="e">
        <f>VLOOKUP(H188,#REF!,19,0)</f>
        <v>#REF!</v>
      </c>
      <c r="AW188" s="9" t="e">
        <f>VLOOKUP(H188,#REF!,20,0)</f>
        <v>#REF!</v>
      </c>
      <c r="AX188" s="9" t="e">
        <f>VLOOKUP(H188,#REF!,22,0)</f>
        <v>#REF!</v>
      </c>
      <c r="AY188" s="9" t="e">
        <f>VLOOKUP(H188,#REF!,23,0)</f>
        <v>#REF!</v>
      </c>
      <c r="AZ188" s="9" t="e">
        <f>VLOOKUP(H188,#REF!,24,0)</f>
        <v>#REF!</v>
      </c>
      <c r="BA188" s="9" t="e">
        <f>VLOOKUP(H188,#REF!,25,0)</f>
        <v>#REF!</v>
      </c>
      <c r="BB188" s="9" t="e">
        <f>VLOOKUP(H188,#REF!,26,0)</f>
        <v>#REF!</v>
      </c>
      <c r="BC188" s="9" t="e">
        <f>VLOOKUP(H188,#REF!,27,0)</f>
        <v>#REF!</v>
      </c>
      <c r="BD188" s="9" t="e">
        <f>VLOOKUP(H188,#REF!,29,0)</f>
        <v>#REF!</v>
      </c>
      <c r="BE188" s="9" t="e">
        <f>VLOOKUP(H188,#REF!,30,0)</f>
        <v>#REF!</v>
      </c>
      <c r="BF188" s="9" t="e">
        <f>VLOOKUP(H188,#REF!,31,0)</f>
        <v>#REF!</v>
      </c>
      <c r="BG188" s="9" t="e">
        <f>VLOOKUP(H188,#REF!,32,0)</f>
        <v>#REF!</v>
      </c>
      <c r="BH188" s="9" t="e">
        <f>VLOOKUP(H188,#REF!,33,0)</f>
        <v>#REF!</v>
      </c>
      <c r="BI188" s="9" t="e">
        <f>VLOOKUP(H188,#REF!,34,0)</f>
        <v>#REF!</v>
      </c>
      <c r="BJ188" s="9" t="e">
        <f>VLOOKUP(H188,#REF!,36,0)</f>
        <v>#REF!</v>
      </c>
      <c r="BK188" s="9" t="e">
        <f>VLOOKUP(H188,#REF!,37,0)</f>
        <v>#REF!</v>
      </c>
      <c r="BL188" s="22" t="e">
        <f>VLOOKUP(H188,#REF!,44,0)</f>
        <v>#REF!</v>
      </c>
      <c r="BM188" s="22" t="e">
        <f>VLOOKUP(H188,#REF!,45,0)</f>
        <v>#REF!</v>
      </c>
      <c r="BN188" s="22" t="e">
        <f>VLOOKUP(H188,#REF!,46,0)</f>
        <v>#REF!</v>
      </c>
      <c r="BO188" s="22" t="e">
        <f>VLOOKUP(H188,#REF!,47,0)</f>
        <v>#REF!</v>
      </c>
      <c r="BP188" s="22" t="e">
        <f>VLOOKUP(H188,#REF!,48,0)</f>
        <v>#REF!</v>
      </c>
      <c r="BQ188" s="9"/>
      <c r="BR188" s="9"/>
      <c r="BS188" s="9"/>
    </row>
    <row r="189" spans="1:71" ht="14.5" x14ac:dyDescent="0.35">
      <c r="A189" s="16" t="s">
        <v>10556</v>
      </c>
      <c r="B189" s="16" t="s">
        <v>10556</v>
      </c>
      <c r="C189" s="16" t="s">
        <v>10557</v>
      </c>
      <c r="D189" s="7" t="s">
        <v>1921</v>
      </c>
      <c r="E189" s="4" t="s">
        <v>150</v>
      </c>
      <c r="F189" s="4">
        <v>301782</v>
      </c>
      <c r="G189" s="4" t="s">
        <v>10604</v>
      </c>
      <c r="H189" s="53">
        <v>301782</v>
      </c>
      <c r="I189" s="4" t="s">
        <v>10604</v>
      </c>
      <c r="J189" s="7">
        <v>23</v>
      </c>
      <c r="K189" s="4" t="s">
        <v>113</v>
      </c>
      <c r="L189" s="4">
        <v>1</v>
      </c>
      <c r="M189" s="4" t="s">
        <v>113</v>
      </c>
      <c r="N189" s="4">
        <v>5</v>
      </c>
      <c r="O189" s="4" t="s">
        <v>10605</v>
      </c>
      <c r="P189" s="26" t="s">
        <v>9758</v>
      </c>
      <c r="Q189" s="8" t="s">
        <v>10474</v>
      </c>
      <c r="R189" s="9" t="s">
        <v>10474</v>
      </c>
      <c r="S189" s="17"/>
      <c r="T189" s="17" t="s">
        <v>10474</v>
      </c>
      <c r="U189" s="9"/>
      <c r="V189" s="18"/>
      <c r="W189" s="18" t="str">
        <f>IFERROR(VLOOKUP(H189,'IT PEI'!$X$2:$X$5647,1,0),"...")</f>
        <v>...</v>
      </c>
      <c r="X189" s="19" t="str">
        <f>_xlfn.XLOOKUP(H189,'IT PEI'!X$2:X$5647,'IT PEI'!E$2:E$5647,"...",2,-1)</f>
        <v>...</v>
      </c>
      <c r="Y189" s="19" t="str">
        <f>_xlfn.XLOOKUP(H189,'IT PEI'!X$2:X$5647,'IT PEI'!G$2:G$5647,"...",2,-1)</f>
        <v>...</v>
      </c>
      <c r="Z189" s="19" t="str">
        <f>_xlfn.XLOOKUP(H189,'IT PEI'!X$2:X$5647,'IT PEI'!F$2:F$5647,"...",2,-1)</f>
        <v>...</v>
      </c>
      <c r="AA189" s="19" t="str">
        <f>_xlfn.XLOOKUP(H189,'IT PEI'!X$2:X$5647,'IT PEI'!H$2:H$5647,"...",2,-1)</f>
        <v>...</v>
      </c>
      <c r="AB189" s="19" t="str">
        <f>_xlfn.XLOOKUP(H189,'IT PEI'!X$2:X$5647,'IT PEI'!O$2:O$5647,"...",2,-1)</f>
        <v>...</v>
      </c>
      <c r="AC189" s="20" t="str">
        <f>_xlfn.XLOOKUP(H189,'IT PEI'!X$2:X$5647,'IT PEI'!P$2:P$5647,"...",2,-1)</f>
        <v>...</v>
      </c>
      <c r="AD189" s="19" t="str">
        <f>_xlfn.XLOOKUP(H189,'IT PEI'!X$2:X$5647,'IT PEI'!Q$2:Q$5647,"...",2,-1)</f>
        <v>...</v>
      </c>
      <c r="AE189" s="19" t="str">
        <f t="shared" si="14"/>
        <v>No</v>
      </c>
      <c r="AF189" s="18">
        <f t="shared" si="16"/>
        <v>0</v>
      </c>
      <c r="AG189" s="18">
        <f t="shared" si="15"/>
        <v>1</v>
      </c>
      <c r="AH189" s="18">
        <f t="shared" si="17"/>
        <v>0</v>
      </c>
      <c r="AI189" s="19" t="s">
        <v>10475</v>
      </c>
      <c r="AJ189" s="13" t="s">
        <v>10480</v>
      </c>
      <c r="AK189" s="19" t="s">
        <v>10481</v>
      </c>
      <c r="AL189" s="19" t="str">
        <f>IFERROR(VLOOKUP(tbl_ues[[#This Row],[Id_UE]],'[1]Directorio v.02'!$H$3:$U$3089,11,FALSE),"")</f>
        <v>Esteban Torres Jacho</v>
      </c>
      <c r="AM189" s="19">
        <f>IFERROR(VLOOKUP(tbl_ues[[#This Row],[Id_UE]],'[1]Directorio v.02'!$H$3:$U$3089,12,FALSE),"")</f>
        <v>0</v>
      </c>
      <c r="AN189" s="52">
        <f>IFERROR(VLOOKUP(tbl_ues[[#This Row],[Id_UE]],'[1]Directorio v.02'!$H$3:$U$3089,13,FALSE),"")</f>
        <v>999151212</v>
      </c>
      <c r="AO189" s="19" t="str">
        <f>IFERROR(VLOOKUP(tbl_ues[[#This Row],[Id_UE]],'[1]Directorio v.02'!$H$3:$U$3089,14,FALSE),"")</f>
        <v>estebantorresj@hotmail.com</v>
      </c>
      <c r="AP189" s="21" t="e">
        <f>VLOOKUP(H189,#REF!,7,0)</f>
        <v>#REF!</v>
      </c>
      <c r="AQ189" s="9" t="e">
        <f>VLOOKUP(H189,#REF!,9,0)</f>
        <v>#REF!</v>
      </c>
      <c r="AR189" s="9" t="e">
        <f>VLOOKUP(H189,#REF!,15,0)</f>
        <v>#REF!</v>
      </c>
      <c r="AS189" s="9" t="e">
        <f>VLOOKUP(H189,#REF!,16,0)</f>
        <v>#REF!</v>
      </c>
      <c r="AT189" s="9" t="e">
        <f>VLOOKUP(H189,#REF!,17,0)</f>
        <v>#REF!</v>
      </c>
      <c r="AU189" s="9" t="e">
        <f>VLOOKUP(H189,#REF!,18,0)</f>
        <v>#REF!</v>
      </c>
      <c r="AV189" s="9" t="e">
        <f>VLOOKUP(H189,#REF!,19,0)</f>
        <v>#REF!</v>
      </c>
      <c r="AW189" s="9" t="e">
        <f>VLOOKUP(H189,#REF!,20,0)</f>
        <v>#REF!</v>
      </c>
      <c r="AX189" s="9" t="e">
        <f>VLOOKUP(H189,#REF!,22,0)</f>
        <v>#REF!</v>
      </c>
      <c r="AY189" s="9" t="e">
        <f>VLOOKUP(H189,#REF!,23,0)</f>
        <v>#REF!</v>
      </c>
      <c r="AZ189" s="9" t="e">
        <f>VLOOKUP(H189,#REF!,24,0)</f>
        <v>#REF!</v>
      </c>
      <c r="BA189" s="9" t="e">
        <f>VLOOKUP(H189,#REF!,25,0)</f>
        <v>#REF!</v>
      </c>
      <c r="BB189" s="9" t="e">
        <f>VLOOKUP(H189,#REF!,26,0)</f>
        <v>#REF!</v>
      </c>
      <c r="BC189" s="9" t="e">
        <f>VLOOKUP(H189,#REF!,27,0)</f>
        <v>#REF!</v>
      </c>
      <c r="BD189" s="9" t="e">
        <f>VLOOKUP(H189,#REF!,29,0)</f>
        <v>#REF!</v>
      </c>
      <c r="BE189" s="9" t="e">
        <f>VLOOKUP(H189,#REF!,30,0)</f>
        <v>#REF!</v>
      </c>
      <c r="BF189" s="9" t="e">
        <f>VLOOKUP(H189,#REF!,31,0)</f>
        <v>#REF!</v>
      </c>
      <c r="BG189" s="9" t="e">
        <f>VLOOKUP(H189,#REF!,32,0)</f>
        <v>#REF!</v>
      </c>
      <c r="BH189" s="9" t="e">
        <f>VLOOKUP(H189,#REF!,33,0)</f>
        <v>#REF!</v>
      </c>
      <c r="BI189" s="9" t="e">
        <f>VLOOKUP(H189,#REF!,34,0)</f>
        <v>#REF!</v>
      </c>
      <c r="BJ189" s="9" t="e">
        <f>VLOOKUP(H189,#REF!,36,0)</f>
        <v>#REF!</v>
      </c>
      <c r="BK189" s="9" t="e">
        <f>VLOOKUP(H189,#REF!,37,0)</f>
        <v>#REF!</v>
      </c>
      <c r="BL189" s="22" t="e">
        <f>VLOOKUP(H189,#REF!,44,0)</f>
        <v>#REF!</v>
      </c>
      <c r="BM189" s="22" t="e">
        <f>VLOOKUP(H189,#REF!,45,0)</f>
        <v>#REF!</v>
      </c>
      <c r="BN189" s="22" t="e">
        <f>VLOOKUP(H189,#REF!,46,0)</f>
        <v>#REF!</v>
      </c>
      <c r="BO189" s="22" t="e">
        <f>VLOOKUP(H189,#REF!,47,0)</f>
        <v>#REF!</v>
      </c>
      <c r="BP189" s="22" t="e">
        <f>VLOOKUP(H189,#REF!,48,0)</f>
        <v>#REF!</v>
      </c>
      <c r="BQ189" s="9"/>
      <c r="BR189" s="9"/>
      <c r="BS189" s="9"/>
    </row>
    <row r="190" spans="1:71" ht="14.5" x14ac:dyDescent="0.35">
      <c r="A190" s="16" t="s">
        <v>10556</v>
      </c>
      <c r="B190" s="16" t="s">
        <v>10556</v>
      </c>
      <c r="C190" s="16" t="s">
        <v>10557</v>
      </c>
      <c r="D190" s="7" t="s">
        <v>1921</v>
      </c>
      <c r="E190" s="4" t="s">
        <v>150</v>
      </c>
      <c r="F190" s="4">
        <v>301781</v>
      </c>
      <c r="G190" s="4" t="s">
        <v>1435</v>
      </c>
      <c r="H190" s="53">
        <v>301781</v>
      </c>
      <c r="I190" s="4" t="s">
        <v>1435</v>
      </c>
      <c r="J190" s="7">
        <v>23</v>
      </c>
      <c r="K190" s="4" t="s">
        <v>113</v>
      </c>
      <c r="L190" s="4">
        <v>1</v>
      </c>
      <c r="M190" s="4" t="s">
        <v>113</v>
      </c>
      <c r="N190" s="4">
        <v>4</v>
      </c>
      <c r="O190" s="4" t="s">
        <v>1436</v>
      </c>
      <c r="P190" s="26" t="s">
        <v>10558</v>
      </c>
      <c r="Q190" s="8" t="s">
        <v>10474</v>
      </c>
      <c r="R190" s="9" t="s">
        <v>10474</v>
      </c>
      <c r="S190" s="17"/>
      <c r="T190" s="17" t="s">
        <v>10474</v>
      </c>
      <c r="U190" s="9"/>
      <c r="V190" s="18"/>
      <c r="W190" s="18">
        <f>IFERROR(VLOOKUP(H190,'IT PEI'!$X$2:$X$5647,1,0),"...")</f>
        <v>301781</v>
      </c>
      <c r="X190" s="19" t="str">
        <f>_xlfn.XLOOKUP(H190,'IT PEI'!X$2:X$5647,'IT PEI'!E$2:E$5647,"...",2,-1)</f>
        <v>2024-2030</v>
      </c>
      <c r="Y190" s="19" t="str">
        <f>_xlfn.XLOOKUP(H190,'IT PEI'!X$2:X$5647,'IT PEI'!G$2:G$5647,"...",2,-1)</f>
        <v>AMPLIADO</v>
      </c>
      <c r="Z190" s="19" t="str">
        <f>_xlfn.XLOOKUP(H190,'IT PEI'!X$2:X$5647,'IT PEI'!F$2:F$5647,"...",2,-1)</f>
        <v>SI</v>
      </c>
      <c r="AA190" s="19" t="str">
        <f>_xlfn.XLOOKUP(H190,'IT PEI'!X$2:X$5647,'IT PEI'!H$2:H$5647,"...",2,-1)</f>
        <v>EMITIDO</v>
      </c>
      <c r="AB190" s="19" t="str">
        <f>_xlfn.XLOOKUP(H190,'IT PEI'!X$2:X$5647,'IT PEI'!O$2:O$5647,"...",2,-1)</f>
        <v>2026-0000084</v>
      </c>
      <c r="AC190" s="20">
        <f>_xlfn.XLOOKUP(H190,'IT PEI'!X$2:X$5647,'IT PEI'!P$2:P$5647,"...",2,-1)</f>
        <v>46064</v>
      </c>
      <c r="AD190" s="19" t="str">
        <f>_xlfn.XLOOKUP(H190,'IT PEI'!X$2:X$5647,'IT PEI'!Q$2:Q$5647,"...",2,-1)</f>
        <v>0000096-2026-CEPLAN-DNCPPEI</v>
      </c>
      <c r="AE190" s="19" t="str">
        <f t="shared" ref="AE190:AE253" si="18">IF(COUNTIF(X190, "*" &amp; "2030"  &amp;  "*")&gt;0, "SI", "No" )</f>
        <v>SI</v>
      </c>
      <c r="AF190" s="18">
        <f t="shared" si="16"/>
        <v>1</v>
      </c>
      <c r="AG190" s="18">
        <f t="shared" ref="AG190:AG253" si="19">IF(COUNTIF(X190, "*" &amp; "2030"  &amp;  "*")&gt;0, 0, 1 )</f>
        <v>0</v>
      </c>
      <c r="AH190" s="18">
        <f t="shared" si="17"/>
        <v>0</v>
      </c>
      <c r="AI190" s="19" t="s">
        <v>10475</v>
      </c>
      <c r="AJ190" s="13" t="s">
        <v>10480</v>
      </c>
      <c r="AK190" s="19" t="s">
        <v>10481</v>
      </c>
      <c r="AL190" s="19" t="str">
        <f>IFERROR(VLOOKUP(tbl_ues[[#This Row],[Id_UE]],'[1]Directorio v.02'!$H$3:$U$3089,11,FALSE),"")</f>
        <v>Michael Eloy Mendoza Condori</v>
      </c>
      <c r="AM190" s="19">
        <f>IFERROR(VLOOKUP(tbl_ues[[#This Row],[Id_UE]],'[1]Directorio v.02'!$H$3:$U$3089,12,FALSE),"")</f>
        <v>0</v>
      </c>
      <c r="AN190" s="52">
        <f>IFERROR(VLOOKUP(tbl_ues[[#This Row],[Id_UE]],'[1]Directorio v.02'!$H$3:$U$3089,13,FALSE),"")</f>
        <v>970908030</v>
      </c>
      <c r="AO190" s="19" t="str">
        <f>IFERROR(VLOOKUP(tbl_ues[[#This Row],[Id_UE]],'[1]Directorio v.02'!$H$3:$U$3089,14,FALSE),"")</f>
        <v>mendoza_m_c@hotmail.com</v>
      </c>
      <c r="AP190" s="21" t="e">
        <f>VLOOKUP(H190,#REF!,7,0)</f>
        <v>#REF!</v>
      </c>
      <c r="AQ190" s="9" t="e">
        <f>VLOOKUP(H190,#REF!,9,0)</f>
        <v>#REF!</v>
      </c>
      <c r="AR190" s="9" t="e">
        <f>VLOOKUP(H190,#REF!,15,0)</f>
        <v>#REF!</v>
      </c>
      <c r="AS190" s="9" t="e">
        <f>VLOOKUP(H190,#REF!,16,0)</f>
        <v>#REF!</v>
      </c>
      <c r="AT190" s="9" t="e">
        <f>VLOOKUP(H190,#REF!,17,0)</f>
        <v>#REF!</v>
      </c>
      <c r="AU190" s="9" t="e">
        <f>VLOOKUP(H190,#REF!,18,0)</f>
        <v>#REF!</v>
      </c>
      <c r="AV190" s="9" t="e">
        <f>VLOOKUP(H190,#REF!,19,0)</f>
        <v>#REF!</v>
      </c>
      <c r="AW190" s="9" t="e">
        <f>VLOOKUP(H190,#REF!,20,0)</f>
        <v>#REF!</v>
      </c>
      <c r="AX190" s="9" t="e">
        <f>VLOOKUP(H190,#REF!,22,0)</f>
        <v>#REF!</v>
      </c>
      <c r="AY190" s="9" t="e">
        <f>VLOOKUP(H190,#REF!,23,0)</f>
        <v>#REF!</v>
      </c>
      <c r="AZ190" s="9" t="e">
        <f>VLOOKUP(H190,#REF!,24,0)</f>
        <v>#REF!</v>
      </c>
      <c r="BA190" s="9" t="e">
        <f>VLOOKUP(H190,#REF!,25,0)</f>
        <v>#REF!</v>
      </c>
      <c r="BB190" s="9" t="e">
        <f>VLOOKUP(H190,#REF!,26,0)</f>
        <v>#REF!</v>
      </c>
      <c r="BC190" s="9" t="e">
        <f>VLOOKUP(H190,#REF!,27,0)</f>
        <v>#REF!</v>
      </c>
      <c r="BD190" s="9" t="e">
        <f>VLOOKUP(H190,#REF!,29,0)</f>
        <v>#REF!</v>
      </c>
      <c r="BE190" s="9" t="e">
        <f>VLOOKUP(H190,#REF!,30,0)</f>
        <v>#REF!</v>
      </c>
      <c r="BF190" s="9" t="e">
        <f>VLOOKUP(H190,#REF!,31,0)</f>
        <v>#REF!</v>
      </c>
      <c r="BG190" s="9" t="e">
        <f>VLOOKUP(H190,#REF!,32,0)</f>
        <v>#REF!</v>
      </c>
      <c r="BH190" s="9" t="e">
        <f>VLOOKUP(H190,#REF!,33,0)</f>
        <v>#REF!</v>
      </c>
      <c r="BI190" s="9" t="e">
        <f>VLOOKUP(H190,#REF!,34,0)</f>
        <v>#REF!</v>
      </c>
      <c r="BJ190" s="9" t="e">
        <f>VLOOKUP(H190,#REF!,36,0)</f>
        <v>#REF!</v>
      </c>
      <c r="BK190" s="9" t="e">
        <f>VLOOKUP(H190,#REF!,37,0)</f>
        <v>#REF!</v>
      </c>
      <c r="BL190" s="22" t="e">
        <f>VLOOKUP(H190,#REF!,44,0)</f>
        <v>#REF!</v>
      </c>
      <c r="BM190" s="22" t="e">
        <f>VLOOKUP(H190,#REF!,45,0)</f>
        <v>#REF!</v>
      </c>
      <c r="BN190" s="22" t="e">
        <f>VLOOKUP(H190,#REF!,46,0)</f>
        <v>#REF!</v>
      </c>
      <c r="BO190" s="22" t="e">
        <f>VLOOKUP(H190,#REF!,47,0)</f>
        <v>#REF!</v>
      </c>
      <c r="BP190" s="22" t="e">
        <f>VLOOKUP(H190,#REF!,48,0)</f>
        <v>#REF!</v>
      </c>
      <c r="BQ190" s="9"/>
      <c r="BR190" s="9"/>
      <c r="BS190" s="9"/>
    </row>
    <row r="191" spans="1:71" ht="14.5" x14ac:dyDescent="0.35">
      <c r="A191" s="16" t="s">
        <v>10556</v>
      </c>
      <c r="B191" s="16" t="s">
        <v>10556</v>
      </c>
      <c r="C191" s="16" t="s">
        <v>10557</v>
      </c>
      <c r="D191" s="7" t="s">
        <v>1921</v>
      </c>
      <c r="E191" s="4" t="s">
        <v>150</v>
      </c>
      <c r="F191" s="4">
        <v>301780</v>
      </c>
      <c r="G191" s="4" t="s">
        <v>6184</v>
      </c>
      <c r="H191" s="53">
        <v>301780</v>
      </c>
      <c r="I191" s="4" t="s">
        <v>6184</v>
      </c>
      <c r="J191" s="7">
        <v>23</v>
      </c>
      <c r="K191" s="4" t="s">
        <v>113</v>
      </c>
      <c r="L191" s="4">
        <v>1</v>
      </c>
      <c r="M191" s="4" t="s">
        <v>113</v>
      </c>
      <c r="N191" s="4">
        <v>3</v>
      </c>
      <c r="O191" s="4" t="s">
        <v>6185</v>
      </c>
      <c r="P191" s="26" t="s">
        <v>10558</v>
      </c>
      <c r="Q191" s="8" t="s">
        <v>10474</v>
      </c>
      <c r="R191" s="9" t="s">
        <v>10474</v>
      </c>
      <c r="S191" s="17"/>
      <c r="T191" s="17" t="s">
        <v>10474</v>
      </c>
      <c r="U191" s="9"/>
      <c r="V191" s="18"/>
      <c r="W191" s="18">
        <f>IFERROR(VLOOKUP(H191,'IT PEI'!$X$2:$X$5647,1,0),"...")</f>
        <v>301780</v>
      </c>
      <c r="X191" s="19" t="str">
        <f>_xlfn.XLOOKUP(H191,'IT PEI'!X$2:X$5647,'IT PEI'!E$2:E$5647,"...",2,-1)</f>
        <v>2025-2030</v>
      </c>
      <c r="Y191" s="19" t="str">
        <f>_xlfn.XLOOKUP(H191,'IT PEI'!X$2:X$5647,'IT PEI'!G$2:G$5647,"...",2,-1)</f>
        <v>FORMULADO</v>
      </c>
      <c r="Z191" s="19" t="str">
        <f>_xlfn.XLOOKUP(H191,'IT PEI'!X$2:X$5647,'IT PEI'!F$2:F$5647,"...",2,-1)</f>
        <v>SI</v>
      </c>
      <c r="AA191" s="19" t="str">
        <f>_xlfn.XLOOKUP(H191,'IT PEI'!X$2:X$5647,'IT PEI'!H$2:H$5647,"...",2,-1)</f>
        <v>EN PROCESO</v>
      </c>
      <c r="AB191" s="19">
        <f>_xlfn.XLOOKUP(H191,'IT PEI'!X$2:X$5647,'IT PEI'!O$2:O$5647,"...",2,-1)</f>
        <v>0</v>
      </c>
      <c r="AC191" s="20">
        <f>_xlfn.XLOOKUP(H191,'IT PEI'!X$2:X$5647,'IT PEI'!P$2:P$5647,"...",2,-1)</f>
        <v>0</v>
      </c>
      <c r="AD191" s="19">
        <f>_xlfn.XLOOKUP(H191,'IT PEI'!X$2:X$5647,'IT PEI'!Q$2:Q$5647,"...",2,-1)</f>
        <v>0</v>
      </c>
      <c r="AE191" s="19" t="str">
        <f t="shared" si="18"/>
        <v>SI</v>
      </c>
      <c r="AF191" s="18">
        <f t="shared" si="16"/>
        <v>1</v>
      </c>
      <c r="AG191" s="18">
        <f t="shared" si="19"/>
        <v>0</v>
      </c>
      <c r="AH191" s="18">
        <f t="shared" si="17"/>
        <v>1</v>
      </c>
      <c r="AI191" s="19" t="s">
        <v>10475</v>
      </c>
      <c r="AJ191" s="13" t="s">
        <v>10480</v>
      </c>
      <c r="AK191" s="19" t="s">
        <v>10481</v>
      </c>
      <c r="AL191" s="19" t="str">
        <f>IFERROR(VLOOKUP(tbl_ues[[#This Row],[Id_UE]],'[1]Directorio v.02'!$H$3:$U$3089,11,FALSE),"")</f>
        <v>Edgar Roque Choquehuanca</v>
      </c>
      <c r="AM191" s="19">
        <f>IFERROR(VLOOKUP(tbl_ues[[#This Row],[Id_UE]],'[1]Directorio v.02'!$H$3:$U$3089,12,FALSE),"")</f>
        <v>0</v>
      </c>
      <c r="AN191" s="52">
        <f>IFERROR(VLOOKUP(tbl_ues[[#This Row],[Id_UE]],'[1]Directorio v.02'!$H$3:$U$3089,13,FALSE),"")</f>
        <v>961003504</v>
      </c>
      <c r="AO191" s="19" t="str">
        <f>IFERROR(VLOOKUP(tbl_ues[[#This Row],[Id_UE]],'[1]Directorio v.02'!$H$3:$U$3089,14,FALSE),"")</f>
        <v>e_rq@hotmail.com</v>
      </c>
      <c r="AP191" s="21" t="e">
        <f>VLOOKUP(H191,#REF!,7,0)</f>
        <v>#REF!</v>
      </c>
      <c r="AQ191" s="9" t="e">
        <f>VLOOKUP(H191,#REF!,9,0)</f>
        <v>#REF!</v>
      </c>
      <c r="AR191" s="9" t="e">
        <f>VLOOKUP(H191,#REF!,15,0)</f>
        <v>#REF!</v>
      </c>
      <c r="AS191" s="9" t="e">
        <f>VLOOKUP(H191,#REF!,16,0)</f>
        <v>#REF!</v>
      </c>
      <c r="AT191" s="9" t="e">
        <f>VLOOKUP(H191,#REF!,17,0)</f>
        <v>#REF!</v>
      </c>
      <c r="AU191" s="9" t="e">
        <f>VLOOKUP(H191,#REF!,18,0)</f>
        <v>#REF!</v>
      </c>
      <c r="AV191" s="9" t="e">
        <f>VLOOKUP(H191,#REF!,19,0)</f>
        <v>#REF!</v>
      </c>
      <c r="AW191" s="9" t="e">
        <f>VLOOKUP(H191,#REF!,20,0)</f>
        <v>#REF!</v>
      </c>
      <c r="AX191" s="9" t="e">
        <f>VLOOKUP(H191,#REF!,22,0)</f>
        <v>#REF!</v>
      </c>
      <c r="AY191" s="9" t="e">
        <f>VLOOKUP(H191,#REF!,23,0)</f>
        <v>#REF!</v>
      </c>
      <c r="AZ191" s="9" t="e">
        <f>VLOOKUP(H191,#REF!,24,0)</f>
        <v>#REF!</v>
      </c>
      <c r="BA191" s="9" t="e">
        <f>VLOOKUP(H191,#REF!,25,0)</f>
        <v>#REF!</v>
      </c>
      <c r="BB191" s="9" t="e">
        <f>VLOOKUP(H191,#REF!,26,0)</f>
        <v>#REF!</v>
      </c>
      <c r="BC191" s="9" t="e">
        <f>VLOOKUP(H191,#REF!,27,0)</f>
        <v>#REF!</v>
      </c>
      <c r="BD191" s="9" t="e">
        <f>VLOOKUP(H191,#REF!,29,0)</f>
        <v>#REF!</v>
      </c>
      <c r="BE191" s="9" t="e">
        <f>VLOOKUP(H191,#REF!,30,0)</f>
        <v>#REF!</v>
      </c>
      <c r="BF191" s="9" t="e">
        <f>VLOOKUP(H191,#REF!,31,0)</f>
        <v>#REF!</v>
      </c>
      <c r="BG191" s="9" t="e">
        <f>VLOOKUP(H191,#REF!,32,0)</f>
        <v>#REF!</v>
      </c>
      <c r="BH191" s="9" t="e">
        <f>VLOOKUP(H191,#REF!,33,0)</f>
        <v>#REF!</v>
      </c>
      <c r="BI191" s="9" t="e">
        <f>VLOOKUP(H191,#REF!,34,0)</f>
        <v>#REF!</v>
      </c>
      <c r="BJ191" s="9" t="e">
        <f>VLOOKUP(H191,#REF!,36,0)</f>
        <v>#REF!</v>
      </c>
      <c r="BK191" s="9" t="e">
        <f>VLOOKUP(H191,#REF!,37,0)</f>
        <v>#REF!</v>
      </c>
      <c r="BL191" s="22" t="e">
        <f>VLOOKUP(H191,#REF!,44,0)</f>
        <v>#REF!</v>
      </c>
      <c r="BM191" s="22" t="e">
        <f>VLOOKUP(H191,#REF!,45,0)</f>
        <v>#REF!</v>
      </c>
      <c r="BN191" s="22" t="e">
        <f>VLOOKUP(H191,#REF!,46,0)</f>
        <v>#REF!</v>
      </c>
      <c r="BO191" s="22" t="e">
        <f>VLOOKUP(H191,#REF!,47,0)</f>
        <v>#REF!</v>
      </c>
      <c r="BP191" s="22" t="e">
        <f>VLOOKUP(H191,#REF!,48,0)</f>
        <v>#REF!</v>
      </c>
      <c r="BQ191" s="9"/>
      <c r="BR191" s="9"/>
      <c r="BS191" s="9"/>
    </row>
    <row r="192" spans="1:71" ht="14.5" x14ac:dyDescent="0.35">
      <c r="A192" s="16" t="s">
        <v>10556</v>
      </c>
      <c r="B192" s="16" t="s">
        <v>10556</v>
      </c>
      <c r="C192" s="16" t="s">
        <v>10557</v>
      </c>
      <c r="D192" s="7" t="s">
        <v>1921</v>
      </c>
      <c r="E192" s="4" t="s">
        <v>150</v>
      </c>
      <c r="F192" s="4">
        <v>301779</v>
      </c>
      <c r="G192" s="4" t="s">
        <v>6196</v>
      </c>
      <c r="H192" s="53">
        <v>301779</v>
      </c>
      <c r="I192" s="4" t="s">
        <v>6196</v>
      </c>
      <c r="J192" s="7">
        <v>23</v>
      </c>
      <c r="K192" s="4" t="s">
        <v>113</v>
      </c>
      <c r="L192" s="4">
        <v>1</v>
      </c>
      <c r="M192" s="4" t="s">
        <v>113</v>
      </c>
      <c r="N192" s="4">
        <v>2</v>
      </c>
      <c r="O192" s="4" t="s">
        <v>6197</v>
      </c>
      <c r="P192" s="26" t="s">
        <v>10558</v>
      </c>
      <c r="Q192" s="8" t="s">
        <v>10474</v>
      </c>
      <c r="R192" s="9" t="s">
        <v>10474</v>
      </c>
      <c r="S192" s="17"/>
      <c r="T192" s="17" t="s">
        <v>10474</v>
      </c>
      <c r="U192" s="9"/>
      <c r="V192" s="18"/>
      <c r="W192" s="18">
        <f>IFERROR(VLOOKUP(H192,'IT PEI'!$X$2:$X$5647,1,0),"...")</f>
        <v>301779</v>
      </c>
      <c r="X192" s="19" t="str">
        <f>_xlfn.XLOOKUP(H192,'IT PEI'!X$2:X$5647,'IT PEI'!E$2:E$5647,"...",2,-1)</f>
        <v>2026-2030</v>
      </c>
      <c r="Y192" s="19" t="str">
        <f>_xlfn.XLOOKUP(H192,'IT PEI'!X$2:X$5647,'IT PEI'!G$2:G$5647,"...",2,-1)</f>
        <v>FORMULADO</v>
      </c>
      <c r="Z192" s="19" t="str">
        <f>_xlfn.XLOOKUP(H192,'IT PEI'!X$2:X$5647,'IT PEI'!F$2:F$5647,"...",2,-1)</f>
        <v>SI</v>
      </c>
      <c r="AA192" s="19" t="str">
        <f>_xlfn.XLOOKUP(H192,'IT PEI'!X$2:X$5647,'IT PEI'!H$2:H$5647,"...",2,-1)</f>
        <v>EMITIDO</v>
      </c>
      <c r="AB192" s="19" t="str">
        <f>_xlfn.XLOOKUP(H192,'IT PEI'!X$2:X$5647,'IT PEI'!O$2:O$5647,"...",2,-1)</f>
        <v>2025-0004568</v>
      </c>
      <c r="AC192" s="20">
        <f>_xlfn.XLOOKUP(H192,'IT PEI'!X$2:X$5647,'IT PEI'!P$2:P$5647,"...",2,-1)</f>
        <v>45988</v>
      </c>
      <c r="AD192" s="19" t="str">
        <f>_xlfn.XLOOKUP(H192,'IT PEI'!X$2:X$5647,'IT PEI'!Q$2:Q$5647,"...",2,-1)</f>
        <v>000558-2025-CEPLAN-DNCPPEI</v>
      </c>
      <c r="AE192" s="19" t="str">
        <f t="shared" si="18"/>
        <v>SI</v>
      </c>
      <c r="AF192" s="18">
        <f t="shared" si="16"/>
        <v>1</v>
      </c>
      <c r="AG192" s="18">
        <f t="shared" si="19"/>
        <v>0</v>
      </c>
      <c r="AH192" s="18">
        <f t="shared" si="17"/>
        <v>0</v>
      </c>
      <c r="AI192" s="19" t="s">
        <v>10475</v>
      </c>
      <c r="AJ192" s="13" t="s">
        <v>10480</v>
      </c>
      <c r="AK192" s="19" t="s">
        <v>10481</v>
      </c>
      <c r="AL192" s="19" t="str">
        <f>IFERROR(VLOOKUP(tbl_ues[[#This Row],[Id_UE]],'[1]Directorio v.02'!$H$3:$U$3089,11,FALSE),"")</f>
        <v>Victor Hugo Angulo Ayca</v>
      </c>
      <c r="AM192" s="19">
        <f>IFERROR(VLOOKUP(tbl_ues[[#This Row],[Id_UE]],'[1]Directorio v.02'!$H$3:$U$3089,12,FALSE),"")</f>
        <v>0</v>
      </c>
      <c r="AN192" s="52">
        <f>IFERROR(VLOOKUP(tbl_ues[[#This Row],[Id_UE]],'[1]Directorio v.02'!$H$3:$U$3089,13,FALSE),"")</f>
        <v>967980092</v>
      </c>
      <c r="AO192" s="19" t="str">
        <f>IFERROR(VLOOKUP(tbl_ues[[#This Row],[Id_UE]],'[1]Directorio v.02'!$H$3:$U$3089,14,FALSE),"")</f>
        <v>victor_ang2001@yahoo.com</v>
      </c>
      <c r="AP192" s="21" t="e">
        <f>VLOOKUP(H192,#REF!,7,0)</f>
        <v>#REF!</v>
      </c>
      <c r="AQ192" s="9" t="e">
        <f>VLOOKUP(H192,#REF!,9,0)</f>
        <v>#REF!</v>
      </c>
      <c r="AR192" s="9" t="e">
        <f>VLOOKUP(H192,#REF!,15,0)</f>
        <v>#REF!</v>
      </c>
      <c r="AS192" s="9" t="e">
        <f>VLOOKUP(H192,#REF!,16,0)</f>
        <v>#REF!</v>
      </c>
      <c r="AT192" s="9" t="e">
        <f>VLOOKUP(H192,#REF!,17,0)</f>
        <v>#REF!</v>
      </c>
      <c r="AU192" s="9" t="e">
        <f>VLOOKUP(H192,#REF!,18,0)</f>
        <v>#REF!</v>
      </c>
      <c r="AV192" s="9" t="e">
        <f>VLOOKUP(H192,#REF!,19,0)</f>
        <v>#REF!</v>
      </c>
      <c r="AW192" s="9" t="e">
        <f>VLOOKUP(H192,#REF!,20,0)</f>
        <v>#REF!</v>
      </c>
      <c r="AX192" s="9" t="e">
        <f>VLOOKUP(H192,#REF!,22,0)</f>
        <v>#REF!</v>
      </c>
      <c r="AY192" s="9" t="e">
        <f>VLOOKUP(H192,#REF!,23,0)</f>
        <v>#REF!</v>
      </c>
      <c r="AZ192" s="9" t="e">
        <f>VLOOKUP(H192,#REF!,24,0)</f>
        <v>#REF!</v>
      </c>
      <c r="BA192" s="9" t="e">
        <f>VLOOKUP(H192,#REF!,25,0)</f>
        <v>#REF!</v>
      </c>
      <c r="BB192" s="9" t="e">
        <f>VLOOKUP(H192,#REF!,26,0)</f>
        <v>#REF!</v>
      </c>
      <c r="BC192" s="9" t="e">
        <f>VLOOKUP(H192,#REF!,27,0)</f>
        <v>#REF!</v>
      </c>
      <c r="BD192" s="9" t="e">
        <f>VLOOKUP(H192,#REF!,29,0)</f>
        <v>#REF!</v>
      </c>
      <c r="BE192" s="9" t="e">
        <f>VLOOKUP(H192,#REF!,30,0)</f>
        <v>#REF!</v>
      </c>
      <c r="BF192" s="9" t="e">
        <f>VLOOKUP(H192,#REF!,31,0)</f>
        <v>#REF!</v>
      </c>
      <c r="BG192" s="9" t="e">
        <f>VLOOKUP(H192,#REF!,32,0)</f>
        <v>#REF!</v>
      </c>
      <c r="BH192" s="9" t="e">
        <f>VLOOKUP(H192,#REF!,33,0)</f>
        <v>#REF!</v>
      </c>
      <c r="BI192" s="9" t="e">
        <f>VLOOKUP(H192,#REF!,34,0)</f>
        <v>#REF!</v>
      </c>
      <c r="BJ192" s="9" t="e">
        <f>VLOOKUP(H192,#REF!,36,0)</f>
        <v>#REF!</v>
      </c>
      <c r="BK192" s="9" t="e">
        <f>VLOOKUP(H192,#REF!,37,0)</f>
        <v>#REF!</v>
      </c>
      <c r="BL192" s="22" t="e">
        <f>VLOOKUP(H192,#REF!,44,0)</f>
        <v>#REF!</v>
      </c>
      <c r="BM192" s="22" t="e">
        <f>VLOOKUP(H192,#REF!,45,0)</f>
        <v>#REF!</v>
      </c>
      <c r="BN192" s="22" t="e">
        <f>VLOOKUP(H192,#REF!,46,0)</f>
        <v>#REF!</v>
      </c>
      <c r="BO192" s="22" t="e">
        <f>VLOOKUP(H192,#REF!,47,0)</f>
        <v>#REF!</v>
      </c>
      <c r="BP192" s="22" t="e">
        <f>VLOOKUP(H192,#REF!,48,0)</f>
        <v>#REF!</v>
      </c>
      <c r="BQ192" s="9"/>
      <c r="BR192" s="9"/>
      <c r="BS192" s="9"/>
    </row>
    <row r="193" spans="1:71" ht="14.5" x14ac:dyDescent="0.35">
      <c r="A193" s="16" t="s">
        <v>10581</v>
      </c>
      <c r="B193" s="16" t="s">
        <v>10581</v>
      </c>
      <c r="C193" s="16" t="s">
        <v>10557</v>
      </c>
      <c r="D193" s="7" t="s">
        <v>1921</v>
      </c>
      <c r="E193" s="4" t="s">
        <v>150</v>
      </c>
      <c r="F193" s="4">
        <v>301778</v>
      </c>
      <c r="G193" s="4" t="s">
        <v>209</v>
      </c>
      <c r="H193" s="53">
        <v>301778</v>
      </c>
      <c r="I193" s="4" t="s">
        <v>209</v>
      </c>
      <c r="J193" s="7">
        <v>23</v>
      </c>
      <c r="K193" s="4" t="s">
        <v>113</v>
      </c>
      <c r="L193" s="4">
        <v>1</v>
      </c>
      <c r="M193" s="4" t="s">
        <v>113</v>
      </c>
      <c r="N193" s="4">
        <v>1</v>
      </c>
      <c r="O193" s="4" t="s">
        <v>113</v>
      </c>
      <c r="P193" s="26" t="s">
        <v>10558</v>
      </c>
      <c r="Q193" s="8" t="s">
        <v>10474</v>
      </c>
      <c r="R193" s="9" t="s">
        <v>10474</v>
      </c>
      <c r="S193" s="17"/>
      <c r="T193" s="17" t="s">
        <v>10474</v>
      </c>
      <c r="U193" s="9"/>
      <c r="V193" s="18" t="s">
        <v>10578</v>
      </c>
      <c r="W193" s="18">
        <f>IFERROR(VLOOKUP(H193,'IT PEI'!$X$2:$X$5647,1,0),"...")</f>
        <v>301778</v>
      </c>
      <c r="X193" s="19" t="str">
        <f>_xlfn.XLOOKUP(H193,'IT PEI'!X$2:X$5647,'IT PEI'!E$2:E$5647,"...",2,-1)</f>
        <v>2025-2030</v>
      </c>
      <c r="Y193" s="19" t="str">
        <f>_xlfn.XLOOKUP(H193,'IT PEI'!X$2:X$5647,'IT PEI'!G$2:G$5647,"...",2,-1)</f>
        <v>FORMULADO</v>
      </c>
      <c r="Z193" s="19" t="str">
        <f>_xlfn.XLOOKUP(H193,'IT PEI'!X$2:X$5647,'IT PEI'!F$2:F$5647,"...",2,-1)</f>
        <v>SI</v>
      </c>
      <c r="AA193" s="19" t="str">
        <f>_xlfn.XLOOKUP(H193,'IT PEI'!X$2:X$5647,'IT PEI'!H$2:H$5647,"...",2,-1)</f>
        <v>EMITIDO</v>
      </c>
      <c r="AB193" s="19" t="str">
        <f>_xlfn.XLOOKUP(H193,'IT PEI'!X$2:X$5647,'IT PEI'!O$2:O$5647,"...",2,-1)</f>
        <v>2025-0000718</v>
      </c>
      <c r="AC193" s="20">
        <f>_xlfn.XLOOKUP(H193,'IT PEI'!X$2:X$5647,'IT PEI'!P$2:P$5647,"...",2,-1)</f>
        <v>45729</v>
      </c>
      <c r="AD193" s="19" t="str">
        <f>_xlfn.XLOOKUP(H193,'IT PEI'!X$2:X$5647,'IT PEI'!Q$2:Q$5647,"...",2,-1)</f>
        <v>000083-2025-DNCPPEI</v>
      </c>
      <c r="AE193" s="19" t="str">
        <f t="shared" si="18"/>
        <v>SI</v>
      </c>
      <c r="AF193" s="18">
        <f t="shared" si="16"/>
        <v>1</v>
      </c>
      <c r="AG193" s="18">
        <f t="shared" si="19"/>
        <v>0</v>
      </c>
      <c r="AH193" s="18">
        <f t="shared" si="17"/>
        <v>0</v>
      </c>
      <c r="AI193" s="19" t="s">
        <v>10475</v>
      </c>
      <c r="AJ193" s="13" t="s">
        <v>10480</v>
      </c>
      <c r="AK193" s="19" t="s">
        <v>10481</v>
      </c>
      <c r="AL193" s="19" t="str">
        <f>IFERROR(VLOOKUP(tbl_ues[[#This Row],[Id_UE]],'[1]Directorio v.02'!$H$3:$U$3089,11,FALSE),"")</f>
        <v>Santiago Soto Condori</v>
      </c>
      <c r="AM193" s="19">
        <f>IFERROR(VLOOKUP(tbl_ues[[#This Row],[Id_UE]],'[1]Directorio v.02'!$H$3:$U$3089,12,FALSE),"")</f>
        <v>0</v>
      </c>
      <c r="AN193" s="52">
        <f>IFERROR(VLOOKUP(tbl_ues[[#This Row],[Id_UE]],'[1]Directorio v.02'!$H$3:$U$3089,13,FALSE),"")</f>
        <v>946756783</v>
      </c>
      <c r="AO193" s="19" t="str">
        <f>IFERROR(VLOOKUP(tbl_ues[[#This Row],[Id_UE]],'[1]Directorio v.02'!$H$3:$U$3089,14,FALSE),"")</f>
        <v>jjsantiagoc@hotmail.com</v>
      </c>
      <c r="AP193" s="21" t="e">
        <f>VLOOKUP(H193,#REF!,7,0)</f>
        <v>#REF!</v>
      </c>
      <c r="AQ193" s="9" t="e">
        <f>VLOOKUP(H193,#REF!,9,0)</f>
        <v>#REF!</v>
      </c>
      <c r="AR193" s="9" t="e">
        <f>VLOOKUP(H193,#REF!,15,0)</f>
        <v>#REF!</v>
      </c>
      <c r="AS193" s="9" t="e">
        <f>VLOOKUP(H193,#REF!,16,0)</f>
        <v>#REF!</v>
      </c>
      <c r="AT193" s="9" t="e">
        <f>VLOOKUP(H193,#REF!,17,0)</f>
        <v>#REF!</v>
      </c>
      <c r="AU193" s="9" t="e">
        <f>VLOOKUP(H193,#REF!,18,0)</f>
        <v>#REF!</v>
      </c>
      <c r="AV193" s="9" t="e">
        <f>VLOOKUP(H193,#REF!,19,0)</f>
        <v>#REF!</v>
      </c>
      <c r="AW193" s="9" t="e">
        <f>VLOOKUP(H193,#REF!,20,0)</f>
        <v>#REF!</v>
      </c>
      <c r="AX193" s="9" t="e">
        <f>VLOOKUP(H193,#REF!,22,0)</f>
        <v>#REF!</v>
      </c>
      <c r="AY193" s="9" t="e">
        <f>VLOOKUP(H193,#REF!,23,0)</f>
        <v>#REF!</v>
      </c>
      <c r="AZ193" s="9" t="e">
        <f>VLOOKUP(H193,#REF!,24,0)</f>
        <v>#REF!</v>
      </c>
      <c r="BA193" s="9" t="e">
        <f>VLOOKUP(H193,#REF!,25,0)</f>
        <v>#REF!</v>
      </c>
      <c r="BB193" s="9" t="e">
        <f>VLOOKUP(H193,#REF!,26,0)</f>
        <v>#REF!</v>
      </c>
      <c r="BC193" s="9" t="e">
        <f>VLOOKUP(H193,#REF!,27,0)</f>
        <v>#REF!</v>
      </c>
      <c r="BD193" s="9" t="e">
        <f>VLOOKUP(H193,#REF!,29,0)</f>
        <v>#REF!</v>
      </c>
      <c r="BE193" s="9" t="e">
        <f>VLOOKUP(H193,#REF!,30,0)</f>
        <v>#REF!</v>
      </c>
      <c r="BF193" s="9" t="e">
        <f>VLOOKUP(H193,#REF!,31,0)</f>
        <v>#REF!</v>
      </c>
      <c r="BG193" s="9" t="e">
        <f>VLOOKUP(H193,#REF!,32,0)</f>
        <v>#REF!</v>
      </c>
      <c r="BH193" s="9" t="e">
        <f>VLOOKUP(H193,#REF!,33,0)</f>
        <v>#REF!</v>
      </c>
      <c r="BI193" s="9" t="e">
        <f>VLOOKUP(H193,#REF!,34,0)</f>
        <v>#REF!</v>
      </c>
      <c r="BJ193" s="9" t="e">
        <f>VLOOKUP(H193,#REF!,36,0)</f>
        <v>#REF!</v>
      </c>
      <c r="BK193" s="9" t="e">
        <f>VLOOKUP(H193,#REF!,37,0)</f>
        <v>#REF!</v>
      </c>
      <c r="BL193" s="22" t="e">
        <f>VLOOKUP(H193,#REF!,44,0)</f>
        <v>#REF!</v>
      </c>
      <c r="BM193" s="22" t="e">
        <f>VLOOKUP(H193,#REF!,45,0)</f>
        <v>#REF!</v>
      </c>
      <c r="BN193" s="22" t="e">
        <f>VLOOKUP(H193,#REF!,46,0)</f>
        <v>#REF!</v>
      </c>
      <c r="BO193" s="22" t="e">
        <f>VLOOKUP(H193,#REF!,47,0)</f>
        <v>#REF!</v>
      </c>
      <c r="BP193" s="22" t="e">
        <f>VLOOKUP(H193,#REF!,48,0)</f>
        <v>#REF!</v>
      </c>
      <c r="BQ193" s="9"/>
      <c r="BR193" s="9"/>
      <c r="BS193" s="9"/>
    </row>
    <row r="194" spans="1:71" ht="14.5" x14ac:dyDescent="0.35">
      <c r="A194" s="16" t="s">
        <v>10556</v>
      </c>
      <c r="B194" s="16" t="s">
        <v>10556</v>
      </c>
      <c r="C194" s="16" t="s">
        <v>10557</v>
      </c>
      <c r="D194" s="7" t="s">
        <v>1921</v>
      </c>
      <c r="E194" s="4" t="s">
        <v>150</v>
      </c>
      <c r="F194" s="4">
        <v>301777</v>
      </c>
      <c r="G194" s="4" t="s">
        <v>7317</v>
      </c>
      <c r="H194" s="53">
        <v>301777</v>
      </c>
      <c r="I194" s="4" t="s">
        <v>7317</v>
      </c>
      <c r="J194" s="7">
        <v>22</v>
      </c>
      <c r="K194" s="4" t="s">
        <v>108</v>
      </c>
      <c r="L194" s="4">
        <v>10</v>
      </c>
      <c r="M194" s="4" t="s">
        <v>1313</v>
      </c>
      <c r="N194" s="4">
        <v>5</v>
      </c>
      <c r="O194" s="4" t="s">
        <v>7318</v>
      </c>
      <c r="P194" s="26" t="s">
        <v>10561</v>
      </c>
      <c r="Q194" s="8" t="s">
        <v>10474</v>
      </c>
      <c r="R194" s="9" t="s">
        <v>10474</v>
      </c>
      <c r="S194" s="17"/>
      <c r="T194" s="17" t="s">
        <v>10474</v>
      </c>
      <c r="U194" s="9"/>
      <c r="V194" s="18"/>
      <c r="W194" s="18">
        <f>IFERROR(VLOOKUP(H194,'IT PEI'!$X$2:$X$5647,1,0),"...")</f>
        <v>301777</v>
      </c>
      <c r="X194" s="19" t="str">
        <f>_xlfn.XLOOKUP(H194,'IT PEI'!X$2:X$5647,'IT PEI'!E$2:E$5647,"...",2,-1)</f>
        <v>2026-2030</v>
      </c>
      <c r="Y194" s="19" t="str">
        <f>_xlfn.XLOOKUP(H194,'IT PEI'!X$2:X$5647,'IT PEI'!G$2:G$5647,"...",2,-1)</f>
        <v>FORMULADO</v>
      </c>
      <c r="Z194" s="19" t="str">
        <f>_xlfn.XLOOKUP(H194,'IT PEI'!X$2:X$5647,'IT PEI'!F$2:F$5647,"...",2,-1)</f>
        <v>SI</v>
      </c>
      <c r="AA194" s="19" t="str">
        <f>_xlfn.XLOOKUP(H194,'IT PEI'!X$2:X$5647,'IT PEI'!H$2:H$5647,"...",2,-1)</f>
        <v>EMITIDO</v>
      </c>
      <c r="AB194" s="19" t="str">
        <f>_xlfn.XLOOKUP(H194,'IT PEI'!X$2:X$5647,'IT PEI'!O$2:O$5647,"...",2,-1)</f>
        <v>2025-0005142</v>
      </c>
      <c r="AC194" s="20">
        <f>_xlfn.XLOOKUP(H194,'IT PEI'!X$2:X$5647,'IT PEI'!P$2:P$5647,"...",2,-1)</f>
        <v>46008</v>
      </c>
      <c r="AD194" s="19" t="str">
        <f>_xlfn.XLOOKUP(H194,'IT PEI'!X$2:X$5647,'IT PEI'!Q$2:Q$5647,"...",2,-1)</f>
        <v>000702-2025-CEPLAN-DNCPPEI</v>
      </c>
      <c r="AE194" s="19" t="str">
        <f t="shared" si="18"/>
        <v>SI</v>
      </c>
      <c r="AF194" s="18">
        <f t="shared" ref="AF194:AF257" si="20">IF(COUNTIF(X194, "*" &amp; "2030"  &amp;  "*")&gt;0, 1, 0 )</f>
        <v>1</v>
      </c>
      <c r="AG194" s="18">
        <f t="shared" si="19"/>
        <v>0</v>
      </c>
      <c r="AH194" s="18">
        <f t="shared" si="17"/>
        <v>0</v>
      </c>
      <c r="AI194" s="19" t="s">
        <v>10475</v>
      </c>
      <c r="AJ194" s="13" t="s">
        <v>10563</v>
      </c>
      <c r="AK194" s="19" t="s">
        <v>10564</v>
      </c>
      <c r="AL194" s="19" t="str">
        <f>IFERROR(VLOOKUP(tbl_ues[[#This Row],[Id_UE]],'[1]Directorio v.02'!$H$3:$U$3089,11,FALSE),"")</f>
        <v xml:space="preserve"> LORENA DEL PILAR CHAVEZ TARAZONA</v>
      </c>
      <c r="AM194" s="19" t="str">
        <f>IFERROR(VLOOKUP(tbl_ues[[#This Row],[Id_UE]],'[1]Directorio v.02'!$H$3:$U$3089,12,FALSE),"")</f>
        <v>RESPONSABLE DE LA OFICINA DE PLANEAMIENTO Y PRESUPUESTO</v>
      </c>
      <c r="AN194" s="52">
        <f>IFERROR(VLOOKUP(tbl_ues[[#This Row],[Id_UE]],'[1]Directorio v.02'!$H$3:$U$3089,13,FALSE),"")</f>
        <v>975292163</v>
      </c>
      <c r="AO194" s="19" t="str">
        <f>IFERROR(VLOOKUP(tbl_ues[[#This Row],[Id_UE]],'[1]Directorio v.02'!$H$3:$U$3089,14,FALSE),"")</f>
        <v>lorena.chavezt@gmail.com</v>
      </c>
      <c r="AP194" s="21" t="e">
        <f>VLOOKUP(H194,#REF!,7,0)</f>
        <v>#REF!</v>
      </c>
      <c r="AQ194" s="9" t="e">
        <f>VLOOKUP(H194,#REF!,9,0)</f>
        <v>#REF!</v>
      </c>
      <c r="AR194" s="9" t="e">
        <f>VLOOKUP(H194,#REF!,15,0)</f>
        <v>#REF!</v>
      </c>
      <c r="AS194" s="9" t="e">
        <f>VLOOKUP(H194,#REF!,16,0)</f>
        <v>#REF!</v>
      </c>
      <c r="AT194" s="9" t="e">
        <f>VLOOKUP(H194,#REF!,17,0)</f>
        <v>#REF!</v>
      </c>
      <c r="AU194" s="9" t="e">
        <f>VLOOKUP(H194,#REF!,18,0)</f>
        <v>#REF!</v>
      </c>
      <c r="AV194" s="9" t="e">
        <f>VLOOKUP(H194,#REF!,19,0)</f>
        <v>#REF!</v>
      </c>
      <c r="AW194" s="9" t="e">
        <f>VLOOKUP(H194,#REF!,20,0)</f>
        <v>#REF!</v>
      </c>
      <c r="AX194" s="9" t="e">
        <f>VLOOKUP(H194,#REF!,22,0)</f>
        <v>#REF!</v>
      </c>
      <c r="AY194" s="9" t="e">
        <f>VLOOKUP(H194,#REF!,23,0)</f>
        <v>#REF!</v>
      </c>
      <c r="AZ194" s="9" t="e">
        <f>VLOOKUP(H194,#REF!,24,0)</f>
        <v>#REF!</v>
      </c>
      <c r="BA194" s="9" t="e">
        <f>VLOOKUP(H194,#REF!,25,0)</f>
        <v>#REF!</v>
      </c>
      <c r="BB194" s="9" t="e">
        <f>VLOOKUP(H194,#REF!,26,0)</f>
        <v>#REF!</v>
      </c>
      <c r="BC194" s="9" t="e">
        <f>VLOOKUP(H194,#REF!,27,0)</f>
        <v>#REF!</v>
      </c>
      <c r="BD194" s="9" t="e">
        <f>VLOOKUP(H194,#REF!,29,0)</f>
        <v>#REF!</v>
      </c>
      <c r="BE194" s="9" t="e">
        <f>VLOOKUP(H194,#REF!,30,0)</f>
        <v>#REF!</v>
      </c>
      <c r="BF194" s="9" t="e">
        <f>VLOOKUP(H194,#REF!,31,0)</f>
        <v>#REF!</v>
      </c>
      <c r="BG194" s="9" t="e">
        <f>VLOOKUP(H194,#REF!,32,0)</f>
        <v>#REF!</v>
      </c>
      <c r="BH194" s="9" t="e">
        <f>VLOOKUP(H194,#REF!,33,0)</f>
        <v>#REF!</v>
      </c>
      <c r="BI194" s="9" t="e">
        <f>VLOOKUP(H194,#REF!,34,0)</f>
        <v>#REF!</v>
      </c>
      <c r="BJ194" s="9" t="e">
        <f>VLOOKUP(H194,#REF!,36,0)</f>
        <v>#REF!</v>
      </c>
      <c r="BK194" s="9" t="e">
        <f>VLOOKUP(H194,#REF!,37,0)</f>
        <v>#REF!</v>
      </c>
      <c r="BL194" s="22" t="e">
        <f>VLOOKUP(H194,#REF!,44,0)</f>
        <v>#REF!</v>
      </c>
      <c r="BM194" s="22" t="e">
        <f>VLOOKUP(H194,#REF!,45,0)</f>
        <v>#REF!</v>
      </c>
      <c r="BN194" s="22" t="e">
        <f>VLOOKUP(H194,#REF!,46,0)</f>
        <v>#REF!</v>
      </c>
      <c r="BO194" s="22" t="e">
        <f>VLOOKUP(H194,#REF!,47,0)</f>
        <v>#REF!</v>
      </c>
      <c r="BP194" s="22" t="e">
        <f>VLOOKUP(H194,#REF!,48,0)</f>
        <v>#REF!</v>
      </c>
      <c r="BQ194" s="9"/>
      <c r="BR194" s="9"/>
      <c r="BS194" s="9"/>
    </row>
    <row r="195" spans="1:71" ht="14.5" x14ac:dyDescent="0.35">
      <c r="A195" s="16" t="s">
        <v>10556</v>
      </c>
      <c r="B195" s="16" t="s">
        <v>10556</v>
      </c>
      <c r="C195" s="16" t="s">
        <v>10557</v>
      </c>
      <c r="D195" s="7" t="s">
        <v>1921</v>
      </c>
      <c r="E195" s="4" t="s">
        <v>150</v>
      </c>
      <c r="F195" s="4">
        <v>301776</v>
      </c>
      <c r="G195" s="4" t="s">
        <v>3024</v>
      </c>
      <c r="H195" s="53">
        <v>301776</v>
      </c>
      <c r="I195" s="4" t="s">
        <v>3024</v>
      </c>
      <c r="J195" s="7">
        <v>22</v>
      </c>
      <c r="K195" s="4" t="s">
        <v>108</v>
      </c>
      <c r="L195" s="4">
        <v>10</v>
      </c>
      <c r="M195" s="4" t="s">
        <v>1313</v>
      </c>
      <c r="N195" s="4">
        <v>4</v>
      </c>
      <c r="O195" s="4" t="s">
        <v>3025</v>
      </c>
      <c r="P195" s="26" t="s">
        <v>9757</v>
      </c>
      <c r="Q195" s="8" t="s">
        <v>10474</v>
      </c>
      <c r="R195" s="9" t="s">
        <v>10474</v>
      </c>
      <c r="S195" s="17"/>
      <c r="T195" s="17" t="s">
        <v>10474</v>
      </c>
      <c r="U195" s="9"/>
      <c r="V195" s="18"/>
      <c r="W195" s="18">
        <f>IFERROR(VLOOKUP(H195,'IT PEI'!$X$2:$X$5647,1,0),"...")</f>
        <v>301776</v>
      </c>
      <c r="X195" s="19" t="str">
        <f>_xlfn.XLOOKUP(H195,'IT PEI'!X$2:X$5647,'IT PEI'!E$2:E$5647,"...",2,-1)</f>
        <v>2023-2027</v>
      </c>
      <c r="Y195" s="19" t="str">
        <f>_xlfn.XLOOKUP(H195,'IT PEI'!X$2:X$5647,'IT PEI'!G$2:G$5647,"...",2,-1)</f>
        <v>FORMULADO</v>
      </c>
      <c r="Z195" s="19" t="str">
        <f>_xlfn.XLOOKUP(H195,'IT PEI'!X$2:X$5647,'IT PEI'!F$2:F$5647,"...",2,-1)</f>
        <v>NO</v>
      </c>
      <c r="AA195" s="19" t="str">
        <f>_xlfn.XLOOKUP(H195,'IT PEI'!X$2:X$5647,'IT PEI'!H$2:H$5647,"...",2,-1)</f>
        <v>EMITIDO</v>
      </c>
      <c r="AB195" s="19" t="str">
        <f>_xlfn.XLOOKUP(H195,'IT PEI'!X$2:X$5647,'IT PEI'!O$2:O$5647,"...",2,-1)</f>
        <v>2023-0001017</v>
      </c>
      <c r="AC195" s="20">
        <f>_xlfn.XLOOKUP(H195,'IT PEI'!X$2:X$5647,'IT PEI'!P$2:P$5647,"...",2,-1)</f>
        <v>45041</v>
      </c>
      <c r="AD195" s="19" t="str">
        <f>_xlfn.XLOOKUP(H195,'IT PEI'!X$2:X$5647,'IT PEI'!Q$2:Q$5647,"...",2,-1)</f>
        <v>000116-2023-DNCPPEI</v>
      </c>
      <c r="AE195" s="19" t="str">
        <f t="shared" si="18"/>
        <v>No</v>
      </c>
      <c r="AF195" s="18">
        <f t="shared" si="20"/>
        <v>0</v>
      </c>
      <c r="AG195" s="18">
        <f t="shared" si="19"/>
        <v>1</v>
      </c>
      <c r="AH195" s="18">
        <f t="shared" ref="AH195:AH258" si="21">IF(AND(AA195="En Proceso",AE195="Si"),1,0)</f>
        <v>0</v>
      </c>
      <c r="AI195" s="19" t="s">
        <v>10475</v>
      </c>
      <c r="AJ195" s="13" t="s">
        <v>10563</v>
      </c>
      <c r="AK195" s="19" t="s">
        <v>10564</v>
      </c>
      <c r="AL195" s="19" t="str">
        <f>IFERROR(VLOOKUP(tbl_ues[[#This Row],[Id_UE]],'[1]Directorio v.02'!$H$3:$U$3089,11,FALSE),"")</f>
        <v>Gladis Susy Herrera Mendoza</v>
      </c>
      <c r="AM195" s="19">
        <f>IFERROR(VLOOKUP(tbl_ues[[#This Row],[Id_UE]],'[1]Directorio v.02'!$H$3:$U$3089,12,FALSE),"")</f>
        <v>0</v>
      </c>
      <c r="AN195" s="52">
        <f>IFERROR(VLOOKUP(tbl_ues[[#This Row],[Id_UE]],'[1]Directorio v.02'!$H$3:$U$3089,13,FALSE),"")</f>
        <v>997549870</v>
      </c>
      <c r="AO195" s="19" t="str">
        <f>IFERROR(VLOOKUP(tbl_ues[[#This Row],[Id_UE]],'[1]Directorio v.02'!$H$3:$U$3089,14,FALSE),"")</f>
        <v>hm_susy@hotmail.com</v>
      </c>
      <c r="AP195" s="21" t="e">
        <f>VLOOKUP(H195,#REF!,7,0)</f>
        <v>#REF!</v>
      </c>
      <c r="AQ195" s="9" t="e">
        <f>VLOOKUP(H195,#REF!,9,0)</f>
        <v>#REF!</v>
      </c>
      <c r="AR195" s="9" t="e">
        <f>VLOOKUP(H195,#REF!,15,0)</f>
        <v>#REF!</v>
      </c>
      <c r="AS195" s="9" t="e">
        <f>VLOOKUP(H195,#REF!,16,0)</f>
        <v>#REF!</v>
      </c>
      <c r="AT195" s="9" t="e">
        <f>VLOOKUP(H195,#REF!,17,0)</f>
        <v>#REF!</v>
      </c>
      <c r="AU195" s="9" t="e">
        <f>VLOOKUP(H195,#REF!,18,0)</f>
        <v>#REF!</v>
      </c>
      <c r="AV195" s="9" t="e">
        <f>VLOOKUP(H195,#REF!,19,0)</f>
        <v>#REF!</v>
      </c>
      <c r="AW195" s="9" t="e">
        <f>VLOOKUP(H195,#REF!,20,0)</f>
        <v>#REF!</v>
      </c>
      <c r="AX195" s="9" t="e">
        <f>VLOOKUP(H195,#REF!,22,0)</f>
        <v>#REF!</v>
      </c>
      <c r="AY195" s="9" t="e">
        <f>VLOOKUP(H195,#REF!,23,0)</f>
        <v>#REF!</v>
      </c>
      <c r="AZ195" s="9" t="e">
        <f>VLOOKUP(H195,#REF!,24,0)</f>
        <v>#REF!</v>
      </c>
      <c r="BA195" s="9" t="e">
        <f>VLOOKUP(H195,#REF!,25,0)</f>
        <v>#REF!</v>
      </c>
      <c r="BB195" s="9" t="e">
        <f>VLOOKUP(H195,#REF!,26,0)</f>
        <v>#REF!</v>
      </c>
      <c r="BC195" s="9" t="e">
        <f>VLOOKUP(H195,#REF!,27,0)</f>
        <v>#REF!</v>
      </c>
      <c r="BD195" s="9" t="e">
        <f>VLOOKUP(H195,#REF!,29,0)</f>
        <v>#REF!</v>
      </c>
      <c r="BE195" s="9" t="e">
        <f>VLOOKUP(H195,#REF!,30,0)</f>
        <v>#REF!</v>
      </c>
      <c r="BF195" s="9" t="e">
        <f>VLOOKUP(H195,#REF!,31,0)</f>
        <v>#REF!</v>
      </c>
      <c r="BG195" s="9" t="e">
        <f>VLOOKUP(H195,#REF!,32,0)</f>
        <v>#REF!</v>
      </c>
      <c r="BH195" s="9" t="e">
        <f>VLOOKUP(H195,#REF!,33,0)</f>
        <v>#REF!</v>
      </c>
      <c r="BI195" s="9" t="e">
        <f>VLOOKUP(H195,#REF!,34,0)</f>
        <v>#REF!</v>
      </c>
      <c r="BJ195" s="9" t="e">
        <f>VLOOKUP(H195,#REF!,36,0)</f>
        <v>#REF!</v>
      </c>
      <c r="BK195" s="9" t="e">
        <f>VLOOKUP(H195,#REF!,37,0)</f>
        <v>#REF!</v>
      </c>
      <c r="BL195" s="22" t="e">
        <f>VLOOKUP(H195,#REF!,44,0)</f>
        <v>#REF!</v>
      </c>
      <c r="BM195" s="22" t="e">
        <f>VLOOKUP(H195,#REF!,45,0)</f>
        <v>#REF!</v>
      </c>
      <c r="BN195" s="22" t="e">
        <f>VLOOKUP(H195,#REF!,46,0)</f>
        <v>#REF!</v>
      </c>
      <c r="BO195" s="22" t="e">
        <f>VLOOKUP(H195,#REF!,47,0)</f>
        <v>#REF!</v>
      </c>
      <c r="BP195" s="22" t="e">
        <f>VLOOKUP(H195,#REF!,48,0)</f>
        <v>#REF!</v>
      </c>
      <c r="BQ195" s="9"/>
      <c r="BR195" s="9"/>
      <c r="BS195" s="9"/>
    </row>
    <row r="196" spans="1:71" ht="14.5" x14ac:dyDescent="0.35">
      <c r="A196" s="16" t="s">
        <v>10556</v>
      </c>
      <c r="B196" s="16" t="s">
        <v>10556</v>
      </c>
      <c r="C196" s="16" t="s">
        <v>10557</v>
      </c>
      <c r="D196" s="7" t="s">
        <v>1921</v>
      </c>
      <c r="E196" s="4" t="s">
        <v>150</v>
      </c>
      <c r="F196" s="4">
        <v>301775</v>
      </c>
      <c r="G196" s="4" t="s">
        <v>1312</v>
      </c>
      <c r="H196" s="53">
        <v>301775</v>
      </c>
      <c r="I196" s="4" t="s">
        <v>1312</v>
      </c>
      <c r="J196" s="7">
        <v>22</v>
      </c>
      <c r="K196" s="4" t="s">
        <v>108</v>
      </c>
      <c r="L196" s="4">
        <v>10</v>
      </c>
      <c r="M196" s="4" t="s">
        <v>1313</v>
      </c>
      <c r="N196" s="4">
        <v>3</v>
      </c>
      <c r="O196" s="4" t="s">
        <v>1314</v>
      </c>
      <c r="P196" s="26" t="s">
        <v>9874</v>
      </c>
      <c r="Q196" s="8" t="s">
        <v>10474</v>
      </c>
      <c r="R196" s="9" t="s">
        <v>10474</v>
      </c>
      <c r="S196" s="17"/>
      <c r="T196" s="17" t="s">
        <v>10474</v>
      </c>
      <c r="U196" s="9"/>
      <c r="V196" s="18"/>
      <c r="W196" s="18">
        <f>IFERROR(VLOOKUP(H196,'IT PEI'!$X$2:$X$5647,1,0),"...")</f>
        <v>301775</v>
      </c>
      <c r="X196" s="19" t="str">
        <f>_xlfn.XLOOKUP(H196,'IT PEI'!X$2:X$5647,'IT PEI'!E$2:E$5647,"...",2,-1)</f>
        <v>2024-2028</v>
      </c>
      <c r="Y196" s="19" t="str">
        <f>_xlfn.XLOOKUP(H196,'IT PEI'!X$2:X$5647,'IT PEI'!G$2:G$5647,"...",2,-1)</f>
        <v>FORMULADO</v>
      </c>
      <c r="Z196" s="19" t="str">
        <f>_xlfn.XLOOKUP(H196,'IT PEI'!X$2:X$5647,'IT PEI'!F$2:F$5647,"...",2,-1)</f>
        <v>NO</v>
      </c>
      <c r="AA196" s="19" t="str">
        <f>_xlfn.XLOOKUP(H196,'IT PEI'!X$2:X$5647,'IT PEI'!H$2:H$5647,"...",2,-1)</f>
        <v>EMITIDO</v>
      </c>
      <c r="AB196" s="19" t="str">
        <f>_xlfn.XLOOKUP(H196,'IT PEI'!X$2:X$5647,'IT PEI'!O$2:O$5647,"...",2,-1)</f>
        <v>2023-0002412</v>
      </c>
      <c r="AC196" s="20">
        <f>_xlfn.XLOOKUP(H196,'IT PEI'!X$2:X$5647,'IT PEI'!P$2:P$5647,"...",2,-1)</f>
        <v>45184</v>
      </c>
      <c r="AD196" s="19" t="str">
        <f>_xlfn.XLOOKUP(H196,'IT PEI'!X$2:X$5647,'IT PEI'!Q$2:Q$5647,"...",2,-1)</f>
        <v>000287-2023-CEPLAN-DNCPPEI</v>
      </c>
      <c r="AE196" s="19" t="str">
        <f t="shared" si="18"/>
        <v>No</v>
      </c>
      <c r="AF196" s="18">
        <f t="shared" si="20"/>
        <v>0</v>
      </c>
      <c r="AG196" s="18">
        <f t="shared" si="19"/>
        <v>1</v>
      </c>
      <c r="AH196" s="18">
        <f t="shared" si="21"/>
        <v>0</v>
      </c>
      <c r="AI196" s="19" t="s">
        <v>10475</v>
      </c>
      <c r="AJ196" s="13" t="s">
        <v>10563</v>
      </c>
      <c r="AK196" s="19" t="s">
        <v>10564</v>
      </c>
      <c r="AL196" s="19" t="str">
        <f>IFERROR(VLOOKUP(tbl_ues[[#This Row],[Id_UE]],'[1]Directorio v.02'!$H$3:$U$3089,11,FALSE),"")</f>
        <v>Bravo Pascual Kenia Kelly</v>
      </c>
      <c r="AM196" s="19">
        <f>IFERROR(VLOOKUP(tbl_ues[[#This Row],[Id_UE]],'[1]Directorio v.02'!$H$3:$U$3089,12,FALSE),"")</f>
        <v>0</v>
      </c>
      <c r="AN196" s="52" t="str">
        <f>IFERROR(VLOOKUP(tbl_ues[[#This Row],[Id_UE]],'[1]Directorio v.02'!$H$3:$U$3089,13,FALSE),"")</f>
        <v>969 957 305</v>
      </c>
      <c r="AO196" s="19" t="str">
        <f>IFERROR(VLOOKUP(tbl_ues[[#This Row],[Id_UE]],'[1]Directorio v.02'!$H$3:$U$3089,14,FALSE),"")</f>
        <v>kenia_bp_12@hotmail.com</v>
      </c>
      <c r="AP196" s="21" t="e">
        <f>VLOOKUP(H196,#REF!,7,0)</f>
        <v>#REF!</v>
      </c>
      <c r="AQ196" s="9" t="e">
        <f>VLOOKUP(H196,#REF!,9,0)</f>
        <v>#REF!</v>
      </c>
      <c r="AR196" s="9" t="e">
        <f>VLOOKUP(H196,#REF!,15,0)</f>
        <v>#REF!</v>
      </c>
      <c r="AS196" s="9" t="e">
        <f>VLOOKUP(H196,#REF!,16,0)</f>
        <v>#REF!</v>
      </c>
      <c r="AT196" s="9" t="e">
        <f>VLOOKUP(H196,#REF!,17,0)</f>
        <v>#REF!</v>
      </c>
      <c r="AU196" s="9" t="e">
        <f>VLOOKUP(H196,#REF!,18,0)</f>
        <v>#REF!</v>
      </c>
      <c r="AV196" s="9" t="e">
        <f>VLOOKUP(H196,#REF!,19,0)</f>
        <v>#REF!</v>
      </c>
      <c r="AW196" s="9" t="e">
        <f>VLOOKUP(H196,#REF!,20,0)</f>
        <v>#REF!</v>
      </c>
      <c r="AX196" s="9" t="e">
        <f>VLOOKUP(H196,#REF!,22,0)</f>
        <v>#REF!</v>
      </c>
      <c r="AY196" s="9" t="e">
        <f>VLOOKUP(H196,#REF!,23,0)</f>
        <v>#REF!</v>
      </c>
      <c r="AZ196" s="9" t="e">
        <f>VLOOKUP(H196,#REF!,24,0)</f>
        <v>#REF!</v>
      </c>
      <c r="BA196" s="9" t="e">
        <f>VLOOKUP(H196,#REF!,25,0)</f>
        <v>#REF!</v>
      </c>
      <c r="BB196" s="9" t="e">
        <f>VLOOKUP(H196,#REF!,26,0)</f>
        <v>#REF!</v>
      </c>
      <c r="BC196" s="9" t="e">
        <f>VLOOKUP(H196,#REF!,27,0)</f>
        <v>#REF!</v>
      </c>
      <c r="BD196" s="9" t="e">
        <f>VLOOKUP(H196,#REF!,29,0)</f>
        <v>#REF!</v>
      </c>
      <c r="BE196" s="9" t="e">
        <f>VLOOKUP(H196,#REF!,30,0)</f>
        <v>#REF!</v>
      </c>
      <c r="BF196" s="9" t="e">
        <f>VLOOKUP(H196,#REF!,31,0)</f>
        <v>#REF!</v>
      </c>
      <c r="BG196" s="9" t="e">
        <f>VLOOKUP(H196,#REF!,32,0)</f>
        <v>#REF!</v>
      </c>
      <c r="BH196" s="9" t="e">
        <f>VLOOKUP(H196,#REF!,33,0)</f>
        <v>#REF!</v>
      </c>
      <c r="BI196" s="9" t="e">
        <f>VLOOKUP(H196,#REF!,34,0)</f>
        <v>#REF!</v>
      </c>
      <c r="BJ196" s="9" t="e">
        <f>VLOOKUP(H196,#REF!,36,0)</f>
        <v>#REF!</v>
      </c>
      <c r="BK196" s="9" t="e">
        <f>VLOOKUP(H196,#REF!,37,0)</f>
        <v>#REF!</v>
      </c>
      <c r="BL196" s="22" t="e">
        <f>VLOOKUP(H196,#REF!,44,0)</f>
        <v>#REF!</v>
      </c>
      <c r="BM196" s="22" t="e">
        <f>VLOOKUP(H196,#REF!,45,0)</f>
        <v>#REF!</v>
      </c>
      <c r="BN196" s="22" t="e">
        <f>VLOOKUP(H196,#REF!,46,0)</f>
        <v>#REF!</v>
      </c>
      <c r="BO196" s="22" t="e">
        <f>VLOOKUP(H196,#REF!,47,0)</f>
        <v>#REF!</v>
      </c>
      <c r="BP196" s="22" t="e">
        <f>VLOOKUP(H196,#REF!,48,0)</f>
        <v>#REF!</v>
      </c>
      <c r="BQ196" s="9"/>
      <c r="BR196" s="9"/>
      <c r="BS196" s="9"/>
    </row>
    <row r="197" spans="1:71" ht="14.5" x14ac:dyDescent="0.35">
      <c r="A197" s="16" t="s">
        <v>10556</v>
      </c>
      <c r="B197" s="16" t="s">
        <v>10556</v>
      </c>
      <c r="C197" s="16" t="s">
        <v>10557</v>
      </c>
      <c r="D197" s="7" t="s">
        <v>1921</v>
      </c>
      <c r="E197" s="4" t="s">
        <v>150</v>
      </c>
      <c r="F197" s="4">
        <v>301774</v>
      </c>
      <c r="G197" s="4" t="s">
        <v>8048</v>
      </c>
      <c r="H197" s="53">
        <v>301774</v>
      </c>
      <c r="I197" s="4" t="s">
        <v>8048</v>
      </c>
      <c r="J197" s="7">
        <v>22</v>
      </c>
      <c r="K197" s="4" t="s">
        <v>108</v>
      </c>
      <c r="L197" s="4">
        <v>10</v>
      </c>
      <c r="M197" s="4" t="s">
        <v>1313</v>
      </c>
      <c r="N197" s="4">
        <v>2</v>
      </c>
      <c r="O197" s="4" t="s">
        <v>8049</v>
      </c>
      <c r="P197" s="26" t="s">
        <v>10561</v>
      </c>
      <c r="Q197" s="8" t="s">
        <v>10474</v>
      </c>
      <c r="R197" s="9" t="s">
        <v>10474</v>
      </c>
      <c r="S197" s="17"/>
      <c r="T197" s="17" t="s">
        <v>10474</v>
      </c>
      <c r="U197" s="9"/>
      <c r="V197" s="18"/>
      <c r="W197" s="18">
        <f>IFERROR(VLOOKUP(H197,'IT PEI'!$X$2:$X$5647,1,0),"...")</f>
        <v>301774</v>
      </c>
      <c r="X197" s="19" t="str">
        <f>_xlfn.XLOOKUP(H197,'IT PEI'!X$2:X$5647,'IT PEI'!E$2:E$5647,"...",2,-1)</f>
        <v>2026-2030</v>
      </c>
      <c r="Y197" s="19" t="str">
        <f>_xlfn.XLOOKUP(H197,'IT PEI'!X$2:X$5647,'IT PEI'!G$2:G$5647,"...",2,-1)</f>
        <v>FORMULADO</v>
      </c>
      <c r="Z197" s="19" t="str">
        <f>_xlfn.XLOOKUP(H197,'IT PEI'!X$2:X$5647,'IT PEI'!F$2:F$5647,"...",2,-1)</f>
        <v>SI</v>
      </c>
      <c r="AA197" s="19" t="str">
        <f>_xlfn.XLOOKUP(H197,'IT PEI'!X$2:X$5647,'IT PEI'!H$2:H$5647,"...",2,-1)</f>
        <v>EMITIDO</v>
      </c>
      <c r="AB197" s="19" t="str">
        <f>_xlfn.XLOOKUP(H197,'IT PEI'!X$2:X$5647,'IT PEI'!O$2:O$5647,"...",2,-1)</f>
        <v>2025-0004928</v>
      </c>
      <c r="AC197" s="20">
        <f>_xlfn.XLOOKUP(H197,'IT PEI'!X$2:X$5647,'IT PEI'!P$2:P$5647,"...",2,-1)</f>
        <v>45995</v>
      </c>
      <c r="AD197" s="19" t="str">
        <f>_xlfn.XLOOKUP(H197,'IT PEI'!X$2:X$5647,'IT PEI'!Q$2:Q$5647,"...",2,-1)</f>
        <v>000614-2025-CEPLAN-DNCPPEI</v>
      </c>
      <c r="AE197" s="19" t="str">
        <f t="shared" si="18"/>
        <v>SI</v>
      </c>
      <c r="AF197" s="18">
        <f t="shared" si="20"/>
        <v>1</v>
      </c>
      <c r="AG197" s="18">
        <f t="shared" si="19"/>
        <v>0</v>
      </c>
      <c r="AH197" s="18">
        <f t="shared" si="21"/>
        <v>0</v>
      </c>
      <c r="AI197" s="19" t="s">
        <v>10475</v>
      </c>
      <c r="AJ197" s="13" t="s">
        <v>10563</v>
      </c>
      <c r="AK197" s="19" t="s">
        <v>10564</v>
      </c>
      <c r="AL197" s="19" t="str">
        <f>IFERROR(VLOOKUP(tbl_ues[[#This Row],[Id_UE]],'[1]Directorio v.02'!$H$3:$U$3089,11,FALSE),"")</f>
        <v>Francisco Octavio Diaz Paredes</v>
      </c>
      <c r="AM197" s="19" t="str">
        <f>IFERROR(VLOOKUP(tbl_ues[[#This Row],[Id_UE]],'[1]Directorio v.02'!$H$3:$U$3089,12,FALSE),"")</f>
        <v>Jefe de la Oficina General de Planificación y Presupuesto</v>
      </c>
      <c r="AN197" s="52">
        <f>IFERROR(VLOOKUP(tbl_ues[[#This Row],[Id_UE]],'[1]Directorio v.02'!$H$3:$U$3089,13,FALSE),"")</f>
        <v>969854388</v>
      </c>
      <c r="AO197" s="19" t="str">
        <f>IFERROR(VLOOKUP(tbl_ues[[#This Row],[Id_UE]],'[1]Directorio v.02'!$H$3:$U$3089,14,FALSE),"")</f>
        <v>fdiazparedes0203@gmail.com</v>
      </c>
      <c r="AP197" s="21" t="e">
        <f>VLOOKUP(H197,#REF!,7,0)</f>
        <v>#REF!</v>
      </c>
      <c r="AQ197" s="9" t="e">
        <f>VLOOKUP(H197,#REF!,9,0)</f>
        <v>#REF!</v>
      </c>
      <c r="AR197" s="9" t="e">
        <f>VLOOKUP(H197,#REF!,15,0)</f>
        <v>#REF!</v>
      </c>
      <c r="AS197" s="9" t="e">
        <f>VLOOKUP(H197,#REF!,16,0)</f>
        <v>#REF!</v>
      </c>
      <c r="AT197" s="9" t="e">
        <f>VLOOKUP(H197,#REF!,17,0)</f>
        <v>#REF!</v>
      </c>
      <c r="AU197" s="9" t="e">
        <f>VLOOKUP(H197,#REF!,18,0)</f>
        <v>#REF!</v>
      </c>
      <c r="AV197" s="9" t="e">
        <f>VLOOKUP(H197,#REF!,19,0)</f>
        <v>#REF!</v>
      </c>
      <c r="AW197" s="9" t="e">
        <f>VLOOKUP(H197,#REF!,20,0)</f>
        <v>#REF!</v>
      </c>
      <c r="AX197" s="9" t="e">
        <f>VLOOKUP(H197,#REF!,22,0)</f>
        <v>#REF!</v>
      </c>
      <c r="AY197" s="9" t="e">
        <f>VLOOKUP(H197,#REF!,23,0)</f>
        <v>#REF!</v>
      </c>
      <c r="AZ197" s="9" t="e">
        <f>VLOOKUP(H197,#REF!,24,0)</f>
        <v>#REF!</v>
      </c>
      <c r="BA197" s="9" t="e">
        <f>VLOOKUP(H197,#REF!,25,0)</f>
        <v>#REF!</v>
      </c>
      <c r="BB197" s="9" t="e">
        <f>VLOOKUP(H197,#REF!,26,0)</f>
        <v>#REF!</v>
      </c>
      <c r="BC197" s="9" t="e">
        <f>VLOOKUP(H197,#REF!,27,0)</f>
        <v>#REF!</v>
      </c>
      <c r="BD197" s="9" t="e">
        <f>VLOOKUP(H197,#REF!,29,0)</f>
        <v>#REF!</v>
      </c>
      <c r="BE197" s="9" t="e">
        <f>VLOOKUP(H197,#REF!,30,0)</f>
        <v>#REF!</v>
      </c>
      <c r="BF197" s="9" t="e">
        <f>VLOOKUP(H197,#REF!,31,0)</f>
        <v>#REF!</v>
      </c>
      <c r="BG197" s="9" t="e">
        <f>VLOOKUP(H197,#REF!,32,0)</f>
        <v>#REF!</v>
      </c>
      <c r="BH197" s="9" t="e">
        <f>VLOOKUP(H197,#REF!,33,0)</f>
        <v>#REF!</v>
      </c>
      <c r="BI197" s="9" t="e">
        <f>VLOOKUP(H197,#REF!,34,0)</f>
        <v>#REF!</v>
      </c>
      <c r="BJ197" s="9" t="e">
        <f>VLOOKUP(H197,#REF!,36,0)</f>
        <v>#REF!</v>
      </c>
      <c r="BK197" s="9" t="e">
        <f>VLOOKUP(H197,#REF!,37,0)</f>
        <v>#REF!</v>
      </c>
      <c r="BL197" s="22" t="e">
        <f>VLOOKUP(H197,#REF!,44,0)</f>
        <v>#REF!</v>
      </c>
      <c r="BM197" s="22" t="e">
        <f>VLOOKUP(H197,#REF!,45,0)</f>
        <v>#REF!</v>
      </c>
      <c r="BN197" s="22" t="e">
        <f>VLOOKUP(H197,#REF!,46,0)</f>
        <v>#REF!</v>
      </c>
      <c r="BO197" s="22" t="e">
        <f>VLOOKUP(H197,#REF!,47,0)</f>
        <v>#REF!</v>
      </c>
      <c r="BP197" s="22" t="e">
        <f>VLOOKUP(H197,#REF!,48,0)</f>
        <v>#REF!</v>
      </c>
      <c r="BQ197" s="9"/>
      <c r="BR197" s="9"/>
      <c r="BS197" s="9"/>
    </row>
    <row r="198" spans="1:71" ht="14.5" x14ac:dyDescent="0.35">
      <c r="A198" s="16" t="s">
        <v>10581</v>
      </c>
      <c r="B198" s="16" t="s">
        <v>10581</v>
      </c>
      <c r="C198" s="16" t="s">
        <v>10557</v>
      </c>
      <c r="D198" s="7" t="s">
        <v>1921</v>
      </c>
      <c r="E198" s="4" t="s">
        <v>150</v>
      </c>
      <c r="F198" s="4">
        <v>301773</v>
      </c>
      <c r="G198" s="4" t="s">
        <v>1864</v>
      </c>
      <c r="H198" s="53">
        <v>301773</v>
      </c>
      <c r="I198" s="4" t="s">
        <v>1864</v>
      </c>
      <c r="J198" s="7">
        <v>22</v>
      </c>
      <c r="K198" s="4" t="s">
        <v>108</v>
      </c>
      <c r="L198" s="4">
        <v>10</v>
      </c>
      <c r="M198" s="4" t="s">
        <v>1313</v>
      </c>
      <c r="N198" s="4">
        <v>1</v>
      </c>
      <c r="O198" s="4" t="s">
        <v>1313</v>
      </c>
      <c r="P198" s="26" t="s">
        <v>10587</v>
      </c>
      <c r="Q198" s="8" t="s">
        <v>10474</v>
      </c>
      <c r="R198" s="9" t="s">
        <v>10474</v>
      </c>
      <c r="S198" s="17"/>
      <c r="T198" s="17" t="s">
        <v>10474</v>
      </c>
      <c r="U198" s="9"/>
      <c r="V198" s="18"/>
      <c r="W198" s="18">
        <f>IFERROR(VLOOKUP(H198,'IT PEI'!$X$2:$X$5647,1,0),"...")</f>
        <v>301773</v>
      </c>
      <c r="X198" s="19" t="str">
        <f>_xlfn.XLOOKUP(H198,'IT PEI'!X$2:X$5647,'IT PEI'!E$2:E$5647,"...",2,-1)</f>
        <v>2025-2030</v>
      </c>
      <c r="Y198" s="19" t="str">
        <f>_xlfn.XLOOKUP(H198,'IT PEI'!X$2:X$5647,'IT PEI'!G$2:G$5647,"...",2,-1)</f>
        <v>FORMULADO</v>
      </c>
      <c r="Z198" s="19" t="str">
        <f>_xlfn.XLOOKUP(H198,'IT PEI'!X$2:X$5647,'IT PEI'!F$2:F$5647,"...",2,-1)</f>
        <v>SI</v>
      </c>
      <c r="AA198" s="19" t="str">
        <f>_xlfn.XLOOKUP(H198,'IT PEI'!X$2:X$5647,'IT PEI'!H$2:H$5647,"...",2,-1)</f>
        <v>EMITIDO</v>
      </c>
      <c r="AB198" s="19" t="str">
        <f>_xlfn.XLOOKUP(H198,'IT PEI'!X$2:X$5647,'IT PEI'!O$2:O$5647,"...",2,-1)</f>
        <v>2024-0002336</v>
      </c>
      <c r="AC198" s="20">
        <f>_xlfn.XLOOKUP(H198,'IT PEI'!X$2:X$5647,'IT PEI'!P$2:P$5647,"...",2,-1)</f>
        <v>45504</v>
      </c>
      <c r="AD198" s="19" t="str">
        <f>_xlfn.XLOOKUP(H198,'IT PEI'!X$2:X$5647,'IT PEI'!Q$2:Q$5647,"...",2,-1)</f>
        <v>000305-2024-DNCPPEI</v>
      </c>
      <c r="AE198" s="19" t="str">
        <f t="shared" si="18"/>
        <v>SI</v>
      </c>
      <c r="AF198" s="18">
        <f t="shared" si="20"/>
        <v>1</v>
      </c>
      <c r="AG198" s="18">
        <f t="shared" si="19"/>
        <v>0</v>
      </c>
      <c r="AH198" s="18">
        <f t="shared" si="21"/>
        <v>0</v>
      </c>
      <c r="AI198" s="19" t="s">
        <v>10475</v>
      </c>
      <c r="AJ198" s="13" t="s">
        <v>10563</v>
      </c>
      <c r="AK198" s="19" t="s">
        <v>10564</v>
      </c>
      <c r="AL198" s="19" t="str">
        <f>IFERROR(VLOOKUP(tbl_ues[[#This Row],[Id_UE]],'[1]Directorio v.02'!$H$3:$U$3089,11,FALSE),"")</f>
        <v>Hannz Enrique Espinoza Jara</v>
      </c>
      <c r="AM198" s="19" t="str">
        <f>IFERROR(VLOOKUP(tbl_ues[[#This Row],[Id_UE]],'[1]Directorio v.02'!$H$3:$U$3089,12,FALSE),"")</f>
        <v>Director de la Oficina General de Planeamiento y Presupuesto</v>
      </c>
      <c r="AN198" s="52">
        <f>IFERROR(VLOOKUP(tbl_ues[[#This Row],[Id_UE]],'[1]Directorio v.02'!$H$3:$U$3089,13,FALSE),"")</f>
        <v>990175828</v>
      </c>
      <c r="AO198" s="19" t="str">
        <f>IFERROR(VLOOKUP(tbl_ues[[#This Row],[Id_UE]],'[1]Directorio v.02'!$H$3:$U$3089,14,FALSE),"")</f>
        <v>espinoza.enrique14@gmail.com</v>
      </c>
      <c r="AP198" s="21" t="e">
        <f>VLOOKUP(H198,#REF!,7,0)</f>
        <v>#REF!</v>
      </c>
      <c r="AQ198" s="9" t="e">
        <f>VLOOKUP(H198,#REF!,9,0)</f>
        <v>#REF!</v>
      </c>
      <c r="AR198" s="9" t="e">
        <f>VLOOKUP(H198,#REF!,15,0)</f>
        <v>#REF!</v>
      </c>
      <c r="AS198" s="9" t="e">
        <f>VLOOKUP(H198,#REF!,16,0)</f>
        <v>#REF!</v>
      </c>
      <c r="AT198" s="9" t="e">
        <f>VLOOKUP(H198,#REF!,17,0)</f>
        <v>#REF!</v>
      </c>
      <c r="AU198" s="9" t="e">
        <f>VLOOKUP(H198,#REF!,18,0)</f>
        <v>#REF!</v>
      </c>
      <c r="AV198" s="9" t="e">
        <f>VLOOKUP(H198,#REF!,19,0)</f>
        <v>#REF!</v>
      </c>
      <c r="AW198" s="9" t="e">
        <f>VLOOKUP(H198,#REF!,20,0)</f>
        <v>#REF!</v>
      </c>
      <c r="AX198" s="9" t="e">
        <f>VLOOKUP(H198,#REF!,22,0)</f>
        <v>#REF!</v>
      </c>
      <c r="AY198" s="9" t="e">
        <f>VLOOKUP(H198,#REF!,23,0)</f>
        <v>#REF!</v>
      </c>
      <c r="AZ198" s="9" t="e">
        <f>VLOOKUP(H198,#REF!,24,0)</f>
        <v>#REF!</v>
      </c>
      <c r="BA198" s="9" t="e">
        <f>VLOOKUP(H198,#REF!,25,0)</f>
        <v>#REF!</v>
      </c>
      <c r="BB198" s="9" t="e">
        <f>VLOOKUP(H198,#REF!,26,0)</f>
        <v>#REF!</v>
      </c>
      <c r="BC198" s="9" t="e">
        <f>VLOOKUP(H198,#REF!,27,0)</f>
        <v>#REF!</v>
      </c>
      <c r="BD198" s="9" t="e">
        <f>VLOOKUP(H198,#REF!,29,0)</f>
        <v>#REF!</v>
      </c>
      <c r="BE198" s="9" t="e">
        <f>VLOOKUP(H198,#REF!,30,0)</f>
        <v>#REF!</v>
      </c>
      <c r="BF198" s="9" t="e">
        <f>VLOOKUP(H198,#REF!,31,0)</f>
        <v>#REF!</v>
      </c>
      <c r="BG198" s="9" t="e">
        <f>VLOOKUP(H198,#REF!,32,0)</f>
        <v>#REF!</v>
      </c>
      <c r="BH198" s="9" t="e">
        <f>VLOOKUP(H198,#REF!,33,0)</f>
        <v>#REF!</v>
      </c>
      <c r="BI198" s="9" t="e">
        <f>VLOOKUP(H198,#REF!,34,0)</f>
        <v>#REF!</v>
      </c>
      <c r="BJ198" s="9" t="e">
        <f>VLOOKUP(H198,#REF!,36,0)</f>
        <v>#REF!</v>
      </c>
      <c r="BK198" s="9" t="e">
        <f>VLOOKUP(H198,#REF!,37,0)</f>
        <v>#REF!</v>
      </c>
      <c r="BL198" s="22" t="e">
        <f>VLOOKUP(H198,#REF!,44,0)</f>
        <v>#REF!</v>
      </c>
      <c r="BM198" s="22" t="e">
        <f>VLOOKUP(H198,#REF!,45,0)</f>
        <v>#REF!</v>
      </c>
      <c r="BN198" s="22" t="e">
        <f>VLOOKUP(H198,#REF!,46,0)</f>
        <v>#REF!</v>
      </c>
      <c r="BO198" s="22" t="e">
        <f>VLOOKUP(H198,#REF!,47,0)</f>
        <v>#REF!</v>
      </c>
      <c r="BP198" s="22" t="e">
        <f>VLOOKUP(H198,#REF!,48,0)</f>
        <v>#REF!</v>
      </c>
      <c r="BQ198" s="9"/>
      <c r="BR198" s="9"/>
      <c r="BS198" s="9"/>
    </row>
    <row r="199" spans="1:71" ht="14.5" x14ac:dyDescent="0.35">
      <c r="A199" s="16" t="s">
        <v>10556</v>
      </c>
      <c r="B199" s="16" t="s">
        <v>10556</v>
      </c>
      <c r="C199" s="16" t="s">
        <v>10557</v>
      </c>
      <c r="D199" s="7" t="s">
        <v>1921</v>
      </c>
      <c r="E199" s="4" t="s">
        <v>150</v>
      </c>
      <c r="F199" s="4">
        <v>301772</v>
      </c>
      <c r="G199" s="4" t="s">
        <v>10606</v>
      </c>
      <c r="H199" s="53">
        <v>301772</v>
      </c>
      <c r="I199" s="4" t="s">
        <v>10606</v>
      </c>
      <c r="J199" s="7">
        <v>22</v>
      </c>
      <c r="K199" s="4" t="s">
        <v>108</v>
      </c>
      <c r="L199" s="4">
        <v>9</v>
      </c>
      <c r="M199" s="4" t="s">
        <v>108</v>
      </c>
      <c r="N199" s="4">
        <v>14</v>
      </c>
      <c r="O199" s="4" t="s">
        <v>10607</v>
      </c>
      <c r="P199" s="26" t="s">
        <v>9758</v>
      </c>
      <c r="Q199" s="8" t="s">
        <v>10474</v>
      </c>
      <c r="R199" s="9" t="s">
        <v>10474</v>
      </c>
      <c r="S199" s="17"/>
      <c r="T199" s="17" t="s">
        <v>10474</v>
      </c>
      <c r="U199" s="9"/>
      <c r="V199" s="18"/>
      <c r="W199" s="18" t="str">
        <f>IFERROR(VLOOKUP(H199,'IT PEI'!$X$2:$X$5647,1,0),"...")</f>
        <v>...</v>
      </c>
      <c r="X199" s="19" t="str">
        <f>_xlfn.XLOOKUP(H199,'IT PEI'!X$2:X$5647,'IT PEI'!E$2:E$5647,"...",2,-1)</f>
        <v>...</v>
      </c>
      <c r="Y199" s="19" t="str">
        <f>_xlfn.XLOOKUP(H199,'IT PEI'!X$2:X$5647,'IT PEI'!G$2:G$5647,"...",2,-1)</f>
        <v>...</v>
      </c>
      <c r="Z199" s="19" t="str">
        <f>_xlfn.XLOOKUP(H199,'IT PEI'!X$2:X$5647,'IT PEI'!F$2:F$5647,"...",2,-1)</f>
        <v>...</v>
      </c>
      <c r="AA199" s="19" t="str">
        <f>_xlfn.XLOOKUP(H199,'IT PEI'!X$2:X$5647,'IT PEI'!H$2:H$5647,"...",2,-1)</f>
        <v>...</v>
      </c>
      <c r="AB199" s="19" t="str">
        <f>_xlfn.XLOOKUP(H199,'IT PEI'!X$2:X$5647,'IT PEI'!O$2:O$5647,"...",2,-1)</f>
        <v>...</v>
      </c>
      <c r="AC199" s="20" t="str">
        <f>_xlfn.XLOOKUP(H199,'IT PEI'!X$2:X$5647,'IT PEI'!P$2:P$5647,"...",2,-1)</f>
        <v>...</v>
      </c>
      <c r="AD199" s="19" t="str">
        <f>_xlfn.XLOOKUP(H199,'IT PEI'!X$2:X$5647,'IT PEI'!Q$2:Q$5647,"...",2,-1)</f>
        <v>...</v>
      </c>
      <c r="AE199" s="19" t="str">
        <f t="shared" si="18"/>
        <v>No</v>
      </c>
      <c r="AF199" s="18">
        <f t="shared" si="20"/>
        <v>0</v>
      </c>
      <c r="AG199" s="18">
        <f t="shared" si="19"/>
        <v>1</v>
      </c>
      <c r="AH199" s="18">
        <f t="shared" si="21"/>
        <v>0</v>
      </c>
      <c r="AI199" s="19" t="s">
        <v>10475</v>
      </c>
      <c r="AJ199" s="13" t="s">
        <v>10563</v>
      </c>
      <c r="AK199" s="19" t="s">
        <v>10564</v>
      </c>
      <c r="AL199" s="19" t="str">
        <f>IFERROR(VLOOKUP(tbl_ues[[#This Row],[Id_UE]],'[1]Directorio v.02'!$H$3:$U$3089,11,FALSE),"")</f>
        <v>Renán Bernales Vásquez</v>
      </c>
      <c r="AM199" s="19">
        <f>IFERROR(VLOOKUP(tbl_ues[[#This Row],[Id_UE]],'[1]Directorio v.02'!$H$3:$U$3089,12,FALSE),"")</f>
        <v>0</v>
      </c>
      <c r="AN199" s="52">
        <f>IFERROR(VLOOKUP(tbl_ues[[#This Row],[Id_UE]],'[1]Directorio v.02'!$H$3:$U$3089,13,FALSE),"")</f>
        <v>942455471</v>
      </c>
      <c r="AO199" s="19" t="str">
        <f>IFERROR(VLOOKUP(tbl_ues[[#This Row],[Id_UE]],'[1]Directorio v.02'!$H$3:$U$3089,14,FALSE),"")</f>
        <v>rqmayo@hotmail.com</v>
      </c>
      <c r="AP199" s="21" t="e">
        <f>VLOOKUP(H199,#REF!,7,0)</f>
        <v>#REF!</v>
      </c>
      <c r="AQ199" s="9" t="e">
        <f>VLOOKUP(H199,#REF!,9,0)</f>
        <v>#REF!</v>
      </c>
      <c r="AR199" s="9" t="e">
        <f>VLOOKUP(H199,#REF!,15,0)</f>
        <v>#REF!</v>
      </c>
      <c r="AS199" s="9" t="e">
        <f>VLOOKUP(H199,#REF!,16,0)</f>
        <v>#REF!</v>
      </c>
      <c r="AT199" s="9" t="e">
        <f>VLOOKUP(H199,#REF!,17,0)</f>
        <v>#REF!</v>
      </c>
      <c r="AU199" s="9" t="e">
        <f>VLOOKUP(H199,#REF!,18,0)</f>
        <v>#REF!</v>
      </c>
      <c r="AV199" s="9" t="e">
        <f>VLOOKUP(H199,#REF!,19,0)</f>
        <v>#REF!</v>
      </c>
      <c r="AW199" s="9" t="e">
        <f>VLOOKUP(H199,#REF!,20,0)</f>
        <v>#REF!</v>
      </c>
      <c r="AX199" s="9" t="e">
        <f>VLOOKUP(H199,#REF!,22,0)</f>
        <v>#REF!</v>
      </c>
      <c r="AY199" s="9" t="e">
        <f>VLOOKUP(H199,#REF!,23,0)</f>
        <v>#REF!</v>
      </c>
      <c r="AZ199" s="9" t="e">
        <f>VLOOKUP(H199,#REF!,24,0)</f>
        <v>#REF!</v>
      </c>
      <c r="BA199" s="9" t="e">
        <f>VLOOKUP(H199,#REF!,25,0)</f>
        <v>#REF!</v>
      </c>
      <c r="BB199" s="9" t="e">
        <f>VLOOKUP(H199,#REF!,26,0)</f>
        <v>#REF!</v>
      </c>
      <c r="BC199" s="9" t="e">
        <f>VLOOKUP(H199,#REF!,27,0)</f>
        <v>#REF!</v>
      </c>
      <c r="BD199" s="9" t="e">
        <f>VLOOKUP(H199,#REF!,29,0)</f>
        <v>#REF!</v>
      </c>
      <c r="BE199" s="9" t="e">
        <f>VLOOKUP(H199,#REF!,30,0)</f>
        <v>#REF!</v>
      </c>
      <c r="BF199" s="9" t="e">
        <f>VLOOKUP(H199,#REF!,31,0)</f>
        <v>#REF!</v>
      </c>
      <c r="BG199" s="9" t="e">
        <f>VLOOKUP(H199,#REF!,32,0)</f>
        <v>#REF!</v>
      </c>
      <c r="BH199" s="9" t="e">
        <f>VLOOKUP(H199,#REF!,33,0)</f>
        <v>#REF!</v>
      </c>
      <c r="BI199" s="9" t="e">
        <f>VLOOKUP(H199,#REF!,34,0)</f>
        <v>#REF!</v>
      </c>
      <c r="BJ199" s="9" t="e">
        <f>VLOOKUP(H199,#REF!,36,0)</f>
        <v>#REF!</v>
      </c>
      <c r="BK199" s="9" t="e">
        <f>VLOOKUP(H199,#REF!,37,0)</f>
        <v>#REF!</v>
      </c>
      <c r="BL199" s="22" t="e">
        <f>VLOOKUP(H199,#REF!,44,0)</f>
        <v>#REF!</v>
      </c>
      <c r="BM199" s="22" t="e">
        <f>VLOOKUP(H199,#REF!,45,0)</f>
        <v>#REF!</v>
      </c>
      <c r="BN199" s="22" t="e">
        <f>VLOOKUP(H199,#REF!,46,0)</f>
        <v>#REF!</v>
      </c>
      <c r="BO199" s="22" t="e">
        <f>VLOOKUP(H199,#REF!,47,0)</f>
        <v>#REF!</v>
      </c>
      <c r="BP199" s="22" t="e">
        <f>VLOOKUP(H199,#REF!,48,0)</f>
        <v>#REF!</v>
      </c>
      <c r="BQ199" s="9"/>
      <c r="BR199" s="9"/>
      <c r="BS199" s="9"/>
    </row>
    <row r="200" spans="1:71" ht="14.5" x14ac:dyDescent="0.35">
      <c r="A200" s="16" t="s">
        <v>10556</v>
      </c>
      <c r="B200" s="16" t="s">
        <v>10556</v>
      </c>
      <c r="C200" s="16" t="s">
        <v>10557</v>
      </c>
      <c r="D200" s="7" t="s">
        <v>1921</v>
      </c>
      <c r="E200" s="4" t="s">
        <v>150</v>
      </c>
      <c r="F200" s="4">
        <v>301771</v>
      </c>
      <c r="G200" s="4" t="s">
        <v>3317</v>
      </c>
      <c r="H200" s="53">
        <v>301771</v>
      </c>
      <c r="I200" s="4" t="s">
        <v>3317</v>
      </c>
      <c r="J200" s="7">
        <v>22</v>
      </c>
      <c r="K200" s="4" t="s">
        <v>108</v>
      </c>
      <c r="L200" s="4">
        <v>9</v>
      </c>
      <c r="M200" s="4" t="s">
        <v>108</v>
      </c>
      <c r="N200" s="4">
        <v>13</v>
      </c>
      <c r="O200" s="4" t="s">
        <v>3318</v>
      </c>
      <c r="P200" s="26" t="s">
        <v>10196</v>
      </c>
      <c r="Q200" s="8" t="s">
        <v>10474</v>
      </c>
      <c r="R200" s="9" t="s">
        <v>10474</v>
      </c>
      <c r="S200" s="17"/>
      <c r="T200" s="17" t="s">
        <v>10474</v>
      </c>
      <c r="U200" s="9"/>
      <c r="V200" s="18"/>
      <c r="W200" s="18">
        <f>IFERROR(VLOOKUP(H200,'IT PEI'!$X$2:$X$5647,1,0),"...")</f>
        <v>301771</v>
      </c>
      <c r="X200" s="19" t="str">
        <f>_xlfn.XLOOKUP(H200,'IT PEI'!X$2:X$5647,'IT PEI'!E$2:E$5647,"...",2,-1)</f>
        <v>2023-2026</v>
      </c>
      <c r="Y200" s="19" t="str">
        <f>_xlfn.XLOOKUP(H200,'IT PEI'!X$2:X$5647,'IT PEI'!G$2:G$5647,"...",2,-1)</f>
        <v>FORMULADO</v>
      </c>
      <c r="Z200" s="19" t="str">
        <f>_xlfn.XLOOKUP(H200,'IT PEI'!X$2:X$5647,'IT PEI'!F$2:F$5647,"...",2,-1)</f>
        <v>NO</v>
      </c>
      <c r="AA200" s="19" t="str">
        <f>_xlfn.XLOOKUP(H200,'IT PEI'!X$2:X$5647,'IT PEI'!H$2:H$5647,"...",2,-1)</f>
        <v>EMITIDO</v>
      </c>
      <c r="AB200" s="19" t="str">
        <f>_xlfn.XLOOKUP(H200,'IT PEI'!X$2:X$5647,'IT PEI'!O$2:O$5647,"...",2,-1)</f>
        <v>2022-0001807</v>
      </c>
      <c r="AC200" s="20">
        <f>_xlfn.XLOOKUP(H200,'IT PEI'!X$2:X$5647,'IT PEI'!P$2:P$5647,"...",2,-1)</f>
        <v>44789</v>
      </c>
      <c r="AD200" s="19" t="str">
        <f>_xlfn.XLOOKUP(H200,'IT PEI'!X$2:X$5647,'IT PEI'!Q$2:Q$5647,"...",2,-1)</f>
        <v>000235-2022-DNCPPEI</v>
      </c>
      <c r="AE200" s="19" t="str">
        <f t="shared" si="18"/>
        <v>No</v>
      </c>
      <c r="AF200" s="18">
        <f t="shared" si="20"/>
        <v>0</v>
      </c>
      <c r="AG200" s="18">
        <f t="shared" si="19"/>
        <v>1</v>
      </c>
      <c r="AH200" s="18">
        <f t="shared" si="21"/>
        <v>0</v>
      </c>
      <c r="AI200" s="19" t="s">
        <v>10475</v>
      </c>
      <c r="AJ200" s="13" t="s">
        <v>10563</v>
      </c>
      <c r="AK200" s="19" t="s">
        <v>10564</v>
      </c>
      <c r="AL200" s="19" t="str">
        <f>IFERROR(VLOOKUP(tbl_ues[[#This Row],[Id_UE]],'[1]Directorio v.02'!$H$3:$U$3089,11,FALSE),"")</f>
        <v>Norman Soria Bardales</v>
      </c>
      <c r="AM200" s="19">
        <f>IFERROR(VLOOKUP(tbl_ues[[#This Row],[Id_UE]],'[1]Directorio v.02'!$H$3:$U$3089,12,FALSE),"")</f>
        <v>0</v>
      </c>
      <c r="AN200" s="52">
        <f>IFERROR(VLOOKUP(tbl_ues[[#This Row],[Id_UE]],'[1]Directorio v.02'!$H$3:$U$3089,13,FALSE),"")</f>
        <v>951096693</v>
      </c>
      <c r="AO200" s="19" t="str">
        <f>IFERROR(VLOOKUP(tbl_ues[[#This Row],[Id_UE]],'[1]Directorio v.02'!$H$3:$U$3089,14,FALSE),"")</f>
        <v>norman2sb@gmail.com</v>
      </c>
      <c r="AP200" s="21" t="e">
        <f>VLOOKUP(H200,#REF!,7,0)</f>
        <v>#REF!</v>
      </c>
      <c r="AQ200" s="9" t="e">
        <f>VLOOKUP(H200,#REF!,9,0)</f>
        <v>#REF!</v>
      </c>
      <c r="AR200" s="9" t="e">
        <f>VLOOKUP(H200,#REF!,15,0)</f>
        <v>#REF!</v>
      </c>
      <c r="AS200" s="9" t="e">
        <f>VLOOKUP(H200,#REF!,16,0)</f>
        <v>#REF!</v>
      </c>
      <c r="AT200" s="9" t="e">
        <f>VLOOKUP(H200,#REF!,17,0)</f>
        <v>#REF!</v>
      </c>
      <c r="AU200" s="9" t="e">
        <f>VLOOKUP(H200,#REF!,18,0)</f>
        <v>#REF!</v>
      </c>
      <c r="AV200" s="9" t="e">
        <f>VLOOKUP(H200,#REF!,19,0)</f>
        <v>#REF!</v>
      </c>
      <c r="AW200" s="9" t="e">
        <f>VLOOKUP(H200,#REF!,20,0)</f>
        <v>#REF!</v>
      </c>
      <c r="AX200" s="9" t="e">
        <f>VLOOKUP(H200,#REF!,22,0)</f>
        <v>#REF!</v>
      </c>
      <c r="AY200" s="9" t="e">
        <f>VLOOKUP(H200,#REF!,23,0)</f>
        <v>#REF!</v>
      </c>
      <c r="AZ200" s="9" t="e">
        <f>VLOOKUP(H200,#REF!,24,0)</f>
        <v>#REF!</v>
      </c>
      <c r="BA200" s="9" t="e">
        <f>VLOOKUP(H200,#REF!,25,0)</f>
        <v>#REF!</v>
      </c>
      <c r="BB200" s="9" t="e">
        <f>VLOOKUP(H200,#REF!,26,0)</f>
        <v>#REF!</v>
      </c>
      <c r="BC200" s="9" t="e">
        <f>VLOOKUP(H200,#REF!,27,0)</f>
        <v>#REF!</v>
      </c>
      <c r="BD200" s="9" t="e">
        <f>VLOOKUP(H200,#REF!,29,0)</f>
        <v>#REF!</v>
      </c>
      <c r="BE200" s="9" t="e">
        <f>VLOOKUP(H200,#REF!,30,0)</f>
        <v>#REF!</v>
      </c>
      <c r="BF200" s="9" t="e">
        <f>VLOOKUP(H200,#REF!,31,0)</f>
        <v>#REF!</v>
      </c>
      <c r="BG200" s="9" t="e">
        <f>VLOOKUP(H200,#REF!,32,0)</f>
        <v>#REF!</v>
      </c>
      <c r="BH200" s="9" t="e">
        <f>VLOOKUP(H200,#REF!,33,0)</f>
        <v>#REF!</v>
      </c>
      <c r="BI200" s="9" t="e">
        <f>VLOOKUP(H200,#REF!,34,0)</f>
        <v>#REF!</v>
      </c>
      <c r="BJ200" s="9" t="e">
        <f>VLOOKUP(H200,#REF!,36,0)</f>
        <v>#REF!</v>
      </c>
      <c r="BK200" s="9" t="e">
        <f>VLOOKUP(H200,#REF!,37,0)</f>
        <v>#REF!</v>
      </c>
      <c r="BL200" s="22" t="e">
        <f>VLOOKUP(H200,#REF!,44,0)</f>
        <v>#REF!</v>
      </c>
      <c r="BM200" s="22" t="e">
        <f>VLOOKUP(H200,#REF!,45,0)</f>
        <v>#REF!</v>
      </c>
      <c r="BN200" s="22" t="e">
        <f>VLOOKUP(H200,#REF!,46,0)</f>
        <v>#REF!</v>
      </c>
      <c r="BO200" s="22" t="e">
        <f>VLOOKUP(H200,#REF!,47,0)</f>
        <v>#REF!</v>
      </c>
      <c r="BP200" s="22" t="e">
        <f>VLOOKUP(H200,#REF!,48,0)</f>
        <v>#REF!</v>
      </c>
      <c r="BQ200" s="9"/>
      <c r="BR200" s="9"/>
      <c r="BS200" s="9"/>
    </row>
    <row r="201" spans="1:71" ht="14.5" x14ac:dyDescent="0.35">
      <c r="A201" s="16" t="s">
        <v>10556</v>
      </c>
      <c r="B201" s="16" t="s">
        <v>10556</v>
      </c>
      <c r="C201" s="16" t="s">
        <v>10557</v>
      </c>
      <c r="D201" s="7" t="s">
        <v>1921</v>
      </c>
      <c r="E201" s="4" t="s">
        <v>150</v>
      </c>
      <c r="F201" s="4">
        <v>301770</v>
      </c>
      <c r="G201" s="4" t="s">
        <v>2372</v>
      </c>
      <c r="H201" s="53">
        <v>301770</v>
      </c>
      <c r="I201" s="4" t="s">
        <v>2372</v>
      </c>
      <c r="J201" s="7">
        <v>22</v>
      </c>
      <c r="K201" s="4" t="s">
        <v>108</v>
      </c>
      <c r="L201" s="4">
        <v>9</v>
      </c>
      <c r="M201" s="4" t="s">
        <v>108</v>
      </c>
      <c r="N201" s="4">
        <v>12</v>
      </c>
      <c r="O201" s="4" t="s">
        <v>7357</v>
      </c>
      <c r="P201" s="26" t="s">
        <v>9758</v>
      </c>
      <c r="Q201" s="8" t="s">
        <v>10474</v>
      </c>
      <c r="R201" s="9" t="s">
        <v>10474</v>
      </c>
      <c r="S201" s="17"/>
      <c r="T201" s="17" t="s">
        <v>10474</v>
      </c>
      <c r="U201" s="9"/>
      <c r="V201" s="18"/>
      <c r="W201" s="18">
        <f>IFERROR(VLOOKUP(H201,'IT PEI'!$X$2:$X$5647,1,0),"...")</f>
        <v>301770</v>
      </c>
      <c r="X201" s="19" t="str">
        <f>_xlfn.XLOOKUP(H201,'IT PEI'!X$2:X$5647,'IT PEI'!E$2:E$5647,"...",2,-1)</f>
        <v>2026-2030</v>
      </c>
      <c r="Y201" s="19" t="str">
        <f>_xlfn.XLOOKUP(H201,'IT PEI'!X$2:X$5647,'IT PEI'!G$2:G$5647,"...",2,-1)</f>
        <v>FORMULADO</v>
      </c>
      <c r="Z201" s="19" t="str">
        <f>_xlfn.XLOOKUP(H201,'IT PEI'!X$2:X$5647,'IT PEI'!F$2:F$5647,"...",2,-1)</f>
        <v>SI</v>
      </c>
      <c r="AA201" s="19" t="str">
        <f>_xlfn.XLOOKUP(H201,'IT PEI'!X$2:X$5647,'IT PEI'!H$2:H$5647,"...",2,-1)</f>
        <v>EMITIDO</v>
      </c>
      <c r="AB201" s="19" t="str">
        <f>_xlfn.XLOOKUP(H201,'IT PEI'!X$2:X$5647,'IT PEI'!O$2:O$5647,"...",2,-1)</f>
        <v>2025-0004775</v>
      </c>
      <c r="AC201" s="20">
        <f>_xlfn.XLOOKUP(H201,'IT PEI'!X$2:X$5647,'IT PEI'!P$2:P$5647,"...",2,-1)</f>
        <v>45985</v>
      </c>
      <c r="AD201" s="19" t="str">
        <f>_xlfn.XLOOKUP(H201,'IT PEI'!X$2:X$5647,'IT PEI'!Q$2:Q$5647,"...",2,-1)</f>
        <v>000516-2025-DNCPPEI</v>
      </c>
      <c r="AE201" s="19" t="str">
        <f t="shared" si="18"/>
        <v>SI</v>
      </c>
      <c r="AF201" s="18">
        <f t="shared" si="20"/>
        <v>1</v>
      </c>
      <c r="AG201" s="18">
        <f t="shared" si="19"/>
        <v>0</v>
      </c>
      <c r="AH201" s="18">
        <f t="shared" si="21"/>
        <v>0</v>
      </c>
      <c r="AI201" s="19" t="s">
        <v>10475</v>
      </c>
      <c r="AJ201" s="13" t="s">
        <v>10563</v>
      </c>
      <c r="AK201" s="19" t="s">
        <v>10564</v>
      </c>
      <c r="AL201" s="19" t="str">
        <f>IFERROR(VLOOKUP(tbl_ues[[#This Row],[Id_UE]],'[1]Directorio v.02'!$H$3:$U$3089,11,FALSE),"")</f>
        <v>Renán Bernales Vásquez</v>
      </c>
      <c r="AM201" s="19">
        <f>IFERROR(VLOOKUP(tbl_ues[[#This Row],[Id_UE]],'[1]Directorio v.02'!$H$3:$U$3089,12,FALSE),"")</f>
        <v>0</v>
      </c>
      <c r="AN201" s="52">
        <f>IFERROR(VLOOKUP(tbl_ues[[#This Row],[Id_UE]],'[1]Directorio v.02'!$H$3:$U$3089,13,FALSE),"")</f>
        <v>942455471</v>
      </c>
      <c r="AO201" s="19" t="str">
        <f>IFERROR(VLOOKUP(tbl_ues[[#This Row],[Id_UE]],'[1]Directorio v.02'!$H$3:$U$3089,14,FALSE),"")</f>
        <v>rqmayo@hotmail.com</v>
      </c>
      <c r="AP201" s="21" t="e">
        <f>VLOOKUP(H201,#REF!,7,0)</f>
        <v>#REF!</v>
      </c>
      <c r="AQ201" s="9" t="e">
        <f>VLOOKUP(H201,#REF!,9,0)</f>
        <v>#REF!</v>
      </c>
      <c r="AR201" s="9" t="e">
        <f>VLOOKUP(H201,#REF!,15,0)</f>
        <v>#REF!</v>
      </c>
      <c r="AS201" s="9" t="e">
        <f>VLOOKUP(H201,#REF!,16,0)</f>
        <v>#REF!</v>
      </c>
      <c r="AT201" s="9" t="e">
        <f>VLOOKUP(H201,#REF!,17,0)</f>
        <v>#REF!</v>
      </c>
      <c r="AU201" s="9" t="e">
        <f>VLOOKUP(H201,#REF!,18,0)</f>
        <v>#REF!</v>
      </c>
      <c r="AV201" s="9" t="e">
        <f>VLOOKUP(H201,#REF!,19,0)</f>
        <v>#REF!</v>
      </c>
      <c r="AW201" s="9" t="e">
        <f>VLOOKUP(H201,#REF!,20,0)</f>
        <v>#REF!</v>
      </c>
      <c r="AX201" s="9" t="e">
        <f>VLOOKUP(H201,#REF!,22,0)</f>
        <v>#REF!</v>
      </c>
      <c r="AY201" s="9" t="e">
        <f>VLOOKUP(H201,#REF!,23,0)</f>
        <v>#REF!</v>
      </c>
      <c r="AZ201" s="9" t="e">
        <f>VLOOKUP(H201,#REF!,24,0)</f>
        <v>#REF!</v>
      </c>
      <c r="BA201" s="9" t="e">
        <f>VLOOKUP(H201,#REF!,25,0)</f>
        <v>#REF!</v>
      </c>
      <c r="BB201" s="9" t="e">
        <f>VLOOKUP(H201,#REF!,26,0)</f>
        <v>#REF!</v>
      </c>
      <c r="BC201" s="9" t="e">
        <f>VLOOKUP(H201,#REF!,27,0)</f>
        <v>#REF!</v>
      </c>
      <c r="BD201" s="9" t="e">
        <f>VLOOKUP(H201,#REF!,29,0)</f>
        <v>#REF!</v>
      </c>
      <c r="BE201" s="9" t="e">
        <f>VLOOKUP(H201,#REF!,30,0)</f>
        <v>#REF!</v>
      </c>
      <c r="BF201" s="9" t="e">
        <f>VLOOKUP(H201,#REF!,31,0)</f>
        <v>#REF!</v>
      </c>
      <c r="BG201" s="9" t="e">
        <f>VLOOKUP(H201,#REF!,32,0)</f>
        <v>#REF!</v>
      </c>
      <c r="BH201" s="9" t="e">
        <f>VLOOKUP(H201,#REF!,33,0)</f>
        <v>#REF!</v>
      </c>
      <c r="BI201" s="9" t="e">
        <f>VLOOKUP(H201,#REF!,34,0)</f>
        <v>#REF!</v>
      </c>
      <c r="BJ201" s="9" t="e">
        <f>VLOOKUP(H201,#REF!,36,0)</f>
        <v>#REF!</v>
      </c>
      <c r="BK201" s="9" t="e">
        <f>VLOOKUP(H201,#REF!,37,0)</f>
        <v>#REF!</v>
      </c>
      <c r="BL201" s="22" t="e">
        <f>VLOOKUP(H201,#REF!,44,0)</f>
        <v>#REF!</v>
      </c>
      <c r="BM201" s="22" t="e">
        <f>VLOOKUP(H201,#REF!,45,0)</f>
        <v>#REF!</v>
      </c>
      <c r="BN201" s="22" t="e">
        <f>VLOOKUP(H201,#REF!,46,0)</f>
        <v>#REF!</v>
      </c>
      <c r="BO201" s="22" t="e">
        <f>VLOOKUP(H201,#REF!,47,0)</f>
        <v>#REF!</v>
      </c>
      <c r="BP201" s="22" t="e">
        <f>VLOOKUP(H201,#REF!,48,0)</f>
        <v>#REF!</v>
      </c>
      <c r="BQ201" s="9"/>
      <c r="BR201" s="9"/>
      <c r="BS201" s="9"/>
    </row>
    <row r="202" spans="1:71" ht="14.5" x14ac:dyDescent="0.35">
      <c r="A202" s="16" t="s">
        <v>10556</v>
      </c>
      <c r="B202" s="16" t="s">
        <v>10556</v>
      </c>
      <c r="C202" s="16" t="s">
        <v>10557</v>
      </c>
      <c r="D202" s="7" t="s">
        <v>1921</v>
      </c>
      <c r="E202" s="4" t="s">
        <v>150</v>
      </c>
      <c r="F202" s="4">
        <v>301769</v>
      </c>
      <c r="G202" s="4" t="s">
        <v>8677</v>
      </c>
      <c r="H202" s="53">
        <v>301769</v>
      </c>
      <c r="I202" s="4" t="s">
        <v>8677</v>
      </c>
      <c r="J202" s="7">
        <v>22</v>
      </c>
      <c r="K202" s="4" t="s">
        <v>108</v>
      </c>
      <c r="L202" s="4">
        <v>9</v>
      </c>
      <c r="M202" s="4" t="s">
        <v>108</v>
      </c>
      <c r="N202" s="4">
        <v>11</v>
      </c>
      <c r="O202" s="4" t="s">
        <v>8678</v>
      </c>
      <c r="P202" s="26" t="s">
        <v>9757</v>
      </c>
      <c r="Q202" s="8" t="s">
        <v>10474</v>
      </c>
      <c r="R202" s="9" t="s">
        <v>10474</v>
      </c>
      <c r="S202" s="17"/>
      <c r="T202" s="17" t="s">
        <v>10474</v>
      </c>
      <c r="U202" s="9"/>
      <c r="V202" s="18"/>
      <c r="W202" s="18">
        <f>IFERROR(VLOOKUP(H202,'IT PEI'!$X$2:$X$5647,1,0),"...")</f>
        <v>301769</v>
      </c>
      <c r="X202" s="19" t="str">
        <f>_xlfn.XLOOKUP(H202,'IT PEI'!X$2:X$5647,'IT PEI'!E$2:E$5647,"...",2,-1)</f>
        <v>2026-2030</v>
      </c>
      <c r="Y202" s="19" t="str">
        <f>_xlfn.XLOOKUP(H202,'IT PEI'!X$2:X$5647,'IT PEI'!G$2:G$5647,"...",2,-1)</f>
        <v>FORMULADO</v>
      </c>
      <c r="Z202" s="19" t="str">
        <f>_xlfn.XLOOKUP(H202,'IT PEI'!X$2:X$5647,'IT PEI'!F$2:F$5647,"...",2,-1)</f>
        <v>SI</v>
      </c>
      <c r="AA202" s="19" t="str">
        <f>_xlfn.XLOOKUP(H202,'IT PEI'!X$2:X$5647,'IT PEI'!H$2:H$5647,"...",2,-1)</f>
        <v>EMITIDO</v>
      </c>
      <c r="AB202" s="19" t="str">
        <f>_xlfn.XLOOKUP(H202,'IT PEI'!X$2:X$5647,'IT PEI'!O$2:O$5647,"...",2,-1)</f>
        <v>2025-0005759</v>
      </c>
      <c r="AC202" s="20">
        <f>_xlfn.XLOOKUP(H202,'IT PEI'!X$2:X$5647,'IT PEI'!P$2:P$5647,"...",2,-1)</f>
        <v>46015</v>
      </c>
      <c r="AD202" s="19" t="str">
        <f>_xlfn.XLOOKUP(H202,'IT PEI'!X$2:X$5647,'IT PEI'!Q$2:Q$5647,"...",2,-1)</f>
        <v>000760-2025-CEPLAN-DNCPPEI</v>
      </c>
      <c r="AE202" s="19" t="str">
        <f t="shared" si="18"/>
        <v>SI</v>
      </c>
      <c r="AF202" s="18">
        <f t="shared" si="20"/>
        <v>1</v>
      </c>
      <c r="AG202" s="18">
        <f t="shared" si="19"/>
        <v>0</v>
      </c>
      <c r="AH202" s="18">
        <f t="shared" si="21"/>
        <v>0</v>
      </c>
      <c r="AI202" s="19" t="s">
        <v>10475</v>
      </c>
      <c r="AJ202" s="13" t="s">
        <v>10563</v>
      </c>
      <c r="AK202" s="19" t="s">
        <v>10564</v>
      </c>
      <c r="AL202" s="19" t="str">
        <f>IFERROR(VLOOKUP(tbl_ues[[#This Row],[Id_UE]],'[1]Directorio v.02'!$H$3:$U$3089,11,FALSE),"")</f>
        <v>JOYCI SARITA LOPEZ DOMINGUEZ</v>
      </c>
      <c r="AM202" s="19" t="str">
        <f>IFERROR(VLOOKUP(tbl_ues[[#This Row],[Id_UE]],'[1]Directorio v.02'!$H$3:$U$3089,12,FALSE),"")</f>
        <v>RESPONSABLE DE PLANEAMIENTO Y PRESUPUESTO</v>
      </c>
      <c r="AN202" s="52">
        <f>IFERROR(VLOOKUP(tbl_ues[[#This Row],[Id_UE]],'[1]Directorio v.02'!$H$3:$U$3089,13,FALSE),"")</f>
        <v>918852728</v>
      </c>
      <c r="AO202" s="19" t="str">
        <f>IFERROR(VLOOKUP(tbl_ues[[#This Row],[Id_UE]],'[1]Directorio v.02'!$H$3:$U$3089,14,FALSE),"")</f>
        <v>dominguezsarita30@gmail.com</v>
      </c>
      <c r="AP202" s="21" t="e">
        <f>VLOOKUP(H202,#REF!,7,0)</f>
        <v>#REF!</v>
      </c>
      <c r="AQ202" s="9" t="e">
        <f>VLOOKUP(H202,#REF!,9,0)</f>
        <v>#REF!</v>
      </c>
      <c r="AR202" s="9" t="e">
        <f>VLOOKUP(H202,#REF!,15,0)</f>
        <v>#REF!</v>
      </c>
      <c r="AS202" s="9" t="e">
        <f>VLOOKUP(H202,#REF!,16,0)</f>
        <v>#REF!</v>
      </c>
      <c r="AT202" s="9" t="e">
        <f>VLOOKUP(H202,#REF!,17,0)</f>
        <v>#REF!</v>
      </c>
      <c r="AU202" s="9" t="e">
        <f>VLOOKUP(H202,#REF!,18,0)</f>
        <v>#REF!</v>
      </c>
      <c r="AV202" s="9" t="e">
        <f>VLOOKUP(H202,#REF!,19,0)</f>
        <v>#REF!</v>
      </c>
      <c r="AW202" s="9" t="e">
        <f>VLOOKUP(H202,#REF!,20,0)</f>
        <v>#REF!</v>
      </c>
      <c r="AX202" s="9" t="e">
        <f>VLOOKUP(H202,#REF!,22,0)</f>
        <v>#REF!</v>
      </c>
      <c r="AY202" s="9" t="e">
        <f>VLOOKUP(H202,#REF!,23,0)</f>
        <v>#REF!</v>
      </c>
      <c r="AZ202" s="9" t="e">
        <f>VLOOKUP(H202,#REF!,24,0)</f>
        <v>#REF!</v>
      </c>
      <c r="BA202" s="9" t="e">
        <f>VLOOKUP(H202,#REF!,25,0)</f>
        <v>#REF!</v>
      </c>
      <c r="BB202" s="9" t="e">
        <f>VLOOKUP(H202,#REF!,26,0)</f>
        <v>#REF!</v>
      </c>
      <c r="BC202" s="9" t="e">
        <f>VLOOKUP(H202,#REF!,27,0)</f>
        <v>#REF!</v>
      </c>
      <c r="BD202" s="9" t="e">
        <f>VLOOKUP(H202,#REF!,29,0)</f>
        <v>#REF!</v>
      </c>
      <c r="BE202" s="9" t="e">
        <f>VLOOKUP(H202,#REF!,30,0)</f>
        <v>#REF!</v>
      </c>
      <c r="BF202" s="9" t="e">
        <f>VLOOKUP(H202,#REF!,31,0)</f>
        <v>#REF!</v>
      </c>
      <c r="BG202" s="9" t="e">
        <f>VLOOKUP(H202,#REF!,32,0)</f>
        <v>#REF!</v>
      </c>
      <c r="BH202" s="9" t="e">
        <f>VLOOKUP(H202,#REF!,33,0)</f>
        <v>#REF!</v>
      </c>
      <c r="BI202" s="9" t="e">
        <f>VLOOKUP(H202,#REF!,34,0)</f>
        <v>#REF!</v>
      </c>
      <c r="BJ202" s="9" t="e">
        <f>VLOOKUP(H202,#REF!,36,0)</f>
        <v>#REF!</v>
      </c>
      <c r="BK202" s="9" t="e">
        <f>VLOOKUP(H202,#REF!,37,0)</f>
        <v>#REF!</v>
      </c>
      <c r="BL202" s="22" t="e">
        <f>VLOOKUP(H202,#REF!,44,0)</f>
        <v>#REF!</v>
      </c>
      <c r="BM202" s="22" t="e">
        <f>VLOOKUP(H202,#REF!,45,0)</f>
        <v>#REF!</v>
      </c>
      <c r="BN202" s="22" t="e">
        <f>VLOOKUP(H202,#REF!,46,0)</f>
        <v>#REF!</v>
      </c>
      <c r="BO202" s="22" t="e">
        <f>VLOOKUP(H202,#REF!,47,0)</f>
        <v>#REF!</v>
      </c>
      <c r="BP202" s="22" t="e">
        <f>VLOOKUP(H202,#REF!,48,0)</f>
        <v>#REF!</v>
      </c>
      <c r="BQ202" s="9"/>
      <c r="BR202" s="9"/>
      <c r="BS202" s="9"/>
    </row>
    <row r="203" spans="1:71" ht="14.5" x14ac:dyDescent="0.35">
      <c r="A203" s="16" t="s">
        <v>10556</v>
      </c>
      <c r="B203" s="16" t="s">
        <v>10556</v>
      </c>
      <c r="C203" s="16" t="s">
        <v>10557</v>
      </c>
      <c r="D203" s="7" t="s">
        <v>1921</v>
      </c>
      <c r="E203" s="4" t="s">
        <v>150</v>
      </c>
      <c r="F203" s="4">
        <v>301768</v>
      </c>
      <c r="G203" s="4" t="s">
        <v>3302</v>
      </c>
      <c r="H203" s="53">
        <v>301768</v>
      </c>
      <c r="I203" s="4" t="s">
        <v>3302</v>
      </c>
      <c r="J203" s="7">
        <v>22</v>
      </c>
      <c r="K203" s="4" t="s">
        <v>108</v>
      </c>
      <c r="L203" s="4">
        <v>9</v>
      </c>
      <c r="M203" s="4" t="s">
        <v>108</v>
      </c>
      <c r="N203" s="4">
        <v>10</v>
      </c>
      <c r="O203" s="4" t="s">
        <v>3303</v>
      </c>
      <c r="P203" s="26" t="s">
        <v>9774</v>
      </c>
      <c r="Q203" s="8" t="s">
        <v>10474</v>
      </c>
      <c r="R203" s="9" t="s">
        <v>10474</v>
      </c>
      <c r="S203" s="17"/>
      <c r="T203" s="17" t="s">
        <v>10474</v>
      </c>
      <c r="U203" s="9"/>
      <c r="V203" s="18"/>
      <c r="W203" s="18">
        <f>IFERROR(VLOOKUP(H203,'IT PEI'!$X$2:$X$5647,1,0),"...")</f>
        <v>301768</v>
      </c>
      <c r="X203" s="19" t="str">
        <f>_xlfn.XLOOKUP(H203,'IT PEI'!X$2:X$5647,'IT PEI'!E$2:E$5647,"...",2,-1)</f>
        <v>2026-2030</v>
      </c>
      <c r="Y203" s="19" t="str">
        <f>_xlfn.XLOOKUP(H203,'IT PEI'!X$2:X$5647,'IT PEI'!G$2:G$5647,"...",2,-1)</f>
        <v>FORMULADO</v>
      </c>
      <c r="Z203" s="19" t="str">
        <f>_xlfn.XLOOKUP(H203,'IT PEI'!X$2:X$5647,'IT PEI'!F$2:F$5647,"...",2,-1)</f>
        <v>SI</v>
      </c>
      <c r="AA203" s="19" t="str">
        <f>_xlfn.XLOOKUP(H203,'IT PEI'!X$2:X$5647,'IT PEI'!H$2:H$5647,"...",2,-1)</f>
        <v>EMITIDO</v>
      </c>
      <c r="AB203" s="19" t="str">
        <f>_xlfn.XLOOKUP(H203,'IT PEI'!X$2:X$5647,'IT PEI'!O$2:O$5647,"...",2,-1)</f>
        <v>2025-0003303</v>
      </c>
      <c r="AC203" s="20">
        <f>_xlfn.XLOOKUP(H203,'IT PEI'!X$2:X$5647,'IT PEI'!P$2:P$5647,"...",2,-1)</f>
        <v>45968</v>
      </c>
      <c r="AD203" s="19" t="str">
        <f>_xlfn.XLOOKUP(H203,'IT PEI'!X$2:X$5647,'IT PEI'!Q$2:Q$5647,"...",2,-1)</f>
        <v>000454-2025-CEPLAN-DNCPPEI</v>
      </c>
      <c r="AE203" s="19" t="str">
        <f t="shared" si="18"/>
        <v>SI</v>
      </c>
      <c r="AF203" s="18">
        <f t="shared" si="20"/>
        <v>1</v>
      </c>
      <c r="AG203" s="18">
        <f t="shared" si="19"/>
        <v>0</v>
      </c>
      <c r="AH203" s="18">
        <f t="shared" si="21"/>
        <v>0</v>
      </c>
      <c r="AI203" s="19" t="s">
        <v>10475</v>
      </c>
      <c r="AJ203" s="13" t="s">
        <v>10563</v>
      </c>
      <c r="AK203" s="19" t="s">
        <v>10564</v>
      </c>
      <c r="AL203" s="19" t="str">
        <f>IFERROR(VLOOKUP(tbl_ues[[#This Row],[Id_UE]],'[1]Directorio v.02'!$H$3:$U$3089,11,FALSE),"")</f>
        <v>RUTH MOZOMBITE BARDALES</v>
      </c>
      <c r="AM203" s="19" t="str">
        <f>IFERROR(VLOOKUP(tbl_ues[[#This Row],[Id_UE]],'[1]Directorio v.02'!$H$3:$U$3089,12,FALSE),"")</f>
        <v>JEFE DE PLANEAMIENTO</v>
      </c>
      <c r="AN203" s="52">
        <f>IFERROR(VLOOKUP(tbl_ues[[#This Row],[Id_UE]],'[1]Directorio v.02'!$H$3:$U$3089,13,FALSE),"")</f>
        <v>942472256</v>
      </c>
      <c r="AO203" s="19" t="str">
        <f>IFERROR(VLOOKUP(tbl_ues[[#This Row],[Id_UE]],'[1]Directorio v.02'!$H$3:$U$3089,14,FALSE),"")</f>
        <v>rumoba18@hotmail.com</v>
      </c>
      <c r="AP203" s="21" t="e">
        <f>VLOOKUP(H203,#REF!,7,0)</f>
        <v>#REF!</v>
      </c>
      <c r="AQ203" s="9" t="e">
        <f>VLOOKUP(H203,#REF!,9,0)</f>
        <v>#REF!</v>
      </c>
      <c r="AR203" s="9" t="e">
        <f>VLOOKUP(H203,#REF!,15,0)</f>
        <v>#REF!</v>
      </c>
      <c r="AS203" s="9" t="e">
        <f>VLOOKUP(H203,#REF!,16,0)</f>
        <v>#REF!</v>
      </c>
      <c r="AT203" s="9" t="e">
        <f>VLOOKUP(H203,#REF!,17,0)</f>
        <v>#REF!</v>
      </c>
      <c r="AU203" s="9" t="e">
        <f>VLOOKUP(H203,#REF!,18,0)</f>
        <v>#REF!</v>
      </c>
      <c r="AV203" s="9" t="e">
        <f>VLOOKUP(H203,#REF!,19,0)</f>
        <v>#REF!</v>
      </c>
      <c r="AW203" s="9" t="e">
        <f>VLOOKUP(H203,#REF!,20,0)</f>
        <v>#REF!</v>
      </c>
      <c r="AX203" s="9" t="e">
        <f>VLOOKUP(H203,#REF!,22,0)</f>
        <v>#REF!</v>
      </c>
      <c r="AY203" s="9" t="e">
        <f>VLOOKUP(H203,#REF!,23,0)</f>
        <v>#REF!</v>
      </c>
      <c r="AZ203" s="9" t="e">
        <f>VLOOKUP(H203,#REF!,24,0)</f>
        <v>#REF!</v>
      </c>
      <c r="BA203" s="9" t="e">
        <f>VLOOKUP(H203,#REF!,25,0)</f>
        <v>#REF!</v>
      </c>
      <c r="BB203" s="9" t="e">
        <f>VLOOKUP(H203,#REF!,26,0)</f>
        <v>#REF!</v>
      </c>
      <c r="BC203" s="9" t="e">
        <f>VLOOKUP(H203,#REF!,27,0)</f>
        <v>#REF!</v>
      </c>
      <c r="BD203" s="9" t="e">
        <f>VLOOKUP(H203,#REF!,29,0)</f>
        <v>#REF!</v>
      </c>
      <c r="BE203" s="9" t="e">
        <f>VLOOKUP(H203,#REF!,30,0)</f>
        <v>#REF!</v>
      </c>
      <c r="BF203" s="9" t="e">
        <f>VLOOKUP(H203,#REF!,31,0)</f>
        <v>#REF!</v>
      </c>
      <c r="BG203" s="9" t="e">
        <f>VLOOKUP(H203,#REF!,32,0)</f>
        <v>#REF!</v>
      </c>
      <c r="BH203" s="9" t="e">
        <f>VLOOKUP(H203,#REF!,33,0)</f>
        <v>#REF!</v>
      </c>
      <c r="BI203" s="9" t="e">
        <f>VLOOKUP(H203,#REF!,34,0)</f>
        <v>#REF!</v>
      </c>
      <c r="BJ203" s="9" t="e">
        <f>VLOOKUP(H203,#REF!,36,0)</f>
        <v>#REF!</v>
      </c>
      <c r="BK203" s="9" t="e">
        <f>VLOOKUP(H203,#REF!,37,0)</f>
        <v>#REF!</v>
      </c>
      <c r="BL203" s="22" t="e">
        <f>VLOOKUP(H203,#REF!,44,0)</f>
        <v>#REF!</v>
      </c>
      <c r="BM203" s="22" t="e">
        <f>VLOOKUP(H203,#REF!,45,0)</f>
        <v>#REF!</v>
      </c>
      <c r="BN203" s="22" t="e">
        <f>VLOOKUP(H203,#REF!,46,0)</f>
        <v>#REF!</v>
      </c>
      <c r="BO203" s="22" t="e">
        <f>VLOOKUP(H203,#REF!,47,0)</f>
        <v>#REF!</v>
      </c>
      <c r="BP203" s="22" t="e">
        <f>VLOOKUP(H203,#REF!,48,0)</f>
        <v>#REF!</v>
      </c>
      <c r="BQ203" s="9"/>
      <c r="BR203" s="9"/>
      <c r="BS203" s="9"/>
    </row>
    <row r="204" spans="1:71" ht="14.5" x14ac:dyDescent="0.35">
      <c r="A204" s="16" t="s">
        <v>10556</v>
      </c>
      <c r="B204" s="16" t="s">
        <v>10556</v>
      </c>
      <c r="C204" s="16" t="s">
        <v>10557</v>
      </c>
      <c r="D204" s="7" t="s">
        <v>1921</v>
      </c>
      <c r="E204" s="4" t="s">
        <v>150</v>
      </c>
      <c r="F204" s="4">
        <v>301767</v>
      </c>
      <c r="G204" s="4" t="s">
        <v>8127</v>
      </c>
      <c r="H204" s="53">
        <v>301767</v>
      </c>
      <c r="I204" s="4" t="s">
        <v>8127</v>
      </c>
      <c r="J204" s="7">
        <v>22</v>
      </c>
      <c r="K204" s="4" t="s">
        <v>108</v>
      </c>
      <c r="L204" s="4">
        <v>9</v>
      </c>
      <c r="M204" s="4" t="s">
        <v>108</v>
      </c>
      <c r="N204" s="4">
        <v>9</v>
      </c>
      <c r="O204" s="4" t="s">
        <v>8128</v>
      </c>
      <c r="P204" s="26" t="s">
        <v>9774</v>
      </c>
      <c r="Q204" s="8" t="s">
        <v>10474</v>
      </c>
      <c r="R204" s="9" t="s">
        <v>10474</v>
      </c>
      <c r="S204" s="17"/>
      <c r="T204" s="17" t="s">
        <v>10474</v>
      </c>
      <c r="U204" s="9"/>
      <c r="V204" s="18"/>
      <c r="W204" s="18">
        <f>IFERROR(VLOOKUP(H204,'IT PEI'!$X$2:$X$5647,1,0),"...")</f>
        <v>301767</v>
      </c>
      <c r="X204" s="19" t="str">
        <f>_xlfn.XLOOKUP(H204,'IT PEI'!X$2:X$5647,'IT PEI'!E$2:E$5647,"...",2,-1)</f>
        <v>2026-2030</v>
      </c>
      <c r="Y204" s="19" t="str">
        <f>_xlfn.XLOOKUP(H204,'IT PEI'!X$2:X$5647,'IT PEI'!G$2:G$5647,"...",2,-1)</f>
        <v>FORMULADO</v>
      </c>
      <c r="Z204" s="19" t="str">
        <f>_xlfn.XLOOKUP(H204,'IT PEI'!X$2:X$5647,'IT PEI'!F$2:F$5647,"...",2,-1)</f>
        <v>SI</v>
      </c>
      <c r="AA204" s="19" t="str">
        <f>_xlfn.XLOOKUP(H204,'IT PEI'!X$2:X$5647,'IT PEI'!H$2:H$5647,"...",2,-1)</f>
        <v>EMITIDO</v>
      </c>
      <c r="AB204" s="19" t="str">
        <f>_xlfn.XLOOKUP(H204,'IT PEI'!X$2:X$5647,'IT PEI'!O$2:O$5647,"...",2,-1)</f>
        <v>2025-0004223</v>
      </c>
      <c r="AC204" s="20">
        <f>_xlfn.XLOOKUP(H204,'IT PEI'!X$2:X$5647,'IT PEI'!P$2:P$5647,"...",2,-1)</f>
        <v>45968</v>
      </c>
      <c r="AD204" s="19" t="str">
        <f>_xlfn.XLOOKUP(H204,'IT PEI'!X$2:X$5647,'IT PEI'!Q$2:Q$5647,"...",2,-1)</f>
        <v>000455-2025-CEPLAN-DNCPPEI</v>
      </c>
      <c r="AE204" s="19" t="str">
        <f t="shared" si="18"/>
        <v>SI</v>
      </c>
      <c r="AF204" s="18">
        <f t="shared" si="20"/>
        <v>1</v>
      </c>
      <c r="AG204" s="18">
        <f t="shared" si="19"/>
        <v>0</v>
      </c>
      <c r="AH204" s="18">
        <f t="shared" si="21"/>
        <v>0</v>
      </c>
      <c r="AI204" s="19" t="s">
        <v>10475</v>
      </c>
      <c r="AJ204" s="13" t="s">
        <v>10563</v>
      </c>
      <c r="AK204" s="19" t="s">
        <v>10564</v>
      </c>
      <c r="AL204" s="19" t="str">
        <f>IFERROR(VLOOKUP(tbl_ues[[#This Row],[Id_UE]],'[1]Directorio v.02'!$H$3:$U$3089,11,FALSE),"")</f>
        <v>Rodolfo Noe Tuesta Putpaña</v>
      </c>
      <c r="AM204" s="19" t="str">
        <f>IFERROR(VLOOKUP(tbl_ues[[#This Row],[Id_UE]],'[1]Directorio v.02'!$H$3:$U$3089,12,FALSE),"")</f>
        <v>Jefe de la Oficina de Planificación, Presupuesto y Racionalización</v>
      </c>
      <c r="AN204" s="52" t="str">
        <f>IFERROR(VLOOKUP(tbl_ues[[#This Row],[Id_UE]],'[1]Directorio v.02'!$H$3:$U$3089,13,FALSE),"")</f>
        <v>944 644 063</v>
      </c>
      <c r="AO204" s="19" t="str">
        <f>IFERROR(VLOOKUP(tbl_ues[[#This Row],[Id_UE]],'[1]Directorio v.02'!$H$3:$U$3089,14,FALSE),"")</f>
        <v xml:space="preserve">	jsantamaria.oppyr@mdbsh.gob.pe</v>
      </c>
      <c r="AP204" s="21" t="e">
        <f>VLOOKUP(H204,#REF!,7,0)</f>
        <v>#REF!</v>
      </c>
      <c r="AQ204" s="9" t="e">
        <f>VLOOKUP(H204,#REF!,9,0)</f>
        <v>#REF!</v>
      </c>
      <c r="AR204" s="9" t="e">
        <f>VLOOKUP(H204,#REF!,15,0)</f>
        <v>#REF!</v>
      </c>
      <c r="AS204" s="9" t="e">
        <f>VLOOKUP(H204,#REF!,16,0)</f>
        <v>#REF!</v>
      </c>
      <c r="AT204" s="9" t="e">
        <f>VLOOKUP(H204,#REF!,17,0)</f>
        <v>#REF!</v>
      </c>
      <c r="AU204" s="9" t="e">
        <f>VLOOKUP(H204,#REF!,18,0)</f>
        <v>#REF!</v>
      </c>
      <c r="AV204" s="9" t="e">
        <f>VLOOKUP(H204,#REF!,19,0)</f>
        <v>#REF!</v>
      </c>
      <c r="AW204" s="9" t="e">
        <f>VLOOKUP(H204,#REF!,20,0)</f>
        <v>#REF!</v>
      </c>
      <c r="AX204" s="9" t="e">
        <f>VLOOKUP(H204,#REF!,22,0)</f>
        <v>#REF!</v>
      </c>
      <c r="AY204" s="9" t="e">
        <f>VLOOKUP(H204,#REF!,23,0)</f>
        <v>#REF!</v>
      </c>
      <c r="AZ204" s="9" t="e">
        <f>VLOOKUP(H204,#REF!,24,0)</f>
        <v>#REF!</v>
      </c>
      <c r="BA204" s="9" t="e">
        <f>VLOOKUP(H204,#REF!,25,0)</f>
        <v>#REF!</v>
      </c>
      <c r="BB204" s="9" t="e">
        <f>VLOOKUP(H204,#REF!,26,0)</f>
        <v>#REF!</v>
      </c>
      <c r="BC204" s="9" t="e">
        <f>VLOOKUP(H204,#REF!,27,0)</f>
        <v>#REF!</v>
      </c>
      <c r="BD204" s="9" t="e">
        <f>VLOOKUP(H204,#REF!,29,0)</f>
        <v>#REF!</v>
      </c>
      <c r="BE204" s="9" t="e">
        <f>VLOOKUP(H204,#REF!,30,0)</f>
        <v>#REF!</v>
      </c>
      <c r="BF204" s="9" t="e">
        <f>VLOOKUP(H204,#REF!,31,0)</f>
        <v>#REF!</v>
      </c>
      <c r="BG204" s="9" t="e">
        <f>VLOOKUP(H204,#REF!,32,0)</f>
        <v>#REF!</v>
      </c>
      <c r="BH204" s="9" t="e">
        <f>VLOOKUP(H204,#REF!,33,0)</f>
        <v>#REF!</v>
      </c>
      <c r="BI204" s="9" t="e">
        <f>VLOOKUP(H204,#REF!,34,0)</f>
        <v>#REF!</v>
      </c>
      <c r="BJ204" s="9" t="e">
        <f>VLOOKUP(H204,#REF!,36,0)</f>
        <v>#REF!</v>
      </c>
      <c r="BK204" s="9" t="e">
        <f>VLOOKUP(H204,#REF!,37,0)</f>
        <v>#REF!</v>
      </c>
      <c r="BL204" s="22" t="e">
        <f>VLOOKUP(H204,#REF!,44,0)</f>
        <v>#REF!</v>
      </c>
      <c r="BM204" s="22" t="e">
        <f>VLOOKUP(H204,#REF!,45,0)</f>
        <v>#REF!</v>
      </c>
      <c r="BN204" s="22" t="e">
        <f>VLOOKUP(H204,#REF!,46,0)</f>
        <v>#REF!</v>
      </c>
      <c r="BO204" s="22" t="e">
        <f>VLOOKUP(H204,#REF!,47,0)</f>
        <v>#REF!</v>
      </c>
      <c r="BP204" s="22" t="e">
        <f>VLOOKUP(H204,#REF!,48,0)</f>
        <v>#REF!</v>
      </c>
      <c r="BQ204" s="9"/>
      <c r="BR204" s="9"/>
      <c r="BS204" s="9"/>
    </row>
    <row r="205" spans="1:71" ht="14.5" x14ac:dyDescent="0.35">
      <c r="A205" s="16" t="s">
        <v>10556</v>
      </c>
      <c r="B205" s="16" t="s">
        <v>10556</v>
      </c>
      <c r="C205" s="16" t="s">
        <v>10557</v>
      </c>
      <c r="D205" s="7" t="s">
        <v>1921</v>
      </c>
      <c r="E205" s="4" t="s">
        <v>150</v>
      </c>
      <c r="F205" s="4">
        <v>301766</v>
      </c>
      <c r="G205" s="4" t="s">
        <v>10608</v>
      </c>
      <c r="H205" s="53">
        <v>301766</v>
      </c>
      <c r="I205" s="4" t="s">
        <v>10608</v>
      </c>
      <c r="J205" s="7">
        <v>22</v>
      </c>
      <c r="K205" s="4" t="s">
        <v>108</v>
      </c>
      <c r="L205" s="4">
        <v>9</v>
      </c>
      <c r="M205" s="4" t="s">
        <v>108</v>
      </c>
      <c r="N205" s="4">
        <v>8</v>
      </c>
      <c r="O205" s="4" t="s">
        <v>10609</v>
      </c>
      <c r="P205" s="26" t="s">
        <v>10196</v>
      </c>
      <c r="Q205" s="8" t="s">
        <v>10474</v>
      </c>
      <c r="R205" s="9" t="s">
        <v>10474</v>
      </c>
      <c r="S205" s="17"/>
      <c r="T205" s="17" t="s">
        <v>10474</v>
      </c>
      <c r="U205" s="9"/>
      <c r="V205" s="18"/>
      <c r="W205" s="18" t="str">
        <f>IFERROR(VLOOKUP(H205,'IT PEI'!$X$2:$X$5647,1,0),"...")</f>
        <v>...</v>
      </c>
      <c r="X205" s="19" t="str">
        <f>_xlfn.XLOOKUP(H205,'IT PEI'!X$2:X$5647,'IT PEI'!E$2:E$5647,"...",2,-1)</f>
        <v>...</v>
      </c>
      <c r="Y205" s="19" t="str">
        <f>_xlfn.XLOOKUP(H205,'IT PEI'!X$2:X$5647,'IT PEI'!G$2:G$5647,"...",2,-1)</f>
        <v>...</v>
      </c>
      <c r="Z205" s="19" t="str">
        <f>_xlfn.XLOOKUP(H205,'IT PEI'!X$2:X$5647,'IT PEI'!F$2:F$5647,"...",2,-1)</f>
        <v>...</v>
      </c>
      <c r="AA205" s="19" t="str">
        <f>_xlfn.XLOOKUP(H205,'IT PEI'!X$2:X$5647,'IT PEI'!H$2:H$5647,"...",2,-1)</f>
        <v>...</v>
      </c>
      <c r="AB205" s="19" t="str">
        <f>_xlfn.XLOOKUP(H205,'IT PEI'!X$2:X$5647,'IT PEI'!O$2:O$5647,"...",2,-1)</f>
        <v>...</v>
      </c>
      <c r="AC205" s="20" t="str">
        <f>_xlfn.XLOOKUP(H205,'IT PEI'!X$2:X$5647,'IT PEI'!P$2:P$5647,"...",2,-1)</f>
        <v>...</v>
      </c>
      <c r="AD205" s="19" t="str">
        <f>_xlfn.XLOOKUP(H205,'IT PEI'!X$2:X$5647,'IT PEI'!Q$2:Q$5647,"...",2,-1)</f>
        <v>...</v>
      </c>
      <c r="AE205" s="19" t="str">
        <f t="shared" si="18"/>
        <v>No</v>
      </c>
      <c r="AF205" s="18">
        <f t="shared" si="20"/>
        <v>0</v>
      </c>
      <c r="AG205" s="18">
        <f t="shared" si="19"/>
        <v>1</v>
      </c>
      <c r="AH205" s="18">
        <f t="shared" si="21"/>
        <v>0</v>
      </c>
      <c r="AI205" s="19" t="s">
        <v>10475</v>
      </c>
      <c r="AJ205" s="13" t="s">
        <v>10563</v>
      </c>
      <c r="AK205" s="19" t="s">
        <v>10564</v>
      </c>
      <c r="AL205" s="19" t="str">
        <f>IFERROR(VLOOKUP(tbl_ues[[#This Row],[Id_UE]],'[1]Directorio v.02'!$H$3:$U$3089,11,FALSE),"")</f>
        <v>Olga Maria Silva Saavedra</v>
      </c>
      <c r="AM205" s="19">
        <f>IFERROR(VLOOKUP(tbl_ues[[#This Row],[Id_UE]],'[1]Directorio v.02'!$H$3:$U$3089,12,FALSE),"")</f>
        <v>0</v>
      </c>
      <c r="AN205" s="52">
        <f>IFERROR(VLOOKUP(tbl_ues[[#This Row],[Id_UE]],'[1]Directorio v.02'!$H$3:$U$3089,13,FALSE),"")</f>
        <v>979488849</v>
      </c>
      <c r="AO205" s="19" t="str">
        <f>IFERROR(VLOOKUP(tbl_ues[[#This Row],[Id_UE]],'[1]Directorio v.02'!$H$3:$U$3089,14,FALSE),"")</f>
        <v>osilvas33@gmail.com</v>
      </c>
      <c r="AP205" s="21" t="e">
        <f>VLOOKUP(H205,#REF!,7,0)</f>
        <v>#REF!</v>
      </c>
      <c r="AQ205" s="9" t="e">
        <f>VLOOKUP(H205,#REF!,9,0)</f>
        <v>#REF!</v>
      </c>
      <c r="AR205" s="9" t="e">
        <f>VLOOKUP(H205,#REF!,15,0)</f>
        <v>#REF!</v>
      </c>
      <c r="AS205" s="9" t="e">
        <f>VLOOKUP(H205,#REF!,16,0)</f>
        <v>#REF!</v>
      </c>
      <c r="AT205" s="9" t="e">
        <f>VLOOKUP(H205,#REF!,17,0)</f>
        <v>#REF!</v>
      </c>
      <c r="AU205" s="9" t="e">
        <f>VLOOKUP(H205,#REF!,18,0)</f>
        <v>#REF!</v>
      </c>
      <c r="AV205" s="9" t="e">
        <f>VLOOKUP(H205,#REF!,19,0)</f>
        <v>#REF!</v>
      </c>
      <c r="AW205" s="9" t="e">
        <f>VLOOKUP(H205,#REF!,20,0)</f>
        <v>#REF!</v>
      </c>
      <c r="AX205" s="9" t="e">
        <f>VLOOKUP(H205,#REF!,22,0)</f>
        <v>#REF!</v>
      </c>
      <c r="AY205" s="9" t="e">
        <f>VLOOKUP(H205,#REF!,23,0)</f>
        <v>#REF!</v>
      </c>
      <c r="AZ205" s="9" t="e">
        <f>VLOOKUP(H205,#REF!,24,0)</f>
        <v>#REF!</v>
      </c>
      <c r="BA205" s="9" t="e">
        <f>VLOOKUP(H205,#REF!,25,0)</f>
        <v>#REF!</v>
      </c>
      <c r="BB205" s="9" t="e">
        <f>VLOOKUP(H205,#REF!,26,0)</f>
        <v>#REF!</v>
      </c>
      <c r="BC205" s="9" t="e">
        <f>VLOOKUP(H205,#REF!,27,0)</f>
        <v>#REF!</v>
      </c>
      <c r="BD205" s="9" t="e">
        <f>VLOOKUP(H205,#REF!,29,0)</f>
        <v>#REF!</v>
      </c>
      <c r="BE205" s="9" t="e">
        <f>VLOOKUP(H205,#REF!,30,0)</f>
        <v>#REF!</v>
      </c>
      <c r="BF205" s="9" t="e">
        <f>VLOOKUP(H205,#REF!,31,0)</f>
        <v>#REF!</v>
      </c>
      <c r="BG205" s="9" t="e">
        <f>VLOOKUP(H205,#REF!,32,0)</f>
        <v>#REF!</v>
      </c>
      <c r="BH205" s="9" t="e">
        <f>VLOOKUP(H205,#REF!,33,0)</f>
        <v>#REF!</v>
      </c>
      <c r="BI205" s="9" t="e">
        <f>VLOOKUP(H205,#REF!,34,0)</f>
        <v>#REF!</v>
      </c>
      <c r="BJ205" s="9" t="e">
        <f>VLOOKUP(H205,#REF!,36,0)</f>
        <v>#REF!</v>
      </c>
      <c r="BK205" s="9" t="e">
        <f>VLOOKUP(H205,#REF!,37,0)</f>
        <v>#REF!</v>
      </c>
      <c r="BL205" s="22" t="e">
        <f>VLOOKUP(H205,#REF!,44,0)</f>
        <v>#REF!</v>
      </c>
      <c r="BM205" s="22" t="e">
        <f>VLOOKUP(H205,#REF!,45,0)</f>
        <v>#REF!</v>
      </c>
      <c r="BN205" s="22" t="e">
        <f>VLOOKUP(H205,#REF!,46,0)</f>
        <v>#REF!</v>
      </c>
      <c r="BO205" s="22" t="e">
        <f>VLOOKUP(H205,#REF!,47,0)</f>
        <v>#REF!</v>
      </c>
      <c r="BP205" s="22" t="e">
        <f>VLOOKUP(H205,#REF!,48,0)</f>
        <v>#REF!</v>
      </c>
      <c r="BQ205" s="9"/>
      <c r="BR205" s="9"/>
      <c r="BS205" s="9"/>
    </row>
    <row r="206" spans="1:71" ht="14.5" x14ac:dyDescent="0.35">
      <c r="A206" s="16" t="s">
        <v>10556</v>
      </c>
      <c r="B206" s="16" t="s">
        <v>10556</v>
      </c>
      <c r="C206" s="16" t="s">
        <v>10557</v>
      </c>
      <c r="D206" s="7" t="s">
        <v>1921</v>
      </c>
      <c r="E206" s="4" t="s">
        <v>150</v>
      </c>
      <c r="F206" s="4">
        <v>301765</v>
      </c>
      <c r="G206" s="4" t="s">
        <v>10610</v>
      </c>
      <c r="H206" s="53">
        <v>301765</v>
      </c>
      <c r="I206" s="4" t="s">
        <v>10610</v>
      </c>
      <c r="J206" s="7">
        <v>22</v>
      </c>
      <c r="K206" s="4" t="s">
        <v>108</v>
      </c>
      <c r="L206" s="4">
        <v>9</v>
      </c>
      <c r="M206" s="4" t="s">
        <v>108</v>
      </c>
      <c r="N206" s="4">
        <v>7</v>
      </c>
      <c r="O206" s="4" t="s">
        <v>10611</v>
      </c>
      <c r="P206" s="26" t="s">
        <v>9874</v>
      </c>
      <c r="Q206" s="8" t="s">
        <v>10474</v>
      </c>
      <c r="R206" s="9" t="s">
        <v>10474</v>
      </c>
      <c r="S206" s="17"/>
      <c r="T206" s="17" t="s">
        <v>10474</v>
      </c>
      <c r="U206" s="9"/>
      <c r="V206" s="18"/>
      <c r="W206" s="18" t="str">
        <f>IFERROR(VLOOKUP(H206,'IT PEI'!$X$2:$X$5647,1,0),"...")</f>
        <v>...</v>
      </c>
      <c r="X206" s="19" t="str">
        <f>_xlfn.XLOOKUP(H206,'IT PEI'!X$2:X$5647,'IT PEI'!E$2:E$5647,"...",2,-1)</f>
        <v>...</v>
      </c>
      <c r="Y206" s="19" t="str">
        <f>_xlfn.XLOOKUP(H206,'IT PEI'!X$2:X$5647,'IT PEI'!G$2:G$5647,"...",2,-1)</f>
        <v>...</v>
      </c>
      <c r="Z206" s="19" t="str">
        <f>_xlfn.XLOOKUP(H206,'IT PEI'!X$2:X$5647,'IT PEI'!F$2:F$5647,"...",2,-1)</f>
        <v>...</v>
      </c>
      <c r="AA206" s="19" t="str">
        <f>_xlfn.XLOOKUP(H206,'IT PEI'!X$2:X$5647,'IT PEI'!H$2:H$5647,"...",2,-1)</f>
        <v>...</v>
      </c>
      <c r="AB206" s="19" t="str">
        <f>_xlfn.XLOOKUP(H206,'IT PEI'!X$2:X$5647,'IT PEI'!O$2:O$5647,"...",2,-1)</f>
        <v>...</v>
      </c>
      <c r="AC206" s="20" t="str">
        <f>_xlfn.XLOOKUP(H206,'IT PEI'!X$2:X$5647,'IT PEI'!P$2:P$5647,"...",2,-1)</f>
        <v>...</v>
      </c>
      <c r="AD206" s="19" t="str">
        <f>_xlfn.XLOOKUP(H206,'IT PEI'!X$2:X$5647,'IT PEI'!Q$2:Q$5647,"...",2,-1)</f>
        <v>...</v>
      </c>
      <c r="AE206" s="19" t="str">
        <f t="shared" si="18"/>
        <v>No</v>
      </c>
      <c r="AF206" s="18">
        <f t="shared" si="20"/>
        <v>0</v>
      </c>
      <c r="AG206" s="18">
        <f t="shared" si="19"/>
        <v>1</v>
      </c>
      <c r="AH206" s="18">
        <f t="shared" si="21"/>
        <v>0</v>
      </c>
      <c r="AI206" s="19" t="s">
        <v>10475</v>
      </c>
      <c r="AJ206" s="13" t="s">
        <v>10563</v>
      </c>
      <c r="AK206" s="19" t="s">
        <v>10564</v>
      </c>
      <c r="AL206" s="19" t="str">
        <f>IFERROR(VLOOKUP(tbl_ues[[#This Row],[Id_UE]],'[1]Directorio v.02'!$H$3:$U$3089,11,FALSE),"")</f>
        <v>Jorge Joao Manrique Isuiza</v>
      </c>
      <c r="AM206" s="19">
        <f>IFERROR(VLOOKUP(tbl_ues[[#This Row],[Id_UE]],'[1]Directorio v.02'!$H$3:$U$3089,12,FALSE),"")</f>
        <v>0</v>
      </c>
      <c r="AN206" s="52">
        <f>IFERROR(VLOOKUP(tbl_ues[[#This Row],[Id_UE]],'[1]Directorio v.02'!$H$3:$U$3089,13,FALSE),"")</f>
        <v>928396061</v>
      </c>
      <c r="AO206" s="19" t="str">
        <f>IFERROR(VLOOKUP(tbl_ues[[#This Row],[Id_UE]],'[1]Directorio v.02'!$H$3:$U$3089,14,FALSE),"")</f>
        <v>manrique.joaless@gmail.com</v>
      </c>
      <c r="AP206" s="21" t="e">
        <f>VLOOKUP(H206,#REF!,7,0)</f>
        <v>#REF!</v>
      </c>
      <c r="AQ206" s="9" t="e">
        <f>VLOOKUP(H206,#REF!,9,0)</f>
        <v>#REF!</v>
      </c>
      <c r="AR206" s="9" t="e">
        <f>VLOOKUP(H206,#REF!,15,0)</f>
        <v>#REF!</v>
      </c>
      <c r="AS206" s="9" t="e">
        <f>VLOOKUP(H206,#REF!,16,0)</f>
        <v>#REF!</v>
      </c>
      <c r="AT206" s="9" t="e">
        <f>VLOOKUP(H206,#REF!,17,0)</f>
        <v>#REF!</v>
      </c>
      <c r="AU206" s="9" t="e">
        <f>VLOOKUP(H206,#REF!,18,0)</f>
        <v>#REF!</v>
      </c>
      <c r="AV206" s="9" t="e">
        <f>VLOOKUP(H206,#REF!,19,0)</f>
        <v>#REF!</v>
      </c>
      <c r="AW206" s="9" t="e">
        <f>VLOOKUP(H206,#REF!,20,0)</f>
        <v>#REF!</v>
      </c>
      <c r="AX206" s="9" t="e">
        <f>VLOOKUP(H206,#REF!,22,0)</f>
        <v>#REF!</v>
      </c>
      <c r="AY206" s="9" t="e">
        <f>VLOOKUP(H206,#REF!,23,0)</f>
        <v>#REF!</v>
      </c>
      <c r="AZ206" s="9" t="e">
        <f>VLOOKUP(H206,#REF!,24,0)</f>
        <v>#REF!</v>
      </c>
      <c r="BA206" s="9" t="e">
        <f>VLOOKUP(H206,#REF!,25,0)</f>
        <v>#REF!</v>
      </c>
      <c r="BB206" s="9" t="e">
        <f>VLOOKUP(H206,#REF!,26,0)</f>
        <v>#REF!</v>
      </c>
      <c r="BC206" s="9" t="e">
        <f>VLOOKUP(H206,#REF!,27,0)</f>
        <v>#REF!</v>
      </c>
      <c r="BD206" s="9" t="e">
        <f>VLOOKUP(H206,#REF!,29,0)</f>
        <v>#REF!</v>
      </c>
      <c r="BE206" s="9" t="e">
        <f>VLOOKUP(H206,#REF!,30,0)</f>
        <v>#REF!</v>
      </c>
      <c r="BF206" s="9" t="e">
        <f>VLOOKUP(H206,#REF!,31,0)</f>
        <v>#REF!</v>
      </c>
      <c r="BG206" s="9" t="e">
        <f>VLOOKUP(H206,#REF!,32,0)</f>
        <v>#REF!</v>
      </c>
      <c r="BH206" s="9" t="e">
        <f>VLOOKUP(H206,#REF!,33,0)</f>
        <v>#REF!</v>
      </c>
      <c r="BI206" s="9" t="e">
        <f>VLOOKUP(H206,#REF!,34,0)</f>
        <v>#REF!</v>
      </c>
      <c r="BJ206" s="9" t="e">
        <f>VLOOKUP(H206,#REF!,36,0)</f>
        <v>#REF!</v>
      </c>
      <c r="BK206" s="9" t="e">
        <f>VLOOKUP(H206,#REF!,37,0)</f>
        <v>#REF!</v>
      </c>
      <c r="BL206" s="22" t="e">
        <f>VLOOKUP(H206,#REF!,44,0)</f>
        <v>#REF!</v>
      </c>
      <c r="BM206" s="22" t="e">
        <f>VLOOKUP(H206,#REF!,45,0)</f>
        <v>#REF!</v>
      </c>
      <c r="BN206" s="22" t="e">
        <f>VLOOKUP(H206,#REF!,46,0)</f>
        <v>#REF!</v>
      </c>
      <c r="BO206" s="22" t="e">
        <f>VLOOKUP(H206,#REF!,47,0)</f>
        <v>#REF!</v>
      </c>
      <c r="BP206" s="22" t="e">
        <f>VLOOKUP(H206,#REF!,48,0)</f>
        <v>#REF!</v>
      </c>
      <c r="BQ206" s="9"/>
      <c r="BR206" s="9"/>
      <c r="BS206" s="9"/>
    </row>
    <row r="207" spans="1:71" ht="14.5" x14ac:dyDescent="0.35">
      <c r="A207" s="16" t="s">
        <v>10556</v>
      </c>
      <c r="B207" s="16" t="s">
        <v>10556</v>
      </c>
      <c r="C207" s="16" t="s">
        <v>10557</v>
      </c>
      <c r="D207" s="7" t="s">
        <v>1921</v>
      </c>
      <c r="E207" s="4" t="s">
        <v>150</v>
      </c>
      <c r="F207" s="4">
        <v>301764</v>
      </c>
      <c r="G207" s="4" t="s">
        <v>2558</v>
      </c>
      <c r="H207" s="53">
        <v>301764</v>
      </c>
      <c r="I207" s="4" t="s">
        <v>2558</v>
      </c>
      <c r="J207" s="7">
        <v>22</v>
      </c>
      <c r="K207" s="4" t="s">
        <v>108</v>
      </c>
      <c r="L207" s="4">
        <v>9</v>
      </c>
      <c r="M207" s="4" t="s">
        <v>108</v>
      </c>
      <c r="N207" s="4">
        <v>6</v>
      </c>
      <c r="O207" s="4" t="s">
        <v>2559</v>
      </c>
      <c r="P207" s="26" t="s">
        <v>9757</v>
      </c>
      <c r="Q207" s="8" t="s">
        <v>10474</v>
      </c>
      <c r="R207" s="9" t="s">
        <v>10474</v>
      </c>
      <c r="S207" s="17"/>
      <c r="T207" s="17" t="s">
        <v>10474</v>
      </c>
      <c r="U207" s="9"/>
      <c r="V207" s="18"/>
      <c r="W207" s="18" t="str">
        <f>IFERROR(VLOOKUP(H207,'IT PEI'!$X$2:$X$5647,1,0),"...")</f>
        <v>...</v>
      </c>
      <c r="X207" s="19" t="str">
        <f>_xlfn.XLOOKUP(H207,'IT PEI'!X$2:X$5647,'IT PEI'!E$2:E$5647,"...",2,-1)</f>
        <v>...</v>
      </c>
      <c r="Y207" s="19" t="str">
        <f>_xlfn.XLOOKUP(H207,'IT PEI'!X$2:X$5647,'IT PEI'!G$2:G$5647,"...",2,-1)</f>
        <v>...</v>
      </c>
      <c r="Z207" s="19" t="str">
        <f>_xlfn.XLOOKUP(H207,'IT PEI'!X$2:X$5647,'IT PEI'!F$2:F$5647,"...",2,-1)</f>
        <v>...</v>
      </c>
      <c r="AA207" s="19" t="str">
        <f>_xlfn.XLOOKUP(H207,'IT PEI'!X$2:X$5647,'IT PEI'!H$2:H$5647,"...",2,-1)</f>
        <v>...</v>
      </c>
      <c r="AB207" s="19" t="str">
        <f>_xlfn.XLOOKUP(H207,'IT PEI'!X$2:X$5647,'IT PEI'!O$2:O$5647,"...",2,-1)</f>
        <v>...</v>
      </c>
      <c r="AC207" s="20" t="str">
        <f>_xlfn.XLOOKUP(H207,'IT PEI'!X$2:X$5647,'IT PEI'!P$2:P$5647,"...",2,-1)</f>
        <v>...</v>
      </c>
      <c r="AD207" s="19" t="str">
        <f>_xlfn.XLOOKUP(H207,'IT PEI'!X$2:X$5647,'IT PEI'!Q$2:Q$5647,"...",2,-1)</f>
        <v>...</v>
      </c>
      <c r="AE207" s="19" t="str">
        <f t="shared" si="18"/>
        <v>No</v>
      </c>
      <c r="AF207" s="18">
        <f t="shared" si="20"/>
        <v>0</v>
      </c>
      <c r="AG207" s="18">
        <f t="shared" si="19"/>
        <v>1</v>
      </c>
      <c r="AH207" s="18">
        <f t="shared" si="21"/>
        <v>0</v>
      </c>
      <c r="AI207" s="19" t="s">
        <v>10475</v>
      </c>
      <c r="AJ207" s="13" t="s">
        <v>10563</v>
      </c>
      <c r="AK207" s="19" t="s">
        <v>10564</v>
      </c>
      <c r="AL207" s="19" t="str">
        <f>IFERROR(VLOOKUP(tbl_ues[[#This Row],[Id_UE]],'[1]Directorio v.02'!$H$3:$U$3089,11,FALSE),"")</f>
        <v>Milagros Davila Chasnamote</v>
      </c>
      <c r="AM207" s="19">
        <f>IFERROR(VLOOKUP(tbl_ues[[#This Row],[Id_UE]],'[1]Directorio v.02'!$H$3:$U$3089,12,FALSE),"")</f>
        <v>0</v>
      </c>
      <c r="AN207" s="52">
        <f>IFERROR(VLOOKUP(tbl_ues[[#This Row],[Id_UE]],'[1]Directorio v.02'!$H$3:$U$3089,13,FALSE),"")</f>
        <v>936063501</v>
      </c>
      <c r="AO207" s="19" t="str">
        <f>IFERROR(VLOOKUP(tbl_ues[[#This Row],[Id_UE]],'[1]Directorio v.02'!$H$3:$U$3089,14,FALSE),"")</f>
        <v>militadavila@hotmail.com</v>
      </c>
      <c r="AP207" s="21" t="e">
        <f>VLOOKUP(H207,#REF!,7,0)</f>
        <v>#REF!</v>
      </c>
      <c r="AQ207" s="9" t="e">
        <f>VLOOKUP(H207,#REF!,9,0)</f>
        <v>#REF!</v>
      </c>
      <c r="AR207" s="9" t="e">
        <f>VLOOKUP(H207,#REF!,15,0)</f>
        <v>#REF!</v>
      </c>
      <c r="AS207" s="9" t="e">
        <f>VLOOKUP(H207,#REF!,16,0)</f>
        <v>#REF!</v>
      </c>
      <c r="AT207" s="9" t="e">
        <f>VLOOKUP(H207,#REF!,17,0)</f>
        <v>#REF!</v>
      </c>
      <c r="AU207" s="9" t="e">
        <f>VLOOKUP(H207,#REF!,18,0)</f>
        <v>#REF!</v>
      </c>
      <c r="AV207" s="9" t="e">
        <f>VLOOKUP(H207,#REF!,19,0)</f>
        <v>#REF!</v>
      </c>
      <c r="AW207" s="9" t="e">
        <f>VLOOKUP(H207,#REF!,20,0)</f>
        <v>#REF!</v>
      </c>
      <c r="AX207" s="9" t="e">
        <f>VLOOKUP(H207,#REF!,22,0)</f>
        <v>#REF!</v>
      </c>
      <c r="AY207" s="9" t="e">
        <f>VLOOKUP(H207,#REF!,23,0)</f>
        <v>#REF!</v>
      </c>
      <c r="AZ207" s="9" t="e">
        <f>VLOOKUP(H207,#REF!,24,0)</f>
        <v>#REF!</v>
      </c>
      <c r="BA207" s="9" t="e">
        <f>VLOOKUP(H207,#REF!,25,0)</f>
        <v>#REF!</v>
      </c>
      <c r="BB207" s="9" t="e">
        <f>VLOOKUP(H207,#REF!,26,0)</f>
        <v>#REF!</v>
      </c>
      <c r="BC207" s="9" t="e">
        <f>VLOOKUP(H207,#REF!,27,0)</f>
        <v>#REF!</v>
      </c>
      <c r="BD207" s="9" t="e">
        <f>VLOOKUP(H207,#REF!,29,0)</f>
        <v>#REF!</v>
      </c>
      <c r="BE207" s="9" t="e">
        <f>VLOOKUP(H207,#REF!,30,0)</f>
        <v>#REF!</v>
      </c>
      <c r="BF207" s="9" t="e">
        <f>VLOOKUP(H207,#REF!,31,0)</f>
        <v>#REF!</v>
      </c>
      <c r="BG207" s="9" t="e">
        <f>VLOOKUP(H207,#REF!,32,0)</f>
        <v>#REF!</v>
      </c>
      <c r="BH207" s="9" t="e">
        <f>VLOOKUP(H207,#REF!,33,0)</f>
        <v>#REF!</v>
      </c>
      <c r="BI207" s="9" t="e">
        <f>VLOOKUP(H207,#REF!,34,0)</f>
        <v>#REF!</v>
      </c>
      <c r="BJ207" s="9" t="e">
        <f>VLOOKUP(H207,#REF!,36,0)</f>
        <v>#REF!</v>
      </c>
      <c r="BK207" s="9" t="e">
        <f>VLOOKUP(H207,#REF!,37,0)</f>
        <v>#REF!</v>
      </c>
      <c r="BL207" s="22" t="e">
        <f>VLOOKUP(H207,#REF!,44,0)</f>
        <v>#REF!</v>
      </c>
      <c r="BM207" s="22" t="e">
        <f>VLOOKUP(H207,#REF!,45,0)</f>
        <v>#REF!</v>
      </c>
      <c r="BN207" s="22" t="e">
        <f>VLOOKUP(H207,#REF!,46,0)</f>
        <v>#REF!</v>
      </c>
      <c r="BO207" s="22" t="e">
        <f>VLOOKUP(H207,#REF!,47,0)</f>
        <v>#REF!</v>
      </c>
      <c r="BP207" s="22" t="e">
        <f>VLOOKUP(H207,#REF!,48,0)</f>
        <v>#REF!</v>
      </c>
      <c r="BQ207" s="9"/>
      <c r="BR207" s="9"/>
      <c r="BS207" s="9"/>
    </row>
    <row r="208" spans="1:71" ht="14.5" x14ac:dyDescent="0.35">
      <c r="A208" s="16" t="s">
        <v>10556</v>
      </c>
      <c r="B208" s="16" t="s">
        <v>10556</v>
      </c>
      <c r="C208" s="16" t="s">
        <v>10557</v>
      </c>
      <c r="D208" s="7" t="s">
        <v>1921</v>
      </c>
      <c r="E208" s="4" t="s">
        <v>150</v>
      </c>
      <c r="F208" s="4">
        <v>301763</v>
      </c>
      <c r="G208" s="4" t="s">
        <v>8083</v>
      </c>
      <c r="H208" s="53">
        <v>301763</v>
      </c>
      <c r="I208" s="4" t="s">
        <v>8083</v>
      </c>
      <c r="J208" s="7">
        <v>22</v>
      </c>
      <c r="K208" s="4" t="s">
        <v>108</v>
      </c>
      <c r="L208" s="4">
        <v>9</v>
      </c>
      <c r="M208" s="4" t="s">
        <v>108</v>
      </c>
      <c r="N208" s="4">
        <v>5</v>
      </c>
      <c r="O208" s="4" t="s">
        <v>8084</v>
      </c>
      <c r="P208" s="26" t="s">
        <v>9874</v>
      </c>
      <c r="Q208" s="8" t="s">
        <v>10474</v>
      </c>
      <c r="R208" s="9" t="s">
        <v>10474</v>
      </c>
      <c r="S208" s="17"/>
      <c r="T208" s="17" t="s">
        <v>10474</v>
      </c>
      <c r="U208" s="9"/>
      <c r="V208" s="18"/>
      <c r="W208" s="18">
        <f>IFERROR(VLOOKUP(H208,'IT PEI'!$X$2:$X$5647,1,0),"...")</f>
        <v>301763</v>
      </c>
      <c r="X208" s="19" t="str">
        <f>_xlfn.XLOOKUP(H208,'IT PEI'!X$2:X$5647,'IT PEI'!E$2:E$5647,"...",2,-1)</f>
        <v>2026-2030</v>
      </c>
      <c r="Y208" s="19" t="str">
        <f>_xlfn.XLOOKUP(H208,'IT PEI'!X$2:X$5647,'IT PEI'!G$2:G$5647,"...",2,-1)</f>
        <v>FORMULADO</v>
      </c>
      <c r="Z208" s="19" t="str">
        <f>_xlfn.XLOOKUP(H208,'IT PEI'!X$2:X$5647,'IT PEI'!F$2:F$5647,"...",2,-1)</f>
        <v>SI</v>
      </c>
      <c r="AA208" s="19" t="str">
        <f>_xlfn.XLOOKUP(H208,'IT PEI'!X$2:X$5647,'IT PEI'!H$2:H$5647,"...",2,-1)</f>
        <v>EN PROCESO</v>
      </c>
      <c r="AB208" s="19">
        <f>_xlfn.XLOOKUP(H208,'IT PEI'!X$2:X$5647,'IT PEI'!O$2:O$5647,"...",2,-1)</f>
        <v>0</v>
      </c>
      <c r="AC208" s="20">
        <f>_xlfn.XLOOKUP(H208,'IT PEI'!X$2:X$5647,'IT PEI'!P$2:P$5647,"...",2,-1)</f>
        <v>0</v>
      </c>
      <c r="AD208" s="19">
        <f>_xlfn.XLOOKUP(H208,'IT PEI'!X$2:X$5647,'IT PEI'!Q$2:Q$5647,"...",2,-1)</f>
        <v>0</v>
      </c>
      <c r="AE208" s="19" t="str">
        <f t="shared" si="18"/>
        <v>SI</v>
      </c>
      <c r="AF208" s="18">
        <f t="shared" si="20"/>
        <v>1</v>
      </c>
      <c r="AG208" s="18">
        <f t="shared" si="19"/>
        <v>0</v>
      </c>
      <c r="AH208" s="18">
        <f t="shared" si="21"/>
        <v>1</v>
      </c>
      <c r="AI208" s="19" t="s">
        <v>10475</v>
      </c>
      <c r="AJ208" s="13" t="s">
        <v>10563</v>
      </c>
      <c r="AK208" s="19" t="s">
        <v>10564</v>
      </c>
      <c r="AL208" s="19" t="str">
        <f>IFERROR(VLOOKUP(tbl_ues[[#This Row],[Id_UE]],'[1]Directorio v.02'!$H$3:$U$3089,11,FALSE),"")</f>
        <v>Jasmine Melendez Melendez</v>
      </c>
      <c r="AM208" s="19">
        <f>IFERROR(VLOOKUP(tbl_ues[[#This Row],[Id_UE]],'[1]Directorio v.02'!$H$3:$U$3089,12,FALSE),"")</f>
        <v>0</v>
      </c>
      <c r="AN208" s="52">
        <f>IFERROR(VLOOKUP(tbl_ues[[#This Row],[Id_UE]],'[1]Directorio v.02'!$H$3:$U$3089,13,FALSE),"")</f>
        <v>938124927</v>
      </c>
      <c r="AO208" s="19" t="str">
        <f>IFERROR(VLOOKUP(tbl_ues[[#This Row],[Id_UE]],'[1]Directorio v.02'!$H$3:$U$3089,14,FALSE),"")</f>
        <v>jasmine743@hotmail.com</v>
      </c>
      <c r="AP208" s="21" t="e">
        <f>VLOOKUP(H208,#REF!,7,0)</f>
        <v>#REF!</v>
      </c>
      <c r="AQ208" s="9" t="e">
        <f>VLOOKUP(H208,#REF!,9,0)</f>
        <v>#REF!</v>
      </c>
      <c r="AR208" s="9" t="e">
        <f>VLOOKUP(H208,#REF!,15,0)</f>
        <v>#REF!</v>
      </c>
      <c r="AS208" s="9" t="e">
        <f>VLOOKUP(H208,#REF!,16,0)</f>
        <v>#REF!</v>
      </c>
      <c r="AT208" s="9" t="e">
        <f>VLOOKUP(H208,#REF!,17,0)</f>
        <v>#REF!</v>
      </c>
      <c r="AU208" s="9" t="e">
        <f>VLOOKUP(H208,#REF!,18,0)</f>
        <v>#REF!</v>
      </c>
      <c r="AV208" s="9" t="e">
        <f>VLOOKUP(H208,#REF!,19,0)</f>
        <v>#REF!</v>
      </c>
      <c r="AW208" s="9" t="e">
        <f>VLOOKUP(H208,#REF!,20,0)</f>
        <v>#REF!</v>
      </c>
      <c r="AX208" s="9" t="e">
        <f>VLOOKUP(H208,#REF!,22,0)</f>
        <v>#REF!</v>
      </c>
      <c r="AY208" s="9" t="e">
        <f>VLOOKUP(H208,#REF!,23,0)</f>
        <v>#REF!</v>
      </c>
      <c r="AZ208" s="9" t="e">
        <f>VLOOKUP(H208,#REF!,24,0)</f>
        <v>#REF!</v>
      </c>
      <c r="BA208" s="9" t="e">
        <f>VLOOKUP(H208,#REF!,25,0)</f>
        <v>#REF!</v>
      </c>
      <c r="BB208" s="9" t="e">
        <f>VLOOKUP(H208,#REF!,26,0)</f>
        <v>#REF!</v>
      </c>
      <c r="BC208" s="9" t="e">
        <f>VLOOKUP(H208,#REF!,27,0)</f>
        <v>#REF!</v>
      </c>
      <c r="BD208" s="9" t="e">
        <f>VLOOKUP(H208,#REF!,29,0)</f>
        <v>#REF!</v>
      </c>
      <c r="BE208" s="9" t="e">
        <f>VLOOKUP(H208,#REF!,30,0)</f>
        <v>#REF!</v>
      </c>
      <c r="BF208" s="9" t="e">
        <f>VLOOKUP(H208,#REF!,31,0)</f>
        <v>#REF!</v>
      </c>
      <c r="BG208" s="9" t="e">
        <f>VLOOKUP(H208,#REF!,32,0)</f>
        <v>#REF!</v>
      </c>
      <c r="BH208" s="9" t="e">
        <f>VLOOKUP(H208,#REF!,33,0)</f>
        <v>#REF!</v>
      </c>
      <c r="BI208" s="9" t="e">
        <f>VLOOKUP(H208,#REF!,34,0)</f>
        <v>#REF!</v>
      </c>
      <c r="BJ208" s="9" t="e">
        <f>VLOOKUP(H208,#REF!,36,0)</f>
        <v>#REF!</v>
      </c>
      <c r="BK208" s="9" t="e">
        <f>VLOOKUP(H208,#REF!,37,0)</f>
        <v>#REF!</v>
      </c>
      <c r="BL208" s="22" t="e">
        <f>VLOOKUP(H208,#REF!,44,0)</f>
        <v>#REF!</v>
      </c>
      <c r="BM208" s="22" t="e">
        <f>VLOOKUP(H208,#REF!,45,0)</f>
        <v>#REF!</v>
      </c>
      <c r="BN208" s="22" t="e">
        <f>VLOOKUP(H208,#REF!,46,0)</f>
        <v>#REF!</v>
      </c>
      <c r="BO208" s="22" t="e">
        <f>VLOOKUP(H208,#REF!,47,0)</f>
        <v>#REF!</v>
      </c>
      <c r="BP208" s="22" t="e">
        <f>VLOOKUP(H208,#REF!,48,0)</f>
        <v>#REF!</v>
      </c>
      <c r="BQ208" s="9"/>
      <c r="BR208" s="9"/>
      <c r="BS208" s="9"/>
    </row>
    <row r="209" spans="1:71" ht="14.5" x14ac:dyDescent="0.35">
      <c r="A209" s="16" t="s">
        <v>10556</v>
      </c>
      <c r="B209" s="16" t="s">
        <v>10556</v>
      </c>
      <c r="C209" s="16" t="s">
        <v>10557</v>
      </c>
      <c r="D209" s="7" t="s">
        <v>1921</v>
      </c>
      <c r="E209" s="4" t="s">
        <v>150</v>
      </c>
      <c r="F209" s="4">
        <v>301762</v>
      </c>
      <c r="G209" s="4" t="s">
        <v>9708</v>
      </c>
      <c r="H209" s="53">
        <v>301762</v>
      </c>
      <c r="I209" s="4" t="s">
        <v>9708</v>
      </c>
      <c r="J209" s="7">
        <v>22</v>
      </c>
      <c r="K209" s="4" t="s">
        <v>108</v>
      </c>
      <c r="L209" s="4">
        <v>9</v>
      </c>
      <c r="M209" s="4" t="s">
        <v>108</v>
      </c>
      <c r="N209" s="4">
        <v>4</v>
      </c>
      <c r="O209" s="4" t="s">
        <v>9709</v>
      </c>
      <c r="P209" s="26" t="s">
        <v>10196</v>
      </c>
      <c r="Q209" s="8" t="s">
        <v>10474</v>
      </c>
      <c r="R209" s="9" t="s">
        <v>10474</v>
      </c>
      <c r="S209" s="17"/>
      <c r="T209" s="17" t="s">
        <v>10474</v>
      </c>
      <c r="U209" s="9"/>
      <c r="V209" s="18"/>
      <c r="W209" s="18">
        <f>IFERROR(VLOOKUP(H209,'IT PEI'!$X$2:$X$5647,1,0),"...")</f>
        <v>301762</v>
      </c>
      <c r="X209" s="19" t="str">
        <f>_xlfn.XLOOKUP(H209,'IT PEI'!X$2:X$5647,'IT PEI'!E$2:E$5647,"...",2,-1)</f>
        <v>2026-2030</v>
      </c>
      <c r="Y209" s="19" t="str">
        <f>_xlfn.XLOOKUP(H209,'IT PEI'!X$2:X$5647,'IT PEI'!G$2:G$5647,"...",2,-1)</f>
        <v>FORMULADO</v>
      </c>
      <c r="Z209" s="19" t="str">
        <f>_xlfn.XLOOKUP(H209,'IT PEI'!X$2:X$5647,'IT PEI'!F$2:F$5647,"...",2,-1)</f>
        <v>SI</v>
      </c>
      <c r="AA209" s="19" t="str">
        <f>_xlfn.XLOOKUP(H209,'IT PEI'!X$2:X$5647,'IT PEI'!H$2:H$5647,"...",2,-1)</f>
        <v>EMITIDO</v>
      </c>
      <c r="AB209" s="19" t="str">
        <f>_xlfn.XLOOKUP(H209,'IT PEI'!X$2:X$5647,'IT PEI'!O$2:O$5647,"...",2,-1)</f>
        <v>2026-0000306</v>
      </c>
      <c r="AC209" s="20">
        <f>_xlfn.XLOOKUP(H209,'IT PEI'!X$2:X$5647,'IT PEI'!P$2:P$5647,"...",2,-1)</f>
        <v>46049</v>
      </c>
      <c r="AD209" s="19" t="str">
        <f>_xlfn.XLOOKUP(H209,'IT PEI'!X$2:X$5647,'IT PEI'!Q$2:Q$5647,"...",2,-1)</f>
        <v>000036-2026-CEPLAN-DNCPPEI</v>
      </c>
      <c r="AE209" s="19" t="str">
        <f t="shared" si="18"/>
        <v>SI</v>
      </c>
      <c r="AF209" s="18">
        <f t="shared" si="20"/>
        <v>1</v>
      </c>
      <c r="AG209" s="18">
        <f t="shared" si="19"/>
        <v>0</v>
      </c>
      <c r="AH209" s="18">
        <f t="shared" si="21"/>
        <v>0</v>
      </c>
      <c r="AI209" s="19" t="s">
        <v>10475</v>
      </c>
      <c r="AJ209" s="13" t="s">
        <v>10563</v>
      </c>
      <c r="AK209" s="19" t="s">
        <v>10564</v>
      </c>
      <c r="AL209" s="19" t="str">
        <f>IFERROR(VLOOKUP(tbl_ues[[#This Row],[Id_UE]],'[1]Directorio v.02'!$H$3:$U$3089,11,FALSE),"")</f>
        <v>Segundo Abner Mora Vargas</v>
      </c>
      <c r="AM209" s="19">
        <f>IFERROR(VLOOKUP(tbl_ues[[#This Row],[Id_UE]],'[1]Directorio v.02'!$H$3:$U$3089,12,FALSE),"")</f>
        <v>0</v>
      </c>
      <c r="AN209" s="52">
        <f>IFERROR(VLOOKUP(tbl_ues[[#This Row],[Id_UE]],'[1]Directorio v.02'!$H$3:$U$3089,13,FALSE),"")</f>
        <v>937432190</v>
      </c>
      <c r="AO209" s="19" t="str">
        <f>IFERROR(VLOOKUP(tbl_ues[[#This Row],[Id_UE]],'[1]Directorio v.02'!$H$3:$U$3089,14,FALSE),"")</f>
        <v>smoritav@hotmail.com</v>
      </c>
      <c r="AP209" s="21" t="e">
        <f>VLOOKUP(H209,#REF!,7,0)</f>
        <v>#REF!</v>
      </c>
      <c r="AQ209" s="9" t="e">
        <f>VLOOKUP(H209,#REF!,9,0)</f>
        <v>#REF!</v>
      </c>
      <c r="AR209" s="9" t="e">
        <f>VLOOKUP(H209,#REF!,15,0)</f>
        <v>#REF!</v>
      </c>
      <c r="AS209" s="9" t="e">
        <f>VLOOKUP(H209,#REF!,16,0)</f>
        <v>#REF!</v>
      </c>
      <c r="AT209" s="9" t="e">
        <f>VLOOKUP(H209,#REF!,17,0)</f>
        <v>#REF!</v>
      </c>
      <c r="AU209" s="9" t="e">
        <f>VLOOKUP(H209,#REF!,18,0)</f>
        <v>#REF!</v>
      </c>
      <c r="AV209" s="9" t="e">
        <f>VLOOKUP(H209,#REF!,19,0)</f>
        <v>#REF!</v>
      </c>
      <c r="AW209" s="9" t="e">
        <f>VLOOKUP(H209,#REF!,20,0)</f>
        <v>#REF!</v>
      </c>
      <c r="AX209" s="9" t="e">
        <f>VLOOKUP(H209,#REF!,22,0)</f>
        <v>#REF!</v>
      </c>
      <c r="AY209" s="9" t="e">
        <f>VLOOKUP(H209,#REF!,23,0)</f>
        <v>#REF!</v>
      </c>
      <c r="AZ209" s="9" t="e">
        <f>VLOOKUP(H209,#REF!,24,0)</f>
        <v>#REF!</v>
      </c>
      <c r="BA209" s="9" t="e">
        <f>VLOOKUP(H209,#REF!,25,0)</f>
        <v>#REF!</v>
      </c>
      <c r="BB209" s="9" t="e">
        <f>VLOOKUP(H209,#REF!,26,0)</f>
        <v>#REF!</v>
      </c>
      <c r="BC209" s="9" t="e">
        <f>VLOOKUP(H209,#REF!,27,0)</f>
        <v>#REF!</v>
      </c>
      <c r="BD209" s="9" t="e">
        <f>VLOOKUP(H209,#REF!,29,0)</f>
        <v>#REF!</v>
      </c>
      <c r="BE209" s="9" t="e">
        <f>VLOOKUP(H209,#REF!,30,0)</f>
        <v>#REF!</v>
      </c>
      <c r="BF209" s="9" t="e">
        <f>VLOOKUP(H209,#REF!,31,0)</f>
        <v>#REF!</v>
      </c>
      <c r="BG209" s="9" t="e">
        <f>VLOOKUP(H209,#REF!,32,0)</f>
        <v>#REF!</v>
      </c>
      <c r="BH209" s="9" t="e">
        <f>VLOOKUP(H209,#REF!,33,0)</f>
        <v>#REF!</v>
      </c>
      <c r="BI209" s="9" t="e">
        <f>VLOOKUP(H209,#REF!,34,0)</f>
        <v>#REF!</v>
      </c>
      <c r="BJ209" s="9" t="e">
        <f>VLOOKUP(H209,#REF!,36,0)</f>
        <v>#REF!</v>
      </c>
      <c r="BK209" s="9" t="e">
        <f>VLOOKUP(H209,#REF!,37,0)</f>
        <v>#REF!</v>
      </c>
      <c r="BL209" s="22" t="e">
        <f>VLOOKUP(H209,#REF!,44,0)</f>
        <v>#REF!</v>
      </c>
      <c r="BM209" s="22" t="e">
        <f>VLOOKUP(H209,#REF!,45,0)</f>
        <v>#REF!</v>
      </c>
      <c r="BN209" s="22" t="e">
        <f>VLOOKUP(H209,#REF!,46,0)</f>
        <v>#REF!</v>
      </c>
      <c r="BO209" s="22" t="e">
        <f>VLOOKUP(H209,#REF!,47,0)</f>
        <v>#REF!</v>
      </c>
      <c r="BP209" s="22" t="e">
        <f>VLOOKUP(H209,#REF!,48,0)</f>
        <v>#REF!</v>
      </c>
      <c r="BQ209" s="9"/>
      <c r="BR209" s="9"/>
      <c r="BS209" s="9"/>
    </row>
    <row r="210" spans="1:71" ht="14.5" x14ac:dyDescent="0.35">
      <c r="A210" s="16" t="s">
        <v>10556</v>
      </c>
      <c r="B210" s="16" t="s">
        <v>10556</v>
      </c>
      <c r="C210" s="16" t="s">
        <v>10557</v>
      </c>
      <c r="D210" s="7" t="s">
        <v>1921</v>
      </c>
      <c r="E210" s="4" t="s">
        <v>150</v>
      </c>
      <c r="F210" s="4">
        <v>301761</v>
      </c>
      <c r="G210" s="4" t="s">
        <v>7494</v>
      </c>
      <c r="H210" s="53">
        <v>301761</v>
      </c>
      <c r="I210" s="4" t="s">
        <v>7494</v>
      </c>
      <c r="J210" s="7">
        <v>22</v>
      </c>
      <c r="K210" s="4" t="s">
        <v>108</v>
      </c>
      <c r="L210" s="4">
        <v>9</v>
      </c>
      <c r="M210" s="4" t="s">
        <v>108</v>
      </c>
      <c r="N210" s="4">
        <v>3</v>
      </c>
      <c r="O210" s="4" t="s">
        <v>7495</v>
      </c>
      <c r="P210" s="26" t="s">
        <v>10196</v>
      </c>
      <c r="Q210" s="8" t="s">
        <v>10474</v>
      </c>
      <c r="R210" s="9" t="s">
        <v>10474</v>
      </c>
      <c r="S210" s="17"/>
      <c r="T210" s="17" t="s">
        <v>10474</v>
      </c>
      <c r="U210" s="9"/>
      <c r="V210" s="18"/>
      <c r="W210" s="18">
        <f>IFERROR(VLOOKUP(H210,'IT PEI'!$X$2:$X$5647,1,0),"...")</f>
        <v>301761</v>
      </c>
      <c r="X210" s="19" t="str">
        <f>_xlfn.XLOOKUP(H210,'IT PEI'!X$2:X$5647,'IT PEI'!E$2:E$5647,"...",2,-1)</f>
        <v>2026-2030</v>
      </c>
      <c r="Y210" s="19" t="str">
        <f>_xlfn.XLOOKUP(H210,'IT PEI'!X$2:X$5647,'IT PEI'!G$2:G$5647,"...",2,-1)</f>
        <v>FORMULADO</v>
      </c>
      <c r="Z210" s="19" t="str">
        <f>_xlfn.XLOOKUP(H210,'IT PEI'!X$2:X$5647,'IT PEI'!F$2:F$5647,"...",2,-1)</f>
        <v>SI</v>
      </c>
      <c r="AA210" s="19" t="str">
        <f>_xlfn.XLOOKUP(H210,'IT PEI'!X$2:X$5647,'IT PEI'!H$2:H$5647,"...",2,-1)</f>
        <v>EMITIDO</v>
      </c>
      <c r="AB210" s="19" t="str">
        <f>_xlfn.XLOOKUP(H210,'IT PEI'!X$2:X$5647,'IT PEI'!O$2:O$5647,"...",2,-1)</f>
        <v>2025-0004584</v>
      </c>
      <c r="AC210" s="20">
        <f>_xlfn.XLOOKUP(H210,'IT PEI'!X$2:X$5647,'IT PEI'!P$2:P$5647,"...",2,-1)</f>
        <v>46001</v>
      </c>
      <c r="AD210" s="19" t="str">
        <f>_xlfn.XLOOKUP(H210,'IT PEI'!X$2:X$5647,'IT PEI'!Q$2:Q$5647,"...",2,-1)</f>
        <v>000643-2025-CEPLAN-DNCPPEI</v>
      </c>
      <c r="AE210" s="19" t="str">
        <f t="shared" si="18"/>
        <v>SI</v>
      </c>
      <c r="AF210" s="18">
        <f t="shared" si="20"/>
        <v>1</v>
      </c>
      <c r="AG210" s="18">
        <f t="shared" si="19"/>
        <v>0</v>
      </c>
      <c r="AH210" s="18">
        <f t="shared" si="21"/>
        <v>0</v>
      </c>
      <c r="AI210" s="19" t="s">
        <v>10475</v>
      </c>
      <c r="AJ210" s="13" t="s">
        <v>10563</v>
      </c>
      <c r="AK210" s="19" t="s">
        <v>10564</v>
      </c>
      <c r="AL210" s="19" t="str">
        <f>IFERROR(VLOOKUP(tbl_ues[[#This Row],[Id_UE]],'[1]Directorio v.02'!$H$3:$U$3089,11,FALSE),"")</f>
        <v>Aerlith Padilla Luna</v>
      </c>
      <c r="AM210" s="19">
        <f>IFERROR(VLOOKUP(tbl_ues[[#This Row],[Id_UE]],'[1]Directorio v.02'!$H$3:$U$3089,12,FALSE),"")</f>
        <v>0</v>
      </c>
      <c r="AN210" s="52">
        <f>IFERROR(VLOOKUP(tbl_ues[[#This Row],[Id_UE]],'[1]Directorio v.02'!$H$3:$U$3089,13,FALSE),"")</f>
        <v>942470345</v>
      </c>
      <c r="AO210" s="19" t="str">
        <f>IFERROR(VLOOKUP(tbl_ues[[#This Row],[Id_UE]],'[1]Directorio v.02'!$H$3:$U$3089,14,FALSE),"")</f>
        <v>aer_padilla@hotmail.com</v>
      </c>
      <c r="AP210" s="21" t="e">
        <f>VLOOKUP(H210,#REF!,7,0)</f>
        <v>#REF!</v>
      </c>
      <c r="AQ210" s="9" t="e">
        <f>VLOOKUP(H210,#REF!,9,0)</f>
        <v>#REF!</v>
      </c>
      <c r="AR210" s="9" t="e">
        <f>VLOOKUP(H210,#REF!,15,0)</f>
        <v>#REF!</v>
      </c>
      <c r="AS210" s="9" t="e">
        <f>VLOOKUP(H210,#REF!,16,0)</f>
        <v>#REF!</v>
      </c>
      <c r="AT210" s="9" t="e">
        <f>VLOOKUP(H210,#REF!,17,0)</f>
        <v>#REF!</v>
      </c>
      <c r="AU210" s="9" t="e">
        <f>VLOOKUP(H210,#REF!,18,0)</f>
        <v>#REF!</v>
      </c>
      <c r="AV210" s="9" t="e">
        <f>VLOOKUP(H210,#REF!,19,0)</f>
        <v>#REF!</v>
      </c>
      <c r="AW210" s="9" t="e">
        <f>VLOOKUP(H210,#REF!,20,0)</f>
        <v>#REF!</v>
      </c>
      <c r="AX210" s="9" t="e">
        <f>VLOOKUP(H210,#REF!,22,0)</f>
        <v>#REF!</v>
      </c>
      <c r="AY210" s="9" t="e">
        <f>VLOOKUP(H210,#REF!,23,0)</f>
        <v>#REF!</v>
      </c>
      <c r="AZ210" s="9" t="e">
        <f>VLOOKUP(H210,#REF!,24,0)</f>
        <v>#REF!</v>
      </c>
      <c r="BA210" s="9" t="e">
        <f>VLOOKUP(H210,#REF!,25,0)</f>
        <v>#REF!</v>
      </c>
      <c r="BB210" s="9" t="e">
        <f>VLOOKUP(H210,#REF!,26,0)</f>
        <v>#REF!</v>
      </c>
      <c r="BC210" s="9" t="e">
        <f>VLOOKUP(H210,#REF!,27,0)</f>
        <v>#REF!</v>
      </c>
      <c r="BD210" s="9" t="e">
        <f>VLOOKUP(H210,#REF!,29,0)</f>
        <v>#REF!</v>
      </c>
      <c r="BE210" s="9" t="e">
        <f>VLOOKUP(H210,#REF!,30,0)</f>
        <v>#REF!</v>
      </c>
      <c r="BF210" s="9" t="e">
        <f>VLOOKUP(H210,#REF!,31,0)</f>
        <v>#REF!</v>
      </c>
      <c r="BG210" s="9" t="e">
        <f>VLOOKUP(H210,#REF!,32,0)</f>
        <v>#REF!</v>
      </c>
      <c r="BH210" s="9" t="e">
        <f>VLOOKUP(H210,#REF!,33,0)</f>
        <v>#REF!</v>
      </c>
      <c r="BI210" s="9" t="e">
        <f>VLOOKUP(H210,#REF!,34,0)</f>
        <v>#REF!</v>
      </c>
      <c r="BJ210" s="9" t="e">
        <f>VLOOKUP(H210,#REF!,36,0)</f>
        <v>#REF!</v>
      </c>
      <c r="BK210" s="9" t="e">
        <f>VLOOKUP(H210,#REF!,37,0)</f>
        <v>#REF!</v>
      </c>
      <c r="BL210" s="22" t="e">
        <f>VLOOKUP(H210,#REF!,44,0)</f>
        <v>#REF!</v>
      </c>
      <c r="BM210" s="22" t="e">
        <f>VLOOKUP(H210,#REF!,45,0)</f>
        <v>#REF!</v>
      </c>
      <c r="BN210" s="22" t="e">
        <f>VLOOKUP(H210,#REF!,46,0)</f>
        <v>#REF!</v>
      </c>
      <c r="BO210" s="22" t="e">
        <f>VLOOKUP(H210,#REF!,47,0)</f>
        <v>#REF!</v>
      </c>
      <c r="BP210" s="22" t="e">
        <f>VLOOKUP(H210,#REF!,48,0)</f>
        <v>#REF!</v>
      </c>
      <c r="BQ210" s="9"/>
      <c r="BR210" s="9"/>
      <c r="BS210" s="9"/>
    </row>
    <row r="211" spans="1:71" ht="14.5" x14ac:dyDescent="0.35">
      <c r="A211" s="16" t="s">
        <v>10556</v>
      </c>
      <c r="B211" s="16" t="s">
        <v>10556</v>
      </c>
      <c r="C211" s="16" t="s">
        <v>10557</v>
      </c>
      <c r="D211" s="7" t="s">
        <v>1921</v>
      </c>
      <c r="E211" s="4" t="s">
        <v>150</v>
      </c>
      <c r="F211" s="4">
        <v>301760</v>
      </c>
      <c r="G211" s="4" t="s">
        <v>10093</v>
      </c>
      <c r="H211" s="53">
        <v>301760</v>
      </c>
      <c r="I211" s="4" t="s">
        <v>10093</v>
      </c>
      <c r="J211" s="7">
        <v>22</v>
      </c>
      <c r="K211" s="4" t="s">
        <v>108</v>
      </c>
      <c r="L211" s="4">
        <v>9</v>
      </c>
      <c r="M211" s="4" t="s">
        <v>108</v>
      </c>
      <c r="N211" s="4">
        <v>2</v>
      </c>
      <c r="O211" s="4" t="s">
        <v>10094</v>
      </c>
      <c r="P211" s="26" t="s">
        <v>9757</v>
      </c>
      <c r="Q211" s="8" t="s">
        <v>10474</v>
      </c>
      <c r="R211" s="9" t="s">
        <v>10474</v>
      </c>
      <c r="S211" s="17"/>
      <c r="T211" s="17" t="s">
        <v>10474</v>
      </c>
      <c r="U211" s="9"/>
      <c r="V211" s="18"/>
      <c r="W211" s="18">
        <f>IFERROR(VLOOKUP(H211,'IT PEI'!$X$2:$X$5647,1,0),"...")</f>
        <v>301760</v>
      </c>
      <c r="X211" s="19" t="str">
        <f>_xlfn.XLOOKUP(H211,'IT PEI'!X$2:X$5647,'IT PEI'!E$2:E$5647,"...",2,-1)</f>
        <v>2026-2030</v>
      </c>
      <c r="Y211" s="19" t="str">
        <f>_xlfn.XLOOKUP(H211,'IT PEI'!X$2:X$5647,'IT PEI'!G$2:G$5647,"...",2,-1)</f>
        <v>FORMULADO</v>
      </c>
      <c r="Z211" s="19" t="str">
        <f>_xlfn.XLOOKUP(H211,'IT PEI'!X$2:X$5647,'IT PEI'!F$2:F$5647,"...",2,-1)</f>
        <v>SI</v>
      </c>
      <c r="AA211" s="19" t="str">
        <f>_xlfn.XLOOKUP(H211,'IT PEI'!X$2:X$5647,'IT PEI'!H$2:H$5647,"...",2,-1)</f>
        <v>EMITIDO</v>
      </c>
      <c r="AB211" s="19" t="str">
        <f>_xlfn.XLOOKUP(H211,'IT PEI'!X$2:X$5647,'IT PEI'!O$2:O$5647,"...",2,-1)</f>
        <v>2026-0002335</v>
      </c>
      <c r="AC211" s="20">
        <f>_xlfn.XLOOKUP(H211,'IT PEI'!X$2:X$5647,'IT PEI'!P$2:P$5647,"...",2,-1)</f>
        <v>46196</v>
      </c>
      <c r="AD211" s="19" t="str">
        <f>_xlfn.XLOOKUP(H211,'IT PEI'!X$2:X$5647,'IT PEI'!Q$2:Q$5647,"...",2,-1)</f>
        <v>000416-2026-CEPLAN-DNCPPEI</v>
      </c>
      <c r="AE211" s="19" t="str">
        <f t="shared" si="18"/>
        <v>SI</v>
      </c>
      <c r="AF211" s="18">
        <f t="shared" si="20"/>
        <v>1</v>
      </c>
      <c r="AG211" s="18">
        <f t="shared" si="19"/>
        <v>0</v>
      </c>
      <c r="AH211" s="18">
        <f t="shared" si="21"/>
        <v>0</v>
      </c>
      <c r="AI211" s="19" t="s">
        <v>10475</v>
      </c>
      <c r="AJ211" s="13" t="s">
        <v>10563</v>
      </c>
      <c r="AK211" s="19" t="s">
        <v>10564</v>
      </c>
      <c r="AL211" s="19" t="str">
        <f>IFERROR(VLOOKUP(tbl_ues[[#This Row],[Id_UE]],'[1]Directorio v.02'!$H$3:$U$3089,11,FALSE),"")</f>
        <v>Norman Soria Bardales</v>
      </c>
      <c r="AM211" s="19">
        <f>IFERROR(VLOOKUP(tbl_ues[[#This Row],[Id_UE]],'[1]Directorio v.02'!$H$3:$U$3089,12,FALSE),"")</f>
        <v>0</v>
      </c>
      <c r="AN211" s="52">
        <f>IFERROR(VLOOKUP(tbl_ues[[#This Row],[Id_UE]],'[1]Directorio v.02'!$H$3:$U$3089,13,FALSE),"")</f>
        <v>951096693</v>
      </c>
      <c r="AO211" s="19" t="str">
        <f>IFERROR(VLOOKUP(tbl_ues[[#This Row],[Id_UE]],'[1]Directorio v.02'!$H$3:$U$3089,14,FALSE),"")</f>
        <v>norman2sb@gmail.com</v>
      </c>
      <c r="AP211" s="21" t="e">
        <f>VLOOKUP(H211,#REF!,7,0)</f>
        <v>#REF!</v>
      </c>
      <c r="AQ211" s="9" t="e">
        <f>VLOOKUP(H211,#REF!,9,0)</f>
        <v>#REF!</v>
      </c>
      <c r="AR211" s="9" t="e">
        <f>VLOOKUP(H211,#REF!,15,0)</f>
        <v>#REF!</v>
      </c>
      <c r="AS211" s="9" t="e">
        <f>VLOOKUP(H211,#REF!,16,0)</f>
        <v>#REF!</v>
      </c>
      <c r="AT211" s="9" t="e">
        <f>VLOOKUP(H211,#REF!,17,0)</f>
        <v>#REF!</v>
      </c>
      <c r="AU211" s="9" t="e">
        <f>VLOOKUP(H211,#REF!,18,0)</f>
        <v>#REF!</v>
      </c>
      <c r="AV211" s="9" t="e">
        <f>VLOOKUP(H211,#REF!,19,0)</f>
        <v>#REF!</v>
      </c>
      <c r="AW211" s="9" t="e">
        <f>VLOOKUP(H211,#REF!,20,0)</f>
        <v>#REF!</v>
      </c>
      <c r="AX211" s="9" t="e">
        <f>VLOOKUP(H211,#REF!,22,0)</f>
        <v>#REF!</v>
      </c>
      <c r="AY211" s="9" t="e">
        <f>VLOOKUP(H211,#REF!,23,0)</f>
        <v>#REF!</v>
      </c>
      <c r="AZ211" s="9" t="e">
        <f>VLOOKUP(H211,#REF!,24,0)</f>
        <v>#REF!</v>
      </c>
      <c r="BA211" s="9" t="e">
        <f>VLOOKUP(H211,#REF!,25,0)</f>
        <v>#REF!</v>
      </c>
      <c r="BB211" s="9" t="e">
        <f>VLOOKUP(H211,#REF!,26,0)</f>
        <v>#REF!</v>
      </c>
      <c r="BC211" s="9" t="e">
        <f>VLOOKUP(H211,#REF!,27,0)</f>
        <v>#REF!</v>
      </c>
      <c r="BD211" s="9" t="e">
        <f>VLOOKUP(H211,#REF!,29,0)</f>
        <v>#REF!</v>
      </c>
      <c r="BE211" s="9" t="e">
        <f>VLOOKUP(H211,#REF!,30,0)</f>
        <v>#REF!</v>
      </c>
      <c r="BF211" s="9" t="e">
        <f>VLOOKUP(H211,#REF!,31,0)</f>
        <v>#REF!</v>
      </c>
      <c r="BG211" s="9" t="e">
        <f>VLOOKUP(H211,#REF!,32,0)</f>
        <v>#REF!</v>
      </c>
      <c r="BH211" s="9" t="e">
        <f>VLOOKUP(H211,#REF!,33,0)</f>
        <v>#REF!</v>
      </c>
      <c r="BI211" s="9" t="e">
        <f>VLOOKUP(H211,#REF!,34,0)</f>
        <v>#REF!</v>
      </c>
      <c r="BJ211" s="9" t="e">
        <f>VLOOKUP(H211,#REF!,36,0)</f>
        <v>#REF!</v>
      </c>
      <c r="BK211" s="9" t="e">
        <f>VLOOKUP(H211,#REF!,37,0)</f>
        <v>#REF!</v>
      </c>
      <c r="BL211" s="22" t="e">
        <f>VLOOKUP(H211,#REF!,44,0)</f>
        <v>#REF!</v>
      </c>
      <c r="BM211" s="22" t="e">
        <f>VLOOKUP(H211,#REF!,45,0)</f>
        <v>#REF!</v>
      </c>
      <c r="BN211" s="22" t="e">
        <f>VLOOKUP(H211,#REF!,46,0)</f>
        <v>#REF!</v>
      </c>
      <c r="BO211" s="22" t="e">
        <f>VLOOKUP(H211,#REF!,47,0)</f>
        <v>#REF!</v>
      </c>
      <c r="BP211" s="22" t="e">
        <f>VLOOKUP(H211,#REF!,48,0)</f>
        <v>#REF!</v>
      </c>
      <c r="BQ211" s="9"/>
      <c r="BR211" s="9"/>
      <c r="BS211" s="9"/>
    </row>
    <row r="212" spans="1:71" ht="14.5" x14ac:dyDescent="0.35">
      <c r="A212" s="16" t="s">
        <v>10581</v>
      </c>
      <c r="B212" s="16" t="s">
        <v>10581</v>
      </c>
      <c r="C212" s="16" t="s">
        <v>10557</v>
      </c>
      <c r="D212" s="7" t="s">
        <v>1921</v>
      </c>
      <c r="E212" s="4" t="s">
        <v>150</v>
      </c>
      <c r="F212" s="4">
        <v>301759</v>
      </c>
      <c r="G212" s="4" t="s">
        <v>473</v>
      </c>
      <c r="H212" s="53">
        <v>301759</v>
      </c>
      <c r="I212" s="4" t="s">
        <v>473</v>
      </c>
      <c r="J212" s="7">
        <v>22</v>
      </c>
      <c r="K212" s="4" t="s">
        <v>108</v>
      </c>
      <c r="L212" s="4">
        <v>9</v>
      </c>
      <c r="M212" s="4" t="s">
        <v>108</v>
      </c>
      <c r="N212" s="4">
        <v>1</v>
      </c>
      <c r="O212" s="4" t="s">
        <v>474</v>
      </c>
      <c r="P212" s="26" t="s">
        <v>9774</v>
      </c>
      <c r="Q212" s="8" t="s">
        <v>10474</v>
      </c>
      <c r="R212" s="9" t="s">
        <v>10474</v>
      </c>
      <c r="S212" s="17"/>
      <c r="T212" s="17" t="s">
        <v>10474</v>
      </c>
      <c r="U212" s="9"/>
      <c r="V212" s="18"/>
      <c r="W212" s="18">
        <f>IFERROR(VLOOKUP(H212,'IT PEI'!$X$2:$X$5647,1,0),"...")</f>
        <v>301759</v>
      </c>
      <c r="X212" s="19" t="str">
        <f>_xlfn.XLOOKUP(H212,'IT PEI'!X$2:X$5647,'IT PEI'!E$2:E$5647,"...",2,-1)</f>
        <v>2026-2030</v>
      </c>
      <c r="Y212" s="19" t="str">
        <f>_xlfn.XLOOKUP(H212,'IT PEI'!X$2:X$5647,'IT PEI'!G$2:G$5647,"...",2,-1)</f>
        <v>FORMULADO</v>
      </c>
      <c r="Z212" s="19" t="str">
        <f>_xlfn.XLOOKUP(H212,'IT PEI'!X$2:X$5647,'IT PEI'!F$2:F$5647,"...",2,-1)</f>
        <v>SI</v>
      </c>
      <c r="AA212" s="19" t="str">
        <f>_xlfn.XLOOKUP(H212,'IT PEI'!X$2:X$5647,'IT PEI'!H$2:H$5647,"...",2,-1)</f>
        <v>EMITIDO</v>
      </c>
      <c r="AB212" s="19" t="str">
        <f>_xlfn.XLOOKUP(H212,'IT PEI'!X$2:X$5647,'IT PEI'!O$2:O$5647,"...",2,-1)</f>
        <v>2026-0000158</v>
      </c>
      <c r="AC212" s="20">
        <f>_xlfn.XLOOKUP(H212,'IT PEI'!X$2:X$5647,'IT PEI'!P$2:P$5647,"...",2,-1)</f>
        <v>46052</v>
      </c>
      <c r="AD212" s="19" t="str">
        <f>_xlfn.XLOOKUP(H212,'IT PEI'!X$2:X$5647,'IT PEI'!Q$2:Q$5647,"...",2,-1)</f>
        <v>000056-2026-CEPLAN-DNCPPEI</v>
      </c>
      <c r="AE212" s="19" t="str">
        <f t="shared" si="18"/>
        <v>SI</v>
      </c>
      <c r="AF212" s="18">
        <f t="shared" si="20"/>
        <v>1</v>
      </c>
      <c r="AG212" s="18">
        <f t="shared" si="19"/>
        <v>0</v>
      </c>
      <c r="AH212" s="18">
        <f t="shared" si="21"/>
        <v>0</v>
      </c>
      <c r="AI212" s="19" t="s">
        <v>10475</v>
      </c>
      <c r="AJ212" s="13" t="s">
        <v>10563</v>
      </c>
      <c r="AK212" s="19" t="s">
        <v>10564</v>
      </c>
      <c r="AL212" s="19" t="str">
        <f>IFERROR(VLOOKUP(tbl_ues[[#This Row],[Id_UE]],'[1]Directorio v.02'!$H$3:$U$3089,11,FALSE),"")</f>
        <v xml:space="preserve"> Victor Miguel Castillo Varona</v>
      </c>
      <c r="AM212" s="19" t="str">
        <f>IFERROR(VLOOKUP(tbl_ues[[#This Row],[Id_UE]],'[1]Directorio v.02'!$H$3:$U$3089,12,FALSE),"")</f>
        <v xml:space="preserve">Jefe  de la Oficina de Planeamiento y Presupuesto </v>
      </c>
      <c r="AN212" s="52">
        <f>IFERROR(VLOOKUP(tbl_ues[[#This Row],[Id_UE]],'[1]Directorio v.02'!$H$3:$U$3089,13,FALSE),"")</f>
        <v>0</v>
      </c>
      <c r="AO212" s="19" t="str">
        <f>IFERROR(VLOOKUP(tbl_ues[[#This Row],[Id_UE]],'[1]Directorio v.02'!$H$3:$U$3089,14,FALSE),"")</f>
        <v>victor_castillo76@yahoo.es</v>
      </c>
      <c r="AP212" s="21" t="e">
        <f>VLOOKUP(H212,#REF!,7,0)</f>
        <v>#REF!</v>
      </c>
      <c r="AQ212" s="9" t="e">
        <f>VLOOKUP(H212,#REF!,9,0)</f>
        <v>#REF!</v>
      </c>
      <c r="AR212" s="9" t="e">
        <f>VLOOKUP(H212,#REF!,15,0)</f>
        <v>#REF!</v>
      </c>
      <c r="AS212" s="9" t="e">
        <f>VLOOKUP(H212,#REF!,16,0)</f>
        <v>#REF!</v>
      </c>
      <c r="AT212" s="9" t="e">
        <f>VLOOKUP(H212,#REF!,17,0)</f>
        <v>#REF!</v>
      </c>
      <c r="AU212" s="9" t="e">
        <f>VLOOKUP(H212,#REF!,18,0)</f>
        <v>#REF!</v>
      </c>
      <c r="AV212" s="9" t="e">
        <f>VLOOKUP(H212,#REF!,19,0)</f>
        <v>#REF!</v>
      </c>
      <c r="AW212" s="9" t="e">
        <f>VLOOKUP(H212,#REF!,20,0)</f>
        <v>#REF!</v>
      </c>
      <c r="AX212" s="9" t="e">
        <f>VLOOKUP(H212,#REF!,22,0)</f>
        <v>#REF!</v>
      </c>
      <c r="AY212" s="9" t="e">
        <f>VLOOKUP(H212,#REF!,23,0)</f>
        <v>#REF!</v>
      </c>
      <c r="AZ212" s="9" t="e">
        <f>VLOOKUP(H212,#REF!,24,0)</f>
        <v>#REF!</v>
      </c>
      <c r="BA212" s="9" t="e">
        <f>VLOOKUP(H212,#REF!,25,0)</f>
        <v>#REF!</v>
      </c>
      <c r="BB212" s="9" t="e">
        <f>VLOOKUP(H212,#REF!,26,0)</f>
        <v>#REF!</v>
      </c>
      <c r="BC212" s="9" t="e">
        <f>VLOOKUP(H212,#REF!,27,0)</f>
        <v>#REF!</v>
      </c>
      <c r="BD212" s="9" t="e">
        <f>VLOOKUP(H212,#REF!,29,0)</f>
        <v>#REF!</v>
      </c>
      <c r="BE212" s="9" t="e">
        <f>VLOOKUP(H212,#REF!,30,0)</f>
        <v>#REF!</v>
      </c>
      <c r="BF212" s="9" t="e">
        <f>VLOOKUP(H212,#REF!,31,0)</f>
        <v>#REF!</v>
      </c>
      <c r="BG212" s="9" t="e">
        <f>VLOOKUP(H212,#REF!,32,0)</f>
        <v>#REF!</v>
      </c>
      <c r="BH212" s="9" t="e">
        <f>VLOOKUP(H212,#REF!,33,0)</f>
        <v>#REF!</v>
      </c>
      <c r="BI212" s="9" t="e">
        <f>VLOOKUP(H212,#REF!,34,0)</f>
        <v>#REF!</v>
      </c>
      <c r="BJ212" s="9" t="e">
        <f>VLOOKUP(H212,#REF!,36,0)</f>
        <v>#REF!</v>
      </c>
      <c r="BK212" s="9" t="e">
        <f>VLOOKUP(H212,#REF!,37,0)</f>
        <v>#REF!</v>
      </c>
      <c r="BL212" s="22" t="e">
        <f>VLOOKUP(H212,#REF!,44,0)</f>
        <v>#REF!</v>
      </c>
      <c r="BM212" s="22" t="e">
        <f>VLOOKUP(H212,#REF!,45,0)</f>
        <v>#REF!</v>
      </c>
      <c r="BN212" s="22" t="e">
        <f>VLOOKUP(H212,#REF!,46,0)</f>
        <v>#REF!</v>
      </c>
      <c r="BO212" s="22" t="e">
        <f>VLOOKUP(H212,#REF!,47,0)</f>
        <v>#REF!</v>
      </c>
      <c r="BP212" s="22" t="e">
        <f>VLOOKUP(H212,#REF!,48,0)</f>
        <v>#REF!</v>
      </c>
      <c r="BQ212" s="9"/>
      <c r="BR212" s="9"/>
      <c r="BS212" s="9"/>
    </row>
    <row r="213" spans="1:71" ht="14.5" x14ac:dyDescent="0.35">
      <c r="A213" s="16" t="s">
        <v>10556</v>
      </c>
      <c r="B213" s="16" t="s">
        <v>10556</v>
      </c>
      <c r="C213" s="16" t="s">
        <v>10557</v>
      </c>
      <c r="D213" s="7" t="s">
        <v>1921</v>
      </c>
      <c r="E213" s="4" t="s">
        <v>150</v>
      </c>
      <c r="F213" s="4">
        <v>301758</v>
      </c>
      <c r="G213" s="4" t="s">
        <v>3177</v>
      </c>
      <c r="H213" s="53">
        <v>301758</v>
      </c>
      <c r="I213" s="4" t="s">
        <v>3177</v>
      </c>
      <c r="J213" s="7">
        <v>22</v>
      </c>
      <c r="K213" s="4" t="s">
        <v>108</v>
      </c>
      <c r="L213" s="4">
        <v>8</v>
      </c>
      <c r="M213" s="4" t="s">
        <v>804</v>
      </c>
      <c r="N213" s="4">
        <v>9</v>
      </c>
      <c r="O213" s="4" t="s">
        <v>3178</v>
      </c>
      <c r="P213" s="26" t="s">
        <v>10196</v>
      </c>
      <c r="Q213" s="8" t="s">
        <v>10474</v>
      </c>
      <c r="R213" s="9" t="s">
        <v>10474</v>
      </c>
      <c r="S213" s="17"/>
      <c r="T213" s="17" t="s">
        <v>10474</v>
      </c>
      <c r="U213" s="9"/>
      <c r="V213" s="18"/>
      <c r="W213" s="18">
        <f>IFERROR(VLOOKUP(H213,'IT PEI'!$X$2:$X$5647,1,0),"...")</f>
        <v>301758</v>
      </c>
      <c r="X213" s="19" t="str">
        <f>_xlfn.XLOOKUP(H213,'IT PEI'!X$2:X$5647,'IT PEI'!E$2:E$5647,"...",2,-1)</f>
        <v>2025-2030</v>
      </c>
      <c r="Y213" s="19" t="str">
        <f>_xlfn.XLOOKUP(H213,'IT PEI'!X$2:X$5647,'IT PEI'!G$2:G$5647,"...",2,-1)</f>
        <v>FORMULADO</v>
      </c>
      <c r="Z213" s="19" t="str">
        <f>_xlfn.XLOOKUP(H213,'IT PEI'!X$2:X$5647,'IT PEI'!F$2:F$5647,"...",2,-1)</f>
        <v>SI</v>
      </c>
      <c r="AA213" s="19" t="str">
        <f>_xlfn.XLOOKUP(H213,'IT PEI'!X$2:X$5647,'IT PEI'!H$2:H$5647,"...",2,-1)</f>
        <v>EMITIDO</v>
      </c>
      <c r="AB213" s="19" t="str">
        <f>_xlfn.XLOOKUP(H213,'IT PEI'!X$2:X$5647,'IT PEI'!O$2:O$5647,"...",2,-1)</f>
        <v>2024-0003906</v>
      </c>
      <c r="AC213" s="20">
        <f>_xlfn.XLOOKUP(H213,'IT PEI'!X$2:X$5647,'IT PEI'!P$2:P$5647,"...",2,-1)</f>
        <v>45646</v>
      </c>
      <c r="AD213" s="19" t="str">
        <f>_xlfn.XLOOKUP(H213,'IT PEI'!X$2:X$5647,'IT PEI'!Q$2:Q$5647,"...",2,-1)</f>
        <v xml:space="preserve"> 000453-2024-CEPLAN-DNCPPEI </v>
      </c>
      <c r="AE213" s="19" t="str">
        <f t="shared" si="18"/>
        <v>SI</v>
      </c>
      <c r="AF213" s="18">
        <f t="shared" si="20"/>
        <v>1</v>
      </c>
      <c r="AG213" s="18">
        <f t="shared" si="19"/>
        <v>0</v>
      </c>
      <c r="AH213" s="18">
        <f t="shared" si="21"/>
        <v>0</v>
      </c>
      <c r="AI213" s="19" t="s">
        <v>10475</v>
      </c>
      <c r="AJ213" s="13" t="s">
        <v>10563</v>
      </c>
      <c r="AK213" s="19" t="s">
        <v>10564</v>
      </c>
      <c r="AL213" s="19" t="str">
        <f>IFERROR(VLOOKUP(tbl_ues[[#This Row],[Id_UE]],'[1]Directorio v.02'!$H$3:$U$3089,11,FALSE),"")</f>
        <v>YADHIRA ANAMILE VILCARROMERO LINARES</v>
      </c>
      <c r="AM213" s="19" t="str">
        <f>IFERROR(VLOOKUP(tbl_ues[[#This Row],[Id_UE]],'[1]Directorio v.02'!$H$3:$U$3089,12,FALSE),"")</f>
        <v>JEFE DE PLANEAMIENTO Y PRESUPUESTO</v>
      </c>
      <c r="AN213" s="52">
        <f>IFERROR(VLOOKUP(tbl_ues[[#This Row],[Id_UE]],'[1]Directorio v.02'!$H$3:$U$3089,13,FALSE),"")</f>
        <v>931057023</v>
      </c>
      <c r="AO213" s="19" t="str">
        <f>IFERROR(VLOOKUP(tbl_ues[[#This Row],[Id_UE]],'[1]Directorio v.02'!$H$3:$U$3089,14,FALSE),"")</f>
        <v>vilcarromerolinaresyadhira@gmail.com</v>
      </c>
      <c r="AP213" s="21" t="e">
        <f>VLOOKUP(H213,#REF!,7,0)</f>
        <v>#REF!</v>
      </c>
      <c r="AQ213" s="9" t="e">
        <f>VLOOKUP(H213,#REF!,9,0)</f>
        <v>#REF!</v>
      </c>
      <c r="AR213" s="9" t="e">
        <f>VLOOKUP(H213,#REF!,15,0)</f>
        <v>#REF!</v>
      </c>
      <c r="AS213" s="9" t="e">
        <f>VLOOKUP(H213,#REF!,16,0)</f>
        <v>#REF!</v>
      </c>
      <c r="AT213" s="9" t="e">
        <f>VLOOKUP(H213,#REF!,17,0)</f>
        <v>#REF!</v>
      </c>
      <c r="AU213" s="9" t="e">
        <f>VLOOKUP(H213,#REF!,18,0)</f>
        <v>#REF!</v>
      </c>
      <c r="AV213" s="9" t="e">
        <f>VLOOKUP(H213,#REF!,19,0)</f>
        <v>#REF!</v>
      </c>
      <c r="AW213" s="9" t="e">
        <f>VLOOKUP(H213,#REF!,20,0)</f>
        <v>#REF!</v>
      </c>
      <c r="AX213" s="9" t="e">
        <f>VLOOKUP(H213,#REF!,22,0)</f>
        <v>#REF!</v>
      </c>
      <c r="AY213" s="9" t="e">
        <f>VLOOKUP(H213,#REF!,23,0)</f>
        <v>#REF!</v>
      </c>
      <c r="AZ213" s="9" t="e">
        <f>VLOOKUP(H213,#REF!,24,0)</f>
        <v>#REF!</v>
      </c>
      <c r="BA213" s="9" t="e">
        <f>VLOOKUP(H213,#REF!,25,0)</f>
        <v>#REF!</v>
      </c>
      <c r="BB213" s="9" t="e">
        <f>VLOOKUP(H213,#REF!,26,0)</f>
        <v>#REF!</v>
      </c>
      <c r="BC213" s="9" t="e">
        <f>VLOOKUP(H213,#REF!,27,0)</f>
        <v>#REF!</v>
      </c>
      <c r="BD213" s="9" t="e">
        <f>VLOOKUP(H213,#REF!,29,0)</f>
        <v>#REF!</v>
      </c>
      <c r="BE213" s="9" t="e">
        <f>VLOOKUP(H213,#REF!,30,0)</f>
        <v>#REF!</v>
      </c>
      <c r="BF213" s="9" t="e">
        <f>VLOOKUP(H213,#REF!,31,0)</f>
        <v>#REF!</v>
      </c>
      <c r="BG213" s="9" t="e">
        <f>VLOOKUP(H213,#REF!,32,0)</f>
        <v>#REF!</v>
      </c>
      <c r="BH213" s="9" t="e">
        <f>VLOOKUP(H213,#REF!,33,0)</f>
        <v>#REF!</v>
      </c>
      <c r="BI213" s="9" t="e">
        <f>VLOOKUP(H213,#REF!,34,0)</f>
        <v>#REF!</v>
      </c>
      <c r="BJ213" s="9" t="e">
        <f>VLOOKUP(H213,#REF!,36,0)</f>
        <v>#REF!</v>
      </c>
      <c r="BK213" s="9" t="e">
        <f>VLOOKUP(H213,#REF!,37,0)</f>
        <v>#REF!</v>
      </c>
      <c r="BL213" s="22" t="e">
        <f>VLOOKUP(H213,#REF!,44,0)</f>
        <v>#REF!</v>
      </c>
      <c r="BM213" s="22" t="e">
        <f>VLOOKUP(H213,#REF!,45,0)</f>
        <v>#REF!</v>
      </c>
      <c r="BN213" s="22" t="e">
        <f>VLOOKUP(H213,#REF!,46,0)</f>
        <v>#REF!</v>
      </c>
      <c r="BO213" s="22" t="e">
        <f>VLOOKUP(H213,#REF!,47,0)</f>
        <v>#REF!</v>
      </c>
      <c r="BP213" s="22" t="e">
        <f>VLOOKUP(H213,#REF!,48,0)</f>
        <v>#REF!</v>
      </c>
      <c r="BQ213" s="9"/>
      <c r="BR213" s="9"/>
      <c r="BS213" s="9"/>
    </row>
    <row r="214" spans="1:71" ht="14.5" x14ac:dyDescent="0.35">
      <c r="A214" s="16" t="s">
        <v>10556</v>
      </c>
      <c r="B214" s="16" t="s">
        <v>10556</v>
      </c>
      <c r="C214" s="16" t="s">
        <v>10557</v>
      </c>
      <c r="D214" s="7" t="s">
        <v>1921</v>
      </c>
      <c r="E214" s="4" t="s">
        <v>150</v>
      </c>
      <c r="F214" s="4">
        <v>301757</v>
      </c>
      <c r="G214" s="4" t="s">
        <v>3383</v>
      </c>
      <c r="H214" s="53">
        <v>301757</v>
      </c>
      <c r="I214" s="4" t="s">
        <v>3383</v>
      </c>
      <c r="J214" s="7">
        <v>22</v>
      </c>
      <c r="K214" s="4" t="s">
        <v>108</v>
      </c>
      <c r="L214" s="4">
        <v>8</v>
      </c>
      <c r="M214" s="4" t="s">
        <v>804</v>
      </c>
      <c r="N214" s="4">
        <v>8</v>
      </c>
      <c r="O214" s="4" t="s">
        <v>3384</v>
      </c>
      <c r="P214" s="26" t="s">
        <v>9758</v>
      </c>
      <c r="Q214" s="8" t="s">
        <v>10474</v>
      </c>
      <c r="R214" s="9" t="s">
        <v>10474</v>
      </c>
      <c r="S214" s="17"/>
      <c r="T214" s="17" t="s">
        <v>10474</v>
      </c>
      <c r="U214" s="9"/>
      <c r="V214" s="18"/>
      <c r="W214" s="18">
        <f>IFERROR(VLOOKUP(H214,'IT PEI'!$X$2:$X$5647,1,0),"...")</f>
        <v>301757</v>
      </c>
      <c r="X214" s="19" t="str">
        <f>_xlfn.XLOOKUP(H214,'IT PEI'!X$2:X$5647,'IT PEI'!E$2:E$5647,"...",2,-1)</f>
        <v>2027-2031</v>
      </c>
      <c r="Y214" s="19" t="str">
        <f>_xlfn.XLOOKUP(H214,'IT PEI'!X$2:X$5647,'IT PEI'!G$2:G$5647,"...",2,-1)</f>
        <v>FORMULADO</v>
      </c>
      <c r="Z214" s="19" t="str">
        <f>_xlfn.XLOOKUP(H214,'IT PEI'!X$2:X$5647,'IT PEI'!F$2:F$5647,"...",2,-1)</f>
        <v>SI</v>
      </c>
      <c r="AA214" s="19" t="str">
        <f>_xlfn.XLOOKUP(H214,'IT PEI'!X$2:X$5647,'IT PEI'!H$2:H$5647,"...",2,-1)</f>
        <v>EN PROCESO</v>
      </c>
      <c r="AB214" s="19">
        <f>_xlfn.XLOOKUP(H214,'IT PEI'!X$2:X$5647,'IT PEI'!O$2:O$5647,"...",2,-1)</f>
        <v>0</v>
      </c>
      <c r="AC214" s="20">
        <f>_xlfn.XLOOKUP(H214,'IT PEI'!X$2:X$5647,'IT PEI'!P$2:P$5647,"...",2,-1)</f>
        <v>0</v>
      </c>
      <c r="AD214" s="19">
        <f>_xlfn.XLOOKUP(H214,'IT PEI'!X$2:X$5647,'IT PEI'!Q$2:Q$5647,"...",2,-1)</f>
        <v>0</v>
      </c>
      <c r="AE214" s="19" t="str">
        <f t="shared" si="18"/>
        <v>No</v>
      </c>
      <c r="AF214" s="18">
        <f t="shared" si="20"/>
        <v>0</v>
      </c>
      <c r="AG214" s="18">
        <f t="shared" si="19"/>
        <v>1</v>
      </c>
      <c r="AH214" s="18">
        <f t="shared" si="21"/>
        <v>0</v>
      </c>
      <c r="AI214" s="19" t="s">
        <v>10475</v>
      </c>
      <c r="AJ214" s="13" t="s">
        <v>10563</v>
      </c>
      <c r="AK214" s="19" t="s">
        <v>10564</v>
      </c>
      <c r="AL214" s="19" t="str">
        <f>IFERROR(VLOOKUP(tbl_ues[[#This Row],[Id_UE]],'[1]Directorio v.02'!$H$3:$U$3089,11,FALSE),"")</f>
        <v>Patricia Pilar Heredia Huaman</v>
      </c>
      <c r="AM214" s="19">
        <f>IFERROR(VLOOKUP(tbl_ues[[#This Row],[Id_UE]],'[1]Directorio v.02'!$H$3:$U$3089,12,FALSE),"")</f>
        <v>0</v>
      </c>
      <c r="AN214" s="52" t="str">
        <f>IFERROR(VLOOKUP(tbl_ues[[#This Row],[Id_UE]],'[1]Directorio v.02'!$H$3:$U$3089,13,FALSE),"")</f>
        <v>986 516 451</v>
      </c>
      <c r="AO214" s="19" t="str">
        <f>IFERROR(VLOOKUP(tbl_ues[[#This Row],[Id_UE]],'[1]Directorio v.02'!$H$3:$U$3089,14,FALSE),"")</f>
        <v>pilar_jhenifer21@hotmail.com</v>
      </c>
      <c r="AP214" s="21" t="e">
        <f>VLOOKUP(H214,#REF!,7,0)</f>
        <v>#REF!</v>
      </c>
      <c r="AQ214" s="9" t="e">
        <f>VLOOKUP(H214,#REF!,9,0)</f>
        <v>#REF!</v>
      </c>
      <c r="AR214" s="9" t="e">
        <f>VLOOKUP(H214,#REF!,15,0)</f>
        <v>#REF!</v>
      </c>
      <c r="AS214" s="9" t="e">
        <f>VLOOKUP(H214,#REF!,16,0)</f>
        <v>#REF!</v>
      </c>
      <c r="AT214" s="9" t="e">
        <f>VLOOKUP(H214,#REF!,17,0)</f>
        <v>#REF!</v>
      </c>
      <c r="AU214" s="9" t="e">
        <f>VLOOKUP(H214,#REF!,18,0)</f>
        <v>#REF!</v>
      </c>
      <c r="AV214" s="9" t="e">
        <f>VLOOKUP(H214,#REF!,19,0)</f>
        <v>#REF!</v>
      </c>
      <c r="AW214" s="9" t="e">
        <f>VLOOKUP(H214,#REF!,20,0)</f>
        <v>#REF!</v>
      </c>
      <c r="AX214" s="9" t="e">
        <f>VLOOKUP(H214,#REF!,22,0)</f>
        <v>#REF!</v>
      </c>
      <c r="AY214" s="9" t="e">
        <f>VLOOKUP(H214,#REF!,23,0)</f>
        <v>#REF!</v>
      </c>
      <c r="AZ214" s="9" t="e">
        <f>VLOOKUP(H214,#REF!,24,0)</f>
        <v>#REF!</v>
      </c>
      <c r="BA214" s="9" t="e">
        <f>VLOOKUP(H214,#REF!,25,0)</f>
        <v>#REF!</v>
      </c>
      <c r="BB214" s="9" t="e">
        <f>VLOOKUP(H214,#REF!,26,0)</f>
        <v>#REF!</v>
      </c>
      <c r="BC214" s="9" t="e">
        <f>VLOOKUP(H214,#REF!,27,0)</f>
        <v>#REF!</v>
      </c>
      <c r="BD214" s="9" t="e">
        <f>VLOOKUP(H214,#REF!,29,0)</f>
        <v>#REF!</v>
      </c>
      <c r="BE214" s="9" t="e">
        <f>VLOOKUP(H214,#REF!,30,0)</f>
        <v>#REF!</v>
      </c>
      <c r="BF214" s="9" t="e">
        <f>VLOOKUP(H214,#REF!,31,0)</f>
        <v>#REF!</v>
      </c>
      <c r="BG214" s="9" t="e">
        <f>VLOOKUP(H214,#REF!,32,0)</f>
        <v>#REF!</v>
      </c>
      <c r="BH214" s="9" t="e">
        <f>VLOOKUP(H214,#REF!,33,0)</f>
        <v>#REF!</v>
      </c>
      <c r="BI214" s="9" t="e">
        <f>VLOOKUP(H214,#REF!,34,0)</f>
        <v>#REF!</v>
      </c>
      <c r="BJ214" s="9" t="e">
        <f>VLOOKUP(H214,#REF!,36,0)</f>
        <v>#REF!</v>
      </c>
      <c r="BK214" s="9" t="e">
        <f>VLOOKUP(H214,#REF!,37,0)</f>
        <v>#REF!</v>
      </c>
      <c r="BL214" s="22" t="e">
        <f>VLOOKUP(H214,#REF!,44,0)</f>
        <v>#REF!</v>
      </c>
      <c r="BM214" s="22" t="e">
        <f>VLOOKUP(H214,#REF!,45,0)</f>
        <v>#REF!</v>
      </c>
      <c r="BN214" s="22" t="e">
        <f>VLOOKUP(H214,#REF!,46,0)</f>
        <v>#REF!</v>
      </c>
      <c r="BO214" s="22" t="e">
        <f>VLOOKUP(H214,#REF!,47,0)</f>
        <v>#REF!</v>
      </c>
      <c r="BP214" s="22" t="e">
        <f>VLOOKUP(H214,#REF!,48,0)</f>
        <v>#REF!</v>
      </c>
      <c r="BQ214" s="9"/>
      <c r="BR214" s="9"/>
      <c r="BS214" s="9"/>
    </row>
    <row r="215" spans="1:71" ht="14.5" x14ac:dyDescent="0.35">
      <c r="A215" s="16" t="s">
        <v>10556</v>
      </c>
      <c r="B215" s="16" t="s">
        <v>10556</v>
      </c>
      <c r="C215" s="16" t="s">
        <v>10557</v>
      </c>
      <c r="D215" s="7" t="s">
        <v>1921</v>
      </c>
      <c r="E215" s="4" t="s">
        <v>150</v>
      </c>
      <c r="F215" s="4">
        <v>301756</v>
      </c>
      <c r="G215" s="4" t="s">
        <v>1545</v>
      </c>
      <c r="H215" s="53">
        <v>301756</v>
      </c>
      <c r="I215" s="4" t="s">
        <v>1545</v>
      </c>
      <c r="J215" s="7">
        <v>22</v>
      </c>
      <c r="K215" s="4" t="s">
        <v>108</v>
      </c>
      <c r="L215" s="4">
        <v>8</v>
      </c>
      <c r="M215" s="4" t="s">
        <v>804</v>
      </c>
      <c r="N215" s="4">
        <v>7</v>
      </c>
      <c r="O215" s="4" t="s">
        <v>1546</v>
      </c>
      <c r="P215" s="26" t="s">
        <v>10196</v>
      </c>
      <c r="Q215" s="8" t="s">
        <v>10474</v>
      </c>
      <c r="R215" s="9" t="s">
        <v>10474</v>
      </c>
      <c r="S215" s="17"/>
      <c r="T215" s="17" t="s">
        <v>10474</v>
      </c>
      <c r="U215" s="9"/>
      <c r="V215" s="18"/>
      <c r="W215" s="18">
        <f>IFERROR(VLOOKUP(H215,'IT PEI'!$X$2:$X$5647,1,0),"...")</f>
        <v>301756</v>
      </c>
      <c r="X215" s="19" t="str">
        <f>_xlfn.XLOOKUP(H215,'IT PEI'!X$2:X$5647,'IT PEI'!E$2:E$5647,"...",2,-1)</f>
        <v>2026-2030</v>
      </c>
      <c r="Y215" s="19" t="str">
        <f>_xlfn.XLOOKUP(H215,'IT PEI'!X$2:X$5647,'IT PEI'!G$2:G$5647,"...",2,-1)</f>
        <v>FORMULADO</v>
      </c>
      <c r="Z215" s="19" t="str">
        <f>_xlfn.XLOOKUP(H215,'IT PEI'!X$2:X$5647,'IT PEI'!F$2:F$5647,"...",2,-1)</f>
        <v>SI</v>
      </c>
      <c r="AA215" s="19" t="str">
        <f>_xlfn.XLOOKUP(H215,'IT PEI'!X$2:X$5647,'IT PEI'!H$2:H$5647,"...",2,-1)</f>
        <v>EMITIDO</v>
      </c>
      <c r="AB215" s="19" t="str">
        <f>_xlfn.XLOOKUP(H215,'IT PEI'!X$2:X$5647,'IT PEI'!O$2:O$5647,"...",2,-1)</f>
        <v>2025-0004129</v>
      </c>
      <c r="AC215" s="20">
        <f>_xlfn.XLOOKUP(H215,'IT PEI'!X$2:X$5647,'IT PEI'!P$2:P$5647,"...",2,-1)</f>
        <v>45966</v>
      </c>
      <c r="AD215" s="19" t="str">
        <f>_xlfn.XLOOKUP(H215,'IT PEI'!X$2:X$5647,'IT PEI'!Q$2:Q$5647,"...",2,-1)</f>
        <v>000443-2025-CEPLAN-DNCPPEI</v>
      </c>
      <c r="AE215" s="19" t="str">
        <f t="shared" si="18"/>
        <v>SI</v>
      </c>
      <c r="AF215" s="18">
        <f t="shared" si="20"/>
        <v>1</v>
      </c>
      <c r="AG215" s="18">
        <f t="shared" si="19"/>
        <v>0</v>
      </c>
      <c r="AH215" s="18">
        <f t="shared" si="21"/>
        <v>0</v>
      </c>
      <c r="AI215" s="19" t="s">
        <v>10475</v>
      </c>
      <c r="AJ215" s="13" t="s">
        <v>10563</v>
      </c>
      <c r="AK215" s="19" t="s">
        <v>10564</v>
      </c>
      <c r="AL215" s="19" t="str">
        <f>IFERROR(VLOOKUP(tbl_ues[[#This Row],[Id_UE]],'[1]Directorio v.02'!$H$3:$U$3089,11,FALSE),"")</f>
        <v>Bianca Mirella Delgado Herrera</v>
      </c>
      <c r="AM215" s="19" t="str">
        <f>IFERROR(VLOOKUP(tbl_ues[[#This Row],[Id_UE]],'[1]Directorio v.02'!$H$3:$U$3089,12,FALSE),"")</f>
        <v>Jefe de la Oficina de Planeamiento y Presupuesto</v>
      </c>
      <c r="AN215" s="52">
        <f>IFERROR(VLOOKUP(tbl_ues[[#This Row],[Id_UE]],'[1]Directorio v.02'!$H$3:$U$3089,13,FALSE),"")</f>
        <v>949672761</v>
      </c>
      <c r="AO215" s="19" t="str">
        <f>IFERROR(VLOOKUP(tbl_ues[[#This Row],[Id_UE]],'[1]Directorio v.02'!$H$3:$U$3089,14,FALSE),"")</f>
        <v>bimi180198@gmail.com</v>
      </c>
      <c r="AP215" s="21" t="e">
        <f>VLOOKUP(H215,#REF!,7,0)</f>
        <v>#REF!</v>
      </c>
      <c r="AQ215" s="9" t="e">
        <f>VLOOKUP(H215,#REF!,9,0)</f>
        <v>#REF!</v>
      </c>
      <c r="AR215" s="9" t="e">
        <f>VLOOKUP(H215,#REF!,15,0)</f>
        <v>#REF!</v>
      </c>
      <c r="AS215" s="9" t="e">
        <f>VLOOKUP(H215,#REF!,16,0)</f>
        <v>#REF!</v>
      </c>
      <c r="AT215" s="9" t="e">
        <f>VLOOKUP(H215,#REF!,17,0)</f>
        <v>#REF!</v>
      </c>
      <c r="AU215" s="9" t="e">
        <f>VLOOKUP(H215,#REF!,18,0)</f>
        <v>#REF!</v>
      </c>
      <c r="AV215" s="9" t="e">
        <f>VLOOKUP(H215,#REF!,19,0)</f>
        <v>#REF!</v>
      </c>
      <c r="AW215" s="9" t="e">
        <f>VLOOKUP(H215,#REF!,20,0)</f>
        <v>#REF!</v>
      </c>
      <c r="AX215" s="9" t="e">
        <f>VLOOKUP(H215,#REF!,22,0)</f>
        <v>#REF!</v>
      </c>
      <c r="AY215" s="9" t="e">
        <f>VLOOKUP(H215,#REF!,23,0)</f>
        <v>#REF!</v>
      </c>
      <c r="AZ215" s="9" t="e">
        <f>VLOOKUP(H215,#REF!,24,0)</f>
        <v>#REF!</v>
      </c>
      <c r="BA215" s="9" t="e">
        <f>VLOOKUP(H215,#REF!,25,0)</f>
        <v>#REF!</v>
      </c>
      <c r="BB215" s="9" t="e">
        <f>VLOOKUP(H215,#REF!,26,0)</f>
        <v>#REF!</v>
      </c>
      <c r="BC215" s="9" t="e">
        <f>VLOOKUP(H215,#REF!,27,0)</f>
        <v>#REF!</v>
      </c>
      <c r="BD215" s="9" t="e">
        <f>VLOOKUP(H215,#REF!,29,0)</f>
        <v>#REF!</v>
      </c>
      <c r="BE215" s="9" t="e">
        <f>VLOOKUP(H215,#REF!,30,0)</f>
        <v>#REF!</v>
      </c>
      <c r="BF215" s="9" t="e">
        <f>VLOOKUP(H215,#REF!,31,0)</f>
        <v>#REF!</v>
      </c>
      <c r="BG215" s="9" t="e">
        <f>VLOOKUP(H215,#REF!,32,0)</f>
        <v>#REF!</v>
      </c>
      <c r="BH215" s="9" t="e">
        <f>VLOOKUP(H215,#REF!,33,0)</f>
        <v>#REF!</v>
      </c>
      <c r="BI215" s="9" t="e">
        <f>VLOOKUP(H215,#REF!,34,0)</f>
        <v>#REF!</v>
      </c>
      <c r="BJ215" s="9" t="e">
        <f>VLOOKUP(H215,#REF!,36,0)</f>
        <v>#REF!</v>
      </c>
      <c r="BK215" s="9" t="e">
        <f>VLOOKUP(H215,#REF!,37,0)</f>
        <v>#REF!</v>
      </c>
      <c r="BL215" s="22" t="e">
        <f>VLOOKUP(H215,#REF!,44,0)</f>
        <v>#REF!</v>
      </c>
      <c r="BM215" s="22" t="e">
        <f>VLOOKUP(H215,#REF!,45,0)</f>
        <v>#REF!</v>
      </c>
      <c r="BN215" s="22" t="e">
        <f>VLOOKUP(H215,#REF!,46,0)</f>
        <v>#REF!</v>
      </c>
      <c r="BO215" s="22" t="e">
        <f>VLOOKUP(H215,#REF!,47,0)</f>
        <v>#REF!</v>
      </c>
      <c r="BP215" s="22" t="e">
        <f>VLOOKUP(H215,#REF!,48,0)</f>
        <v>#REF!</v>
      </c>
      <c r="BQ215" s="9"/>
      <c r="BR215" s="9"/>
      <c r="BS215" s="9"/>
    </row>
    <row r="216" spans="1:71" ht="14.5" x14ac:dyDescent="0.35">
      <c r="A216" s="16" t="s">
        <v>10556</v>
      </c>
      <c r="B216" s="16" t="s">
        <v>10556</v>
      </c>
      <c r="C216" s="16" t="s">
        <v>10557</v>
      </c>
      <c r="D216" s="7" t="s">
        <v>1921</v>
      </c>
      <c r="E216" s="4" t="s">
        <v>150</v>
      </c>
      <c r="F216" s="4">
        <v>301755</v>
      </c>
      <c r="G216" s="4" t="s">
        <v>3154</v>
      </c>
      <c r="H216" s="53">
        <v>301755</v>
      </c>
      <c r="I216" s="4" t="s">
        <v>3154</v>
      </c>
      <c r="J216" s="7">
        <v>22</v>
      </c>
      <c r="K216" s="4" t="s">
        <v>108</v>
      </c>
      <c r="L216" s="4">
        <v>8</v>
      </c>
      <c r="M216" s="4" t="s">
        <v>804</v>
      </c>
      <c r="N216" s="4">
        <v>6</v>
      </c>
      <c r="O216" s="4" t="s">
        <v>3155</v>
      </c>
      <c r="P216" s="26" t="s">
        <v>9758</v>
      </c>
      <c r="Q216" s="8" t="s">
        <v>10474</v>
      </c>
      <c r="R216" s="9" t="s">
        <v>10474</v>
      </c>
      <c r="S216" s="17"/>
      <c r="T216" s="17" t="s">
        <v>10474</v>
      </c>
      <c r="U216" s="9"/>
      <c r="V216" s="18"/>
      <c r="W216" s="18">
        <f>IFERROR(VLOOKUP(H216,'IT PEI'!$X$2:$X$5647,1,0),"...")</f>
        <v>301755</v>
      </c>
      <c r="X216" s="19" t="str">
        <f>_xlfn.XLOOKUP(H216,'IT PEI'!X$2:X$5647,'IT PEI'!E$2:E$5647,"...",2,-1)</f>
        <v>2026-2030</v>
      </c>
      <c r="Y216" s="19" t="str">
        <f>_xlfn.XLOOKUP(H216,'IT PEI'!X$2:X$5647,'IT PEI'!G$2:G$5647,"...",2,-1)</f>
        <v>FORMULADO</v>
      </c>
      <c r="Z216" s="19" t="str">
        <f>_xlfn.XLOOKUP(H216,'IT PEI'!X$2:X$5647,'IT PEI'!F$2:F$5647,"...",2,-1)</f>
        <v>SI</v>
      </c>
      <c r="AA216" s="19" t="str">
        <f>_xlfn.XLOOKUP(H216,'IT PEI'!X$2:X$5647,'IT PEI'!H$2:H$5647,"...",2,-1)</f>
        <v>EMITIDO</v>
      </c>
      <c r="AB216" s="19" t="str">
        <f>_xlfn.XLOOKUP(H216,'IT PEI'!X$2:X$5647,'IT PEI'!O$2:O$5647,"...",2,-1)</f>
        <v>2025-0004135</v>
      </c>
      <c r="AC216" s="20">
        <f>_xlfn.XLOOKUP(H216,'IT PEI'!X$2:X$5647,'IT PEI'!P$2:P$5647,"...",2,-1)</f>
        <v>45966</v>
      </c>
      <c r="AD216" s="19" t="str">
        <f>_xlfn.XLOOKUP(H216,'IT PEI'!X$2:X$5647,'IT PEI'!Q$2:Q$5647,"...",2,-1)</f>
        <v>000444-2025-CEPLAN-DNCPPEI</v>
      </c>
      <c r="AE216" s="19" t="str">
        <f t="shared" si="18"/>
        <v>SI</v>
      </c>
      <c r="AF216" s="18">
        <f t="shared" si="20"/>
        <v>1</v>
      </c>
      <c r="AG216" s="18">
        <f t="shared" si="19"/>
        <v>0</v>
      </c>
      <c r="AH216" s="18">
        <f t="shared" si="21"/>
        <v>0</v>
      </c>
      <c r="AI216" s="19" t="s">
        <v>10475</v>
      </c>
      <c r="AJ216" s="13" t="s">
        <v>10563</v>
      </c>
      <c r="AK216" s="19" t="s">
        <v>10564</v>
      </c>
      <c r="AL216" s="19" t="str">
        <f>IFERROR(VLOOKUP(tbl_ues[[#This Row],[Id_UE]],'[1]Directorio v.02'!$H$3:$U$3089,11,FALSE),"")</f>
        <v>Massiel Del Carmen Vela Rodríguez</v>
      </c>
      <c r="AM216" s="19" t="str">
        <f>IFERROR(VLOOKUP(tbl_ues[[#This Row],[Id_UE]],'[1]Directorio v.02'!$H$3:$U$3089,12,FALSE),"")</f>
        <v xml:space="preserve"> Jefe de la Oficina de Planificación y Presupuesto</v>
      </c>
      <c r="AN216" s="52">
        <f>IFERROR(VLOOKUP(tbl_ues[[#This Row],[Id_UE]],'[1]Directorio v.02'!$H$3:$U$3089,13,FALSE),"")</f>
        <v>0</v>
      </c>
      <c r="AO216" s="19" t="str">
        <f>IFERROR(VLOOKUP(tbl_ues[[#This Row],[Id_UE]],'[1]Directorio v.02'!$H$3:$U$3089,14,FALSE),"")</f>
        <v xml:space="preserve"> massiel.velar@gmail.com
             oficinadeplaneamientoypresupue@gmail.com</v>
      </c>
      <c r="AP216" s="21" t="e">
        <f>VLOOKUP(H216,#REF!,7,0)</f>
        <v>#REF!</v>
      </c>
      <c r="AQ216" s="9" t="e">
        <f>VLOOKUP(H216,#REF!,9,0)</f>
        <v>#REF!</v>
      </c>
      <c r="AR216" s="9" t="e">
        <f>VLOOKUP(H216,#REF!,15,0)</f>
        <v>#REF!</v>
      </c>
      <c r="AS216" s="9" t="e">
        <f>VLOOKUP(H216,#REF!,16,0)</f>
        <v>#REF!</v>
      </c>
      <c r="AT216" s="9" t="e">
        <f>VLOOKUP(H216,#REF!,17,0)</f>
        <v>#REF!</v>
      </c>
      <c r="AU216" s="9" t="e">
        <f>VLOOKUP(H216,#REF!,18,0)</f>
        <v>#REF!</v>
      </c>
      <c r="AV216" s="9" t="e">
        <f>VLOOKUP(H216,#REF!,19,0)</f>
        <v>#REF!</v>
      </c>
      <c r="AW216" s="9" t="e">
        <f>VLOOKUP(H216,#REF!,20,0)</f>
        <v>#REF!</v>
      </c>
      <c r="AX216" s="9" t="e">
        <f>VLOOKUP(H216,#REF!,22,0)</f>
        <v>#REF!</v>
      </c>
      <c r="AY216" s="9" t="e">
        <f>VLOOKUP(H216,#REF!,23,0)</f>
        <v>#REF!</v>
      </c>
      <c r="AZ216" s="9" t="e">
        <f>VLOOKUP(H216,#REF!,24,0)</f>
        <v>#REF!</v>
      </c>
      <c r="BA216" s="9" t="e">
        <f>VLOOKUP(H216,#REF!,25,0)</f>
        <v>#REF!</v>
      </c>
      <c r="BB216" s="9" t="e">
        <f>VLOOKUP(H216,#REF!,26,0)</f>
        <v>#REF!</v>
      </c>
      <c r="BC216" s="9" t="e">
        <f>VLOOKUP(H216,#REF!,27,0)</f>
        <v>#REF!</v>
      </c>
      <c r="BD216" s="9" t="e">
        <f>VLOOKUP(H216,#REF!,29,0)</f>
        <v>#REF!</v>
      </c>
      <c r="BE216" s="9" t="e">
        <f>VLOOKUP(H216,#REF!,30,0)</f>
        <v>#REF!</v>
      </c>
      <c r="BF216" s="9" t="e">
        <f>VLOOKUP(H216,#REF!,31,0)</f>
        <v>#REF!</v>
      </c>
      <c r="BG216" s="9" t="e">
        <f>VLOOKUP(H216,#REF!,32,0)</f>
        <v>#REF!</v>
      </c>
      <c r="BH216" s="9" t="e">
        <f>VLOOKUP(H216,#REF!,33,0)</f>
        <v>#REF!</v>
      </c>
      <c r="BI216" s="9" t="e">
        <f>VLOOKUP(H216,#REF!,34,0)</f>
        <v>#REF!</v>
      </c>
      <c r="BJ216" s="9" t="e">
        <f>VLOOKUP(H216,#REF!,36,0)</f>
        <v>#REF!</v>
      </c>
      <c r="BK216" s="9" t="e">
        <f>VLOOKUP(H216,#REF!,37,0)</f>
        <v>#REF!</v>
      </c>
      <c r="BL216" s="22" t="e">
        <f>VLOOKUP(H216,#REF!,44,0)</f>
        <v>#REF!</v>
      </c>
      <c r="BM216" s="22" t="e">
        <f>VLOOKUP(H216,#REF!,45,0)</f>
        <v>#REF!</v>
      </c>
      <c r="BN216" s="22" t="e">
        <f>VLOOKUP(H216,#REF!,46,0)</f>
        <v>#REF!</v>
      </c>
      <c r="BO216" s="22" t="e">
        <f>VLOOKUP(H216,#REF!,47,0)</f>
        <v>#REF!</v>
      </c>
      <c r="BP216" s="22" t="e">
        <f>VLOOKUP(H216,#REF!,48,0)</f>
        <v>#REF!</v>
      </c>
      <c r="BQ216" s="9"/>
      <c r="BR216" s="9"/>
      <c r="BS216" s="9"/>
    </row>
    <row r="217" spans="1:71" ht="14.5" x14ac:dyDescent="0.35">
      <c r="A217" s="16" t="s">
        <v>10556</v>
      </c>
      <c r="B217" s="16" t="s">
        <v>10556</v>
      </c>
      <c r="C217" s="16" t="s">
        <v>10557</v>
      </c>
      <c r="D217" s="7" t="s">
        <v>1921</v>
      </c>
      <c r="E217" s="4" t="s">
        <v>150</v>
      </c>
      <c r="F217" s="4">
        <v>301754</v>
      </c>
      <c r="G217" s="4" t="s">
        <v>5449</v>
      </c>
      <c r="H217" s="53">
        <v>301754</v>
      </c>
      <c r="I217" s="4" t="s">
        <v>5449</v>
      </c>
      <c r="J217" s="7">
        <v>22</v>
      </c>
      <c r="K217" s="4" t="s">
        <v>108</v>
      </c>
      <c r="L217" s="4">
        <v>8</v>
      </c>
      <c r="M217" s="4" t="s">
        <v>804</v>
      </c>
      <c r="N217" s="4">
        <v>5</v>
      </c>
      <c r="O217" s="4" t="s">
        <v>5450</v>
      </c>
      <c r="P217" s="26" t="s">
        <v>10561</v>
      </c>
      <c r="Q217" s="8" t="s">
        <v>10474</v>
      </c>
      <c r="R217" s="9" t="s">
        <v>10474</v>
      </c>
      <c r="S217" s="17"/>
      <c r="T217" s="17" t="s">
        <v>10474</v>
      </c>
      <c r="U217" s="9"/>
      <c r="V217" s="18"/>
      <c r="W217" s="18">
        <f>IFERROR(VLOOKUP(H217,'IT PEI'!$X$2:$X$5647,1,0),"...")</f>
        <v>301754</v>
      </c>
      <c r="X217" s="19" t="str">
        <f>_xlfn.XLOOKUP(H217,'IT PEI'!X$2:X$5647,'IT PEI'!E$2:E$5647,"...",2,-1)</f>
        <v>2024-2030</v>
      </c>
      <c r="Y217" s="19" t="str">
        <f>_xlfn.XLOOKUP(H217,'IT PEI'!X$2:X$5647,'IT PEI'!G$2:G$5647,"...",2,-1)</f>
        <v>FORMULADO</v>
      </c>
      <c r="Z217" s="19" t="str">
        <f>_xlfn.XLOOKUP(H217,'IT PEI'!X$2:X$5647,'IT PEI'!F$2:F$5647,"...",2,-1)</f>
        <v>SI</v>
      </c>
      <c r="AA217" s="19" t="str">
        <f>_xlfn.XLOOKUP(H217,'IT PEI'!X$2:X$5647,'IT PEI'!H$2:H$5647,"...",2,-1)</f>
        <v>EMITIDO</v>
      </c>
      <c r="AB217" s="19" t="str">
        <f>_xlfn.XLOOKUP(H217,'IT PEI'!X$2:X$5647,'IT PEI'!O$2:O$5647,"...",2,-1)</f>
        <v>2024-0001930</v>
      </c>
      <c r="AC217" s="20">
        <f>_xlfn.XLOOKUP(H217,'IT PEI'!X$2:X$5647,'IT PEI'!P$2:P$5647,"...",2,-1)</f>
        <v>45461</v>
      </c>
      <c r="AD217" s="19" t="str">
        <f>_xlfn.XLOOKUP(H217,'IT PEI'!X$2:X$5647,'IT PEI'!Q$2:Q$5647,"...",2,-1)</f>
        <v xml:space="preserve">000276-2024-CEPLAN-DNCPPEI </v>
      </c>
      <c r="AE217" s="19" t="str">
        <f t="shared" si="18"/>
        <v>SI</v>
      </c>
      <c r="AF217" s="18">
        <f t="shared" si="20"/>
        <v>1</v>
      </c>
      <c r="AG217" s="18">
        <f t="shared" si="19"/>
        <v>0</v>
      </c>
      <c r="AH217" s="18">
        <f t="shared" si="21"/>
        <v>0</v>
      </c>
      <c r="AI217" s="19" t="s">
        <v>10475</v>
      </c>
      <c r="AJ217" s="13" t="s">
        <v>10563</v>
      </c>
      <c r="AK217" s="19" t="s">
        <v>10564</v>
      </c>
      <c r="AL217" s="19" t="str">
        <f>IFERROR(VLOOKUP(tbl_ues[[#This Row],[Id_UE]],'[1]Directorio v.02'!$H$3:$U$3089,11,FALSE),"")</f>
        <v>Juan José Fernández Sánchez</v>
      </c>
      <c r="AM217" s="19">
        <f>IFERROR(VLOOKUP(tbl_ues[[#This Row],[Id_UE]],'[1]Directorio v.02'!$H$3:$U$3089,12,FALSE),"")</f>
        <v>0</v>
      </c>
      <c r="AN217" s="52">
        <f>IFERROR(VLOOKUP(tbl_ues[[#This Row],[Id_UE]],'[1]Directorio v.02'!$H$3:$U$3089,13,FALSE),"")</f>
        <v>998852613</v>
      </c>
      <c r="AO217" s="19" t="str">
        <f>IFERROR(VLOOKUP(tbl_ues[[#This Row],[Id_UE]],'[1]Directorio v.02'!$H$3:$U$3089,14,FALSE),"")</f>
        <v>juanjo08_28@hotmail.com</v>
      </c>
      <c r="AP217" s="21" t="e">
        <f>VLOOKUP(H217,#REF!,7,0)</f>
        <v>#REF!</v>
      </c>
      <c r="AQ217" s="9" t="e">
        <f>VLOOKUP(H217,#REF!,9,0)</f>
        <v>#REF!</v>
      </c>
      <c r="AR217" s="9" t="e">
        <f>VLOOKUP(H217,#REF!,15,0)</f>
        <v>#REF!</v>
      </c>
      <c r="AS217" s="9" t="e">
        <f>VLOOKUP(H217,#REF!,16,0)</f>
        <v>#REF!</v>
      </c>
      <c r="AT217" s="9" t="e">
        <f>VLOOKUP(H217,#REF!,17,0)</f>
        <v>#REF!</v>
      </c>
      <c r="AU217" s="9" t="e">
        <f>VLOOKUP(H217,#REF!,18,0)</f>
        <v>#REF!</v>
      </c>
      <c r="AV217" s="9" t="e">
        <f>VLOOKUP(H217,#REF!,19,0)</f>
        <v>#REF!</v>
      </c>
      <c r="AW217" s="9" t="e">
        <f>VLOOKUP(H217,#REF!,20,0)</f>
        <v>#REF!</v>
      </c>
      <c r="AX217" s="9" t="e">
        <f>VLOOKUP(H217,#REF!,22,0)</f>
        <v>#REF!</v>
      </c>
      <c r="AY217" s="9" t="e">
        <f>VLOOKUP(H217,#REF!,23,0)</f>
        <v>#REF!</v>
      </c>
      <c r="AZ217" s="9" t="e">
        <f>VLOOKUP(H217,#REF!,24,0)</f>
        <v>#REF!</v>
      </c>
      <c r="BA217" s="9" t="e">
        <f>VLOOKUP(H217,#REF!,25,0)</f>
        <v>#REF!</v>
      </c>
      <c r="BB217" s="9" t="e">
        <f>VLOOKUP(H217,#REF!,26,0)</f>
        <v>#REF!</v>
      </c>
      <c r="BC217" s="9" t="e">
        <f>VLOOKUP(H217,#REF!,27,0)</f>
        <v>#REF!</v>
      </c>
      <c r="BD217" s="9" t="e">
        <f>VLOOKUP(H217,#REF!,29,0)</f>
        <v>#REF!</v>
      </c>
      <c r="BE217" s="9" t="e">
        <f>VLOOKUP(H217,#REF!,30,0)</f>
        <v>#REF!</v>
      </c>
      <c r="BF217" s="9" t="e">
        <f>VLOOKUP(H217,#REF!,31,0)</f>
        <v>#REF!</v>
      </c>
      <c r="BG217" s="9" t="e">
        <f>VLOOKUP(H217,#REF!,32,0)</f>
        <v>#REF!</v>
      </c>
      <c r="BH217" s="9" t="e">
        <f>VLOOKUP(H217,#REF!,33,0)</f>
        <v>#REF!</v>
      </c>
      <c r="BI217" s="9" t="e">
        <f>VLOOKUP(H217,#REF!,34,0)</f>
        <v>#REF!</v>
      </c>
      <c r="BJ217" s="9" t="e">
        <f>VLOOKUP(H217,#REF!,36,0)</f>
        <v>#REF!</v>
      </c>
      <c r="BK217" s="9" t="e">
        <f>VLOOKUP(H217,#REF!,37,0)</f>
        <v>#REF!</v>
      </c>
      <c r="BL217" s="22" t="e">
        <f>VLOOKUP(H217,#REF!,44,0)</f>
        <v>#REF!</v>
      </c>
      <c r="BM217" s="22" t="e">
        <f>VLOOKUP(H217,#REF!,45,0)</f>
        <v>#REF!</v>
      </c>
      <c r="BN217" s="22" t="e">
        <f>VLOOKUP(H217,#REF!,46,0)</f>
        <v>#REF!</v>
      </c>
      <c r="BO217" s="22" t="e">
        <f>VLOOKUP(H217,#REF!,47,0)</f>
        <v>#REF!</v>
      </c>
      <c r="BP217" s="22" t="e">
        <f>VLOOKUP(H217,#REF!,48,0)</f>
        <v>#REF!</v>
      </c>
      <c r="BQ217" s="9"/>
      <c r="BR217" s="9"/>
      <c r="BS217" s="9"/>
    </row>
    <row r="218" spans="1:71" ht="14.5" x14ac:dyDescent="0.35">
      <c r="A218" s="16" t="s">
        <v>10556</v>
      </c>
      <c r="B218" s="16" t="s">
        <v>10556</v>
      </c>
      <c r="C218" s="16" t="s">
        <v>10557</v>
      </c>
      <c r="D218" s="7" t="s">
        <v>1921</v>
      </c>
      <c r="E218" s="4" t="s">
        <v>150</v>
      </c>
      <c r="F218" s="4">
        <v>301753</v>
      </c>
      <c r="G218" s="4" t="s">
        <v>2582</v>
      </c>
      <c r="H218" s="53">
        <v>301753</v>
      </c>
      <c r="I218" s="4" t="s">
        <v>2582</v>
      </c>
      <c r="J218" s="7">
        <v>22</v>
      </c>
      <c r="K218" s="4" t="s">
        <v>108</v>
      </c>
      <c r="L218" s="4">
        <v>8</v>
      </c>
      <c r="M218" s="4" t="s">
        <v>804</v>
      </c>
      <c r="N218" s="4">
        <v>4</v>
      </c>
      <c r="O218" s="4" t="s">
        <v>2583</v>
      </c>
      <c r="P218" s="26" t="s">
        <v>9774</v>
      </c>
      <c r="Q218" s="8" t="s">
        <v>10474</v>
      </c>
      <c r="R218" s="9" t="s">
        <v>10474</v>
      </c>
      <c r="S218" s="17"/>
      <c r="T218" s="17" t="s">
        <v>10474</v>
      </c>
      <c r="U218" s="9"/>
      <c r="V218" s="18"/>
      <c r="W218" s="18">
        <f>IFERROR(VLOOKUP(H218,'IT PEI'!$X$2:$X$5647,1,0),"...")</f>
        <v>301753</v>
      </c>
      <c r="X218" s="19" t="str">
        <f>_xlfn.XLOOKUP(H218,'IT PEI'!X$2:X$5647,'IT PEI'!E$2:E$5647,"...",2,-1)</f>
        <v>2026-2030</v>
      </c>
      <c r="Y218" s="19" t="str">
        <f>_xlfn.XLOOKUP(H218,'IT PEI'!X$2:X$5647,'IT PEI'!G$2:G$5647,"...",2,-1)</f>
        <v>FORMULADO</v>
      </c>
      <c r="Z218" s="19" t="str">
        <f>_xlfn.XLOOKUP(H218,'IT PEI'!X$2:X$5647,'IT PEI'!F$2:F$5647,"...",2,-1)</f>
        <v>SI</v>
      </c>
      <c r="AA218" s="19" t="str">
        <f>_xlfn.XLOOKUP(H218,'IT PEI'!X$2:X$5647,'IT PEI'!H$2:H$5647,"...",2,-1)</f>
        <v>EMITIDO</v>
      </c>
      <c r="AB218" s="19" t="str">
        <f>_xlfn.XLOOKUP(H218,'IT PEI'!X$2:X$5647,'IT PEI'!O$2:O$5647,"...",2,-1)</f>
        <v>2025-0005558</v>
      </c>
      <c r="AC218" s="20">
        <f>_xlfn.XLOOKUP(H218,'IT PEI'!X$2:X$5647,'IT PEI'!P$2:P$5647,"...",2,-1)</f>
        <v>46010</v>
      </c>
      <c r="AD218" s="19" t="str">
        <f>_xlfn.XLOOKUP(H218,'IT PEI'!X$2:X$5647,'IT PEI'!Q$2:Q$5647,"...",2,-1)</f>
        <v>000734-2025-CEPLAN-DNCPPEI</v>
      </c>
      <c r="AE218" s="19" t="str">
        <f t="shared" si="18"/>
        <v>SI</v>
      </c>
      <c r="AF218" s="18">
        <f t="shared" si="20"/>
        <v>1</v>
      </c>
      <c r="AG218" s="18">
        <f t="shared" si="19"/>
        <v>0</v>
      </c>
      <c r="AH218" s="18">
        <f t="shared" si="21"/>
        <v>0</v>
      </c>
      <c r="AI218" s="19" t="s">
        <v>10475</v>
      </c>
      <c r="AJ218" s="13" t="s">
        <v>10563</v>
      </c>
      <c r="AK218" s="19" t="s">
        <v>10564</v>
      </c>
      <c r="AL218" s="19" t="str">
        <f>IFERROR(VLOOKUP(tbl_ues[[#This Row],[Id_UE]],'[1]Directorio v.02'!$H$3:$U$3089,11,FALSE),"")</f>
        <v>JAIME ESTELA GUEVARA</v>
      </c>
      <c r="AM218" s="19" t="str">
        <f>IFERROR(VLOOKUP(tbl_ues[[#This Row],[Id_UE]],'[1]Directorio v.02'!$H$3:$U$3089,12,FALSE),"")</f>
        <v>JEFE OFICINA GENERAL DE PLANEAMIENTO Y PRESUPUESTO</v>
      </c>
      <c r="AN218" s="52">
        <f>IFERROR(VLOOKUP(tbl_ues[[#This Row],[Id_UE]],'[1]Directorio v.02'!$H$3:$U$3089,13,FALSE),"")</f>
        <v>980479583</v>
      </c>
      <c r="AO218" s="19" t="str">
        <f>IFERROR(VLOOKUP(tbl_ues[[#This Row],[Id_UE]],'[1]Directorio v.02'!$H$3:$U$3089,14,FALSE),"")</f>
        <v>jesttela@icloud.com</v>
      </c>
      <c r="AP218" s="21" t="e">
        <f>VLOOKUP(H218,#REF!,7,0)</f>
        <v>#REF!</v>
      </c>
      <c r="AQ218" s="9" t="e">
        <f>VLOOKUP(H218,#REF!,9,0)</f>
        <v>#REF!</v>
      </c>
      <c r="AR218" s="9" t="e">
        <f>VLOOKUP(H218,#REF!,15,0)</f>
        <v>#REF!</v>
      </c>
      <c r="AS218" s="9" t="e">
        <f>VLOOKUP(H218,#REF!,16,0)</f>
        <v>#REF!</v>
      </c>
      <c r="AT218" s="9" t="e">
        <f>VLOOKUP(H218,#REF!,17,0)</f>
        <v>#REF!</v>
      </c>
      <c r="AU218" s="9" t="e">
        <f>VLOOKUP(H218,#REF!,18,0)</f>
        <v>#REF!</v>
      </c>
      <c r="AV218" s="9" t="e">
        <f>VLOOKUP(H218,#REF!,19,0)</f>
        <v>#REF!</v>
      </c>
      <c r="AW218" s="9" t="e">
        <f>VLOOKUP(H218,#REF!,20,0)</f>
        <v>#REF!</v>
      </c>
      <c r="AX218" s="9" t="e">
        <f>VLOOKUP(H218,#REF!,22,0)</f>
        <v>#REF!</v>
      </c>
      <c r="AY218" s="9" t="e">
        <f>VLOOKUP(H218,#REF!,23,0)</f>
        <v>#REF!</v>
      </c>
      <c r="AZ218" s="9" t="e">
        <f>VLOOKUP(H218,#REF!,24,0)</f>
        <v>#REF!</v>
      </c>
      <c r="BA218" s="9" t="e">
        <f>VLOOKUP(H218,#REF!,25,0)</f>
        <v>#REF!</v>
      </c>
      <c r="BB218" s="9" t="e">
        <f>VLOOKUP(H218,#REF!,26,0)</f>
        <v>#REF!</v>
      </c>
      <c r="BC218" s="9" t="e">
        <f>VLOOKUP(H218,#REF!,27,0)</f>
        <v>#REF!</v>
      </c>
      <c r="BD218" s="9" t="e">
        <f>VLOOKUP(H218,#REF!,29,0)</f>
        <v>#REF!</v>
      </c>
      <c r="BE218" s="9" t="e">
        <f>VLOOKUP(H218,#REF!,30,0)</f>
        <v>#REF!</v>
      </c>
      <c r="BF218" s="9" t="e">
        <f>VLOOKUP(H218,#REF!,31,0)</f>
        <v>#REF!</v>
      </c>
      <c r="BG218" s="9" t="e">
        <f>VLOOKUP(H218,#REF!,32,0)</f>
        <v>#REF!</v>
      </c>
      <c r="BH218" s="9" t="e">
        <f>VLOOKUP(H218,#REF!,33,0)</f>
        <v>#REF!</v>
      </c>
      <c r="BI218" s="9" t="e">
        <f>VLOOKUP(H218,#REF!,34,0)</f>
        <v>#REF!</v>
      </c>
      <c r="BJ218" s="9" t="e">
        <f>VLOOKUP(H218,#REF!,36,0)</f>
        <v>#REF!</v>
      </c>
      <c r="BK218" s="9" t="e">
        <f>VLOOKUP(H218,#REF!,37,0)</f>
        <v>#REF!</v>
      </c>
      <c r="BL218" s="22" t="e">
        <f>VLOOKUP(H218,#REF!,44,0)</f>
        <v>#REF!</v>
      </c>
      <c r="BM218" s="22" t="e">
        <f>VLOOKUP(H218,#REF!,45,0)</f>
        <v>#REF!</v>
      </c>
      <c r="BN218" s="22" t="e">
        <f>VLOOKUP(H218,#REF!,46,0)</f>
        <v>#REF!</v>
      </c>
      <c r="BO218" s="22" t="e">
        <f>VLOOKUP(H218,#REF!,47,0)</f>
        <v>#REF!</v>
      </c>
      <c r="BP218" s="22" t="e">
        <f>VLOOKUP(H218,#REF!,48,0)</f>
        <v>#REF!</v>
      </c>
      <c r="BQ218" s="9"/>
      <c r="BR218" s="9"/>
      <c r="BS218" s="9"/>
    </row>
    <row r="219" spans="1:71" ht="14.5" x14ac:dyDescent="0.35">
      <c r="A219" s="16" t="s">
        <v>10556</v>
      </c>
      <c r="B219" s="16" t="s">
        <v>10556</v>
      </c>
      <c r="C219" s="16" t="s">
        <v>10557</v>
      </c>
      <c r="D219" s="7" t="s">
        <v>1921</v>
      </c>
      <c r="E219" s="4" t="s">
        <v>150</v>
      </c>
      <c r="F219" s="4">
        <v>301752</v>
      </c>
      <c r="G219" s="4" t="s">
        <v>1908</v>
      </c>
      <c r="H219" s="53">
        <v>301752</v>
      </c>
      <c r="I219" s="4" t="s">
        <v>1908</v>
      </c>
      <c r="J219" s="7">
        <v>22</v>
      </c>
      <c r="K219" s="4" t="s">
        <v>108</v>
      </c>
      <c r="L219" s="4">
        <v>8</v>
      </c>
      <c r="M219" s="4" t="s">
        <v>804</v>
      </c>
      <c r="N219" s="4">
        <v>3</v>
      </c>
      <c r="O219" s="4" t="s">
        <v>1909</v>
      </c>
      <c r="P219" s="26" t="s">
        <v>10587</v>
      </c>
      <c r="Q219" s="8" t="s">
        <v>10474</v>
      </c>
      <c r="R219" s="9" t="s">
        <v>10474</v>
      </c>
      <c r="S219" s="17"/>
      <c r="T219" s="17" t="s">
        <v>10474</v>
      </c>
      <c r="U219" s="9"/>
      <c r="V219" s="18"/>
      <c r="W219" s="18">
        <f>IFERROR(VLOOKUP(H219,'IT PEI'!$X$2:$X$5647,1,0),"...")</f>
        <v>301752</v>
      </c>
      <c r="X219" s="19" t="str">
        <f>_xlfn.XLOOKUP(H219,'IT PEI'!X$2:X$5647,'IT PEI'!E$2:E$5647,"...",2,-1)</f>
        <v>2025-2030</v>
      </c>
      <c r="Y219" s="19" t="str">
        <f>_xlfn.XLOOKUP(H219,'IT PEI'!X$2:X$5647,'IT PEI'!G$2:G$5647,"...",2,-1)</f>
        <v>FORMULADO</v>
      </c>
      <c r="Z219" s="19" t="str">
        <f>_xlfn.XLOOKUP(H219,'IT PEI'!X$2:X$5647,'IT PEI'!F$2:F$5647,"...",2,-1)</f>
        <v>SI</v>
      </c>
      <c r="AA219" s="19" t="str">
        <f>_xlfn.XLOOKUP(H219,'IT PEI'!X$2:X$5647,'IT PEI'!H$2:H$5647,"...",2,-1)</f>
        <v>EMITIDO</v>
      </c>
      <c r="AB219" s="19" t="str">
        <f>_xlfn.XLOOKUP(H219,'IT PEI'!X$2:X$5647,'IT PEI'!O$2:O$5647,"...",2,-1)</f>
        <v>2024-0003557</v>
      </c>
      <c r="AC219" s="20">
        <f>_xlfn.XLOOKUP(H219,'IT PEI'!X$2:X$5647,'IT PEI'!P$2:P$5647,"...",2,-1)</f>
        <v>45621</v>
      </c>
      <c r="AD219" s="19" t="str">
        <f>_xlfn.XLOOKUP(H219,'IT PEI'!X$2:X$5647,'IT PEI'!Q$2:Q$5647,"...",2,-1)</f>
        <v xml:space="preserve">000401-2024-CEPLAN-DNCPPEI </v>
      </c>
      <c r="AE219" s="19" t="str">
        <f t="shared" si="18"/>
        <v>SI</v>
      </c>
      <c r="AF219" s="18">
        <f t="shared" si="20"/>
        <v>1</v>
      </c>
      <c r="AG219" s="18">
        <f t="shared" si="19"/>
        <v>0</v>
      </c>
      <c r="AH219" s="18">
        <f t="shared" si="21"/>
        <v>0</v>
      </c>
      <c r="AI219" s="19" t="s">
        <v>10475</v>
      </c>
      <c r="AJ219" s="13" t="s">
        <v>10563</v>
      </c>
      <c r="AK219" s="19" t="s">
        <v>10564</v>
      </c>
      <c r="AL219" s="19" t="str">
        <f>IFERROR(VLOOKUP(tbl_ues[[#This Row],[Id_UE]],'[1]Directorio v.02'!$H$3:$U$3089,11,FALSE),"")</f>
        <v>Alcides Amasifen Salas</v>
      </c>
      <c r="AM219" s="19">
        <f>IFERROR(VLOOKUP(tbl_ues[[#This Row],[Id_UE]],'[1]Directorio v.02'!$H$3:$U$3089,12,FALSE),"")</f>
        <v>0</v>
      </c>
      <c r="AN219" s="52">
        <f>IFERROR(VLOOKUP(tbl_ues[[#This Row],[Id_UE]],'[1]Directorio v.02'!$H$3:$U$3089,13,FALSE),"")</f>
        <v>900578025</v>
      </c>
      <c r="AO219" s="19" t="str">
        <f>IFERROR(VLOOKUP(tbl_ues[[#This Row],[Id_UE]],'[1]Directorio v.02'!$H$3:$U$3089,14,FALSE),"")</f>
        <v>alcides.adm.1203@gmail.com</v>
      </c>
      <c r="AP219" s="21" t="e">
        <f>VLOOKUP(H219,#REF!,7,0)</f>
        <v>#REF!</v>
      </c>
      <c r="AQ219" s="9" t="e">
        <f>VLOOKUP(H219,#REF!,9,0)</f>
        <v>#REF!</v>
      </c>
      <c r="AR219" s="9" t="e">
        <f>VLOOKUP(H219,#REF!,15,0)</f>
        <v>#REF!</v>
      </c>
      <c r="AS219" s="9" t="e">
        <f>VLOOKUP(H219,#REF!,16,0)</f>
        <v>#REF!</v>
      </c>
      <c r="AT219" s="9" t="e">
        <f>VLOOKUP(H219,#REF!,17,0)</f>
        <v>#REF!</v>
      </c>
      <c r="AU219" s="9" t="e">
        <f>VLOOKUP(H219,#REF!,18,0)</f>
        <v>#REF!</v>
      </c>
      <c r="AV219" s="9" t="e">
        <f>VLOOKUP(H219,#REF!,19,0)</f>
        <v>#REF!</v>
      </c>
      <c r="AW219" s="9" t="e">
        <f>VLOOKUP(H219,#REF!,20,0)</f>
        <v>#REF!</v>
      </c>
      <c r="AX219" s="9" t="e">
        <f>VLOOKUP(H219,#REF!,22,0)</f>
        <v>#REF!</v>
      </c>
      <c r="AY219" s="9" t="e">
        <f>VLOOKUP(H219,#REF!,23,0)</f>
        <v>#REF!</v>
      </c>
      <c r="AZ219" s="9" t="e">
        <f>VLOOKUP(H219,#REF!,24,0)</f>
        <v>#REF!</v>
      </c>
      <c r="BA219" s="9" t="e">
        <f>VLOOKUP(H219,#REF!,25,0)</f>
        <v>#REF!</v>
      </c>
      <c r="BB219" s="9" t="e">
        <f>VLOOKUP(H219,#REF!,26,0)</f>
        <v>#REF!</v>
      </c>
      <c r="BC219" s="9" t="e">
        <f>VLOOKUP(H219,#REF!,27,0)</f>
        <v>#REF!</v>
      </c>
      <c r="BD219" s="9" t="e">
        <f>VLOOKUP(H219,#REF!,29,0)</f>
        <v>#REF!</v>
      </c>
      <c r="BE219" s="9" t="e">
        <f>VLOOKUP(H219,#REF!,30,0)</f>
        <v>#REF!</v>
      </c>
      <c r="BF219" s="9" t="e">
        <f>VLOOKUP(H219,#REF!,31,0)</f>
        <v>#REF!</v>
      </c>
      <c r="BG219" s="9" t="e">
        <f>VLOOKUP(H219,#REF!,32,0)</f>
        <v>#REF!</v>
      </c>
      <c r="BH219" s="9" t="e">
        <f>VLOOKUP(H219,#REF!,33,0)</f>
        <v>#REF!</v>
      </c>
      <c r="BI219" s="9" t="e">
        <f>VLOOKUP(H219,#REF!,34,0)</f>
        <v>#REF!</v>
      </c>
      <c r="BJ219" s="9" t="e">
        <f>VLOOKUP(H219,#REF!,36,0)</f>
        <v>#REF!</v>
      </c>
      <c r="BK219" s="9" t="e">
        <f>VLOOKUP(H219,#REF!,37,0)</f>
        <v>#REF!</v>
      </c>
      <c r="BL219" s="22" t="e">
        <f>VLOOKUP(H219,#REF!,44,0)</f>
        <v>#REF!</v>
      </c>
      <c r="BM219" s="22" t="e">
        <f>VLOOKUP(H219,#REF!,45,0)</f>
        <v>#REF!</v>
      </c>
      <c r="BN219" s="22" t="e">
        <f>VLOOKUP(H219,#REF!,46,0)</f>
        <v>#REF!</v>
      </c>
      <c r="BO219" s="22" t="e">
        <f>VLOOKUP(H219,#REF!,47,0)</f>
        <v>#REF!</v>
      </c>
      <c r="BP219" s="22" t="e">
        <f>VLOOKUP(H219,#REF!,48,0)</f>
        <v>#REF!</v>
      </c>
      <c r="BQ219" s="9"/>
      <c r="BR219" s="9"/>
      <c r="BS219" s="9"/>
    </row>
    <row r="220" spans="1:71" ht="14.5" x14ac:dyDescent="0.35">
      <c r="A220" s="16" t="s">
        <v>10556</v>
      </c>
      <c r="B220" s="16" t="s">
        <v>10556</v>
      </c>
      <c r="C220" s="16" t="s">
        <v>10557</v>
      </c>
      <c r="D220" s="7" t="s">
        <v>1921</v>
      </c>
      <c r="E220" s="4" t="s">
        <v>150</v>
      </c>
      <c r="F220" s="4">
        <v>301751</v>
      </c>
      <c r="G220" s="4" t="s">
        <v>1524</v>
      </c>
      <c r="H220" s="53">
        <v>301751</v>
      </c>
      <c r="I220" s="4" t="s">
        <v>1524</v>
      </c>
      <c r="J220" s="7">
        <v>22</v>
      </c>
      <c r="K220" s="4" t="s">
        <v>108</v>
      </c>
      <c r="L220" s="4">
        <v>8</v>
      </c>
      <c r="M220" s="4" t="s">
        <v>804</v>
      </c>
      <c r="N220" s="4">
        <v>2</v>
      </c>
      <c r="O220" s="4" t="s">
        <v>1525</v>
      </c>
      <c r="P220" s="26" t="s">
        <v>10561</v>
      </c>
      <c r="Q220" s="8" t="s">
        <v>10474</v>
      </c>
      <c r="R220" s="9" t="s">
        <v>10474</v>
      </c>
      <c r="S220" s="17"/>
      <c r="T220" s="17" t="s">
        <v>10474</v>
      </c>
      <c r="U220" s="9"/>
      <c r="V220" s="18"/>
      <c r="W220" s="18">
        <f>IFERROR(VLOOKUP(H220,'IT PEI'!$X$2:$X$5647,1,0),"...")</f>
        <v>301751</v>
      </c>
      <c r="X220" s="19" t="str">
        <f>_xlfn.XLOOKUP(H220,'IT PEI'!X$2:X$5647,'IT PEI'!E$2:E$5647,"...",2,-1)</f>
        <v>2026-2030</v>
      </c>
      <c r="Y220" s="19" t="str">
        <f>_xlfn.XLOOKUP(H220,'IT PEI'!X$2:X$5647,'IT PEI'!G$2:G$5647,"...",2,-1)</f>
        <v>FORMULADO</v>
      </c>
      <c r="Z220" s="19" t="str">
        <f>_xlfn.XLOOKUP(H220,'IT PEI'!X$2:X$5647,'IT PEI'!F$2:F$5647,"...",2,-1)</f>
        <v>SI</v>
      </c>
      <c r="AA220" s="19" t="str">
        <f>_xlfn.XLOOKUP(H220,'IT PEI'!X$2:X$5647,'IT PEI'!H$2:H$5647,"...",2,-1)</f>
        <v>EMITIDO</v>
      </c>
      <c r="AB220" s="19" t="str">
        <f>_xlfn.XLOOKUP(H220,'IT PEI'!X$2:X$5647,'IT PEI'!O$2:O$5647,"...",2,-1)</f>
        <v>2025-0003241</v>
      </c>
      <c r="AC220" s="20">
        <f>_xlfn.XLOOKUP(H220,'IT PEI'!X$2:X$5647,'IT PEI'!P$2:P$5647,"...",2,-1)</f>
        <v>45918</v>
      </c>
      <c r="AD220" s="19" t="str">
        <f>_xlfn.XLOOKUP(H220,'IT PEI'!X$2:X$5647,'IT PEI'!Q$2:Q$5647,"...",2,-1)</f>
        <v>000347-2025-CEPLAN-DNCPPEI</v>
      </c>
      <c r="AE220" s="19" t="str">
        <f t="shared" si="18"/>
        <v>SI</v>
      </c>
      <c r="AF220" s="18">
        <f t="shared" si="20"/>
        <v>1</v>
      </c>
      <c r="AG220" s="18">
        <f t="shared" si="19"/>
        <v>0</v>
      </c>
      <c r="AH220" s="18">
        <f t="shared" si="21"/>
        <v>0</v>
      </c>
      <c r="AI220" s="19" t="s">
        <v>10475</v>
      </c>
      <c r="AJ220" s="13" t="s">
        <v>10563</v>
      </c>
      <c r="AK220" s="19" t="s">
        <v>10564</v>
      </c>
      <c r="AL220" s="19" t="str">
        <f>IFERROR(VLOOKUP(tbl_ues[[#This Row],[Id_UE]],'[1]Directorio v.02'!$H$3:$U$3089,11,FALSE),"")</f>
        <v>UZIEL CALDERON GORMAS</v>
      </c>
      <c r="AM220" s="19" t="str">
        <f>IFERROR(VLOOKUP(tbl_ues[[#This Row],[Id_UE]],'[1]Directorio v.02'!$H$3:$U$3089,12,FALSE),"")</f>
        <v>JEFE DE PLANIFICACIÓN Y PRESUPUESTO</v>
      </c>
      <c r="AN220" s="52">
        <f>IFERROR(VLOOKUP(tbl_ues[[#This Row],[Id_UE]],'[1]Directorio v.02'!$H$3:$U$3089,13,FALSE),"")</f>
        <v>982918399</v>
      </c>
      <c r="AO220" s="19" t="str">
        <f>IFERROR(VLOOKUP(tbl_ues[[#This Row],[Id_UE]],'[1]Directorio v.02'!$H$3:$U$3089,14,FALSE),"")</f>
        <v>uziel0205@yahoo.es</v>
      </c>
      <c r="AP220" s="21" t="e">
        <f>VLOOKUP(H220,#REF!,7,0)</f>
        <v>#REF!</v>
      </c>
      <c r="AQ220" s="9" t="e">
        <f>VLOOKUP(H220,#REF!,9,0)</f>
        <v>#REF!</v>
      </c>
      <c r="AR220" s="9" t="e">
        <f>VLOOKUP(H220,#REF!,15,0)</f>
        <v>#REF!</v>
      </c>
      <c r="AS220" s="9" t="e">
        <f>VLOOKUP(H220,#REF!,16,0)</f>
        <v>#REF!</v>
      </c>
      <c r="AT220" s="9" t="e">
        <f>VLOOKUP(H220,#REF!,17,0)</f>
        <v>#REF!</v>
      </c>
      <c r="AU220" s="9" t="e">
        <f>VLOOKUP(H220,#REF!,18,0)</f>
        <v>#REF!</v>
      </c>
      <c r="AV220" s="9" t="e">
        <f>VLOOKUP(H220,#REF!,19,0)</f>
        <v>#REF!</v>
      </c>
      <c r="AW220" s="9" t="e">
        <f>VLOOKUP(H220,#REF!,20,0)</f>
        <v>#REF!</v>
      </c>
      <c r="AX220" s="9" t="e">
        <f>VLOOKUP(H220,#REF!,22,0)</f>
        <v>#REF!</v>
      </c>
      <c r="AY220" s="9" t="e">
        <f>VLOOKUP(H220,#REF!,23,0)</f>
        <v>#REF!</v>
      </c>
      <c r="AZ220" s="9" t="e">
        <f>VLOOKUP(H220,#REF!,24,0)</f>
        <v>#REF!</v>
      </c>
      <c r="BA220" s="9" t="e">
        <f>VLOOKUP(H220,#REF!,25,0)</f>
        <v>#REF!</v>
      </c>
      <c r="BB220" s="9" t="e">
        <f>VLOOKUP(H220,#REF!,26,0)</f>
        <v>#REF!</v>
      </c>
      <c r="BC220" s="9" t="e">
        <f>VLOOKUP(H220,#REF!,27,0)</f>
        <v>#REF!</v>
      </c>
      <c r="BD220" s="9" t="e">
        <f>VLOOKUP(H220,#REF!,29,0)</f>
        <v>#REF!</v>
      </c>
      <c r="BE220" s="9" t="e">
        <f>VLOOKUP(H220,#REF!,30,0)</f>
        <v>#REF!</v>
      </c>
      <c r="BF220" s="9" t="e">
        <f>VLOOKUP(H220,#REF!,31,0)</f>
        <v>#REF!</v>
      </c>
      <c r="BG220" s="9" t="e">
        <f>VLOOKUP(H220,#REF!,32,0)</f>
        <v>#REF!</v>
      </c>
      <c r="BH220" s="9" t="e">
        <f>VLOOKUP(H220,#REF!,33,0)</f>
        <v>#REF!</v>
      </c>
      <c r="BI220" s="9" t="e">
        <f>VLOOKUP(H220,#REF!,34,0)</f>
        <v>#REF!</v>
      </c>
      <c r="BJ220" s="9" t="e">
        <f>VLOOKUP(H220,#REF!,36,0)</f>
        <v>#REF!</v>
      </c>
      <c r="BK220" s="9" t="e">
        <f>VLOOKUP(H220,#REF!,37,0)</f>
        <v>#REF!</v>
      </c>
      <c r="BL220" s="22" t="e">
        <f>VLOOKUP(H220,#REF!,44,0)</f>
        <v>#REF!</v>
      </c>
      <c r="BM220" s="22" t="e">
        <f>VLOOKUP(H220,#REF!,45,0)</f>
        <v>#REF!</v>
      </c>
      <c r="BN220" s="22" t="e">
        <f>VLOOKUP(H220,#REF!,46,0)</f>
        <v>#REF!</v>
      </c>
      <c r="BO220" s="22" t="e">
        <f>VLOOKUP(H220,#REF!,47,0)</f>
        <v>#REF!</v>
      </c>
      <c r="BP220" s="22" t="e">
        <f>VLOOKUP(H220,#REF!,48,0)</f>
        <v>#REF!</v>
      </c>
      <c r="BQ220" s="9"/>
      <c r="BR220" s="9"/>
      <c r="BS220" s="9"/>
    </row>
    <row r="221" spans="1:71" ht="14.5" x14ac:dyDescent="0.35">
      <c r="A221" s="16" t="s">
        <v>10581</v>
      </c>
      <c r="B221" s="16" t="s">
        <v>10581</v>
      </c>
      <c r="C221" s="16" t="s">
        <v>10557</v>
      </c>
      <c r="D221" s="7" t="s">
        <v>1921</v>
      </c>
      <c r="E221" s="4" t="s">
        <v>150</v>
      </c>
      <c r="F221" s="4">
        <v>301750</v>
      </c>
      <c r="G221" s="4" t="s">
        <v>803</v>
      </c>
      <c r="H221" s="53">
        <v>301750</v>
      </c>
      <c r="I221" s="4" t="s">
        <v>803</v>
      </c>
      <c r="J221" s="7">
        <v>22</v>
      </c>
      <c r="K221" s="4" t="s">
        <v>108</v>
      </c>
      <c r="L221" s="4">
        <v>8</v>
      </c>
      <c r="M221" s="4" t="s">
        <v>804</v>
      </c>
      <c r="N221" s="4">
        <v>1</v>
      </c>
      <c r="O221" s="4" t="s">
        <v>804</v>
      </c>
      <c r="P221" s="26" t="s">
        <v>9774</v>
      </c>
      <c r="Q221" s="8" t="s">
        <v>10474</v>
      </c>
      <c r="R221" s="9" t="s">
        <v>10474</v>
      </c>
      <c r="S221" s="17"/>
      <c r="T221" s="17" t="s">
        <v>10474</v>
      </c>
      <c r="U221" s="9"/>
      <c r="V221" s="18"/>
      <c r="W221" s="18">
        <f>IFERROR(VLOOKUP(H221,'IT PEI'!$X$2:$X$5647,1,0),"...")</f>
        <v>301750</v>
      </c>
      <c r="X221" s="19" t="str">
        <f>_xlfn.XLOOKUP(H221,'IT PEI'!X$2:X$5647,'IT PEI'!E$2:E$5647,"...",2,-1)</f>
        <v>2025-2030</v>
      </c>
      <c r="Y221" s="19" t="str">
        <f>_xlfn.XLOOKUP(H221,'IT PEI'!X$2:X$5647,'IT PEI'!G$2:G$5647,"...",2,-1)</f>
        <v>FORMULADO</v>
      </c>
      <c r="Z221" s="19" t="str">
        <f>_xlfn.XLOOKUP(H221,'IT PEI'!X$2:X$5647,'IT PEI'!F$2:F$5647,"...",2,-1)</f>
        <v>SI</v>
      </c>
      <c r="AA221" s="19" t="str">
        <f>_xlfn.XLOOKUP(H221,'IT PEI'!X$2:X$5647,'IT PEI'!H$2:H$5647,"...",2,-1)</f>
        <v>EMITIDO</v>
      </c>
      <c r="AB221" s="19" t="str">
        <f>_xlfn.XLOOKUP(H221,'IT PEI'!X$2:X$5647,'IT PEI'!O$2:O$5647,"...",2,-1)</f>
        <v>2025-0001668</v>
      </c>
      <c r="AC221" s="20">
        <f>_xlfn.XLOOKUP(H221,'IT PEI'!X$2:X$5647,'IT PEI'!P$2:P$5647,"...",2,-1)</f>
        <v>45807</v>
      </c>
      <c r="AD221" s="19" t="str">
        <f>_xlfn.XLOOKUP(H221,'IT PEI'!X$2:X$5647,'IT PEI'!Q$2:Q$5647,"...",2,-1)</f>
        <v>000210-2025-CEPLAN-DNCPPEI</v>
      </c>
      <c r="AE221" s="19" t="str">
        <f t="shared" si="18"/>
        <v>SI</v>
      </c>
      <c r="AF221" s="18">
        <f t="shared" si="20"/>
        <v>1</v>
      </c>
      <c r="AG221" s="18">
        <f t="shared" si="19"/>
        <v>0</v>
      </c>
      <c r="AH221" s="18">
        <f t="shared" si="21"/>
        <v>0</v>
      </c>
      <c r="AI221" s="19" t="s">
        <v>10475</v>
      </c>
      <c r="AJ221" s="13" t="s">
        <v>10563</v>
      </c>
      <c r="AK221" s="19" t="s">
        <v>10564</v>
      </c>
      <c r="AL221" s="19" t="str">
        <f>IFERROR(VLOOKUP(tbl_ues[[#This Row],[Id_UE]],'[1]Directorio v.02'!$H$3:$U$3089,11,FALSE),"")</f>
        <v>BERLIN MERA TANTALEAN</v>
      </c>
      <c r="AM221" s="19" t="str">
        <f>IFERROR(VLOOKUP(tbl_ues[[#This Row],[Id_UE]],'[1]Directorio v.02'!$H$3:$U$3089,12,FALSE),"")</f>
        <v>Gerente (e) de Planificación y Presupuesto</v>
      </c>
      <c r="AN221" s="52">
        <f>IFERROR(VLOOKUP(tbl_ues[[#This Row],[Id_UE]],'[1]Directorio v.02'!$H$3:$U$3089,13,FALSE),"")</f>
        <v>945175937</v>
      </c>
      <c r="AO221" s="19" t="str">
        <f>IFERROR(VLOOKUP(tbl_ues[[#This Row],[Id_UE]],'[1]Directorio v.02'!$H$3:$U$3089,14,FALSE),"")</f>
        <v>contador0208@gmail.com</v>
      </c>
      <c r="AP221" s="21" t="e">
        <f>VLOOKUP(H221,#REF!,7,0)</f>
        <v>#REF!</v>
      </c>
      <c r="AQ221" s="9" t="e">
        <f>VLOOKUP(H221,#REF!,9,0)</f>
        <v>#REF!</v>
      </c>
      <c r="AR221" s="9" t="e">
        <f>VLOOKUP(H221,#REF!,15,0)</f>
        <v>#REF!</v>
      </c>
      <c r="AS221" s="9" t="e">
        <f>VLOOKUP(H221,#REF!,16,0)</f>
        <v>#REF!</v>
      </c>
      <c r="AT221" s="9" t="e">
        <f>VLOOKUP(H221,#REF!,17,0)</f>
        <v>#REF!</v>
      </c>
      <c r="AU221" s="9" t="e">
        <f>VLOOKUP(H221,#REF!,18,0)</f>
        <v>#REF!</v>
      </c>
      <c r="AV221" s="9" t="e">
        <f>VLOOKUP(H221,#REF!,19,0)</f>
        <v>#REF!</v>
      </c>
      <c r="AW221" s="9" t="e">
        <f>VLOOKUP(H221,#REF!,20,0)</f>
        <v>#REF!</v>
      </c>
      <c r="AX221" s="9" t="e">
        <f>VLOOKUP(H221,#REF!,22,0)</f>
        <v>#REF!</v>
      </c>
      <c r="AY221" s="9" t="e">
        <f>VLOOKUP(H221,#REF!,23,0)</f>
        <v>#REF!</v>
      </c>
      <c r="AZ221" s="9" t="e">
        <f>VLOOKUP(H221,#REF!,24,0)</f>
        <v>#REF!</v>
      </c>
      <c r="BA221" s="9" t="e">
        <f>VLOOKUP(H221,#REF!,25,0)</f>
        <v>#REF!</v>
      </c>
      <c r="BB221" s="9" t="e">
        <f>VLOOKUP(H221,#REF!,26,0)</f>
        <v>#REF!</v>
      </c>
      <c r="BC221" s="9" t="e">
        <f>VLOOKUP(H221,#REF!,27,0)</f>
        <v>#REF!</v>
      </c>
      <c r="BD221" s="9" t="e">
        <f>VLOOKUP(H221,#REF!,29,0)</f>
        <v>#REF!</v>
      </c>
      <c r="BE221" s="9" t="e">
        <f>VLOOKUP(H221,#REF!,30,0)</f>
        <v>#REF!</v>
      </c>
      <c r="BF221" s="9" t="e">
        <f>VLOOKUP(H221,#REF!,31,0)</f>
        <v>#REF!</v>
      </c>
      <c r="BG221" s="9" t="e">
        <f>VLOOKUP(H221,#REF!,32,0)</f>
        <v>#REF!</v>
      </c>
      <c r="BH221" s="9" t="e">
        <f>VLOOKUP(H221,#REF!,33,0)</f>
        <v>#REF!</v>
      </c>
      <c r="BI221" s="9" t="e">
        <f>VLOOKUP(H221,#REF!,34,0)</f>
        <v>#REF!</v>
      </c>
      <c r="BJ221" s="9" t="e">
        <f>VLOOKUP(H221,#REF!,36,0)</f>
        <v>#REF!</v>
      </c>
      <c r="BK221" s="9" t="e">
        <f>VLOOKUP(H221,#REF!,37,0)</f>
        <v>#REF!</v>
      </c>
      <c r="BL221" s="22" t="e">
        <f>VLOOKUP(H221,#REF!,44,0)</f>
        <v>#REF!</v>
      </c>
      <c r="BM221" s="22" t="e">
        <f>VLOOKUP(H221,#REF!,45,0)</f>
        <v>#REF!</v>
      </c>
      <c r="BN221" s="22" t="e">
        <f>VLOOKUP(H221,#REF!,46,0)</f>
        <v>#REF!</v>
      </c>
      <c r="BO221" s="22" t="e">
        <f>VLOOKUP(H221,#REF!,47,0)</f>
        <v>#REF!</v>
      </c>
      <c r="BP221" s="22" t="e">
        <f>VLOOKUP(H221,#REF!,48,0)</f>
        <v>#REF!</v>
      </c>
      <c r="BQ221" s="9"/>
      <c r="BR221" s="9"/>
      <c r="BS221" s="9"/>
    </row>
    <row r="222" spans="1:71" ht="14.5" x14ac:dyDescent="0.35">
      <c r="A222" s="16" t="s">
        <v>10556</v>
      </c>
      <c r="B222" s="16" t="s">
        <v>10556</v>
      </c>
      <c r="C222" s="16" t="s">
        <v>10557</v>
      </c>
      <c r="D222" s="7" t="s">
        <v>1921</v>
      </c>
      <c r="E222" s="4" t="s">
        <v>150</v>
      </c>
      <c r="F222" s="4">
        <v>301749</v>
      </c>
      <c r="G222" s="4" t="s">
        <v>10143</v>
      </c>
      <c r="H222" s="53">
        <v>301749</v>
      </c>
      <c r="I222" s="4" t="s">
        <v>10143</v>
      </c>
      <c r="J222" s="7">
        <v>22</v>
      </c>
      <c r="K222" s="4" t="s">
        <v>108</v>
      </c>
      <c r="L222" s="4">
        <v>7</v>
      </c>
      <c r="M222" s="4" t="s">
        <v>1554</v>
      </c>
      <c r="N222" s="4">
        <v>10</v>
      </c>
      <c r="O222" s="4" t="s">
        <v>10144</v>
      </c>
      <c r="P222" s="26" t="s">
        <v>9757</v>
      </c>
      <c r="Q222" s="8" t="s">
        <v>10474</v>
      </c>
      <c r="R222" s="9" t="s">
        <v>10474</v>
      </c>
      <c r="S222" s="17"/>
      <c r="T222" s="17" t="s">
        <v>10474</v>
      </c>
      <c r="U222" s="9"/>
      <c r="V222" s="18"/>
      <c r="W222" s="18">
        <f>IFERROR(VLOOKUP(H222,'IT PEI'!$X$2:$X$5647,1,0),"...")</f>
        <v>301749</v>
      </c>
      <c r="X222" s="19" t="str">
        <f>_xlfn.XLOOKUP(H222,'IT PEI'!X$2:X$5647,'IT PEI'!E$2:E$5647,"...",2,-1)</f>
        <v>2026-2030</v>
      </c>
      <c r="Y222" s="19" t="str">
        <f>_xlfn.XLOOKUP(H222,'IT PEI'!X$2:X$5647,'IT PEI'!G$2:G$5647,"...",2,-1)</f>
        <v>FORMULADO</v>
      </c>
      <c r="Z222" s="19" t="str">
        <f>_xlfn.XLOOKUP(H222,'IT PEI'!X$2:X$5647,'IT PEI'!F$2:F$5647,"...",2,-1)</f>
        <v>SI</v>
      </c>
      <c r="AA222" s="19" t="str">
        <f>_xlfn.XLOOKUP(H222,'IT PEI'!X$2:X$5647,'IT PEI'!H$2:H$5647,"...",2,-1)</f>
        <v>EMITIDO</v>
      </c>
      <c r="AB222" s="19" t="str">
        <f>_xlfn.XLOOKUP(H222,'IT PEI'!X$2:X$5647,'IT PEI'!O$2:O$5647,"...",2,-1)</f>
        <v>2026-0001939</v>
      </c>
      <c r="AC222" s="20">
        <f>_xlfn.XLOOKUP(H222,'IT PEI'!X$2:X$5647,'IT PEI'!P$2:P$5647,"...",2,-1)</f>
        <v>46153</v>
      </c>
      <c r="AD222" s="19" t="str">
        <f>_xlfn.XLOOKUP(H222,'IT PEI'!X$2:X$5647,'IT PEI'!Q$2:Q$5647,"...",2,-1)</f>
        <v>000326-2026-CEPLAN-DNCPPEI</v>
      </c>
      <c r="AE222" s="19" t="str">
        <f t="shared" si="18"/>
        <v>SI</v>
      </c>
      <c r="AF222" s="18">
        <f t="shared" si="20"/>
        <v>1</v>
      </c>
      <c r="AG222" s="18">
        <f t="shared" si="19"/>
        <v>0</v>
      </c>
      <c r="AH222" s="18">
        <f t="shared" si="21"/>
        <v>0</v>
      </c>
      <c r="AI222" s="19" t="s">
        <v>10475</v>
      </c>
      <c r="AJ222" s="13" t="s">
        <v>10563</v>
      </c>
      <c r="AK222" s="19" t="s">
        <v>10564</v>
      </c>
      <c r="AL222" s="19" t="str">
        <f>IFERROR(VLOOKUP(tbl_ues[[#This Row],[Id_UE]],'[1]Directorio v.02'!$H$3:$U$3089,11,FALSE),"")</f>
        <v>Rhonatan Carrasco Peralta</v>
      </c>
      <c r="AM222" s="19">
        <f>IFERROR(VLOOKUP(tbl_ues[[#This Row],[Id_UE]],'[1]Directorio v.02'!$H$3:$U$3089,12,FALSE),"")</f>
        <v>0</v>
      </c>
      <c r="AN222" s="52">
        <f>IFERROR(VLOOKUP(tbl_ues[[#This Row],[Id_UE]],'[1]Directorio v.02'!$H$3:$U$3089,13,FALSE),"")</f>
        <v>916987365</v>
      </c>
      <c r="AO222" s="19" t="str">
        <f>IFERROR(VLOOKUP(tbl_ues[[#This Row],[Id_UE]],'[1]Directorio v.02'!$H$3:$U$3089,14,FALSE),"")</f>
        <v>rhocarper@gmail.com</v>
      </c>
      <c r="AP222" s="21" t="e">
        <f>VLOOKUP(H222,#REF!,7,0)</f>
        <v>#REF!</v>
      </c>
      <c r="AQ222" s="9" t="e">
        <f>VLOOKUP(H222,#REF!,9,0)</f>
        <v>#REF!</v>
      </c>
      <c r="AR222" s="9" t="e">
        <f>VLOOKUP(H222,#REF!,15,0)</f>
        <v>#REF!</v>
      </c>
      <c r="AS222" s="9" t="e">
        <f>VLOOKUP(H222,#REF!,16,0)</f>
        <v>#REF!</v>
      </c>
      <c r="AT222" s="9" t="e">
        <f>VLOOKUP(H222,#REF!,17,0)</f>
        <v>#REF!</v>
      </c>
      <c r="AU222" s="9" t="e">
        <f>VLOOKUP(H222,#REF!,18,0)</f>
        <v>#REF!</v>
      </c>
      <c r="AV222" s="9" t="e">
        <f>VLOOKUP(H222,#REF!,19,0)</f>
        <v>#REF!</v>
      </c>
      <c r="AW222" s="9" t="e">
        <f>VLOOKUP(H222,#REF!,20,0)</f>
        <v>#REF!</v>
      </c>
      <c r="AX222" s="9" t="e">
        <f>VLOOKUP(H222,#REF!,22,0)</f>
        <v>#REF!</v>
      </c>
      <c r="AY222" s="9" t="e">
        <f>VLOOKUP(H222,#REF!,23,0)</f>
        <v>#REF!</v>
      </c>
      <c r="AZ222" s="9" t="e">
        <f>VLOOKUP(H222,#REF!,24,0)</f>
        <v>#REF!</v>
      </c>
      <c r="BA222" s="9" t="e">
        <f>VLOOKUP(H222,#REF!,25,0)</f>
        <v>#REF!</v>
      </c>
      <c r="BB222" s="9" t="e">
        <f>VLOOKUP(H222,#REF!,26,0)</f>
        <v>#REF!</v>
      </c>
      <c r="BC222" s="9" t="e">
        <f>VLOOKUP(H222,#REF!,27,0)</f>
        <v>#REF!</v>
      </c>
      <c r="BD222" s="9" t="e">
        <f>VLOOKUP(H222,#REF!,29,0)</f>
        <v>#REF!</v>
      </c>
      <c r="BE222" s="9" t="e">
        <f>VLOOKUP(H222,#REF!,30,0)</f>
        <v>#REF!</v>
      </c>
      <c r="BF222" s="9" t="e">
        <f>VLOOKUP(H222,#REF!,31,0)</f>
        <v>#REF!</v>
      </c>
      <c r="BG222" s="9" t="e">
        <f>VLOOKUP(H222,#REF!,32,0)</f>
        <v>#REF!</v>
      </c>
      <c r="BH222" s="9" t="e">
        <f>VLOOKUP(H222,#REF!,33,0)</f>
        <v>#REF!</v>
      </c>
      <c r="BI222" s="9" t="e">
        <f>VLOOKUP(H222,#REF!,34,0)</f>
        <v>#REF!</v>
      </c>
      <c r="BJ222" s="9" t="e">
        <f>VLOOKUP(H222,#REF!,36,0)</f>
        <v>#REF!</v>
      </c>
      <c r="BK222" s="9" t="e">
        <f>VLOOKUP(H222,#REF!,37,0)</f>
        <v>#REF!</v>
      </c>
      <c r="BL222" s="22" t="e">
        <f>VLOOKUP(H222,#REF!,44,0)</f>
        <v>#REF!</v>
      </c>
      <c r="BM222" s="22" t="e">
        <f>VLOOKUP(H222,#REF!,45,0)</f>
        <v>#REF!</v>
      </c>
      <c r="BN222" s="22" t="e">
        <f>VLOOKUP(H222,#REF!,46,0)</f>
        <v>#REF!</v>
      </c>
      <c r="BO222" s="22" t="e">
        <f>VLOOKUP(H222,#REF!,47,0)</f>
        <v>#REF!</v>
      </c>
      <c r="BP222" s="22" t="e">
        <f>VLOOKUP(H222,#REF!,48,0)</f>
        <v>#REF!</v>
      </c>
      <c r="BQ222" s="9"/>
      <c r="BR222" s="9"/>
      <c r="BS222" s="9"/>
    </row>
    <row r="223" spans="1:71" ht="14.5" x14ac:dyDescent="0.35">
      <c r="A223" s="16" t="s">
        <v>10556</v>
      </c>
      <c r="B223" s="16" t="s">
        <v>10556</v>
      </c>
      <c r="C223" s="16" t="s">
        <v>10557</v>
      </c>
      <c r="D223" s="7" t="s">
        <v>1921</v>
      </c>
      <c r="E223" s="4" t="s">
        <v>150</v>
      </c>
      <c r="F223" s="4">
        <v>301748</v>
      </c>
      <c r="G223" s="4" t="s">
        <v>10612</v>
      </c>
      <c r="H223" s="53">
        <v>301748</v>
      </c>
      <c r="I223" s="4" t="s">
        <v>10612</v>
      </c>
      <c r="J223" s="7">
        <v>22</v>
      </c>
      <c r="K223" s="4" t="s">
        <v>108</v>
      </c>
      <c r="L223" s="4">
        <v>7</v>
      </c>
      <c r="M223" s="4" t="s">
        <v>1554</v>
      </c>
      <c r="N223" s="4">
        <v>9</v>
      </c>
      <c r="O223" s="4" t="s">
        <v>10613</v>
      </c>
      <c r="P223" s="26" t="s">
        <v>9874</v>
      </c>
      <c r="Q223" s="8" t="s">
        <v>10474</v>
      </c>
      <c r="R223" s="9" t="s">
        <v>10474</v>
      </c>
      <c r="S223" s="17"/>
      <c r="T223" s="17" t="s">
        <v>10474</v>
      </c>
      <c r="U223" s="9"/>
      <c r="V223" s="18"/>
      <c r="W223" s="18" t="str">
        <f>IFERROR(VLOOKUP(H223,'IT PEI'!$X$2:$X$5647,1,0),"...")</f>
        <v>...</v>
      </c>
      <c r="X223" s="19" t="str">
        <f>_xlfn.XLOOKUP(H223,'IT PEI'!X$2:X$5647,'IT PEI'!E$2:E$5647,"...",2,-1)</f>
        <v>...</v>
      </c>
      <c r="Y223" s="19" t="str">
        <f>_xlfn.XLOOKUP(H223,'IT PEI'!X$2:X$5647,'IT PEI'!G$2:G$5647,"...",2,-1)</f>
        <v>...</v>
      </c>
      <c r="Z223" s="19" t="str">
        <f>_xlfn.XLOOKUP(H223,'IT PEI'!X$2:X$5647,'IT PEI'!F$2:F$5647,"...",2,-1)</f>
        <v>...</v>
      </c>
      <c r="AA223" s="19" t="str">
        <f>_xlfn.XLOOKUP(H223,'IT PEI'!X$2:X$5647,'IT PEI'!H$2:H$5647,"...",2,-1)</f>
        <v>...</v>
      </c>
      <c r="AB223" s="19" t="str">
        <f>_xlfn.XLOOKUP(H223,'IT PEI'!X$2:X$5647,'IT PEI'!O$2:O$5647,"...",2,-1)</f>
        <v>...</v>
      </c>
      <c r="AC223" s="20" t="str">
        <f>_xlfn.XLOOKUP(H223,'IT PEI'!X$2:X$5647,'IT PEI'!P$2:P$5647,"...",2,-1)</f>
        <v>...</v>
      </c>
      <c r="AD223" s="19" t="str">
        <f>_xlfn.XLOOKUP(H223,'IT PEI'!X$2:X$5647,'IT PEI'!Q$2:Q$5647,"...",2,-1)</f>
        <v>...</v>
      </c>
      <c r="AE223" s="19" t="str">
        <f t="shared" si="18"/>
        <v>No</v>
      </c>
      <c r="AF223" s="18">
        <f t="shared" si="20"/>
        <v>0</v>
      </c>
      <c r="AG223" s="18">
        <f t="shared" si="19"/>
        <v>1</v>
      </c>
      <c r="AH223" s="18">
        <f t="shared" si="21"/>
        <v>0</v>
      </c>
      <c r="AI223" s="19" t="s">
        <v>10475</v>
      </c>
      <c r="AJ223" s="13" t="s">
        <v>10563</v>
      </c>
      <c r="AK223" s="19" t="s">
        <v>10564</v>
      </c>
      <c r="AL223" s="19" t="str">
        <f>IFERROR(VLOOKUP(tbl_ues[[#This Row],[Id_UE]],'[1]Directorio v.02'!$H$3:$U$3089,11,FALSE),"")</f>
        <v>Norman Soria Bardales</v>
      </c>
      <c r="AM223" s="19">
        <f>IFERROR(VLOOKUP(tbl_ues[[#This Row],[Id_UE]],'[1]Directorio v.02'!$H$3:$U$3089,12,FALSE),"")</f>
        <v>0</v>
      </c>
      <c r="AN223" s="52">
        <f>IFERROR(VLOOKUP(tbl_ues[[#This Row],[Id_UE]],'[1]Directorio v.02'!$H$3:$U$3089,13,FALSE),"")</f>
        <v>951096693</v>
      </c>
      <c r="AO223" s="19" t="str">
        <f>IFERROR(VLOOKUP(tbl_ues[[#This Row],[Id_UE]],'[1]Directorio v.02'!$H$3:$U$3089,14,FALSE),"")</f>
        <v>norman2sb@gmail.com</v>
      </c>
      <c r="AP223" s="21" t="e">
        <f>VLOOKUP(H223,#REF!,7,0)</f>
        <v>#REF!</v>
      </c>
      <c r="AQ223" s="9" t="e">
        <f>VLOOKUP(H223,#REF!,9,0)</f>
        <v>#REF!</v>
      </c>
      <c r="AR223" s="9" t="e">
        <f>VLOOKUP(H223,#REF!,15,0)</f>
        <v>#REF!</v>
      </c>
      <c r="AS223" s="9" t="e">
        <f>VLOOKUP(H223,#REF!,16,0)</f>
        <v>#REF!</v>
      </c>
      <c r="AT223" s="9" t="e">
        <f>VLOOKUP(H223,#REF!,17,0)</f>
        <v>#REF!</v>
      </c>
      <c r="AU223" s="9" t="e">
        <f>VLOOKUP(H223,#REF!,18,0)</f>
        <v>#REF!</v>
      </c>
      <c r="AV223" s="9" t="e">
        <f>VLOOKUP(H223,#REF!,19,0)</f>
        <v>#REF!</v>
      </c>
      <c r="AW223" s="9" t="e">
        <f>VLOOKUP(H223,#REF!,20,0)</f>
        <v>#REF!</v>
      </c>
      <c r="AX223" s="9" t="e">
        <f>VLOOKUP(H223,#REF!,22,0)</f>
        <v>#REF!</v>
      </c>
      <c r="AY223" s="9" t="e">
        <f>VLOOKUP(H223,#REF!,23,0)</f>
        <v>#REF!</v>
      </c>
      <c r="AZ223" s="9" t="e">
        <f>VLOOKUP(H223,#REF!,24,0)</f>
        <v>#REF!</v>
      </c>
      <c r="BA223" s="9" t="e">
        <f>VLOOKUP(H223,#REF!,25,0)</f>
        <v>#REF!</v>
      </c>
      <c r="BB223" s="9" t="e">
        <f>VLOOKUP(H223,#REF!,26,0)</f>
        <v>#REF!</v>
      </c>
      <c r="BC223" s="9" t="e">
        <f>VLOOKUP(H223,#REF!,27,0)</f>
        <v>#REF!</v>
      </c>
      <c r="BD223" s="9" t="e">
        <f>VLOOKUP(H223,#REF!,29,0)</f>
        <v>#REF!</v>
      </c>
      <c r="BE223" s="9" t="e">
        <f>VLOOKUP(H223,#REF!,30,0)</f>
        <v>#REF!</v>
      </c>
      <c r="BF223" s="9" t="e">
        <f>VLOOKUP(H223,#REF!,31,0)</f>
        <v>#REF!</v>
      </c>
      <c r="BG223" s="9" t="e">
        <f>VLOOKUP(H223,#REF!,32,0)</f>
        <v>#REF!</v>
      </c>
      <c r="BH223" s="9" t="e">
        <f>VLOOKUP(H223,#REF!,33,0)</f>
        <v>#REF!</v>
      </c>
      <c r="BI223" s="9" t="e">
        <f>VLOOKUP(H223,#REF!,34,0)</f>
        <v>#REF!</v>
      </c>
      <c r="BJ223" s="9" t="e">
        <f>VLOOKUP(H223,#REF!,36,0)</f>
        <v>#REF!</v>
      </c>
      <c r="BK223" s="9" t="e">
        <f>VLOOKUP(H223,#REF!,37,0)</f>
        <v>#REF!</v>
      </c>
      <c r="BL223" s="22" t="e">
        <f>VLOOKUP(H223,#REF!,44,0)</f>
        <v>#REF!</v>
      </c>
      <c r="BM223" s="22" t="e">
        <f>VLOOKUP(H223,#REF!,45,0)</f>
        <v>#REF!</v>
      </c>
      <c r="BN223" s="22" t="e">
        <f>VLOOKUP(H223,#REF!,46,0)</f>
        <v>#REF!</v>
      </c>
      <c r="BO223" s="22" t="e">
        <f>VLOOKUP(H223,#REF!,47,0)</f>
        <v>#REF!</v>
      </c>
      <c r="BP223" s="22" t="e">
        <f>VLOOKUP(H223,#REF!,48,0)</f>
        <v>#REF!</v>
      </c>
      <c r="BQ223" s="9"/>
      <c r="BR223" s="9"/>
      <c r="BS223" s="9"/>
    </row>
    <row r="224" spans="1:71" ht="14.5" x14ac:dyDescent="0.35">
      <c r="A224" s="16" t="s">
        <v>10556</v>
      </c>
      <c r="B224" s="16" t="s">
        <v>10556</v>
      </c>
      <c r="C224" s="16" t="s">
        <v>10557</v>
      </c>
      <c r="D224" s="7" t="s">
        <v>1921</v>
      </c>
      <c r="E224" s="4" t="s">
        <v>150</v>
      </c>
      <c r="F224" s="4">
        <v>301747</v>
      </c>
      <c r="G224" s="4" t="s">
        <v>1553</v>
      </c>
      <c r="H224" s="53">
        <v>301747</v>
      </c>
      <c r="I224" s="4" t="s">
        <v>1553</v>
      </c>
      <c r="J224" s="7">
        <v>22</v>
      </c>
      <c r="K224" s="4" t="s">
        <v>108</v>
      </c>
      <c r="L224" s="4">
        <v>7</v>
      </c>
      <c r="M224" s="4" t="s">
        <v>1554</v>
      </c>
      <c r="N224" s="4">
        <v>8</v>
      </c>
      <c r="O224" s="4" t="s">
        <v>1555</v>
      </c>
      <c r="P224" s="26" t="s">
        <v>9757</v>
      </c>
      <c r="Q224" s="8" t="s">
        <v>10474</v>
      </c>
      <c r="R224" s="9" t="s">
        <v>10474</v>
      </c>
      <c r="S224" s="17"/>
      <c r="T224" s="17" t="s">
        <v>10474</v>
      </c>
      <c r="U224" s="9"/>
      <c r="V224" s="18"/>
      <c r="W224" s="18">
        <f>IFERROR(VLOOKUP(H224,'IT PEI'!$X$2:$X$5647,1,0),"...")</f>
        <v>301747</v>
      </c>
      <c r="X224" s="19" t="str">
        <f>_xlfn.XLOOKUP(H224,'IT PEI'!X$2:X$5647,'IT PEI'!E$2:E$5647,"...",2,-1)</f>
        <v>2026-2030</v>
      </c>
      <c r="Y224" s="19" t="str">
        <f>_xlfn.XLOOKUP(H224,'IT PEI'!X$2:X$5647,'IT PEI'!G$2:G$5647,"...",2,-1)</f>
        <v>FORMULADO</v>
      </c>
      <c r="Z224" s="19" t="str">
        <f>_xlfn.XLOOKUP(H224,'IT PEI'!X$2:X$5647,'IT PEI'!F$2:F$5647,"...",2,-1)</f>
        <v>SI</v>
      </c>
      <c r="AA224" s="19" t="str">
        <f>_xlfn.XLOOKUP(H224,'IT PEI'!X$2:X$5647,'IT PEI'!H$2:H$5647,"...",2,-1)</f>
        <v>EMITIDO</v>
      </c>
      <c r="AB224" s="19" t="str">
        <f>_xlfn.XLOOKUP(H224,'IT PEI'!X$2:X$5647,'IT PEI'!O$2:O$5647,"...",2,-1)</f>
        <v>2026-0000016</v>
      </c>
      <c r="AC224" s="20">
        <f>_xlfn.XLOOKUP(H224,'IT PEI'!X$2:X$5647,'IT PEI'!P$2:P$5647,"...",2,-1)</f>
        <v>46066</v>
      </c>
      <c r="AD224" s="19" t="str">
        <f>_xlfn.XLOOKUP(H224,'IT PEI'!X$2:X$5647,'IT PEI'!Q$2:Q$5647,"...",2,-1)</f>
        <v>000105-2026-CEPLAN-DNCPPEI</v>
      </c>
      <c r="AE224" s="19" t="str">
        <f t="shared" si="18"/>
        <v>SI</v>
      </c>
      <c r="AF224" s="18">
        <f t="shared" si="20"/>
        <v>1</v>
      </c>
      <c r="AG224" s="18">
        <f t="shared" si="19"/>
        <v>0</v>
      </c>
      <c r="AH224" s="18">
        <f t="shared" si="21"/>
        <v>0</v>
      </c>
      <c r="AI224" s="19" t="s">
        <v>10475</v>
      </c>
      <c r="AJ224" s="13" t="s">
        <v>10563</v>
      </c>
      <c r="AK224" s="19" t="s">
        <v>10564</v>
      </c>
      <c r="AL224" s="19" t="str">
        <f>IFERROR(VLOOKUP(tbl_ues[[#This Row],[Id_UE]],'[1]Directorio v.02'!$H$3:$U$3089,11,FALSE),"")</f>
        <v>Cameron Michel Rivas Ushiñahua</v>
      </c>
      <c r="AM224" s="19">
        <f>IFERROR(VLOOKUP(tbl_ues[[#This Row],[Id_UE]],'[1]Directorio v.02'!$H$3:$U$3089,12,FALSE),"")</f>
        <v>0</v>
      </c>
      <c r="AN224" s="52">
        <f>IFERROR(VLOOKUP(tbl_ues[[#This Row],[Id_UE]],'[1]Directorio v.02'!$H$3:$U$3089,13,FALSE),"")</f>
        <v>928570441</v>
      </c>
      <c r="AO224" s="19" t="str">
        <f>IFERROR(VLOOKUP(tbl_ues[[#This Row],[Id_UE]],'[1]Directorio v.02'!$H$3:$U$3089,14,FALSE),"")</f>
        <v>carius1594@gmail.com</v>
      </c>
      <c r="AP224" s="21" t="e">
        <f>VLOOKUP(H224,#REF!,7,0)</f>
        <v>#REF!</v>
      </c>
      <c r="AQ224" s="9" t="e">
        <f>VLOOKUP(H224,#REF!,9,0)</f>
        <v>#REF!</v>
      </c>
      <c r="AR224" s="9" t="e">
        <f>VLOOKUP(H224,#REF!,15,0)</f>
        <v>#REF!</v>
      </c>
      <c r="AS224" s="9" t="e">
        <f>VLOOKUP(H224,#REF!,16,0)</f>
        <v>#REF!</v>
      </c>
      <c r="AT224" s="9" t="e">
        <f>VLOOKUP(H224,#REF!,17,0)</f>
        <v>#REF!</v>
      </c>
      <c r="AU224" s="9" t="e">
        <f>VLOOKUP(H224,#REF!,18,0)</f>
        <v>#REF!</v>
      </c>
      <c r="AV224" s="9" t="e">
        <f>VLOOKUP(H224,#REF!,19,0)</f>
        <v>#REF!</v>
      </c>
      <c r="AW224" s="9" t="e">
        <f>VLOOKUP(H224,#REF!,20,0)</f>
        <v>#REF!</v>
      </c>
      <c r="AX224" s="9" t="e">
        <f>VLOOKUP(H224,#REF!,22,0)</f>
        <v>#REF!</v>
      </c>
      <c r="AY224" s="9" t="e">
        <f>VLOOKUP(H224,#REF!,23,0)</f>
        <v>#REF!</v>
      </c>
      <c r="AZ224" s="9" t="e">
        <f>VLOOKUP(H224,#REF!,24,0)</f>
        <v>#REF!</v>
      </c>
      <c r="BA224" s="9" t="e">
        <f>VLOOKUP(H224,#REF!,25,0)</f>
        <v>#REF!</v>
      </c>
      <c r="BB224" s="9" t="e">
        <f>VLOOKUP(H224,#REF!,26,0)</f>
        <v>#REF!</v>
      </c>
      <c r="BC224" s="9" t="e">
        <f>VLOOKUP(H224,#REF!,27,0)</f>
        <v>#REF!</v>
      </c>
      <c r="BD224" s="9" t="e">
        <f>VLOOKUP(H224,#REF!,29,0)</f>
        <v>#REF!</v>
      </c>
      <c r="BE224" s="9" t="e">
        <f>VLOOKUP(H224,#REF!,30,0)</f>
        <v>#REF!</v>
      </c>
      <c r="BF224" s="9" t="e">
        <f>VLOOKUP(H224,#REF!,31,0)</f>
        <v>#REF!</v>
      </c>
      <c r="BG224" s="9" t="e">
        <f>VLOOKUP(H224,#REF!,32,0)</f>
        <v>#REF!</v>
      </c>
      <c r="BH224" s="9" t="e">
        <f>VLOOKUP(H224,#REF!,33,0)</f>
        <v>#REF!</v>
      </c>
      <c r="BI224" s="9" t="e">
        <f>VLOOKUP(H224,#REF!,34,0)</f>
        <v>#REF!</v>
      </c>
      <c r="BJ224" s="9" t="e">
        <f>VLOOKUP(H224,#REF!,36,0)</f>
        <v>#REF!</v>
      </c>
      <c r="BK224" s="9" t="e">
        <f>VLOOKUP(H224,#REF!,37,0)</f>
        <v>#REF!</v>
      </c>
      <c r="BL224" s="22" t="e">
        <f>VLOOKUP(H224,#REF!,44,0)</f>
        <v>#REF!</v>
      </c>
      <c r="BM224" s="22" t="e">
        <f>VLOOKUP(H224,#REF!,45,0)</f>
        <v>#REF!</v>
      </c>
      <c r="BN224" s="22" t="e">
        <f>VLOOKUP(H224,#REF!,46,0)</f>
        <v>#REF!</v>
      </c>
      <c r="BO224" s="22" t="e">
        <f>VLOOKUP(H224,#REF!,47,0)</f>
        <v>#REF!</v>
      </c>
      <c r="BP224" s="22" t="e">
        <f>VLOOKUP(H224,#REF!,48,0)</f>
        <v>#REF!</v>
      </c>
      <c r="BQ224" s="9"/>
      <c r="BR224" s="9"/>
      <c r="BS224" s="9"/>
    </row>
    <row r="225" spans="1:71" ht="14.5" x14ac:dyDescent="0.35">
      <c r="A225" s="16" t="s">
        <v>10556</v>
      </c>
      <c r="B225" s="16" t="s">
        <v>10556</v>
      </c>
      <c r="C225" s="16" t="s">
        <v>10557</v>
      </c>
      <c r="D225" s="7" t="s">
        <v>1921</v>
      </c>
      <c r="E225" s="4" t="s">
        <v>150</v>
      </c>
      <c r="F225" s="4">
        <v>301746</v>
      </c>
      <c r="G225" s="4" t="s">
        <v>9748</v>
      </c>
      <c r="H225" s="53">
        <v>301746</v>
      </c>
      <c r="I225" s="4" t="s">
        <v>9748</v>
      </c>
      <c r="J225" s="7">
        <v>22</v>
      </c>
      <c r="K225" s="4" t="s">
        <v>108</v>
      </c>
      <c r="L225" s="4">
        <v>7</v>
      </c>
      <c r="M225" s="4" t="s">
        <v>1554</v>
      </c>
      <c r="N225" s="4">
        <v>7</v>
      </c>
      <c r="O225" s="4" t="s">
        <v>9749</v>
      </c>
      <c r="P225" s="26" t="s">
        <v>10196</v>
      </c>
      <c r="Q225" s="8" t="s">
        <v>10474</v>
      </c>
      <c r="R225" s="9" t="s">
        <v>10474</v>
      </c>
      <c r="S225" s="17"/>
      <c r="T225" s="17" t="s">
        <v>10474</v>
      </c>
      <c r="U225" s="9"/>
      <c r="V225" s="18"/>
      <c r="W225" s="18">
        <f>IFERROR(VLOOKUP(H225,'IT PEI'!$X$2:$X$5647,1,0),"...")</f>
        <v>301746</v>
      </c>
      <c r="X225" s="19" t="str">
        <f>_xlfn.XLOOKUP(H225,'IT PEI'!X$2:X$5647,'IT PEI'!E$2:E$5647,"...",2,-1)</f>
        <v>2026-2030</v>
      </c>
      <c r="Y225" s="19" t="str">
        <f>_xlfn.XLOOKUP(H225,'IT PEI'!X$2:X$5647,'IT PEI'!G$2:G$5647,"...",2,-1)</f>
        <v>FORMULADO</v>
      </c>
      <c r="Z225" s="19" t="str">
        <f>_xlfn.XLOOKUP(H225,'IT PEI'!X$2:X$5647,'IT PEI'!F$2:F$5647,"...",2,-1)</f>
        <v>SI</v>
      </c>
      <c r="AA225" s="19" t="str">
        <f>_xlfn.XLOOKUP(H225,'IT PEI'!X$2:X$5647,'IT PEI'!H$2:H$5647,"...",2,-1)</f>
        <v>EMITIDO</v>
      </c>
      <c r="AB225" s="19" t="str">
        <f>_xlfn.XLOOKUP(H225,'IT PEI'!X$2:X$5647,'IT PEI'!O$2:O$5647,"...",2,-1)</f>
        <v>2026-0000450</v>
      </c>
      <c r="AC225" s="20">
        <f>_xlfn.XLOOKUP(H225,'IT PEI'!X$2:X$5647,'IT PEI'!P$2:P$5647,"...",2,-1)</f>
        <v>46055</v>
      </c>
      <c r="AD225" s="19" t="str">
        <f>_xlfn.XLOOKUP(H225,'IT PEI'!X$2:X$5647,'IT PEI'!Q$2:Q$5647,"...",2,-1)</f>
        <v>000066-2026-CEPLAN-DNCPPEI</v>
      </c>
      <c r="AE225" s="19" t="str">
        <f t="shared" si="18"/>
        <v>SI</v>
      </c>
      <c r="AF225" s="18">
        <f t="shared" si="20"/>
        <v>1</v>
      </c>
      <c r="AG225" s="18">
        <f t="shared" si="19"/>
        <v>0</v>
      </c>
      <c r="AH225" s="18">
        <f t="shared" si="21"/>
        <v>0</v>
      </c>
      <c r="AI225" s="19" t="s">
        <v>10475</v>
      </c>
      <c r="AJ225" s="13" t="s">
        <v>10563</v>
      </c>
      <c r="AK225" s="19" t="s">
        <v>10564</v>
      </c>
      <c r="AL225" s="19" t="str">
        <f>IFERROR(VLOOKUP(tbl_ues[[#This Row],[Id_UE]],'[1]Directorio v.02'!$H$3:$U$3089,11,FALSE),"")</f>
        <v>WALTER MORI GONZALES</v>
      </c>
      <c r="AM225" s="19" t="str">
        <f>IFERROR(VLOOKUP(tbl_ues[[#This Row],[Id_UE]],'[1]Directorio v.02'!$H$3:$U$3089,12,FALSE),"")</f>
        <v>JEFE DE LA OFICINA DE PLANIFICACIÓN Y PRESUPUESTO</v>
      </c>
      <c r="AN225" s="52">
        <f>IFERROR(VLOOKUP(tbl_ues[[#This Row],[Id_UE]],'[1]Directorio v.02'!$H$3:$U$3089,13,FALSE),"")</f>
        <v>972225576</v>
      </c>
      <c r="AO225" s="19" t="str">
        <f>IFERROR(VLOOKUP(tbl_ues[[#This Row],[Id_UE]],'[1]Directorio v.02'!$H$3:$U$3089,14,FALSE),"")</f>
        <v>morigonzaleswalter18@gmail.com</v>
      </c>
      <c r="AP225" s="21" t="e">
        <f>VLOOKUP(H225,#REF!,7,0)</f>
        <v>#REF!</v>
      </c>
      <c r="AQ225" s="9" t="e">
        <f>VLOOKUP(H225,#REF!,9,0)</f>
        <v>#REF!</v>
      </c>
      <c r="AR225" s="9" t="e">
        <f>VLOOKUP(H225,#REF!,15,0)</f>
        <v>#REF!</v>
      </c>
      <c r="AS225" s="9" t="e">
        <f>VLOOKUP(H225,#REF!,16,0)</f>
        <v>#REF!</v>
      </c>
      <c r="AT225" s="9" t="e">
        <f>VLOOKUP(H225,#REF!,17,0)</f>
        <v>#REF!</v>
      </c>
      <c r="AU225" s="9" t="e">
        <f>VLOOKUP(H225,#REF!,18,0)</f>
        <v>#REF!</v>
      </c>
      <c r="AV225" s="9" t="e">
        <f>VLOOKUP(H225,#REF!,19,0)</f>
        <v>#REF!</v>
      </c>
      <c r="AW225" s="9" t="e">
        <f>VLOOKUP(H225,#REF!,20,0)</f>
        <v>#REF!</v>
      </c>
      <c r="AX225" s="9" t="e">
        <f>VLOOKUP(H225,#REF!,22,0)</f>
        <v>#REF!</v>
      </c>
      <c r="AY225" s="9" t="e">
        <f>VLOOKUP(H225,#REF!,23,0)</f>
        <v>#REF!</v>
      </c>
      <c r="AZ225" s="9" t="e">
        <f>VLOOKUP(H225,#REF!,24,0)</f>
        <v>#REF!</v>
      </c>
      <c r="BA225" s="9" t="e">
        <f>VLOOKUP(H225,#REF!,25,0)</f>
        <v>#REF!</v>
      </c>
      <c r="BB225" s="9" t="e">
        <f>VLOOKUP(H225,#REF!,26,0)</f>
        <v>#REF!</v>
      </c>
      <c r="BC225" s="9" t="e">
        <f>VLOOKUP(H225,#REF!,27,0)</f>
        <v>#REF!</v>
      </c>
      <c r="BD225" s="9" t="e">
        <f>VLOOKUP(H225,#REF!,29,0)</f>
        <v>#REF!</v>
      </c>
      <c r="BE225" s="9" t="e">
        <f>VLOOKUP(H225,#REF!,30,0)</f>
        <v>#REF!</v>
      </c>
      <c r="BF225" s="9" t="e">
        <f>VLOOKUP(H225,#REF!,31,0)</f>
        <v>#REF!</v>
      </c>
      <c r="BG225" s="9" t="e">
        <f>VLOOKUP(H225,#REF!,32,0)</f>
        <v>#REF!</v>
      </c>
      <c r="BH225" s="9" t="e">
        <f>VLOOKUP(H225,#REF!,33,0)</f>
        <v>#REF!</v>
      </c>
      <c r="BI225" s="9" t="e">
        <f>VLOOKUP(H225,#REF!,34,0)</f>
        <v>#REF!</v>
      </c>
      <c r="BJ225" s="9" t="e">
        <f>VLOOKUP(H225,#REF!,36,0)</f>
        <v>#REF!</v>
      </c>
      <c r="BK225" s="9" t="e">
        <f>VLOOKUP(H225,#REF!,37,0)</f>
        <v>#REF!</v>
      </c>
      <c r="BL225" s="22" t="e">
        <f>VLOOKUP(H225,#REF!,44,0)</f>
        <v>#REF!</v>
      </c>
      <c r="BM225" s="22" t="e">
        <f>VLOOKUP(H225,#REF!,45,0)</f>
        <v>#REF!</v>
      </c>
      <c r="BN225" s="22" t="e">
        <f>VLOOKUP(H225,#REF!,46,0)</f>
        <v>#REF!</v>
      </c>
      <c r="BO225" s="22" t="e">
        <f>VLOOKUP(H225,#REF!,47,0)</f>
        <v>#REF!</v>
      </c>
      <c r="BP225" s="22" t="e">
        <f>VLOOKUP(H225,#REF!,48,0)</f>
        <v>#REF!</v>
      </c>
      <c r="BQ225" s="9"/>
      <c r="BR225" s="9"/>
      <c r="BS225" s="9"/>
    </row>
    <row r="226" spans="1:71" ht="14.5" x14ac:dyDescent="0.35">
      <c r="A226" s="16" t="s">
        <v>10556</v>
      </c>
      <c r="B226" s="16" t="s">
        <v>10556</v>
      </c>
      <c r="C226" s="16" t="s">
        <v>10557</v>
      </c>
      <c r="D226" s="7" t="s">
        <v>1921</v>
      </c>
      <c r="E226" s="4" t="s">
        <v>150</v>
      </c>
      <c r="F226" s="4">
        <v>301745</v>
      </c>
      <c r="G226" s="4" t="s">
        <v>658</v>
      </c>
      <c r="H226" s="53">
        <v>301745</v>
      </c>
      <c r="I226" s="4" t="s">
        <v>658</v>
      </c>
      <c r="J226" s="7">
        <v>22</v>
      </c>
      <c r="K226" s="4" t="s">
        <v>108</v>
      </c>
      <c r="L226" s="4">
        <v>7</v>
      </c>
      <c r="M226" s="4" t="s">
        <v>1554</v>
      </c>
      <c r="N226" s="4">
        <v>6</v>
      </c>
      <c r="O226" s="4" t="s">
        <v>659</v>
      </c>
      <c r="P226" s="26" t="s">
        <v>9758</v>
      </c>
      <c r="Q226" s="8" t="s">
        <v>10474</v>
      </c>
      <c r="R226" s="9" t="s">
        <v>10474</v>
      </c>
      <c r="S226" s="17"/>
      <c r="T226" s="17" t="s">
        <v>10474</v>
      </c>
      <c r="U226" s="9"/>
      <c r="V226" s="18"/>
      <c r="W226" s="18">
        <f>IFERROR(VLOOKUP(H226,'IT PEI'!$X$2:$X$5647,1,0),"...")</f>
        <v>301745</v>
      </c>
      <c r="X226" s="19" t="str">
        <f>_xlfn.XLOOKUP(H226,'IT PEI'!X$2:X$5647,'IT PEI'!E$2:E$5647,"...",2,-1)</f>
        <v>2026-2030</v>
      </c>
      <c r="Y226" s="19" t="str">
        <f>_xlfn.XLOOKUP(H226,'IT PEI'!X$2:X$5647,'IT PEI'!G$2:G$5647,"...",2,-1)</f>
        <v>FORMULADO</v>
      </c>
      <c r="Z226" s="19" t="str">
        <f>_xlfn.XLOOKUP(H226,'IT PEI'!X$2:X$5647,'IT PEI'!F$2:F$5647,"...",2,-1)</f>
        <v>SI</v>
      </c>
      <c r="AA226" s="19" t="str">
        <f>_xlfn.XLOOKUP(H226,'IT PEI'!X$2:X$5647,'IT PEI'!H$2:H$5647,"...",2,-1)</f>
        <v>EN PROCESO</v>
      </c>
      <c r="AB226" s="19">
        <f>_xlfn.XLOOKUP(H226,'IT PEI'!X$2:X$5647,'IT PEI'!O$2:O$5647,"...",2,-1)</f>
        <v>0</v>
      </c>
      <c r="AC226" s="20">
        <f>_xlfn.XLOOKUP(H226,'IT PEI'!X$2:X$5647,'IT PEI'!P$2:P$5647,"...",2,-1)</f>
        <v>0</v>
      </c>
      <c r="AD226" s="19">
        <f>_xlfn.XLOOKUP(H226,'IT PEI'!X$2:X$5647,'IT PEI'!Q$2:Q$5647,"...",2,-1)</f>
        <v>0</v>
      </c>
      <c r="AE226" s="19" t="str">
        <f t="shared" si="18"/>
        <v>SI</v>
      </c>
      <c r="AF226" s="18">
        <f t="shared" si="20"/>
        <v>1</v>
      </c>
      <c r="AG226" s="18">
        <f t="shared" si="19"/>
        <v>0</v>
      </c>
      <c r="AH226" s="18">
        <f t="shared" si="21"/>
        <v>1</v>
      </c>
      <c r="AI226" s="19" t="s">
        <v>10475</v>
      </c>
      <c r="AJ226" s="13" t="s">
        <v>10563</v>
      </c>
      <c r="AK226" s="19" t="s">
        <v>10564</v>
      </c>
      <c r="AL226" s="19" t="str">
        <f>IFERROR(VLOOKUP(tbl_ues[[#This Row],[Id_UE]],'[1]Directorio v.02'!$H$3:$U$3089,11,FALSE),"")</f>
        <v>Elvis Pinedo Ruiz</v>
      </c>
      <c r="AM226" s="19">
        <f>IFERROR(VLOOKUP(tbl_ues[[#This Row],[Id_UE]],'[1]Directorio v.02'!$H$3:$U$3089,12,FALSE),"")</f>
        <v>0</v>
      </c>
      <c r="AN226" s="52">
        <f>IFERROR(VLOOKUP(tbl_ues[[#This Row],[Id_UE]],'[1]Directorio v.02'!$H$3:$U$3089,13,FALSE),"")</f>
        <v>915378901</v>
      </c>
      <c r="AO226" s="19" t="str">
        <f>IFERROR(VLOOKUP(tbl_ues[[#This Row],[Id_UE]],'[1]Directorio v.02'!$H$3:$U$3089,14,FALSE),"")</f>
        <v>epinedor310@gmail.com</v>
      </c>
      <c r="AP226" s="21" t="e">
        <f>VLOOKUP(H226,#REF!,7,0)</f>
        <v>#REF!</v>
      </c>
      <c r="AQ226" s="9" t="e">
        <f>VLOOKUP(H226,#REF!,9,0)</f>
        <v>#REF!</v>
      </c>
      <c r="AR226" s="9" t="e">
        <f>VLOOKUP(H226,#REF!,15,0)</f>
        <v>#REF!</v>
      </c>
      <c r="AS226" s="9" t="e">
        <f>VLOOKUP(H226,#REF!,16,0)</f>
        <v>#REF!</v>
      </c>
      <c r="AT226" s="9" t="e">
        <f>VLOOKUP(H226,#REF!,17,0)</f>
        <v>#REF!</v>
      </c>
      <c r="AU226" s="9" t="e">
        <f>VLOOKUP(H226,#REF!,18,0)</f>
        <v>#REF!</v>
      </c>
      <c r="AV226" s="9" t="e">
        <f>VLOOKUP(H226,#REF!,19,0)</f>
        <v>#REF!</v>
      </c>
      <c r="AW226" s="9" t="e">
        <f>VLOOKUP(H226,#REF!,20,0)</f>
        <v>#REF!</v>
      </c>
      <c r="AX226" s="9" t="e">
        <f>VLOOKUP(H226,#REF!,22,0)</f>
        <v>#REF!</v>
      </c>
      <c r="AY226" s="9" t="e">
        <f>VLOOKUP(H226,#REF!,23,0)</f>
        <v>#REF!</v>
      </c>
      <c r="AZ226" s="9" t="e">
        <f>VLOOKUP(H226,#REF!,24,0)</f>
        <v>#REF!</v>
      </c>
      <c r="BA226" s="9" t="e">
        <f>VLOOKUP(H226,#REF!,25,0)</f>
        <v>#REF!</v>
      </c>
      <c r="BB226" s="9" t="e">
        <f>VLOOKUP(H226,#REF!,26,0)</f>
        <v>#REF!</v>
      </c>
      <c r="BC226" s="9" t="e">
        <f>VLOOKUP(H226,#REF!,27,0)</f>
        <v>#REF!</v>
      </c>
      <c r="BD226" s="9" t="e">
        <f>VLOOKUP(H226,#REF!,29,0)</f>
        <v>#REF!</v>
      </c>
      <c r="BE226" s="9" t="e">
        <f>VLOOKUP(H226,#REF!,30,0)</f>
        <v>#REF!</v>
      </c>
      <c r="BF226" s="9" t="e">
        <f>VLOOKUP(H226,#REF!,31,0)</f>
        <v>#REF!</v>
      </c>
      <c r="BG226" s="9" t="e">
        <f>VLOOKUP(H226,#REF!,32,0)</f>
        <v>#REF!</v>
      </c>
      <c r="BH226" s="9" t="e">
        <f>VLOOKUP(H226,#REF!,33,0)</f>
        <v>#REF!</v>
      </c>
      <c r="BI226" s="9" t="e">
        <f>VLOOKUP(H226,#REF!,34,0)</f>
        <v>#REF!</v>
      </c>
      <c r="BJ226" s="9" t="e">
        <f>VLOOKUP(H226,#REF!,36,0)</f>
        <v>#REF!</v>
      </c>
      <c r="BK226" s="9" t="e">
        <f>VLOOKUP(H226,#REF!,37,0)</f>
        <v>#REF!</v>
      </c>
      <c r="BL226" s="22" t="e">
        <f>VLOOKUP(H226,#REF!,44,0)</f>
        <v>#REF!</v>
      </c>
      <c r="BM226" s="22" t="e">
        <f>VLOOKUP(H226,#REF!,45,0)</f>
        <v>#REF!</v>
      </c>
      <c r="BN226" s="22" t="e">
        <f>VLOOKUP(H226,#REF!,46,0)</f>
        <v>#REF!</v>
      </c>
      <c r="BO226" s="22" t="e">
        <f>VLOOKUP(H226,#REF!,47,0)</f>
        <v>#REF!</v>
      </c>
      <c r="BP226" s="22" t="e">
        <f>VLOOKUP(H226,#REF!,48,0)</f>
        <v>#REF!</v>
      </c>
      <c r="BQ226" s="9"/>
      <c r="BR226" s="9"/>
      <c r="BS226" s="9"/>
    </row>
    <row r="227" spans="1:71" ht="14.5" x14ac:dyDescent="0.35">
      <c r="A227" s="16" t="s">
        <v>10556</v>
      </c>
      <c r="B227" s="16" t="s">
        <v>10556</v>
      </c>
      <c r="C227" s="16" t="s">
        <v>10557</v>
      </c>
      <c r="D227" s="7" t="s">
        <v>1921</v>
      </c>
      <c r="E227" s="4" t="s">
        <v>150</v>
      </c>
      <c r="F227" s="4">
        <v>301744</v>
      </c>
      <c r="G227" s="4" t="s">
        <v>2271</v>
      </c>
      <c r="H227" s="53">
        <v>301744</v>
      </c>
      <c r="I227" s="4" t="s">
        <v>2271</v>
      </c>
      <c r="J227" s="7">
        <v>22</v>
      </c>
      <c r="K227" s="4" t="s">
        <v>108</v>
      </c>
      <c r="L227" s="4">
        <v>7</v>
      </c>
      <c r="M227" s="4" t="s">
        <v>1554</v>
      </c>
      <c r="N227" s="4">
        <v>5</v>
      </c>
      <c r="O227" s="4" t="s">
        <v>2272</v>
      </c>
      <c r="P227" s="26" t="s">
        <v>9758</v>
      </c>
      <c r="Q227" s="8" t="s">
        <v>10474</v>
      </c>
      <c r="R227" s="9" t="s">
        <v>10474</v>
      </c>
      <c r="S227" s="17"/>
      <c r="T227" s="17" t="s">
        <v>10474</v>
      </c>
      <c r="U227" s="9"/>
      <c r="V227" s="18"/>
      <c r="W227" s="18">
        <f>IFERROR(VLOOKUP(H227,'IT PEI'!$X$2:$X$5647,1,0),"...")</f>
        <v>301744</v>
      </c>
      <c r="X227" s="19" t="str">
        <f>_xlfn.XLOOKUP(H227,'IT PEI'!X$2:X$5647,'IT PEI'!E$2:E$5647,"...",2,-1)</f>
        <v>2026-2030</v>
      </c>
      <c r="Y227" s="19" t="str">
        <f>_xlfn.XLOOKUP(H227,'IT PEI'!X$2:X$5647,'IT PEI'!G$2:G$5647,"...",2,-1)</f>
        <v>FORMULADO</v>
      </c>
      <c r="Z227" s="19" t="str">
        <f>_xlfn.XLOOKUP(H227,'IT PEI'!X$2:X$5647,'IT PEI'!F$2:F$5647,"...",2,-1)</f>
        <v>SI</v>
      </c>
      <c r="AA227" s="19" t="str">
        <f>_xlfn.XLOOKUP(H227,'IT PEI'!X$2:X$5647,'IT PEI'!H$2:H$5647,"...",2,-1)</f>
        <v>EMITIDO</v>
      </c>
      <c r="AB227" s="19" t="str">
        <f>_xlfn.XLOOKUP(H227,'IT PEI'!X$2:X$5647,'IT PEI'!O$2:O$5647,"...",2,-1)</f>
        <v>2026-0002385</v>
      </c>
      <c r="AC227" s="20">
        <f>_xlfn.XLOOKUP(H227,'IT PEI'!X$2:X$5647,'IT PEI'!P$2:P$5647,"...",2,-1)</f>
        <v>46177</v>
      </c>
      <c r="AD227" s="19" t="str">
        <f>_xlfn.XLOOKUP(H227,'IT PEI'!X$2:X$5647,'IT PEI'!Q$2:Q$5647,"...",2,-1)</f>
        <v>000381-2026-CEPLAN-DNCPPEI</v>
      </c>
      <c r="AE227" s="19" t="str">
        <f t="shared" si="18"/>
        <v>SI</v>
      </c>
      <c r="AF227" s="18">
        <f t="shared" si="20"/>
        <v>1</v>
      </c>
      <c r="AG227" s="18">
        <f t="shared" si="19"/>
        <v>0</v>
      </c>
      <c r="AH227" s="18">
        <f t="shared" si="21"/>
        <v>0</v>
      </c>
      <c r="AI227" s="19" t="s">
        <v>10475</v>
      </c>
      <c r="AJ227" s="13" t="s">
        <v>10563</v>
      </c>
      <c r="AK227" s="19" t="s">
        <v>10564</v>
      </c>
      <c r="AL227" s="19" t="str">
        <f>IFERROR(VLOOKUP(tbl_ues[[#This Row],[Id_UE]],'[1]Directorio v.02'!$H$3:$U$3089,11,FALSE),"")</f>
        <v>Lito Apagueño Concha</v>
      </c>
      <c r="AM227" s="19" t="str">
        <f>IFERROR(VLOOKUP(tbl_ues[[#This Row],[Id_UE]],'[1]Directorio v.02'!$H$3:$U$3089,12,FALSE),"")</f>
        <v>Jefe de Planeamiento</v>
      </c>
      <c r="AN227" s="52">
        <f>IFERROR(VLOOKUP(tbl_ues[[#This Row],[Id_UE]],'[1]Directorio v.02'!$H$3:$U$3089,13,FALSE),"")</f>
        <v>999450553</v>
      </c>
      <c r="AO227" s="19" t="str">
        <f>IFERROR(VLOOKUP(tbl_ues[[#This Row],[Id_UE]],'[1]Directorio v.02'!$H$3:$U$3089,14,FALSE),"")</f>
        <v>cpclitoapagueno3012@gmail.com</v>
      </c>
      <c r="AP227" s="21" t="e">
        <f>VLOOKUP(H227,#REF!,7,0)</f>
        <v>#REF!</v>
      </c>
      <c r="AQ227" s="9" t="e">
        <f>VLOOKUP(H227,#REF!,9,0)</f>
        <v>#REF!</v>
      </c>
      <c r="AR227" s="9" t="e">
        <f>VLOOKUP(H227,#REF!,15,0)</f>
        <v>#REF!</v>
      </c>
      <c r="AS227" s="9" t="e">
        <f>VLOOKUP(H227,#REF!,16,0)</f>
        <v>#REF!</v>
      </c>
      <c r="AT227" s="9" t="e">
        <f>VLOOKUP(H227,#REF!,17,0)</f>
        <v>#REF!</v>
      </c>
      <c r="AU227" s="9" t="e">
        <f>VLOOKUP(H227,#REF!,18,0)</f>
        <v>#REF!</v>
      </c>
      <c r="AV227" s="9" t="e">
        <f>VLOOKUP(H227,#REF!,19,0)</f>
        <v>#REF!</v>
      </c>
      <c r="AW227" s="9" t="e">
        <f>VLOOKUP(H227,#REF!,20,0)</f>
        <v>#REF!</v>
      </c>
      <c r="AX227" s="9" t="e">
        <f>VLOOKUP(H227,#REF!,22,0)</f>
        <v>#REF!</v>
      </c>
      <c r="AY227" s="9" t="e">
        <f>VLOOKUP(H227,#REF!,23,0)</f>
        <v>#REF!</v>
      </c>
      <c r="AZ227" s="9" t="e">
        <f>VLOOKUP(H227,#REF!,24,0)</f>
        <v>#REF!</v>
      </c>
      <c r="BA227" s="9" t="e">
        <f>VLOOKUP(H227,#REF!,25,0)</f>
        <v>#REF!</v>
      </c>
      <c r="BB227" s="9" t="e">
        <f>VLOOKUP(H227,#REF!,26,0)</f>
        <v>#REF!</v>
      </c>
      <c r="BC227" s="9" t="e">
        <f>VLOOKUP(H227,#REF!,27,0)</f>
        <v>#REF!</v>
      </c>
      <c r="BD227" s="9" t="e">
        <f>VLOOKUP(H227,#REF!,29,0)</f>
        <v>#REF!</v>
      </c>
      <c r="BE227" s="9" t="e">
        <f>VLOOKUP(H227,#REF!,30,0)</f>
        <v>#REF!</v>
      </c>
      <c r="BF227" s="9" t="e">
        <f>VLOOKUP(H227,#REF!,31,0)</f>
        <v>#REF!</v>
      </c>
      <c r="BG227" s="9" t="e">
        <f>VLOOKUP(H227,#REF!,32,0)</f>
        <v>#REF!</v>
      </c>
      <c r="BH227" s="9" t="e">
        <f>VLOOKUP(H227,#REF!,33,0)</f>
        <v>#REF!</v>
      </c>
      <c r="BI227" s="9" t="e">
        <f>VLOOKUP(H227,#REF!,34,0)</f>
        <v>#REF!</v>
      </c>
      <c r="BJ227" s="9" t="e">
        <f>VLOOKUP(H227,#REF!,36,0)</f>
        <v>#REF!</v>
      </c>
      <c r="BK227" s="9" t="e">
        <f>VLOOKUP(H227,#REF!,37,0)</f>
        <v>#REF!</v>
      </c>
      <c r="BL227" s="22" t="e">
        <f>VLOOKUP(H227,#REF!,44,0)</f>
        <v>#REF!</v>
      </c>
      <c r="BM227" s="22" t="e">
        <f>VLOOKUP(H227,#REF!,45,0)</f>
        <v>#REF!</v>
      </c>
      <c r="BN227" s="22" t="e">
        <f>VLOOKUP(H227,#REF!,46,0)</f>
        <v>#REF!</v>
      </c>
      <c r="BO227" s="22" t="e">
        <f>VLOOKUP(H227,#REF!,47,0)</f>
        <v>#REF!</v>
      </c>
      <c r="BP227" s="22" t="e">
        <f>VLOOKUP(H227,#REF!,48,0)</f>
        <v>#REF!</v>
      </c>
      <c r="BQ227" s="9"/>
      <c r="BR227" s="9"/>
      <c r="BS227" s="9"/>
    </row>
    <row r="228" spans="1:71" ht="14.5" x14ac:dyDescent="0.35">
      <c r="A228" s="16" t="s">
        <v>10556</v>
      </c>
      <c r="B228" s="16" t="s">
        <v>10556</v>
      </c>
      <c r="C228" s="16" t="s">
        <v>10557</v>
      </c>
      <c r="D228" s="7" t="s">
        <v>1921</v>
      </c>
      <c r="E228" s="4" t="s">
        <v>150</v>
      </c>
      <c r="F228" s="4">
        <v>301743</v>
      </c>
      <c r="G228" s="4" t="s">
        <v>9938</v>
      </c>
      <c r="H228" s="53">
        <v>301743</v>
      </c>
      <c r="I228" s="4" t="s">
        <v>9938</v>
      </c>
      <c r="J228" s="7">
        <v>22</v>
      </c>
      <c r="K228" s="4" t="s">
        <v>108</v>
      </c>
      <c r="L228" s="4">
        <v>7</v>
      </c>
      <c r="M228" s="4" t="s">
        <v>1554</v>
      </c>
      <c r="N228" s="4">
        <v>4</v>
      </c>
      <c r="O228" s="4" t="s">
        <v>9939</v>
      </c>
      <c r="P228" s="26" t="s">
        <v>9758</v>
      </c>
      <c r="Q228" s="8" t="s">
        <v>10474</v>
      </c>
      <c r="R228" s="9" t="s">
        <v>10474</v>
      </c>
      <c r="S228" s="17"/>
      <c r="T228" s="17" t="s">
        <v>10474</v>
      </c>
      <c r="U228" s="9"/>
      <c r="V228" s="18"/>
      <c r="W228" s="18">
        <f>IFERROR(VLOOKUP(H228,'IT PEI'!$X$2:$X$5647,1,0),"...")</f>
        <v>301743</v>
      </c>
      <c r="X228" s="19" t="str">
        <f>_xlfn.XLOOKUP(H228,'IT PEI'!X$2:X$5647,'IT PEI'!E$2:E$5647,"...",2,-1)</f>
        <v>2026-2030</v>
      </c>
      <c r="Y228" s="19" t="str">
        <f>_xlfn.XLOOKUP(H228,'IT PEI'!X$2:X$5647,'IT PEI'!G$2:G$5647,"...",2,-1)</f>
        <v>FORMULADO</v>
      </c>
      <c r="Z228" s="19" t="str">
        <f>_xlfn.XLOOKUP(H228,'IT PEI'!X$2:X$5647,'IT PEI'!F$2:F$5647,"...",2,-1)</f>
        <v>SI</v>
      </c>
      <c r="AA228" s="19" t="str">
        <f>_xlfn.XLOOKUP(H228,'IT PEI'!X$2:X$5647,'IT PEI'!H$2:H$5647,"...",2,-1)</f>
        <v>EMITIDO</v>
      </c>
      <c r="AB228" s="19" t="str">
        <f>_xlfn.XLOOKUP(H228,'IT PEI'!X$2:X$5647,'IT PEI'!O$2:O$5647,"...",2,-1)</f>
        <v>2026-0000976</v>
      </c>
      <c r="AC228" s="20">
        <f>_xlfn.XLOOKUP(H228,'IT PEI'!X$2:X$5647,'IT PEI'!P$2:P$5647,"...",2,-1)</f>
        <v>46083</v>
      </c>
      <c r="AD228" s="19" t="str">
        <f>_xlfn.XLOOKUP(H228,'IT PEI'!X$2:X$5647,'IT PEI'!Q$2:Q$5647,"...",2,-1)</f>
        <v>000160-2026-CEPLAN-DNCPPEI</v>
      </c>
      <c r="AE228" s="19" t="str">
        <f t="shared" si="18"/>
        <v>SI</v>
      </c>
      <c r="AF228" s="18">
        <f t="shared" si="20"/>
        <v>1</v>
      </c>
      <c r="AG228" s="18">
        <f t="shared" si="19"/>
        <v>0</v>
      </c>
      <c r="AH228" s="18">
        <f t="shared" si="21"/>
        <v>0</v>
      </c>
      <c r="AI228" s="19" t="s">
        <v>10475</v>
      </c>
      <c r="AJ228" s="13" t="s">
        <v>10563</v>
      </c>
      <c r="AK228" s="19" t="s">
        <v>10564</v>
      </c>
      <c r="AL228" s="19" t="str">
        <f>IFERROR(VLOOKUP(tbl_ues[[#This Row],[Id_UE]],'[1]Directorio v.02'!$H$3:$U$3089,11,FALSE),"")</f>
        <v>Segundo Abner Mora Vargas</v>
      </c>
      <c r="AM228" s="19">
        <f>IFERROR(VLOOKUP(tbl_ues[[#This Row],[Id_UE]],'[1]Directorio v.02'!$H$3:$U$3089,12,FALSE),"")</f>
        <v>0</v>
      </c>
      <c r="AN228" s="52">
        <f>IFERROR(VLOOKUP(tbl_ues[[#This Row],[Id_UE]],'[1]Directorio v.02'!$H$3:$U$3089,13,FALSE),"")</f>
        <v>937432190</v>
      </c>
      <c r="AO228" s="19" t="str">
        <f>IFERROR(VLOOKUP(tbl_ues[[#This Row],[Id_UE]],'[1]Directorio v.02'!$H$3:$U$3089,14,FALSE),"")</f>
        <v>smoritav@hotmail.com</v>
      </c>
      <c r="AP228" s="21" t="e">
        <f>VLOOKUP(H228,#REF!,7,0)</f>
        <v>#REF!</v>
      </c>
      <c r="AQ228" s="9" t="e">
        <f>VLOOKUP(H228,#REF!,9,0)</f>
        <v>#REF!</v>
      </c>
      <c r="AR228" s="9" t="e">
        <f>VLOOKUP(H228,#REF!,15,0)</f>
        <v>#REF!</v>
      </c>
      <c r="AS228" s="9" t="e">
        <f>VLOOKUP(H228,#REF!,16,0)</f>
        <v>#REF!</v>
      </c>
      <c r="AT228" s="9" t="e">
        <f>VLOOKUP(H228,#REF!,17,0)</f>
        <v>#REF!</v>
      </c>
      <c r="AU228" s="9" t="e">
        <f>VLOOKUP(H228,#REF!,18,0)</f>
        <v>#REF!</v>
      </c>
      <c r="AV228" s="9" t="e">
        <f>VLOOKUP(H228,#REF!,19,0)</f>
        <v>#REF!</v>
      </c>
      <c r="AW228" s="9" t="e">
        <f>VLOOKUP(H228,#REF!,20,0)</f>
        <v>#REF!</v>
      </c>
      <c r="AX228" s="9" t="e">
        <f>VLOOKUP(H228,#REF!,22,0)</f>
        <v>#REF!</v>
      </c>
      <c r="AY228" s="9" t="e">
        <f>VLOOKUP(H228,#REF!,23,0)</f>
        <v>#REF!</v>
      </c>
      <c r="AZ228" s="9" t="e">
        <f>VLOOKUP(H228,#REF!,24,0)</f>
        <v>#REF!</v>
      </c>
      <c r="BA228" s="9" t="e">
        <f>VLOOKUP(H228,#REF!,25,0)</f>
        <v>#REF!</v>
      </c>
      <c r="BB228" s="9" t="e">
        <f>VLOOKUP(H228,#REF!,26,0)</f>
        <v>#REF!</v>
      </c>
      <c r="BC228" s="9" t="e">
        <f>VLOOKUP(H228,#REF!,27,0)</f>
        <v>#REF!</v>
      </c>
      <c r="BD228" s="9" t="e">
        <f>VLOOKUP(H228,#REF!,29,0)</f>
        <v>#REF!</v>
      </c>
      <c r="BE228" s="9" t="e">
        <f>VLOOKUP(H228,#REF!,30,0)</f>
        <v>#REF!</v>
      </c>
      <c r="BF228" s="9" t="e">
        <f>VLOOKUP(H228,#REF!,31,0)</f>
        <v>#REF!</v>
      </c>
      <c r="BG228" s="9" t="e">
        <f>VLOOKUP(H228,#REF!,32,0)</f>
        <v>#REF!</v>
      </c>
      <c r="BH228" s="9" t="e">
        <f>VLOOKUP(H228,#REF!,33,0)</f>
        <v>#REF!</v>
      </c>
      <c r="BI228" s="9" t="e">
        <f>VLOOKUP(H228,#REF!,34,0)</f>
        <v>#REF!</v>
      </c>
      <c r="BJ228" s="9" t="e">
        <f>VLOOKUP(H228,#REF!,36,0)</f>
        <v>#REF!</v>
      </c>
      <c r="BK228" s="9" t="e">
        <f>VLOOKUP(H228,#REF!,37,0)</f>
        <v>#REF!</v>
      </c>
      <c r="BL228" s="22" t="e">
        <f>VLOOKUP(H228,#REF!,44,0)</f>
        <v>#REF!</v>
      </c>
      <c r="BM228" s="22" t="e">
        <f>VLOOKUP(H228,#REF!,45,0)</f>
        <v>#REF!</v>
      </c>
      <c r="BN228" s="22" t="e">
        <f>VLOOKUP(H228,#REF!,46,0)</f>
        <v>#REF!</v>
      </c>
      <c r="BO228" s="22" t="e">
        <f>VLOOKUP(H228,#REF!,47,0)</f>
        <v>#REF!</v>
      </c>
      <c r="BP228" s="22" t="e">
        <f>VLOOKUP(H228,#REF!,48,0)</f>
        <v>#REF!</v>
      </c>
      <c r="BQ228" s="9"/>
      <c r="BR228" s="9"/>
      <c r="BS228" s="9"/>
    </row>
    <row r="229" spans="1:71" ht="14.5" x14ac:dyDescent="0.35">
      <c r="A229" s="16" t="s">
        <v>10556</v>
      </c>
      <c r="B229" s="16" t="s">
        <v>10556</v>
      </c>
      <c r="C229" s="16" t="s">
        <v>10557</v>
      </c>
      <c r="D229" s="7" t="s">
        <v>1921</v>
      </c>
      <c r="E229" s="4" t="s">
        <v>150</v>
      </c>
      <c r="F229" s="4">
        <v>301742</v>
      </c>
      <c r="G229" s="4" t="s">
        <v>7839</v>
      </c>
      <c r="H229" s="53">
        <v>301742</v>
      </c>
      <c r="I229" s="4" t="s">
        <v>7839</v>
      </c>
      <c r="J229" s="7">
        <v>22</v>
      </c>
      <c r="K229" s="4" t="s">
        <v>108</v>
      </c>
      <c r="L229" s="4">
        <v>7</v>
      </c>
      <c r="M229" s="4" t="s">
        <v>1554</v>
      </c>
      <c r="N229" s="4">
        <v>3</v>
      </c>
      <c r="O229" s="4" t="s">
        <v>7840</v>
      </c>
      <c r="P229" s="26" t="s">
        <v>9758</v>
      </c>
      <c r="Q229" s="8" t="s">
        <v>10474</v>
      </c>
      <c r="R229" s="9" t="s">
        <v>10474</v>
      </c>
      <c r="S229" s="17"/>
      <c r="T229" s="17" t="s">
        <v>10474</v>
      </c>
      <c r="U229" s="9"/>
      <c r="V229" s="18"/>
      <c r="W229" s="18">
        <f>IFERROR(VLOOKUP(H229,'IT PEI'!$X$2:$X$5647,1,0),"...")</f>
        <v>301742</v>
      </c>
      <c r="X229" s="19" t="str">
        <f>_xlfn.XLOOKUP(H229,'IT PEI'!X$2:X$5647,'IT PEI'!E$2:E$5647,"...",2,-1)</f>
        <v>2026-2030</v>
      </c>
      <c r="Y229" s="19" t="str">
        <f>_xlfn.XLOOKUP(H229,'IT PEI'!X$2:X$5647,'IT PEI'!G$2:G$5647,"...",2,-1)</f>
        <v>FORMULADO</v>
      </c>
      <c r="Z229" s="19" t="str">
        <f>_xlfn.XLOOKUP(H229,'IT PEI'!X$2:X$5647,'IT PEI'!F$2:F$5647,"...",2,-1)</f>
        <v>SI</v>
      </c>
      <c r="AA229" s="19" t="str">
        <f>_xlfn.XLOOKUP(H229,'IT PEI'!X$2:X$5647,'IT PEI'!H$2:H$5647,"...",2,-1)</f>
        <v>EMITIDO</v>
      </c>
      <c r="AB229" s="19" t="str">
        <f>_xlfn.XLOOKUP(H229,'IT PEI'!X$2:X$5647,'IT PEI'!O$2:O$5647,"...",2,-1)</f>
        <v>2025-0005842</v>
      </c>
      <c r="AC229" s="20">
        <f>_xlfn.XLOOKUP(H229,'IT PEI'!X$2:X$5647,'IT PEI'!P$2:P$5647,"...",2,-1)</f>
        <v>46022</v>
      </c>
      <c r="AD229" s="19" t="str">
        <f>_xlfn.XLOOKUP(H229,'IT PEI'!X$2:X$5647,'IT PEI'!Q$2:Q$5647,"...",2,-1)</f>
        <v>000812-2025-CEPLAN-DNCPPEI</v>
      </c>
      <c r="AE229" s="19" t="str">
        <f t="shared" si="18"/>
        <v>SI</v>
      </c>
      <c r="AF229" s="18">
        <f t="shared" si="20"/>
        <v>1</v>
      </c>
      <c r="AG229" s="18">
        <f t="shared" si="19"/>
        <v>0</v>
      </c>
      <c r="AH229" s="18">
        <f t="shared" si="21"/>
        <v>0</v>
      </c>
      <c r="AI229" s="19" t="s">
        <v>10475</v>
      </c>
      <c r="AJ229" s="13" t="s">
        <v>10563</v>
      </c>
      <c r="AK229" s="19" t="s">
        <v>10564</v>
      </c>
      <c r="AL229" s="19" t="str">
        <f>IFERROR(VLOOKUP(tbl_ues[[#This Row],[Id_UE]],'[1]Directorio v.02'!$H$3:$U$3089,11,FALSE),"")</f>
        <v>CRISTOBAL LOZANO ARMAS</v>
      </c>
      <c r="AM229" s="19" t="str">
        <f>IFERROR(VLOOKUP(tbl_ues[[#This Row],[Id_UE]],'[1]Directorio v.02'!$H$3:$U$3089,12,FALSE),"")</f>
        <v>Responsable de planeamiento y presupuesto</v>
      </c>
      <c r="AN229" s="52">
        <f>IFERROR(VLOOKUP(tbl_ues[[#This Row],[Id_UE]],'[1]Directorio v.02'!$H$3:$U$3089,13,FALSE),"")</f>
        <v>930914940</v>
      </c>
      <c r="AO229" s="19" t="str">
        <f>IFERROR(VLOOKUP(tbl_ues[[#This Row],[Id_UE]],'[1]Directorio v.02'!$H$3:$U$3089,14,FALSE),"")</f>
        <v>cris_0794@hotmail.com</v>
      </c>
      <c r="AP229" s="21" t="e">
        <f>VLOOKUP(H229,#REF!,7,0)</f>
        <v>#REF!</v>
      </c>
      <c r="AQ229" s="9" t="e">
        <f>VLOOKUP(H229,#REF!,9,0)</f>
        <v>#REF!</v>
      </c>
      <c r="AR229" s="9" t="e">
        <f>VLOOKUP(H229,#REF!,15,0)</f>
        <v>#REF!</v>
      </c>
      <c r="AS229" s="9" t="e">
        <f>VLOOKUP(H229,#REF!,16,0)</f>
        <v>#REF!</v>
      </c>
      <c r="AT229" s="9" t="e">
        <f>VLOOKUP(H229,#REF!,17,0)</f>
        <v>#REF!</v>
      </c>
      <c r="AU229" s="9" t="e">
        <f>VLOOKUP(H229,#REF!,18,0)</f>
        <v>#REF!</v>
      </c>
      <c r="AV229" s="9" t="e">
        <f>VLOOKUP(H229,#REF!,19,0)</f>
        <v>#REF!</v>
      </c>
      <c r="AW229" s="9" t="e">
        <f>VLOOKUP(H229,#REF!,20,0)</f>
        <v>#REF!</v>
      </c>
      <c r="AX229" s="9" t="e">
        <f>VLOOKUP(H229,#REF!,22,0)</f>
        <v>#REF!</v>
      </c>
      <c r="AY229" s="9" t="e">
        <f>VLOOKUP(H229,#REF!,23,0)</f>
        <v>#REF!</v>
      </c>
      <c r="AZ229" s="9" t="e">
        <f>VLOOKUP(H229,#REF!,24,0)</f>
        <v>#REF!</v>
      </c>
      <c r="BA229" s="9" t="e">
        <f>VLOOKUP(H229,#REF!,25,0)</f>
        <v>#REF!</v>
      </c>
      <c r="BB229" s="9" t="e">
        <f>VLOOKUP(H229,#REF!,26,0)</f>
        <v>#REF!</v>
      </c>
      <c r="BC229" s="9" t="e">
        <f>VLOOKUP(H229,#REF!,27,0)</f>
        <v>#REF!</v>
      </c>
      <c r="BD229" s="9" t="e">
        <f>VLOOKUP(H229,#REF!,29,0)</f>
        <v>#REF!</v>
      </c>
      <c r="BE229" s="9" t="e">
        <f>VLOOKUP(H229,#REF!,30,0)</f>
        <v>#REF!</v>
      </c>
      <c r="BF229" s="9" t="e">
        <f>VLOOKUP(H229,#REF!,31,0)</f>
        <v>#REF!</v>
      </c>
      <c r="BG229" s="9" t="e">
        <f>VLOOKUP(H229,#REF!,32,0)</f>
        <v>#REF!</v>
      </c>
      <c r="BH229" s="9" t="e">
        <f>VLOOKUP(H229,#REF!,33,0)</f>
        <v>#REF!</v>
      </c>
      <c r="BI229" s="9" t="e">
        <f>VLOOKUP(H229,#REF!,34,0)</f>
        <v>#REF!</v>
      </c>
      <c r="BJ229" s="9" t="e">
        <f>VLOOKUP(H229,#REF!,36,0)</f>
        <v>#REF!</v>
      </c>
      <c r="BK229" s="9" t="e">
        <f>VLOOKUP(H229,#REF!,37,0)</f>
        <v>#REF!</v>
      </c>
      <c r="BL229" s="22" t="e">
        <f>VLOOKUP(H229,#REF!,44,0)</f>
        <v>#REF!</v>
      </c>
      <c r="BM229" s="22" t="e">
        <f>VLOOKUP(H229,#REF!,45,0)</f>
        <v>#REF!</v>
      </c>
      <c r="BN229" s="22" t="e">
        <f>VLOOKUP(H229,#REF!,46,0)</f>
        <v>#REF!</v>
      </c>
      <c r="BO229" s="22" t="e">
        <f>VLOOKUP(H229,#REF!,47,0)</f>
        <v>#REF!</v>
      </c>
      <c r="BP229" s="22" t="e">
        <f>VLOOKUP(H229,#REF!,48,0)</f>
        <v>#REF!</v>
      </c>
      <c r="BQ229" s="9"/>
      <c r="BR229" s="9"/>
      <c r="BS229" s="9"/>
    </row>
    <row r="230" spans="1:71" ht="14.5" x14ac:dyDescent="0.35">
      <c r="A230" s="16" t="s">
        <v>10556</v>
      </c>
      <c r="B230" s="16" t="s">
        <v>10556</v>
      </c>
      <c r="C230" s="16" t="s">
        <v>10557</v>
      </c>
      <c r="D230" s="7" t="s">
        <v>1921</v>
      </c>
      <c r="E230" s="4" t="s">
        <v>150</v>
      </c>
      <c r="F230" s="4">
        <v>301741</v>
      </c>
      <c r="G230" s="4" t="s">
        <v>7569</v>
      </c>
      <c r="H230" s="53">
        <v>301741</v>
      </c>
      <c r="I230" s="4" t="s">
        <v>7569</v>
      </c>
      <c r="J230" s="7">
        <v>22</v>
      </c>
      <c r="K230" s="4" t="s">
        <v>108</v>
      </c>
      <c r="L230" s="4">
        <v>7</v>
      </c>
      <c r="M230" s="4" t="s">
        <v>1554</v>
      </c>
      <c r="N230" s="4">
        <v>2</v>
      </c>
      <c r="O230" s="4" t="s">
        <v>7570</v>
      </c>
      <c r="P230" s="26" t="s">
        <v>9757</v>
      </c>
      <c r="Q230" s="8" t="s">
        <v>10474</v>
      </c>
      <c r="R230" s="9" t="s">
        <v>10474</v>
      </c>
      <c r="S230" s="17"/>
      <c r="T230" s="17" t="s">
        <v>10474</v>
      </c>
      <c r="U230" s="9"/>
      <c r="V230" s="18"/>
      <c r="W230" s="18">
        <f>IFERROR(VLOOKUP(H230,'IT PEI'!$X$2:$X$5647,1,0),"...")</f>
        <v>301741</v>
      </c>
      <c r="X230" s="19" t="str">
        <f>_xlfn.XLOOKUP(H230,'IT PEI'!X$2:X$5647,'IT PEI'!E$2:E$5647,"...",2,-1)</f>
        <v>2026-2030</v>
      </c>
      <c r="Y230" s="19" t="str">
        <f>_xlfn.XLOOKUP(H230,'IT PEI'!X$2:X$5647,'IT PEI'!G$2:G$5647,"...",2,-1)</f>
        <v>FORMULADO</v>
      </c>
      <c r="Z230" s="19" t="str">
        <f>_xlfn.XLOOKUP(H230,'IT PEI'!X$2:X$5647,'IT PEI'!F$2:F$5647,"...",2,-1)</f>
        <v>SI</v>
      </c>
      <c r="AA230" s="19" t="str">
        <f>_xlfn.XLOOKUP(H230,'IT PEI'!X$2:X$5647,'IT PEI'!H$2:H$5647,"...",2,-1)</f>
        <v>EMITIDO</v>
      </c>
      <c r="AB230" s="19" t="str">
        <f>_xlfn.XLOOKUP(H230,'IT PEI'!X$2:X$5647,'IT PEI'!O$2:O$5647,"...",2,-1)</f>
        <v>2025-0005547</v>
      </c>
      <c r="AC230" s="20">
        <f>_xlfn.XLOOKUP(H230,'IT PEI'!X$2:X$5647,'IT PEI'!P$2:P$5647,"...",2,-1)</f>
        <v>46010</v>
      </c>
      <c r="AD230" s="19" t="str">
        <f>_xlfn.XLOOKUP(H230,'IT PEI'!X$2:X$5647,'IT PEI'!Q$2:Q$5647,"...",2,-1)</f>
        <v>000731-2025-DNCPPEI</v>
      </c>
      <c r="AE230" s="19" t="str">
        <f t="shared" si="18"/>
        <v>SI</v>
      </c>
      <c r="AF230" s="18">
        <f t="shared" si="20"/>
        <v>1</v>
      </c>
      <c r="AG230" s="18">
        <f t="shared" si="19"/>
        <v>0</v>
      </c>
      <c r="AH230" s="18">
        <f t="shared" si="21"/>
        <v>0</v>
      </c>
      <c r="AI230" s="19" t="s">
        <v>10475</v>
      </c>
      <c r="AJ230" s="13" t="s">
        <v>10563</v>
      </c>
      <c r="AK230" s="19" t="s">
        <v>10564</v>
      </c>
      <c r="AL230" s="19" t="str">
        <f>IFERROR(VLOOKUP(tbl_ues[[#This Row],[Id_UE]],'[1]Directorio v.02'!$H$3:$U$3089,11,FALSE),"")</f>
        <v>Jessica Jimenez Villacorta</v>
      </c>
      <c r="AM230" s="19">
        <f>IFERROR(VLOOKUP(tbl_ues[[#This Row],[Id_UE]],'[1]Directorio v.02'!$H$3:$U$3089,12,FALSE),"")</f>
        <v>0</v>
      </c>
      <c r="AN230" s="52">
        <f>IFERROR(VLOOKUP(tbl_ues[[#This Row],[Id_UE]],'[1]Directorio v.02'!$H$3:$U$3089,13,FALSE),"")</f>
        <v>934152645</v>
      </c>
      <c r="AO230" s="19" t="str">
        <f>IFERROR(VLOOKUP(tbl_ues[[#This Row],[Id_UE]],'[1]Directorio v.02'!$H$3:$U$3089,14,FALSE),"")</f>
        <v>jjimenez.mba2021@gmail.com</v>
      </c>
      <c r="AP230" s="21" t="e">
        <f>VLOOKUP(H230,#REF!,7,0)</f>
        <v>#REF!</v>
      </c>
      <c r="AQ230" s="9" t="e">
        <f>VLOOKUP(H230,#REF!,9,0)</f>
        <v>#REF!</v>
      </c>
      <c r="AR230" s="9" t="e">
        <f>VLOOKUP(H230,#REF!,15,0)</f>
        <v>#REF!</v>
      </c>
      <c r="AS230" s="9" t="e">
        <f>VLOOKUP(H230,#REF!,16,0)</f>
        <v>#REF!</v>
      </c>
      <c r="AT230" s="9" t="e">
        <f>VLOOKUP(H230,#REF!,17,0)</f>
        <v>#REF!</v>
      </c>
      <c r="AU230" s="9" t="e">
        <f>VLOOKUP(H230,#REF!,18,0)</f>
        <v>#REF!</v>
      </c>
      <c r="AV230" s="9" t="e">
        <f>VLOOKUP(H230,#REF!,19,0)</f>
        <v>#REF!</v>
      </c>
      <c r="AW230" s="9" t="e">
        <f>VLOOKUP(H230,#REF!,20,0)</f>
        <v>#REF!</v>
      </c>
      <c r="AX230" s="9" t="e">
        <f>VLOOKUP(H230,#REF!,22,0)</f>
        <v>#REF!</v>
      </c>
      <c r="AY230" s="9" t="e">
        <f>VLOOKUP(H230,#REF!,23,0)</f>
        <v>#REF!</v>
      </c>
      <c r="AZ230" s="9" t="e">
        <f>VLOOKUP(H230,#REF!,24,0)</f>
        <v>#REF!</v>
      </c>
      <c r="BA230" s="9" t="e">
        <f>VLOOKUP(H230,#REF!,25,0)</f>
        <v>#REF!</v>
      </c>
      <c r="BB230" s="9" t="e">
        <f>VLOOKUP(H230,#REF!,26,0)</f>
        <v>#REF!</v>
      </c>
      <c r="BC230" s="9" t="e">
        <f>VLOOKUP(H230,#REF!,27,0)</f>
        <v>#REF!</v>
      </c>
      <c r="BD230" s="9" t="e">
        <f>VLOOKUP(H230,#REF!,29,0)</f>
        <v>#REF!</v>
      </c>
      <c r="BE230" s="9" t="e">
        <f>VLOOKUP(H230,#REF!,30,0)</f>
        <v>#REF!</v>
      </c>
      <c r="BF230" s="9" t="e">
        <f>VLOOKUP(H230,#REF!,31,0)</f>
        <v>#REF!</v>
      </c>
      <c r="BG230" s="9" t="e">
        <f>VLOOKUP(H230,#REF!,32,0)</f>
        <v>#REF!</v>
      </c>
      <c r="BH230" s="9" t="e">
        <f>VLOOKUP(H230,#REF!,33,0)</f>
        <v>#REF!</v>
      </c>
      <c r="BI230" s="9" t="e">
        <f>VLOOKUP(H230,#REF!,34,0)</f>
        <v>#REF!</v>
      </c>
      <c r="BJ230" s="9" t="e">
        <f>VLOOKUP(H230,#REF!,36,0)</f>
        <v>#REF!</v>
      </c>
      <c r="BK230" s="9" t="e">
        <f>VLOOKUP(H230,#REF!,37,0)</f>
        <v>#REF!</v>
      </c>
      <c r="BL230" s="22" t="e">
        <f>VLOOKUP(H230,#REF!,44,0)</f>
        <v>#REF!</v>
      </c>
      <c r="BM230" s="22" t="e">
        <f>VLOOKUP(H230,#REF!,45,0)</f>
        <v>#REF!</v>
      </c>
      <c r="BN230" s="22" t="e">
        <f>VLOOKUP(H230,#REF!,46,0)</f>
        <v>#REF!</v>
      </c>
      <c r="BO230" s="22" t="e">
        <f>VLOOKUP(H230,#REF!,47,0)</f>
        <v>#REF!</v>
      </c>
      <c r="BP230" s="22" t="e">
        <f>VLOOKUP(H230,#REF!,48,0)</f>
        <v>#REF!</v>
      </c>
      <c r="BQ230" s="9"/>
      <c r="BR230" s="9"/>
      <c r="BS230" s="9"/>
    </row>
    <row r="231" spans="1:71" ht="14.5" x14ac:dyDescent="0.35">
      <c r="A231" s="16" t="s">
        <v>10581</v>
      </c>
      <c r="B231" s="16" t="s">
        <v>10581</v>
      </c>
      <c r="C231" s="16" t="s">
        <v>10557</v>
      </c>
      <c r="D231" s="7" t="s">
        <v>1921</v>
      </c>
      <c r="E231" s="4" t="s">
        <v>150</v>
      </c>
      <c r="F231" s="4">
        <v>301740</v>
      </c>
      <c r="G231" s="4" t="s">
        <v>4897</v>
      </c>
      <c r="H231" s="53">
        <v>301740</v>
      </c>
      <c r="I231" s="4" t="s">
        <v>4897</v>
      </c>
      <c r="J231" s="7">
        <v>22</v>
      </c>
      <c r="K231" s="4" t="s">
        <v>108</v>
      </c>
      <c r="L231" s="4">
        <v>7</v>
      </c>
      <c r="M231" s="4" t="s">
        <v>1554</v>
      </c>
      <c r="N231" s="4">
        <v>1</v>
      </c>
      <c r="O231" s="4" t="s">
        <v>1554</v>
      </c>
      <c r="P231" s="26" t="s">
        <v>10196</v>
      </c>
      <c r="Q231" s="8" t="s">
        <v>10474</v>
      </c>
      <c r="R231" s="9" t="s">
        <v>10474</v>
      </c>
      <c r="S231" s="17"/>
      <c r="T231" s="17" t="s">
        <v>10474</v>
      </c>
      <c r="U231" s="9"/>
      <c r="V231" s="18"/>
      <c r="W231" s="18">
        <f>IFERROR(VLOOKUP(H231,'IT PEI'!$X$2:$X$5647,1,0),"...")</f>
        <v>301740</v>
      </c>
      <c r="X231" s="19" t="str">
        <f>_xlfn.XLOOKUP(H231,'IT PEI'!X$2:X$5647,'IT PEI'!E$2:E$5647,"...",2,-1)</f>
        <v>2024-2028</v>
      </c>
      <c r="Y231" s="19" t="str">
        <f>_xlfn.XLOOKUP(H231,'IT PEI'!X$2:X$5647,'IT PEI'!G$2:G$5647,"...",2,-1)</f>
        <v>FORMULADO</v>
      </c>
      <c r="Z231" s="19" t="str">
        <f>_xlfn.XLOOKUP(H231,'IT PEI'!X$2:X$5647,'IT PEI'!F$2:F$5647,"...",2,-1)</f>
        <v>NO</v>
      </c>
      <c r="AA231" s="19" t="str">
        <f>_xlfn.XLOOKUP(H231,'IT PEI'!X$2:X$5647,'IT PEI'!H$2:H$5647,"...",2,-1)</f>
        <v>EMITIDO</v>
      </c>
      <c r="AB231" s="19" t="str">
        <f>_xlfn.XLOOKUP(H231,'IT PEI'!X$2:X$5647,'IT PEI'!O$2:O$5647,"...",2,-1)</f>
        <v>2024-0001604</v>
      </c>
      <c r="AC231" s="20">
        <f>_xlfn.XLOOKUP(H231,'IT PEI'!X$2:X$5647,'IT PEI'!P$2:P$5647,"...",2,-1)</f>
        <v>45432</v>
      </c>
      <c r="AD231" s="19" t="str">
        <f>_xlfn.XLOOKUP(H231,'IT PEI'!X$2:X$5647,'IT PEI'!Q$2:Q$5647,"...",2,-1)</f>
        <v xml:space="preserve">000235-2024-CEPLAN-DNCPPEI </v>
      </c>
      <c r="AE231" s="19" t="str">
        <f t="shared" si="18"/>
        <v>No</v>
      </c>
      <c r="AF231" s="18">
        <f t="shared" si="20"/>
        <v>0</v>
      </c>
      <c r="AG231" s="18">
        <f t="shared" si="19"/>
        <v>1</v>
      </c>
      <c r="AH231" s="18">
        <f t="shared" si="21"/>
        <v>0</v>
      </c>
      <c r="AI231" s="19" t="s">
        <v>10475</v>
      </c>
      <c r="AJ231" s="13" t="s">
        <v>10563</v>
      </c>
      <c r="AK231" s="19" t="s">
        <v>10564</v>
      </c>
      <c r="AL231" s="19" t="str">
        <f>IFERROR(VLOOKUP(tbl_ues[[#This Row],[Id_UE]],'[1]Directorio v.02'!$H$3:$U$3089,11,FALSE),"")</f>
        <v>JORGE ALBERTO VÁSQUEZ CASTRO</v>
      </c>
      <c r="AM231" s="19" t="str">
        <f>IFERROR(VLOOKUP(tbl_ues[[#This Row],[Id_UE]],'[1]Directorio v.02'!$H$3:$U$3089,12,FALSE),"")</f>
        <v>GERENTE DE PLANIFICACIÓN Y PRESUPUESTO</v>
      </c>
      <c r="AN231" s="52">
        <f>IFERROR(VLOOKUP(tbl_ues[[#This Row],[Id_UE]],'[1]Directorio v.02'!$H$3:$U$3089,13,FALSE),"")</f>
        <v>942725695</v>
      </c>
      <c r="AO231" s="19" t="str">
        <f>IFERROR(VLOOKUP(tbl_ues[[#This Row],[Id_UE]],'[1]Directorio v.02'!$H$3:$U$3089,14,FALSE),"")</f>
        <v>jorgeavcecon@gmail.com</v>
      </c>
      <c r="AP231" s="21" t="e">
        <f>VLOOKUP(H231,#REF!,7,0)</f>
        <v>#REF!</v>
      </c>
      <c r="AQ231" s="9" t="e">
        <f>VLOOKUP(H231,#REF!,9,0)</f>
        <v>#REF!</v>
      </c>
      <c r="AR231" s="9" t="e">
        <f>VLOOKUP(H231,#REF!,15,0)</f>
        <v>#REF!</v>
      </c>
      <c r="AS231" s="9" t="e">
        <f>VLOOKUP(H231,#REF!,16,0)</f>
        <v>#REF!</v>
      </c>
      <c r="AT231" s="9" t="e">
        <f>VLOOKUP(H231,#REF!,17,0)</f>
        <v>#REF!</v>
      </c>
      <c r="AU231" s="9" t="e">
        <f>VLOOKUP(H231,#REF!,18,0)</f>
        <v>#REF!</v>
      </c>
      <c r="AV231" s="9" t="e">
        <f>VLOOKUP(H231,#REF!,19,0)</f>
        <v>#REF!</v>
      </c>
      <c r="AW231" s="9" t="e">
        <f>VLOOKUP(H231,#REF!,20,0)</f>
        <v>#REF!</v>
      </c>
      <c r="AX231" s="9" t="e">
        <f>VLOOKUP(H231,#REF!,22,0)</f>
        <v>#REF!</v>
      </c>
      <c r="AY231" s="9" t="e">
        <f>VLOOKUP(H231,#REF!,23,0)</f>
        <v>#REF!</v>
      </c>
      <c r="AZ231" s="9" t="e">
        <f>VLOOKUP(H231,#REF!,24,0)</f>
        <v>#REF!</v>
      </c>
      <c r="BA231" s="9" t="e">
        <f>VLOOKUP(H231,#REF!,25,0)</f>
        <v>#REF!</v>
      </c>
      <c r="BB231" s="9" t="e">
        <f>VLOOKUP(H231,#REF!,26,0)</f>
        <v>#REF!</v>
      </c>
      <c r="BC231" s="9" t="e">
        <f>VLOOKUP(H231,#REF!,27,0)</f>
        <v>#REF!</v>
      </c>
      <c r="BD231" s="9" t="e">
        <f>VLOOKUP(H231,#REF!,29,0)</f>
        <v>#REF!</v>
      </c>
      <c r="BE231" s="9" t="e">
        <f>VLOOKUP(H231,#REF!,30,0)</f>
        <v>#REF!</v>
      </c>
      <c r="BF231" s="9" t="e">
        <f>VLOOKUP(H231,#REF!,31,0)</f>
        <v>#REF!</v>
      </c>
      <c r="BG231" s="9" t="e">
        <f>VLOOKUP(H231,#REF!,32,0)</f>
        <v>#REF!</v>
      </c>
      <c r="BH231" s="9" t="e">
        <f>VLOOKUP(H231,#REF!,33,0)</f>
        <v>#REF!</v>
      </c>
      <c r="BI231" s="9" t="e">
        <f>VLOOKUP(H231,#REF!,34,0)</f>
        <v>#REF!</v>
      </c>
      <c r="BJ231" s="9" t="e">
        <f>VLOOKUP(H231,#REF!,36,0)</f>
        <v>#REF!</v>
      </c>
      <c r="BK231" s="9" t="e">
        <f>VLOOKUP(H231,#REF!,37,0)</f>
        <v>#REF!</v>
      </c>
      <c r="BL231" s="22" t="e">
        <f>VLOOKUP(H231,#REF!,44,0)</f>
        <v>#REF!</v>
      </c>
      <c r="BM231" s="22" t="e">
        <f>VLOOKUP(H231,#REF!,45,0)</f>
        <v>#REF!</v>
      </c>
      <c r="BN231" s="22" t="e">
        <f>VLOOKUP(H231,#REF!,46,0)</f>
        <v>#REF!</v>
      </c>
      <c r="BO231" s="22" t="e">
        <f>VLOOKUP(H231,#REF!,47,0)</f>
        <v>#REF!</v>
      </c>
      <c r="BP231" s="22" t="e">
        <f>VLOOKUP(H231,#REF!,48,0)</f>
        <v>#REF!</v>
      </c>
      <c r="BQ231" s="9"/>
      <c r="BR231" s="9"/>
      <c r="BS231" s="9"/>
    </row>
    <row r="232" spans="1:71" ht="14.5" x14ac:dyDescent="0.35">
      <c r="A232" s="16" t="s">
        <v>10556</v>
      </c>
      <c r="B232" s="16" t="s">
        <v>10556</v>
      </c>
      <c r="C232" s="16" t="s">
        <v>10557</v>
      </c>
      <c r="D232" s="7" t="s">
        <v>1921</v>
      </c>
      <c r="E232" s="4" t="s">
        <v>150</v>
      </c>
      <c r="F232" s="4">
        <v>301739</v>
      </c>
      <c r="G232" s="4" t="s">
        <v>4893</v>
      </c>
      <c r="H232" s="53">
        <v>301739</v>
      </c>
      <c r="I232" s="4" t="s">
        <v>4893</v>
      </c>
      <c r="J232" s="7">
        <v>22</v>
      </c>
      <c r="K232" s="4" t="s">
        <v>108</v>
      </c>
      <c r="L232" s="4">
        <v>6</v>
      </c>
      <c r="M232" s="4" t="s">
        <v>3012</v>
      </c>
      <c r="N232" s="4">
        <v>5</v>
      </c>
      <c r="O232" s="4" t="s">
        <v>4894</v>
      </c>
      <c r="P232" s="26" t="s">
        <v>9757</v>
      </c>
      <c r="Q232" s="8" t="s">
        <v>10474</v>
      </c>
      <c r="R232" s="9" t="s">
        <v>10474</v>
      </c>
      <c r="S232" s="17"/>
      <c r="T232" s="17" t="s">
        <v>10474</v>
      </c>
      <c r="U232" s="9"/>
      <c r="V232" s="18"/>
      <c r="W232" s="18">
        <f>IFERROR(VLOOKUP(H232,'IT PEI'!$X$2:$X$5647,1,0),"...")</f>
        <v>301739</v>
      </c>
      <c r="X232" s="19" t="str">
        <f>_xlfn.XLOOKUP(H232,'IT PEI'!X$2:X$5647,'IT PEI'!E$2:E$5647,"...",2,-1)</f>
        <v>2025-2030</v>
      </c>
      <c r="Y232" s="19" t="str">
        <f>_xlfn.XLOOKUP(H232,'IT PEI'!X$2:X$5647,'IT PEI'!G$2:G$5647,"...",2,-1)</f>
        <v>FORMULADO</v>
      </c>
      <c r="Z232" s="19" t="str">
        <f>_xlfn.XLOOKUP(H232,'IT PEI'!X$2:X$5647,'IT PEI'!F$2:F$5647,"...",2,-1)</f>
        <v>SI</v>
      </c>
      <c r="AA232" s="19" t="str">
        <f>_xlfn.XLOOKUP(H232,'IT PEI'!X$2:X$5647,'IT PEI'!H$2:H$5647,"...",2,-1)</f>
        <v>EMITIDO</v>
      </c>
      <c r="AB232" s="19" t="str">
        <f>_xlfn.XLOOKUP(H232,'IT PEI'!X$2:X$5647,'IT PEI'!O$2:O$5647,"...",2,-1)</f>
        <v>2024-0003334</v>
      </c>
      <c r="AC232" s="20">
        <f>_xlfn.XLOOKUP(H232,'IT PEI'!X$2:X$5647,'IT PEI'!P$2:P$5647,"...",2,-1)</f>
        <v>45596</v>
      </c>
      <c r="AD232" s="19" t="str">
        <f>_xlfn.XLOOKUP(H232,'IT PEI'!X$2:X$5647,'IT PEI'!Q$2:Q$5647,"...",2,-1)</f>
        <v xml:space="preserve">000382-2024-CEPLAN-DNCPPEI </v>
      </c>
      <c r="AE232" s="19" t="str">
        <f t="shared" si="18"/>
        <v>SI</v>
      </c>
      <c r="AF232" s="18">
        <f t="shared" si="20"/>
        <v>1</v>
      </c>
      <c r="AG232" s="18">
        <f t="shared" si="19"/>
        <v>0</v>
      </c>
      <c r="AH232" s="18">
        <f t="shared" si="21"/>
        <v>0</v>
      </c>
      <c r="AI232" s="19" t="s">
        <v>10475</v>
      </c>
      <c r="AJ232" s="13" t="s">
        <v>10563</v>
      </c>
      <c r="AK232" s="19" t="s">
        <v>10564</v>
      </c>
      <c r="AL232" s="19" t="str">
        <f>IFERROR(VLOOKUP(tbl_ues[[#This Row],[Id_UE]],'[1]Directorio v.02'!$H$3:$U$3089,11,FALSE),"")</f>
        <v>Alberto Sifuentes Perez</v>
      </c>
      <c r="AM232" s="19">
        <f>IFERROR(VLOOKUP(tbl_ues[[#This Row],[Id_UE]],'[1]Directorio v.02'!$H$3:$U$3089,12,FALSE),"")</f>
        <v>0</v>
      </c>
      <c r="AN232" s="52">
        <f>IFERROR(VLOOKUP(tbl_ues[[#This Row],[Id_UE]],'[1]Directorio v.02'!$H$3:$U$3089,13,FALSE),"")</f>
        <v>943957798</v>
      </c>
      <c r="AO232" s="19" t="str">
        <f>IFERROR(VLOOKUP(tbl_ues[[#This Row],[Id_UE]],'[1]Directorio v.02'!$H$3:$U$3089,14,FALSE),"")</f>
        <v>asp970016@gmail.com</v>
      </c>
      <c r="AP232" s="21" t="e">
        <f>VLOOKUP(H232,#REF!,7,0)</f>
        <v>#REF!</v>
      </c>
      <c r="AQ232" s="9" t="e">
        <f>VLOOKUP(H232,#REF!,9,0)</f>
        <v>#REF!</v>
      </c>
      <c r="AR232" s="9" t="e">
        <f>VLOOKUP(H232,#REF!,15,0)</f>
        <v>#REF!</v>
      </c>
      <c r="AS232" s="9" t="e">
        <f>VLOOKUP(H232,#REF!,16,0)</f>
        <v>#REF!</v>
      </c>
      <c r="AT232" s="9" t="e">
        <f>VLOOKUP(H232,#REF!,17,0)</f>
        <v>#REF!</v>
      </c>
      <c r="AU232" s="9" t="e">
        <f>VLOOKUP(H232,#REF!,18,0)</f>
        <v>#REF!</v>
      </c>
      <c r="AV232" s="9" t="e">
        <f>VLOOKUP(H232,#REF!,19,0)</f>
        <v>#REF!</v>
      </c>
      <c r="AW232" s="9" t="e">
        <f>VLOOKUP(H232,#REF!,20,0)</f>
        <v>#REF!</v>
      </c>
      <c r="AX232" s="9" t="e">
        <f>VLOOKUP(H232,#REF!,22,0)</f>
        <v>#REF!</v>
      </c>
      <c r="AY232" s="9" t="e">
        <f>VLOOKUP(H232,#REF!,23,0)</f>
        <v>#REF!</v>
      </c>
      <c r="AZ232" s="9" t="e">
        <f>VLOOKUP(H232,#REF!,24,0)</f>
        <v>#REF!</v>
      </c>
      <c r="BA232" s="9" t="e">
        <f>VLOOKUP(H232,#REF!,25,0)</f>
        <v>#REF!</v>
      </c>
      <c r="BB232" s="9" t="e">
        <f>VLOOKUP(H232,#REF!,26,0)</f>
        <v>#REF!</v>
      </c>
      <c r="BC232" s="9" t="e">
        <f>VLOOKUP(H232,#REF!,27,0)</f>
        <v>#REF!</v>
      </c>
      <c r="BD232" s="9" t="e">
        <f>VLOOKUP(H232,#REF!,29,0)</f>
        <v>#REF!</v>
      </c>
      <c r="BE232" s="9" t="e">
        <f>VLOOKUP(H232,#REF!,30,0)</f>
        <v>#REF!</v>
      </c>
      <c r="BF232" s="9" t="e">
        <f>VLOOKUP(H232,#REF!,31,0)</f>
        <v>#REF!</v>
      </c>
      <c r="BG232" s="9" t="e">
        <f>VLOOKUP(H232,#REF!,32,0)</f>
        <v>#REF!</v>
      </c>
      <c r="BH232" s="9" t="e">
        <f>VLOOKUP(H232,#REF!,33,0)</f>
        <v>#REF!</v>
      </c>
      <c r="BI232" s="9" t="e">
        <f>VLOOKUP(H232,#REF!,34,0)</f>
        <v>#REF!</v>
      </c>
      <c r="BJ232" s="9" t="e">
        <f>VLOOKUP(H232,#REF!,36,0)</f>
        <v>#REF!</v>
      </c>
      <c r="BK232" s="9" t="e">
        <f>VLOOKUP(H232,#REF!,37,0)</f>
        <v>#REF!</v>
      </c>
      <c r="BL232" s="22" t="e">
        <f>VLOOKUP(H232,#REF!,44,0)</f>
        <v>#REF!</v>
      </c>
      <c r="BM232" s="22" t="e">
        <f>VLOOKUP(H232,#REF!,45,0)</f>
        <v>#REF!</v>
      </c>
      <c r="BN232" s="22" t="e">
        <f>VLOOKUP(H232,#REF!,46,0)</f>
        <v>#REF!</v>
      </c>
      <c r="BO232" s="22" t="e">
        <f>VLOOKUP(H232,#REF!,47,0)</f>
        <v>#REF!</v>
      </c>
      <c r="BP232" s="22" t="e">
        <f>VLOOKUP(H232,#REF!,48,0)</f>
        <v>#REF!</v>
      </c>
      <c r="BQ232" s="9"/>
      <c r="BR232" s="9"/>
      <c r="BS232" s="9"/>
    </row>
    <row r="233" spans="1:71" ht="14.5" x14ac:dyDescent="0.35">
      <c r="A233" s="16" t="s">
        <v>10556</v>
      </c>
      <c r="B233" s="16" t="s">
        <v>10556</v>
      </c>
      <c r="C233" s="16" t="s">
        <v>10557</v>
      </c>
      <c r="D233" s="7" t="s">
        <v>1921</v>
      </c>
      <c r="E233" s="4" t="s">
        <v>150</v>
      </c>
      <c r="F233" s="4">
        <v>301738</v>
      </c>
      <c r="G233" s="4" t="s">
        <v>9941</v>
      </c>
      <c r="H233" s="53">
        <v>301738</v>
      </c>
      <c r="I233" s="4" t="s">
        <v>9941</v>
      </c>
      <c r="J233" s="7">
        <v>22</v>
      </c>
      <c r="K233" s="4" t="s">
        <v>108</v>
      </c>
      <c r="L233" s="4">
        <v>6</v>
      </c>
      <c r="M233" s="4" t="s">
        <v>3012</v>
      </c>
      <c r="N233" s="4">
        <v>4</v>
      </c>
      <c r="O233" s="4" t="s">
        <v>9942</v>
      </c>
      <c r="P233" s="26" t="s">
        <v>9757</v>
      </c>
      <c r="Q233" s="8" t="s">
        <v>10474</v>
      </c>
      <c r="R233" s="9" t="s">
        <v>10474</v>
      </c>
      <c r="S233" s="17"/>
      <c r="T233" s="17" t="s">
        <v>10474</v>
      </c>
      <c r="U233" s="9"/>
      <c r="V233" s="18"/>
      <c r="W233" s="18">
        <f>IFERROR(VLOOKUP(H233,'IT PEI'!$X$2:$X$5647,1,0),"...")</f>
        <v>301738</v>
      </c>
      <c r="X233" s="19" t="str">
        <f>_xlfn.XLOOKUP(H233,'IT PEI'!X$2:X$5647,'IT PEI'!E$2:E$5647,"...",2,-1)</f>
        <v>2026-2030</v>
      </c>
      <c r="Y233" s="19" t="str">
        <f>_xlfn.XLOOKUP(H233,'IT PEI'!X$2:X$5647,'IT PEI'!G$2:G$5647,"...",2,-1)</f>
        <v>FORMULADO</v>
      </c>
      <c r="Z233" s="19" t="str">
        <f>_xlfn.XLOOKUP(H233,'IT PEI'!X$2:X$5647,'IT PEI'!F$2:F$5647,"...",2,-1)</f>
        <v>SI</v>
      </c>
      <c r="AA233" s="19" t="str">
        <f>_xlfn.XLOOKUP(H233,'IT PEI'!X$2:X$5647,'IT PEI'!H$2:H$5647,"...",2,-1)</f>
        <v>EMITIDO</v>
      </c>
      <c r="AB233" s="19" t="str">
        <f>_xlfn.XLOOKUP(H233,'IT PEI'!X$2:X$5647,'IT PEI'!O$2:O$5647,"...",2,-1)</f>
        <v>2026-0001008</v>
      </c>
      <c r="AC233" s="20">
        <f>_xlfn.XLOOKUP(H233,'IT PEI'!X$2:X$5647,'IT PEI'!P$2:P$5647,"...",2,-1)</f>
        <v>46086</v>
      </c>
      <c r="AD233" s="19" t="str">
        <f>_xlfn.XLOOKUP(H233,'IT PEI'!X$2:X$5647,'IT PEI'!Q$2:Q$5647,"...",2,-1)</f>
        <v>000163-2026-CEPLAN-DNCPPEI</v>
      </c>
      <c r="AE233" s="19" t="str">
        <f t="shared" si="18"/>
        <v>SI</v>
      </c>
      <c r="AF233" s="18">
        <f t="shared" si="20"/>
        <v>1</v>
      </c>
      <c r="AG233" s="18">
        <f t="shared" si="19"/>
        <v>0</v>
      </c>
      <c r="AH233" s="18">
        <f t="shared" si="21"/>
        <v>0</v>
      </c>
      <c r="AI233" s="19" t="s">
        <v>10475</v>
      </c>
      <c r="AJ233" s="13" t="s">
        <v>10563</v>
      </c>
      <c r="AK233" s="19" t="s">
        <v>10564</v>
      </c>
      <c r="AL233" s="19" t="str">
        <f>IFERROR(VLOOKUP(tbl_ues[[#This Row],[Id_UE]],'[1]Directorio v.02'!$H$3:$U$3089,11,FALSE),"")</f>
        <v>Alberto Sifuentes Perez</v>
      </c>
      <c r="AM233" s="19">
        <f>IFERROR(VLOOKUP(tbl_ues[[#This Row],[Id_UE]],'[1]Directorio v.02'!$H$3:$U$3089,12,FALSE),"")</f>
        <v>0</v>
      </c>
      <c r="AN233" s="52">
        <f>IFERROR(VLOOKUP(tbl_ues[[#This Row],[Id_UE]],'[1]Directorio v.02'!$H$3:$U$3089,13,FALSE),"")</f>
        <v>943957798</v>
      </c>
      <c r="AO233" s="19" t="str">
        <f>IFERROR(VLOOKUP(tbl_ues[[#This Row],[Id_UE]],'[1]Directorio v.02'!$H$3:$U$3089,14,FALSE),"")</f>
        <v>asp970016@yahoo.com</v>
      </c>
      <c r="AP233" s="21" t="e">
        <f>VLOOKUP(H233,#REF!,7,0)</f>
        <v>#REF!</v>
      </c>
      <c r="AQ233" s="9" t="e">
        <f>VLOOKUP(H233,#REF!,9,0)</f>
        <v>#REF!</v>
      </c>
      <c r="AR233" s="9" t="e">
        <f>VLOOKUP(H233,#REF!,15,0)</f>
        <v>#REF!</v>
      </c>
      <c r="AS233" s="9" t="e">
        <f>VLOOKUP(H233,#REF!,16,0)</f>
        <v>#REF!</v>
      </c>
      <c r="AT233" s="9" t="e">
        <f>VLOOKUP(H233,#REF!,17,0)</f>
        <v>#REF!</v>
      </c>
      <c r="AU233" s="9" t="e">
        <f>VLOOKUP(H233,#REF!,18,0)</f>
        <v>#REF!</v>
      </c>
      <c r="AV233" s="9" t="e">
        <f>VLOOKUP(H233,#REF!,19,0)</f>
        <v>#REF!</v>
      </c>
      <c r="AW233" s="9" t="e">
        <f>VLOOKUP(H233,#REF!,20,0)</f>
        <v>#REF!</v>
      </c>
      <c r="AX233" s="9" t="e">
        <f>VLOOKUP(H233,#REF!,22,0)</f>
        <v>#REF!</v>
      </c>
      <c r="AY233" s="9" t="e">
        <f>VLOOKUP(H233,#REF!,23,0)</f>
        <v>#REF!</v>
      </c>
      <c r="AZ233" s="9" t="e">
        <f>VLOOKUP(H233,#REF!,24,0)</f>
        <v>#REF!</v>
      </c>
      <c r="BA233" s="9" t="e">
        <f>VLOOKUP(H233,#REF!,25,0)</f>
        <v>#REF!</v>
      </c>
      <c r="BB233" s="9" t="e">
        <f>VLOOKUP(H233,#REF!,26,0)</f>
        <v>#REF!</v>
      </c>
      <c r="BC233" s="9" t="e">
        <f>VLOOKUP(H233,#REF!,27,0)</f>
        <v>#REF!</v>
      </c>
      <c r="BD233" s="9" t="e">
        <f>VLOOKUP(H233,#REF!,29,0)</f>
        <v>#REF!</v>
      </c>
      <c r="BE233" s="9" t="e">
        <f>VLOOKUP(H233,#REF!,30,0)</f>
        <v>#REF!</v>
      </c>
      <c r="BF233" s="9" t="e">
        <f>VLOOKUP(H233,#REF!,31,0)</f>
        <v>#REF!</v>
      </c>
      <c r="BG233" s="9" t="e">
        <f>VLOOKUP(H233,#REF!,32,0)</f>
        <v>#REF!</v>
      </c>
      <c r="BH233" s="9" t="e">
        <f>VLOOKUP(H233,#REF!,33,0)</f>
        <v>#REF!</v>
      </c>
      <c r="BI233" s="9" t="e">
        <f>VLOOKUP(H233,#REF!,34,0)</f>
        <v>#REF!</v>
      </c>
      <c r="BJ233" s="9" t="e">
        <f>VLOOKUP(H233,#REF!,36,0)</f>
        <v>#REF!</v>
      </c>
      <c r="BK233" s="9" t="e">
        <f>VLOOKUP(H233,#REF!,37,0)</f>
        <v>#REF!</v>
      </c>
      <c r="BL233" s="22" t="e">
        <f>VLOOKUP(H233,#REF!,44,0)</f>
        <v>#REF!</v>
      </c>
      <c r="BM233" s="22" t="e">
        <f>VLOOKUP(H233,#REF!,45,0)</f>
        <v>#REF!</v>
      </c>
      <c r="BN233" s="22" t="e">
        <f>VLOOKUP(H233,#REF!,46,0)</f>
        <v>#REF!</v>
      </c>
      <c r="BO233" s="22" t="e">
        <f>VLOOKUP(H233,#REF!,47,0)</f>
        <v>#REF!</v>
      </c>
      <c r="BP233" s="22" t="e">
        <f>VLOOKUP(H233,#REF!,48,0)</f>
        <v>#REF!</v>
      </c>
      <c r="BQ233" s="9"/>
      <c r="BR233" s="9"/>
      <c r="BS233" s="9"/>
    </row>
    <row r="234" spans="1:71" ht="14.5" x14ac:dyDescent="0.35">
      <c r="A234" s="16" t="s">
        <v>10556</v>
      </c>
      <c r="B234" s="16" t="s">
        <v>10556</v>
      </c>
      <c r="C234" s="16" t="s">
        <v>10557</v>
      </c>
      <c r="D234" s="7" t="s">
        <v>1921</v>
      </c>
      <c r="E234" s="4" t="s">
        <v>150</v>
      </c>
      <c r="F234" s="4">
        <v>301737</v>
      </c>
      <c r="G234" s="4" t="s">
        <v>5919</v>
      </c>
      <c r="H234" s="53">
        <v>301737</v>
      </c>
      <c r="I234" s="4" t="s">
        <v>5919</v>
      </c>
      <c r="J234" s="7">
        <v>22</v>
      </c>
      <c r="K234" s="4" t="s">
        <v>108</v>
      </c>
      <c r="L234" s="4">
        <v>6</v>
      </c>
      <c r="M234" s="4" t="s">
        <v>3012</v>
      </c>
      <c r="N234" s="4">
        <v>3</v>
      </c>
      <c r="O234" s="4" t="s">
        <v>5920</v>
      </c>
      <c r="P234" s="26" t="s">
        <v>10196</v>
      </c>
      <c r="Q234" s="8" t="s">
        <v>10474</v>
      </c>
      <c r="R234" s="9" t="s">
        <v>10474</v>
      </c>
      <c r="S234" s="17"/>
      <c r="T234" s="17" t="s">
        <v>10474</v>
      </c>
      <c r="U234" s="9"/>
      <c r="V234" s="18"/>
      <c r="W234" s="18">
        <f>IFERROR(VLOOKUP(H234,'IT PEI'!$X$2:$X$5647,1,0),"...")</f>
        <v>301737</v>
      </c>
      <c r="X234" s="19" t="str">
        <f>_xlfn.XLOOKUP(H234,'IT PEI'!X$2:X$5647,'IT PEI'!E$2:E$5647,"...",2,-1)</f>
        <v>2026-2030</v>
      </c>
      <c r="Y234" s="19" t="str">
        <f>_xlfn.XLOOKUP(H234,'IT PEI'!X$2:X$5647,'IT PEI'!G$2:G$5647,"...",2,-1)</f>
        <v>FORMULADO</v>
      </c>
      <c r="Z234" s="19" t="str">
        <f>_xlfn.XLOOKUP(H234,'IT PEI'!X$2:X$5647,'IT PEI'!F$2:F$5647,"...",2,-1)</f>
        <v>SI</v>
      </c>
      <c r="AA234" s="19" t="str">
        <f>_xlfn.XLOOKUP(H234,'IT PEI'!X$2:X$5647,'IT PEI'!H$2:H$5647,"...",2,-1)</f>
        <v>EMITIDO</v>
      </c>
      <c r="AB234" s="19" t="str">
        <f>_xlfn.XLOOKUP(H234,'IT PEI'!X$2:X$5647,'IT PEI'!O$2:O$5647,"...",2,-1)</f>
        <v>2025-0003540</v>
      </c>
      <c r="AC234" s="20">
        <f>_xlfn.XLOOKUP(H234,'IT PEI'!X$2:X$5647,'IT PEI'!P$2:P$5647,"...",2,-1)</f>
        <v>45939</v>
      </c>
      <c r="AD234" s="19" t="str">
        <f>_xlfn.XLOOKUP(H234,'IT PEI'!X$2:X$5647,'IT PEI'!Q$2:Q$5647,"...",2,-1)</f>
        <v>000387-2025-CEPLAN-DNCPPEI</v>
      </c>
      <c r="AE234" s="19" t="str">
        <f t="shared" si="18"/>
        <v>SI</v>
      </c>
      <c r="AF234" s="18">
        <f t="shared" si="20"/>
        <v>1</v>
      </c>
      <c r="AG234" s="18">
        <f t="shared" si="19"/>
        <v>0</v>
      </c>
      <c r="AH234" s="18">
        <f t="shared" si="21"/>
        <v>0</v>
      </c>
      <c r="AI234" s="19" t="s">
        <v>10475</v>
      </c>
      <c r="AJ234" s="13" t="s">
        <v>10563</v>
      </c>
      <c r="AK234" s="19" t="s">
        <v>10564</v>
      </c>
      <c r="AL234" s="19" t="str">
        <f>IFERROR(VLOOKUP(tbl_ues[[#This Row],[Id_UE]],'[1]Directorio v.02'!$H$3:$U$3089,11,FALSE),"")</f>
        <v>Alberto Sifuentes Perez</v>
      </c>
      <c r="AM234" s="19">
        <f>IFERROR(VLOOKUP(tbl_ues[[#This Row],[Id_UE]],'[1]Directorio v.02'!$H$3:$U$3089,12,FALSE),"")</f>
        <v>0</v>
      </c>
      <c r="AN234" s="52">
        <f>IFERROR(VLOOKUP(tbl_ues[[#This Row],[Id_UE]],'[1]Directorio v.02'!$H$3:$U$3089,13,FALSE),"")</f>
        <v>943957798</v>
      </c>
      <c r="AO234" s="19" t="str">
        <f>IFERROR(VLOOKUP(tbl_ues[[#This Row],[Id_UE]],'[1]Directorio v.02'!$H$3:$U$3089,14,FALSE),"")</f>
        <v>asp9716@hotmail.com</v>
      </c>
      <c r="AP234" s="21" t="e">
        <f>VLOOKUP(H234,#REF!,7,0)</f>
        <v>#REF!</v>
      </c>
      <c r="AQ234" s="9" t="e">
        <f>VLOOKUP(H234,#REF!,9,0)</f>
        <v>#REF!</v>
      </c>
      <c r="AR234" s="9" t="e">
        <f>VLOOKUP(H234,#REF!,15,0)</f>
        <v>#REF!</v>
      </c>
      <c r="AS234" s="9" t="e">
        <f>VLOOKUP(H234,#REF!,16,0)</f>
        <v>#REF!</v>
      </c>
      <c r="AT234" s="9" t="e">
        <f>VLOOKUP(H234,#REF!,17,0)</f>
        <v>#REF!</v>
      </c>
      <c r="AU234" s="9" t="e">
        <f>VLOOKUP(H234,#REF!,18,0)</f>
        <v>#REF!</v>
      </c>
      <c r="AV234" s="9" t="e">
        <f>VLOOKUP(H234,#REF!,19,0)</f>
        <v>#REF!</v>
      </c>
      <c r="AW234" s="9" t="e">
        <f>VLOOKUP(H234,#REF!,20,0)</f>
        <v>#REF!</v>
      </c>
      <c r="AX234" s="9" t="e">
        <f>VLOOKUP(H234,#REF!,22,0)</f>
        <v>#REF!</v>
      </c>
      <c r="AY234" s="9" t="e">
        <f>VLOOKUP(H234,#REF!,23,0)</f>
        <v>#REF!</v>
      </c>
      <c r="AZ234" s="9" t="e">
        <f>VLOOKUP(H234,#REF!,24,0)</f>
        <v>#REF!</v>
      </c>
      <c r="BA234" s="9" t="e">
        <f>VLOOKUP(H234,#REF!,25,0)</f>
        <v>#REF!</v>
      </c>
      <c r="BB234" s="9" t="e">
        <f>VLOOKUP(H234,#REF!,26,0)</f>
        <v>#REF!</v>
      </c>
      <c r="BC234" s="9" t="e">
        <f>VLOOKUP(H234,#REF!,27,0)</f>
        <v>#REF!</v>
      </c>
      <c r="BD234" s="9" t="e">
        <f>VLOOKUP(H234,#REF!,29,0)</f>
        <v>#REF!</v>
      </c>
      <c r="BE234" s="9" t="e">
        <f>VLOOKUP(H234,#REF!,30,0)</f>
        <v>#REF!</v>
      </c>
      <c r="BF234" s="9" t="e">
        <f>VLOOKUP(H234,#REF!,31,0)</f>
        <v>#REF!</v>
      </c>
      <c r="BG234" s="9" t="e">
        <f>VLOOKUP(H234,#REF!,32,0)</f>
        <v>#REF!</v>
      </c>
      <c r="BH234" s="9" t="e">
        <f>VLOOKUP(H234,#REF!,33,0)</f>
        <v>#REF!</v>
      </c>
      <c r="BI234" s="9" t="e">
        <f>VLOOKUP(H234,#REF!,34,0)</f>
        <v>#REF!</v>
      </c>
      <c r="BJ234" s="9" t="e">
        <f>VLOOKUP(H234,#REF!,36,0)</f>
        <v>#REF!</v>
      </c>
      <c r="BK234" s="9" t="e">
        <f>VLOOKUP(H234,#REF!,37,0)</f>
        <v>#REF!</v>
      </c>
      <c r="BL234" s="22" t="e">
        <f>VLOOKUP(H234,#REF!,44,0)</f>
        <v>#REF!</v>
      </c>
      <c r="BM234" s="22" t="e">
        <f>VLOOKUP(H234,#REF!,45,0)</f>
        <v>#REF!</v>
      </c>
      <c r="BN234" s="22" t="e">
        <f>VLOOKUP(H234,#REF!,46,0)</f>
        <v>#REF!</v>
      </c>
      <c r="BO234" s="22" t="e">
        <f>VLOOKUP(H234,#REF!,47,0)</f>
        <v>#REF!</v>
      </c>
      <c r="BP234" s="22" t="e">
        <f>VLOOKUP(H234,#REF!,48,0)</f>
        <v>#REF!</v>
      </c>
      <c r="BQ234" s="9"/>
      <c r="BR234" s="9"/>
      <c r="BS234" s="9"/>
    </row>
    <row r="235" spans="1:71" ht="14.5" x14ac:dyDescent="0.35">
      <c r="A235" s="16" t="s">
        <v>10556</v>
      </c>
      <c r="B235" s="16" t="s">
        <v>10556</v>
      </c>
      <c r="C235" s="16" t="s">
        <v>10557</v>
      </c>
      <c r="D235" s="7" t="s">
        <v>1921</v>
      </c>
      <c r="E235" s="4" t="s">
        <v>150</v>
      </c>
      <c r="F235" s="4">
        <v>301736</v>
      </c>
      <c r="G235" s="4" t="s">
        <v>3011</v>
      </c>
      <c r="H235" s="53">
        <v>301736</v>
      </c>
      <c r="I235" s="4" t="s">
        <v>3011</v>
      </c>
      <c r="J235" s="7">
        <v>22</v>
      </c>
      <c r="K235" s="4" t="s">
        <v>108</v>
      </c>
      <c r="L235" s="4">
        <v>6</v>
      </c>
      <c r="M235" s="4" t="s">
        <v>3012</v>
      </c>
      <c r="N235" s="4">
        <v>2</v>
      </c>
      <c r="O235" s="4" t="s">
        <v>3013</v>
      </c>
      <c r="P235" s="26" t="s">
        <v>10561</v>
      </c>
      <c r="Q235" s="8" t="s">
        <v>10474</v>
      </c>
      <c r="R235" s="9" t="s">
        <v>10474</v>
      </c>
      <c r="S235" s="17"/>
      <c r="T235" s="17" t="s">
        <v>10474</v>
      </c>
      <c r="U235" s="9"/>
      <c r="V235" s="18"/>
      <c r="W235" s="18">
        <f>IFERROR(VLOOKUP(H235,'IT PEI'!$X$2:$X$5647,1,0),"...")</f>
        <v>301736</v>
      </c>
      <c r="X235" s="19" t="str">
        <f>_xlfn.XLOOKUP(H235,'IT PEI'!X$2:X$5647,'IT PEI'!E$2:E$5647,"...",2,-1)</f>
        <v>2026-2030</v>
      </c>
      <c r="Y235" s="19" t="str">
        <f>_xlfn.XLOOKUP(H235,'IT PEI'!X$2:X$5647,'IT PEI'!G$2:G$5647,"...",2,-1)</f>
        <v>FORMULADO</v>
      </c>
      <c r="Z235" s="19" t="str">
        <f>_xlfn.XLOOKUP(H235,'IT PEI'!X$2:X$5647,'IT PEI'!F$2:F$5647,"...",2,-1)</f>
        <v>SI</v>
      </c>
      <c r="AA235" s="19" t="str">
        <f>_xlfn.XLOOKUP(H235,'IT PEI'!X$2:X$5647,'IT PEI'!H$2:H$5647,"...",2,-1)</f>
        <v>EMITIDO</v>
      </c>
      <c r="AB235" s="19" t="str">
        <f>_xlfn.XLOOKUP(H235,'IT PEI'!X$2:X$5647,'IT PEI'!O$2:O$5647,"...",2,-1)</f>
        <v>2026-0000759</v>
      </c>
      <c r="AC235" s="20">
        <f>_xlfn.XLOOKUP(H235,'IT PEI'!X$2:X$5647,'IT PEI'!P$2:P$5647,"...",2,-1)</f>
        <v>46076</v>
      </c>
      <c r="AD235" s="19" t="str">
        <f>_xlfn.XLOOKUP(H235,'IT PEI'!X$2:X$5647,'IT PEI'!Q$2:Q$5647,"...",2,-1)</f>
        <v>000133-2026-CEPLAN-DNCPPEI</v>
      </c>
      <c r="AE235" s="19" t="str">
        <f t="shared" si="18"/>
        <v>SI</v>
      </c>
      <c r="AF235" s="18">
        <f t="shared" si="20"/>
        <v>1</v>
      </c>
      <c r="AG235" s="18">
        <f t="shared" si="19"/>
        <v>0</v>
      </c>
      <c r="AH235" s="18">
        <f t="shared" si="21"/>
        <v>0</v>
      </c>
      <c r="AI235" s="19" t="s">
        <v>10475</v>
      </c>
      <c r="AJ235" s="13" t="s">
        <v>10563</v>
      </c>
      <c r="AK235" s="19" t="s">
        <v>10564</v>
      </c>
      <c r="AL235" s="19" t="str">
        <f>IFERROR(VLOOKUP(tbl_ues[[#This Row],[Id_UE]],'[1]Directorio v.02'!$H$3:$U$3089,11,FALSE),"")</f>
        <v>Erwing Lopez Calvo</v>
      </c>
      <c r="AM235" s="19">
        <f>IFERROR(VLOOKUP(tbl_ues[[#This Row],[Id_UE]],'[1]Directorio v.02'!$H$3:$U$3089,12,FALSE),"")</f>
        <v>0</v>
      </c>
      <c r="AN235" s="52">
        <f>IFERROR(VLOOKUP(tbl_ues[[#This Row],[Id_UE]],'[1]Directorio v.02'!$H$3:$U$3089,13,FALSE),"")</f>
        <v>947505232</v>
      </c>
      <c r="AO235" s="19" t="str">
        <f>IFERROR(VLOOKUP(tbl_ues[[#This Row],[Id_UE]],'[1]Directorio v.02'!$H$3:$U$3089,14,FALSE),"")</f>
        <v>erwinglopezcalvo@hotmail.com</v>
      </c>
      <c r="AP235" s="21" t="e">
        <f>VLOOKUP(H235,#REF!,7,0)</f>
        <v>#REF!</v>
      </c>
      <c r="AQ235" s="9" t="e">
        <f>VLOOKUP(H235,#REF!,9,0)</f>
        <v>#REF!</v>
      </c>
      <c r="AR235" s="9" t="e">
        <f>VLOOKUP(H235,#REF!,15,0)</f>
        <v>#REF!</v>
      </c>
      <c r="AS235" s="9" t="e">
        <f>VLOOKUP(H235,#REF!,16,0)</f>
        <v>#REF!</v>
      </c>
      <c r="AT235" s="9" t="e">
        <f>VLOOKUP(H235,#REF!,17,0)</f>
        <v>#REF!</v>
      </c>
      <c r="AU235" s="9" t="e">
        <f>VLOOKUP(H235,#REF!,18,0)</f>
        <v>#REF!</v>
      </c>
      <c r="AV235" s="9" t="e">
        <f>VLOOKUP(H235,#REF!,19,0)</f>
        <v>#REF!</v>
      </c>
      <c r="AW235" s="9" t="e">
        <f>VLOOKUP(H235,#REF!,20,0)</f>
        <v>#REF!</v>
      </c>
      <c r="AX235" s="9" t="e">
        <f>VLOOKUP(H235,#REF!,22,0)</f>
        <v>#REF!</v>
      </c>
      <c r="AY235" s="9" t="e">
        <f>VLOOKUP(H235,#REF!,23,0)</f>
        <v>#REF!</v>
      </c>
      <c r="AZ235" s="9" t="e">
        <f>VLOOKUP(H235,#REF!,24,0)</f>
        <v>#REF!</v>
      </c>
      <c r="BA235" s="9" t="e">
        <f>VLOOKUP(H235,#REF!,25,0)</f>
        <v>#REF!</v>
      </c>
      <c r="BB235" s="9" t="e">
        <f>VLOOKUP(H235,#REF!,26,0)</f>
        <v>#REF!</v>
      </c>
      <c r="BC235" s="9" t="e">
        <f>VLOOKUP(H235,#REF!,27,0)</f>
        <v>#REF!</v>
      </c>
      <c r="BD235" s="9" t="e">
        <f>VLOOKUP(H235,#REF!,29,0)</f>
        <v>#REF!</v>
      </c>
      <c r="BE235" s="9" t="e">
        <f>VLOOKUP(H235,#REF!,30,0)</f>
        <v>#REF!</v>
      </c>
      <c r="BF235" s="9" t="e">
        <f>VLOOKUP(H235,#REF!,31,0)</f>
        <v>#REF!</v>
      </c>
      <c r="BG235" s="9" t="e">
        <f>VLOOKUP(H235,#REF!,32,0)</f>
        <v>#REF!</v>
      </c>
      <c r="BH235" s="9" t="e">
        <f>VLOOKUP(H235,#REF!,33,0)</f>
        <v>#REF!</v>
      </c>
      <c r="BI235" s="9" t="e">
        <f>VLOOKUP(H235,#REF!,34,0)</f>
        <v>#REF!</v>
      </c>
      <c r="BJ235" s="9" t="e">
        <f>VLOOKUP(H235,#REF!,36,0)</f>
        <v>#REF!</v>
      </c>
      <c r="BK235" s="9" t="e">
        <f>VLOOKUP(H235,#REF!,37,0)</f>
        <v>#REF!</v>
      </c>
      <c r="BL235" s="22" t="e">
        <f>VLOOKUP(H235,#REF!,44,0)</f>
        <v>#REF!</v>
      </c>
      <c r="BM235" s="22" t="e">
        <f>VLOOKUP(H235,#REF!,45,0)</f>
        <v>#REF!</v>
      </c>
      <c r="BN235" s="22" t="e">
        <f>VLOOKUP(H235,#REF!,46,0)</f>
        <v>#REF!</v>
      </c>
      <c r="BO235" s="22" t="e">
        <f>VLOOKUP(H235,#REF!,47,0)</f>
        <v>#REF!</v>
      </c>
      <c r="BP235" s="22" t="e">
        <f>VLOOKUP(H235,#REF!,48,0)</f>
        <v>#REF!</v>
      </c>
      <c r="BQ235" s="9"/>
      <c r="BR235" s="9"/>
      <c r="BS235" s="9"/>
    </row>
    <row r="236" spans="1:71" ht="14.5" x14ac:dyDescent="0.35">
      <c r="A236" s="16" t="s">
        <v>10581</v>
      </c>
      <c r="B236" s="16" t="s">
        <v>10581</v>
      </c>
      <c r="C236" s="16" t="s">
        <v>10557</v>
      </c>
      <c r="D236" s="7" t="s">
        <v>1921</v>
      </c>
      <c r="E236" s="4" t="s">
        <v>150</v>
      </c>
      <c r="F236" s="4">
        <v>301735</v>
      </c>
      <c r="G236" s="4" t="s">
        <v>7886</v>
      </c>
      <c r="H236" s="53">
        <v>301735</v>
      </c>
      <c r="I236" s="4" t="s">
        <v>7886</v>
      </c>
      <c r="J236" s="7">
        <v>22</v>
      </c>
      <c r="K236" s="4" t="s">
        <v>108</v>
      </c>
      <c r="L236" s="4">
        <v>6</v>
      </c>
      <c r="M236" s="4" t="s">
        <v>3012</v>
      </c>
      <c r="N236" s="4">
        <v>1</v>
      </c>
      <c r="O236" s="4" t="s">
        <v>7887</v>
      </c>
      <c r="P236" s="26" t="s">
        <v>9774</v>
      </c>
      <c r="Q236" s="8" t="s">
        <v>10474</v>
      </c>
      <c r="R236" s="9" t="s">
        <v>10474</v>
      </c>
      <c r="S236" s="17"/>
      <c r="T236" s="17" t="s">
        <v>10474</v>
      </c>
      <c r="U236" s="9"/>
      <c r="V236" s="18"/>
      <c r="W236" s="18">
        <f>IFERROR(VLOOKUP(H236,'IT PEI'!$X$2:$X$5647,1,0),"...")</f>
        <v>301735</v>
      </c>
      <c r="X236" s="19" t="str">
        <f>_xlfn.XLOOKUP(H236,'IT PEI'!X$2:X$5647,'IT PEI'!E$2:E$5647,"...",2,-1)</f>
        <v>2026-2030</v>
      </c>
      <c r="Y236" s="19" t="str">
        <f>_xlfn.XLOOKUP(H236,'IT PEI'!X$2:X$5647,'IT PEI'!G$2:G$5647,"...",2,-1)</f>
        <v>FORMULADO</v>
      </c>
      <c r="Z236" s="19" t="str">
        <f>_xlfn.XLOOKUP(H236,'IT PEI'!X$2:X$5647,'IT PEI'!F$2:F$5647,"...",2,-1)</f>
        <v>SI</v>
      </c>
      <c r="AA236" s="19" t="str">
        <f>_xlfn.XLOOKUP(H236,'IT PEI'!X$2:X$5647,'IT PEI'!H$2:H$5647,"...",2,-1)</f>
        <v>EMITIDO</v>
      </c>
      <c r="AB236" s="19" t="str">
        <f>_xlfn.XLOOKUP(H236,'IT PEI'!X$2:X$5647,'IT PEI'!O$2:O$5647,"...",2,-1)</f>
        <v>2026-0002030</v>
      </c>
      <c r="AC236" s="20">
        <f>_xlfn.XLOOKUP(H236,'IT PEI'!X$2:X$5647,'IT PEI'!P$2:P$5647,"...",2,-1)</f>
        <v>46156</v>
      </c>
      <c r="AD236" s="19" t="str">
        <f>_xlfn.XLOOKUP(H236,'IT PEI'!X$2:X$5647,'IT PEI'!Q$2:Q$5647,"...",2,-1)</f>
        <v>000333-2026-CEPLAN-DNCPPEI</v>
      </c>
      <c r="AE236" s="19" t="str">
        <f t="shared" si="18"/>
        <v>SI</v>
      </c>
      <c r="AF236" s="18">
        <f t="shared" si="20"/>
        <v>1</v>
      </c>
      <c r="AG236" s="18">
        <f t="shared" si="19"/>
        <v>0</v>
      </c>
      <c r="AH236" s="18">
        <f t="shared" si="21"/>
        <v>0</v>
      </c>
      <c r="AI236" s="19" t="s">
        <v>10475</v>
      </c>
      <c r="AJ236" s="13" t="s">
        <v>10563</v>
      </c>
      <c r="AK236" s="19" t="s">
        <v>10564</v>
      </c>
      <c r="AL236" s="19" t="str">
        <f>IFERROR(VLOOKUP(tbl_ues[[#This Row],[Id_UE]],'[1]Directorio v.02'!$H$3:$U$3089,11,FALSE),"")</f>
        <v>Victor Manuel Segura Sullon</v>
      </c>
      <c r="AM236" s="19" t="str">
        <f>IFERROR(VLOOKUP(tbl_ues[[#This Row],[Id_UE]],'[1]Directorio v.02'!$H$3:$U$3089,12,FALSE),"")</f>
        <v>Gerente de Planificación y Presupuesto</v>
      </c>
      <c r="AN236" s="52">
        <f>IFERROR(VLOOKUP(tbl_ues[[#This Row],[Id_UE]],'[1]Directorio v.02'!$H$3:$U$3089,13,FALSE),"")</f>
        <v>972553849</v>
      </c>
      <c r="AO236" s="19" t="str">
        <f>IFERROR(VLOOKUP(tbl_ues[[#This Row],[Id_UE]],'[1]Directorio v.02'!$H$3:$U$3089,14,FALSE),"")</f>
        <v>vsegura@munijuanjui.gob.pe</v>
      </c>
      <c r="AP236" s="21" t="e">
        <f>VLOOKUP(H236,#REF!,7,0)</f>
        <v>#REF!</v>
      </c>
      <c r="AQ236" s="9" t="e">
        <f>VLOOKUP(H236,#REF!,9,0)</f>
        <v>#REF!</v>
      </c>
      <c r="AR236" s="9" t="e">
        <f>VLOOKUP(H236,#REF!,15,0)</f>
        <v>#REF!</v>
      </c>
      <c r="AS236" s="9" t="e">
        <f>VLOOKUP(H236,#REF!,16,0)</f>
        <v>#REF!</v>
      </c>
      <c r="AT236" s="9" t="e">
        <f>VLOOKUP(H236,#REF!,17,0)</f>
        <v>#REF!</v>
      </c>
      <c r="AU236" s="9" t="e">
        <f>VLOOKUP(H236,#REF!,18,0)</f>
        <v>#REF!</v>
      </c>
      <c r="AV236" s="9" t="e">
        <f>VLOOKUP(H236,#REF!,19,0)</f>
        <v>#REF!</v>
      </c>
      <c r="AW236" s="9" t="e">
        <f>VLOOKUP(H236,#REF!,20,0)</f>
        <v>#REF!</v>
      </c>
      <c r="AX236" s="9" t="e">
        <f>VLOOKUP(H236,#REF!,22,0)</f>
        <v>#REF!</v>
      </c>
      <c r="AY236" s="9" t="e">
        <f>VLOOKUP(H236,#REF!,23,0)</f>
        <v>#REF!</v>
      </c>
      <c r="AZ236" s="9" t="e">
        <f>VLOOKUP(H236,#REF!,24,0)</f>
        <v>#REF!</v>
      </c>
      <c r="BA236" s="9" t="e">
        <f>VLOOKUP(H236,#REF!,25,0)</f>
        <v>#REF!</v>
      </c>
      <c r="BB236" s="9" t="e">
        <f>VLOOKUP(H236,#REF!,26,0)</f>
        <v>#REF!</v>
      </c>
      <c r="BC236" s="9" t="e">
        <f>VLOOKUP(H236,#REF!,27,0)</f>
        <v>#REF!</v>
      </c>
      <c r="BD236" s="9" t="e">
        <f>VLOOKUP(H236,#REF!,29,0)</f>
        <v>#REF!</v>
      </c>
      <c r="BE236" s="9" t="e">
        <f>VLOOKUP(H236,#REF!,30,0)</f>
        <v>#REF!</v>
      </c>
      <c r="BF236" s="9" t="e">
        <f>VLOOKUP(H236,#REF!,31,0)</f>
        <v>#REF!</v>
      </c>
      <c r="BG236" s="9" t="e">
        <f>VLOOKUP(H236,#REF!,32,0)</f>
        <v>#REF!</v>
      </c>
      <c r="BH236" s="9" t="e">
        <f>VLOOKUP(H236,#REF!,33,0)</f>
        <v>#REF!</v>
      </c>
      <c r="BI236" s="9" t="e">
        <f>VLOOKUP(H236,#REF!,34,0)</f>
        <v>#REF!</v>
      </c>
      <c r="BJ236" s="9" t="e">
        <f>VLOOKUP(H236,#REF!,36,0)</f>
        <v>#REF!</v>
      </c>
      <c r="BK236" s="9" t="e">
        <f>VLOOKUP(H236,#REF!,37,0)</f>
        <v>#REF!</v>
      </c>
      <c r="BL236" s="22" t="e">
        <f>VLOOKUP(H236,#REF!,44,0)</f>
        <v>#REF!</v>
      </c>
      <c r="BM236" s="22" t="e">
        <f>VLOOKUP(H236,#REF!,45,0)</f>
        <v>#REF!</v>
      </c>
      <c r="BN236" s="22" t="e">
        <f>VLOOKUP(H236,#REF!,46,0)</f>
        <v>#REF!</v>
      </c>
      <c r="BO236" s="22" t="e">
        <f>VLOOKUP(H236,#REF!,47,0)</f>
        <v>#REF!</v>
      </c>
      <c r="BP236" s="22" t="e">
        <f>VLOOKUP(H236,#REF!,48,0)</f>
        <v>#REF!</v>
      </c>
      <c r="BQ236" s="9"/>
      <c r="BR236" s="9"/>
      <c r="BS236" s="9"/>
    </row>
    <row r="237" spans="1:71" ht="14.5" x14ac:dyDescent="0.35">
      <c r="A237" s="16" t="s">
        <v>10556</v>
      </c>
      <c r="B237" s="16" t="s">
        <v>10556</v>
      </c>
      <c r="C237" s="16" t="s">
        <v>10557</v>
      </c>
      <c r="D237" s="7" t="s">
        <v>1921</v>
      </c>
      <c r="E237" s="4" t="s">
        <v>150</v>
      </c>
      <c r="F237" s="4">
        <v>301734</v>
      </c>
      <c r="G237" s="4" t="s">
        <v>7610</v>
      </c>
      <c r="H237" s="53">
        <v>301734</v>
      </c>
      <c r="I237" s="4" t="s">
        <v>7610</v>
      </c>
      <c r="J237" s="7">
        <v>22</v>
      </c>
      <c r="K237" s="4" t="s">
        <v>108</v>
      </c>
      <c r="L237" s="4">
        <v>5</v>
      </c>
      <c r="M237" s="4" t="s">
        <v>1566</v>
      </c>
      <c r="N237" s="4">
        <v>11</v>
      </c>
      <c r="O237" s="4" t="s">
        <v>7611</v>
      </c>
      <c r="P237" s="26" t="s">
        <v>9757</v>
      </c>
      <c r="Q237" s="8" t="s">
        <v>10474</v>
      </c>
      <c r="R237" s="9" t="s">
        <v>10474</v>
      </c>
      <c r="S237" s="17"/>
      <c r="T237" s="17" t="s">
        <v>10474</v>
      </c>
      <c r="U237" s="9"/>
      <c r="V237" s="18"/>
      <c r="W237" s="18">
        <f>IFERROR(VLOOKUP(H237,'IT PEI'!$X$2:$X$5647,1,0),"...")</f>
        <v>301734</v>
      </c>
      <c r="X237" s="19" t="str">
        <f>_xlfn.XLOOKUP(H237,'IT PEI'!X$2:X$5647,'IT PEI'!E$2:E$5647,"...",2,-1)</f>
        <v>2026-2030</v>
      </c>
      <c r="Y237" s="19" t="str">
        <f>_xlfn.XLOOKUP(H237,'IT PEI'!X$2:X$5647,'IT PEI'!G$2:G$5647,"...",2,-1)</f>
        <v>FORMULADO</v>
      </c>
      <c r="Z237" s="19" t="str">
        <f>_xlfn.XLOOKUP(H237,'IT PEI'!X$2:X$5647,'IT PEI'!F$2:F$5647,"...",2,-1)</f>
        <v>SI</v>
      </c>
      <c r="AA237" s="19" t="str">
        <f>_xlfn.XLOOKUP(H237,'IT PEI'!X$2:X$5647,'IT PEI'!H$2:H$5647,"...",2,-1)</f>
        <v>EMITIDO</v>
      </c>
      <c r="AB237" s="19" t="str">
        <f>_xlfn.XLOOKUP(H237,'IT PEI'!X$2:X$5647,'IT PEI'!O$2:O$5647,"...",2,-1)</f>
        <v>2025-0005795</v>
      </c>
      <c r="AC237" s="20">
        <f>_xlfn.XLOOKUP(H237,'IT PEI'!X$2:X$5647,'IT PEI'!P$2:P$5647,"...",2,-1)</f>
        <v>46020</v>
      </c>
      <c r="AD237" s="19" t="str">
        <f>_xlfn.XLOOKUP(H237,'IT PEI'!X$2:X$5647,'IT PEI'!Q$2:Q$5647,"...",2,-1)</f>
        <v>000783-2025-DNCPPEI</v>
      </c>
      <c r="AE237" s="19" t="str">
        <f t="shared" si="18"/>
        <v>SI</v>
      </c>
      <c r="AF237" s="18">
        <f t="shared" si="20"/>
        <v>1</v>
      </c>
      <c r="AG237" s="18">
        <f t="shared" si="19"/>
        <v>0</v>
      </c>
      <c r="AH237" s="18">
        <f t="shared" si="21"/>
        <v>0</v>
      </c>
      <c r="AI237" s="19" t="s">
        <v>10475</v>
      </c>
      <c r="AJ237" s="13" t="s">
        <v>10563</v>
      </c>
      <c r="AK237" s="19" t="s">
        <v>10564</v>
      </c>
      <c r="AL237" s="19" t="str">
        <f>IFERROR(VLOOKUP(tbl_ues[[#This Row],[Id_UE]],'[1]Directorio v.02'!$H$3:$U$3089,11,FALSE),"")</f>
        <v>William Erlis Fernandez Salazar</v>
      </c>
      <c r="AM237" s="19">
        <f>IFERROR(VLOOKUP(tbl_ues[[#This Row],[Id_UE]],'[1]Directorio v.02'!$H$3:$U$3089,12,FALSE),"")</f>
        <v>0</v>
      </c>
      <c r="AN237" s="52">
        <f>IFERROR(VLOOKUP(tbl_ues[[#This Row],[Id_UE]],'[1]Directorio v.02'!$H$3:$U$3089,13,FALSE),"")</f>
        <v>978365855</v>
      </c>
      <c r="AO237" s="19" t="str">
        <f>IFERROR(VLOOKUP(tbl_ues[[#This Row],[Id_UE]],'[1]Directorio v.02'!$H$3:$U$3089,14,FALSE),"")</f>
        <v>erlizfernandez@gmail.com</v>
      </c>
      <c r="AP237" s="21" t="e">
        <f>VLOOKUP(H237,#REF!,7,0)</f>
        <v>#REF!</v>
      </c>
      <c r="AQ237" s="9" t="e">
        <f>VLOOKUP(H237,#REF!,9,0)</f>
        <v>#REF!</v>
      </c>
      <c r="AR237" s="9" t="e">
        <f>VLOOKUP(H237,#REF!,15,0)</f>
        <v>#REF!</v>
      </c>
      <c r="AS237" s="9" t="e">
        <f>VLOOKUP(H237,#REF!,16,0)</f>
        <v>#REF!</v>
      </c>
      <c r="AT237" s="9" t="e">
        <f>VLOOKUP(H237,#REF!,17,0)</f>
        <v>#REF!</v>
      </c>
      <c r="AU237" s="9" t="e">
        <f>VLOOKUP(H237,#REF!,18,0)</f>
        <v>#REF!</v>
      </c>
      <c r="AV237" s="9" t="e">
        <f>VLOOKUP(H237,#REF!,19,0)</f>
        <v>#REF!</v>
      </c>
      <c r="AW237" s="9" t="e">
        <f>VLOOKUP(H237,#REF!,20,0)</f>
        <v>#REF!</v>
      </c>
      <c r="AX237" s="9" t="e">
        <f>VLOOKUP(H237,#REF!,22,0)</f>
        <v>#REF!</v>
      </c>
      <c r="AY237" s="9" t="e">
        <f>VLOOKUP(H237,#REF!,23,0)</f>
        <v>#REF!</v>
      </c>
      <c r="AZ237" s="9" t="e">
        <f>VLOOKUP(H237,#REF!,24,0)</f>
        <v>#REF!</v>
      </c>
      <c r="BA237" s="9" t="e">
        <f>VLOOKUP(H237,#REF!,25,0)</f>
        <v>#REF!</v>
      </c>
      <c r="BB237" s="9" t="e">
        <f>VLOOKUP(H237,#REF!,26,0)</f>
        <v>#REF!</v>
      </c>
      <c r="BC237" s="9" t="e">
        <f>VLOOKUP(H237,#REF!,27,0)</f>
        <v>#REF!</v>
      </c>
      <c r="BD237" s="9" t="e">
        <f>VLOOKUP(H237,#REF!,29,0)</f>
        <v>#REF!</v>
      </c>
      <c r="BE237" s="9" t="e">
        <f>VLOOKUP(H237,#REF!,30,0)</f>
        <v>#REF!</v>
      </c>
      <c r="BF237" s="9" t="e">
        <f>VLOOKUP(H237,#REF!,31,0)</f>
        <v>#REF!</v>
      </c>
      <c r="BG237" s="9" t="e">
        <f>VLOOKUP(H237,#REF!,32,0)</f>
        <v>#REF!</v>
      </c>
      <c r="BH237" s="9" t="e">
        <f>VLOOKUP(H237,#REF!,33,0)</f>
        <v>#REF!</v>
      </c>
      <c r="BI237" s="9" t="e">
        <f>VLOOKUP(H237,#REF!,34,0)</f>
        <v>#REF!</v>
      </c>
      <c r="BJ237" s="9" t="e">
        <f>VLOOKUP(H237,#REF!,36,0)</f>
        <v>#REF!</v>
      </c>
      <c r="BK237" s="9" t="e">
        <f>VLOOKUP(H237,#REF!,37,0)</f>
        <v>#REF!</v>
      </c>
      <c r="BL237" s="22" t="e">
        <f>VLOOKUP(H237,#REF!,44,0)</f>
        <v>#REF!</v>
      </c>
      <c r="BM237" s="22" t="e">
        <f>VLOOKUP(H237,#REF!,45,0)</f>
        <v>#REF!</v>
      </c>
      <c r="BN237" s="22" t="e">
        <f>VLOOKUP(H237,#REF!,46,0)</f>
        <v>#REF!</v>
      </c>
      <c r="BO237" s="22" t="e">
        <f>VLOOKUP(H237,#REF!,47,0)</f>
        <v>#REF!</v>
      </c>
      <c r="BP237" s="22" t="e">
        <f>VLOOKUP(H237,#REF!,48,0)</f>
        <v>#REF!</v>
      </c>
      <c r="BQ237" s="9"/>
      <c r="BR237" s="9"/>
      <c r="BS237" s="9"/>
    </row>
    <row r="238" spans="1:71" ht="14.5" x14ac:dyDescent="0.35">
      <c r="A238" s="16" t="s">
        <v>10556</v>
      </c>
      <c r="B238" s="16" t="s">
        <v>10556</v>
      </c>
      <c r="C238" s="16" t="s">
        <v>10557</v>
      </c>
      <c r="D238" s="7" t="s">
        <v>1921</v>
      </c>
      <c r="E238" s="4" t="s">
        <v>150</v>
      </c>
      <c r="F238" s="4">
        <v>301733</v>
      </c>
      <c r="G238" s="4" t="s">
        <v>3029</v>
      </c>
      <c r="H238" s="53">
        <v>301733</v>
      </c>
      <c r="I238" s="4" t="s">
        <v>3029</v>
      </c>
      <c r="J238" s="7">
        <v>22</v>
      </c>
      <c r="K238" s="4" t="s">
        <v>108</v>
      </c>
      <c r="L238" s="4">
        <v>5</v>
      </c>
      <c r="M238" s="4" t="s">
        <v>1566</v>
      </c>
      <c r="N238" s="4">
        <v>10</v>
      </c>
      <c r="O238" s="4" t="s">
        <v>3030</v>
      </c>
      <c r="P238" s="26" t="s">
        <v>10196</v>
      </c>
      <c r="Q238" s="8" t="s">
        <v>10474</v>
      </c>
      <c r="R238" s="9" t="s">
        <v>10474</v>
      </c>
      <c r="S238" s="17"/>
      <c r="T238" s="17" t="s">
        <v>10474</v>
      </c>
      <c r="U238" s="9"/>
      <c r="V238" s="18"/>
      <c r="W238" s="18">
        <f>IFERROR(VLOOKUP(H238,'IT PEI'!$X$2:$X$5647,1,0),"...")</f>
        <v>301733</v>
      </c>
      <c r="X238" s="19" t="str">
        <f>_xlfn.XLOOKUP(H238,'IT PEI'!X$2:X$5647,'IT PEI'!E$2:E$5647,"...",2,-1)</f>
        <v>2026-2030</v>
      </c>
      <c r="Y238" s="19" t="str">
        <f>_xlfn.XLOOKUP(H238,'IT PEI'!X$2:X$5647,'IT PEI'!G$2:G$5647,"...",2,-1)</f>
        <v>FORMULADO</v>
      </c>
      <c r="Z238" s="19" t="str">
        <f>_xlfn.XLOOKUP(H238,'IT PEI'!X$2:X$5647,'IT PEI'!F$2:F$5647,"...",2,-1)</f>
        <v>SI</v>
      </c>
      <c r="AA238" s="19" t="str">
        <f>_xlfn.XLOOKUP(H238,'IT PEI'!X$2:X$5647,'IT PEI'!H$2:H$5647,"...",2,-1)</f>
        <v>EMITIDO</v>
      </c>
      <c r="AB238" s="19" t="str">
        <f>_xlfn.XLOOKUP(H238,'IT PEI'!X$2:X$5647,'IT PEI'!O$2:O$5647,"...",2,-1)</f>
        <v>2025-0005149</v>
      </c>
      <c r="AC238" s="20">
        <f>_xlfn.XLOOKUP(H238,'IT PEI'!X$2:X$5647,'IT PEI'!P$2:P$5647,"...",2,-1)</f>
        <v>46008</v>
      </c>
      <c r="AD238" s="19" t="str">
        <f>_xlfn.XLOOKUP(H238,'IT PEI'!X$2:X$5647,'IT PEI'!Q$2:Q$5647,"...",2,-1)</f>
        <v>000705-2025-DNCPPEI</v>
      </c>
      <c r="AE238" s="19" t="str">
        <f t="shared" si="18"/>
        <v>SI</v>
      </c>
      <c r="AF238" s="18">
        <f t="shared" si="20"/>
        <v>1</v>
      </c>
      <c r="AG238" s="18">
        <f t="shared" si="19"/>
        <v>0</v>
      </c>
      <c r="AH238" s="18">
        <f t="shared" si="21"/>
        <v>0</v>
      </c>
      <c r="AI238" s="19" t="s">
        <v>10475</v>
      </c>
      <c r="AJ238" s="13" t="s">
        <v>10563</v>
      </c>
      <c r="AK238" s="19" t="s">
        <v>10564</v>
      </c>
      <c r="AL238" s="19" t="str">
        <f>IFERROR(VLOOKUP(tbl_ues[[#This Row],[Id_UE]],'[1]Directorio v.02'!$H$3:$U$3089,11,FALSE),"")</f>
        <v>Equi Pinchi Ushiñahua</v>
      </c>
      <c r="AM238" s="19">
        <f>IFERROR(VLOOKUP(tbl_ues[[#This Row],[Id_UE]],'[1]Directorio v.02'!$H$3:$U$3089,12,FALSE),"")</f>
        <v>0</v>
      </c>
      <c r="AN238" s="52">
        <f>IFERROR(VLOOKUP(tbl_ues[[#This Row],[Id_UE]],'[1]Directorio v.02'!$H$3:$U$3089,13,FALSE),"")</f>
        <v>952814392</v>
      </c>
      <c r="AO238" s="19" t="str">
        <f>IFERROR(VLOOKUP(tbl_ues[[#This Row],[Id_UE]],'[1]Directorio v.02'!$H$3:$U$3089,14,FALSE),"")</f>
        <v>epinchi2@gmail.com</v>
      </c>
      <c r="AP238" s="21" t="e">
        <f>VLOOKUP(H238,#REF!,7,0)</f>
        <v>#REF!</v>
      </c>
      <c r="AQ238" s="9" t="e">
        <f>VLOOKUP(H238,#REF!,9,0)</f>
        <v>#REF!</v>
      </c>
      <c r="AR238" s="9" t="e">
        <f>VLOOKUP(H238,#REF!,15,0)</f>
        <v>#REF!</v>
      </c>
      <c r="AS238" s="9" t="e">
        <f>VLOOKUP(H238,#REF!,16,0)</f>
        <v>#REF!</v>
      </c>
      <c r="AT238" s="9" t="e">
        <f>VLOOKUP(H238,#REF!,17,0)</f>
        <v>#REF!</v>
      </c>
      <c r="AU238" s="9" t="e">
        <f>VLOOKUP(H238,#REF!,18,0)</f>
        <v>#REF!</v>
      </c>
      <c r="AV238" s="9" t="e">
        <f>VLOOKUP(H238,#REF!,19,0)</f>
        <v>#REF!</v>
      </c>
      <c r="AW238" s="9" t="e">
        <f>VLOOKUP(H238,#REF!,20,0)</f>
        <v>#REF!</v>
      </c>
      <c r="AX238" s="9" t="e">
        <f>VLOOKUP(H238,#REF!,22,0)</f>
        <v>#REF!</v>
      </c>
      <c r="AY238" s="9" t="e">
        <f>VLOOKUP(H238,#REF!,23,0)</f>
        <v>#REF!</v>
      </c>
      <c r="AZ238" s="9" t="e">
        <f>VLOOKUP(H238,#REF!,24,0)</f>
        <v>#REF!</v>
      </c>
      <c r="BA238" s="9" t="e">
        <f>VLOOKUP(H238,#REF!,25,0)</f>
        <v>#REF!</v>
      </c>
      <c r="BB238" s="9" t="e">
        <f>VLOOKUP(H238,#REF!,26,0)</f>
        <v>#REF!</v>
      </c>
      <c r="BC238" s="9" t="e">
        <f>VLOOKUP(H238,#REF!,27,0)</f>
        <v>#REF!</v>
      </c>
      <c r="BD238" s="9" t="e">
        <f>VLOOKUP(H238,#REF!,29,0)</f>
        <v>#REF!</v>
      </c>
      <c r="BE238" s="9" t="e">
        <f>VLOOKUP(H238,#REF!,30,0)</f>
        <v>#REF!</v>
      </c>
      <c r="BF238" s="9" t="e">
        <f>VLOOKUP(H238,#REF!,31,0)</f>
        <v>#REF!</v>
      </c>
      <c r="BG238" s="9" t="e">
        <f>VLOOKUP(H238,#REF!,32,0)</f>
        <v>#REF!</v>
      </c>
      <c r="BH238" s="9" t="e">
        <f>VLOOKUP(H238,#REF!,33,0)</f>
        <v>#REF!</v>
      </c>
      <c r="BI238" s="9" t="e">
        <f>VLOOKUP(H238,#REF!,34,0)</f>
        <v>#REF!</v>
      </c>
      <c r="BJ238" s="9" t="e">
        <f>VLOOKUP(H238,#REF!,36,0)</f>
        <v>#REF!</v>
      </c>
      <c r="BK238" s="9" t="e">
        <f>VLOOKUP(H238,#REF!,37,0)</f>
        <v>#REF!</v>
      </c>
      <c r="BL238" s="22" t="e">
        <f>VLOOKUP(H238,#REF!,44,0)</f>
        <v>#REF!</v>
      </c>
      <c r="BM238" s="22" t="e">
        <f>VLOOKUP(H238,#REF!,45,0)</f>
        <v>#REF!</v>
      </c>
      <c r="BN238" s="22" t="e">
        <f>VLOOKUP(H238,#REF!,46,0)</f>
        <v>#REF!</v>
      </c>
      <c r="BO238" s="22" t="e">
        <f>VLOOKUP(H238,#REF!,47,0)</f>
        <v>#REF!</v>
      </c>
      <c r="BP238" s="22" t="e">
        <f>VLOOKUP(H238,#REF!,48,0)</f>
        <v>#REF!</v>
      </c>
      <c r="BQ238" s="9"/>
      <c r="BR238" s="9"/>
      <c r="BS238" s="9"/>
    </row>
    <row r="239" spans="1:71" ht="14.5" x14ac:dyDescent="0.35">
      <c r="A239" s="16" t="s">
        <v>10556</v>
      </c>
      <c r="B239" s="16" t="s">
        <v>10556</v>
      </c>
      <c r="C239" s="16" t="s">
        <v>10557</v>
      </c>
      <c r="D239" s="7" t="s">
        <v>1921</v>
      </c>
      <c r="E239" s="4" t="s">
        <v>150</v>
      </c>
      <c r="F239" s="4">
        <v>301732</v>
      </c>
      <c r="G239" s="4" t="s">
        <v>10614</v>
      </c>
      <c r="H239" s="53">
        <v>301732</v>
      </c>
      <c r="I239" s="4" t="s">
        <v>10614</v>
      </c>
      <c r="J239" s="7">
        <v>22</v>
      </c>
      <c r="K239" s="4" t="s">
        <v>108</v>
      </c>
      <c r="L239" s="4">
        <v>5</v>
      </c>
      <c r="M239" s="4" t="s">
        <v>1566</v>
      </c>
      <c r="N239" s="4">
        <v>9</v>
      </c>
      <c r="O239" s="4" t="s">
        <v>10615</v>
      </c>
      <c r="P239" s="26" t="s">
        <v>9758</v>
      </c>
      <c r="Q239" s="8" t="s">
        <v>10474</v>
      </c>
      <c r="R239" s="9" t="s">
        <v>10474</v>
      </c>
      <c r="S239" s="17"/>
      <c r="T239" s="17" t="s">
        <v>10474</v>
      </c>
      <c r="U239" s="9"/>
      <c r="V239" s="18"/>
      <c r="W239" s="18" t="str">
        <f>IFERROR(VLOOKUP(H239,'IT PEI'!$X$2:$X$5647,1,0),"...")</f>
        <v>...</v>
      </c>
      <c r="X239" s="19" t="str">
        <f>_xlfn.XLOOKUP(H239,'IT PEI'!X$2:X$5647,'IT PEI'!E$2:E$5647,"...",2,-1)</f>
        <v>...</v>
      </c>
      <c r="Y239" s="19" t="str">
        <f>_xlfn.XLOOKUP(H239,'IT PEI'!X$2:X$5647,'IT PEI'!G$2:G$5647,"...",2,-1)</f>
        <v>...</v>
      </c>
      <c r="Z239" s="19" t="str">
        <f>_xlfn.XLOOKUP(H239,'IT PEI'!X$2:X$5647,'IT PEI'!F$2:F$5647,"...",2,-1)</f>
        <v>...</v>
      </c>
      <c r="AA239" s="19" t="str">
        <f>_xlfn.XLOOKUP(H239,'IT PEI'!X$2:X$5647,'IT PEI'!H$2:H$5647,"...",2,-1)</f>
        <v>...</v>
      </c>
      <c r="AB239" s="19" t="str">
        <f>_xlfn.XLOOKUP(H239,'IT PEI'!X$2:X$5647,'IT PEI'!O$2:O$5647,"...",2,-1)</f>
        <v>...</v>
      </c>
      <c r="AC239" s="20" t="str">
        <f>_xlfn.XLOOKUP(H239,'IT PEI'!X$2:X$5647,'IT PEI'!P$2:P$5647,"...",2,-1)</f>
        <v>...</v>
      </c>
      <c r="AD239" s="19" t="str">
        <f>_xlfn.XLOOKUP(H239,'IT PEI'!X$2:X$5647,'IT PEI'!Q$2:Q$5647,"...",2,-1)</f>
        <v>...</v>
      </c>
      <c r="AE239" s="19" t="str">
        <f t="shared" si="18"/>
        <v>No</v>
      </c>
      <c r="AF239" s="18">
        <f t="shared" si="20"/>
        <v>0</v>
      </c>
      <c r="AG239" s="18">
        <f t="shared" si="19"/>
        <v>1</v>
      </c>
      <c r="AH239" s="18">
        <f t="shared" si="21"/>
        <v>0</v>
      </c>
      <c r="AI239" s="19" t="s">
        <v>10475</v>
      </c>
      <c r="AJ239" s="13" t="s">
        <v>10563</v>
      </c>
      <c r="AK239" s="19" t="s">
        <v>10564</v>
      </c>
      <c r="AL239" s="19" t="str">
        <f>IFERROR(VLOOKUP(tbl_ues[[#This Row],[Id_UE]],'[1]Directorio v.02'!$H$3:$U$3089,11,FALSE),"")</f>
        <v>Lito Apagueño Cocha</v>
      </c>
      <c r="AM239" s="19">
        <f>IFERROR(VLOOKUP(tbl_ues[[#This Row],[Id_UE]],'[1]Directorio v.02'!$H$3:$U$3089,12,FALSE),"")</f>
        <v>0</v>
      </c>
      <c r="AN239" s="52">
        <f>IFERROR(VLOOKUP(tbl_ues[[#This Row],[Id_UE]],'[1]Directorio v.02'!$H$3:$U$3089,13,FALSE),"")</f>
        <v>942955463</v>
      </c>
      <c r="AO239" s="19" t="str">
        <f>IFERROR(VLOOKUP(tbl_ues[[#This Row],[Id_UE]],'[1]Directorio v.02'!$H$3:$U$3089,14,FALSE),"")</f>
        <v>cpclitoapagueno@hotmail.com</v>
      </c>
      <c r="AP239" s="21" t="e">
        <f>VLOOKUP(H239,#REF!,7,0)</f>
        <v>#REF!</v>
      </c>
      <c r="AQ239" s="9" t="e">
        <f>VLOOKUP(H239,#REF!,9,0)</f>
        <v>#REF!</v>
      </c>
      <c r="AR239" s="9" t="e">
        <f>VLOOKUP(H239,#REF!,15,0)</f>
        <v>#REF!</v>
      </c>
      <c r="AS239" s="9" t="e">
        <f>VLOOKUP(H239,#REF!,16,0)</f>
        <v>#REF!</v>
      </c>
      <c r="AT239" s="9" t="e">
        <f>VLOOKUP(H239,#REF!,17,0)</f>
        <v>#REF!</v>
      </c>
      <c r="AU239" s="9" t="e">
        <f>VLOOKUP(H239,#REF!,18,0)</f>
        <v>#REF!</v>
      </c>
      <c r="AV239" s="9" t="e">
        <f>VLOOKUP(H239,#REF!,19,0)</f>
        <v>#REF!</v>
      </c>
      <c r="AW239" s="9" t="e">
        <f>VLOOKUP(H239,#REF!,20,0)</f>
        <v>#REF!</v>
      </c>
      <c r="AX239" s="9" t="e">
        <f>VLOOKUP(H239,#REF!,22,0)</f>
        <v>#REF!</v>
      </c>
      <c r="AY239" s="9" t="e">
        <f>VLOOKUP(H239,#REF!,23,0)</f>
        <v>#REF!</v>
      </c>
      <c r="AZ239" s="9" t="e">
        <f>VLOOKUP(H239,#REF!,24,0)</f>
        <v>#REF!</v>
      </c>
      <c r="BA239" s="9" t="e">
        <f>VLOOKUP(H239,#REF!,25,0)</f>
        <v>#REF!</v>
      </c>
      <c r="BB239" s="9" t="e">
        <f>VLOOKUP(H239,#REF!,26,0)</f>
        <v>#REF!</v>
      </c>
      <c r="BC239" s="9" t="e">
        <f>VLOOKUP(H239,#REF!,27,0)</f>
        <v>#REF!</v>
      </c>
      <c r="BD239" s="9" t="e">
        <f>VLOOKUP(H239,#REF!,29,0)</f>
        <v>#REF!</v>
      </c>
      <c r="BE239" s="9" t="e">
        <f>VLOOKUP(H239,#REF!,30,0)</f>
        <v>#REF!</v>
      </c>
      <c r="BF239" s="9" t="e">
        <f>VLOOKUP(H239,#REF!,31,0)</f>
        <v>#REF!</v>
      </c>
      <c r="BG239" s="9" t="e">
        <f>VLOOKUP(H239,#REF!,32,0)</f>
        <v>#REF!</v>
      </c>
      <c r="BH239" s="9" t="e">
        <f>VLOOKUP(H239,#REF!,33,0)</f>
        <v>#REF!</v>
      </c>
      <c r="BI239" s="9" t="e">
        <f>VLOOKUP(H239,#REF!,34,0)</f>
        <v>#REF!</v>
      </c>
      <c r="BJ239" s="9" t="e">
        <f>VLOOKUP(H239,#REF!,36,0)</f>
        <v>#REF!</v>
      </c>
      <c r="BK239" s="9" t="e">
        <f>VLOOKUP(H239,#REF!,37,0)</f>
        <v>#REF!</v>
      </c>
      <c r="BL239" s="22" t="e">
        <f>VLOOKUP(H239,#REF!,44,0)</f>
        <v>#REF!</v>
      </c>
      <c r="BM239" s="22" t="e">
        <f>VLOOKUP(H239,#REF!,45,0)</f>
        <v>#REF!</v>
      </c>
      <c r="BN239" s="22" t="e">
        <f>VLOOKUP(H239,#REF!,46,0)</f>
        <v>#REF!</v>
      </c>
      <c r="BO239" s="22" t="e">
        <f>VLOOKUP(H239,#REF!,47,0)</f>
        <v>#REF!</v>
      </c>
      <c r="BP239" s="22" t="e">
        <f>VLOOKUP(H239,#REF!,48,0)</f>
        <v>#REF!</v>
      </c>
      <c r="BQ239" s="9"/>
      <c r="BR239" s="9"/>
      <c r="BS239" s="9"/>
    </row>
    <row r="240" spans="1:71" ht="14.5" x14ac:dyDescent="0.35">
      <c r="A240" s="16" t="s">
        <v>10556</v>
      </c>
      <c r="B240" s="16" t="s">
        <v>10556</v>
      </c>
      <c r="C240" s="16" t="s">
        <v>10557</v>
      </c>
      <c r="D240" s="7" t="s">
        <v>1921</v>
      </c>
      <c r="E240" s="4" t="s">
        <v>150</v>
      </c>
      <c r="F240" s="4">
        <v>301731</v>
      </c>
      <c r="G240" s="4" t="s">
        <v>10097</v>
      </c>
      <c r="H240" s="53">
        <v>301731</v>
      </c>
      <c r="I240" s="4" t="s">
        <v>10097</v>
      </c>
      <c r="J240" s="7">
        <v>22</v>
      </c>
      <c r="K240" s="4" t="s">
        <v>108</v>
      </c>
      <c r="L240" s="4">
        <v>5</v>
      </c>
      <c r="M240" s="4" t="s">
        <v>1566</v>
      </c>
      <c r="N240" s="4">
        <v>8</v>
      </c>
      <c r="O240" s="4" t="s">
        <v>10098</v>
      </c>
      <c r="P240" s="26" t="s">
        <v>9757</v>
      </c>
      <c r="Q240" s="8" t="s">
        <v>10474</v>
      </c>
      <c r="R240" s="9" t="s">
        <v>10474</v>
      </c>
      <c r="S240" s="17"/>
      <c r="T240" s="17" t="s">
        <v>10474</v>
      </c>
      <c r="U240" s="9"/>
      <c r="V240" s="18"/>
      <c r="W240" s="18">
        <f>IFERROR(VLOOKUP(H240,'IT PEI'!$X$2:$X$5647,1,0),"...")</f>
        <v>301731</v>
      </c>
      <c r="X240" s="19" t="str">
        <f>_xlfn.XLOOKUP(H240,'IT PEI'!X$2:X$5647,'IT PEI'!E$2:E$5647,"...",2,-1)</f>
        <v>2026-2030</v>
      </c>
      <c r="Y240" s="19" t="str">
        <f>_xlfn.XLOOKUP(H240,'IT PEI'!X$2:X$5647,'IT PEI'!G$2:G$5647,"...",2,-1)</f>
        <v>FORMULADO</v>
      </c>
      <c r="Z240" s="19" t="str">
        <f>_xlfn.XLOOKUP(H240,'IT PEI'!X$2:X$5647,'IT PEI'!F$2:F$5647,"...",2,-1)</f>
        <v>SI</v>
      </c>
      <c r="AA240" s="19" t="str">
        <f>_xlfn.XLOOKUP(H240,'IT PEI'!X$2:X$5647,'IT PEI'!H$2:H$5647,"...",2,-1)</f>
        <v>EMITIDO</v>
      </c>
      <c r="AB240" s="19" t="str">
        <f>_xlfn.XLOOKUP(H240,'IT PEI'!X$2:X$5647,'IT PEI'!O$2:O$5647,"...",2,-1)</f>
        <v>2026-0002336</v>
      </c>
      <c r="AC240" s="20">
        <f>_xlfn.XLOOKUP(H240,'IT PEI'!X$2:X$5647,'IT PEI'!P$2:P$5647,"...",2,-1)</f>
        <v>46196</v>
      </c>
      <c r="AD240" s="19" t="str">
        <f>_xlfn.XLOOKUP(H240,'IT PEI'!X$2:X$5647,'IT PEI'!Q$2:Q$5647,"...",2,-1)</f>
        <v>000418-2026-CEPLAN-DNCPPEI</v>
      </c>
      <c r="AE240" s="19" t="str">
        <f t="shared" si="18"/>
        <v>SI</v>
      </c>
      <c r="AF240" s="18">
        <f t="shared" si="20"/>
        <v>1</v>
      </c>
      <c r="AG240" s="18">
        <f t="shared" si="19"/>
        <v>0</v>
      </c>
      <c r="AH240" s="18">
        <f t="shared" si="21"/>
        <v>0</v>
      </c>
      <c r="AI240" s="19" t="s">
        <v>10475</v>
      </c>
      <c r="AJ240" s="13" t="s">
        <v>10563</v>
      </c>
      <c r="AK240" s="19" t="s">
        <v>10564</v>
      </c>
      <c r="AL240" s="19" t="str">
        <f>IFERROR(VLOOKUP(tbl_ues[[#This Row],[Id_UE]],'[1]Directorio v.02'!$H$3:$U$3089,11,FALSE),"")</f>
        <v>Jorge Armando Mozombite Delgado</v>
      </c>
      <c r="AM240" s="19">
        <f>IFERROR(VLOOKUP(tbl_ues[[#This Row],[Id_UE]],'[1]Directorio v.02'!$H$3:$U$3089,12,FALSE),"")</f>
        <v>0</v>
      </c>
      <c r="AN240" s="52">
        <f>IFERROR(VLOOKUP(tbl_ues[[#This Row],[Id_UE]],'[1]Directorio v.02'!$H$3:$U$3089,13,FALSE),"")</f>
        <v>963471797</v>
      </c>
      <c r="AO240" s="19" t="str">
        <f>IFERROR(VLOOKUP(tbl_ues[[#This Row],[Id_UE]],'[1]Directorio v.02'!$H$3:$U$3089,14,FALSE),"")</f>
        <v>jorgemozombite26@hotmail.com</v>
      </c>
      <c r="AP240" s="21" t="e">
        <f>VLOOKUP(H240,#REF!,7,0)</f>
        <v>#REF!</v>
      </c>
      <c r="AQ240" s="9" t="e">
        <f>VLOOKUP(H240,#REF!,9,0)</f>
        <v>#REF!</v>
      </c>
      <c r="AR240" s="9" t="e">
        <f>VLOOKUP(H240,#REF!,15,0)</f>
        <v>#REF!</v>
      </c>
      <c r="AS240" s="9" t="e">
        <f>VLOOKUP(H240,#REF!,16,0)</f>
        <v>#REF!</v>
      </c>
      <c r="AT240" s="9" t="e">
        <f>VLOOKUP(H240,#REF!,17,0)</f>
        <v>#REF!</v>
      </c>
      <c r="AU240" s="9" t="e">
        <f>VLOOKUP(H240,#REF!,18,0)</f>
        <v>#REF!</v>
      </c>
      <c r="AV240" s="9" t="e">
        <f>VLOOKUP(H240,#REF!,19,0)</f>
        <v>#REF!</v>
      </c>
      <c r="AW240" s="9" t="e">
        <f>VLOOKUP(H240,#REF!,20,0)</f>
        <v>#REF!</v>
      </c>
      <c r="AX240" s="9" t="e">
        <f>VLOOKUP(H240,#REF!,22,0)</f>
        <v>#REF!</v>
      </c>
      <c r="AY240" s="9" t="e">
        <f>VLOOKUP(H240,#REF!,23,0)</f>
        <v>#REF!</v>
      </c>
      <c r="AZ240" s="9" t="e">
        <f>VLOOKUP(H240,#REF!,24,0)</f>
        <v>#REF!</v>
      </c>
      <c r="BA240" s="9" t="e">
        <f>VLOOKUP(H240,#REF!,25,0)</f>
        <v>#REF!</v>
      </c>
      <c r="BB240" s="9" t="e">
        <f>VLOOKUP(H240,#REF!,26,0)</f>
        <v>#REF!</v>
      </c>
      <c r="BC240" s="9" t="e">
        <f>VLOOKUP(H240,#REF!,27,0)</f>
        <v>#REF!</v>
      </c>
      <c r="BD240" s="9" t="e">
        <f>VLOOKUP(H240,#REF!,29,0)</f>
        <v>#REF!</v>
      </c>
      <c r="BE240" s="9" t="e">
        <f>VLOOKUP(H240,#REF!,30,0)</f>
        <v>#REF!</v>
      </c>
      <c r="BF240" s="9" t="e">
        <f>VLOOKUP(H240,#REF!,31,0)</f>
        <v>#REF!</v>
      </c>
      <c r="BG240" s="9" t="e">
        <f>VLOOKUP(H240,#REF!,32,0)</f>
        <v>#REF!</v>
      </c>
      <c r="BH240" s="9" t="e">
        <f>VLOOKUP(H240,#REF!,33,0)</f>
        <v>#REF!</v>
      </c>
      <c r="BI240" s="9" t="e">
        <f>VLOOKUP(H240,#REF!,34,0)</f>
        <v>#REF!</v>
      </c>
      <c r="BJ240" s="9" t="e">
        <f>VLOOKUP(H240,#REF!,36,0)</f>
        <v>#REF!</v>
      </c>
      <c r="BK240" s="9" t="e">
        <f>VLOOKUP(H240,#REF!,37,0)</f>
        <v>#REF!</v>
      </c>
      <c r="BL240" s="22" t="e">
        <f>VLOOKUP(H240,#REF!,44,0)</f>
        <v>#REF!</v>
      </c>
      <c r="BM240" s="22" t="e">
        <f>VLOOKUP(H240,#REF!,45,0)</f>
        <v>#REF!</v>
      </c>
      <c r="BN240" s="22" t="e">
        <f>VLOOKUP(H240,#REF!,46,0)</f>
        <v>#REF!</v>
      </c>
      <c r="BO240" s="22" t="e">
        <f>VLOOKUP(H240,#REF!,47,0)</f>
        <v>#REF!</v>
      </c>
      <c r="BP240" s="22" t="e">
        <f>VLOOKUP(H240,#REF!,48,0)</f>
        <v>#REF!</v>
      </c>
      <c r="BQ240" s="9"/>
      <c r="BR240" s="9"/>
      <c r="BS240" s="9"/>
    </row>
    <row r="241" spans="1:71" ht="14.5" x14ac:dyDescent="0.35">
      <c r="A241" s="16" t="s">
        <v>10556</v>
      </c>
      <c r="B241" s="16" t="s">
        <v>10556</v>
      </c>
      <c r="C241" s="16" t="s">
        <v>10557</v>
      </c>
      <c r="D241" s="7" t="s">
        <v>1921</v>
      </c>
      <c r="E241" s="4" t="s">
        <v>150</v>
      </c>
      <c r="F241" s="4">
        <v>301730</v>
      </c>
      <c r="G241" s="4" t="s">
        <v>10616</v>
      </c>
      <c r="H241" s="53">
        <v>301730</v>
      </c>
      <c r="I241" s="4" t="s">
        <v>10616</v>
      </c>
      <c r="J241" s="7">
        <v>22</v>
      </c>
      <c r="K241" s="4" t="s">
        <v>108</v>
      </c>
      <c r="L241" s="4">
        <v>5</v>
      </c>
      <c r="M241" s="4" t="s">
        <v>1566</v>
      </c>
      <c r="N241" s="4">
        <v>7</v>
      </c>
      <c r="O241" s="4" t="s">
        <v>10617</v>
      </c>
      <c r="P241" s="26" t="s">
        <v>9757</v>
      </c>
      <c r="Q241" s="8" t="s">
        <v>10474</v>
      </c>
      <c r="R241" s="9" t="s">
        <v>10474</v>
      </c>
      <c r="S241" s="17"/>
      <c r="T241" s="17" t="s">
        <v>10474</v>
      </c>
      <c r="U241" s="9"/>
      <c r="V241" s="18"/>
      <c r="W241" s="18" t="str">
        <f>IFERROR(VLOOKUP(H241,'IT PEI'!$X$2:$X$5647,1,0),"...")</f>
        <v>...</v>
      </c>
      <c r="X241" s="19" t="str">
        <f>_xlfn.XLOOKUP(H241,'IT PEI'!X$2:X$5647,'IT PEI'!E$2:E$5647,"...",2,-1)</f>
        <v>...</v>
      </c>
      <c r="Y241" s="19" t="str">
        <f>_xlfn.XLOOKUP(H241,'IT PEI'!X$2:X$5647,'IT PEI'!G$2:G$5647,"...",2,-1)</f>
        <v>...</v>
      </c>
      <c r="Z241" s="19" t="str">
        <f>_xlfn.XLOOKUP(H241,'IT PEI'!X$2:X$5647,'IT PEI'!F$2:F$5647,"...",2,-1)</f>
        <v>...</v>
      </c>
      <c r="AA241" s="19" t="str">
        <f>_xlfn.XLOOKUP(H241,'IT PEI'!X$2:X$5647,'IT PEI'!H$2:H$5647,"...",2,-1)</f>
        <v>...</v>
      </c>
      <c r="AB241" s="19" t="str">
        <f>_xlfn.XLOOKUP(H241,'IT PEI'!X$2:X$5647,'IT PEI'!O$2:O$5647,"...",2,-1)</f>
        <v>...</v>
      </c>
      <c r="AC241" s="20" t="str">
        <f>_xlfn.XLOOKUP(H241,'IT PEI'!X$2:X$5647,'IT PEI'!P$2:P$5647,"...",2,-1)</f>
        <v>...</v>
      </c>
      <c r="AD241" s="19" t="str">
        <f>_xlfn.XLOOKUP(H241,'IT PEI'!X$2:X$5647,'IT PEI'!Q$2:Q$5647,"...",2,-1)</f>
        <v>...</v>
      </c>
      <c r="AE241" s="19" t="str">
        <f t="shared" si="18"/>
        <v>No</v>
      </c>
      <c r="AF241" s="18">
        <f t="shared" si="20"/>
        <v>0</v>
      </c>
      <c r="AG241" s="18">
        <f t="shared" si="19"/>
        <v>1</v>
      </c>
      <c r="AH241" s="18">
        <f t="shared" si="21"/>
        <v>0</v>
      </c>
      <c r="AI241" s="19" t="s">
        <v>10475</v>
      </c>
      <c r="AJ241" s="13" t="s">
        <v>10563</v>
      </c>
      <c r="AK241" s="19" t="s">
        <v>10564</v>
      </c>
      <c r="AL241" s="19" t="str">
        <f>IFERROR(VLOOKUP(tbl_ues[[#This Row],[Id_UE]],'[1]Directorio v.02'!$H$3:$U$3089,11,FALSE),"")</f>
        <v>Juan Ramon Fonseca Vela</v>
      </c>
      <c r="AM241" s="19">
        <f>IFERROR(VLOOKUP(tbl_ues[[#This Row],[Id_UE]],'[1]Directorio v.02'!$H$3:$U$3089,12,FALSE),"")</f>
        <v>0</v>
      </c>
      <c r="AN241" s="52">
        <f>IFERROR(VLOOKUP(tbl_ues[[#This Row],[Id_UE]],'[1]Directorio v.02'!$H$3:$U$3089,13,FALSE),"")</f>
        <v>954466656</v>
      </c>
      <c r="AO241" s="19" t="str">
        <f>IFERROR(VLOOKUP(tbl_ues[[#This Row],[Id_UE]],'[1]Directorio v.02'!$H$3:$U$3089,14,FALSE),"")</f>
        <v>fonseca_cpc@hotmail.com</v>
      </c>
      <c r="AP241" s="21" t="e">
        <f>VLOOKUP(H241,#REF!,7,0)</f>
        <v>#REF!</v>
      </c>
      <c r="AQ241" s="9" t="e">
        <f>VLOOKUP(H241,#REF!,9,0)</f>
        <v>#REF!</v>
      </c>
      <c r="AR241" s="9" t="e">
        <f>VLOOKUP(H241,#REF!,15,0)</f>
        <v>#REF!</v>
      </c>
      <c r="AS241" s="9" t="e">
        <f>VLOOKUP(H241,#REF!,16,0)</f>
        <v>#REF!</v>
      </c>
      <c r="AT241" s="9" t="e">
        <f>VLOOKUP(H241,#REF!,17,0)</f>
        <v>#REF!</v>
      </c>
      <c r="AU241" s="9" t="e">
        <f>VLOOKUP(H241,#REF!,18,0)</f>
        <v>#REF!</v>
      </c>
      <c r="AV241" s="9" t="e">
        <f>VLOOKUP(H241,#REF!,19,0)</f>
        <v>#REF!</v>
      </c>
      <c r="AW241" s="9" t="e">
        <f>VLOOKUP(H241,#REF!,20,0)</f>
        <v>#REF!</v>
      </c>
      <c r="AX241" s="9" t="e">
        <f>VLOOKUP(H241,#REF!,22,0)</f>
        <v>#REF!</v>
      </c>
      <c r="AY241" s="9" t="e">
        <f>VLOOKUP(H241,#REF!,23,0)</f>
        <v>#REF!</v>
      </c>
      <c r="AZ241" s="9" t="e">
        <f>VLOOKUP(H241,#REF!,24,0)</f>
        <v>#REF!</v>
      </c>
      <c r="BA241" s="9" t="e">
        <f>VLOOKUP(H241,#REF!,25,0)</f>
        <v>#REF!</v>
      </c>
      <c r="BB241" s="9" t="e">
        <f>VLOOKUP(H241,#REF!,26,0)</f>
        <v>#REF!</v>
      </c>
      <c r="BC241" s="9" t="e">
        <f>VLOOKUP(H241,#REF!,27,0)</f>
        <v>#REF!</v>
      </c>
      <c r="BD241" s="9" t="e">
        <f>VLOOKUP(H241,#REF!,29,0)</f>
        <v>#REF!</v>
      </c>
      <c r="BE241" s="9" t="e">
        <f>VLOOKUP(H241,#REF!,30,0)</f>
        <v>#REF!</v>
      </c>
      <c r="BF241" s="9" t="e">
        <f>VLOOKUP(H241,#REF!,31,0)</f>
        <v>#REF!</v>
      </c>
      <c r="BG241" s="9" t="e">
        <f>VLOOKUP(H241,#REF!,32,0)</f>
        <v>#REF!</v>
      </c>
      <c r="BH241" s="9" t="e">
        <f>VLOOKUP(H241,#REF!,33,0)</f>
        <v>#REF!</v>
      </c>
      <c r="BI241" s="9" t="e">
        <f>VLOOKUP(H241,#REF!,34,0)</f>
        <v>#REF!</v>
      </c>
      <c r="BJ241" s="9" t="e">
        <f>VLOOKUP(H241,#REF!,36,0)</f>
        <v>#REF!</v>
      </c>
      <c r="BK241" s="9" t="e">
        <f>VLOOKUP(H241,#REF!,37,0)</f>
        <v>#REF!</v>
      </c>
      <c r="BL241" s="22" t="e">
        <f>VLOOKUP(H241,#REF!,44,0)</f>
        <v>#REF!</v>
      </c>
      <c r="BM241" s="22" t="e">
        <f>VLOOKUP(H241,#REF!,45,0)</f>
        <v>#REF!</v>
      </c>
      <c r="BN241" s="22" t="e">
        <f>VLOOKUP(H241,#REF!,46,0)</f>
        <v>#REF!</v>
      </c>
      <c r="BO241" s="22" t="e">
        <f>VLOOKUP(H241,#REF!,47,0)</f>
        <v>#REF!</v>
      </c>
      <c r="BP241" s="22" t="e">
        <f>VLOOKUP(H241,#REF!,48,0)</f>
        <v>#REF!</v>
      </c>
      <c r="BQ241" s="9"/>
      <c r="BR241" s="9"/>
      <c r="BS241" s="9"/>
    </row>
    <row r="242" spans="1:71" ht="14.5" x14ac:dyDescent="0.35">
      <c r="A242" s="16" t="s">
        <v>10556</v>
      </c>
      <c r="B242" s="16" t="s">
        <v>10556</v>
      </c>
      <c r="C242" s="16" t="s">
        <v>10557</v>
      </c>
      <c r="D242" s="7" t="s">
        <v>1921</v>
      </c>
      <c r="E242" s="4" t="s">
        <v>150</v>
      </c>
      <c r="F242" s="4">
        <v>301729</v>
      </c>
      <c r="G242" s="4" t="s">
        <v>5625</v>
      </c>
      <c r="H242" s="53">
        <v>301729</v>
      </c>
      <c r="I242" s="4" t="s">
        <v>5625</v>
      </c>
      <c r="J242" s="7">
        <v>22</v>
      </c>
      <c r="K242" s="4" t="s">
        <v>108</v>
      </c>
      <c r="L242" s="4">
        <v>5</v>
      </c>
      <c r="M242" s="4" t="s">
        <v>1566</v>
      </c>
      <c r="N242" s="4">
        <v>6</v>
      </c>
      <c r="O242" s="4" t="s">
        <v>5626</v>
      </c>
      <c r="P242" s="26" t="s">
        <v>9874</v>
      </c>
      <c r="Q242" s="8" t="s">
        <v>10474</v>
      </c>
      <c r="R242" s="9" t="s">
        <v>10474</v>
      </c>
      <c r="S242" s="17"/>
      <c r="T242" s="17" t="s">
        <v>10474</v>
      </c>
      <c r="U242" s="9"/>
      <c r="V242" s="18"/>
      <c r="W242" s="18">
        <f>IFERROR(VLOOKUP(H242,'IT PEI'!$X$2:$X$5647,1,0),"...")</f>
        <v>301729</v>
      </c>
      <c r="X242" s="19" t="str">
        <f>_xlfn.XLOOKUP(H242,'IT PEI'!X$2:X$5647,'IT PEI'!E$2:E$5647,"...",2,-1)</f>
        <v>2025-2030</v>
      </c>
      <c r="Y242" s="19" t="str">
        <f>_xlfn.XLOOKUP(H242,'IT PEI'!X$2:X$5647,'IT PEI'!G$2:G$5647,"...",2,-1)</f>
        <v>FORMULADO</v>
      </c>
      <c r="Z242" s="19" t="str">
        <f>_xlfn.XLOOKUP(H242,'IT PEI'!X$2:X$5647,'IT PEI'!F$2:F$5647,"...",2,-1)</f>
        <v>SI</v>
      </c>
      <c r="AA242" s="19" t="str">
        <f>_xlfn.XLOOKUP(H242,'IT PEI'!X$2:X$5647,'IT PEI'!H$2:H$5647,"...",2,-1)</f>
        <v>EMITIDO</v>
      </c>
      <c r="AB242" s="19" t="str">
        <f>_xlfn.XLOOKUP(H242,'IT PEI'!X$2:X$5647,'IT PEI'!O$2:O$5647,"...",2,-1)</f>
        <v>2024-0003945</v>
      </c>
      <c r="AC242" s="20">
        <f>_xlfn.XLOOKUP(H242,'IT PEI'!X$2:X$5647,'IT PEI'!P$2:P$5647,"...",2,-1)</f>
        <v>45652</v>
      </c>
      <c r="AD242" s="19" t="str">
        <f>_xlfn.XLOOKUP(H242,'IT PEI'!X$2:X$5647,'IT PEI'!Q$2:Q$5647,"...",2,-1)</f>
        <v xml:space="preserve">000467-2024-CEPLAN-DNCPPEI </v>
      </c>
      <c r="AE242" s="19" t="str">
        <f t="shared" si="18"/>
        <v>SI</v>
      </c>
      <c r="AF242" s="18">
        <f t="shared" si="20"/>
        <v>1</v>
      </c>
      <c r="AG242" s="18">
        <f t="shared" si="19"/>
        <v>0</v>
      </c>
      <c r="AH242" s="18">
        <f t="shared" si="21"/>
        <v>0</v>
      </c>
      <c r="AI242" s="19" t="s">
        <v>10475</v>
      </c>
      <c r="AJ242" s="13" t="s">
        <v>10563</v>
      </c>
      <c r="AK242" s="19" t="s">
        <v>10564</v>
      </c>
      <c r="AL242" s="19" t="str">
        <f>IFERROR(VLOOKUP(tbl_ues[[#This Row],[Id_UE]],'[1]Directorio v.02'!$H$3:$U$3089,11,FALSE),"")</f>
        <v>Wagner Rojas Marrufo</v>
      </c>
      <c r="AM242" s="19">
        <f>IFERROR(VLOOKUP(tbl_ues[[#This Row],[Id_UE]],'[1]Directorio v.02'!$H$3:$U$3089,12,FALSE),"")</f>
        <v>0</v>
      </c>
      <c r="AN242" s="52">
        <f>IFERROR(VLOOKUP(tbl_ues[[#This Row],[Id_UE]],'[1]Directorio v.02'!$H$3:$U$3089,13,FALSE),"")</f>
        <v>945112674</v>
      </c>
      <c r="AO242" s="19" t="str">
        <f>IFERROR(VLOOKUP(tbl_ues[[#This Row],[Id_UE]],'[1]Directorio v.02'!$H$3:$U$3089,14,FALSE),"")</f>
        <v>romaw24@gmail.com</v>
      </c>
      <c r="AP242" s="21" t="e">
        <f>VLOOKUP(H242,#REF!,7,0)</f>
        <v>#REF!</v>
      </c>
      <c r="AQ242" s="9" t="e">
        <f>VLOOKUP(H242,#REF!,9,0)</f>
        <v>#REF!</v>
      </c>
      <c r="AR242" s="9" t="e">
        <f>VLOOKUP(H242,#REF!,15,0)</f>
        <v>#REF!</v>
      </c>
      <c r="AS242" s="9" t="e">
        <f>VLOOKUP(H242,#REF!,16,0)</f>
        <v>#REF!</v>
      </c>
      <c r="AT242" s="9" t="e">
        <f>VLOOKUP(H242,#REF!,17,0)</f>
        <v>#REF!</v>
      </c>
      <c r="AU242" s="9" t="e">
        <f>VLOOKUP(H242,#REF!,18,0)</f>
        <v>#REF!</v>
      </c>
      <c r="AV242" s="9" t="e">
        <f>VLOOKUP(H242,#REF!,19,0)</f>
        <v>#REF!</v>
      </c>
      <c r="AW242" s="9" t="e">
        <f>VLOOKUP(H242,#REF!,20,0)</f>
        <v>#REF!</v>
      </c>
      <c r="AX242" s="9" t="e">
        <f>VLOOKUP(H242,#REF!,22,0)</f>
        <v>#REF!</v>
      </c>
      <c r="AY242" s="9" t="e">
        <f>VLOOKUP(H242,#REF!,23,0)</f>
        <v>#REF!</v>
      </c>
      <c r="AZ242" s="9" t="e">
        <f>VLOOKUP(H242,#REF!,24,0)</f>
        <v>#REF!</v>
      </c>
      <c r="BA242" s="9" t="e">
        <f>VLOOKUP(H242,#REF!,25,0)</f>
        <v>#REF!</v>
      </c>
      <c r="BB242" s="9" t="e">
        <f>VLOOKUP(H242,#REF!,26,0)</f>
        <v>#REF!</v>
      </c>
      <c r="BC242" s="9" t="e">
        <f>VLOOKUP(H242,#REF!,27,0)</f>
        <v>#REF!</v>
      </c>
      <c r="BD242" s="9" t="e">
        <f>VLOOKUP(H242,#REF!,29,0)</f>
        <v>#REF!</v>
      </c>
      <c r="BE242" s="9" t="e">
        <f>VLOOKUP(H242,#REF!,30,0)</f>
        <v>#REF!</v>
      </c>
      <c r="BF242" s="9" t="e">
        <f>VLOOKUP(H242,#REF!,31,0)</f>
        <v>#REF!</v>
      </c>
      <c r="BG242" s="9" t="e">
        <f>VLOOKUP(H242,#REF!,32,0)</f>
        <v>#REF!</v>
      </c>
      <c r="BH242" s="9" t="e">
        <f>VLOOKUP(H242,#REF!,33,0)</f>
        <v>#REF!</v>
      </c>
      <c r="BI242" s="9" t="e">
        <f>VLOOKUP(H242,#REF!,34,0)</f>
        <v>#REF!</v>
      </c>
      <c r="BJ242" s="9" t="e">
        <f>VLOOKUP(H242,#REF!,36,0)</f>
        <v>#REF!</v>
      </c>
      <c r="BK242" s="9" t="e">
        <f>VLOOKUP(H242,#REF!,37,0)</f>
        <v>#REF!</v>
      </c>
      <c r="BL242" s="22" t="e">
        <f>VLOOKUP(H242,#REF!,44,0)</f>
        <v>#REF!</v>
      </c>
      <c r="BM242" s="22" t="e">
        <f>VLOOKUP(H242,#REF!,45,0)</f>
        <v>#REF!</v>
      </c>
      <c r="BN242" s="22" t="e">
        <f>VLOOKUP(H242,#REF!,46,0)</f>
        <v>#REF!</v>
      </c>
      <c r="BO242" s="22" t="e">
        <f>VLOOKUP(H242,#REF!,47,0)</f>
        <v>#REF!</v>
      </c>
      <c r="BP242" s="22" t="e">
        <f>VLOOKUP(H242,#REF!,48,0)</f>
        <v>#REF!</v>
      </c>
      <c r="BQ242" s="9"/>
      <c r="BR242" s="9"/>
      <c r="BS242" s="9"/>
    </row>
    <row r="243" spans="1:71" ht="14.5" x14ac:dyDescent="0.35">
      <c r="A243" s="16" t="s">
        <v>10556</v>
      </c>
      <c r="B243" s="16" t="s">
        <v>10556</v>
      </c>
      <c r="C243" s="16" t="s">
        <v>10557</v>
      </c>
      <c r="D243" s="7" t="s">
        <v>1921</v>
      </c>
      <c r="E243" s="4" t="s">
        <v>150</v>
      </c>
      <c r="F243" s="4">
        <v>301728</v>
      </c>
      <c r="G243" s="4" t="s">
        <v>10034</v>
      </c>
      <c r="H243" s="53">
        <v>301728</v>
      </c>
      <c r="I243" s="4" t="s">
        <v>10034</v>
      </c>
      <c r="J243" s="7">
        <v>22</v>
      </c>
      <c r="K243" s="4" t="s">
        <v>108</v>
      </c>
      <c r="L243" s="4">
        <v>5</v>
      </c>
      <c r="M243" s="4" t="s">
        <v>1566</v>
      </c>
      <c r="N243" s="4">
        <v>5</v>
      </c>
      <c r="O243" s="4" t="s">
        <v>10035</v>
      </c>
      <c r="P243" s="26" t="s">
        <v>9757</v>
      </c>
      <c r="Q243" s="8" t="s">
        <v>10474</v>
      </c>
      <c r="R243" s="9" t="s">
        <v>10474</v>
      </c>
      <c r="S243" s="17"/>
      <c r="T243" s="17" t="s">
        <v>10474</v>
      </c>
      <c r="U243" s="9"/>
      <c r="V243" s="18"/>
      <c r="W243" s="18">
        <f>IFERROR(VLOOKUP(H243,'IT PEI'!$X$2:$X$5647,1,0),"...")</f>
        <v>301728</v>
      </c>
      <c r="X243" s="19" t="str">
        <f>_xlfn.XLOOKUP(H243,'IT PEI'!X$2:X$5647,'IT PEI'!E$2:E$5647,"...",2,-1)</f>
        <v>2026-2030</v>
      </c>
      <c r="Y243" s="19" t="str">
        <f>_xlfn.XLOOKUP(H243,'IT PEI'!X$2:X$5647,'IT PEI'!G$2:G$5647,"...",2,-1)</f>
        <v>FORMULADO</v>
      </c>
      <c r="Z243" s="19" t="str">
        <f>_xlfn.XLOOKUP(H243,'IT PEI'!X$2:X$5647,'IT PEI'!F$2:F$5647,"...",2,-1)</f>
        <v>SI</v>
      </c>
      <c r="AA243" s="19" t="str">
        <f>_xlfn.XLOOKUP(H243,'IT PEI'!X$2:X$5647,'IT PEI'!H$2:H$5647,"...",2,-1)</f>
        <v>EN PROCESO</v>
      </c>
      <c r="AB243" s="19">
        <f>_xlfn.XLOOKUP(H243,'IT PEI'!X$2:X$5647,'IT PEI'!O$2:O$5647,"...",2,-1)</f>
        <v>0</v>
      </c>
      <c r="AC243" s="20">
        <f>_xlfn.XLOOKUP(H243,'IT PEI'!X$2:X$5647,'IT PEI'!P$2:P$5647,"...",2,-1)</f>
        <v>0</v>
      </c>
      <c r="AD243" s="19">
        <f>_xlfn.XLOOKUP(H243,'IT PEI'!X$2:X$5647,'IT PEI'!Q$2:Q$5647,"...",2,-1)</f>
        <v>0</v>
      </c>
      <c r="AE243" s="19" t="str">
        <f t="shared" si="18"/>
        <v>SI</v>
      </c>
      <c r="AF243" s="18">
        <f t="shared" si="20"/>
        <v>1</v>
      </c>
      <c r="AG243" s="18">
        <f t="shared" si="19"/>
        <v>0</v>
      </c>
      <c r="AH243" s="18">
        <f t="shared" si="21"/>
        <v>1</v>
      </c>
      <c r="AI243" s="19" t="s">
        <v>10475</v>
      </c>
      <c r="AJ243" s="13" t="s">
        <v>10563</v>
      </c>
      <c r="AK243" s="19" t="s">
        <v>10564</v>
      </c>
      <c r="AL243" s="19" t="str">
        <f>IFERROR(VLOOKUP(tbl_ues[[#This Row],[Id_UE]],'[1]Directorio v.02'!$H$3:$U$3089,11,FALSE),"")</f>
        <v>Lito Apagueño Cocha</v>
      </c>
      <c r="AM243" s="19">
        <f>IFERROR(VLOOKUP(tbl_ues[[#This Row],[Id_UE]],'[1]Directorio v.02'!$H$3:$U$3089,12,FALSE),"")</f>
        <v>0</v>
      </c>
      <c r="AN243" s="52">
        <f>IFERROR(VLOOKUP(tbl_ues[[#This Row],[Id_UE]],'[1]Directorio v.02'!$H$3:$U$3089,13,FALSE),"")</f>
        <v>999450553</v>
      </c>
      <c r="AO243" s="19" t="str">
        <f>IFERROR(VLOOKUP(tbl_ues[[#This Row],[Id_UE]],'[1]Directorio v.02'!$H$3:$U$3089,14,FALSE),"")</f>
        <v>cpclitoapagueno@hotmail.com</v>
      </c>
      <c r="AP243" s="21" t="e">
        <f>VLOOKUP(H243,#REF!,7,0)</f>
        <v>#REF!</v>
      </c>
      <c r="AQ243" s="9" t="e">
        <f>VLOOKUP(H243,#REF!,9,0)</f>
        <v>#REF!</v>
      </c>
      <c r="AR243" s="9" t="e">
        <f>VLOOKUP(H243,#REF!,15,0)</f>
        <v>#REF!</v>
      </c>
      <c r="AS243" s="9" t="e">
        <f>VLOOKUP(H243,#REF!,16,0)</f>
        <v>#REF!</v>
      </c>
      <c r="AT243" s="9" t="e">
        <f>VLOOKUP(H243,#REF!,17,0)</f>
        <v>#REF!</v>
      </c>
      <c r="AU243" s="9" t="e">
        <f>VLOOKUP(H243,#REF!,18,0)</f>
        <v>#REF!</v>
      </c>
      <c r="AV243" s="9" t="e">
        <f>VLOOKUP(H243,#REF!,19,0)</f>
        <v>#REF!</v>
      </c>
      <c r="AW243" s="9" t="e">
        <f>VLOOKUP(H243,#REF!,20,0)</f>
        <v>#REF!</v>
      </c>
      <c r="AX243" s="9" t="e">
        <f>VLOOKUP(H243,#REF!,22,0)</f>
        <v>#REF!</v>
      </c>
      <c r="AY243" s="9" t="e">
        <f>VLOOKUP(H243,#REF!,23,0)</f>
        <v>#REF!</v>
      </c>
      <c r="AZ243" s="9" t="e">
        <f>VLOOKUP(H243,#REF!,24,0)</f>
        <v>#REF!</v>
      </c>
      <c r="BA243" s="9" t="e">
        <f>VLOOKUP(H243,#REF!,25,0)</f>
        <v>#REF!</v>
      </c>
      <c r="BB243" s="9" t="e">
        <f>VLOOKUP(H243,#REF!,26,0)</f>
        <v>#REF!</v>
      </c>
      <c r="BC243" s="9" t="e">
        <f>VLOOKUP(H243,#REF!,27,0)</f>
        <v>#REF!</v>
      </c>
      <c r="BD243" s="9" t="e">
        <f>VLOOKUP(H243,#REF!,29,0)</f>
        <v>#REF!</v>
      </c>
      <c r="BE243" s="9" t="e">
        <f>VLOOKUP(H243,#REF!,30,0)</f>
        <v>#REF!</v>
      </c>
      <c r="BF243" s="9" t="e">
        <f>VLOOKUP(H243,#REF!,31,0)</f>
        <v>#REF!</v>
      </c>
      <c r="BG243" s="9" t="e">
        <f>VLOOKUP(H243,#REF!,32,0)</f>
        <v>#REF!</v>
      </c>
      <c r="BH243" s="9" t="e">
        <f>VLOOKUP(H243,#REF!,33,0)</f>
        <v>#REF!</v>
      </c>
      <c r="BI243" s="9" t="e">
        <f>VLOOKUP(H243,#REF!,34,0)</f>
        <v>#REF!</v>
      </c>
      <c r="BJ243" s="9" t="e">
        <f>VLOOKUP(H243,#REF!,36,0)</f>
        <v>#REF!</v>
      </c>
      <c r="BK243" s="9" t="e">
        <f>VLOOKUP(H243,#REF!,37,0)</f>
        <v>#REF!</v>
      </c>
      <c r="BL243" s="22" t="e">
        <f>VLOOKUP(H243,#REF!,44,0)</f>
        <v>#REF!</v>
      </c>
      <c r="BM243" s="22" t="e">
        <f>VLOOKUP(H243,#REF!,45,0)</f>
        <v>#REF!</v>
      </c>
      <c r="BN243" s="22" t="e">
        <f>VLOOKUP(H243,#REF!,46,0)</f>
        <v>#REF!</v>
      </c>
      <c r="BO243" s="22" t="e">
        <f>VLOOKUP(H243,#REF!,47,0)</f>
        <v>#REF!</v>
      </c>
      <c r="BP243" s="22" t="e">
        <f>VLOOKUP(H243,#REF!,48,0)</f>
        <v>#REF!</v>
      </c>
      <c r="BQ243" s="9"/>
      <c r="BR243" s="9"/>
      <c r="BS243" s="9"/>
    </row>
    <row r="244" spans="1:71" ht="14.5" x14ac:dyDescent="0.35">
      <c r="A244" s="16" t="s">
        <v>10556</v>
      </c>
      <c r="B244" s="16" t="s">
        <v>10556</v>
      </c>
      <c r="C244" s="16" t="s">
        <v>10557</v>
      </c>
      <c r="D244" s="7" t="s">
        <v>1921</v>
      </c>
      <c r="E244" s="4" t="s">
        <v>150</v>
      </c>
      <c r="F244" s="4">
        <v>301727</v>
      </c>
      <c r="G244" s="4" t="s">
        <v>9914</v>
      </c>
      <c r="H244" s="53">
        <v>301727</v>
      </c>
      <c r="I244" s="4" t="s">
        <v>9914</v>
      </c>
      <c r="J244" s="7">
        <v>22</v>
      </c>
      <c r="K244" s="4" t="s">
        <v>108</v>
      </c>
      <c r="L244" s="4">
        <v>5</v>
      </c>
      <c r="M244" s="4" t="s">
        <v>1566</v>
      </c>
      <c r="N244" s="4">
        <v>4</v>
      </c>
      <c r="O244" s="4" t="s">
        <v>9915</v>
      </c>
      <c r="P244" s="26" t="s">
        <v>10561</v>
      </c>
      <c r="Q244" s="8" t="s">
        <v>10474</v>
      </c>
      <c r="R244" s="9" t="s">
        <v>10474</v>
      </c>
      <c r="S244" s="17"/>
      <c r="T244" s="17" t="s">
        <v>10474</v>
      </c>
      <c r="U244" s="9"/>
      <c r="V244" s="18"/>
      <c r="W244" s="18">
        <f>IFERROR(VLOOKUP(H244,'IT PEI'!$X$2:$X$5647,1,0),"...")</f>
        <v>301727</v>
      </c>
      <c r="X244" s="19" t="str">
        <f>_xlfn.XLOOKUP(H244,'IT PEI'!X$2:X$5647,'IT PEI'!E$2:E$5647,"...",2,-1)</f>
        <v>2026-2030</v>
      </c>
      <c r="Y244" s="19" t="str">
        <f>_xlfn.XLOOKUP(H244,'IT PEI'!X$2:X$5647,'IT PEI'!G$2:G$5647,"...",2,-1)</f>
        <v>FORMULADO</v>
      </c>
      <c r="Z244" s="19" t="str">
        <f>_xlfn.XLOOKUP(H244,'IT PEI'!X$2:X$5647,'IT PEI'!F$2:F$5647,"...",2,-1)</f>
        <v>SI</v>
      </c>
      <c r="AA244" s="19" t="str">
        <f>_xlfn.XLOOKUP(H244,'IT PEI'!X$2:X$5647,'IT PEI'!H$2:H$5647,"...",2,-1)</f>
        <v>EMITIDO</v>
      </c>
      <c r="AB244" s="19" t="str">
        <f>_xlfn.XLOOKUP(H244,'IT PEI'!X$2:X$5647,'IT PEI'!O$2:O$5647,"...",2,-1)</f>
        <v>2026-0002186</v>
      </c>
      <c r="AC244" s="20">
        <f>_xlfn.XLOOKUP(H244,'IT PEI'!X$2:X$5647,'IT PEI'!P$2:P$5647,"...",2,-1)</f>
        <v>46182</v>
      </c>
      <c r="AD244" s="19" t="str">
        <f>_xlfn.XLOOKUP(H244,'IT PEI'!X$2:X$5647,'IT PEI'!Q$2:Q$5647,"...",2,-1)</f>
        <v>000394-2026-CEPLAN-DNCPPEI</v>
      </c>
      <c r="AE244" s="19" t="str">
        <f t="shared" si="18"/>
        <v>SI</v>
      </c>
      <c r="AF244" s="18">
        <f t="shared" si="20"/>
        <v>1</v>
      </c>
      <c r="AG244" s="18">
        <f t="shared" si="19"/>
        <v>0</v>
      </c>
      <c r="AH244" s="18">
        <f t="shared" si="21"/>
        <v>0</v>
      </c>
      <c r="AI244" s="19" t="s">
        <v>10475</v>
      </c>
      <c r="AJ244" s="13" t="s">
        <v>10563</v>
      </c>
      <c r="AK244" s="19" t="s">
        <v>10564</v>
      </c>
      <c r="AL244" s="19" t="str">
        <f>IFERROR(VLOOKUP(tbl_ues[[#This Row],[Id_UE]],'[1]Directorio v.02'!$H$3:$U$3089,11,FALSE),"")</f>
        <v>David Vargas Del Aguila</v>
      </c>
      <c r="AM244" s="19">
        <f>IFERROR(VLOOKUP(tbl_ues[[#This Row],[Id_UE]],'[1]Directorio v.02'!$H$3:$U$3089,12,FALSE),"")</f>
        <v>0</v>
      </c>
      <c r="AN244" s="52">
        <f>IFERROR(VLOOKUP(tbl_ues[[#This Row],[Id_UE]],'[1]Directorio v.02'!$H$3:$U$3089,13,FALSE),"")</f>
        <v>970039354</v>
      </c>
      <c r="AO244" s="19" t="str">
        <f>IFERROR(VLOOKUP(tbl_ues[[#This Row],[Id_UE]],'[1]Directorio v.02'!$H$3:$U$3089,14,FALSE),"")</f>
        <v>david_vda106@hotmail.com</v>
      </c>
      <c r="AP244" s="21" t="e">
        <f>VLOOKUP(H244,#REF!,7,0)</f>
        <v>#REF!</v>
      </c>
      <c r="AQ244" s="9" t="e">
        <f>VLOOKUP(H244,#REF!,9,0)</f>
        <v>#REF!</v>
      </c>
      <c r="AR244" s="9" t="e">
        <f>VLOOKUP(H244,#REF!,15,0)</f>
        <v>#REF!</v>
      </c>
      <c r="AS244" s="9" t="e">
        <f>VLOOKUP(H244,#REF!,16,0)</f>
        <v>#REF!</v>
      </c>
      <c r="AT244" s="9" t="e">
        <f>VLOOKUP(H244,#REF!,17,0)</f>
        <v>#REF!</v>
      </c>
      <c r="AU244" s="9" t="e">
        <f>VLOOKUP(H244,#REF!,18,0)</f>
        <v>#REF!</v>
      </c>
      <c r="AV244" s="9" t="e">
        <f>VLOOKUP(H244,#REF!,19,0)</f>
        <v>#REF!</v>
      </c>
      <c r="AW244" s="9" t="e">
        <f>VLOOKUP(H244,#REF!,20,0)</f>
        <v>#REF!</v>
      </c>
      <c r="AX244" s="9" t="e">
        <f>VLOOKUP(H244,#REF!,22,0)</f>
        <v>#REF!</v>
      </c>
      <c r="AY244" s="9" t="e">
        <f>VLOOKUP(H244,#REF!,23,0)</f>
        <v>#REF!</v>
      </c>
      <c r="AZ244" s="9" t="e">
        <f>VLOOKUP(H244,#REF!,24,0)</f>
        <v>#REF!</v>
      </c>
      <c r="BA244" s="9" t="e">
        <f>VLOOKUP(H244,#REF!,25,0)</f>
        <v>#REF!</v>
      </c>
      <c r="BB244" s="9" t="e">
        <f>VLOOKUP(H244,#REF!,26,0)</f>
        <v>#REF!</v>
      </c>
      <c r="BC244" s="9" t="e">
        <f>VLOOKUP(H244,#REF!,27,0)</f>
        <v>#REF!</v>
      </c>
      <c r="BD244" s="9" t="e">
        <f>VLOOKUP(H244,#REF!,29,0)</f>
        <v>#REF!</v>
      </c>
      <c r="BE244" s="9" t="e">
        <f>VLOOKUP(H244,#REF!,30,0)</f>
        <v>#REF!</v>
      </c>
      <c r="BF244" s="9" t="e">
        <f>VLOOKUP(H244,#REF!,31,0)</f>
        <v>#REF!</v>
      </c>
      <c r="BG244" s="9" t="e">
        <f>VLOOKUP(H244,#REF!,32,0)</f>
        <v>#REF!</v>
      </c>
      <c r="BH244" s="9" t="e">
        <f>VLOOKUP(H244,#REF!,33,0)</f>
        <v>#REF!</v>
      </c>
      <c r="BI244" s="9" t="e">
        <f>VLOOKUP(H244,#REF!,34,0)</f>
        <v>#REF!</v>
      </c>
      <c r="BJ244" s="9" t="e">
        <f>VLOOKUP(H244,#REF!,36,0)</f>
        <v>#REF!</v>
      </c>
      <c r="BK244" s="9" t="e">
        <f>VLOOKUP(H244,#REF!,37,0)</f>
        <v>#REF!</v>
      </c>
      <c r="BL244" s="22" t="e">
        <f>VLOOKUP(H244,#REF!,44,0)</f>
        <v>#REF!</v>
      </c>
      <c r="BM244" s="22" t="e">
        <f>VLOOKUP(H244,#REF!,45,0)</f>
        <v>#REF!</v>
      </c>
      <c r="BN244" s="22" t="e">
        <f>VLOOKUP(H244,#REF!,46,0)</f>
        <v>#REF!</v>
      </c>
      <c r="BO244" s="22" t="e">
        <f>VLOOKUP(H244,#REF!,47,0)</f>
        <v>#REF!</v>
      </c>
      <c r="BP244" s="22" t="e">
        <f>VLOOKUP(H244,#REF!,48,0)</f>
        <v>#REF!</v>
      </c>
      <c r="BQ244" s="9"/>
      <c r="BR244" s="9"/>
      <c r="BS244" s="9"/>
    </row>
    <row r="245" spans="1:71" ht="14.5" x14ac:dyDescent="0.35">
      <c r="A245" s="16" t="s">
        <v>10556</v>
      </c>
      <c r="B245" s="16" t="s">
        <v>10556</v>
      </c>
      <c r="C245" s="16" t="s">
        <v>10557</v>
      </c>
      <c r="D245" s="7" t="s">
        <v>1921</v>
      </c>
      <c r="E245" s="4" t="s">
        <v>150</v>
      </c>
      <c r="F245" s="4">
        <v>301726</v>
      </c>
      <c r="G245" s="4" t="s">
        <v>5145</v>
      </c>
      <c r="H245" s="53">
        <v>301726</v>
      </c>
      <c r="I245" s="4" t="s">
        <v>5145</v>
      </c>
      <c r="J245" s="7">
        <v>22</v>
      </c>
      <c r="K245" s="4" t="s">
        <v>108</v>
      </c>
      <c r="L245" s="4">
        <v>5</v>
      </c>
      <c r="M245" s="4" t="s">
        <v>1566</v>
      </c>
      <c r="N245" s="4">
        <v>3</v>
      </c>
      <c r="O245" s="4" t="s">
        <v>5146</v>
      </c>
      <c r="P245" s="26" t="s">
        <v>10561</v>
      </c>
      <c r="Q245" s="8" t="s">
        <v>10474</v>
      </c>
      <c r="R245" s="9" t="s">
        <v>10474</v>
      </c>
      <c r="S245" s="17"/>
      <c r="T245" s="17" t="s">
        <v>10474</v>
      </c>
      <c r="U245" s="9"/>
      <c r="V245" s="18"/>
      <c r="W245" s="18">
        <f>IFERROR(VLOOKUP(H245,'IT PEI'!$X$2:$X$5647,1,0),"...")</f>
        <v>301726</v>
      </c>
      <c r="X245" s="19" t="str">
        <f>_xlfn.XLOOKUP(H245,'IT PEI'!X$2:X$5647,'IT PEI'!E$2:E$5647,"...",2,-1)</f>
        <v>2024-2030</v>
      </c>
      <c r="Y245" s="19" t="str">
        <f>_xlfn.XLOOKUP(H245,'IT PEI'!X$2:X$5647,'IT PEI'!G$2:G$5647,"...",2,-1)</f>
        <v>AMPLIADO</v>
      </c>
      <c r="Z245" s="19" t="str">
        <f>_xlfn.XLOOKUP(H245,'IT PEI'!X$2:X$5647,'IT PEI'!F$2:F$5647,"...",2,-1)</f>
        <v>SI</v>
      </c>
      <c r="AA245" s="19" t="str">
        <f>_xlfn.XLOOKUP(H245,'IT PEI'!X$2:X$5647,'IT PEI'!H$2:H$5647,"...",2,-1)</f>
        <v>EMITIDO</v>
      </c>
      <c r="AB245" s="19" t="str">
        <f>_xlfn.XLOOKUP(H245,'IT PEI'!X$2:X$5647,'IT PEI'!O$2:O$5647,"...",2,-1)</f>
        <v>2026-0001780</v>
      </c>
      <c r="AC245" s="20">
        <f>_xlfn.XLOOKUP(H245,'IT PEI'!X$2:X$5647,'IT PEI'!P$2:P$5647,"...",2,-1)</f>
        <v>46141</v>
      </c>
      <c r="AD245" s="19" t="str">
        <f>_xlfn.XLOOKUP(H245,'IT PEI'!X$2:X$5647,'IT PEI'!Q$2:Q$5647,"...",2,-1)</f>
        <v>000310-2026-CEPLAN-DNCPPEI</v>
      </c>
      <c r="AE245" s="19" t="str">
        <f t="shared" si="18"/>
        <v>SI</v>
      </c>
      <c r="AF245" s="18">
        <f t="shared" si="20"/>
        <v>1</v>
      </c>
      <c r="AG245" s="18">
        <f t="shared" si="19"/>
        <v>0</v>
      </c>
      <c r="AH245" s="18">
        <f t="shared" si="21"/>
        <v>0</v>
      </c>
      <c r="AI245" s="19" t="s">
        <v>10475</v>
      </c>
      <c r="AJ245" s="13" t="s">
        <v>10563</v>
      </c>
      <c r="AK245" s="19" t="s">
        <v>10564</v>
      </c>
      <c r="AL245" s="19" t="str">
        <f>IFERROR(VLOOKUP(tbl_ues[[#This Row],[Id_UE]],'[1]Directorio v.02'!$H$3:$U$3089,11,FALSE),"")</f>
        <v>Marden Macedo Sánchez</v>
      </c>
      <c r="AM245" s="19">
        <f>IFERROR(VLOOKUP(tbl_ues[[#This Row],[Id_UE]],'[1]Directorio v.02'!$H$3:$U$3089,12,FALSE),"")</f>
        <v>0</v>
      </c>
      <c r="AN245" s="52">
        <f>IFERROR(VLOOKUP(tbl_ues[[#This Row],[Id_UE]],'[1]Directorio v.02'!$H$3:$U$3089,13,FALSE),"")</f>
        <v>971075718</v>
      </c>
      <c r="AO245" s="19" t="str">
        <f>IFERROR(VLOOKUP(tbl_ues[[#This Row],[Id_UE]],'[1]Directorio v.02'!$H$3:$U$3089,14,FALSE),"")</f>
        <v>mamasa_33@hotmail.com</v>
      </c>
      <c r="AP245" s="21" t="e">
        <f>VLOOKUP(H245,#REF!,7,0)</f>
        <v>#REF!</v>
      </c>
      <c r="AQ245" s="9" t="e">
        <f>VLOOKUP(H245,#REF!,9,0)</f>
        <v>#REF!</v>
      </c>
      <c r="AR245" s="9" t="e">
        <f>VLOOKUP(H245,#REF!,15,0)</f>
        <v>#REF!</v>
      </c>
      <c r="AS245" s="9" t="e">
        <f>VLOOKUP(H245,#REF!,16,0)</f>
        <v>#REF!</v>
      </c>
      <c r="AT245" s="9" t="e">
        <f>VLOOKUP(H245,#REF!,17,0)</f>
        <v>#REF!</v>
      </c>
      <c r="AU245" s="9" t="e">
        <f>VLOOKUP(H245,#REF!,18,0)</f>
        <v>#REF!</v>
      </c>
      <c r="AV245" s="9" t="e">
        <f>VLOOKUP(H245,#REF!,19,0)</f>
        <v>#REF!</v>
      </c>
      <c r="AW245" s="9" t="e">
        <f>VLOOKUP(H245,#REF!,20,0)</f>
        <v>#REF!</v>
      </c>
      <c r="AX245" s="9" t="e">
        <f>VLOOKUP(H245,#REF!,22,0)</f>
        <v>#REF!</v>
      </c>
      <c r="AY245" s="9" t="e">
        <f>VLOOKUP(H245,#REF!,23,0)</f>
        <v>#REF!</v>
      </c>
      <c r="AZ245" s="9" t="e">
        <f>VLOOKUP(H245,#REF!,24,0)</f>
        <v>#REF!</v>
      </c>
      <c r="BA245" s="9" t="e">
        <f>VLOOKUP(H245,#REF!,25,0)</f>
        <v>#REF!</v>
      </c>
      <c r="BB245" s="9" t="e">
        <f>VLOOKUP(H245,#REF!,26,0)</f>
        <v>#REF!</v>
      </c>
      <c r="BC245" s="9" t="e">
        <f>VLOOKUP(H245,#REF!,27,0)</f>
        <v>#REF!</v>
      </c>
      <c r="BD245" s="9" t="e">
        <f>VLOOKUP(H245,#REF!,29,0)</f>
        <v>#REF!</v>
      </c>
      <c r="BE245" s="9" t="e">
        <f>VLOOKUP(H245,#REF!,30,0)</f>
        <v>#REF!</v>
      </c>
      <c r="BF245" s="9" t="e">
        <f>VLOOKUP(H245,#REF!,31,0)</f>
        <v>#REF!</v>
      </c>
      <c r="BG245" s="9" t="e">
        <f>VLOOKUP(H245,#REF!,32,0)</f>
        <v>#REF!</v>
      </c>
      <c r="BH245" s="9" t="e">
        <f>VLOOKUP(H245,#REF!,33,0)</f>
        <v>#REF!</v>
      </c>
      <c r="BI245" s="9" t="e">
        <f>VLOOKUP(H245,#REF!,34,0)</f>
        <v>#REF!</v>
      </c>
      <c r="BJ245" s="9" t="e">
        <f>VLOOKUP(H245,#REF!,36,0)</f>
        <v>#REF!</v>
      </c>
      <c r="BK245" s="9" t="e">
        <f>VLOOKUP(H245,#REF!,37,0)</f>
        <v>#REF!</v>
      </c>
      <c r="BL245" s="22" t="e">
        <f>VLOOKUP(H245,#REF!,44,0)</f>
        <v>#REF!</v>
      </c>
      <c r="BM245" s="22" t="e">
        <f>VLOOKUP(H245,#REF!,45,0)</f>
        <v>#REF!</v>
      </c>
      <c r="BN245" s="22" t="e">
        <f>VLOOKUP(H245,#REF!,46,0)</f>
        <v>#REF!</v>
      </c>
      <c r="BO245" s="22" t="e">
        <f>VLOOKUP(H245,#REF!,47,0)</f>
        <v>#REF!</v>
      </c>
      <c r="BP245" s="22" t="e">
        <f>VLOOKUP(H245,#REF!,48,0)</f>
        <v>#REF!</v>
      </c>
      <c r="BQ245" s="9"/>
      <c r="BR245" s="9"/>
      <c r="BS245" s="9"/>
    </row>
    <row r="246" spans="1:71" ht="14.5" x14ac:dyDescent="0.35">
      <c r="A246" s="16" t="s">
        <v>10556</v>
      </c>
      <c r="B246" s="16" t="s">
        <v>10556</v>
      </c>
      <c r="C246" s="16" t="s">
        <v>10557</v>
      </c>
      <c r="D246" s="7" t="s">
        <v>1921</v>
      </c>
      <c r="E246" s="4" t="s">
        <v>150</v>
      </c>
      <c r="F246" s="4">
        <v>301725</v>
      </c>
      <c r="G246" s="4" t="s">
        <v>10618</v>
      </c>
      <c r="H246" s="53">
        <v>301725</v>
      </c>
      <c r="I246" s="4" t="s">
        <v>10618</v>
      </c>
      <c r="J246" s="7">
        <v>22</v>
      </c>
      <c r="K246" s="4" t="s">
        <v>108</v>
      </c>
      <c r="L246" s="4">
        <v>5</v>
      </c>
      <c r="M246" s="4" t="s">
        <v>1566</v>
      </c>
      <c r="N246" s="4">
        <v>2</v>
      </c>
      <c r="O246" s="4" t="s">
        <v>10619</v>
      </c>
      <c r="P246" s="26" t="s">
        <v>10561</v>
      </c>
      <c r="Q246" s="8" t="s">
        <v>10474</v>
      </c>
      <c r="R246" s="9" t="s">
        <v>10474</v>
      </c>
      <c r="S246" s="17"/>
      <c r="T246" s="17" t="s">
        <v>10474</v>
      </c>
      <c r="U246" s="9"/>
      <c r="V246" s="18"/>
      <c r="W246" s="18" t="str">
        <f>IFERROR(VLOOKUP(H246,'IT PEI'!$X$2:$X$5647,1,0),"...")</f>
        <v>...</v>
      </c>
      <c r="X246" s="19" t="str">
        <f>_xlfn.XLOOKUP(H246,'IT PEI'!X$2:X$5647,'IT PEI'!E$2:E$5647,"...",2,-1)</f>
        <v>...</v>
      </c>
      <c r="Y246" s="19" t="str">
        <f>_xlfn.XLOOKUP(H246,'IT PEI'!X$2:X$5647,'IT PEI'!G$2:G$5647,"...",2,-1)</f>
        <v>...</v>
      </c>
      <c r="Z246" s="19" t="str">
        <f>_xlfn.XLOOKUP(H246,'IT PEI'!X$2:X$5647,'IT PEI'!F$2:F$5647,"...",2,-1)</f>
        <v>...</v>
      </c>
      <c r="AA246" s="19" t="str">
        <f>_xlfn.XLOOKUP(H246,'IT PEI'!X$2:X$5647,'IT PEI'!H$2:H$5647,"...",2,-1)</f>
        <v>...</v>
      </c>
      <c r="AB246" s="19" t="str">
        <f>_xlfn.XLOOKUP(H246,'IT PEI'!X$2:X$5647,'IT PEI'!O$2:O$5647,"...",2,-1)</f>
        <v>...</v>
      </c>
      <c r="AC246" s="20" t="str">
        <f>_xlfn.XLOOKUP(H246,'IT PEI'!X$2:X$5647,'IT PEI'!P$2:P$5647,"...",2,-1)</f>
        <v>...</v>
      </c>
      <c r="AD246" s="19" t="str">
        <f>_xlfn.XLOOKUP(H246,'IT PEI'!X$2:X$5647,'IT PEI'!Q$2:Q$5647,"...",2,-1)</f>
        <v>...</v>
      </c>
      <c r="AE246" s="19" t="str">
        <f t="shared" si="18"/>
        <v>No</v>
      </c>
      <c r="AF246" s="18">
        <f t="shared" si="20"/>
        <v>0</v>
      </c>
      <c r="AG246" s="18">
        <f t="shared" si="19"/>
        <v>1</v>
      </c>
      <c r="AH246" s="18">
        <f t="shared" si="21"/>
        <v>0</v>
      </c>
      <c r="AI246" s="19" t="s">
        <v>10475</v>
      </c>
      <c r="AJ246" s="13" t="s">
        <v>10563</v>
      </c>
      <c r="AK246" s="19" t="s">
        <v>10564</v>
      </c>
      <c r="AL246" s="19" t="str">
        <f>IFERROR(VLOOKUP(tbl_ues[[#This Row],[Id_UE]],'[1]Directorio v.02'!$H$3:$U$3089,11,FALSE),"")</f>
        <v>Moises Bueno Chavez</v>
      </c>
      <c r="AM246" s="19">
        <f>IFERROR(VLOOKUP(tbl_ues[[#This Row],[Id_UE]],'[1]Directorio v.02'!$H$3:$U$3089,12,FALSE),"")</f>
        <v>0</v>
      </c>
      <c r="AN246" s="52">
        <f>IFERROR(VLOOKUP(tbl_ues[[#This Row],[Id_UE]],'[1]Directorio v.02'!$H$3:$U$3089,13,FALSE),"")</f>
        <v>952850465</v>
      </c>
      <c r="AO246" s="19" t="str">
        <f>IFERROR(VLOOKUP(tbl_ues[[#This Row],[Id_UE]],'[1]Directorio v.02'!$H$3:$U$3089,14,FALSE),"")</f>
        <v>mbchavez23@gmail.com</v>
      </c>
      <c r="AP246" s="21" t="e">
        <f>VLOOKUP(H246,#REF!,7,0)</f>
        <v>#REF!</v>
      </c>
      <c r="AQ246" s="9" t="e">
        <f>VLOOKUP(H246,#REF!,9,0)</f>
        <v>#REF!</v>
      </c>
      <c r="AR246" s="9" t="e">
        <f>VLOOKUP(H246,#REF!,15,0)</f>
        <v>#REF!</v>
      </c>
      <c r="AS246" s="9" t="e">
        <f>VLOOKUP(H246,#REF!,16,0)</f>
        <v>#REF!</v>
      </c>
      <c r="AT246" s="9" t="e">
        <f>VLOOKUP(H246,#REF!,17,0)</f>
        <v>#REF!</v>
      </c>
      <c r="AU246" s="9" t="e">
        <f>VLOOKUP(H246,#REF!,18,0)</f>
        <v>#REF!</v>
      </c>
      <c r="AV246" s="9" t="e">
        <f>VLOOKUP(H246,#REF!,19,0)</f>
        <v>#REF!</v>
      </c>
      <c r="AW246" s="9" t="e">
        <f>VLOOKUP(H246,#REF!,20,0)</f>
        <v>#REF!</v>
      </c>
      <c r="AX246" s="9" t="e">
        <f>VLOOKUP(H246,#REF!,22,0)</f>
        <v>#REF!</v>
      </c>
      <c r="AY246" s="9" t="e">
        <f>VLOOKUP(H246,#REF!,23,0)</f>
        <v>#REF!</v>
      </c>
      <c r="AZ246" s="9" t="e">
        <f>VLOOKUP(H246,#REF!,24,0)</f>
        <v>#REF!</v>
      </c>
      <c r="BA246" s="9" t="e">
        <f>VLOOKUP(H246,#REF!,25,0)</f>
        <v>#REF!</v>
      </c>
      <c r="BB246" s="9" t="e">
        <f>VLOOKUP(H246,#REF!,26,0)</f>
        <v>#REF!</v>
      </c>
      <c r="BC246" s="9" t="e">
        <f>VLOOKUP(H246,#REF!,27,0)</f>
        <v>#REF!</v>
      </c>
      <c r="BD246" s="9" t="e">
        <f>VLOOKUP(H246,#REF!,29,0)</f>
        <v>#REF!</v>
      </c>
      <c r="BE246" s="9" t="e">
        <f>VLOOKUP(H246,#REF!,30,0)</f>
        <v>#REF!</v>
      </c>
      <c r="BF246" s="9" t="e">
        <f>VLOOKUP(H246,#REF!,31,0)</f>
        <v>#REF!</v>
      </c>
      <c r="BG246" s="9" t="e">
        <f>VLOOKUP(H246,#REF!,32,0)</f>
        <v>#REF!</v>
      </c>
      <c r="BH246" s="9" t="e">
        <f>VLOOKUP(H246,#REF!,33,0)</f>
        <v>#REF!</v>
      </c>
      <c r="BI246" s="9" t="e">
        <f>VLOOKUP(H246,#REF!,34,0)</f>
        <v>#REF!</v>
      </c>
      <c r="BJ246" s="9" t="e">
        <f>VLOOKUP(H246,#REF!,36,0)</f>
        <v>#REF!</v>
      </c>
      <c r="BK246" s="9" t="e">
        <f>VLOOKUP(H246,#REF!,37,0)</f>
        <v>#REF!</v>
      </c>
      <c r="BL246" s="22" t="e">
        <f>VLOOKUP(H246,#REF!,44,0)</f>
        <v>#REF!</v>
      </c>
      <c r="BM246" s="22" t="e">
        <f>VLOOKUP(H246,#REF!,45,0)</f>
        <v>#REF!</v>
      </c>
      <c r="BN246" s="22" t="e">
        <f>VLOOKUP(H246,#REF!,46,0)</f>
        <v>#REF!</v>
      </c>
      <c r="BO246" s="22" t="e">
        <f>VLOOKUP(H246,#REF!,47,0)</f>
        <v>#REF!</v>
      </c>
      <c r="BP246" s="22" t="e">
        <f>VLOOKUP(H246,#REF!,48,0)</f>
        <v>#REF!</v>
      </c>
      <c r="BQ246" s="9"/>
      <c r="BR246" s="9"/>
      <c r="BS246" s="9"/>
    </row>
    <row r="247" spans="1:71" ht="14.5" x14ac:dyDescent="0.35">
      <c r="A247" s="16" t="s">
        <v>10581</v>
      </c>
      <c r="B247" s="16" t="s">
        <v>10581</v>
      </c>
      <c r="C247" s="16" t="s">
        <v>10557</v>
      </c>
      <c r="D247" s="7" t="s">
        <v>1921</v>
      </c>
      <c r="E247" s="4" t="s">
        <v>150</v>
      </c>
      <c r="F247" s="4">
        <v>301724</v>
      </c>
      <c r="G247" s="4" t="s">
        <v>1565</v>
      </c>
      <c r="H247" s="53">
        <v>301724</v>
      </c>
      <c r="I247" s="4" t="s">
        <v>1565</v>
      </c>
      <c r="J247" s="7">
        <v>22</v>
      </c>
      <c r="K247" s="4" t="s">
        <v>108</v>
      </c>
      <c r="L247" s="4">
        <v>5</v>
      </c>
      <c r="M247" s="4" t="s">
        <v>1566</v>
      </c>
      <c r="N247" s="4">
        <v>1</v>
      </c>
      <c r="O247" s="4" t="s">
        <v>1566</v>
      </c>
      <c r="P247" s="26" t="s">
        <v>10587</v>
      </c>
      <c r="Q247" s="8" t="s">
        <v>10474</v>
      </c>
      <c r="R247" s="9" t="s">
        <v>10474</v>
      </c>
      <c r="S247" s="17"/>
      <c r="T247" s="17" t="s">
        <v>10474</v>
      </c>
      <c r="U247" s="9"/>
      <c r="V247" s="18"/>
      <c r="W247" s="18">
        <f>IFERROR(VLOOKUP(H247,'IT PEI'!$X$2:$X$5647,1,0),"...")</f>
        <v>301724</v>
      </c>
      <c r="X247" s="19" t="str">
        <f>_xlfn.XLOOKUP(H247,'IT PEI'!X$2:X$5647,'IT PEI'!E$2:E$5647,"...",2,-1)</f>
        <v>2026-2030</v>
      </c>
      <c r="Y247" s="19" t="str">
        <f>_xlfn.XLOOKUP(H247,'IT PEI'!X$2:X$5647,'IT PEI'!G$2:G$5647,"...",2,-1)</f>
        <v>FORMULADO</v>
      </c>
      <c r="Z247" s="19" t="str">
        <f>_xlfn.XLOOKUP(H247,'IT PEI'!X$2:X$5647,'IT PEI'!F$2:F$5647,"...",2,-1)</f>
        <v>SI</v>
      </c>
      <c r="AA247" s="19" t="str">
        <f>_xlfn.XLOOKUP(H247,'IT PEI'!X$2:X$5647,'IT PEI'!H$2:H$5647,"...",2,-1)</f>
        <v>EMITIDO</v>
      </c>
      <c r="AB247" s="19" t="str">
        <f>_xlfn.XLOOKUP(H247,'IT PEI'!X$2:X$5647,'IT PEI'!O$2:O$5647,"...",2,-1)</f>
        <v xml:space="preserve">2025-0004513 </v>
      </c>
      <c r="AC247" s="20">
        <f>_xlfn.XLOOKUP(H247,'IT PEI'!X$2:X$5647,'IT PEI'!P$2:P$5647,"...",2,-1)</f>
        <v>45986</v>
      </c>
      <c r="AD247" s="19" t="str">
        <f>_xlfn.XLOOKUP(H247,'IT PEI'!X$2:X$5647,'IT PEI'!Q$2:Q$5647,"...",2,-1)</f>
        <v>000533-2025-CEPLAN-DNCPPEI</v>
      </c>
      <c r="AE247" s="19" t="str">
        <f t="shared" si="18"/>
        <v>SI</v>
      </c>
      <c r="AF247" s="18">
        <f t="shared" si="20"/>
        <v>1</v>
      </c>
      <c r="AG247" s="18">
        <f t="shared" si="19"/>
        <v>0</v>
      </c>
      <c r="AH247" s="18">
        <f t="shared" si="21"/>
        <v>0</v>
      </c>
      <c r="AI247" s="19" t="s">
        <v>10475</v>
      </c>
      <c r="AJ247" s="13" t="s">
        <v>10563</v>
      </c>
      <c r="AK247" s="19" t="s">
        <v>10564</v>
      </c>
      <c r="AL247" s="19" t="str">
        <f>IFERROR(VLOOKUP(tbl_ues[[#This Row],[Id_UE]],'[1]Directorio v.02'!$H$3:$U$3089,11,FALSE),"")</f>
        <v>GLADYS MILAGROS ORUE REÁTEGUI</v>
      </c>
      <c r="AM247" s="19" t="str">
        <f>IFERROR(VLOOKUP(tbl_ues[[#This Row],[Id_UE]],'[1]Directorio v.02'!$H$3:$U$3089,12,FALSE),"")</f>
        <v>JEFE DE LA OFICINA GENERAL DE PLANEAMIENTO Y PRESUPUESTO</v>
      </c>
      <c r="AN247" s="52">
        <f>IFERROR(VLOOKUP(tbl_ues[[#This Row],[Id_UE]],'[1]Directorio v.02'!$H$3:$U$3089,13,FALSE),"")</f>
        <v>949889659</v>
      </c>
      <c r="AO247" s="19" t="str">
        <f>IFERROR(VLOOKUP(tbl_ues[[#This Row],[Id_UE]],'[1]Directorio v.02'!$H$3:$U$3089,14,FALSE),"")</f>
        <v>cpc.gmilagrosoruer20@gmail.com</v>
      </c>
      <c r="AP247" s="21" t="e">
        <f>VLOOKUP(H247,#REF!,7,0)</f>
        <v>#REF!</v>
      </c>
      <c r="AQ247" s="9" t="e">
        <f>VLOOKUP(H247,#REF!,9,0)</f>
        <v>#REF!</v>
      </c>
      <c r="AR247" s="9" t="e">
        <f>VLOOKUP(H247,#REF!,15,0)</f>
        <v>#REF!</v>
      </c>
      <c r="AS247" s="9" t="e">
        <f>VLOOKUP(H247,#REF!,16,0)</f>
        <v>#REF!</v>
      </c>
      <c r="AT247" s="9" t="e">
        <f>VLOOKUP(H247,#REF!,17,0)</f>
        <v>#REF!</v>
      </c>
      <c r="AU247" s="9" t="e">
        <f>VLOOKUP(H247,#REF!,18,0)</f>
        <v>#REF!</v>
      </c>
      <c r="AV247" s="9" t="e">
        <f>VLOOKUP(H247,#REF!,19,0)</f>
        <v>#REF!</v>
      </c>
      <c r="AW247" s="9" t="e">
        <f>VLOOKUP(H247,#REF!,20,0)</f>
        <v>#REF!</v>
      </c>
      <c r="AX247" s="9" t="e">
        <f>VLOOKUP(H247,#REF!,22,0)</f>
        <v>#REF!</v>
      </c>
      <c r="AY247" s="9" t="e">
        <f>VLOOKUP(H247,#REF!,23,0)</f>
        <v>#REF!</v>
      </c>
      <c r="AZ247" s="9" t="e">
        <f>VLOOKUP(H247,#REF!,24,0)</f>
        <v>#REF!</v>
      </c>
      <c r="BA247" s="9" t="e">
        <f>VLOOKUP(H247,#REF!,25,0)</f>
        <v>#REF!</v>
      </c>
      <c r="BB247" s="9" t="e">
        <f>VLOOKUP(H247,#REF!,26,0)</f>
        <v>#REF!</v>
      </c>
      <c r="BC247" s="9" t="e">
        <f>VLOOKUP(H247,#REF!,27,0)</f>
        <v>#REF!</v>
      </c>
      <c r="BD247" s="9" t="e">
        <f>VLOOKUP(H247,#REF!,29,0)</f>
        <v>#REF!</v>
      </c>
      <c r="BE247" s="9" t="e">
        <f>VLOOKUP(H247,#REF!,30,0)</f>
        <v>#REF!</v>
      </c>
      <c r="BF247" s="9" t="e">
        <f>VLOOKUP(H247,#REF!,31,0)</f>
        <v>#REF!</v>
      </c>
      <c r="BG247" s="9" t="e">
        <f>VLOOKUP(H247,#REF!,32,0)</f>
        <v>#REF!</v>
      </c>
      <c r="BH247" s="9" t="e">
        <f>VLOOKUP(H247,#REF!,33,0)</f>
        <v>#REF!</v>
      </c>
      <c r="BI247" s="9" t="e">
        <f>VLOOKUP(H247,#REF!,34,0)</f>
        <v>#REF!</v>
      </c>
      <c r="BJ247" s="9" t="e">
        <f>VLOOKUP(H247,#REF!,36,0)</f>
        <v>#REF!</v>
      </c>
      <c r="BK247" s="9" t="e">
        <f>VLOOKUP(H247,#REF!,37,0)</f>
        <v>#REF!</v>
      </c>
      <c r="BL247" s="22" t="e">
        <f>VLOOKUP(H247,#REF!,44,0)</f>
        <v>#REF!</v>
      </c>
      <c r="BM247" s="22" t="e">
        <f>VLOOKUP(H247,#REF!,45,0)</f>
        <v>#REF!</v>
      </c>
      <c r="BN247" s="22" t="e">
        <f>VLOOKUP(H247,#REF!,46,0)</f>
        <v>#REF!</v>
      </c>
      <c r="BO247" s="22" t="e">
        <f>VLOOKUP(H247,#REF!,47,0)</f>
        <v>#REF!</v>
      </c>
      <c r="BP247" s="22" t="e">
        <f>VLOOKUP(H247,#REF!,48,0)</f>
        <v>#REF!</v>
      </c>
      <c r="BQ247" s="9"/>
      <c r="BR247" s="9"/>
      <c r="BS247" s="9"/>
    </row>
    <row r="248" spans="1:71" ht="14.5" x14ac:dyDescent="0.35">
      <c r="A248" s="16" t="s">
        <v>10556</v>
      </c>
      <c r="B248" s="16" t="s">
        <v>10556</v>
      </c>
      <c r="C248" s="16" t="s">
        <v>10557</v>
      </c>
      <c r="D248" s="7" t="s">
        <v>1921</v>
      </c>
      <c r="E248" s="4" t="s">
        <v>150</v>
      </c>
      <c r="F248" s="4">
        <v>301723</v>
      </c>
      <c r="G248" s="4" t="s">
        <v>7698</v>
      </c>
      <c r="H248" s="53">
        <v>301723</v>
      </c>
      <c r="I248" s="4" t="s">
        <v>7698</v>
      </c>
      <c r="J248" s="7">
        <v>22</v>
      </c>
      <c r="K248" s="4" t="s">
        <v>108</v>
      </c>
      <c r="L248" s="4">
        <v>4</v>
      </c>
      <c r="M248" s="4" t="s">
        <v>5748</v>
      </c>
      <c r="N248" s="4">
        <v>6</v>
      </c>
      <c r="O248" s="4" t="s">
        <v>7699</v>
      </c>
      <c r="P248" s="26" t="s">
        <v>9758</v>
      </c>
      <c r="Q248" s="8" t="s">
        <v>10474</v>
      </c>
      <c r="R248" s="9" t="s">
        <v>10474</v>
      </c>
      <c r="S248" s="17"/>
      <c r="T248" s="17" t="s">
        <v>10474</v>
      </c>
      <c r="U248" s="9"/>
      <c r="V248" s="18"/>
      <c r="W248" s="18">
        <f>IFERROR(VLOOKUP(H248,'IT PEI'!$X$2:$X$5647,1,0),"...")</f>
        <v>301723</v>
      </c>
      <c r="X248" s="19" t="str">
        <f>_xlfn.XLOOKUP(H248,'IT PEI'!X$2:X$5647,'IT PEI'!E$2:E$5647,"...",2,-1)</f>
        <v>2026-2030</v>
      </c>
      <c r="Y248" s="19" t="str">
        <f>_xlfn.XLOOKUP(H248,'IT PEI'!X$2:X$5647,'IT PEI'!G$2:G$5647,"...",2,-1)</f>
        <v>FORMULADO</v>
      </c>
      <c r="Z248" s="19" t="str">
        <f>_xlfn.XLOOKUP(H248,'IT PEI'!X$2:X$5647,'IT PEI'!F$2:F$5647,"...",2,-1)</f>
        <v>SI</v>
      </c>
      <c r="AA248" s="19" t="str">
        <f>_xlfn.XLOOKUP(H248,'IT PEI'!X$2:X$5647,'IT PEI'!H$2:H$5647,"...",2,-1)</f>
        <v>EMITIDO</v>
      </c>
      <c r="AB248" s="19" t="str">
        <f>_xlfn.XLOOKUP(H248,'IT PEI'!X$2:X$5647,'IT PEI'!O$2:O$5647,"...",2,-1)</f>
        <v>2026-0000015</v>
      </c>
      <c r="AC248" s="20">
        <f>_xlfn.XLOOKUP(H248,'IT PEI'!X$2:X$5647,'IT PEI'!P$2:P$5647,"...",2,-1)</f>
        <v>46055</v>
      </c>
      <c r="AD248" s="19" t="str">
        <f>_xlfn.XLOOKUP(H248,'IT PEI'!X$2:X$5647,'IT PEI'!Q$2:Q$5647,"...",2,-1)</f>
        <v>000065-2026-CEPLAN-DNCPPEI</v>
      </c>
      <c r="AE248" s="19" t="str">
        <f t="shared" si="18"/>
        <v>SI</v>
      </c>
      <c r="AF248" s="18">
        <f t="shared" si="20"/>
        <v>1</v>
      </c>
      <c r="AG248" s="18">
        <f t="shared" si="19"/>
        <v>0</v>
      </c>
      <c r="AH248" s="18">
        <f t="shared" si="21"/>
        <v>0</v>
      </c>
      <c r="AI248" s="19" t="s">
        <v>10475</v>
      </c>
      <c r="AJ248" s="13" t="s">
        <v>10563</v>
      </c>
      <c r="AK248" s="19" t="s">
        <v>10564</v>
      </c>
      <c r="AL248" s="19" t="str">
        <f>IFERROR(VLOOKUP(tbl_ues[[#This Row],[Id_UE]],'[1]Directorio v.02'!$H$3:$U$3089,11,FALSE),"")</f>
        <v>Juan Ramón Fonseca Vela</v>
      </c>
      <c r="AM248" s="19" t="str">
        <f>IFERROR(VLOOKUP(tbl_ues[[#This Row],[Id_UE]],'[1]Directorio v.02'!$H$3:$U$3089,12,FALSE),"")</f>
        <v>Jefe de la Oficina de Planeamiento y Presupuesto</v>
      </c>
      <c r="AN248" s="52">
        <f>IFERROR(VLOOKUP(tbl_ues[[#This Row],[Id_UE]],'[1]Directorio v.02'!$H$3:$U$3089,13,FALSE),"")</f>
        <v>954466656</v>
      </c>
      <c r="AO248" s="19" t="str">
        <f>IFERROR(VLOOKUP(tbl_ues[[#This Row],[Id_UE]],'[1]Directorio v.02'!$H$3:$U$3089,14,FALSE),"")</f>
        <v>fonseca_cpc@ hotmail.com</v>
      </c>
      <c r="AP248" s="21" t="e">
        <f>VLOOKUP(H248,#REF!,7,0)</f>
        <v>#REF!</v>
      </c>
      <c r="AQ248" s="9" t="e">
        <f>VLOOKUP(H248,#REF!,9,0)</f>
        <v>#REF!</v>
      </c>
      <c r="AR248" s="9" t="e">
        <f>VLOOKUP(H248,#REF!,15,0)</f>
        <v>#REF!</v>
      </c>
      <c r="AS248" s="9" t="e">
        <f>VLOOKUP(H248,#REF!,16,0)</f>
        <v>#REF!</v>
      </c>
      <c r="AT248" s="9" t="e">
        <f>VLOOKUP(H248,#REF!,17,0)</f>
        <v>#REF!</v>
      </c>
      <c r="AU248" s="9" t="e">
        <f>VLOOKUP(H248,#REF!,18,0)</f>
        <v>#REF!</v>
      </c>
      <c r="AV248" s="9" t="e">
        <f>VLOOKUP(H248,#REF!,19,0)</f>
        <v>#REF!</v>
      </c>
      <c r="AW248" s="9" t="e">
        <f>VLOOKUP(H248,#REF!,20,0)</f>
        <v>#REF!</v>
      </c>
      <c r="AX248" s="9" t="e">
        <f>VLOOKUP(H248,#REF!,22,0)</f>
        <v>#REF!</v>
      </c>
      <c r="AY248" s="9" t="e">
        <f>VLOOKUP(H248,#REF!,23,0)</f>
        <v>#REF!</v>
      </c>
      <c r="AZ248" s="9" t="e">
        <f>VLOOKUP(H248,#REF!,24,0)</f>
        <v>#REF!</v>
      </c>
      <c r="BA248" s="9" t="e">
        <f>VLOOKUP(H248,#REF!,25,0)</f>
        <v>#REF!</v>
      </c>
      <c r="BB248" s="9" t="e">
        <f>VLOOKUP(H248,#REF!,26,0)</f>
        <v>#REF!</v>
      </c>
      <c r="BC248" s="9" t="e">
        <f>VLOOKUP(H248,#REF!,27,0)</f>
        <v>#REF!</v>
      </c>
      <c r="BD248" s="9" t="e">
        <f>VLOOKUP(H248,#REF!,29,0)</f>
        <v>#REF!</v>
      </c>
      <c r="BE248" s="9" t="e">
        <f>VLOOKUP(H248,#REF!,30,0)</f>
        <v>#REF!</v>
      </c>
      <c r="BF248" s="9" t="e">
        <f>VLOOKUP(H248,#REF!,31,0)</f>
        <v>#REF!</v>
      </c>
      <c r="BG248" s="9" t="e">
        <f>VLOOKUP(H248,#REF!,32,0)</f>
        <v>#REF!</v>
      </c>
      <c r="BH248" s="9" t="e">
        <f>VLOOKUP(H248,#REF!,33,0)</f>
        <v>#REF!</v>
      </c>
      <c r="BI248" s="9" t="e">
        <f>VLOOKUP(H248,#REF!,34,0)</f>
        <v>#REF!</v>
      </c>
      <c r="BJ248" s="9" t="e">
        <f>VLOOKUP(H248,#REF!,36,0)</f>
        <v>#REF!</v>
      </c>
      <c r="BK248" s="9" t="e">
        <f>VLOOKUP(H248,#REF!,37,0)</f>
        <v>#REF!</v>
      </c>
      <c r="BL248" s="22" t="e">
        <f>VLOOKUP(H248,#REF!,44,0)</f>
        <v>#REF!</v>
      </c>
      <c r="BM248" s="22" t="e">
        <f>VLOOKUP(H248,#REF!,45,0)</f>
        <v>#REF!</v>
      </c>
      <c r="BN248" s="22" t="e">
        <f>VLOOKUP(H248,#REF!,46,0)</f>
        <v>#REF!</v>
      </c>
      <c r="BO248" s="22" t="e">
        <f>VLOOKUP(H248,#REF!,47,0)</f>
        <v>#REF!</v>
      </c>
      <c r="BP248" s="22" t="e">
        <f>VLOOKUP(H248,#REF!,48,0)</f>
        <v>#REF!</v>
      </c>
      <c r="BQ248" s="9"/>
      <c r="BR248" s="9"/>
      <c r="BS248" s="9"/>
    </row>
    <row r="249" spans="1:71" ht="14.5" x14ac:dyDescent="0.35">
      <c r="A249" s="16" t="s">
        <v>10556</v>
      </c>
      <c r="B249" s="16" t="s">
        <v>10556</v>
      </c>
      <c r="C249" s="16" t="s">
        <v>10557</v>
      </c>
      <c r="D249" s="7" t="s">
        <v>1921</v>
      </c>
      <c r="E249" s="4" t="s">
        <v>150</v>
      </c>
      <c r="F249" s="4">
        <v>301722</v>
      </c>
      <c r="G249" s="4" t="s">
        <v>9280</v>
      </c>
      <c r="H249" s="53">
        <v>301722</v>
      </c>
      <c r="I249" s="4" t="s">
        <v>9280</v>
      </c>
      <c r="J249" s="7">
        <v>22</v>
      </c>
      <c r="K249" s="4" t="s">
        <v>108</v>
      </c>
      <c r="L249" s="4">
        <v>4</v>
      </c>
      <c r="M249" s="4" t="s">
        <v>5748</v>
      </c>
      <c r="N249" s="4">
        <v>5</v>
      </c>
      <c r="O249" s="4" t="s">
        <v>9281</v>
      </c>
      <c r="P249" s="26" t="s">
        <v>9757</v>
      </c>
      <c r="Q249" s="8" t="s">
        <v>10474</v>
      </c>
      <c r="R249" s="9" t="s">
        <v>10474</v>
      </c>
      <c r="S249" s="17"/>
      <c r="T249" s="17" t="s">
        <v>10474</v>
      </c>
      <c r="U249" s="9"/>
      <c r="V249" s="18"/>
      <c r="W249" s="18">
        <f>IFERROR(VLOOKUP(H249,'IT PEI'!$X$2:$X$5647,1,0),"...")</f>
        <v>301722</v>
      </c>
      <c r="X249" s="19" t="str">
        <f>_xlfn.XLOOKUP(H249,'IT PEI'!X$2:X$5647,'IT PEI'!E$2:E$5647,"...",2,-1)</f>
        <v>2026-2030</v>
      </c>
      <c r="Y249" s="19" t="str">
        <f>_xlfn.XLOOKUP(H249,'IT PEI'!X$2:X$5647,'IT PEI'!G$2:G$5647,"...",2,-1)</f>
        <v>FORMULADO</v>
      </c>
      <c r="Z249" s="19" t="str">
        <f>_xlfn.XLOOKUP(H249,'IT PEI'!X$2:X$5647,'IT PEI'!F$2:F$5647,"...",2,-1)</f>
        <v>SI</v>
      </c>
      <c r="AA249" s="19" t="str">
        <f>_xlfn.XLOOKUP(H249,'IT PEI'!X$2:X$5647,'IT PEI'!H$2:H$5647,"...",2,-1)</f>
        <v>EMITIDO</v>
      </c>
      <c r="AB249" s="19" t="str">
        <f>_xlfn.XLOOKUP(H249,'IT PEI'!X$2:X$5647,'IT PEI'!O$2:O$5647,"...",2,-1)</f>
        <v>2025-0005748</v>
      </c>
      <c r="AC249" s="20">
        <f>_xlfn.XLOOKUP(H249,'IT PEI'!X$2:X$5647,'IT PEI'!P$2:P$5647,"...",2,-1)</f>
        <v>46015</v>
      </c>
      <c r="AD249" s="19" t="str">
        <f>_xlfn.XLOOKUP(H249,'IT PEI'!X$2:X$5647,'IT PEI'!Q$2:Q$5647,"...",2,-1)</f>
        <v>000765-2025-DNCPPEI</v>
      </c>
      <c r="AE249" s="19" t="str">
        <f t="shared" si="18"/>
        <v>SI</v>
      </c>
      <c r="AF249" s="18">
        <f t="shared" si="20"/>
        <v>1</v>
      </c>
      <c r="AG249" s="18">
        <f t="shared" si="19"/>
        <v>0</v>
      </c>
      <c r="AH249" s="18">
        <f t="shared" si="21"/>
        <v>0</v>
      </c>
      <c r="AI249" s="19" t="s">
        <v>10475</v>
      </c>
      <c r="AJ249" s="13" t="s">
        <v>10563</v>
      </c>
      <c r="AK249" s="19" t="s">
        <v>10564</v>
      </c>
      <c r="AL249" s="19" t="str">
        <f>IFERROR(VLOOKUP(tbl_ues[[#This Row],[Id_UE]],'[1]Directorio v.02'!$H$3:$U$3089,11,FALSE),"")</f>
        <v>Lesli Araceli Calderón Rufasto</v>
      </c>
      <c r="AM249" s="19">
        <f>IFERROR(VLOOKUP(tbl_ues[[#This Row],[Id_UE]],'[1]Directorio v.02'!$H$3:$U$3089,12,FALSE),"")</f>
        <v>0</v>
      </c>
      <c r="AN249" s="52">
        <f>IFERROR(VLOOKUP(tbl_ues[[#This Row],[Id_UE]],'[1]Directorio v.02'!$H$3:$U$3089,13,FALSE),"")</f>
        <v>990018792</v>
      </c>
      <c r="AO249" s="19" t="str">
        <f>IFERROR(VLOOKUP(tbl_ues[[#This Row],[Id_UE]],'[1]Directorio v.02'!$H$3:$U$3089,14,FALSE),"")</f>
        <v>lesscalderon10@gmail.com</v>
      </c>
      <c r="AP249" s="21" t="e">
        <f>VLOOKUP(H249,#REF!,7,0)</f>
        <v>#REF!</v>
      </c>
      <c r="AQ249" s="9" t="e">
        <f>VLOOKUP(H249,#REF!,9,0)</f>
        <v>#REF!</v>
      </c>
      <c r="AR249" s="9" t="e">
        <f>VLOOKUP(H249,#REF!,15,0)</f>
        <v>#REF!</v>
      </c>
      <c r="AS249" s="9" t="e">
        <f>VLOOKUP(H249,#REF!,16,0)</f>
        <v>#REF!</v>
      </c>
      <c r="AT249" s="9" t="e">
        <f>VLOOKUP(H249,#REF!,17,0)</f>
        <v>#REF!</v>
      </c>
      <c r="AU249" s="9" t="e">
        <f>VLOOKUP(H249,#REF!,18,0)</f>
        <v>#REF!</v>
      </c>
      <c r="AV249" s="9" t="e">
        <f>VLOOKUP(H249,#REF!,19,0)</f>
        <v>#REF!</v>
      </c>
      <c r="AW249" s="9" t="e">
        <f>VLOOKUP(H249,#REF!,20,0)</f>
        <v>#REF!</v>
      </c>
      <c r="AX249" s="9" t="e">
        <f>VLOOKUP(H249,#REF!,22,0)</f>
        <v>#REF!</v>
      </c>
      <c r="AY249" s="9" t="e">
        <f>VLOOKUP(H249,#REF!,23,0)</f>
        <v>#REF!</v>
      </c>
      <c r="AZ249" s="9" t="e">
        <f>VLOOKUP(H249,#REF!,24,0)</f>
        <v>#REF!</v>
      </c>
      <c r="BA249" s="9" t="e">
        <f>VLOOKUP(H249,#REF!,25,0)</f>
        <v>#REF!</v>
      </c>
      <c r="BB249" s="9" t="e">
        <f>VLOOKUP(H249,#REF!,26,0)</f>
        <v>#REF!</v>
      </c>
      <c r="BC249" s="9" t="e">
        <f>VLOOKUP(H249,#REF!,27,0)</f>
        <v>#REF!</v>
      </c>
      <c r="BD249" s="9" t="e">
        <f>VLOOKUP(H249,#REF!,29,0)</f>
        <v>#REF!</v>
      </c>
      <c r="BE249" s="9" t="e">
        <f>VLOOKUP(H249,#REF!,30,0)</f>
        <v>#REF!</v>
      </c>
      <c r="BF249" s="9" t="e">
        <f>VLOOKUP(H249,#REF!,31,0)</f>
        <v>#REF!</v>
      </c>
      <c r="BG249" s="9" t="e">
        <f>VLOOKUP(H249,#REF!,32,0)</f>
        <v>#REF!</v>
      </c>
      <c r="BH249" s="9" t="e">
        <f>VLOOKUP(H249,#REF!,33,0)</f>
        <v>#REF!</v>
      </c>
      <c r="BI249" s="9" t="e">
        <f>VLOOKUP(H249,#REF!,34,0)</f>
        <v>#REF!</v>
      </c>
      <c r="BJ249" s="9" t="e">
        <f>VLOOKUP(H249,#REF!,36,0)</f>
        <v>#REF!</v>
      </c>
      <c r="BK249" s="9" t="e">
        <f>VLOOKUP(H249,#REF!,37,0)</f>
        <v>#REF!</v>
      </c>
      <c r="BL249" s="22" t="e">
        <f>VLOOKUP(H249,#REF!,44,0)</f>
        <v>#REF!</v>
      </c>
      <c r="BM249" s="22" t="e">
        <f>VLOOKUP(H249,#REF!,45,0)</f>
        <v>#REF!</v>
      </c>
      <c r="BN249" s="22" t="e">
        <f>VLOOKUP(H249,#REF!,46,0)</f>
        <v>#REF!</v>
      </c>
      <c r="BO249" s="22" t="e">
        <f>VLOOKUP(H249,#REF!,47,0)</f>
        <v>#REF!</v>
      </c>
      <c r="BP249" s="22" t="e">
        <f>VLOOKUP(H249,#REF!,48,0)</f>
        <v>#REF!</v>
      </c>
      <c r="BQ249" s="9"/>
      <c r="BR249" s="9"/>
      <c r="BS249" s="9"/>
    </row>
    <row r="250" spans="1:71" ht="14.5" x14ac:dyDescent="0.35">
      <c r="A250" s="16" t="s">
        <v>10556</v>
      </c>
      <c r="B250" s="16" t="s">
        <v>10556</v>
      </c>
      <c r="C250" s="16" t="s">
        <v>10557</v>
      </c>
      <c r="D250" s="7" t="s">
        <v>1921</v>
      </c>
      <c r="E250" s="4" t="s">
        <v>150</v>
      </c>
      <c r="F250" s="4">
        <v>301721</v>
      </c>
      <c r="G250" s="4" t="s">
        <v>9906</v>
      </c>
      <c r="H250" s="53">
        <v>301721</v>
      </c>
      <c r="I250" s="4" t="s">
        <v>9906</v>
      </c>
      <c r="J250" s="7">
        <v>22</v>
      </c>
      <c r="K250" s="4" t="s">
        <v>108</v>
      </c>
      <c r="L250" s="4">
        <v>4</v>
      </c>
      <c r="M250" s="4" t="s">
        <v>5748</v>
      </c>
      <c r="N250" s="4">
        <v>4</v>
      </c>
      <c r="O250" s="4" t="s">
        <v>9907</v>
      </c>
      <c r="P250" s="26" t="s">
        <v>10196</v>
      </c>
      <c r="Q250" s="8" t="s">
        <v>10474</v>
      </c>
      <c r="R250" s="9" t="s">
        <v>10474</v>
      </c>
      <c r="S250" s="17"/>
      <c r="T250" s="17" t="s">
        <v>10474</v>
      </c>
      <c r="U250" s="9"/>
      <c r="V250" s="18"/>
      <c r="W250" s="18">
        <f>IFERROR(VLOOKUP(H250,'IT PEI'!$X$2:$X$5647,1,0),"...")</f>
        <v>301721</v>
      </c>
      <c r="X250" s="19" t="str">
        <f>_xlfn.XLOOKUP(H250,'IT PEI'!X$2:X$5647,'IT PEI'!E$2:E$5647,"...",2,-1)</f>
        <v>2026-2030</v>
      </c>
      <c r="Y250" s="19" t="str">
        <f>_xlfn.XLOOKUP(H250,'IT PEI'!X$2:X$5647,'IT PEI'!G$2:G$5647,"...",2,-1)</f>
        <v>FORMULADO</v>
      </c>
      <c r="Z250" s="19" t="str">
        <f>_xlfn.XLOOKUP(H250,'IT PEI'!X$2:X$5647,'IT PEI'!F$2:F$5647,"...",2,-1)</f>
        <v>SI</v>
      </c>
      <c r="AA250" s="19" t="str">
        <f>_xlfn.XLOOKUP(H250,'IT PEI'!X$2:X$5647,'IT PEI'!H$2:H$5647,"...",2,-1)</f>
        <v>EMITIDO</v>
      </c>
      <c r="AB250" s="19" t="str">
        <f>_xlfn.XLOOKUP(H250,'IT PEI'!X$2:X$5647,'IT PEI'!O$2:O$5647,"...",2,-1)</f>
        <v>2026-0000913</v>
      </c>
      <c r="AC250" s="20">
        <f>_xlfn.XLOOKUP(H250,'IT PEI'!X$2:X$5647,'IT PEI'!P$2:P$5647,"...",2,-1)</f>
        <v>46078</v>
      </c>
      <c r="AD250" s="19" t="str">
        <f>_xlfn.XLOOKUP(H250,'IT PEI'!X$2:X$5647,'IT PEI'!Q$2:Q$5647,"...",2,-1)</f>
        <v>000147-2026-CEPLAN-DNCPPEI</v>
      </c>
      <c r="AE250" s="19" t="str">
        <f t="shared" si="18"/>
        <v>SI</v>
      </c>
      <c r="AF250" s="18">
        <f t="shared" si="20"/>
        <v>1</v>
      </c>
      <c r="AG250" s="18">
        <f t="shared" si="19"/>
        <v>0</v>
      </c>
      <c r="AH250" s="18">
        <f t="shared" si="21"/>
        <v>0</v>
      </c>
      <c r="AI250" s="19" t="s">
        <v>10475</v>
      </c>
      <c r="AJ250" s="13" t="s">
        <v>10563</v>
      </c>
      <c r="AK250" s="19" t="s">
        <v>10564</v>
      </c>
      <c r="AL250" s="19" t="str">
        <f>IFERROR(VLOOKUP(tbl_ues[[#This Row],[Id_UE]],'[1]Directorio v.02'!$H$3:$U$3089,11,FALSE),"")</f>
        <v>Jorge Valdera Tapullima</v>
      </c>
      <c r="AM250" s="19">
        <f>IFERROR(VLOOKUP(tbl_ues[[#This Row],[Id_UE]],'[1]Directorio v.02'!$H$3:$U$3089,12,FALSE),"")</f>
        <v>0</v>
      </c>
      <c r="AN250" s="52">
        <f>IFERROR(VLOOKUP(tbl_ues[[#This Row],[Id_UE]],'[1]Directorio v.02'!$H$3:$U$3089,13,FALSE),"")</f>
        <v>945146457</v>
      </c>
      <c r="AO250" s="19" t="str">
        <f>IFERROR(VLOOKUP(tbl_ues[[#This Row],[Id_UE]],'[1]Directorio v.02'!$H$3:$U$3089,14,FALSE),"")</f>
        <v>avasesoresconsultores@gmail.com</v>
      </c>
      <c r="AP250" s="21" t="e">
        <f>VLOOKUP(H250,#REF!,7,0)</f>
        <v>#REF!</v>
      </c>
      <c r="AQ250" s="9" t="e">
        <f>VLOOKUP(H250,#REF!,9,0)</f>
        <v>#REF!</v>
      </c>
      <c r="AR250" s="9" t="e">
        <f>VLOOKUP(H250,#REF!,15,0)</f>
        <v>#REF!</v>
      </c>
      <c r="AS250" s="9" t="e">
        <f>VLOOKUP(H250,#REF!,16,0)</f>
        <v>#REF!</v>
      </c>
      <c r="AT250" s="9" t="e">
        <f>VLOOKUP(H250,#REF!,17,0)</f>
        <v>#REF!</v>
      </c>
      <c r="AU250" s="9" t="e">
        <f>VLOOKUP(H250,#REF!,18,0)</f>
        <v>#REF!</v>
      </c>
      <c r="AV250" s="9" t="e">
        <f>VLOOKUP(H250,#REF!,19,0)</f>
        <v>#REF!</v>
      </c>
      <c r="AW250" s="9" t="e">
        <f>VLOOKUP(H250,#REF!,20,0)</f>
        <v>#REF!</v>
      </c>
      <c r="AX250" s="9" t="e">
        <f>VLOOKUP(H250,#REF!,22,0)</f>
        <v>#REF!</v>
      </c>
      <c r="AY250" s="9" t="e">
        <f>VLOOKUP(H250,#REF!,23,0)</f>
        <v>#REF!</v>
      </c>
      <c r="AZ250" s="9" t="e">
        <f>VLOOKUP(H250,#REF!,24,0)</f>
        <v>#REF!</v>
      </c>
      <c r="BA250" s="9" t="e">
        <f>VLOOKUP(H250,#REF!,25,0)</f>
        <v>#REF!</v>
      </c>
      <c r="BB250" s="9" t="e">
        <f>VLOOKUP(H250,#REF!,26,0)</f>
        <v>#REF!</v>
      </c>
      <c r="BC250" s="9" t="e">
        <f>VLOOKUP(H250,#REF!,27,0)</f>
        <v>#REF!</v>
      </c>
      <c r="BD250" s="9" t="e">
        <f>VLOOKUP(H250,#REF!,29,0)</f>
        <v>#REF!</v>
      </c>
      <c r="BE250" s="9" t="e">
        <f>VLOOKUP(H250,#REF!,30,0)</f>
        <v>#REF!</v>
      </c>
      <c r="BF250" s="9" t="e">
        <f>VLOOKUP(H250,#REF!,31,0)</f>
        <v>#REF!</v>
      </c>
      <c r="BG250" s="9" t="e">
        <f>VLOOKUP(H250,#REF!,32,0)</f>
        <v>#REF!</v>
      </c>
      <c r="BH250" s="9" t="e">
        <f>VLOOKUP(H250,#REF!,33,0)</f>
        <v>#REF!</v>
      </c>
      <c r="BI250" s="9" t="e">
        <f>VLOOKUP(H250,#REF!,34,0)</f>
        <v>#REF!</v>
      </c>
      <c r="BJ250" s="9" t="e">
        <f>VLOOKUP(H250,#REF!,36,0)</f>
        <v>#REF!</v>
      </c>
      <c r="BK250" s="9" t="e">
        <f>VLOOKUP(H250,#REF!,37,0)</f>
        <v>#REF!</v>
      </c>
      <c r="BL250" s="22" t="e">
        <f>VLOOKUP(H250,#REF!,44,0)</f>
        <v>#REF!</v>
      </c>
      <c r="BM250" s="22" t="e">
        <f>VLOOKUP(H250,#REF!,45,0)</f>
        <v>#REF!</v>
      </c>
      <c r="BN250" s="22" t="e">
        <f>VLOOKUP(H250,#REF!,46,0)</f>
        <v>#REF!</v>
      </c>
      <c r="BO250" s="22" t="e">
        <f>VLOOKUP(H250,#REF!,47,0)</f>
        <v>#REF!</v>
      </c>
      <c r="BP250" s="22" t="e">
        <f>VLOOKUP(H250,#REF!,48,0)</f>
        <v>#REF!</v>
      </c>
      <c r="BQ250" s="9"/>
      <c r="BR250" s="9"/>
      <c r="BS250" s="9"/>
    </row>
    <row r="251" spans="1:71" ht="14.5" x14ac:dyDescent="0.35">
      <c r="A251" s="16" t="s">
        <v>10556</v>
      </c>
      <c r="B251" s="16" t="s">
        <v>10556</v>
      </c>
      <c r="C251" s="16" t="s">
        <v>10557</v>
      </c>
      <c r="D251" s="7" t="s">
        <v>1921</v>
      </c>
      <c r="E251" s="4" t="s">
        <v>150</v>
      </c>
      <c r="F251" s="4">
        <v>301720</v>
      </c>
      <c r="G251" s="4" t="s">
        <v>7398</v>
      </c>
      <c r="H251" s="53">
        <v>301720</v>
      </c>
      <c r="I251" s="4" t="s">
        <v>7398</v>
      </c>
      <c r="J251" s="7">
        <v>22</v>
      </c>
      <c r="K251" s="4" t="s">
        <v>108</v>
      </c>
      <c r="L251" s="4">
        <v>4</v>
      </c>
      <c r="M251" s="4" t="s">
        <v>5748</v>
      </c>
      <c r="N251" s="4">
        <v>3</v>
      </c>
      <c r="O251" s="4" t="s">
        <v>7399</v>
      </c>
      <c r="P251" s="26" t="s">
        <v>9757</v>
      </c>
      <c r="Q251" s="8" t="s">
        <v>10474</v>
      </c>
      <c r="R251" s="9" t="s">
        <v>10474</v>
      </c>
      <c r="S251" s="17"/>
      <c r="T251" s="17" t="s">
        <v>10474</v>
      </c>
      <c r="U251" s="9"/>
      <c r="V251" s="18"/>
      <c r="W251" s="18">
        <f>IFERROR(VLOOKUP(H251,'IT PEI'!$X$2:$X$5647,1,0),"...")</f>
        <v>301720</v>
      </c>
      <c r="X251" s="19" t="str">
        <f>_xlfn.XLOOKUP(H251,'IT PEI'!X$2:X$5647,'IT PEI'!E$2:E$5647,"...",2,-1)</f>
        <v>2026-2030</v>
      </c>
      <c r="Y251" s="19" t="str">
        <f>_xlfn.XLOOKUP(H251,'IT PEI'!X$2:X$5647,'IT PEI'!G$2:G$5647,"...",2,-1)</f>
        <v>FORMULADO</v>
      </c>
      <c r="Z251" s="19" t="str">
        <f>_xlfn.XLOOKUP(H251,'IT PEI'!X$2:X$5647,'IT PEI'!F$2:F$5647,"...",2,-1)</f>
        <v>SI</v>
      </c>
      <c r="AA251" s="19" t="str">
        <f>_xlfn.XLOOKUP(H251,'IT PEI'!X$2:X$5647,'IT PEI'!H$2:H$5647,"...",2,-1)</f>
        <v>EMITIDO</v>
      </c>
      <c r="AB251" s="19" t="str">
        <f>_xlfn.XLOOKUP(H251,'IT PEI'!X$2:X$5647,'IT PEI'!O$2:O$5647,"...",2,-1)</f>
        <v>2026-0000461</v>
      </c>
      <c r="AC251" s="20">
        <f>_xlfn.XLOOKUP(H251,'IT PEI'!X$2:X$5647,'IT PEI'!P$2:P$5647,"...",2,-1)</f>
        <v>46063</v>
      </c>
      <c r="AD251" s="19" t="str">
        <f>_xlfn.XLOOKUP(H251,'IT PEI'!X$2:X$5647,'IT PEI'!Q$2:Q$5647,"...",2,-1)</f>
        <v>000094-2026-CEPLAN-DNCPPEI</v>
      </c>
      <c r="AE251" s="19" t="str">
        <f t="shared" si="18"/>
        <v>SI</v>
      </c>
      <c r="AF251" s="18">
        <f t="shared" si="20"/>
        <v>1</v>
      </c>
      <c r="AG251" s="18">
        <f t="shared" si="19"/>
        <v>0</v>
      </c>
      <c r="AH251" s="18">
        <f t="shared" si="21"/>
        <v>0</v>
      </c>
      <c r="AI251" s="19" t="s">
        <v>10475</v>
      </c>
      <c r="AJ251" s="13" t="s">
        <v>10563</v>
      </c>
      <c r="AK251" s="19" t="s">
        <v>10564</v>
      </c>
      <c r="AL251" s="19" t="str">
        <f>IFERROR(VLOOKUP(tbl_ues[[#This Row],[Id_UE]],'[1]Directorio v.02'!$H$3:$U$3089,11,FALSE),"")</f>
        <v>Hernando Tenorio Santos</v>
      </c>
      <c r="AM251" s="19">
        <f>IFERROR(VLOOKUP(tbl_ues[[#This Row],[Id_UE]],'[1]Directorio v.02'!$H$3:$U$3089,12,FALSE),"")</f>
        <v>0</v>
      </c>
      <c r="AN251" s="52">
        <f>IFERROR(VLOOKUP(tbl_ues[[#This Row],[Id_UE]],'[1]Directorio v.02'!$H$3:$U$3089,13,FALSE),"")</f>
        <v>956841976</v>
      </c>
      <c r="AO251" s="19" t="str">
        <f>IFERROR(VLOOKUP(tbl_ues[[#This Row],[Id_UE]],'[1]Directorio v.02'!$H$3:$U$3089,14,FALSE),"")</f>
        <v>hts9708c@hotmail.com</v>
      </c>
      <c r="AP251" s="21" t="e">
        <f>VLOOKUP(H251,#REF!,7,0)</f>
        <v>#REF!</v>
      </c>
      <c r="AQ251" s="9" t="e">
        <f>VLOOKUP(H251,#REF!,9,0)</f>
        <v>#REF!</v>
      </c>
      <c r="AR251" s="9" t="e">
        <f>VLOOKUP(H251,#REF!,15,0)</f>
        <v>#REF!</v>
      </c>
      <c r="AS251" s="9" t="e">
        <f>VLOOKUP(H251,#REF!,16,0)</f>
        <v>#REF!</v>
      </c>
      <c r="AT251" s="9" t="e">
        <f>VLOOKUP(H251,#REF!,17,0)</f>
        <v>#REF!</v>
      </c>
      <c r="AU251" s="9" t="e">
        <f>VLOOKUP(H251,#REF!,18,0)</f>
        <v>#REF!</v>
      </c>
      <c r="AV251" s="9" t="e">
        <f>VLOOKUP(H251,#REF!,19,0)</f>
        <v>#REF!</v>
      </c>
      <c r="AW251" s="9" t="e">
        <f>VLOOKUP(H251,#REF!,20,0)</f>
        <v>#REF!</v>
      </c>
      <c r="AX251" s="9" t="e">
        <f>VLOOKUP(H251,#REF!,22,0)</f>
        <v>#REF!</v>
      </c>
      <c r="AY251" s="9" t="e">
        <f>VLOOKUP(H251,#REF!,23,0)</f>
        <v>#REF!</v>
      </c>
      <c r="AZ251" s="9" t="e">
        <f>VLOOKUP(H251,#REF!,24,0)</f>
        <v>#REF!</v>
      </c>
      <c r="BA251" s="9" t="e">
        <f>VLOOKUP(H251,#REF!,25,0)</f>
        <v>#REF!</v>
      </c>
      <c r="BB251" s="9" t="e">
        <f>VLOOKUP(H251,#REF!,26,0)</f>
        <v>#REF!</v>
      </c>
      <c r="BC251" s="9" t="e">
        <f>VLOOKUP(H251,#REF!,27,0)</f>
        <v>#REF!</v>
      </c>
      <c r="BD251" s="9" t="e">
        <f>VLOOKUP(H251,#REF!,29,0)</f>
        <v>#REF!</v>
      </c>
      <c r="BE251" s="9" t="e">
        <f>VLOOKUP(H251,#REF!,30,0)</f>
        <v>#REF!</v>
      </c>
      <c r="BF251" s="9" t="e">
        <f>VLOOKUP(H251,#REF!,31,0)</f>
        <v>#REF!</v>
      </c>
      <c r="BG251" s="9" t="e">
        <f>VLOOKUP(H251,#REF!,32,0)</f>
        <v>#REF!</v>
      </c>
      <c r="BH251" s="9" t="e">
        <f>VLOOKUP(H251,#REF!,33,0)</f>
        <v>#REF!</v>
      </c>
      <c r="BI251" s="9" t="e">
        <f>VLOOKUP(H251,#REF!,34,0)</f>
        <v>#REF!</v>
      </c>
      <c r="BJ251" s="9" t="e">
        <f>VLOOKUP(H251,#REF!,36,0)</f>
        <v>#REF!</v>
      </c>
      <c r="BK251" s="9" t="e">
        <f>VLOOKUP(H251,#REF!,37,0)</f>
        <v>#REF!</v>
      </c>
      <c r="BL251" s="22" t="e">
        <f>VLOOKUP(H251,#REF!,44,0)</f>
        <v>#REF!</v>
      </c>
      <c r="BM251" s="22" t="e">
        <f>VLOOKUP(H251,#REF!,45,0)</f>
        <v>#REF!</v>
      </c>
      <c r="BN251" s="22" t="e">
        <f>VLOOKUP(H251,#REF!,46,0)</f>
        <v>#REF!</v>
      </c>
      <c r="BO251" s="22" t="e">
        <f>VLOOKUP(H251,#REF!,47,0)</f>
        <v>#REF!</v>
      </c>
      <c r="BP251" s="22" t="e">
        <f>VLOOKUP(H251,#REF!,48,0)</f>
        <v>#REF!</v>
      </c>
      <c r="BQ251" s="9"/>
      <c r="BR251" s="9"/>
      <c r="BS251" s="9"/>
    </row>
    <row r="252" spans="1:71" ht="14.5" x14ac:dyDescent="0.35">
      <c r="A252" s="16" t="s">
        <v>10556</v>
      </c>
      <c r="B252" s="16" t="s">
        <v>10556</v>
      </c>
      <c r="C252" s="16" t="s">
        <v>10557</v>
      </c>
      <c r="D252" s="7" t="s">
        <v>1921</v>
      </c>
      <c r="E252" s="4" t="s">
        <v>150</v>
      </c>
      <c r="F252" s="4">
        <v>301719</v>
      </c>
      <c r="G252" s="4" t="s">
        <v>9145</v>
      </c>
      <c r="H252" s="53">
        <v>301719</v>
      </c>
      <c r="I252" s="4" t="s">
        <v>9145</v>
      </c>
      <c r="J252" s="7">
        <v>22</v>
      </c>
      <c r="K252" s="4" t="s">
        <v>108</v>
      </c>
      <c r="L252" s="4">
        <v>4</v>
      </c>
      <c r="M252" s="4" t="s">
        <v>5748</v>
      </c>
      <c r="N252" s="4">
        <v>2</v>
      </c>
      <c r="O252" s="4" t="s">
        <v>9146</v>
      </c>
      <c r="P252" s="26" t="s">
        <v>9757</v>
      </c>
      <c r="Q252" s="8" t="s">
        <v>10474</v>
      </c>
      <c r="R252" s="9" t="s">
        <v>10474</v>
      </c>
      <c r="S252" s="17"/>
      <c r="T252" s="17" t="s">
        <v>10474</v>
      </c>
      <c r="U252" s="9"/>
      <c r="V252" s="18"/>
      <c r="W252" s="18">
        <f>IFERROR(VLOOKUP(H252,'IT PEI'!$X$2:$X$5647,1,0),"...")</f>
        <v>301719</v>
      </c>
      <c r="X252" s="19" t="str">
        <f>_xlfn.XLOOKUP(H252,'IT PEI'!X$2:X$5647,'IT PEI'!E$2:E$5647,"...",2,-1)</f>
        <v>2026-2030</v>
      </c>
      <c r="Y252" s="19" t="str">
        <f>_xlfn.XLOOKUP(H252,'IT PEI'!X$2:X$5647,'IT PEI'!G$2:G$5647,"...",2,-1)</f>
        <v>FORMULADO</v>
      </c>
      <c r="Z252" s="19" t="str">
        <f>_xlfn.XLOOKUP(H252,'IT PEI'!X$2:X$5647,'IT PEI'!F$2:F$5647,"...",2,-1)</f>
        <v>SI</v>
      </c>
      <c r="AA252" s="19" t="str">
        <f>_xlfn.XLOOKUP(H252,'IT PEI'!X$2:X$5647,'IT PEI'!H$2:H$5647,"...",2,-1)</f>
        <v>EMITIDO</v>
      </c>
      <c r="AB252" s="19" t="str">
        <f>_xlfn.XLOOKUP(H252,'IT PEI'!X$2:X$5647,'IT PEI'!O$2:O$5647,"...",2,-1)</f>
        <v>2025-0005674</v>
      </c>
      <c r="AC252" s="20">
        <f>_xlfn.XLOOKUP(H252,'IT PEI'!X$2:X$5647,'IT PEI'!P$2:P$5647,"...",2,-1)</f>
        <v>46013</v>
      </c>
      <c r="AD252" s="19" t="str">
        <f>_xlfn.XLOOKUP(H252,'IT PEI'!X$2:X$5647,'IT PEI'!Q$2:Q$5647,"...",2,-1)</f>
        <v>0000738-2025-CEPLAN-DNCPPEI</v>
      </c>
      <c r="AE252" s="19" t="str">
        <f t="shared" si="18"/>
        <v>SI</v>
      </c>
      <c r="AF252" s="18">
        <f t="shared" si="20"/>
        <v>1</v>
      </c>
      <c r="AG252" s="18">
        <f t="shared" si="19"/>
        <v>0</v>
      </c>
      <c r="AH252" s="18">
        <f t="shared" si="21"/>
        <v>0</v>
      </c>
      <c r="AI252" s="19" t="s">
        <v>10475</v>
      </c>
      <c r="AJ252" s="13" t="s">
        <v>10563</v>
      </c>
      <c r="AK252" s="19" t="s">
        <v>10564</v>
      </c>
      <c r="AL252" s="19" t="str">
        <f>IFERROR(VLOOKUP(tbl_ues[[#This Row],[Id_UE]],'[1]Directorio v.02'!$H$3:$U$3089,11,FALSE),"")</f>
        <v>Juan Ramon Fonseca Vela</v>
      </c>
      <c r="AM252" s="19">
        <f>IFERROR(VLOOKUP(tbl_ues[[#This Row],[Id_UE]],'[1]Directorio v.02'!$H$3:$U$3089,12,FALSE),"")</f>
        <v>0</v>
      </c>
      <c r="AN252" s="52">
        <f>IFERROR(VLOOKUP(tbl_ues[[#This Row],[Id_UE]],'[1]Directorio v.02'!$H$3:$U$3089,13,FALSE),"")</f>
        <v>954466656</v>
      </c>
      <c r="AO252" s="19" t="str">
        <f>IFERROR(VLOOKUP(tbl_ues[[#This Row],[Id_UE]],'[1]Directorio v.02'!$H$3:$U$3089,14,FALSE),"")</f>
        <v>fonseca_cpc@hotmail.com</v>
      </c>
      <c r="AP252" s="21" t="e">
        <f>VLOOKUP(H252,#REF!,7,0)</f>
        <v>#REF!</v>
      </c>
      <c r="AQ252" s="9" t="e">
        <f>VLOOKUP(H252,#REF!,9,0)</f>
        <v>#REF!</v>
      </c>
      <c r="AR252" s="9" t="e">
        <f>VLOOKUP(H252,#REF!,15,0)</f>
        <v>#REF!</v>
      </c>
      <c r="AS252" s="9" t="e">
        <f>VLOOKUP(H252,#REF!,16,0)</f>
        <v>#REF!</v>
      </c>
      <c r="AT252" s="9" t="e">
        <f>VLOOKUP(H252,#REF!,17,0)</f>
        <v>#REF!</v>
      </c>
      <c r="AU252" s="9" t="e">
        <f>VLOOKUP(H252,#REF!,18,0)</f>
        <v>#REF!</v>
      </c>
      <c r="AV252" s="9" t="e">
        <f>VLOOKUP(H252,#REF!,19,0)</f>
        <v>#REF!</v>
      </c>
      <c r="AW252" s="9" t="e">
        <f>VLOOKUP(H252,#REF!,20,0)</f>
        <v>#REF!</v>
      </c>
      <c r="AX252" s="9" t="e">
        <f>VLOOKUP(H252,#REF!,22,0)</f>
        <v>#REF!</v>
      </c>
      <c r="AY252" s="9" t="e">
        <f>VLOOKUP(H252,#REF!,23,0)</f>
        <v>#REF!</v>
      </c>
      <c r="AZ252" s="9" t="e">
        <f>VLOOKUP(H252,#REF!,24,0)</f>
        <v>#REF!</v>
      </c>
      <c r="BA252" s="9" t="e">
        <f>VLOOKUP(H252,#REF!,25,0)</f>
        <v>#REF!</v>
      </c>
      <c r="BB252" s="9" t="e">
        <f>VLOOKUP(H252,#REF!,26,0)</f>
        <v>#REF!</v>
      </c>
      <c r="BC252" s="9" t="e">
        <f>VLOOKUP(H252,#REF!,27,0)</f>
        <v>#REF!</v>
      </c>
      <c r="BD252" s="9" t="e">
        <f>VLOOKUP(H252,#REF!,29,0)</f>
        <v>#REF!</v>
      </c>
      <c r="BE252" s="9" t="e">
        <f>VLOOKUP(H252,#REF!,30,0)</f>
        <v>#REF!</v>
      </c>
      <c r="BF252" s="9" t="e">
        <f>VLOOKUP(H252,#REF!,31,0)</f>
        <v>#REF!</v>
      </c>
      <c r="BG252" s="9" t="e">
        <f>VLOOKUP(H252,#REF!,32,0)</f>
        <v>#REF!</v>
      </c>
      <c r="BH252" s="9" t="e">
        <f>VLOOKUP(H252,#REF!,33,0)</f>
        <v>#REF!</v>
      </c>
      <c r="BI252" s="9" t="e">
        <f>VLOOKUP(H252,#REF!,34,0)</f>
        <v>#REF!</v>
      </c>
      <c r="BJ252" s="9" t="e">
        <f>VLOOKUP(H252,#REF!,36,0)</f>
        <v>#REF!</v>
      </c>
      <c r="BK252" s="9" t="e">
        <f>VLOOKUP(H252,#REF!,37,0)</f>
        <v>#REF!</v>
      </c>
      <c r="BL252" s="22" t="e">
        <f>VLOOKUP(H252,#REF!,44,0)</f>
        <v>#REF!</v>
      </c>
      <c r="BM252" s="22" t="e">
        <f>VLOOKUP(H252,#REF!,45,0)</f>
        <v>#REF!</v>
      </c>
      <c r="BN252" s="22" t="e">
        <f>VLOOKUP(H252,#REF!,46,0)</f>
        <v>#REF!</v>
      </c>
      <c r="BO252" s="22" t="e">
        <f>VLOOKUP(H252,#REF!,47,0)</f>
        <v>#REF!</v>
      </c>
      <c r="BP252" s="22" t="e">
        <f>VLOOKUP(H252,#REF!,48,0)</f>
        <v>#REF!</v>
      </c>
      <c r="BQ252" s="9"/>
      <c r="BR252" s="9"/>
      <c r="BS252" s="9"/>
    </row>
    <row r="253" spans="1:71" ht="14.5" x14ac:dyDescent="0.35">
      <c r="A253" s="16" t="s">
        <v>10581</v>
      </c>
      <c r="B253" s="16" t="s">
        <v>10581</v>
      </c>
      <c r="C253" s="16" t="s">
        <v>10557</v>
      </c>
      <c r="D253" s="7" t="s">
        <v>1921</v>
      </c>
      <c r="E253" s="4" t="s">
        <v>150</v>
      </c>
      <c r="F253" s="4">
        <v>301718</v>
      </c>
      <c r="G253" s="4" t="s">
        <v>5747</v>
      </c>
      <c r="H253" s="53">
        <v>301718</v>
      </c>
      <c r="I253" s="4" t="s">
        <v>5747</v>
      </c>
      <c r="J253" s="7">
        <v>22</v>
      </c>
      <c r="K253" s="4" t="s">
        <v>108</v>
      </c>
      <c r="L253" s="4">
        <v>4</v>
      </c>
      <c r="M253" s="4" t="s">
        <v>5748</v>
      </c>
      <c r="N253" s="4">
        <v>1</v>
      </c>
      <c r="O253" s="4" t="s">
        <v>5749</v>
      </c>
      <c r="P253" s="28" t="s">
        <v>10196</v>
      </c>
      <c r="Q253" s="8" t="s">
        <v>10474</v>
      </c>
      <c r="R253" s="9" t="s">
        <v>10474</v>
      </c>
      <c r="S253" s="17"/>
      <c r="T253" s="17" t="s">
        <v>10474</v>
      </c>
      <c r="U253" s="9"/>
      <c r="V253" s="18"/>
      <c r="W253" s="18">
        <f>IFERROR(VLOOKUP(H253,'IT PEI'!$X$2:$X$5647,1,0),"...")</f>
        <v>301718</v>
      </c>
      <c r="X253" s="19" t="str">
        <f>_xlfn.XLOOKUP(H253,'IT PEI'!X$2:X$5647,'IT PEI'!E$2:E$5647,"...",2,-1)</f>
        <v>2025-2030</v>
      </c>
      <c r="Y253" s="19" t="str">
        <f>_xlfn.XLOOKUP(H253,'IT PEI'!X$2:X$5647,'IT PEI'!G$2:G$5647,"...",2,-1)</f>
        <v>FORMULADO</v>
      </c>
      <c r="Z253" s="19" t="str">
        <f>_xlfn.XLOOKUP(H253,'IT PEI'!X$2:X$5647,'IT PEI'!F$2:F$5647,"...",2,-1)</f>
        <v>SI</v>
      </c>
      <c r="AA253" s="19" t="str">
        <f>_xlfn.XLOOKUP(H253,'IT PEI'!X$2:X$5647,'IT PEI'!H$2:H$5647,"...",2,-1)</f>
        <v>EMITIDO</v>
      </c>
      <c r="AB253" s="19" t="str">
        <f>_xlfn.XLOOKUP(H253,'IT PEI'!X$2:X$5647,'IT PEI'!O$2:O$5647,"...",2,-1)</f>
        <v>2025-0000319</v>
      </c>
      <c r="AC253" s="20">
        <f>_xlfn.XLOOKUP(H253,'IT PEI'!X$2:X$5647,'IT PEI'!P$2:P$5647,"...",2,-1)</f>
        <v>45691</v>
      </c>
      <c r="AD253" s="19" t="str">
        <f>_xlfn.XLOOKUP(H253,'IT PEI'!X$2:X$5647,'IT PEI'!Q$2:Q$5647,"...",2,-1)</f>
        <v>000045-2025-CEPLAN-DNCPPEI</v>
      </c>
      <c r="AE253" s="19" t="str">
        <f t="shared" si="18"/>
        <v>SI</v>
      </c>
      <c r="AF253" s="18">
        <f t="shared" si="20"/>
        <v>1</v>
      </c>
      <c r="AG253" s="18">
        <f t="shared" si="19"/>
        <v>0</v>
      </c>
      <c r="AH253" s="18">
        <f t="shared" si="21"/>
        <v>0</v>
      </c>
      <c r="AI253" s="19" t="s">
        <v>10475</v>
      </c>
      <c r="AJ253" s="13" t="s">
        <v>10563</v>
      </c>
      <c r="AK253" s="19" t="s">
        <v>10564</v>
      </c>
      <c r="AL253" s="19" t="str">
        <f>IFERROR(VLOOKUP(tbl_ues[[#This Row],[Id_UE]],'[1]Directorio v.02'!$H$3:$U$3089,11,FALSE),"")</f>
        <v>Rosa Cardenas Soto</v>
      </c>
      <c r="AM253" s="19">
        <f>IFERROR(VLOOKUP(tbl_ues[[#This Row],[Id_UE]],'[1]Directorio v.02'!$H$3:$U$3089,12,FALSE),"")</f>
        <v>0</v>
      </c>
      <c r="AN253" s="52">
        <f>IFERROR(VLOOKUP(tbl_ues[[#This Row],[Id_UE]],'[1]Directorio v.02'!$H$3:$U$3089,13,FALSE),"")</f>
        <v>901016477</v>
      </c>
      <c r="AO253" s="19" t="str">
        <f>IFERROR(VLOOKUP(tbl_ues[[#This Row],[Id_UE]],'[1]Directorio v.02'!$H$3:$U$3089,14,FALSE),"")</f>
        <v>cancer_cs_3@hotmail.com</v>
      </c>
      <c r="AP253" s="21" t="e">
        <f>VLOOKUP(H253,#REF!,7,0)</f>
        <v>#REF!</v>
      </c>
      <c r="AQ253" s="9" t="e">
        <f>VLOOKUP(H253,#REF!,9,0)</f>
        <v>#REF!</v>
      </c>
      <c r="AR253" s="9" t="e">
        <f>VLOOKUP(H253,#REF!,15,0)</f>
        <v>#REF!</v>
      </c>
      <c r="AS253" s="9" t="e">
        <f>VLOOKUP(H253,#REF!,16,0)</f>
        <v>#REF!</v>
      </c>
      <c r="AT253" s="9" t="e">
        <f>VLOOKUP(H253,#REF!,17,0)</f>
        <v>#REF!</v>
      </c>
      <c r="AU253" s="9" t="e">
        <f>VLOOKUP(H253,#REF!,18,0)</f>
        <v>#REF!</v>
      </c>
      <c r="AV253" s="9" t="e">
        <f>VLOOKUP(H253,#REF!,19,0)</f>
        <v>#REF!</v>
      </c>
      <c r="AW253" s="9" t="e">
        <f>VLOOKUP(H253,#REF!,20,0)</f>
        <v>#REF!</v>
      </c>
      <c r="AX253" s="9" t="e">
        <f>VLOOKUP(H253,#REF!,22,0)</f>
        <v>#REF!</v>
      </c>
      <c r="AY253" s="9" t="e">
        <f>VLOOKUP(H253,#REF!,23,0)</f>
        <v>#REF!</v>
      </c>
      <c r="AZ253" s="9" t="e">
        <f>VLOOKUP(H253,#REF!,24,0)</f>
        <v>#REF!</v>
      </c>
      <c r="BA253" s="9" t="e">
        <f>VLOOKUP(H253,#REF!,25,0)</f>
        <v>#REF!</v>
      </c>
      <c r="BB253" s="9" t="e">
        <f>VLOOKUP(H253,#REF!,26,0)</f>
        <v>#REF!</v>
      </c>
      <c r="BC253" s="9" t="e">
        <f>VLOOKUP(H253,#REF!,27,0)</f>
        <v>#REF!</v>
      </c>
      <c r="BD253" s="9" t="e">
        <f>VLOOKUP(H253,#REF!,29,0)</f>
        <v>#REF!</v>
      </c>
      <c r="BE253" s="9" t="e">
        <f>VLOOKUP(H253,#REF!,30,0)</f>
        <v>#REF!</v>
      </c>
      <c r="BF253" s="9" t="e">
        <f>VLOOKUP(H253,#REF!,31,0)</f>
        <v>#REF!</v>
      </c>
      <c r="BG253" s="9" t="e">
        <f>VLOOKUP(H253,#REF!,32,0)</f>
        <v>#REF!</v>
      </c>
      <c r="BH253" s="9" t="e">
        <f>VLOOKUP(H253,#REF!,33,0)</f>
        <v>#REF!</v>
      </c>
      <c r="BI253" s="9" t="e">
        <f>VLOOKUP(H253,#REF!,34,0)</f>
        <v>#REF!</v>
      </c>
      <c r="BJ253" s="9" t="e">
        <f>VLOOKUP(H253,#REF!,36,0)</f>
        <v>#REF!</v>
      </c>
      <c r="BK253" s="9" t="e">
        <f>VLOOKUP(H253,#REF!,37,0)</f>
        <v>#REF!</v>
      </c>
      <c r="BL253" s="22" t="e">
        <f>VLOOKUP(H253,#REF!,44,0)</f>
        <v>#REF!</v>
      </c>
      <c r="BM253" s="22" t="e">
        <f>VLOOKUP(H253,#REF!,45,0)</f>
        <v>#REF!</v>
      </c>
      <c r="BN253" s="22" t="e">
        <f>VLOOKUP(H253,#REF!,46,0)</f>
        <v>#REF!</v>
      </c>
      <c r="BO253" s="22" t="e">
        <f>VLOOKUP(H253,#REF!,47,0)</f>
        <v>#REF!</v>
      </c>
      <c r="BP253" s="22" t="e">
        <f>VLOOKUP(H253,#REF!,48,0)</f>
        <v>#REF!</v>
      </c>
      <c r="BQ253" s="9"/>
      <c r="BR253" s="9"/>
      <c r="BS253" s="9"/>
    </row>
    <row r="254" spans="1:71" ht="14.5" x14ac:dyDescent="0.35">
      <c r="A254" s="16" t="s">
        <v>10556</v>
      </c>
      <c r="B254" s="16" t="s">
        <v>10556</v>
      </c>
      <c r="C254" s="16" t="s">
        <v>10557</v>
      </c>
      <c r="D254" s="7" t="s">
        <v>1921</v>
      </c>
      <c r="E254" s="4" t="s">
        <v>150</v>
      </c>
      <c r="F254" s="4">
        <v>301717</v>
      </c>
      <c r="G254" s="4" t="s">
        <v>7389</v>
      </c>
      <c r="H254" s="53">
        <v>301717</v>
      </c>
      <c r="I254" s="4" t="s">
        <v>7389</v>
      </c>
      <c r="J254" s="7">
        <v>22</v>
      </c>
      <c r="K254" s="4" t="s">
        <v>108</v>
      </c>
      <c r="L254" s="4">
        <v>3</v>
      </c>
      <c r="M254" s="4" t="s">
        <v>1456</v>
      </c>
      <c r="N254" s="4">
        <v>5</v>
      </c>
      <c r="O254" s="4" t="s">
        <v>7390</v>
      </c>
      <c r="P254" s="26" t="s">
        <v>9757</v>
      </c>
      <c r="Q254" s="8" t="s">
        <v>10474</v>
      </c>
      <c r="R254" s="9" t="s">
        <v>10474</v>
      </c>
      <c r="S254" s="17"/>
      <c r="T254" s="17" t="s">
        <v>10474</v>
      </c>
      <c r="U254" s="9"/>
      <c r="V254" s="18"/>
      <c r="W254" s="18">
        <f>IFERROR(VLOOKUP(H254,'IT PEI'!$X$2:$X$5647,1,0),"...")</f>
        <v>301717</v>
      </c>
      <c r="X254" s="19" t="str">
        <f>_xlfn.XLOOKUP(H254,'IT PEI'!X$2:X$5647,'IT PEI'!E$2:E$5647,"...",2,-1)</f>
        <v>2026-2030</v>
      </c>
      <c r="Y254" s="19" t="str">
        <f>_xlfn.XLOOKUP(H254,'IT PEI'!X$2:X$5647,'IT PEI'!G$2:G$5647,"...",2,-1)</f>
        <v>FORMULADO</v>
      </c>
      <c r="Z254" s="19" t="str">
        <f>_xlfn.XLOOKUP(H254,'IT PEI'!X$2:X$5647,'IT PEI'!F$2:F$5647,"...",2,-1)</f>
        <v>SI</v>
      </c>
      <c r="AA254" s="19" t="str">
        <f>_xlfn.XLOOKUP(H254,'IT PEI'!X$2:X$5647,'IT PEI'!H$2:H$5647,"...",2,-1)</f>
        <v>EMITIDO</v>
      </c>
      <c r="AB254" s="19" t="str">
        <f>_xlfn.XLOOKUP(H254,'IT PEI'!X$2:X$5647,'IT PEI'!O$2:O$5647,"...",2,-1)</f>
        <v>2025-0003822</v>
      </c>
      <c r="AC254" s="20">
        <f>_xlfn.XLOOKUP(H254,'IT PEI'!X$2:X$5647,'IT PEI'!P$2:P$5647,"...",2,-1)</f>
        <v>45961</v>
      </c>
      <c r="AD254" s="19" t="str">
        <f>_xlfn.XLOOKUP(H254,'IT PEI'!X$2:X$5647,'IT PEI'!Q$2:Q$5647,"...",2,-1)</f>
        <v>000434-2025-CEPLAN-DNCPPEI</v>
      </c>
      <c r="AE254" s="19" t="str">
        <f t="shared" ref="AE254:AE317" si="22">IF(COUNTIF(X254, "*" &amp; "2030"  &amp;  "*")&gt;0, "SI", "No" )</f>
        <v>SI</v>
      </c>
      <c r="AF254" s="18">
        <f t="shared" si="20"/>
        <v>1</v>
      </c>
      <c r="AG254" s="18">
        <f t="shared" ref="AG254:AG317" si="23">IF(COUNTIF(X254, "*" &amp; "2030"  &amp;  "*")&gt;0, 0, 1 )</f>
        <v>0</v>
      </c>
      <c r="AH254" s="18">
        <f t="shared" si="21"/>
        <v>0</v>
      </c>
      <c r="AI254" s="19" t="s">
        <v>10475</v>
      </c>
      <c r="AJ254" s="13" t="s">
        <v>10563</v>
      </c>
      <c r="AK254" s="19" t="s">
        <v>10564</v>
      </c>
      <c r="AL254" s="19" t="str">
        <f>IFERROR(VLOOKUP(tbl_ues[[#This Row],[Id_UE]],'[1]Directorio v.02'!$H$3:$U$3089,11,FALSE),"")</f>
        <v>Geiber Baca Chuquizuta</v>
      </c>
      <c r="AM254" s="19" t="str">
        <f>IFERROR(VLOOKUP(tbl_ues[[#This Row],[Id_UE]],'[1]Directorio v.02'!$H$3:$U$3089,12,FALSE),"")</f>
        <v>Gerente de Planeamiento y Presupuesto</v>
      </c>
      <c r="AN254" s="52">
        <f>IFERROR(VLOOKUP(tbl_ues[[#This Row],[Id_UE]],'[1]Directorio v.02'!$H$3:$U$3089,13,FALSE),"")</f>
        <v>0</v>
      </c>
      <c r="AO254" s="19" t="str">
        <f>IFERROR(VLOOKUP(tbl_ues[[#This Row],[Id_UE]],'[1]Directorio v.02'!$H$3:$U$3089,14,FALSE),"")</f>
        <v>geiberbaca@gmail.com</v>
      </c>
      <c r="AP254" s="21" t="e">
        <f>VLOOKUP(H254,#REF!,7,0)</f>
        <v>#REF!</v>
      </c>
      <c r="AQ254" s="9" t="e">
        <f>VLOOKUP(H254,#REF!,9,0)</f>
        <v>#REF!</v>
      </c>
      <c r="AR254" s="9" t="e">
        <f>VLOOKUP(H254,#REF!,15,0)</f>
        <v>#REF!</v>
      </c>
      <c r="AS254" s="9" t="e">
        <f>VLOOKUP(H254,#REF!,16,0)</f>
        <v>#REF!</v>
      </c>
      <c r="AT254" s="9" t="e">
        <f>VLOOKUP(H254,#REF!,17,0)</f>
        <v>#REF!</v>
      </c>
      <c r="AU254" s="9" t="e">
        <f>VLOOKUP(H254,#REF!,18,0)</f>
        <v>#REF!</v>
      </c>
      <c r="AV254" s="9" t="e">
        <f>VLOOKUP(H254,#REF!,19,0)</f>
        <v>#REF!</v>
      </c>
      <c r="AW254" s="9" t="e">
        <f>VLOOKUP(H254,#REF!,20,0)</f>
        <v>#REF!</v>
      </c>
      <c r="AX254" s="9" t="e">
        <f>VLOOKUP(H254,#REF!,22,0)</f>
        <v>#REF!</v>
      </c>
      <c r="AY254" s="9" t="e">
        <f>VLOOKUP(H254,#REF!,23,0)</f>
        <v>#REF!</v>
      </c>
      <c r="AZ254" s="9" t="e">
        <f>VLOOKUP(H254,#REF!,24,0)</f>
        <v>#REF!</v>
      </c>
      <c r="BA254" s="9" t="e">
        <f>VLOOKUP(H254,#REF!,25,0)</f>
        <v>#REF!</v>
      </c>
      <c r="BB254" s="9" t="e">
        <f>VLOOKUP(H254,#REF!,26,0)</f>
        <v>#REF!</v>
      </c>
      <c r="BC254" s="9" t="e">
        <f>VLOOKUP(H254,#REF!,27,0)</f>
        <v>#REF!</v>
      </c>
      <c r="BD254" s="9" t="e">
        <f>VLOOKUP(H254,#REF!,29,0)</f>
        <v>#REF!</v>
      </c>
      <c r="BE254" s="9" t="e">
        <f>VLOOKUP(H254,#REF!,30,0)</f>
        <v>#REF!</v>
      </c>
      <c r="BF254" s="9" t="e">
        <f>VLOOKUP(H254,#REF!,31,0)</f>
        <v>#REF!</v>
      </c>
      <c r="BG254" s="9" t="e">
        <f>VLOOKUP(H254,#REF!,32,0)</f>
        <v>#REF!</v>
      </c>
      <c r="BH254" s="9" t="e">
        <f>VLOOKUP(H254,#REF!,33,0)</f>
        <v>#REF!</v>
      </c>
      <c r="BI254" s="9" t="e">
        <f>VLOOKUP(H254,#REF!,34,0)</f>
        <v>#REF!</v>
      </c>
      <c r="BJ254" s="9" t="e">
        <f>VLOOKUP(H254,#REF!,36,0)</f>
        <v>#REF!</v>
      </c>
      <c r="BK254" s="9" t="e">
        <f>VLOOKUP(H254,#REF!,37,0)</f>
        <v>#REF!</v>
      </c>
      <c r="BL254" s="22" t="e">
        <f>VLOOKUP(H254,#REF!,44,0)</f>
        <v>#REF!</v>
      </c>
      <c r="BM254" s="22" t="e">
        <f>VLOOKUP(H254,#REF!,45,0)</f>
        <v>#REF!</v>
      </c>
      <c r="BN254" s="22" t="e">
        <f>VLOOKUP(H254,#REF!,46,0)</f>
        <v>#REF!</v>
      </c>
      <c r="BO254" s="22" t="e">
        <f>VLOOKUP(H254,#REF!,47,0)</f>
        <v>#REF!</v>
      </c>
      <c r="BP254" s="22" t="e">
        <f>VLOOKUP(H254,#REF!,48,0)</f>
        <v>#REF!</v>
      </c>
      <c r="BQ254" s="9"/>
      <c r="BR254" s="9"/>
      <c r="BS254" s="9"/>
    </row>
    <row r="255" spans="1:71" ht="14.5" x14ac:dyDescent="0.35">
      <c r="A255" s="16" t="s">
        <v>10556</v>
      </c>
      <c r="B255" s="16" t="s">
        <v>10556</v>
      </c>
      <c r="C255" s="16" t="s">
        <v>10557</v>
      </c>
      <c r="D255" s="7" t="s">
        <v>1921</v>
      </c>
      <c r="E255" s="4" t="s">
        <v>150</v>
      </c>
      <c r="F255" s="4">
        <v>301716</v>
      </c>
      <c r="G255" s="4" t="s">
        <v>3462</v>
      </c>
      <c r="H255" s="53">
        <v>301716</v>
      </c>
      <c r="I255" s="4" t="s">
        <v>3462</v>
      </c>
      <c r="J255" s="7">
        <v>22</v>
      </c>
      <c r="K255" s="4" t="s">
        <v>108</v>
      </c>
      <c r="L255" s="4">
        <v>3</v>
      </c>
      <c r="M255" s="4" t="s">
        <v>1456</v>
      </c>
      <c r="N255" s="4">
        <v>4</v>
      </c>
      <c r="O255" s="4" t="s">
        <v>3463</v>
      </c>
      <c r="P255" s="26" t="s">
        <v>9874</v>
      </c>
      <c r="Q255" s="8" t="s">
        <v>10474</v>
      </c>
      <c r="R255" s="9" t="s">
        <v>10474</v>
      </c>
      <c r="S255" s="17"/>
      <c r="T255" s="17" t="s">
        <v>10474</v>
      </c>
      <c r="U255" s="9"/>
      <c r="V255" s="18"/>
      <c r="W255" s="18">
        <f>IFERROR(VLOOKUP(H255,'IT PEI'!$X$2:$X$5647,1,0),"...")</f>
        <v>301716</v>
      </c>
      <c r="X255" s="19" t="str">
        <f>_xlfn.XLOOKUP(H255,'IT PEI'!X$2:X$5647,'IT PEI'!E$2:E$5647,"...",2,-1)</f>
        <v>2026-2030</v>
      </c>
      <c r="Y255" s="19" t="str">
        <f>_xlfn.XLOOKUP(H255,'IT PEI'!X$2:X$5647,'IT PEI'!G$2:G$5647,"...",2,-1)</f>
        <v>FORMULADO</v>
      </c>
      <c r="Z255" s="19" t="str">
        <f>_xlfn.XLOOKUP(H255,'IT PEI'!X$2:X$5647,'IT PEI'!F$2:F$5647,"...",2,-1)</f>
        <v>SI</v>
      </c>
      <c r="AA255" s="19" t="str">
        <f>_xlfn.XLOOKUP(H255,'IT PEI'!X$2:X$5647,'IT PEI'!H$2:H$5647,"...",2,-1)</f>
        <v>EMITIDO</v>
      </c>
      <c r="AB255" s="19" t="str">
        <f>_xlfn.XLOOKUP(H255,'IT PEI'!X$2:X$5647,'IT PEI'!O$2:O$5647,"...",2,-1)</f>
        <v>2025-0003196</v>
      </c>
      <c r="AC255" s="20">
        <f>_xlfn.XLOOKUP(H255,'IT PEI'!X$2:X$5647,'IT PEI'!P$2:P$5647,"...",2,-1)</f>
        <v>45918</v>
      </c>
      <c r="AD255" s="19" t="str">
        <f>_xlfn.XLOOKUP(H255,'IT PEI'!X$2:X$5647,'IT PEI'!Q$2:Q$5647,"...",2,-1)</f>
        <v>000352-2025-CEPLAN-DNCPPEI</v>
      </c>
      <c r="AE255" s="19" t="str">
        <f t="shared" si="22"/>
        <v>SI</v>
      </c>
      <c r="AF255" s="18">
        <f t="shared" si="20"/>
        <v>1</v>
      </c>
      <c r="AG255" s="18">
        <f t="shared" si="23"/>
        <v>0</v>
      </c>
      <c r="AH255" s="18">
        <f t="shared" si="21"/>
        <v>0</v>
      </c>
      <c r="AI255" s="19" t="s">
        <v>10475</v>
      </c>
      <c r="AJ255" s="13" t="s">
        <v>10563</v>
      </c>
      <c r="AK255" s="19" t="s">
        <v>10564</v>
      </c>
      <c r="AL255" s="19" t="str">
        <f>IFERROR(VLOOKUP(tbl_ues[[#This Row],[Id_UE]],'[1]Directorio v.02'!$H$3:$U$3089,11,FALSE),"")</f>
        <v>Abrahan Lincoln Valles Lozano</v>
      </c>
      <c r="AM255" s="19">
        <f>IFERROR(VLOOKUP(tbl_ues[[#This Row],[Id_UE]],'[1]Directorio v.02'!$H$3:$U$3089,12,FALSE),"")</f>
        <v>0</v>
      </c>
      <c r="AN255" s="52">
        <f>IFERROR(VLOOKUP(tbl_ues[[#This Row],[Id_UE]],'[1]Directorio v.02'!$H$3:$U$3089,13,FALSE),"")</f>
        <v>947804946</v>
      </c>
      <c r="AO255" s="19" t="str">
        <f>IFERROR(VLOOKUP(tbl_ues[[#This Row],[Id_UE]],'[1]Directorio v.02'!$H$3:$U$3089,14,FALSE),"")</f>
        <v>lincolnvalles@gmail.com</v>
      </c>
      <c r="AP255" s="21" t="e">
        <f>VLOOKUP(H255,#REF!,7,0)</f>
        <v>#REF!</v>
      </c>
      <c r="AQ255" s="9" t="e">
        <f>VLOOKUP(H255,#REF!,9,0)</f>
        <v>#REF!</v>
      </c>
      <c r="AR255" s="9" t="e">
        <f>VLOOKUP(H255,#REF!,15,0)</f>
        <v>#REF!</v>
      </c>
      <c r="AS255" s="9" t="e">
        <f>VLOOKUP(H255,#REF!,16,0)</f>
        <v>#REF!</v>
      </c>
      <c r="AT255" s="9" t="e">
        <f>VLOOKUP(H255,#REF!,17,0)</f>
        <v>#REF!</v>
      </c>
      <c r="AU255" s="9" t="e">
        <f>VLOOKUP(H255,#REF!,18,0)</f>
        <v>#REF!</v>
      </c>
      <c r="AV255" s="9" t="e">
        <f>VLOOKUP(H255,#REF!,19,0)</f>
        <v>#REF!</v>
      </c>
      <c r="AW255" s="9" t="e">
        <f>VLOOKUP(H255,#REF!,20,0)</f>
        <v>#REF!</v>
      </c>
      <c r="AX255" s="9" t="e">
        <f>VLOOKUP(H255,#REF!,22,0)</f>
        <v>#REF!</v>
      </c>
      <c r="AY255" s="9" t="e">
        <f>VLOOKUP(H255,#REF!,23,0)</f>
        <v>#REF!</v>
      </c>
      <c r="AZ255" s="9" t="e">
        <f>VLOOKUP(H255,#REF!,24,0)</f>
        <v>#REF!</v>
      </c>
      <c r="BA255" s="9" t="e">
        <f>VLOOKUP(H255,#REF!,25,0)</f>
        <v>#REF!</v>
      </c>
      <c r="BB255" s="9" t="e">
        <f>VLOOKUP(H255,#REF!,26,0)</f>
        <v>#REF!</v>
      </c>
      <c r="BC255" s="9" t="e">
        <f>VLOOKUP(H255,#REF!,27,0)</f>
        <v>#REF!</v>
      </c>
      <c r="BD255" s="9" t="e">
        <f>VLOOKUP(H255,#REF!,29,0)</f>
        <v>#REF!</v>
      </c>
      <c r="BE255" s="9" t="e">
        <f>VLOOKUP(H255,#REF!,30,0)</f>
        <v>#REF!</v>
      </c>
      <c r="BF255" s="9" t="e">
        <f>VLOOKUP(H255,#REF!,31,0)</f>
        <v>#REF!</v>
      </c>
      <c r="BG255" s="9" t="e">
        <f>VLOOKUP(H255,#REF!,32,0)</f>
        <v>#REF!</v>
      </c>
      <c r="BH255" s="9" t="e">
        <f>VLOOKUP(H255,#REF!,33,0)</f>
        <v>#REF!</v>
      </c>
      <c r="BI255" s="9" t="e">
        <f>VLOOKUP(H255,#REF!,34,0)</f>
        <v>#REF!</v>
      </c>
      <c r="BJ255" s="9" t="e">
        <f>VLOOKUP(H255,#REF!,36,0)</f>
        <v>#REF!</v>
      </c>
      <c r="BK255" s="9" t="e">
        <f>VLOOKUP(H255,#REF!,37,0)</f>
        <v>#REF!</v>
      </c>
      <c r="BL255" s="22" t="e">
        <f>VLOOKUP(H255,#REF!,44,0)</f>
        <v>#REF!</v>
      </c>
      <c r="BM255" s="22" t="e">
        <f>VLOOKUP(H255,#REF!,45,0)</f>
        <v>#REF!</v>
      </c>
      <c r="BN255" s="22" t="e">
        <f>VLOOKUP(H255,#REF!,46,0)</f>
        <v>#REF!</v>
      </c>
      <c r="BO255" s="22" t="e">
        <f>VLOOKUP(H255,#REF!,47,0)</f>
        <v>#REF!</v>
      </c>
      <c r="BP255" s="22" t="e">
        <f>VLOOKUP(H255,#REF!,48,0)</f>
        <v>#REF!</v>
      </c>
      <c r="BQ255" s="9"/>
      <c r="BR255" s="9"/>
      <c r="BS255" s="9"/>
    </row>
    <row r="256" spans="1:71" ht="14.5" x14ac:dyDescent="0.35">
      <c r="A256" s="16" t="s">
        <v>10556</v>
      </c>
      <c r="B256" s="16" t="s">
        <v>10556</v>
      </c>
      <c r="C256" s="16" t="s">
        <v>10557</v>
      </c>
      <c r="D256" s="7" t="s">
        <v>1921</v>
      </c>
      <c r="E256" s="4" t="s">
        <v>150</v>
      </c>
      <c r="F256" s="4">
        <v>301715</v>
      </c>
      <c r="G256" s="4" t="s">
        <v>5026</v>
      </c>
      <c r="H256" s="53">
        <v>301715</v>
      </c>
      <c r="I256" s="4" t="s">
        <v>5026</v>
      </c>
      <c r="J256" s="7">
        <v>22</v>
      </c>
      <c r="K256" s="4" t="s">
        <v>108</v>
      </c>
      <c r="L256" s="4">
        <v>3</v>
      </c>
      <c r="M256" s="4" t="s">
        <v>1456</v>
      </c>
      <c r="N256" s="4">
        <v>3</v>
      </c>
      <c r="O256" s="4" t="s">
        <v>108</v>
      </c>
      <c r="P256" s="26" t="s">
        <v>10561</v>
      </c>
      <c r="Q256" s="8" t="s">
        <v>10474</v>
      </c>
      <c r="R256" s="9" t="s">
        <v>10474</v>
      </c>
      <c r="S256" s="17"/>
      <c r="T256" s="17" t="s">
        <v>10474</v>
      </c>
      <c r="U256" s="9"/>
      <c r="V256" s="18"/>
      <c r="W256" s="18">
        <f>IFERROR(VLOOKUP(H256,'IT PEI'!$X$2:$X$5647,1,0),"...")</f>
        <v>301715</v>
      </c>
      <c r="X256" s="19" t="str">
        <f>_xlfn.XLOOKUP(H256,'IT PEI'!X$2:X$5647,'IT PEI'!E$2:E$5647,"...",2,-1)</f>
        <v>2026-2030</v>
      </c>
      <c r="Y256" s="19" t="str">
        <f>_xlfn.XLOOKUP(H256,'IT PEI'!X$2:X$5647,'IT PEI'!G$2:G$5647,"...",2,-1)</f>
        <v>FORMULADO</v>
      </c>
      <c r="Z256" s="19" t="str">
        <f>_xlfn.XLOOKUP(H256,'IT PEI'!X$2:X$5647,'IT PEI'!F$2:F$5647,"...",2,-1)</f>
        <v>SI</v>
      </c>
      <c r="AA256" s="19" t="str">
        <f>_xlfn.XLOOKUP(H256,'IT PEI'!X$2:X$5647,'IT PEI'!H$2:H$5647,"...",2,-1)</f>
        <v>EMITIDO</v>
      </c>
      <c r="AB256" s="19" t="str">
        <f>_xlfn.XLOOKUP(H256,'IT PEI'!X$2:X$5647,'IT PEI'!O$2:O$5647,"...",2,-1)</f>
        <v>2025-0005521</v>
      </c>
      <c r="AC256" s="20">
        <f>_xlfn.XLOOKUP(H256,'IT PEI'!X$2:X$5647,'IT PEI'!P$2:P$5647,"...",2,-1)</f>
        <v>46010</v>
      </c>
      <c r="AD256" s="19" t="str">
        <f>_xlfn.XLOOKUP(H256,'IT PEI'!X$2:X$5647,'IT PEI'!Q$2:Q$5647,"...",2,-1)</f>
        <v>000729-2025-CEPLAN/DNCPPEI</v>
      </c>
      <c r="AE256" s="19" t="str">
        <f t="shared" si="22"/>
        <v>SI</v>
      </c>
      <c r="AF256" s="18">
        <f t="shared" si="20"/>
        <v>1</v>
      </c>
      <c r="AG256" s="18">
        <f t="shared" si="23"/>
        <v>0</v>
      </c>
      <c r="AH256" s="18">
        <f t="shared" si="21"/>
        <v>0</v>
      </c>
      <c r="AI256" s="19" t="s">
        <v>10475</v>
      </c>
      <c r="AJ256" s="13" t="s">
        <v>10563</v>
      </c>
      <c r="AK256" s="19" t="s">
        <v>10564</v>
      </c>
      <c r="AL256" s="19" t="str">
        <f>IFERROR(VLOOKUP(tbl_ues[[#This Row],[Id_UE]],'[1]Directorio v.02'!$H$3:$U$3089,11,FALSE),"")</f>
        <v>Leslie Aracely Calderón Rufasto</v>
      </c>
      <c r="AM256" s="19" t="str">
        <f>IFERROR(VLOOKUP(tbl_ues[[#This Row],[Id_UE]],'[1]Directorio v.02'!$H$3:$U$3089,12,FALSE),"")</f>
        <v>Jefe de la Coordinación de Planeamiento y Presupuesto</v>
      </c>
      <c r="AN256" s="52">
        <f>IFERROR(VLOOKUP(tbl_ues[[#This Row],[Id_UE]],'[1]Directorio v.02'!$H$3:$U$3089,13,FALSE),"")</f>
        <v>0</v>
      </c>
      <c r="AO256" s="19" t="str">
        <f>IFERROR(VLOOKUP(tbl_ues[[#This Row],[Id_UE]],'[1]Directorio v.02'!$H$3:$U$3089,14,FALSE),"")</f>
        <v>arayhumi18@gmail.com</v>
      </c>
      <c r="AP256" s="21" t="e">
        <f>VLOOKUP(H256,#REF!,7,0)</f>
        <v>#REF!</v>
      </c>
      <c r="AQ256" s="9" t="e">
        <f>VLOOKUP(H256,#REF!,9,0)</f>
        <v>#REF!</v>
      </c>
      <c r="AR256" s="9" t="e">
        <f>VLOOKUP(H256,#REF!,15,0)</f>
        <v>#REF!</v>
      </c>
      <c r="AS256" s="9" t="e">
        <f>VLOOKUP(H256,#REF!,16,0)</f>
        <v>#REF!</v>
      </c>
      <c r="AT256" s="9" t="e">
        <f>VLOOKUP(H256,#REF!,17,0)</f>
        <v>#REF!</v>
      </c>
      <c r="AU256" s="9" t="e">
        <f>VLOOKUP(H256,#REF!,18,0)</f>
        <v>#REF!</v>
      </c>
      <c r="AV256" s="9" t="e">
        <f>VLOOKUP(H256,#REF!,19,0)</f>
        <v>#REF!</v>
      </c>
      <c r="AW256" s="9" t="e">
        <f>VLOOKUP(H256,#REF!,20,0)</f>
        <v>#REF!</v>
      </c>
      <c r="AX256" s="9" t="e">
        <f>VLOOKUP(H256,#REF!,22,0)</f>
        <v>#REF!</v>
      </c>
      <c r="AY256" s="9" t="e">
        <f>VLOOKUP(H256,#REF!,23,0)</f>
        <v>#REF!</v>
      </c>
      <c r="AZ256" s="9" t="e">
        <f>VLOOKUP(H256,#REF!,24,0)</f>
        <v>#REF!</v>
      </c>
      <c r="BA256" s="9" t="e">
        <f>VLOOKUP(H256,#REF!,25,0)</f>
        <v>#REF!</v>
      </c>
      <c r="BB256" s="9" t="e">
        <f>VLOOKUP(H256,#REF!,26,0)</f>
        <v>#REF!</v>
      </c>
      <c r="BC256" s="9" t="e">
        <f>VLOOKUP(H256,#REF!,27,0)</f>
        <v>#REF!</v>
      </c>
      <c r="BD256" s="9" t="e">
        <f>VLOOKUP(H256,#REF!,29,0)</f>
        <v>#REF!</v>
      </c>
      <c r="BE256" s="9" t="e">
        <f>VLOOKUP(H256,#REF!,30,0)</f>
        <v>#REF!</v>
      </c>
      <c r="BF256" s="9" t="e">
        <f>VLOOKUP(H256,#REF!,31,0)</f>
        <v>#REF!</v>
      </c>
      <c r="BG256" s="9" t="e">
        <f>VLOOKUP(H256,#REF!,32,0)</f>
        <v>#REF!</v>
      </c>
      <c r="BH256" s="9" t="e">
        <f>VLOOKUP(H256,#REF!,33,0)</f>
        <v>#REF!</v>
      </c>
      <c r="BI256" s="9" t="e">
        <f>VLOOKUP(H256,#REF!,34,0)</f>
        <v>#REF!</v>
      </c>
      <c r="BJ256" s="9" t="e">
        <f>VLOOKUP(H256,#REF!,36,0)</f>
        <v>#REF!</v>
      </c>
      <c r="BK256" s="9" t="e">
        <f>VLOOKUP(H256,#REF!,37,0)</f>
        <v>#REF!</v>
      </c>
      <c r="BL256" s="22" t="e">
        <f>VLOOKUP(H256,#REF!,44,0)</f>
        <v>#REF!</v>
      </c>
      <c r="BM256" s="22" t="e">
        <f>VLOOKUP(H256,#REF!,45,0)</f>
        <v>#REF!</v>
      </c>
      <c r="BN256" s="22" t="e">
        <f>VLOOKUP(H256,#REF!,46,0)</f>
        <v>#REF!</v>
      </c>
      <c r="BO256" s="22" t="e">
        <f>VLOOKUP(H256,#REF!,47,0)</f>
        <v>#REF!</v>
      </c>
      <c r="BP256" s="22" t="e">
        <f>VLOOKUP(H256,#REF!,48,0)</f>
        <v>#REF!</v>
      </c>
      <c r="BQ256" s="9"/>
      <c r="BR256" s="9"/>
      <c r="BS256" s="9"/>
    </row>
    <row r="257" spans="1:71" ht="14.5" x14ac:dyDescent="0.35">
      <c r="A257" s="16" t="s">
        <v>10556</v>
      </c>
      <c r="B257" s="16" t="s">
        <v>10556</v>
      </c>
      <c r="C257" s="16" t="s">
        <v>10557</v>
      </c>
      <c r="D257" s="7" t="s">
        <v>1921</v>
      </c>
      <c r="E257" s="4" t="s">
        <v>150</v>
      </c>
      <c r="F257" s="4">
        <v>301714</v>
      </c>
      <c r="G257" s="4" t="s">
        <v>8912</v>
      </c>
      <c r="H257" s="53">
        <v>301714</v>
      </c>
      <c r="I257" s="4" t="s">
        <v>8912</v>
      </c>
      <c r="J257" s="7">
        <v>22</v>
      </c>
      <c r="K257" s="4" t="s">
        <v>108</v>
      </c>
      <c r="L257" s="4">
        <v>3</v>
      </c>
      <c r="M257" s="4" t="s">
        <v>1456</v>
      </c>
      <c r="N257" s="4">
        <v>2</v>
      </c>
      <c r="O257" s="4" t="s">
        <v>8913</v>
      </c>
      <c r="P257" s="26" t="s">
        <v>9758</v>
      </c>
      <c r="Q257" s="8" t="s">
        <v>10474</v>
      </c>
      <c r="R257" s="9" t="s">
        <v>10474</v>
      </c>
      <c r="S257" s="17"/>
      <c r="T257" s="17" t="s">
        <v>10474</v>
      </c>
      <c r="U257" s="9"/>
      <c r="V257" s="18"/>
      <c r="W257" s="18">
        <f>IFERROR(VLOOKUP(H257,'IT PEI'!$X$2:$X$5647,1,0),"...")</f>
        <v>301714</v>
      </c>
      <c r="X257" s="19" t="str">
        <f>_xlfn.XLOOKUP(H257,'IT PEI'!X$2:X$5647,'IT PEI'!E$2:E$5647,"...",2,-1)</f>
        <v>2026-2030</v>
      </c>
      <c r="Y257" s="19" t="str">
        <f>_xlfn.XLOOKUP(H257,'IT PEI'!X$2:X$5647,'IT PEI'!G$2:G$5647,"...",2,-1)</f>
        <v>FORMULADO</v>
      </c>
      <c r="Z257" s="19" t="str">
        <f>_xlfn.XLOOKUP(H257,'IT PEI'!X$2:X$5647,'IT PEI'!F$2:F$5647,"...",2,-1)</f>
        <v>SI</v>
      </c>
      <c r="AA257" s="19" t="str">
        <f>_xlfn.XLOOKUP(H257,'IT PEI'!X$2:X$5647,'IT PEI'!H$2:H$5647,"...",2,-1)</f>
        <v>EMITIDO</v>
      </c>
      <c r="AB257" s="19" t="str">
        <f>_xlfn.XLOOKUP(H257,'IT PEI'!X$2:X$5647,'IT PEI'!O$2:O$5647,"...",2,-1)</f>
        <v>2025-0005848</v>
      </c>
      <c r="AC257" s="20">
        <f>_xlfn.XLOOKUP(H257,'IT PEI'!X$2:X$5647,'IT PEI'!P$2:P$5647,"...",2,-1)</f>
        <v>46022</v>
      </c>
      <c r="AD257" s="19" t="str">
        <f>_xlfn.XLOOKUP(H257,'IT PEI'!X$2:X$5647,'IT PEI'!Q$2:Q$5647,"...",2,-1)</f>
        <v>000823-2025-DNCPPEI</v>
      </c>
      <c r="AE257" s="19" t="str">
        <f t="shared" si="22"/>
        <v>SI</v>
      </c>
      <c r="AF257" s="18">
        <f t="shared" si="20"/>
        <v>1</v>
      </c>
      <c r="AG257" s="18">
        <f t="shared" si="23"/>
        <v>0</v>
      </c>
      <c r="AH257" s="18">
        <f t="shared" si="21"/>
        <v>0</v>
      </c>
      <c r="AI257" s="19" t="s">
        <v>10475</v>
      </c>
      <c r="AJ257" s="13" t="s">
        <v>10563</v>
      </c>
      <c r="AK257" s="19" t="s">
        <v>10564</v>
      </c>
      <c r="AL257" s="19" t="str">
        <f>IFERROR(VLOOKUP(tbl_ues[[#This Row],[Id_UE]],'[1]Directorio v.02'!$H$3:$U$3089,11,FALSE),"")</f>
        <v>MICHEL RAFAEL RIVERA VELA</v>
      </c>
      <c r="AM257" s="19" t="str">
        <f>IFERROR(VLOOKUP(tbl_ues[[#This Row],[Id_UE]],'[1]Directorio v.02'!$H$3:$U$3089,12,FALSE),"")</f>
        <v>JEFE DE LA OFICINA GENERAL DE PLANEAMIENTO Y PRESUPUESTO</v>
      </c>
      <c r="AN257" s="52" t="str">
        <f>IFERROR(VLOOKUP(tbl_ues[[#This Row],[Id_UE]],'[1]Directorio v.02'!$H$3:$U$3089,13,FALSE),"")</f>
        <v>973761706 / 942306694</v>
      </c>
      <c r="AO257" s="19" t="str">
        <f>IFERROR(VLOOKUP(tbl_ues[[#This Row],[Id_UE]],'[1]Directorio v.02'!$H$3:$U$3089,14,FALSE),"")</f>
        <v>michelrive@hotmail.com</v>
      </c>
      <c r="AP257" s="21" t="e">
        <f>VLOOKUP(H257,#REF!,7,0)</f>
        <v>#REF!</v>
      </c>
      <c r="AQ257" s="9" t="e">
        <f>VLOOKUP(H257,#REF!,9,0)</f>
        <v>#REF!</v>
      </c>
      <c r="AR257" s="9" t="e">
        <f>VLOOKUP(H257,#REF!,15,0)</f>
        <v>#REF!</v>
      </c>
      <c r="AS257" s="9" t="e">
        <f>VLOOKUP(H257,#REF!,16,0)</f>
        <v>#REF!</v>
      </c>
      <c r="AT257" s="9" t="e">
        <f>VLOOKUP(H257,#REF!,17,0)</f>
        <v>#REF!</v>
      </c>
      <c r="AU257" s="9" t="e">
        <f>VLOOKUP(H257,#REF!,18,0)</f>
        <v>#REF!</v>
      </c>
      <c r="AV257" s="9" t="e">
        <f>VLOOKUP(H257,#REF!,19,0)</f>
        <v>#REF!</v>
      </c>
      <c r="AW257" s="9" t="e">
        <f>VLOOKUP(H257,#REF!,20,0)</f>
        <v>#REF!</v>
      </c>
      <c r="AX257" s="9" t="e">
        <f>VLOOKUP(H257,#REF!,22,0)</f>
        <v>#REF!</v>
      </c>
      <c r="AY257" s="9" t="e">
        <f>VLOOKUP(H257,#REF!,23,0)</f>
        <v>#REF!</v>
      </c>
      <c r="AZ257" s="9" t="e">
        <f>VLOOKUP(H257,#REF!,24,0)</f>
        <v>#REF!</v>
      </c>
      <c r="BA257" s="9" t="e">
        <f>VLOOKUP(H257,#REF!,25,0)</f>
        <v>#REF!</v>
      </c>
      <c r="BB257" s="9" t="e">
        <f>VLOOKUP(H257,#REF!,26,0)</f>
        <v>#REF!</v>
      </c>
      <c r="BC257" s="9" t="e">
        <f>VLOOKUP(H257,#REF!,27,0)</f>
        <v>#REF!</v>
      </c>
      <c r="BD257" s="9" t="e">
        <f>VLOOKUP(H257,#REF!,29,0)</f>
        <v>#REF!</v>
      </c>
      <c r="BE257" s="9" t="e">
        <f>VLOOKUP(H257,#REF!,30,0)</f>
        <v>#REF!</v>
      </c>
      <c r="BF257" s="9" t="e">
        <f>VLOOKUP(H257,#REF!,31,0)</f>
        <v>#REF!</v>
      </c>
      <c r="BG257" s="9" t="e">
        <f>VLOOKUP(H257,#REF!,32,0)</f>
        <v>#REF!</v>
      </c>
      <c r="BH257" s="9" t="e">
        <f>VLOOKUP(H257,#REF!,33,0)</f>
        <v>#REF!</v>
      </c>
      <c r="BI257" s="9" t="e">
        <f>VLOOKUP(H257,#REF!,34,0)</f>
        <v>#REF!</v>
      </c>
      <c r="BJ257" s="9" t="e">
        <f>VLOOKUP(H257,#REF!,36,0)</f>
        <v>#REF!</v>
      </c>
      <c r="BK257" s="9" t="e">
        <f>VLOOKUP(H257,#REF!,37,0)</f>
        <v>#REF!</v>
      </c>
      <c r="BL257" s="22" t="e">
        <f>VLOOKUP(H257,#REF!,44,0)</f>
        <v>#REF!</v>
      </c>
      <c r="BM257" s="22" t="e">
        <f>VLOOKUP(H257,#REF!,45,0)</f>
        <v>#REF!</v>
      </c>
      <c r="BN257" s="22" t="e">
        <f>VLOOKUP(H257,#REF!,46,0)</f>
        <v>#REF!</v>
      </c>
      <c r="BO257" s="22" t="e">
        <f>VLOOKUP(H257,#REF!,47,0)</f>
        <v>#REF!</v>
      </c>
      <c r="BP257" s="22" t="e">
        <f>VLOOKUP(H257,#REF!,48,0)</f>
        <v>#REF!</v>
      </c>
      <c r="BQ257" s="9"/>
      <c r="BR257" s="9"/>
      <c r="BS257" s="9"/>
    </row>
    <row r="258" spans="1:71" ht="14.5" x14ac:dyDescent="0.35">
      <c r="A258" s="16" t="s">
        <v>10581</v>
      </c>
      <c r="B258" s="16" t="s">
        <v>10581</v>
      </c>
      <c r="C258" s="16" t="s">
        <v>10557</v>
      </c>
      <c r="D258" s="7" t="s">
        <v>1921</v>
      </c>
      <c r="E258" s="4" t="s">
        <v>150</v>
      </c>
      <c r="F258" s="4">
        <v>301713</v>
      </c>
      <c r="G258" s="4" t="s">
        <v>1455</v>
      </c>
      <c r="H258" s="53">
        <v>301713</v>
      </c>
      <c r="I258" s="4" t="s">
        <v>1455</v>
      </c>
      <c r="J258" s="7">
        <v>22</v>
      </c>
      <c r="K258" s="4" t="s">
        <v>108</v>
      </c>
      <c r="L258" s="4">
        <v>3</v>
      </c>
      <c r="M258" s="4" t="s">
        <v>1456</v>
      </c>
      <c r="N258" s="4">
        <v>1</v>
      </c>
      <c r="O258" s="4" t="s">
        <v>1457</v>
      </c>
      <c r="P258" s="26" t="s">
        <v>10196</v>
      </c>
      <c r="Q258" s="8" t="s">
        <v>10474</v>
      </c>
      <c r="R258" s="9" t="s">
        <v>10474</v>
      </c>
      <c r="S258" s="17"/>
      <c r="T258" s="17" t="s">
        <v>10474</v>
      </c>
      <c r="U258" s="9"/>
      <c r="V258" s="18"/>
      <c r="W258" s="18">
        <f>IFERROR(VLOOKUP(H258,'IT PEI'!$X$2:$X$5647,1,0),"...")</f>
        <v>301713</v>
      </c>
      <c r="X258" s="19" t="str">
        <f>_xlfn.XLOOKUP(H258,'IT PEI'!X$2:X$5647,'IT PEI'!E$2:E$5647,"...",2,-1)</f>
        <v>2025-2030</v>
      </c>
      <c r="Y258" s="19" t="str">
        <f>_xlfn.XLOOKUP(H258,'IT PEI'!X$2:X$5647,'IT PEI'!G$2:G$5647,"...",2,-1)</f>
        <v>FORMULADO</v>
      </c>
      <c r="Z258" s="19" t="str">
        <f>_xlfn.XLOOKUP(H258,'IT PEI'!X$2:X$5647,'IT PEI'!F$2:F$5647,"...",2,-1)</f>
        <v>SI</v>
      </c>
      <c r="AA258" s="19" t="str">
        <f>_xlfn.XLOOKUP(H258,'IT PEI'!X$2:X$5647,'IT PEI'!H$2:H$5647,"...",2,-1)</f>
        <v>EMITIDO</v>
      </c>
      <c r="AB258" s="19" t="str">
        <f>_xlfn.XLOOKUP(H258,'IT PEI'!X$2:X$5647,'IT PEI'!O$2:O$5647,"...",2,-1)</f>
        <v>2025-0001772</v>
      </c>
      <c r="AC258" s="20">
        <f>_xlfn.XLOOKUP(H258,'IT PEI'!X$2:X$5647,'IT PEI'!P$2:P$5647,"...",2,-1)</f>
        <v>45813</v>
      </c>
      <c r="AD258" s="19" t="str">
        <f>_xlfn.XLOOKUP(H258,'IT PEI'!X$2:X$5647,'IT PEI'!Q$2:Q$5647,"...",2,-1)</f>
        <v>000215-2025-CEPLAN-DNCPPEI</v>
      </c>
      <c r="AE258" s="19" t="str">
        <f t="shared" si="22"/>
        <v>SI</v>
      </c>
      <c r="AF258" s="18">
        <f t="shared" ref="AF258:AF321" si="24">IF(COUNTIF(X258, "*" &amp; "2030"  &amp;  "*")&gt;0, 1, 0 )</f>
        <v>1</v>
      </c>
      <c r="AG258" s="18">
        <f t="shared" si="23"/>
        <v>0</v>
      </c>
      <c r="AH258" s="18">
        <f t="shared" si="21"/>
        <v>0</v>
      </c>
      <c r="AI258" s="19" t="s">
        <v>10475</v>
      </c>
      <c r="AJ258" s="13" t="s">
        <v>10563</v>
      </c>
      <c r="AK258" s="19" t="s">
        <v>10564</v>
      </c>
      <c r="AL258" s="19" t="str">
        <f>IFERROR(VLOOKUP(tbl_ues[[#This Row],[Id_UE]],'[1]Directorio v.02'!$H$3:$U$3089,11,FALSE),"")</f>
        <v>Moisés Bueno Chávez</v>
      </c>
      <c r="AM258" s="19" t="str">
        <f>IFERROR(VLOOKUP(tbl_ues[[#This Row],[Id_UE]],'[1]Directorio v.02'!$H$3:$U$3089,12,FALSE),"")</f>
        <v>Jefe de la Oficina de Planificación y Presupuesto</v>
      </c>
      <c r="AN258" s="52">
        <f>IFERROR(VLOOKUP(tbl_ues[[#This Row],[Id_UE]],'[1]Directorio v.02'!$H$3:$U$3089,13,FALSE),"")</f>
        <v>952850465</v>
      </c>
      <c r="AO258" s="19" t="str">
        <f>IFERROR(VLOOKUP(tbl_ues[[#This Row],[Id_UE]],'[1]Directorio v.02'!$H$3:$U$3089,14,FALSE),"")</f>
        <v>presupuesto@munieldorado.gob.pe</v>
      </c>
      <c r="AP258" s="21" t="e">
        <f>VLOOKUP(H258,#REF!,7,0)</f>
        <v>#REF!</v>
      </c>
      <c r="AQ258" s="9" t="e">
        <f>VLOOKUP(H258,#REF!,9,0)</f>
        <v>#REF!</v>
      </c>
      <c r="AR258" s="9" t="e">
        <f>VLOOKUP(H258,#REF!,15,0)</f>
        <v>#REF!</v>
      </c>
      <c r="AS258" s="9" t="e">
        <f>VLOOKUP(H258,#REF!,16,0)</f>
        <v>#REF!</v>
      </c>
      <c r="AT258" s="9" t="e">
        <f>VLOOKUP(H258,#REF!,17,0)</f>
        <v>#REF!</v>
      </c>
      <c r="AU258" s="9" t="e">
        <f>VLOOKUP(H258,#REF!,18,0)</f>
        <v>#REF!</v>
      </c>
      <c r="AV258" s="9" t="e">
        <f>VLOOKUP(H258,#REF!,19,0)</f>
        <v>#REF!</v>
      </c>
      <c r="AW258" s="9" t="e">
        <f>VLOOKUP(H258,#REF!,20,0)</f>
        <v>#REF!</v>
      </c>
      <c r="AX258" s="9" t="e">
        <f>VLOOKUP(H258,#REF!,22,0)</f>
        <v>#REF!</v>
      </c>
      <c r="AY258" s="9" t="e">
        <f>VLOOKUP(H258,#REF!,23,0)</f>
        <v>#REF!</v>
      </c>
      <c r="AZ258" s="9" t="e">
        <f>VLOOKUP(H258,#REF!,24,0)</f>
        <v>#REF!</v>
      </c>
      <c r="BA258" s="9" t="e">
        <f>VLOOKUP(H258,#REF!,25,0)</f>
        <v>#REF!</v>
      </c>
      <c r="BB258" s="9" t="e">
        <f>VLOOKUP(H258,#REF!,26,0)</f>
        <v>#REF!</v>
      </c>
      <c r="BC258" s="9" t="e">
        <f>VLOOKUP(H258,#REF!,27,0)</f>
        <v>#REF!</v>
      </c>
      <c r="BD258" s="9" t="e">
        <f>VLOOKUP(H258,#REF!,29,0)</f>
        <v>#REF!</v>
      </c>
      <c r="BE258" s="9" t="e">
        <f>VLOOKUP(H258,#REF!,30,0)</f>
        <v>#REF!</v>
      </c>
      <c r="BF258" s="9" t="e">
        <f>VLOOKUP(H258,#REF!,31,0)</f>
        <v>#REF!</v>
      </c>
      <c r="BG258" s="9" t="e">
        <f>VLOOKUP(H258,#REF!,32,0)</f>
        <v>#REF!</v>
      </c>
      <c r="BH258" s="9" t="e">
        <f>VLOOKUP(H258,#REF!,33,0)</f>
        <v>#REF!</v>
      </c>
      <c r="BI258" s="9" t="e">
        <f>VLOOKUP(H258,#REF!,34,0)</f>
        <v>#REF!</v>
      </c>
      <c r="BJ258" s="9" t="e">
        <f>VLOOKUP(H258,#REF!,36,0)</f>
        <v>#REF!</v>
      </c>
      <c r="BK258" s="9" t="e">
        <f>VLOOKUP(H258,#REF!,37,0)</f>
        <v>#REF!</v>
      </c>
      <c r="BL258" s="22" t="e">
        <f>VLOOKUP(H258,#REF!,44,0)</f>
        <v>#REF!</v>
      </c>
      <c r="BM258" s="22" t="e">
        <f>VLOOKUP(H258,#REF!,45,0)</f>
        <v>#REF!</v>
      </c>
      <c r="BN258" s="22" t="e">
        <f>VLOOKUP(H258,#REF!,46,0)</f>
        <v>#REF!</v>
      </c>
      <c r="BO258" s="22" t="e">
        <f>VLOOKUP(H258,#REF!,47,0)</f>
        <v>#REF!</v>
      </c>
      <c r="BP258" s="22" t="e">
        <f>VLOOKUP(H258,#REF!,48,0)</f>
        <v>#REF!</v>
      </c>
      <c r="BQ258" s="9"/>
      <c r="BR258" s="9"/>
      <c r="BS258" s="9"/>
    </row>
    <row r="259" spans="1:71" ht="14.5" x14ac:dyDescent="0.35">
      <c r="A259" s="16" t="s">
        <v>10556</v>
      </c>
      <c r="B259" s="16" t="s">
        <v>10556</v>
      </c>
      <c r="C259" s="16" t="s">
        <v>10557</v>
      </c>
      <c r="D259" s="7" t="s">
        <v>1921</v>
      </c>
      <c r="E259" s="4" t="s">
        <v>150</v>
      </c>
      <c r="F259" s="4">
        <v>301712</v>
      </c>
      <c r="G259" s="4" t="s">
        <v>1357</v>
      </c>
      <c r="H259" s="53">
        <v>301712</v>
      </c>
      <c r="I259" s="4" t="s">
        <v>1357</v>
      </c>
      <c r="J259" s="7">
        <v>22</v>
      </c>
      <c r="K259" s="4" t="s">
        <v>108</v>
      </c>
      <c r="L259" s="4">
        <v>2</v>
      </c>
      <c r="M259" s="4" t="s">
        <v>428</v>
      </c>
      <c r="N259" s="4">
        <v>6</v>
      </c>
      <c r="O259" s="4" t="s">
        <v>1359</v>
      </c>
      <c r="P259" s="26" t="s">
        <v>9758</v>
      </c>
      <c r="Q259" s="8" t="s">
        <v>10474</v>
      </c>
      <c r="R259" s="9" t="s">
        <v>10474</v>
      </c>
      <c r="S259" s="17"/>
      <c r="T259" s="17" t="s">
        <v>10474</v>
      </c>
      <c r="U259" s="9"/>
      <c r="V259" s="18"/>
      <c r="W259" s="18">
        <f>IFERROR(VLOOKUP(H259,'IT PEI'!$X$2:$X$5647,1,0),"...")</f>
        <v>301712</v>
      </c>
      <c r="X259" s="19" t="str">
        <f>_xlfn.XLOOKUP(H259,'IT PEI'!X$2:X$5647,'IT PEI'!E$2:E$5647,"...",2,-1)</f>
        <v>2025-2030</v>
      </c>
      <c r="Y259" s="19" t="str">
        <f>_xlfn.XLOOKUP(H259,'IT PEI'!X$2:X$5647,'IT PEI'!G$2:G$5647,"...",2,-1)</f>
        <v>FORMULADO</v>
      </c>
      <c r="Z259" s="19" t="str">
        <f>_xlfn.XLOOKUP(H259,'IT PEI'!X$2:X$5647,'IT PEI'!F$2:F$5647,"...",2,-1)</f>
        <v>SI</v>
      </c>
      <c r="AA259" s="19" t="str">
        <f>_xlfn.XLOOKUP(H259,'IT PEI'!X$2:X$5647,'IT PEI'!H$2:H$5647,"...",2,-1)</f>
        <v>EMITIDO</v>
      </c>
      <c r="AB259" s="19" t="str">
        <f>_xlfn.XLOOKUP(H259,'IT PEI'!X$2:X$5647,'IT PEI'!O$2:O$5647,"...",2,-1)</f>
        <v>2024-0002890</v>
      </c>
      <c r="AC259" s="20">
        <f>_xlfn.XLOOKUP(H259,'IT PEI'!X$2:X$5647,'IT PEI'!P$2:P$5647,"...",2,-1)</f>
        <v>45558</v>
      </c>
      <c r="AD259" s="19" t="str">
        <f>_xlfn.XLOOKUP(H259,'IT PEI'!X$2:X$5647,'IT PEI'!Q$2:Q$5647,"...",2,-1)</f>
        <v xml:space="preserve">000346-2024-CEPLAN-DNCPPEI </v>
      </c>
      <c r="AE259" s="19" t="str">
        <f t="shared" si="22"/>
        <v>SI</v>
      </c>
      <c r="AF259" s="18">
        <f t="shared" si="24"/>
        <v>1</v>
      </c>
      <c r="AG259" s="18">
        <f t="shared" si="23"/>
        <v>0</v>
      </c>
      <c r="AH259" s="18">
        <f t="shared" ref="AH259:AH322" si="25">IF(AND(AA259="En Proceso",AE259="Si"),1,0)</f>
        <v>0</v>
      </c>
      <c r="AI259" s="19" t="s">
        <v>10475</v>
      </c>
      <c r="AJ259" s="13" t="s">
        <v>10563</v>
      </c>
      <c r="AK259" s="19" t="s">
        <v>10564</v>
      </c>
      <c r="AL259" s="19" t="str">
        <f>IFERROR(VLOOKUP(tbl_ues[[#This Row],[Id_UE]],'[1]Directorio v.02'!$H$3:$U$3089,11,FALSE),"")</f>
        <v>Hernando Tenorio Santos</v>
      </c>
      <c r="AM259" s="19">
        <f>IFERROR(VLOOKUP(tbl_ues[[#This Row],[Id_UE]],'[1]Directorio v.02'!$H$3:$U$3089,12,FALSE),"")</f>
        <v>0</v>
      </c>
      <c r="AN259" s="52">
        <f>IFERROR(VLOOKUP(tbl_ues[[#This Row],[Id_UE]],'[1]Directorio v.02'!$H$3:$U$3089,13,FALSE),"")</f>
        <v>956841976</v>
      </c>
      <c r="AO259" s="19" t="str">
        <f>IFERROR(VLOOKUP(tbl_ues[[#This Row],[Id_UE]],'[1]Directorio v.02'!$H$3:$U$3089,14,FALSE),"")</f>
        <v>hts9708c@hotmail.com</v>
      </c>
      <c r="AP259" s="21" t="e">
        <f>VLOOKUP(H259,#REF!,7,0)</f>
        <v>#REF!</v>
      </c>
      <c r="AQ259" s="9" t="e">
        <f>VLOOKUP(H259,#REF!,9,0)</f>
        <v>#REF!</v>
      </c>
      <c r="AR259" s="9" t="e">
        <f>VLOOKUP(H259,#REF!,15,0)</f>
        <v>#REF!</v>
      </c>
      <c r="AS259" s="9" t="e">
        <f>VLOOKUP(H259,#REF!,16,0)</f>
        <v>#REF!</v>
      </c>
      <c r="AT259" s="9" t="e">
        <f>VLOOKUP(H259,#REF!,17,0)</f>
        <v>#REF!</v>
      </c>
      <c r="AU259" s="9" t="e">
        <f>VLOOKUP(H259,#REF!,18,0)</f>
        <v>#REF!</v>
      </c>
      <c r="AV259" s="9" t="e">
        <f>VLOOKUP(H259,#REF!,19,0)</f>
        <v>#REF!</v>
      </c>
      <c r="AW259" s="9" t="e">
        <f>VLOOKUP(H259,#REF!,20,0)</f>
        <v>#REF!</v>
      </c>
      <c r="AX259" s="9" t="e">
        <f>VLOOKUP(H259,#REF!,22,0)</f>
        <v>#REF!</v>
      </c>
      <c r="AY259" s="9" t="e">
        <f>VLOOKUP(H259,#REF!,23,0)</f>
        <v>#REF!</v>
      </c>
      <c r="AZ259" s="9" t="e">
        <f>VLOOKUP(H259,#REF!,24,0)</f>
        <v>#REF!</v>
      </c>
      <c r="BA259" s="9" t="e">
        <f>VLOOKUP(H259,#REF!,25,0)</f>
        <v>#REF!</v>
      </c>
      <c r="BB259" s="9" t="e">
        <f>VLOOKUP(H259,#REF!,26,0)</f>
        <v>#REF!</v>
      </c>
      <c r="BC259" s="9" t="e">
        <f>VLOOKUP(H259,#REF!,27,0)</f>
        <v>#REF!</v>
      </c>
      <c r="BD259" s="9" t="e">
        <f>VLOOKUP(H259,#REF!,29,0)</f>
        <v>#REF!</v>
      </c>
      <c r="BE259" s="9" t="e">
        <f>VLOOKUP(H259,#REF!,30,0)</f>
        <v>#REF!</v>
      </c>
      <c r="BF259" s="9" t="e">
        <f>VLOOKUP(H259,#REF!,31,0)</f>
        <v>#REF!</v>
      </c>
      <c r="BG259" s="9" t="e">
        <f>VLOOKUP(H259,#REF!,32,0)</f>
        <v>#REF!</v>
      </c>
      <c r="BH259" s="9" t="e">
        <f>VLOOKUP(H259,#REF!,33,0)</f>
        <v>#REF!</v>
      </c>
      <c r="BI259" s="9" t="e">
        <f>VLOOKUP(H259,#REF!,34,0)</f>
        <v>#REF!</v>
      </c>
      <c r="BJ259" s="9" t="e">
        <f>VLOOKUP(H259,#REF!,36,0)</f>
        <v>#REF!</v>
      </c>
      <c r="BK259" s="9" t="e">
        <f>VLOOKUP(H259,#REF!,37,0)</f>
        <v>#REF!</v>
      </c>
      <c r="BL259" s="22" t="e">
        <f>VLOOKUP(H259,#REF!,44,0)</f>
        <v>#REF!</v>
      </c>
      <c r="BM259" s="22" t="e">
        <f>VLOOKUP(H259,#REF!,45,0)</f>
        <v>#REF!</v>
      </c>
      <c r="BN259" s="22" t="e">
        <f>VLOOKUP(H259,#REF!,46,0)</f>
        <v>#REF!</v>
      </c>
      <c r="BO259" s="22" t="e">
        <f>VLOOKUP(H259,#REF!,47,0)</f>
        <v>#REF!</v>
      </c>
      <c r="BP259" s="22" t="e">
        <f>VLOOKUP(H259,#REF!,48,0)</f>
        <v>#REF!</v>
      </c>
      <c r="BQ259" s="9"/>
      <c r="BR259" s="9"/>
      <c r="BS259" s="9"/>
    </row>
    <row r="260" spans="1:71" ht="14.5" x14ac:dyDescent="0.35">
      <c r="A260" s="16" t="s">
        <v>10556</v>
      </c>
      <c r="B260" s="16" t="s">
        <v>10556</v>
      </c>
      <c r="C260" s="16" t="s">
        <v>10557</v>
      </c>
      <c r="D260" s="7" t="s">
        <v>1921</v>
      </c>
      <c r="E260" s="4" t="s">
        <v>150</v>
      </c>
      <c r="F260" s="4">
        <v>301711</v>
      </c>
      <c r="G260" s="4" t="s">
        <v>5423</v>
      </c>
      <c r="H260" s="53">
        <v>301711</v>
      </c>
      <c r="I260" s="4" t="s">
        <v>5423</v>
      </c>
      <c r="J260" s="7">
        <v>22</v>
      </c>
      <c r="K260" s="4" t="s">
        <v>108</v>
      </c>
      <c r="L260" s="4">
        <v>2</v>
      </c>
      <c r="M260" s="4" t="s">
        <v>428</v>
      </c>
      <c r="N260" s="4">
        <v>5</v>
      </c>
      <c r="O260" s="4" t="s">
        <v>3542</v>
      </c>
      <c r="P260" s="26" t="s">
        <v>10561</v>
      </c>
      <c r="Q260" s="8" t="s">
        <v>10474</v>
      </c>
      <c r="R260" s="9" t="s">
        <v>10474</v>
      </c>
      <c r="S260" s="17"/>
      <c r="T260" s="17" t="s">
        <v>10474</v>
      </c>
      <c r="U260" s="9"/>
      <c r="V260" s="18"/>
      <c r="W260" s="18" t="str">
        <f>IFERROR(VLOOKUP(H260,'IT PEI'!$X$2:$X$5647,1,0),"...")</f>
        <v>...</v>
      </c>
      <c r="X260" s="19" t="str">
        <f>_xlfn.XLOOKUP(H260,'IT PEI'!X$2:X$5647,'IT PEI'!E$2:E$5647,"...",2,-1)</f>
        <v>...</v>
      </c>
      <c r="Y260" s="19" t="str">
        <f>_xlfn.XLOOKUP(H260,'IT PEI'!X$2:X$5647,'IT PEI'!G$2:G$5647,"...",2,-1)</f>
        <v>...</v>
      </c>
      <c r="Z260" s="19" t="str">
        <f>_xlfn.XLOOKUP(H260,'IT PEI'!X$2:X$5647,'IT PEI'!F$2:F$5647,"...",2,-1)</f>
        <v>...</v>
      </c>
      <c r="AA260" s="19" t="str">
        <f>_xlfn.XLOOKUP(H260,'IT PEI'!X$2:X$5647,'IT PEI'!H$2:H$5647,"...",2,-1)</f>
        <v>...</v>
      </c>
      <c r="AB260" s="19" t="str">
        <f>_xlfn.XLOOKUP(H260,'IT PEI'!X$2:X$5647,'IT PEI'!O$2:O$5647,"...",2,-1)</f>
        <v>...</v>
      </c>
      <c r="AC260" s="20" t="str">
        <f>_xlfn.XLOOKUP(H260,'IT PEI'!X$2:X$5647,'IT PEI'!P$2:P$5647,"...",2,-1)</f>
        <v>...</v>
      </c>
      <c r="AD260" s="19" t="str">
        <f>_xlfn.XLOOKUP(H260,'IT PEI'!X$2:X$5647,'IT PEI'!Q$2:Q$5647,"...",2,-1)</f>
        <v>...</v>
      </c>
      <c r="AE260" s="19" t="str">
        <f t="shared" si="22"/>
        <v>No</v>
      </c>
      <c r="AF260" s="18">
        <f t="shared" si="24"/>
        <v>0</v>
      </c>
      <c r="AG260" s="18">
        <f t="shared" si="23"/>
        <v>1</v>
      </c>
      <c r="AH260" s="18">
        <f t="shared" si="25"/>
        <v>0</v>
      </c>
      <c r="AI260" s="19" t="s">
        <v>10475</v>
      </c>
      <c r="AJ260" s="13" t="s">
        <v>10563</v>
      </c>
      <c r="AK260" s="19" t="s">
        <v>10564</v>
      </c>
      <c r="AL260" s="19" t="str">
        <f>IFERROR(VLOOKUP(tbl_ues[[#This Row],[Id_UE]],'[1]Directorio v.02'!$H$3:$U$3089,11,FALSE),"")</f>
        <v>Oscar Humberto Tafur Gonzales</v>
      </c>
      <c r="AM260" s="19">
        <f>IFERROR(VLOOKUP(tbl_ues[[#This Row],[Id_UE]],'[1]Directorio v.02'!$H$3:$U$3089,12,FALSE),"")</f>
        <v>0</v>
      </c>
      <c r="AN260" s="52">
        <f>IFERROR(VLOOKUP(tbl_ues[[#This Row],[Id_UE]],'[1]Directorio v.02'!$H$3:$U$3089,13,FALSE),"")</f>
        <v>988045487</v>
      </c>
      <c r="AO260" s="19" t="str">
        <f>IFERROR(VLOOKUP(tbl_ues[[#This Row],[Id_UE]],'[1]Directorio v.02'!$H$3:$U$3089,14,FALSE),"")</f>
        <v>tafur75@hotmail.com</v>
      </c>
      <c r="AP260" s="21" t="e">
        <f>VLOOKUP(H260,#REF!,7,0)</f>
        <v>#REF!</v>
      </c>
      <c r="AQ260" s="9" t="e">
        <f>VLOOKUP(H260,#REF!,9,0)</f>
        <v>#REF!</v>
      </c>
      <c r="AR260" s="9" t="e">
        <f>VLOOKUP(H260,#REF!,15,0)</f>
        <v>#REF!</v>
      </c>
      <c r="AS260" s="9" t="e">
        <f>VLOOKUP(H260,#REF!,16,0)</f>
        <v>#REF!</v>
      </c>
      <c r="AT260" s="9" t="e">
        <f>VLOOKUP(H260,#REF!,17,0)</f>
        <v>#REF!</v>
      </c>
      <c r="AU260" s="9" t="e">
        <f>VLOOKUP(H260,#REF!,18,0)</f>
        <v>#REF!</v>
      </c>
      <c r="AV260" s="9" t="e">
        <f>VLOOKUP(H260,#REF!,19,0)</f>
        <v>#REF!</v>
      </c>
      <c r="AW260" s="9" t="e">
        <f>VLOOKUP(H260,#REF!,20,0)</f>
        <v>#REF!</v>
      </c>
      <c r="AX260" s="9" t="e">
        <f>VLOOKUP(H260,#REF!,22,0)</f>
        <v>#REF!</v>
      </c>
      <c r="AY260" s="9" t="e">
        <f>VLOOKUP(H260,#REF!,23,0)</f>
        <v>#REF!</v>
      </c>
      <c r="AZ260" s="9" t="e">
        <f>VLOOKUP(H260,#REF!,24,0)</f>
        <v>#REF!</v>
      </c>
      <c r="BA260" s="9" t="e">
        <f>VLOOKUP(H260,#REF!,25,0)</f>
        <v>#REF!</v>
      </c>
      <c r="BB260" s="9" t="e">
        <f>VLOOKUP(H260,#REF!,26,0)</f>
        <v>#REF!</v>
      </c>
      <c r="BC260" s="9" t="e">
        <f>VLOOKUP(H260,#REF!,27,0)</f>
        <v>#REF!</v>
      </c>
      <c r="BD260" s="9" t="e">
        <f>VLOOKUP(H260,#REF!,29,0)</f>
        <v>#REF!</v>
      </c>
      <c r="BE260" s="9" t="e">
        <f>VLOOKUP(H260,#REF!,30,0)</f>
        <v>#REF!</v>
      </c>
      <c r="BF260" s="9" t="e">
        <f>VLOOKUP(H260,#REF!,31,0)</f>
        <v>#REF!</v>
      </c>
      <c r="BG260" s="9" t="e">
        <f>VLOOKUP(H260,#REF!,32,0)</f>
        <v>#REF!</v>
      </c>
      <c r="BH260" s="9" t="e">
        <f>VLOOKUP(H260,#REF!,33,0)</f>
        <v>#REF!</v>
      </c>
      <c r="BI260" s="9" t="e">
        <f>VLOOKUP(H260,#REF!,34,0)</f>
        <v>#REF!</v>
      </c>
      <c r="BJ260" s="9" t="e">
        <f>VLOOKUP(H260,#REF!,36,0)</f>
        <v>#REF!</v>
      </c>
      <c r="BK260" s="9" t="e">
        <f>VLOOKUP(H260,#REF!,37,0)</f>
        <v>#REF!</v>
      </c>
      <c r="BL260" s="22" t="e">
        <f>VLOOKUP(H260,#REF!,44,0)</f>
        <v>#REF!</v>
      </c>
      <c r="BM260" s="22" t="e">
        <f>VLOOKUP(H260,#REF!,45,0)</f>
        <v>#REF!</v>
      </c>
      <c r="BN260" s="22" t="e">
        <f>VLOOKUP(H260,#REF!,46,0)</f>
        <v>#REF!</v>
      </c>
      <c r="BO260" s="22" t="e">
        <f>VLOOKUP(H260,#REF!,47,0)</f>
        <v>#REF!</v>
      </c>
      <c r="BP260" s="22" t="e">
        <f>VLOOKUP(H260,#REF!,48,0)</f>
        <v>#REF!</v>
      </c>
      <c r="BQ260" s="9"/>
      <c r="BR260" s="9"/>
      <c r="BS260" s="9"/>
    </row>
    <row r="261" spans="1:71" ht="14.5" x14ac:dyDescent="0.35">
      <c r="A261" s="16" t="s">
        <v>10556</v>
      </c>
      <c r="B261" s="16" t="s">
        <v>10556</v>
      </c>
      <c r="C261" s="16" t="s">
        <v>10557</v>
      </c>
      <c r="D261" s="7" t="s">
        <v>1921</v>
      </c>
      <c r="E261" s="4" t="s">
        <v>150</v>
      </c>
      <c r="F261" s="4">
        <v>301710</v>
      </c>
      <c r="G261" s="4" t="s">
        <v>10620</v>
      </c>
      <c r="H261" s="53">
        <v>301710</v>
      </c>
      <c r="I261" s="4" t="s">
        <v>10620</v>
      </c>
      <c r="J261" s="7">
        <v>22</v>
      </c>
      <c r="K261" s="4" t="s">
        <v>108</v>
      </c>
      <c r="L261" s="4">
        <v>2</v>
      </c>
      <c r="M261" s="4" t="s">
        <v>428</v>
      </c>
      <c r="N261" s="4">
        <v>4</v>
      </c>
      <c r="O261" s="4" t="s">
        <v>5748</v>
      </c>
      <c r="P261" s="26" t="s">
        <v>9757</v>
      </c>
      <c r="Q261" s="8" t="s">
        <v>10474</v>
      </c>
      <c r="R261" s="9" t="s">
        <v>10474</v>
      </c>
      <c r="S261" s="17"/>
      <c r="T261" s="17" t="s">
        <v>10474</v>
      </c>
      <c r="U261" s="9"/>
      <c r="V261" s="18"/>
      <c r="W261" s="18" t="str">
        <f>IFERROR(VLOOKUP(H261,'IT PEI'!$X$2:$X$5647,1,0),"...")</f>
        <v>...</v>
      </c>
      <c r="X261" s="19" t="str">
        <f>_xlfn.XLOOKUP(H261,'IT PEI'!X$2:X$5647,'IT PEI'!E$2:E$5647,"...",2,-1)</f>
        <v>...</v>
      </c>
      <c r="Y261" s="19" t="str">
        <f>_xlfn.XLOOKUP(H261,'IT PEI'!X$2:X$5647,'IT PEI'!G$2:G$5647,"...",2,-1)</f>
        <v>...</v>
      </c>
      <c r="Z261" s="19" t="str">
        <f>_xlfn.XLOOKUP(H261,'IT PEI'!X$2:X$5647,'IT PEI'!F$2:F$5647,"...",2,-1)</f>
        <v>...</v>
      </c>
      <c r="AA261" s="19" t="str">
        <f>_xlfn.XLOOKUP(H261,'IT PEI'!X$2:X$5647,'IT PEI'!H$2:H$5647,"...",2,-1)</f>
        <v>...</v>
      </c>
      <c r="AB261" s="19" t="str">
        <f>_xlfn.XLOOKUP(H261,'IT PEI'!X$2:X$5647,'IT PEI'!O$2:O$5647,"...",2,-1)</f>
        <v>...</v>
      </c>
      <c r="AC261" s="20" t="str">
        <f>_xlfn.XLOOKUP(H261,'IT PEI'!X$2:X$5647,'IT PEI'!P$2:P$5647,"...",2,-1)</f>
        <v>...</v>
      </c>
      <c r="AD261" s="19" t="str">
        <f>_xlfn.XLOOKUP(H261,'IT PEI'!X$2:X$5647,'IT PEI'!Q$2:Q$5647,"...",2,-1)</f>
        <v>...</v>
      </c>
      <c r="AE261" s="19" t="str">
        <f t="shared" si="22"/>
        <v>No</v>
      </c>
      <c r="AF261" s="18">
        <f t="shared" si="24"/>
        <v>0</v>
      </c>
      <c r="AG261" s="18">
        <f t="shared" si="23"/>
        <v>1</v>
      </c>
      <c r="AH261" s="18">
        <f t="shared" si="25"/>
        <v>0</v>
      </c>
      <c r="AI261" s="19" t="s">
        <v>10475</v>
      </c>
      <c r="AJ261" s="13" t="s">
        <v>10563</v>
      </c>
      <c r="AK261" s="19" t="s">
        <v>10564</v>
      </c>
      <c r="AL261" s="19" t="str">
        <f>IFERROR(VLOOKUP(tbl_ues[[#This Row],[Id_UE]],'[1]Directorio v.02'!$H$3:$U$3089,11,FALSE),"")</f>
        <v>Norman Soria Bardales</v>
      </c>
      <c r="AM261" s="19">
        <f>IFERROR(VLOOKUP(tbl_ues[[#This Row],[Id_UE]],'[1]Directorio v.02'!$H$3:$U$3089,12,FALSE),"")</f>
        <v>0</v>
      </c>
      <c r="AN261" s="52">
        <f>IFERROR(VLOOKUP(tbl_ues[[#This Row],[Id_UE]],'[1]Directorio v.02'!$H$3:$U$3089,13,FALSE),"")</f>
        <v>951096693</v>
      </c>
      <c r="AO261" s="19" t="str">
        <f>IFERROR(VLOOKUP(tbl_ues[[#This Row],[Id_UE]],'[1]Directorio v.02'!$H$3:$U$3089,14,FALSE),"")</f>
        <v>norman2sb@gmail.com</v>
      </c>
      <c r="AP261" s="21" t="e">
        <f>VLOOKUP(H261,#REF!,7,0)</f>
        <v>#REF!</v>
      </c>
      <c r="AQ261" s="9" t="e">
        <f>VLOOKUP(H261,#REF!,9,0)</f>
        <v>#REF!</v>
      </c>
      <c r="AR261" s="9" t="e">
        <f>VLOOKUP(H261,#REF!,15,0)</f>
        <v>#REF!</v>
      </c>
      <c r="AS261" s="9" t="e">
        <f>VLOOKUP(H261,#REF!,16,0)</f>
        <v>#REF!</v>
      </c>
      <c r="AT261" s="9" t="e">
        <f>VLOOKUP(H261,#REF!,17,0)</f>
        <v>#REF!</v>
      </c>
      <c r="AU261" s="9" t="e">
        <f>VLOOKUP(H261,#REF!,18,0)</f>
        <v>#REF!</v>
      </c>
      <c r="AV261" s="9" t="e">
        <f>VLOOKUP(H261,#REF!,19,0)</f>
        <v>#REF!</v>
      </c>
      <c r="AW261" s="9" t="e">
        <f>VLOOKUP(H261,#REF!,20,0)</f>
        <v>#REF!</v>
      </c>
      <c r="AX261" s="9" t="e">
        <f>VLOOKUP(H261,#REF!,22,0)</f>
        <v>#REF!</v>
      </c>
      <c r="AY261" s="9" t="e">
        <f>VLOOKUP(H261,#REF!,23,0)</f>
        <v>#REF!</v>
      </c>
      <c r="AZ261" s="9" t="e">
        <f>VLOOKUP(H261,#REF!,24,0)</f>
        <v>#REF!</v>
      </c>
      <c r="BA261" s="9" t="e">
        <f>VLOOKUP(H261,#REF!,25,0)</f>
        <v>#REF!</v>
      </c>
      <c r="BB261" s="9" t="e">
        <f>VLOOKUP(H261,#REF!,26,0)</f>
        <v>#REF!</v>
      </c>
      <c r="BC261" s="9" t="e">
        <f>VLOOKUP(H261,#REF!,27,0)</f>
        <v>#REF!</v>
      </c>
      <c r="BD261" s="9" t="e">
        <f>VLOOKUP(H261,#REF!,29,0)</f>
        <v>#REF!</v>
      </c>
      <c r="BE261" s="9" t="e">
        <f>VLOOKUP(H261,#REF!,30,0)</f>
        <v>#REF!</v>
      </c>
      <c r="BF261" s="9" t="e">
        <f>VLOOKUP(H261,#REF!,31,0)</f>
        <v>#REF!</v>
      </c>
      <c r="BG261" s="9" t="e">
        <f>VLOOKUP(H261,#REF!,32,0)</f>
        <v>#REF!</v>
      </c>
      <c r="BH261" s="9" t="e">
        <f>VLOOKUP(H261,#REF!,33,0)</f>
        <v>#REF!</v>
      </c>
      <c r="BI261" s="9" t="e">
        <f>VLOOKUP(H261,#REF!,34,0)</f>
        <v>#REF!</v>
      </c>
      <c r="BJ261" s="9" t="e">
        <f>VLOOKUP(H261,#REF!,36,0)</f>
        <v>#REF!</v>
      </c>
      <c r="BK261" s="9" t="e">
        <f>VLOOKUP(H261,#REF!,37,0)</f>
        <v>#REF!</v>
      </c>
      <c r="BL261" s="22" t="e">
        <f>VLOOKUP(H261,#REF!,44,0)</f>
        <v>#REF!</v>
      </c>
      <c r="BM261" s="22" t="e">
        <f>VLOOKUP(H261,#REF!,45,0)</f>
        <v>#REF!</v>
      </c>
      <c r="BN261" s="22" t="e">
        <f>VLOOKUP(H261,#REF!,46,0)</f>
        <v>#REF!</v>
      </c>
      <c r="BO261" s="22" t="e">
        <f>VLOOKUP(H261,#REF!,47,0)</f>
        <v>#REF!</v>
      </c>
      <c r="BP261" s="22" t="e">
        <f>VLOOKUP(H261,#REF!,48,0)</f>
        <v>#REF!</v>
      </c>
      <c r="BQ261" s="9"/>
      <c r="BR261" s="9"/>
      <c r="BS261" s="9"/>
    </row>
    <row r="262" spans="1:71" ht="14.5" x14ac:dyDescent="0.35">
      <c r="A262" s="16" t="s">
        <v>10556</v>
      </c>
      <c r="B262" s="16" t="s">
        <v>10556</v>
      </c>
      <c r="C262" s="16" t="s">
        <v>10557</v>
      </c>
      <c r="D262" s="7" t="s">
        <v>1921</v>
      </c>
      <c r="E262" s="4" t="s">
        <v>150</v>
      </c>
      <c r="F262" s="4">
        <v>301709</v>
      </c>
      <c r="G262" s="4" t="s">
        <v>5418</v>
      </c>
      <c r="H262" s="53">
        <v>301709</v>
      </c>
      <c r="I262" s="4" t="s">
        <v>5418</v>
      </c>
      <c r="J262" s="7">
        <v>22</v>
      </c>
      <c r="K262" s="4" t="s">
        <v>108</v>
      </c>
      <c r="L262" s="4">
        <v>2</v>
      </c>
      <c r="M262" s="4" t="s">
        <v>428</v>
      </c>
      <c r="N262" s="4">
        <v>3</v>
      </c>
      <c r="O262" s="4" t="s">
        <v>5419</v>
      </c>
      <c r="P262" s="26" t="s">
        <v>9874</v>
      </c>
      <c r="Q262" s="8" t="s">
        <v>10474</v>
      </c>
      <c r="R262" s="9" t="s">
        <v>10474</v>
      </c>
      <c r="S262" s="17"/>
      <c r="T262" s="17" t="s">
        <v>10474</v>
      </c>
      <c r="U262" s="9"/>
      <c r="V262" s="18"/>
      <c r="W262" s="18">
        <f>IFERROR(VLOOKUP(H262,'IT PEI'!$X$2:$X$5647,1,0),"...")</f>
        <v>301709</v>
      </c>
      <c r="X262" s="19" t="str">
        <f>_xlfn.XLOOKUP(H262,'IT PEI'!X$2:X$5647,'IT PEI'!E$2:E$5647,"...",2,-1)</f>
        <v>2026-2030</v>
      </c>
      <c r="Y262" s="19" t="str">
        <f>_xlfn.XLOOKUP(H262,'IT PEI'!X$2:X$5647,'IT PEI'!G$2:G$5647,"...",2,-1)</f>
        <v>FORMULADO</v>
      </c>
      <c r="Z262" s="19" t="str">
        <f>_xlfn.XLOOKUP(H262,'IT PEI'!X$2:X$5647,'IT PEI'!F$2:F$5647,"...",2,-1)</f>
        <v>SI</v>
      </c>
      <c r="AA262" s="19" t="str">
        <f>_xlfn.XLOOKUP(H262,'IT PEI'!X$2:X$5647,'IT PEI'!H$2:H$5647,"...",2,-1)</f>
        <v>EMITIDO</v>
      </c>
      <c r="AB262" s="19" t="str">
        <f>_xlfn.XLOOKUP(H262,'IT PEI'!X$2:X$5647,'IT PEI'!O$2:O$5647,"...",2,-1)</f>
        <v>2025-0004423</v>
      </c>
      <c r="AC262" s="20">
        <f>_xlfn.XLOOKUP(H262,'IT PEI'!X$2:X$5647,'IT PEI'!P$2:P$5647,"...",2,-1)</f>
        <v>45986</v>
      </c>
      <c r="AD262" s="19" t="str">
        <f>_xlfn.XLOOKUP(H262,'IT PEI'!X$2:X$5647,'IT PEI'!Q$2:Q$5647,"...",2,-1)</f>
        <v xml:space="preserve">000534-2025-CEPLAN-DNCPPEI </v>
      </c>
      <c r="AE262" s="19" t="str">
        <f t="shared" si="22"/>
        <v>SI</v>
      </c>
      <c r="AF262" s="18">
        <f t="shared" si="24"/>
        <v>1</v>
      </c>
      <c r="AG262" s="18">
        <f t="shared" si="23"/>
        <v>0</v>
      </c>
      <c r="AH262" s="18">
        <f t="shared" si="25"/>
        <v>0</v>
      </c>
      <c r="AI262" s="19" t="s">
        <v>10475</v>
      </c>
      <c r="AJ262" s="13" t="s">
        <v>10563</v>
      </c>
      <c r="AK262" s="19" t="s">
        <v>10564</v>
      </c>
      <c r="AL262" s="19" t="str">
        <f>IFERROR(VLOOKUP(tbl_ues[[#This Row],[Id_UE]],'[1]Directorio v.02'!$H$3:$U$3089,11,FALSE),"")</f>
        <v>Jhony Michelth Maldonado Ramirez</v>
      </c>
      <c r="AM262" s="19">
        <f>IFERROR(VLOOKUP(tbl_ues[[#This Row],[Id_UE]],'[1]Directorio v.02'!$H$3:$U$3089,12,FALSE),"")</f>
        <v>0</v>
      </c>
      <c r="AN262" s="52">
        <f>IFERROR(VLOOKUP(tbl_ues[[#This Row],[Id_UE]],'[1]Directorio v.02'!$H$3:$U$3089,13,FALSE),"")</f>
        <v>941708427</v>
      </c>
      <c r="AO262" s="19" t="str">
        <f>IFERROR(VLOOKUP(tbl_ues[[#This Row],[Id_UE]],'[1]Directorio v.02'!$H$3:$U$3089,14,FALSE),"")</f>
        <v>jmaldonadoramire@gmail.com</v>
      </c>
      <c r="AP262" s="21" t="e">
        <f>VLOOKUP(H262,#REF!,7,0)</f>
        <v>#REF!</v>
      </c>
      <c r="AQ262" s="9" t="e">
        <f>VLOOKUP(H262,#REF!,9,0)</f>
        <v>#REF!</v>
      </c>
      <c r="AR262" s="9" t="e">
        <f>VLOOKUP(H262,#REF!,15,0)</f>
        <v>#REF!</v>
      </c>
      <c r="AS262" s="9" t="e">
        <f>VLOOKUP(H262,#REF!,16,0)</f>
        <v>#REF!</v>
      </c>
      <c r="AT262" s="9" t="e">
        <f>VLOOKUP(H262,#REF!,17,0)</f>
        <v>#REF!</v>
      </c>
      <c r="AU262" s="9" t="e">
        <f>VLOOKUP(H262,#REF!,18,0)</f>
        <v>#REF!</v>
      </c>
      <c r="AV262" s="9" t="e">
        <f>VLOOKUP(H262,#REF!,19,0)</f>
        <v>#REF!</v>
      </c>
      <c r="AW262" s="9" t="e">
        <f>VLOOKUP(H262,#REF!,20,0)</f>
        <v>#REF!</v>
      </c>
      <c r="AX262" s="9" t="e">
        <f>VLOOKUP(H262,#REF!,22,0)</f>
        <v>#REF!</v>
      </c>
      <c r="AY262" s="9" t="e">
        <f>VLOOKUP(H262,#REF!,23,0)</f>
        <v>#REF!</v>
      </c>
      <c r="AZ262" s="9" t="e">
        <f>VLOOKUP(H262,#REF!,24,0)</f>
        <v>#REF!</v>
      </c>
      <c r="BA262" s="9" t="e">
        <f>VLOOKUP(H262,#REF!,25,0)</f>
        <v>#REF!</v>
      </c>
      <c r="BB262" s="9" t="e">
        <f>VLOOKUP(H262,#REF!,26,0)</f>
        <v>#REF!</v>
      </c>
      <c r="BC262" s="9" t="e">
        <f>VLOOKUP(H262,#REF!,27,0)</f>
        <v>#REF!</v>
      </c>
      <c r="BD262" s="9" t="e">
        <f>VLOOKUP(H262,#REF!,29,0)</f>
        <v>#REF!</v>
      </c>
      <c r="BE262" s="9" t="e">
        <f>VLOOKUP(H262,#REF!,30,0)</f>
        <v>#REF!</v>
      </c>
      <c r="BF262" s="9" t="e">
        <f>VLOOKUP(H262,#REF!,31,0)</f>
        <v>#REF!</v>
      </c>
      <c r="BG262" s="9" t="e">
        <f>VLOOKUP(H262,#REF!,32,0)</f>
        <v>#REF!</v>
      </c>
      <c r="BH262" s="9" t="e">
        <f>VLOOKUP(H262,#REF!,33,0)</f>
        <v>#REF!</v>
      </c>
      <c r="BI262" s="9" t="e">
        <f>VLOOKUP(H262,#REF!,34,0)</f>
        <v>#REF!</v>
      </c>
      <c r="BJ262" s="9" t="e">
        <f>VLOOKUP(H262,#REF!,36,0)</f>
        <v>#REF!</v>
      </c>
      <c r="BK262" s="9" t="e">
        <f>VLOOKUP(H262,#REF!,37,0)</f>
        <v>#REF!</v>
      </c>
      <c r="BL262" s="22" t="e">
        <f>VLOOKUP(H262,#REF!,44,0)</f>
        <v>#REF!</v>
      </c>
      <c r="BM262" s="22" t="e">
        <f>VLOOKUP(H262,#REF!,45,0)</f>
        <v>#REF!</v>
      </c>
      <c r="BN262" s="22" t="e">
        <f>VLOOKUP(H262,#REF!,46,0)</f>
        <v>#REF!</v>
      </c>
      <c r="BO262" s="22" t="e">
        <f>VLOOKUP(H262,#REF!,47,0)</f>
        <v>#REF!</v>
      </c>
      <c r="BP262" s="22" t="e">
        <f>VLOOKUP(H262,#REF!,48,0)</f>
        <v>#REF!</v>
      </c>
      <c r="BQ262" s="9"/>
      <c r="BR262" s="9"/>
      <c r="BS262" s="9"/>
    </row>
    <row r="263" spans="1:71" ht="14.5" x14ac:dyDescent="0.35">
      <c r="A263" s="16" t="s">
        <v>10556</v>
      </c>
      <c r="B263" s="16" t="s">
        <v>10556</v>
      </c>
      <c r="C263" s="16" t="s">
        <v>10557</v>
      </c>
      <c r="D263" s="7" t="s">
        <v>1921</v>
      </c>
      <c r="E263" s="4" t="s">
        <v>150</v>
      </c>
      <c r="F263" s="4">
        <v>301708</v>
      </c>
      <c r="G263" s="4" t="s">
        <v>6829</v>
      </c>
      <c r="H263" s="53">
        <v>301708</v>
      </c>
      <c r="I263" s="4" t="s">
        <v>6829</v>
      </c>
      <c r="J263" s="7">
        <v>22</v>
      </c>
      <c r="K263" s="4" t="s">
        <v>108</v>
      </c>
      <c r="L263" s="4">
        <v>2</v>
      </c>
      <c r="M263" s="4" t="s">
        <v>428</v>
      </c>
      <c r="N263" s="4">
        <v>2</v>
      </c>
      <c r="O263" s="4" t="s">
        <v>10621</v>
      </c>
      <c r="P263" s="26" t="s">
        <v>9874</v>
      </c>
      <c r="Q263" s="8" t="s">
        <v>10474</v>
      </c>
      <c r="R263" s="9" t="s">
        <v>10474</v>
      </c>
      <c r="S263" s="17"/>
      <c r="T263" s="17" t="s">
        <v>10474</v>
      </c>
      <c r="U263" s="9"/>
      <c r="V263" s="18"/>
      <c r="W263" s="18">
        <f>IFERROR(VLOOKUP(H263,'IT PEI'!$X$2:$X$5647,1,0),"...")</f>
        <v>301708</v>
      </c>
      <c r="X263" s="19" t="str">
        <f>_xlfn.XLOOKUP(H263,'IT PEI'!X$2:X$5647,'IT PEI'!E$2:E$5647,"...",2,-1)</f>
        <v>2026-2030</v>
      </c>
      <c r="Y263" s="19" t="str">
        <f>_xlfn.XLOOKUP(H263,'IT PEI'!X$2:X$5647,'IT PEI'!G$2:G$5647,"...",2,-1)</f>
        <v>FORMULADO</v>
      </c>
      <c r="Z263" s="19" t="str">
        <f>_xlfn.XLOOKUP(H263,'IT PEI'!X$2:X$5647,'IT PEI'!F$2:F$5647,"...",2,-1)</f>
        <v>SI</v>
      </c>
      <c r="AA263" s="19" t="str">
        <f>_xlfn.XLOOKUP(H263,'IT PEI'!X$2:X$5647,'IT PEI'!H$2:H$5647,"...",2,-1)</f>
        <v>EMITIDO</v>
      </c>
      <c r="AB263" s="19" t="str">
        <f>_xlfn.XLOOKUP(H263,'IT PEI'!X$2:X$5647,'IT PEI'!O$2:O$5647,"...",2,-1)</f>
        <v>2025-0003651</v>
      </c>
      <c r="AC263" s="20">
        <f>_xlfn.XLOOKUP(H263,'IT PEI'!X$2:X$5647,'IT PEI'!P$2:P$5647,"...",2,-1)</f>
        <v>45946</v>
      </c>
      <c r="AD263" s="19" t="str">
        <f>_xlfn.XLOOKUP(H263,'IT PEI'!X$2:X$5647,'IT PEI'!Q$2:Q$5647,"...",2,-1)</f>
        <v>000401-2025-CEPLAN-DNCPPEI</v>
      </c>
      <c r="AE263" s="19" t="str">
        <f t="shared" si="22"/>
        <v>SI</v>
      </c>
      <c r="AF263" s="18">
        <f t="shared" si="24"/>
        <v>1</v>
      </c>
      <c r="AG263" s="18">
        <f t="shared" si="23"/>
        <v>0</v>
      </c>
      <c r="AH263" s="18">
        <f t="shared" si="25"/>
        <v>0</v>
      </c>
      <c r="AI263" s="19" t="s">
        <v>10475</v>
      </c>
      <c r="AJ263" s="13" t="s">
        <v>10563</v>
      </c>
      <c r="AK263" s="19" t="s">
        <v>10564</v>
      </c>
      <c r="AL263" s="19" t="str">
        <f>IFERROR(VLOOKUP(tbl_ues[[#This Row],[Id_UE]],'[1]Directorio v.02'!$H$3:$U$3089,11,FALSE),"")</f>
        <v>Norman Soria Bardales</v>
      </c>
      <c r="AM263" s="19">
        <f>IFERROR(VLOOKUP(tbl_ues[[#This Row],[Id_UE]],'[1]Directorio v.02'!$H$3:$U$3089,12,FALSE),"")</f>
        <v>0</v>
      </c>
      <c r="AN263" s="52">
        <f>IFERROR(VLOOKUP(tbl_ues[[#This Row],[Id_UE]],'[1]Directorio v.02'!$H$3:$U$3089,13,FALSE),"")</f>
        <v>951096693</v>
      </c>
      <c r="AO263" s="19" t="str">
        <f>IFERROR(VLOOKUP(tbl_ues[[#This Row],[Id_UE]],'[1]Directorio v.02'!$H$3:$U$3089,14,FALSE),"")</f>
        <v>norman2sb@gmail.com</v>
      </c>
      <c r="AP263" s="21" t="e">
        <f>VLOOKUP(H263,#REF!,7,0)</f>
        <v>#REF!</v>
      </c>
      <c r="AQ263" s="9" t="e">
        <f>VLOOKUP(H263,#REF!,9,0)</f>
        <v>#REF!</v>
      </c>
      <c r="AR263" s="9" t="e">
        <f>VLOOKUP(H263,#REF!,15,0)</f>
        <v>#REF!</v>
      </c>
      <c r="AS263" s="9" t="e">
        <f>VLOOKUP(H263,#REF!,16,0)</f>
        <v>#REF!</v>
      </c>
      <c r="AT263" s="9" t="e">
        <f>VLOOKUP(H263,#REF!,17,0)</f>
        <v>#REF!</v>
      </c>
      <c r="AU263" s="9" t="e">
        <f>VLOOKUP(H263,#REF!,18,0)</f>
        <v>#REF!</v>
      </c>
      <c r="AV263" s="9" t="e">
        <f>VLOOKUP(H263,#REF!,19,0)</f>
        <v>#REF!</v>
      </c>
      <c r="AW263" s="9" t="e">
        <f>VLOOKUP(H263,#REF!,20,0)</f>
        <v>#REF!</v>
      </c>
      <c r="AX263" s="9" t="e">
        <f>VLOOKUP(H263,#REF!,22,0)</f>
        <v>#REF!</v>
      </c>
      <c r="AY263" s="9" t="e">
        <f>VLOOKUP(H263,#REF!,23,0)</f>
        <v>#REF!</v>
      </c>
      <c r="AZ263" s="9" t="e">
        <f>VLOOKUP(H263,#REF!,24,0)</f>
        <v>#REF!</v>
      </c>
      <c r="BA263" s="9" t="e">
        <f>VLOOKUP(H263,#REF!,25,0)</f>
        <v>#REF!</v>
      </c>
      <c r="BB263" s="9" t="e">
        <f>VLOOKUP(H263,#REF!,26,0)</f>
        <v>#REF!</v>
      </c>
      <c r="BC263" s="9" t="e">
        <f>VLOOKUP(H263,#REF!,27,0)</f>
        <v>#REF!</v>
      </c>
      <c r="BD263" s="9" t="e">
        <f>VLOOKUP(H263,#REF!,29,0)</f>
        <v>#REF!</v>
      </c>
      <c r="BE263" s="9" t="e">
        <f>VLOOKUP(H263,#REF!,30,0)</f>
        <v>#REF!</v>
      </c>
      <c r="BF263" s="9" t="e">
        <f>VLOOKUP(H263,#REF!,31,0)</f>
        <v>#REF!</v>
      </c>
      <c r="BG263" s="9" t="e">
        <f>VLOOKUP(H263,#REF!,32,0)</f>
        <v>#REF!</v>
      </c>
      <c r="BH263" s="9" t="e">
        <f>VLOOKUP(H263,#REF!,33,0)</f>
        <v>#REF!</v>
      </c>
      <c r="BI263" s="9" t="e">
        <f>VLOOKUP(H263,#REF!,34,0)</f>
        <v>#REF!</v>
      </c>
      <c r="BJ263" s="9" t="e">
        <f>VLOOKUP(H263,#REF!,36,0)</f>
        <v>#REF!</v>
      </c>
      <c r="BK263" s="9" t="e">
        <f>VLOOKUP(H263,#REF!,37,0)</f>
        <v>#REF!</v>
      </c>
      <c r="BL263" s="22" t="e">
        <f>VLOOKUP(H263,#REF!,44,0)</f>
        <v>#REF!</v>
      </c>
      <c r="BM263" s="22" t="e">
        <f>VLOOKUP(H263,#REF!,45,0)</f>
        <v>#REF!</v>
      </c>
      <c r="BN263" s="22" t="e">
        <f>VLOOKUP(H263,#REF!,46,0)</f>
        <v>#REF!</v>
      </c>
      <c r="BO263" s="22" t="e">
        <f>VLOOKUP(H263,#REF!,47,0)</f>
        <v>#REF!</v>
      </c>
      <c r="BP263" s="22" t="e">
        <f>VLOOKUP(H263,#REF!,48,0)</f>
        <v>#REF!</v>
      </c>
      <c r="BQ263" s="9"/>
      <c r="BR263" s="9"/>
      <c r="BS263" s="9"/>
    </row>
    <row r="264" spans="1:71" ht="14.5" x14ac:dyDescent="0.35">
      <c r="A264" s="16" t="s">
        <v>10581</v>
      </c>
      <c r="B264" s="16" t="s">
        <v>10581</v>
      </c>
      <c r="C264" s="16" t="s">
        <v>10557</v>
      </c>
      <c r="D264" s="7" t="s">
        <v>1921</v>
      </c>
      <c r="E264" s="4" t="s">
        <v>150</v>
      </c>
      <c r="F264" s="4">
        <v>301707</v>
      </c>
      <c r="G264" s="4" t="s">
        <v>3118</v>
      </c>
      <c r="H264" s="53">
        <v>301707</v>
      </c>
      <c r="I264" s="4" t="s">
        <v>3118</v>
      </c>
      <c r="J264" s="7">
        <v>22</v>
      </c>
      <c r="K264" s="4" t="s">
        <v>108</v>
      </c>
      <c r="L264" s="4">
        <v>2</v>
      </c>
      <c r="M264" s="4" t="s">
        <v>428</v>
      </c>
      <c r="N264" s="4">
        <v>1</v>
      </c>
      <c r="O264" s="4" t="s">
        <v>428</v>
      </c>
      <c r="P264" s="26" t="s">
        <v>10587</v>
      </c>
      <c r="Q264" s="8" t="s">
        <v>10474</v>
      </c>
      <c r="R264" s="9" t="s">
        <v>10474</v>
      </c>
      <c r="S264" s="17"/>
      <c r="T264" s="17" t="s">
        <v>10474</v>
      </c>
      <c r="U264" s="9"/>
      <c r="V264" s="18"/>
      <c r="W264" s="18">
        <f>IFERROR(VLOOKUP(H264,'IT PEI'!$X$2:$X$5647,1,0),"...")</f>
        <v>301707</v>
      </c>
      <c r="X264" s="19" t="str">
        <f>_xlfn.XLOOKUP(H264,'IT PEI'!X$2:X$5647,'IT PEI'!E$2:E$5647,"...",2,-1)</f>
        <v>2025-2030</v>
      </c>
      <c r="Y264" s="19" t="str">
        <f>_xlfn.XLOOKUP(H264,'IT PEI'!X$2:X$5647,'IT PEI'!G$2:G$5647,"...",2,-1)</f>
        <v>FORMULADO</v>
      </c>
      <c r="Z264" s="19" t="str">
        <f>_xlfn.XLOOKUP(H264,'IT PEI'!X$2:X$5647,'IT PEI'!F$2:F$5647,"...",2,-1)</f>
        <v>SI</v>
      </c>
      <c r="AA264" s="19" t="str">
        <f>_xlfn.XLOOKUP(H264,'IT PEI'!X$2:X$5647,'IT PEI'!H$2:H$5647,"...",2,-1)</f>
        <v>EMITIDO</v>
      </c>
      <c r="AB264" s="19" t="str">
        <f>_xlfn.XLOOKUP(H264,'IT PEI'!X$2:X$5647,'IT PEI'!O$2:O$5647,"...",2,-1)</f>
        <v>2025-0002045</v>
      </c>
      <c r="AC264" s="20">
        <f>_xlfn.XLOOKUP(H264,'IT PEI'!X$2:X$5647,'IT PEI'!P$2:P$5647,"...",2,-1)</f>
        <v>45833</v>
      </c>
      <c r="AD264" s="19" t="str">
        <f>_xlfn.XLOOKUP(H264,'IT PEI'!X$2:X$5647,'IT PEI'!Q$2:Q$5647,"...",2,-1)</f>
        <v>000242-2025-CEPLAN-DNCPPEI</v>
      </c>
      <c r="AE264" s="19" t="str">
        <f t="shared" si="22"/>
        <v>SI</v>
      </c>
      <c r="AF264" s="18">
        <f t="shared" si="24"/>
        <v>1</v>
      </c>
      <c r="AG264" s="18">
        <f t="shared" si="23"/>
        <v>0</v>
      </c>
      <c r="AH264" s="18">
        <f t="shared" si="25"/>
        <v>0</v>
      </c>
      <c r="AI264" s="19" t="s">
        <v>10475</v>
      </c>
      <c r="AJ264" s="13" t="s">
        <v>10563</v>
      </c>
      <c r="AK264" s="19" t="s">
        <v>10564</v>
      </c>
      <c r="AL264" s="19" t="str">
        <f>IFERROR(VLOOKUP(tbl_ues[[#This Row],[Id_UE]],'[1]Directorio v.02'!$H$3:$U$3089,11,FALSE),"")</f>
        <v>WILDER JERÓNIMO ROJAS MEDINA</v>
      </c>
      <c r="AM264" s="19" t="str">
        <f>IFERROR(VLOOKUP(tbl_ues[[#This Row],[Id_UE]],'[1]Directorio v.02'!$H$3:$U$3089,12,FALSE),"")</f>
        <v>GERENTE DE PLANEAMIENTO ESTRATÉGICO Y PRESUPUESTO</v>
      </c>
      <c r="AN264" s="52">
        <f>IFERROR(VLOOKUP(tbl_ues[[#This Row],[Id_UE]],'[1]Directorio v.02'!$H$3:$U$3089,13,FALSE),"")</f>
        <v>927576158</v>
      </c>
      <c r="AO264" s="19" t="str">
        <f>IFERROR(VLOOKUP(tbl_ues[[#This Row],[Id_UE]],'[1]Directorio v.02'!$H$3:$U$3089,14,FALSE),"")</f>
        <v>rojasmedinawilder2@gmail.com</v>
      </c>
      <c r="AP264" s="21" t="e">
        <f>VLOOKUP(H264,#REF!,7,0)</f>
        <v>#REF!</v>
      </c>
      <c r="AQ264" s="9" t="e">
        <f>VLOOKUP(H264,#REF!,9,0)</f>
        <v>#REF!</v>
      </c>
      <c r="AR264" s="9" t="e">
        <f>VLOOKUP(H264,#REF!,15,0)</f>
        <v>#REF!</v>
      </c>
      <c r="AS264" s="9" t="e">
        <f>VLOOKUP(H264,#REF!,16,0)</f>
        <v>#REF!</v>
      </c>
      <c r="AT264" s="9" t="e">
        <f>VLOOKUP(H264,#REF!,17,0)</f>
        <v>#REF!</v>
      </c>
      <c r="AU264" s="9" t="e">
        <f>VLOOKUP(H264,#REF!,18,0)</f>
        <v>#REF!</v>
      </c>
      <c r="AV264" s="9" t="e">
        <f>VLOOKUP(H264,#REF!,19,0)</f>
        <v>#REF!</v>
      </c>
      <c r="AW264" s="9" t="e">
        <f>VLOOKUP(H264,#REF!,20,0)</f>
        <v>#REF!</v>
      </c>
      <c r="AX264" s="9" t="e">
        <f>VLOOKUP(H264,#REF!,22,0)</f>
        <v>#REF!</v>
      </c>
      <c r="AY264" s="9" t="e">
        <f>VLOOKUP(H264,#REF!,23,0)</f>
        <v>#REF!</v>
      </c>
      <c r="AZ264" s="9" t="e">
        <f>VLOOKUP(H264,#REF!,24,0)</f>
        <v>#REF!</v>
      </c>
      <c r="BA264" s="9" t="e">
        <f>VLOOKUP(H264,#REF!,25,0)</f>
        <v>#REF!</v>
      </c>
      <c r="BB264" s="9" t="e">
        <f>VLOOKUP(H264,#REF!,26,0)</f>
        <v>#REF!</v>
      </c>
      <c r="BC264" s="9" t="e">
        <f>VLOOKUP(H264,#REF!,27,0)</f>
        <v>#REF!</v>
      </c>
      <c r="BD264" s="9" t="e">
        <f>VLOOKUP(H264,#REF!,29,0)</f>
        <v>#REF!</v>
      </c>
      <c r="BE264" s="9" t="e">
        <f>VLOOKUP(H264,#REF!,30,0)</f>
        <v>#REF!</v>
      </c>
      <c r="BF264" s="9" t="e">
        <f>VLOOKUP(H264,#REF!,31,0)</f>
        <v>#REF!</v>
      </c>
      <c r="BG264" s="9" t="e">
        <f>VLOOKUP(H264,#REF!,32,0)</f>
        <v>#REF!</v>
      </c>
      <c r="BH264" s="9" t="e">
        <f>VLOOKUP(H264,#REF!,33,0)</f>
        <v>#REF!</v>
      </c>
      <c r="BI264" s="9" t="e">
        <f>VLOOKUP(H264,#REF!,34,0)</f>
        <v>#REF!</v>
      </c>
      <c r="BJ264" s="9" t="e">
        <f>VLOOKUP(H264,#REF!,36,0)</f>
        <v>#REF!</v>
      </c>
      <c r="BK264" s="9" t="e">
        <f>VLOOKUP(H264,#REF!,37,0)</f>
        <v>#REF!</v>
      </c>
      <c r="BL264" s="22" t="e">
        <f>VLOOKUP(H264,#REF!,44,0)</f>
        <v>#REF!</v>
      </c>
      <c r="BM264" s="22" t="e">
        <f>VLOOKUP(H264,#REF!,45,0)</f>
        <v>#REF!</v>
      </c>
      <c r="BN264" s="22" t="e">
        <f>VLOOKUP(H264,#REF!,46,0)</f>
        <v>#REF!</v>
      </c>
      <c r="BO264" s="22" t="e">
        <f>VLOOKUP(H264,#REF!,47,0)</f>
        <v>#REF!</v>
      </c>
      <c r="BP264" s="22" t="e">
        <f>VLOOKUP(H264,#REF!,48,0)</f>
        <v>#REF!</v>
      </c>
      <c r="BQ264" s="9"/>
      <c r="BR264" s="9"/>
      <c r="BS264" s="9"/>
    </row>
    <row r="265" spans="1:71" ht="14.5" x14ac:dyDescent="0.35">
      <c r="A265" s="16" t="s">
        <v>10556</v>
      </c>
      <c r="B265" s="16" t="s">
        <v>10556</v>
      </c>
      <c r="C265" s="16" t="s">
        <v>10557</v>
      </c>
      <c r="D265" s="7" t="s">
        <v>1921</v>
      </c>
      <c r="E265" s="4" t="s">
        <v>150</v>
      </c>
      <c r="F265" s="4">
        <v>301706</v>
      </c>
      <c r="G265" s="4" t="s">
        <v>1941</v>
      </c>
      <c r="H265" s="53">
        <v>301706</v>
      </c>
      <c r="I265" s="4" t="s">
        <v>1941</v>
      </c>
      <c r="J265" s="7">
        <v>22</v>
      </c>
      <c r="K265" s="4" t="s">
        <v>108</v>
      </c>
      <c r="L265" s="4">
        <v>1</v>
      </c>
      <c r="M265" s="4" t="s">
        <v>109</v>
      </c>
      <c r="N265" s="4">
        <v>6</v>
      </c>
      <c r="O265" s="4" t="s">
        <v>1942</v>
      </c>
      <c r="P265" s="26" t="s">
        <v>9758</v>
      </c>
      <c r="Q265" s="8" t="s">
        <v>10474</v>
      </c>
      <c r="R265" s="9" t="s">
        <v>10474</v>
      </c>
      <c r="S265" s="17"/>
      <c r="T265" s="17" t="s">
        <v>10474</v>
      </c>
      <c r="U265" s="9"/>
      <c r="V265" s="18"/>
      <c r="W265" s="18">
        <f>IFERROR(VLOOKUP(H265,'IT PEI'!$X$2:$X$5647,1,0),"...")</f>
        <v>301706</v>
      </c>
      <c r="X265" s="19" t="str">
        <f>_xlfn.XLOOKUP(H265,'IT PEI'!X$2:X$5647,'IT PEI'!E$2:E$5647,"...",2,-1)</f>
        <v>2026-2030</v>
      </c>
      <c r="Y265" s="19" t="str">
        <f>_xlfn.XLOOKUP(H265,'IT PEI'!X$2:X$5647,'IT PEI'!G$2:G$5647,"...",2,-1)</f>
        <v>FORMULADO</v>
      </c>
      <c r="Z265" s="19" t="str">
        <f>_xlfn.XLOOKUP(H265,'IT PEI'!X$2:X$5647,'IT PEI'!F$2:F$5647,"...",2,-1)</f>
        <v>SI</v>
      </c>
      <c r="AA265" s="19" t="str">
        <f>_xlfn.XLOOKUP(H265,'IT PEI'!X$2:X$5647,'IT PEI'!H$2:H$5647,"...",2,-1)</f>
        <v>EMITIDO</v>
      </c>
      <c r="AB265" s="19" t="str">
        <f>_xlfn.XLOOKUP(H265,'IT PEI'!X$2:X$5647,'IT PEI'!O$2:O$5647,"...",2,-1)</f>
        <v>2025-0005823</v>
      </c>
      <c r="AC265" s="20">
        <f>_xlfn.XLOOKUP(H265,'IT PEI'!X$2:X$5647,'IT PEI'!P$2:P$5647,"...",2,-1)</f>
        <v>46021</v>
      </c>
      <c r="AD265" s="19" t="str">
        <f>_xlfn.XLOOKUP(H265,'IT PEI'!X$2:X$5647,'IT PEI'!Q$2:Q$5647,"...",2,-1)</f>
        <v>000796-2025-CEPLAN-DNCPPEI</v>
      </c>
      <c r="AE265" s="19" t="str">
        <f t="shared" si="22"/>
        <v>SI</v>
      </c>
      <c r="AF265" s="18">
        <f t="shared" si="24"/>
        <v>1</v>
      </c>
      <c r="AG265" s="18">
        <f t="shared" si="23"/>
        <v>0</v>
      </c>
      <c r="AH265" s="18">
        <f t="shared" si="25"/>
        <v>0</v>
      </c>
      <c r="AI265" s="19" t="s">
        <v>10475</v>
      </c>
      <c r="AJ265" s="13" t="s">
        <v>10563</v>
      </c>
      <c r="AK265" s="19" t="s">
        <v>10564</v>
      </c>
      <c r="AL265" s="19" t="str">
        <f>IFERROR(VLOOKUP(tbl_ues[[#This Row],[Id_UE]],'[1]Directorio v.02'!$H$3:$U$3089,11,FALSE),"")</f>
        <v>PERCY SANTILLÁN NÚÑEZ</v>
      </c>
      <c r="AM265" s="19" t="str">
        <f>IFERROR(VLOOKUP(tbl_ues[[#This Row],[Id_UE]],'[1]Directorio v.02'!$H$3:$U$3089,12,FALSE),"")</f>
        <v>Responsable de la Oficina de Planeamiento y Presupuesto</v>
      </c>
      <c r="AN265" s="52">
        <f>IFERROR(VLOOKUP(tbl_ues[[#This Row],[Id_UE]],'[1]Directorio v.02'!$H$3:$U$3089,13,FALSE),"")</f>
        <v>949533923</v>
      </c>
      <c r="AO265" s="19" t="str">
        <f>IFERROR(VLOOKUP(tbl_ues[[#This Row],[Id_UE]],'[1]Directorio v.02'!$H$3:$U$3089,14,FALSE),"")</f>
        <v>contapercy_31@hotmail.com</v>
      </c>
      <c r="AP265" s="21" t="e">
        <f>VLOOKUP(H265,#REF!,7,0)</f>
        <v>#REF!</v>
      </c>
      <c r="AQ265" s="9" t="e">
        <f>VLOOKUP(H265,#REF!,9,0)</f>
        <v>#REF!</v>
      </c>
      <c r="AR265" s="9" t="e">
        <f>VLOOKUP(H265,#REF!,15,0)</f>
        <v>#REF!</v>
      </c>
      <c r="AS265" s="9" t="e">
        <f>VLOOKUP(H265,#REF!,16,0)</f>
        <v>#REF!</v>
      </c>
      <c r="AT265" s="9" t="e">
        <f>VLOOKUP(H265,#REF!,17,0)</f>
        <v>#REF!</v>
      </c>
      <c r="AU265" s="9" t="e">
        <f>VLOOKUP(H265,#REF!,18,0)</f>
        <v>#REF!</v>
      </c>
      <c r="AV265" s="9" t="e">
        <f>VLOOKUP(H265,#REF!,19,0)</f>
        <v>#REF!</v>
      </c>
      <c r="AW265" s="9" t="e">
        <f>VLOOKUP(H265,#REF!,20,0)</f>
        <v>#REF!</v>
      </c>
      <c r="AX265" s="9" t="e">
        <f>VLOOKUP(H265,#REF!,22,0)</f>
        <v>#REF!</v>
      </c>
      <c r="AY265" s="9" t="e">
        <f>VLOOKUP(H265,#REF!,23,0)</f>
        <v>#REF!</v>
      </c>
      <c r="AZ265" s="9" t="e">
        <f>VLOOKUP(H265,#REF!,24,0)</f>
        <v>#REF!</v>
      </c>
      <c r="BA265" s="9" t="e">
        <f>VLOOKUP(H265,#REF!,25,0)</f>
        <v>#REF!</v>
      </c>
      <c r="BB265" s="9" t="e">
        <f>VLOOKUP(H265,#REF!,26,0)</f>
        <v>#REF!</v>
      </c>
      <c r="BC265" s="9" t="e">
        <f>VLOOKUP(H265,#REF!,27,0)</f>
        <v>#REF!</v>
      </c>
      <c r="BD265" s="9" t="e">
        <f>VLOOKUP(H265,#REF!,29,0)</f>
        <v>#REF!</v>
      </c>
      <c r="BE265" s="9" t="e">
        <f>VLOOKUP(H265,#REF!,30,0)</f>
        <v>#REF!</v>
      </c>
      <c r="BF265" s="9" t="e">
        <f>VLOOKUP(H265,#REF!,31,0)</f>
        <v>#REF!</v>
      </c>
      <c r="BG265" s="9" t="e">
        <f>VLOOKUP(H265,#REF!,32,0)</f>
        <v>#REF!</v>
      </c>
      <c r="BH265" s="9" t="e">
        <f>VLOOKUP(H265,#REF!,33,0)</f>
        <v>#REF!</v>
      </c>
      <c r="BI265" s="9" t="e">
        <f>VLOOKUP(H265,#REF!,34,0)</f>
        <v>#REF!</v>
      </c>
      <c r="BJ265" s="9" t="e">
        <f>VLOOKUP(H265,#REF!,36,0)</f>
        <v>#REF!</v>
      </c>
      <c r="BK265" s="9" t="e">
        <f>VLOOKUP(H265,#REF!,37,0)</f>
        <v>#REF!</v>
      </c>
      <c r="BL265" s="22" t="e">
        <f>VLOOKUP(H265,#REF!,44,0)</f>
        <v>#REF!</v>
      </c>
      <c r="BM265" s="22" t="e">
        <f>VLOOKUP(H265,#REF!,45,0)</f>
        <v>#REF!</v>
      </c>
      <c r="BN265" s="22" t="e">
        <f>VLOOKUP(H265,#REF!,46,0)</f>
        <v>#REF!</v>
      </c>
      <c r="BO265" s="22" t="e">
        <f>VLOOKUP(H265,#REF!,47,0)</f>
        <v>#REF!</v>
      </c>
      <c r="BP265" s="22" t="e">
        <f>VLOOKUP(H265,#REF!,48,0)</f>
        <v>#REF!</v>
      </c>
      <c r="BQ265" s="9"/>
      <c r="BR265" s="9"/>
      <c r="BS265" s="9"/>
    </row>
    <row r="266" spans="1:71" ht="14.5" x14ac:dyDescent="0.35">
      <c r="A266" s="16" t="s">
        <v>10556</v>
      </c>
      <c r="B266" s="16" t="s">
        <v>10556</v>
      </c>
      <c r="C266" s="16" t="s">
        <v>10557</v>
      </c>
      <c r="D266" s="7" t="s">
        <v>1921</v>
      </c>
      <c r="E266" s="4" t="s">
        <v>150</v>
      </c>
      <c r="F266" s="4">
        <v>301705</v>
      </c>
      <c r="G266" s="4" t="s">
        <v>1362</v>
      </c>
      <c r="H266" s="53">
        <v>301705</v>
      </c>
      <c r="I266" s="4" t="s">
        <v>1362</v>
      </c>
      <c r="J266" s="7">
        <v>22</v>
      </c>
      <c r="K266" s="4" t="s">
        <v>108</v>
      </c>
      <c r="L266" s="4">
        <v>1</v>
      </c>
      <c r="M266" s="4" t="s">
        <v>109</v>
      </c>
      <c r="N266" s="4">
        <v>5</v>
      </c>
      <c r="O266" s="4" t="s">
        <v>1363</v>
      </c>
      <c r="P266" s="26" t="s">
        <v>10587</v>
      </c>
      <c r="Q266" s="8" t="s">
        <v>10474</v>
      </c>
      <c r="R266" s="9" t="s">
        <v>10474</v>
      </c>
      <c r="S266" s="17"/>
      <c r="T266" s="17" t="s">
        <v>10474</v>
      </c>
      <c r="U266" s="9"/>
      <c r="V266" s="18"/>
      <c r="W266" s="18">
        <f>IFERROR(VLOOKUP(H266,'IT PEI'!$X$2:$X$5647,1,0),"...")</f>
        <v>301705</v>
      </c>
      <c r="X266" s="19" t="str">
        <f>_xlfn.XLOOKUP(H266,'IT PEI'!X$2:X$5647,'IT PEI'!E$2:E$5647,"...",2,-1)</f>
        <v>2026-2030</v>
      </c>
      <c r="Y266" s="19" t="str">
        <f>_xlfn.XLOOKUP(H266,'IT PEI'!X$2:X$5647,'IT PEI'!G$2:G$5647,"...",2,-1)</f>
        <v>FORMULADO</v>
      </c>
      <c r="Z266" s="19" t="str">
        <f>_xlfn.XLOOKUP(H266,'IT PEI'!X$2:X$5647,'IT PEI'!F$2:F$5647,"...",2,-1)</f>
        <v>SI</v>
      </c>
      <c r="AA266" s="19" t="str">
        <f>_xlfn.XLOOKUP(H266,'IT PEI'!X$2:X$5647,'IT PEI'!H$2:H$5647,"...",2,-1)</f>
        <v>EN PROCESO</v>
      </c>
      <c r="AB266" s="19">
        <f>_xlfn.XLOOKUP(H266,'IT PEI'!X$2:X$5647,'IT PEI'!O$2:O$5647,"...",2,-1)</f>
        <v>0</v>
      </c>
      <c r="AC266" s="20">
        <f>_xlfn.XLOOKUP(H266,'IT PEI'!X$2:X$5647,'IT PEI'!P$2:P$5647,"...",2,-1)</f>
        <v>0</v>
      </c>
      <c r="AD266" s="19">
        <f>_xlfn.XLOOKUP(H266,'IT PEI'!X$2:X$5647,'IT PEI'!Q$2:Q$5647,"...",2,-1)</f>
        <v>0</v>
      </c>
      <c r="AE266" s="19" t="str">
        <f t="shared" si="22"/>
        <v>SI</v>
      </c>
      <c r="AF266" s="18">
        <f t="shared" si="24"/>
        <v>1</v>
      </c>
      <c r="AG266" s="18">
        <f t="shared" si="23"/>
        <v>0</v>
      </c>
      <c r="AH266" s="18">
        <f t="shared" si="25"/>
        <v>1</v>
      </c>
      <c r="AI266" s="19" t="s">
        <v>10475</v>
      </c>
      <c r="AJ266" s="13" t="s">
        <v>10563</v>
      </c>
      <c r="AK266" s="19" t="s">
        <v>10564</v>
      </c>
      <c r="AL266" s="19" t="str">
        <f>IFERROR(VLOOKUP(tbl_ues[[#This Row],[Id_UE]],'[1]Directorio v.02'!$H$3:$U$3089,11,FALSE),"")</f>
        <v>Ivan Harvey Huaman León</v>
      </c>
      <c r="AM266" s="19">
        <f>IFERROR(VLOOKUP(tbl_ues[[#This Row],[Id_UE]],'[1]Directorio v.02'!$H$3:$U$3089,12,FALSE),"")</f>
        <v>0</v>
      </c>
      <c r="AN266" s="52">
        <f>IFERROR(VLOOKUP(tbl_ues[[#This Row],[Id_UE]],'[1]Directorio v.02'!$H$3:$U$3089,13,FALSE),"")</f>
        <v>949567304</v>
      </c>
      <c r="AO266" s="19" t="str">
        <f>IFERROR(VLOOKUP(tbl_ues[[#This Row],[Id_UE]],'[1]Directorio v.02'!$H$3:$U$3089,14,FALSE),"")</f>
        <v>harvey_1915@hotmail.com</v>
      </c>
      <c r="AP266" s="21" t="e">
        <f>VLOOKUP(H266,#REF!,7,0)</f>
        <v>#REF!</v>
      </c>
      <c r="AQ266" s="9" t="e">
        <f>VLOOKUP(H266,#REF!,9,0)</f>
        <v>#REF!</v>
      </c>
      <c r="AR266" s="9" t="e">
        <f>VLOOKUP(H266,#REF!,15,0)</f>
        <v>#REF!</v>
      </c>
      <c r="AS266" s="9" t="e">
        <f>VLOOKUP(H266,#REF!,16,0)</f>
        <v>#REF!</v>
      </c>
      <c r="AT266" s="9" t="e">
        <f>VLOOKUP(H266,#REF!,17,0)</f>
        <v>#REF!</v>
      </c>
      <c r="AU266" s="9" t="e">
        <f>VLOOKUP(H266,#REF!,18,0)</f>
        <v>#REF!</v>
      </c>
      <c r="AV266" s="9" t="e">
        <f>VLOOKUP(H266,#REF!,19,0)</f>
        <v>#REF!</v>
      </c>
      <c r="AW266" s="9" t="e">
        <f>VLOOKUP(H266,#REF!,20,0)</f>
        <v>#REF!</v>
      </c>
      <c r="AX266" s="9" t="e">
        <f>VLOOKUP(H266,#REF!,22,0)</f>
        <v>#REF!</v>
      </c>
      <c r="AY266" s="9" t="e">
        <f>VLOOKUP(H266,#REF!,23,0)</f>
        <v>#REF!</v>
      </c>
      <c r="AZ266" s="9" t="e">
        <f>VLOOKUP(H266,#REF!,24,0)</f>
        <v>#REF!</v>
      </c>
      <c r="BA266" s="9" t="e">
        <f>VLOOKUP(H266,#REF!,25,0)</f>
        <v>#REF!</v>
      </c>
      <c r="BB266" s="9" t="e">
        <f>VLOOKUP(H266,#REF!,26,0)</f>
        <v>#REF!</v>
      </c>
      <c r="BC266" s="9" t="e">
        <f>VLOOKUP(H266,#REF!,27,0)</f>
        <v>#REF!</v>
      </c>
      <c r="BD266" s="9" t="e">
        <f>VLOOKUP(H266,#REF!,29,0)</f>
        <v>#REF!</v>
      </c>
      <c r="BE266" s="9" t="e">
        <f>VLOOKUP(H266,#REF!,30,0)</f>
        <v>#REF!</v>
      </c>
      <c r="BF266" s="9" t="e">
        <f>VLOOKUP(H266,#REF!,31,0)</f>
        <v>#REF!</v>
      </c>
      <c r="BG266" s="9" t="e">
        <f>VLOOKUP(H266,#REF!,32,0)</f>
        <v>#REF!</v>
      </c>
      <c r="BH266" s="9" t="e">
        <f>VLOOKUP(H266,#REF!,33,0)</f>
        <v>#REF!</v>
      </c>
      <c r="BI266" s="9" t="e">
        <f>VLOOKUP(H266,#REF!,34,0)</f>
        <v>#REF!</v>
      </c>
      <c r="BJ266" s="9" t="e">
        <f>VLOOKUP(H266,#REF!,36,0)</f>
        <v>#REF!</v>
      </c>
      <c r="BK266" s="9" t="e">
        <f>VLOOKUP(H266,#REF!,37,0)</f>
        <v>#REF!</v>
      </c>
      <c r="BL266" s="22" t="e">
        <f>VLOOKUP(H266,#REF!,44,0)</f>
        <v>#REF!</v>
      </c>
      <c r="BM266" s="22" t="e">
        <f>VLOOKUP(H266,#REF!,45,0)</f>
        <v>#REF!</v>
      </c>
      <c r="BN266" s="22" t="e">
        <f>VLOOKUP(H266,#REF!,46,0)</f>
        <v>#REF!</v>
      </c>
      <c r="BO266" s="22" t="e">
        <f>VLOOKUP(H266,#REF!,47,0)</f>
        <v>#REF!</v>
      </c>
      <c r="BP266" s="22" t="e">
        <f>VLOOKUP(H266,#REF!,48,0)</f>
        <v>#REF!</v>
      </c>
      <c r="BQ266" s="9"/>
      <c r="BR266" s="9"/>
      <c r="BS266" s="9"/>
    </row>
    <row r="267" spans="1:71" ht="14.5" x14ac:dyDescent="0.35">
      <c r="A267" s="16" t="s">
        <v>10556</v>
      </c>
      <c r="B267" s="16" t="s">
        <v>10556</v>
      </c>
      <c r="C267" s="16" t="s">
        <v>10557</v>
      </c>
      <c r="D267" s="7" t="s">
        <v>1921</v>
      </c>
      <c r="E267" s="4" t="s">
        <v>150</v>
      </c>
      <c r="F267" s="4">
        <v>301704</v>
      </c>
      <c r="G267" s="4" t="s">
        <v>3065</v>
      </c>
      <c r="H267" s="53">
        <v>301704</v>
      </c>
      <c r="I267" s="4" t="s">
        <v>3065</v>
      </c>
      <c r="J267" s="7">
        <v>22</v>
      </c>
      <c r="K267" s="4" t="s">
        <v>108</v>
      </c>
      <c r="L267" s="4">
        <v>1</v>
      </c>
      <c r="M267" s="4" t="s">
        <v>109</v>
      </c>
      <c r="N267" s="4">
        <v>4</v>
      </c>
      <c r="O267" s="4" t="s">
        <v>3066</v>
      </c>
      <c r="P267" s="26" t="s">
        <v>10561</v>
      </c>
      <c r="Q267" s="8" t="s">
        <v>10474</v>
      </c>
      <c r="R267" s="9" t="s">
        <v>10474</v>
      </c>
      <c r="S267" s="17"/>
      <c r="T267" s="17" t="s">
        <v>10474</v>
      </c>
      <c r="U267" s="9"/>
      <c r="V267" s="18"/>
      <c r="W267" s="18">
        <f>IFERROR(VLOOKUP(H267,'IT PEI'!$X$2:$X$5647,1,0),"...")</f>
        <v>301704</v>
      </c>
      <c r="X267" s="19" t="str">
        <f>_xlfn.XLOOKUP(H267,'IT PEI'!X$2:X$5647,'IT PEI'!E$2:E$5647,"...",2,-1)</f>
        <v>2026-2030</v>
      </c>
      <c r="Y267" s="19" t="str">
        <f>_xlfn.XLOOKUP(H267,'IT PEI'!X$2:X$5647,'IT PEI'!G$2:G$5647,"...",2,-1)</f>
        <v>FORMULADO</v>
      </c>
      <c r="Z267" s="19" t="str">
        <f>_xlfn.XLOOKUP(H267,'IT PEI'!X$2:X$5647,'IT PEI'!F$2:F$5647,"...",2,-1)</f>
        <v>SI</v>
      </c>
      <c r="AA267" s="19" t="str">
        <f>_xlfn.XLOOKUP(H267,'IT PEI'!X$2:X$5647,'IT PEI'!H$2:H$5647,"...",2,-1)</f>
        <v>EMITIDO</v>
      </c>
      <c r="AB267" s="19" t="str">
        <f>_xlfn.XLOOKUP(H267,'IT PEI'!X$2:X$5647,'IT PEI'!O$2:O$5647,"...",2,-1)</f>
        <v>2025-0005876</v>
      </c>
      <c r="AC267" s="20">
        <f>_xlfn.XLOOKUP(H267,'IT PEI'!X$2:X$5647,'IT PEI'!P$2:P$5647,"...",2,-1)</f>
        <v>46022</v>
      </c>
      <c r="AD267" s="19" t="str">
        <f>_xlfn.XLOOKUP(H267,'IT PEI'!X$2:X$5647,'IT PEI'!Q$2:Q$5647,"...",2,-1)</f>
        <v xml:space="preserve">000811-2025-CEPLAN-DNCPPEI </v>
      </c>
      <c r="AE267" s="19" t="str">
        <f t="shared" si="22"/>
        <v>SI</v>
      </c>
      <c r="AF267" s="18">
        <f t="shared" si="24"/>
        <v>1</v>
      </c>
      <c r="AG267" s="18">
        <f t="shared" si="23"/>
        <v>0</v>
      </c>
      <c r="AH267" s="18">
        <f t="shared" si="25"/>
        <v>0</v>
      </c>
      <c r="AI267" s="19" t="s">
        <v>10475</v>
      </c>
      <c r="AJ267" s="13" t="s">
        <v>10563</v>
      </c>
      <c r="AK267" s="19" t="s">
        <v>10564</v>
      </c>
      <c r="AL267" s="19" t="str">
        <f>IFERROR(VLOOKUP(tbl_ues[[#This Row],[Id_UE]],'[1]Directorio v.02'!$H$3:$U$3089,11,FALSE),"")</f>
        <v>PATTY LISSET GONZALES FLORES</v>
      </c>
      <c r="AM267" s="19" t="str">
        <f>IFERROR(VLOOKUP(tbl_ues[[#This Row],[Id_UE]],'[1]Directorio v.02'!$H$3:$U$3089,12,FALSE),"")</f>
        <v>JEFE DE PLANEAMIENTO Y PRESUPUESTO</v>
      </c>
      <c r="AN267" s="52">
        <f>IFERROR(VLOOKUP(tbl_ues[[#This Row],[Id_UE]],'[1]Directorio v.02'!$H$3:$U$3089,13,FALSE),"")</f>
        <v>989121967</v>
      </c>
      <c r="AO267" s="19" t="str">
        <f>IFERROR(VLOOKUP(tbl_ues[[#This Row],[Id_UE]],'[1]Directorio v.02'!$H$3:$U$3089,14,FALSE),"")</f>
        <v>pgonzalesflo@gmail.com</v>
      </c>
      <c r="AP267" s="21" t="e">
        <f>VLOOKUP(H267,#REF!,7,0)</f>
        <v>#REF!</v>
      </c>
      <c r="AQ267" s="9" t="e">
        <f>VLOOKUP(H267,#REF!,9,0)</f>
        <v>#REF!</v>
      </c>
      <c r="AR267" s="9" t="e">
        <f>VLOOKUP(H267,#REF!,15,0)</f>
        <v>#REF!</v>
      </c>
      <c r="AS267" s="9" t="e">
        <f>VLOOKUP(H267,#REF!,16,0)</f>
        <v>#REF!</v>
      </c>
      <c r="AT267" s="9" t="e">
        <f>VLOOKUP(H267,#REF!,17,0)</f>
        <v>#REF!</v>
      </c>
      <c r="AU267" s="9" t="e">
        <f>VLOOKUP(H267,#REF!,18,0)</f>
        <v>#REF!</v>
      </c>
      <c r="AV267" s="9" t="e">
        <f>VLOOKUP(H267,#REF!,19,0)</f>
        <v>#REF!</v>
      </c>
      <c r="AW267" s="9" t="e">
        <f>VLOOKUP(H267,#REF!,20,0)</f>
        <v>#REF!</v>
      </c>
      <c r="AX267" s="9" t="e">
        <f>VLOOKUP(H267,#REF!,22,0)</f>
        <v>#REF!</v>
      </c>
      <c r="AY267" s="9" t="e">
        <f>VLOOKUP(H267,#REF!,23,0)</f>
        <v>#REF!</v>
      </c>
      <c r="AZ267" s="9" t="e">
        <f>VLOOKUP(H267,#REF!,24,0)</f>
        <v>#REF!</v>
      </c>
      <c r="BA267" s="9" t="e">
        <f>VLOOKUP(H267,#REF!,25,0)</f>
        <v>#REF!</v>
      </c>
      <c r="BB267" s="9" t="e">
        <f>VLOOKUP(H267,#REF!,26,0)</f>
        <v>#REF!</v>
      </c>
      <c r="BC267" s="9" t="e">
        <f>VLOOKUP(H267,#REF!,27,0)</f>
        <v>#REF!</v>
      </c>
      <c r="BD267" s="9" t="e">
        <f>VLOOKUP(H267,#REF!,29,0)</f>
        <v>#REF!</v>
      </c>
      <c r="BE267" s="9" t="e">
        <f>VLOOKUP(H267,#REF!,30,0)</f>
        <v>#REF!</v>
      </c>
      <c r="BF267" s="9" t="e">
        <f>VLOOKUP(H267,#REF!,31,0)</f>
        <v>#REF!</v>
      </c>
      <c r="BG267" s="9" t="e">
        <f>VLOOKUP(H267,#REF!,32,0)</f>
        <v>#REF!</v>
      </c>
      <c r="BH267" s="9" t="e">
        <f>VLOOKUP(H267,#REF!,33,0)</f>
        <v>#REF!</v>
      </c>
      <c r="BI267" s="9" t="e">
        <f>VLOOKUP(H267,#REF!,34,0)</f>
        <v>#REF!</v>
      </c>
      <c r="BJ267" s="9" t="e">
        <f>VLOOKUP(H267,#REF!,36,0)</f>
        <v>#REF!</v>
      </c>
      <c r="BK267" s="9" t="e">
        <f>VLOOKUP(H267,#REF!,37,0)</f>
        <v>#REF!</v>
      </c>
      <c r="BL267" s="22" t="e">
        <f>VLOOKUP(H267,#REF!,44,0)</f>
        <v>#REF!</v>
      </c>
      <c r="BM267" s="22" t="e">
        <f>VLOOKUP(H267,#REF!,45,0)</f>
        <v>#REF!</v>
      </c>
      <c r="BN267" s="22" t="e">
        <f>VLOOKUP(H267,#REF!,46,0)</f>
        <v>#REF!</v>
      </c>
      <c r="BO267" s="22" t="e">
        <f>VLOOKUP(H267,#REF!,47,0)</f>
        <v>#REF!</v>
      </c>
      <c r="BP267" s="22" t="e">
        <f>VLOOKUP(H267,#REF!,48,0)</f>
        <v>#REF!</v>
      </c>
      <c r="BQ267" s="9"/>
      <c r="BR267" s="9"/>
      <c r="BS267" s="9"/>
    </row>
    <row r="268" spans="1:71" ht="14.5" x14ac:dyDescent="0.35">
      <c r="A268" s="16" t="s">
        <v>10556</v>
      </c>
      <c r="B268" s="16" t="s">
        <v>10556</v>
      </c>
      <c r="C268" s="16" t="s">
        <v>10557</v>
      </c>
      <c r="D268" s="7" t="s">
        <v>1921</v>
      </c>
      <c r="E268" s="4" t="s">
        <v>150</v>
      </c>
      <c r="F268" s="4">
        <v>301703</v>
      </c>
      <c r="G268" s="4" t="s">
        <v>7149</v>
      </c>
      <c r="H268" s="53">
        <v>301703</v>
      </c>
      <c r="I268" s="4" t="s">
        <v>7149</v>
      </c>
      <c r="J268" s="7">
        <v>22</v>
      </c>
      <c r="K268" s="4" t="s">
        <v>108</v>
      </c>
      <c r="L268" s="4">
        <v>1</v>
      </c>
      <c r="M268" s="4" t="s">
        <v>109</v>
      </c>
      <c r="N268" s="4">
        <v>3</v>
      </c>
      <c r="O268" s="4" t="s">
        <v>7150</v>
      </c>
      <c r="P268" s="26" t="s">
        <v>9758</v>
      </c>
      <c r="Q268" s="8" t="s">
        <v>10474</v>
      </c>
      <c r="R268" s="9" t="s">
        <v>10474</v>
      </c>
      <c r="S268" s="17"/>
      <c r="T268" s="17" t="s">
        <v>10474</v>
      </c>
      <c r="U268" s="9"/>
      <c r="V268" s="18"/>
      <c r="W268" s="18">
        <f>IFERROR(VLOOKUP(H268,'IT PEI'!$X$2:$X$5647,1,0),"...")</f>
        <v>301703</v>
      </c>
      <c r="X268" s="19" t="str">
        <f>_xlfn.XLOOKUP(H268,'IT PEI'!X$2:X$5647,'IT PEI'!E$2:E$5647,"...",2,-1)</f>
        <v>2026-2030</v>
      </c>
      <c r="Y268" s="19" t="str">
        <f>_xlfn.XLOOKUP(H268,'IT PEI'!X$2:X$5647,'IT PEI'!G$2:G$5647,"...",2,-1)</f>
        <v>FORMULADO</v>
      </c>
      <c r="Z268" s="19" t="str">
        <f>_xlfn.XLOOKUP(H268,'IT PEI'!X$2:X$5647,'IT PEI'!F$2:F$5647,"...",2,-1)</f>
        <v>SI</v>
      </c>
      <c r="AA268" s="19" t="str">
        <f>_xlfn.XLOOKUP(H268,'IT PEI'!X$2:X$5647,'IT PEI'!H$2:H$5647,"...",2,-1)</f>
        <v>EMITIDO</v>
      </c>
      <c r="AB268" s="19" t="str">
        <f>_xlfn.XLOOKUP(H268,'IT PEI'!X$2:X$5647,'IT PEI'!O$2:O$5647,"...",2,-1)</f>
        <v>2025-0005863</v>
      </c>
      <c r="AC268" s="20">
        <f>_xlfn.XLOOKUP(H268,'IT PEI'!X$2:X$5647,'IT PEI'!P$2:P$5647,"...",2,-1)</f>
        <v>46022</v>
      </c>
      <c r="AD268" s="19" t="str">
        <f>_xlfn.XLOOKUP(H268,'IT PEI'!X$2:X$5647,'IT PEI'!Q$2:Q$5647,"...",2,-1)</f>
        <v>000817-2025-CEPLAN-DNCPPEI</v>
      </c>
      <c r="AE268" s="19" t="str">
        <f t="shared" si="22"/>
        <v>SI</v>
      </c>
      <c r="AF268" s="18">
        <f t="shared" si="24"/>
        <v>1</v>
      </c>
      <c r="AG268" s="18">
        <f t="shared" si="23"/>
        <v>0</v>
      </c>
      <c r="AH268" s="18">
        <f t="shared" si="25"/>
        <v>0</v>
      </c>
      <c r="AI268" s="19" t="s">
        <v>10475</v>
      </c>
      <c r="AJ268" s="13" t="s">
        <v>10563</v>
      </c>
      <c r="AK268" s="19" t="s">
        <v>10564</v>
      </c>
      <c r="AL268" s="19" t="str">
        <f>IFERROR(VLOOKUP(tbl_ues[[#This Row],[Id_UE]],'[1]Directorio v.02'!$H$3:$U$3089,11,FALSE),"")</f>
        <v>Jhon Edwin Paisig Perez</v>
      </c>
      <c r="AM268" s="19">
        <f>IFERROR(VLOOKUP(tbl_ues[[#This Row],[Id_UE]],'[1]Directorio v.02'!$H$3:$U$3089,12,FALSE),"")</f>
        <v>0</v>
      </c>
      <c r="AN268" s="52">
        <f>IFERROR(VLOOKUP(tbl_ues[[#This Row],[Id_UE]],'[1]Directorio v.02'!$H$3:$U$3089,13,FALSE),"")</f>
        <v>950911226</v>
      </c>
      <c r="AO268" s="19" t="str">
        <f>IFERROR(VLOOKUP(tbl_ues[[#This Row],[Id_UE]],'[1]Directorio v.02'!$H$3:$U$3089,14,FALSE),"")</f>
        <v>jhonep20@hotmail.com</v>
      </c>
      <c r="AP268" s="21" t="e">
        <f>VLOOKUP(H268,#REF!,7,0)</f>
        <v>#REF!</v>
      </c>
      <c r="AQ268" s="9" t="e">
        <f>VLOOKUP(H268,#REF!,9,0)</f>
        <v>#REF!</v>
      </c>
      <c r="AR268" s="9" t="e">
        <f>VLOOKUP(H268,#REF!,15,0)</f>
        <v>#REF!</v>
      </c>
      <c r="AS268" s="9" t="e">
        <f>VLOOKUP(H268,#REF!,16,0)</f>
        <v>#REF!</v>
      </c>
      <c r="AT268" s="9" t="e">
        <f>VLOOKUP(H268,#REF!,17,0)</f>
        <v>#REF!</v>
      </c>
      <c r="AU268" s="9" t="e">
        <f>VLOOKUP(H268,#REF!,18,0)</f>
        <v>#REF!</v>
      </c>
      <c r="AV268" s="9" t="e">
        <f>VLOOKUP(H268,#REF!,19,0)</f>
        <v>#REF!</v>
      </c>
      <c r="AW268" s="9" t="e">
        <f>VLOOKUP(H268,#REF!,20,0)</f>
        <v>#REF!</v>
      </c>
      <c r="AX268" s="9" t="e">
        <f>VLOOKUP(H268,#REF!,22,0)</f>
        <v>#REF!</v>
      </c>
      <c r="AY268" s="9" t="e">
        <f>VLOOKUP(H268,#REF!,23,0)</f>
        <v>#REF!</v>
      </c>
      <c r="AZ268" s="9" t="e">
        <f>VLOOKUP(H268,#REF!,24,0)</f>
        <v>#REF!</v>
      </c>
      <c r="BA268" s="9" t="e">
        <f>VLOOKUP(H268,#REF!,25,0)</f>
        <v>#REF!</v>
      </c>
      <c r="BB268" s="9" t="e">
        <f>VLOOKUP(H268,#REF!,26,0)</f>
        <v>#REF!</v>
      </c>
      <c r="BC268" s="9" t="e">
        <f>VLOOKUP(H268,#REF!,27,0)</f>
        <v>#REF!</v>
      </c>
      <c r="BD268" s="9" t="e">
        <f>VLOOKUP(H268,#REF!,29,0)</f>
        <v>#REF!</v>
      </c>
      <c r="BE268" s="9" t="e">
        <f>VLOOKUP(H268,#REF!,30,0)</f>
        <v>#REF!</v>
      </c>
      <c r="BF268" s="9" t="e">
        <f>VLOOKUP(H268,#REF!,31,0)</f>
        <v>#REF!</v>
      </c>
      <c r="BG268" s="9" t="e">
        <f>VLOOKUP(H268,#REF!,32,0)</f>
        <v>#REF!</v>
      </c>
      <c r="BH268" s="9" t="e">
        <f>VLOOKUP(H268,#REF!,33,0)</f>
        <v>#REF!</v>
      </c>
      <c r="BI268" s="9" t="e">
        <f>VLOOKUP(H268,#REF!,34,0)</f>
        <v>#REF!</v>
      </c>
      <c r="BJ268" s="9" t="e">
        <f>VLOOKUP(H268,#REF!,36,0)</f>
        <v>#REF!</v>
      </c>
      <c r="BK268" s="9" t="e">
        <f>VLOOKUP(H268,#REF!,37,0)</f>
        <v>#REF!</v>
      </c>
      <c r="BL268" s="22" t="e">
        <f>VLOOKUP(H268,#REF!,44,0)</f>
        <v>#REF!</v>
      </c>
      <c r="BM268" s="22" t="e">
        <f>VLOOKUP(H268,#REF!,45,0)</f>
        <v>#REF!</v>
      </c>
      <c r="BN268" s="22" t="e">
        <f>VLOOKUP(H268,#REF!,46,0)</f>
        <v>#REF!</v>
      </c>
      <c r="BO268" s="22" t="e">
        <f>VLOOKUP(H268,#REF!,47,0)</f>
        <v>#REF!</v>
      </c>
      <c r="BP268" s="22" t="e">
        <f>VLOOKUP(H268,#REF!,48,0)</f>
        <v>#REF!</v>
      </c>
      <c r="BQ268" s="9"/>
      <c r="BR268" s="9"/>
      <c r="BS268" s="9"/>
    </row>
    <row r="269" spans="1:71" ht="14.5" x14ac:dyDescent="0.35">
      <c r="A269" s="16" t="s">
        <v>10556</v>
      </c>
      <c r="B269" s="16" t="s">
        <v>10556</v>
      </c>
      <c r="C269" s="16" t="s">
        <v>10557</v>
      </c>
      <c r="D269" s="7" t="s">
        <v>1921</v>
      </c>
      <c r="E269" s="4" t="s">
        <v>150</v>
      </c>
      <c r="F269" s="4">
        <v>301702</v>
      </c>
      <c r="G269" s="4" t="s">
        <v>3006</v>
      </c>
      <c r="H269" s="53">
        <v>301702</v>
      </c>
      <c r="I269" s="4" t="s">
        <v>3006</v>
      </c>
      <c r="J269" s="7">
        <v>22</v>
      </c>
      <c r="K269" s="4" t="s">
        <v>108</v>
      </c>
      <c r="L269" s="4">
        <v>1</v>
      </c>
      <c r="M269" s="4" t="s">
        <v>109</v>
      </c>
      <c r="N269" s="4">
        <v>2</v>
      </c>
      <c r="O269" s="4" t="s">
        <v>3007</v>
      </c>
      <c r="P269" s="26" t="s">
        <v>10196</v>
      </c>
      <c r="Q269" s="8" t="s">
        <v>10474</v>
      </c>
      <c r="R269" s="9" t="s">
        <v>10474</v>
      </c>
      <c r="S269" s="17"/>
      <c r="T269" s="17" t="s">
        <v>10474</v>
      </c>
      <c r="U269" s="9"/>
      <c r="V269" s="18"/>
      <c r="W269" s="18">
        <f>IFERROR(VLOOKUP(H269,'IT PEI'!$X$2:$X$5647,1,0),"...")</f>
        <v>301702</v>
      </c>
      <c r="X269" s="19" t="str">
        <f>_xlfn.XLOOKUP(H269,'IT PEI'!X$2:X$5647,'IT PEI'!E$2:E$5647,"...",2,-1)</f>
        <v>2026-2030</v>
      </c>
      <c r="Y269" s="19" t="str">
        <f>_xlfn.XLOOKUP(H269,'IT PEI'!X$2:X$5647,'IT PEI'!G$2:G$5647,"...",2,-1)</f>
        <v>FORMULADO</v>
      </c>
      <c r="Z269" s="19" t="str">
        <f>_xlfn.XLOOKUP(H269,'IT PEI'!X$2:X$5647,'IT PEI'!F$2:F$5647,"...",2,-1)</f>
        <v>SI</v>
      </c>
      <c r="AA269" s="19" t="str">
        <f>_xlfn.XLOOKUP(H269,'IT PEI'!X$2:X$5647,'IT PEI'!H$2:H$5647,"...",2,-1)</f>
        <v>EMITIDO</v>
      </c>
      <c r="AB269" s="19" t="str">
        <f>_xlfn.XLOOKUP(H269,'IT PEI'!X$2:X$5647,'IT PEI'!O$2:O$5647,"...",2,-1)</f>
        <v>2025-0002407</v>
      </c>
      <c r="AC269" s="20">
        <f>_xlfn.XLOOKUP(H269,'IT PEI'!X$2:X$5647,'IT PEI'!P$2:P$5647,"...",2,-1)</f>
        <v>45863</v>
      </c>
      <c r="AD269" s="19" t="str">
        <f>_xlfn.XLOOKUP(H269,'IT PEI'!X$2:X$5647,'IT PEI'!Q$2:Q$5647,"...",2,-1)</f>
        <v>000275-2025-CEPLAN-DNCPPEI</v>
      </c>
      <c r="AE269" s="19" t="str">
        <f t="shared" si="22"/>
        <v>SI</v>
      </c>
      <c r="AF269" s="18">
        <f t="shared" si="24"/>
        <v>1</v>
      </c>
      <c r="AG269" s="18">
        <f t="shared" si="23"/>
        <v>0</v>
      </c>
      <c r="AH269" s="18">
        <f t="shared" si="25"/>
        <v>0</v>
      </c>
      <c r="AI269" s="19" t="s">
        <v>10475</v>
      </c>
      <c r="AJ269" s="13" t="s">
        <v>10563</v>
      </c>
      <c r="AK269" s="19" t="s">
        <v>10564</v>
      </c>
      <c r="AL269" s="19" t="str">
        <f>IFERROR(VLOOKUP(tbl_ues[[#This Row],[Id_UE]],'[1]Directorio v.02'!$H$3:$U$3089,11,FALSE),"")</f>
        <v>Luis Elvis Perez Nuñez</v>
      </c>
      <c r="AM269" s="19">
        <f>IFERROR(VLOOKUP(tbl_ues[[#This Row],[Id_UE]],'[1]Directorio v.02'!$H$3:$U$3089,12,FALSE),"")</f>
        <v>0</v>
      </c>
      <c r="AN269" s="52" t="str">
        <f>IFERROR(VLOOKUP(tbl_ues[[#This Row],[Id_UE]],'[1]Directorio v.02'!$H$3:$U$3089,13,FALSE),"")</f>
        <v>946 525 893</v>
      </c>
      <c r="AO269" s="19" t="str">
        <f>IFERROR(VLOOKUP(tbl_ues[[#This Row],[Id_UE]],'[1]Directorio v.02'!$H$3:$U$3089,14,FALSE),"")</f>
        <v>leperez1821@gmail.com</v>
      </c>
      <c r="AP269" s="21" t="e">
        <f>VLOOKUP(H269,#REF!,7,0)</f>
        <v>#REF!</v>
      </c>
      <c r="AQ269" s="9" t="e">
        <f>VLOOKUP(H269,#REF!,9,0)</f>
        <v>#REF!</v>
      </c>
      <c r="AR269" s="9" t="e">
        <f>VLOOKUP(H269,#REF!,15,0)</f>
        <v>#REF!</v>
      </c>
      <c r="AS269" s="9" t="e">
        <f>VLOOKUP(H269,#REF!,16,0)</f>
        <v>#REF!</v>
      </c>
      <c r="AT269" s="9" t="e">
        <f>VLOOKUP(H269,#REF!,17,0)</f>
        <v>#REF!</v>
      </c>
      <c r="AU269" s="9" t="e">
        <f>VLOOKUP(H269,#REF!,18,0)</f>
        <v>#REF!</v>
      </c>
      <c r="AV269" s="9" t="e">
        <f>VLOOKUP(H269,#REF!,19,0)</f>
        <v>#REF!</v>
      </c>
      <c r="AW269" s="9" t="e">
        <f>VLOOKUP(H269,#REF!,20,0)</f>
        <v>#REF!</v>
      </c>
      <c r="AX269" s="9" t="e">
        <f>VLOOKUP(H269,#REF!,22,0)</f>
        <v>#REF!</v>
      </c>
      <c r="AY269" s="9" t="e">
        <f>VLOOKUP(H269,#REF!,23,0)</f>
        <v>#REF!</v>
      </c>
      <c r="AZ269" s="9" t="e">
        <f>VLOOKUP(H269,#REF!,24,0)</f>
        <v>#REF!</v>
      </c>
      <c r="BA269" s="9" t="e">
        <f>VLOOKUP(H269,#REF!,25,0)</f>
        <v>#REF!</v>
      </c>
      <c r="BB269" s="9" t="e">
        <f>VLOOKUP(H269,#REF!,26,0)</f>
        <v>#REF!</v>
      </c>
      <c r="BC269" s="9" t="e">
        <f>VLOOKUP(H269,#REF!,27,0)</f>
        <v>#REF!</v>
      </c>
      <c r="BD269" s="9" t="e">
        <f>VLOOKUP(H269,#REF!,29,0)</f>
        <v>#REF!</v>
      </c>
      <c r="BE269" s="9" t="e">
        <f>VLOOKUP(H269,#REF!,30,0)</f>
        <v>#REF!</v>
      </c>
      <c r="BF269" s="9" t="e">
        <f>VLOOKUP(H269,#REF!,31,0)</f>
        <v>#REF!</v>
      </c>
      <c r="BG269" s="9" t="e">
        <f>VLOOKUP(H269,#REF!,32,0)</f>
        <v>#REF!</v>
      </c>
      <c r="BH269" s="9" t="e">
        <f>VLOOKUP(H269,#REF!,33,0)</f>
        <v>#REF!</v>
      </c>
      <c r="BI269" s="9" t="e">
        <f>VLOOKUP(H269,#REF!,34,0)</f>
        <v>#REF!</v>
      </c>
      <c r="BJ269" s="9" t="e">
        <f>VLOOKUP(H269,#REF!,36,0)</f>
        <v>#REF!</v>
      </c>
      <c r="BK269" s="9" t="e">
        <f>VLOOKUP(H269,#REF!,37,0)</f>
        <v>#REF!</v>
      </c>
      <c r="BL269" s="22" t="e">
        <f>VLOOKUP(H269,#REF!,44,0)</f>
        <v>#REF!</v>
      </c>
      <c r="BM269" s="22" t="e">
        <f>VLOOKUP(H269,#REF!,45,0)</f>
        <v>#REF!</v>
      </c>
      <c r="BN269" s="22" t="e">
        <f>VLOOKUP(H269,#REF!,46,0)</f>
        <v>#REF!</v>
      </c>
      <c r="BO269" s="22" t="e">
        <f>VLOOKUP(H269,#REF!,47,0)</f>
        <v>#REF!</v>
      </c>
      <c r="BP269" s="22" t="e">
        <f>VLOOKUP(H269,#REF!,48,0)</f>
        <v>#REF!</v>
      </c>
      <c r="BQ269" s="9"/>
      <c r="BR269" s="9"/>
      <c r="BS269" s="9"/>
    </row>
    <row r="270" spans="1:71" ht="14.5" x14ac:dyDescent="0.35">
      <c r="A270" s="16" t="s">
        <v>10581</v>
      </c>
      <c r="B270" s="16" t="s">
        <v>10581</v>
      </c>
      <c r="C270" s="16" t="s">
        <v>10557</v>
      </c>
      <c r="D270" s="7" t="s">
        <v>1921</v>
      </c>
      <c r="E270" s="4" t="s">
        <v>150</v>
      </c>
      <c r="F270" s="4">
        <v>301701</v>
      </c>
      <c r="G270" s="4" t="s">
        <v>2126</v>
      </c>
      <c r="H270" s="53">
        <v>301701</v>
      </c>
      <c r="I270" s="4" t="s">
        <v>2126</v>
      </c>
      <c r="J270" s="7">
        <v>22</v>
      </c>
      <c r="K270" s="4" t="s">
        <v>108</v>
      </c>
      <c r="L270" s="4">
        <v>1</v>
      </c>
      <c r="M270" s="4" t="s">
        <v>109</v>
      </c>
      <c r="N270" s="4">
        <v>1</v>
      </c>
      <c r="O270" s="4" t="s">
        <v>109</v>
      </c>
      <c r="P270" s="26" t="s">
        <v>9774</v>
      </c>
      <c r="Q270" s="8" t="s">
        <v>10474</v>
      </c>
      <c r="R270" s="9" t="s">
        <v>10474</v>
      </c>
      <c r="S270" s="17"/>
      <c r="T270" s="17" t="s">
        <v>10474</v>
      </c>
      <c r="U270" s="9"/>
      <c r="V270" s="18"/>
      <c r="W270" s="18">
        <f>IFERROR(VLOOKUP(H270,'IT PEI'!$X$2:$X$5647,1,0),"...")</f>
        <v>301701</v>
      </c>
      <c r="X270" s="19" t="str">
        <f>_xlfn.XLOOKUP(H270,'IT PEI'!X$2:X$5647,'IT PEI'!E$2:E$5647,"...",2,-1)</f>
        <v>2025-2030</v>
      </c>
      <c r="Y270" s="19" t="str">
        <f>_xlfn.XLOOKUP(H270,'IT PEI'!X$2:X$5647,'IT PEI'!G$2:G$5647,"...",2,-1)</f>
        <v>FORMULADO</v>
      </c>
      <c r="Z270" s="19" t="str">
        <f>_xlfn.XLOOKUP(H270,'IT PEI'!X$2:X$5647,'IT PEI'!F$2:F$5647,"...",2,-1)</f>
        <v>SI</v>
      </c>
      <c r="AA270" s="19" t="str">
        <f>_xlfn.XLOOKUP(H270,'IT PEI'!X$2:X$5647,'IT PEI'!H$2:H$5647,"...",2,-1)</f>
        <v>EMITIDO</v>
      </c>
      <c r="AB270" s="19" t="str">
        <f>_xlfn.XLOOKUP(H270,'IT PEI'!X$2:X$5647,'IT PEI'!O$2:O$5647,"...",2,-1)</f>
        <v>2024-0003087</v>
      </c>
      <c r="AC270" s="20">
        <f>_xlfn.XLOOKUP(H270,'IT PEI'!X$2:X$5647,'IT PEI'!P$2:P$5647,"...",2,-1)</f>
        <v>45580</v>
      </c>
      <c r="AD270" s="19" t="str">
        <f>_xlfn.XLOOKUP(H270,'IT PEI'!X$2:X$5647,'IT PEI'!Q$2:Q$5647,"...",2,-1)</f>
        <v xml:space="preserve">000360-2024-CEPLAN-DNCPPEI </v>
      </c>
      <c r="AE270" s="19" t="str">
        <f t="shared" si="22"/>
        <v>SI</v>
      </c>
      <c r="AF270" s="18">
        <f t="shared" si="24"/>
        <v>1</v>
      </c>
      <c r="AG270" s="18">
        <f t="shared" si="23"/>
        <v>0</v>
      </c>
      <c r="AH270" s="18">
        <f t="shared" si="25"/>
        <v>0</v>
      </c>
      <c r="AI270" s="19" t="s">
        <v>10475</v>
      </c>
      <c r="AJ270" s="13" t="s">
        <v>10563</v>
      </c>
      <c r="AK270" s="19" t="s">
        <v>10564</v>
      </c>
      <c r="AL270" s="19" t="str">
        <f>IFERROR(VLOOKUP(tbl_ues[[#This Row],[Id_UE]],'[1]Directorio v.02'!$H$3:$U$3089,11,FALSE),"")</f>
        <v>Lizzy Cubas Vásquez</v>
      </c>
      <c r="AM270" s="19" t="str">
        <f>IFERROR(VLOOKUP(tbl_ues[[#This Row],[Id_UE]],'[1]Directorio v.02'!$H$3:$U$3089,12,FALSE),"")</f>
        <v>Jefa de la Oficina General de Planeamiento y Presupuesto</v>
      </c>
      <c r="AN270" s="52">
        <f>IFERROR(VLOOKUP(tbl_ues[[#This Row],[Id_UE]],'[1]Directorio v.02'!$H$3:$U$3089,13,FALSE),"")</f>
        <v>0</v>
      </c>
      <c r="AO270" s="19" t="str">
        <f>IFERROR(VLOOKUP(tbl_ues[[#This Row],[Id_UE]],'[1]Directorio v.02'!$H$3:$U$3089,14,FALSE),"")</f>
        <v>cubaslizzy@gmail.com</v>
      </c>
      <c r="AP270" s="21" t="e">
        <f>VLOOKUP(H270,#REF!,7,0)</f>
        <v>#REF!</v>
      </c>
      <c r="AQ270" s="9" t="e">
        <f>VLOOKUP(H270,#REF!,9,0)</f>
        <v>#REF!</v>
      </c>
      <c r="AR270" s="9" t="e">
        <f>VLOOKUP(H270,#REF!,15,0)</f>
        <v>#REF!</v>
      </c>
      <c r="AS270" s="9" t="e">
        <f>VLOOKUP(H270,#REF!,16,0)</f>
        <v>#REF!</v>
      </c>
      <c r="AT270" s="9" t="e">
        <f>VLOOKUP(H270,#REF!,17,0)</f>
        <v>#REF!</v>
      </c>
      <c r="AU270" s="9" t="e">
        <f>VLOOKUP(H270,#REF!,18,0)</f>
        <v>#REF!</v>
      </c>
      <c r="AV270" s="9" t="e">
        <f>VLOOKUP(H270,#REF!,19,0)</f>
        <v>#REF!</v>
      </c>
      <c r="AW270" s="9" t="e">
        <f>VLOOKUP(H270,#REF!,20,0)</f>
        <v>#REF!</v>
      </c>
      <c r="AX270" s="9" t="e">
        <f>VLOOKUP(H270,#REF!,22,0)</f>
        <v>#REF!</v>
      </c>
      <c r="AY270" s="9" t="e">
        <f>VLOOKUP(H270,#REF!,23,0)</f>
        <v>#REF!</v>
      </c>
      <c r="AZ270" s="9" t="e">
        <f>VLOOKUP(H270,#REF!,24,0)</f>
        <v>#REF!</v>
      </c>
      <c r="BA270" s="9" t="e">
        <f>VLOOKUP(H270,#REF!,25,0)</f>
        <v>#REF!</v>
      </c>
      <c r="BB270" s="9" t="e">
        <f>VLOOKUP(H270,#REF!,26,0)</f>
        <v>#REF!</v>
      </c>
      <c r="BC270" s="9" t="e">
        <f>VLOOKUP(H270,#REF!,27,0)</f>
        <v>#REF!</v>
      </c>
      <c r="BD270" s="9" t="e">
        <f>VLOOKUP(H270,#REF!,29,0)</f>
        <v>#REF!</v>
      </c>
      <c r="BE270" s="9" t="e">
        <f>VLOOKUP(H270,#REF!,30,0)</f>
        <v>#REF!</v>
      </c>
      <c r="BF270" s="9" t="e">
        <f>VLOOKUP(H270,#REF!,31,0)</f>
        <v>#REF!</v>
      </c>
      <c r="BG270" s="9" t="e">
        <f>VLOOKUP(H270,#REF!,32,0)</f>
        <v>#REF!</v>
      </c>
      <c r="BH270" s="9" t="e">
        <f>VLOOKUP(H270,#REF!,33,0)</f>
        <v>#REF!</v>
      </c>
      <c r="BI270" s="9" t="e">
        <f>VLOOKUP(H270,#REF!,34,0)</f>
        <v>#REF!</v>
      </c>
      <c r="BJ270" s="9" t="e">
        <f>VLOOKUP(H270,#REF!,36,0)</f>
        <v>#REF!</v>
      </c>
      <c r="BK270" s="9" t="e">
        <f>VLOOKUP(H270,#REF!,37,0)</f>
        <v>#REF!</v>
      </c>
      <c r="BL270" s="22" t="e">
        <f>VLOOKUP(H270,#REF!,44,0)</f>
        <v>#REF!</v>
      </c>
      <c r="BM270" s="22" t="e">
        <f>VLOOKUP(H270,#REF!,45,0)</f>
        <v>#REF!</v>
      </c>
      <c r="BN270" s="22" t="e">
        <f>VLOOKUP(H270,#REF!,46,0)</f>
        <v>#REF!</v>
      </c>
      <c r="BO270" s="22" t="e">
        <f>VLOOKUP(H270,#REF!,47,0)</f>
        <v>#REF!</v>
      </c>
      <c r="BP270" s="22" t="e">
        <f>VLOOKUP(H270,#REF!,48,0)</f>
        <v>#REF!</v>
      </c>
      <c r="BQ270" s="9"/>
      <c r="BR270" s="9"/>
      <c r="BS270" s="9"/>
    </row>
    <row r="271" spans="1:71" ht="14.5" x14ac:dyDescent="0.35">
      <c r="A271" s="16" t="s">
        <v>10556</v>
      </c>
      <c r="B271" s="16" t="s">
        <v>10556</v>
      </c>
      <c r="C271" s="16" t="s">
        <v>10557</v>
      </c>
      <c r="D271" s="7" t="s">
        <v>1921</v>
      </c>
      <c r="E271" s="4" t="s">
        <v>150</v>
      </c>
      <c r="F271" s="4">
        <v>301700</v>
      </c>
      <c r="G271" s="4" t="s">
        <v>8704</v>
      </c>
      <c r="H271" s="53">
        <v>301700</v>
      </c>
      <c r="I271" s="4" t="s">
        <v>8704</v>
      </c>
      <c r="J271" s="7">
        <v>21</v>
      </c>
      <c r="K271" s="4" t="s">
        <v>104</v>
      </c>
      <c r="L271" s="4">
        <v>13</v>
      </c>
      <c r="M271" s="4" t="s">
        <v>840</v>
      </c>
      <c r="N271" s="4">
        <v>7</v>
      </c>
      <c r="O271" s="4" t="s">
        <v>8705</v>
      </c>
      <c r="P271" s="26" t="s">
        <v>9758</v>
      </c>
      <c r="Q271" s="8" t="s">
        <v>10474</v>
      </c>
      <c r="R271" s="9" t="s">
        <v>10474</v>
      </c>
      <c r="S271" s="17"/>
      <c r="T271" s="17" t="s">
        <v>10474</v>
      </c>
      <c r="U271" s="9"/>
      <c r="V271" s="18" t="s">
        <v>10578</v>
      </c>
      <c r="W271" s="18">
        <f>IFERROR(VLOOKUP(H271,'IT PEI'!$X$2:$X$5647,1,0),"...")</f>
        <v>301700</v>
      </c>
      <c r="X271" s="19" t="str">
        <f>_xlfn.XLOOKUP(H271,'IT PEI'!X$2:X$5647,'IT PEI'!E$2:E$5647,"...",2,-1)</f>
        <v>2026-2030</v>
      </c>
      <c r="Y271" s="19" t="str">
        <f>_xlfn.XLOOKUP(H271,'IT PEI'!X$2:X$5647,'IT PEI'!G$2:G$5647,"...",2,-1)</f>
        <v>FORMULADO</v>
      </c>
      <c r="Z271" s="19" t="str">
        <f>_xlfn.XLOOKUP(H271,'IT PEI'!X$2:X$5647,'IT PEI'!F$2:F$5647,"...",2,-1)</f>
        <v>SI</v>
      </c>
      <c r="AA271" s="19" t="str">
        <f>_xlfn.XLOOKUP(H271,'IT PEI'!X$2:X$5647,'IT PEI'!H$2:H$5647,"...",2,-1)</f>
        <v>EMITIDO</v>
      </c>
      <c r="AB271" s="19" t="str">
        <f>_xlfn.XLOOKUP(H271,'IT PEI'!X$2:X$5647,'IT PEI'!O$2:O$5647,"...",2,-1)</f>
        <v>2026-0000414</v>
      </c>
      <c r="AC271" s="20">
        <f>_xlfn.XLOOKUP(H271,'IT PEI'!X$2:X$5647,'IT PEI'!P$2:P$5647,"...",2,-1)</f>
        <v>46048</v>
      </c>
      <c r="AD271" s="19" t="str">
        <f>_xlfn.XLOOKUP(H271,'IT PEI'!X$2:X$5647,'IT PEI'!Q$2:Q$5647,"...",2,-1)</f>
        <v>000034-2026-CEPLAN-DNCPPEI</v>
      </c>
      <c r="AE271" s="19" t="str">
        <f t="shared" si="22"/>
        <v>SI</v>
      </c>
      <c r="AF271" s="18">
        <f t="shared" si="24"/>
        <v>1</v>
      </c>
      <c r="AG271" s="18">
        <f t="shared" si="23"/>
        <v>0</v>
      </c>
      <c r="AH271" s="18">
        <f t="shared" si="25"/>
        <v>0</v>
      </c>
      <c r="AI271" s="19" t="s">
        <v>10475</v>
      </c>
      <c r="AJ271" s="13" t="s">
        <v>10488</v>
      </c>
      <c r="AK271" s="19" t="s">
        <v>10489</v>
      </c>
      <c r="AL271" s="19" t="str">
        <f>IFERROR(VLOOKUP(tbl_ues[[#This Row],[Id_UE]],'[1]Directorio v.02'!$H$3:$U$3089,11,FALSE),"")</f>
        <v>Jaime Flores Flores</v>
      </c>
      <c r="AM271" s="19">
        <f>IFERROR(VLOOKUP(tbl_ues[[#This Row],[Id_UE]],'[1]Directorio v.02'!$H$3:$U$3089,12,FALSE),"")</f>
        <v>0</v>
      </c>
      <c r="AN271" s="52">
        <f>IFERROR(VLOOKUP(tbl_ues[[#This Row],[Id_UE]],'[1]Directorio v.02'!$H$3:$U$3089,13,FALSE),"")</f>
        <v>950033827</v>
      </c>
      <c r="AO271" s="19" t="str">
        <f>IFERROR(VLOOKUP(tbl_ues[[#This Row],[Id_UE]],'[1]Directorio v.02'!$H$3:$U$3089,14,FALSE),"")</f>
        <v>jjfloresflo@gmail.com</v>
      </c>
      <c r="AP271" s="21" t="e">
        <f>VLOOKUP(H271,#REF!,7,0)</f>
        <v>#REF!</v>
      </c>
      <c r="AQ271" s="9" t="e">
        <f>VLOOKUP(H271,#REF!,9,0)</f>
        <v>#REF!</v>
      </c>
      <c r="AR271" s="9" t="e">
        <f>VLOOKUP(H271,#REF!,15,0)</f>
        <v>#REF!</v>
      </c>
      <c r="AS271" s="9" t="e">
        <f>VLOOKUP(H271,#REF!,16,0)</f>
        <v>#REF!</v>
      </c>
      <c r="AT271" s="9" t="e">
        <f>VLOOKUP(H271,#REF!,17,0)</f>
        <v>#REF!</v>
      </c>
      <c r="AU271" s="9" t="e">
        <f>VLOOKUP(H271,#REF!,18,0)</f>
        <v>#REF!</v>
      </c>
      <c r="AV271" s="9" t="e">
        <f>VLOOKUP(H271,#REF!,19,0)</f>
        <v>#REF!</v>
      </c>
      <c r="AW271" s="9" t="e">
        <f>VLOOKUP(H271,#REF!,20,0)</f>
        <v>#REF!</v>
      </c>
      <c r="AX271" s="9" t="e">
        <f>VLOOKUP(H271,#REF!,22,0)</f>
        <v>#REF!</v>
      </c>
      <c r="AY271" s="9" t="e">
        <f>VLOOKUP(H271,#REF!,23,0)</f>
        <v>#REF!</v>
      </c>
      <c r="AZ271" s="9" t="e">
        <f>VLOOKUP(H271,#REF!,24,0)</f>
        <v>#REF!</v>
      </c>
      <c r="BA271" s="9" t="e">
        <f>VLOOKUP(H271,#REF!,25,0)</f>
        <v>#REF!</v>
      </c>
      <c r="BB271" s="9" t="e">
        <f>VLOOKUP(H271,#REF!,26,0)</f>
        <v>#REF!</v>
      </c>
      <c r="BC271" s="9" t="e">
        <f>VLOOKUP(H271,#REF!,27,0)</f>
        <v>#REF!</v>
      </c>
      <c r="BD271" s="9" t="e">
        <f>VLOOKUP(H271,#REF!,29,0)</f>
        <v>#REF!</v>
      </c>
      <c r="BE271" s="9" t="e">
        <f>VLOOKUP(H271,#REF!,30,0)</f>
        <v>#REF!</v>
      </c>
      <c r="BF271" s="9" t="e">
        <f>VLOOKUP(H271,#REF!,31,0)</f>
        <v>#REF!</v>
      </c>
      <c r="BG271" s="9" t="e">
        <f>VLOOKUP(H271,#REF!,32,0)</f>
        <v>#REF!</v>
      </c>
      <c r="BH271" s="9" t="e">
        <f>VLOOKUP(H271,#REF!,33,0)</f>
        <v>#REF!</v>
      </c>
      <c r="BI271" s="9" t="e">
        <f>VLOOKUP(H271,#REF!,34,0)</f>
        <v>#REF!</v>
      </c>
      <c r="BJ271" s="9" t="e">
        <f>VLOOKUP(H271,#REF!,36,0)</f>
        <v>#REF!</v>
      </c>
      <c r="BK271" s="9" t="e">
        <f>VLOOKUP(H271,#REF!,37,0)</f>
        <v>#REF!</v>
      </c>
      <c r="BL271" s="22" t="e">
        <f>VLOOKUP(H271,#REF!,44,0)</f>
        <v>#REF!</v>
      </c>
      <c r="BM271" s="22" t="e">
        <f>VLOOKUP(H271,#REF!,45,0)</f>
        <v>#REF!</v>
      </c>
      <c r="BN271" s="22" t="e">
        <f>VLOOKUP(H271,#REF!,46,0)</f>
        <v>#REF!</v>
      </c>
      <c r="BO271" s="22" t="e">
        <f>VLOOKUP(H271,#REF!,47,0)</f>
        <v>#REF!</v>
      </c>
      <c r="BP271" s="22" t="e">
        <f>VLOOKUP(H271,#REF!,48,0)</f>
        <v>#REF!</v>
      </c>
      <c r="BQ271" s="9"/>
      <c r="BR271" s="9"/>
      <c r="BS271" s="9"/>
    </row>
    <row r="272" spans="1:71" ht="14.5" x14ac:dyDescent="0.35">
      <c r="A272" s="16" t="s">
        <v>10556</v>
      </c>
      <c r="B272" s="16" t="s">
        <v>10556</v>
      </c>
      <c r="C272" s="16" t="s">
        <v>10557</v>
      </c>
      <c r="D272" s="7" t="s">
        <v>1921</v>
      </c>
      <c r="E272" s="4" t="s">
        <v>150</v>
      </c>
      <c r="F272" s="4">
        <v>301699</v>
      </c>
      <c r="G272" s="4" t="s">
        <v>10081</v>
      </c>
      <c r="H272" s="53">
        <v>301699</v>
      </c>
      <c r="I272" s="4" t="s">
        <v>10081</v>
      </c>
      <c r="J272" s="7">
        <v>21</v>
      </c>
      <c r="K272" s="4" t="s">
        <v>104</v>
      </c>
      <c r="L272" s="4">
        <v>13</v>
      </c>
      <c r="M272" s="4" t="s">
        <v>840</v>
      </c>
      <c r="N272" s="4">
        <v>6</v>
      </c>
      <c r="O272" s="4" t="s">
        <v>10082</v>
      </c>
      <c r="P272" s="26" t="s">
        <v>9758</v>
      </c>
      <c r="Q272" s="8" t="s">
        <v>10474</v>
      </c>
      <c r="R272" s="9" t="s">
        <v>10474</v>
      </c>
      <c r="S272" s="17"/>
      <c r="T272" s="17" t="s">
        <v>10474</v>
      </c>
      <c r="U272" s="9"/>
      <c r="V272" s="18" t="s">
        <v>10578</v>
      </c>
      <c r="W272" s="18">
        <f>IFERROR(VLOOKUP(H272,'IT PEI'!$X$2:$X$5647,1,0),"...")</f>
        <v>301699</v>
      </c>
      <c r="X272" s="19" t="str">
        <f>_xlfn.XLOOKUP(H272,'IT PEI'!X$2:X$5647,'IT PEI'!E$2:E$5647,"...",2,-1)</f>
        <v>2026-2030</v>
      </c>
      <c r="Y272" s="19" t="str">
        <f>_xlfn.XLOOKUP(H272,'IT PEI'!X$2:X$5647,'IT PEI'!G$2:G$5647,"...",2,-1)</f>
        <v>FORMULADO</v>
      </c>
      <c r="Z272" s="19" t="str">
        <f>_xlfn.XLOOKUP(H272,'IT PEI'!X$2:X$5647,'IT PEI'!F$2:F$5647,"...",2,-1)</f>
        <v>SI</v>
      </c>
      <c r="AA272" s="19" t="str">
        <f>_xlfn.XLOOKUP(H272,'IT PEI'!X$2:X$5647,'IT PEI'!H$2:H$5647,"...",2,-1)</f>
        <v>EMITIDO</v>
      </c>
      <c r="AB272" s="19" t="str">
        <f>_xlfn.XLOOKUP(H272,'IT PEI'!X$2:X$5647,'IT PEI'!O$2:O$5647,"...",2,-1)</f>
        <v>2026-0001432</v>
      </c>
      <c r="AC272" s="20">
        <f>_xlfn.XLOOKUP(H272,'IT PEI'!X$2:X$5647,'IT PEI'!P$2:P$5647,"...",2,-1)</f>
        <v>46110</v>
      </c>
      <c r="AD272" s="19" t="str">
        <f>_xlfn.XLOOKUP(H272,'IT PEI'!X$2:X$5647,'IT PEI'!Q$2:Q$5647,"...",2,-1)</f>
        <v>000231-2026-CEPLAN-DNCPPEI</v>
      </c>
      <c r="AE272" s="19" t="str">
        <f t="shared" si="22"/>
        <v>SI</v>
      </c>
      <c r="AF272" s="18">
        <f t="shared" si="24"/>
        <v>1</v>
      </c>
      <c r="AG272" s="18">
        <f t="shared" si="23"/>
        <v>0</v>
      </c>
      <c r="AH272" s="18">
        <f t="shared" si="25"/>
        <v>0</v>
      </c>
      <c r="AI272" s="19" t="s">
        <v>10475</v>
      </c>
      <c r="AJ272" s="13" t="s">
        <v>10488</v>
      </c>
      <c r="AK272" s="19" t="s">
        <v>10489</v>
      </c>
      <c r="AL272" s="19" t="str">
        <f>IFERROR(VLOOKUP(tbl_ues[[#This Row],[Id_UE]],'[1]Directorio v.02'!$H$3:$U$3089,11,FALSE),"")</f>
        <v>Dario Coaquira Monteagudo</v>
      </c>
      <c r="AM272" s="19">
        <f>IFERROR(VLOOKUP(tbl_ues[[#This Row],[Id_UE]],'[1]Directorio v.02'!$H$3:$U$3089,12,FALSE),"")</f>
        <v>0</v>
      </c>
      <c r="AN272" s="52">
        <f>IFERROR(VLOOKUP(tbl_ues[[#This Row],[Id_UE]],'[1]Directorio v.02'!$H$3:$U$3089,13,FALSE),"")</f>
        <v>940185622</v>
      </c>
      <c r="AO272" s="19" t="str">
        <f>IFERROR(VLOOKUP(tbl_ues[[#This Row],[Id_UE]],'[1]Directorio v.02'!$H$3:$U$3089,14,FALSE),"")</f>
        <v>dariocm_99@hotmail.com</v>
      </c>
      <c r="AP272" s="21" t="e">
        <f>VLOOKUP(H272,#REF!,7,0)</f>
        <v>#REF!</v>
      </c>
      <c r="AQ272" s="9" t="e">
        <f>VLOOKUP(H272,#REF!,9,0)</f>
        <v>#REF!</v>
      </c>
      <c r="AR272" s="9" t="e">
        <f>VLOOKUP(H272,#REF!,15,0)</f>
        <v>#REF!</v>
      </c>
      <c r="AS272" s="9" t="e">
        <f>VLOOKUP(H272,#REF!,16,0)</f>
        <v>#REF!</v>
      </c>
      <c r="AT272" s="9" t="e">
        <f>VLOOKUP(H272,#REF!,17,0)</f>
        <v>#REF!</v>
      </c>
      <c r="AU272" s="9" t="e">
        <f>VLOOKUP(H272,#REF!,18,0)</f>
        <v>#REF!</v>
      </c>
      <c r="AV272" s="9" t="e">
        <f>VLOOKUP(H272,#REF!,19,0)</f>
        <v>#REF!</v>
      </c>
      <c r="AW272" s="9" t="e">
        <f>VLOOKUP(H272,#REF!,20,0)</f>
        <v>#REF!</v>
      </c>
      <c r="AX272" s="9" t="e">
        <f>VLOOKUP(H272,#REF!,22,0)</f>
        <v>#REF!</v>
      </c>
      <c r="AY272" s="9" t="e">
        <f>VLOOKUP(H272,#REF!,23,0)</f>
        <v>#REF!</v>
      </c>
      <c r="AZ272" s="9" t="e">
        <f>VLOOKUP(H272,#REF!,24,0)</f>
        <v>#REF!</v>
      </c>
      <c r="BA272" s="9" t="e">
        <f>VLOOKUP(H272,#REF!,25,0)</f>
        <v>#REF!</v>
      </c>
      <c r="BB272" s="9" t="e">
        <f>VLOOKUP(H272,#REF!,26,0)</f>
        <v>#REF!</v>
      </c>
      <c r="BC272" s="9" t="e">
        <f>VLOOKUP(H272,#REF!,27,0)</f>
        <v>#REF!</v>
      </c>
      <c r="BD272" s="9" t="e">
        <f>VLOOKUP(H272,#REF!,29,0)</f>
        <v>#REF!</v>
      </c>
      <c r="BE272" s="9" t="e">
        <f>VLOOKUP(H272,#REF!,30,0)</f>
        <v>#REF!</v>
      </c>
      <c r="BF272" s="9" t="e">
        <f>VLOOKUP(H272,#REF!,31,0)</f>
        <v>#REF!</v>
      </c>
      <c r="BG272" s="9" t="e">
        <f>VLOOKUP(H272,#REF!,32,0)</f>
        <v>#REF!</v>
      </c>
      <c r="BH272" s="9" t="e">
        <f>VLOOKUP(H272,#REF!,33,0)</f>
        <v>#REF!</v>
      </c>
      <c r="BI272" s="9" t="e">
        <f>VLOOKUP(H272,#REF!,34,0)</f>
        <v>#REF!</v>
      </c>
      <c r="BJ272" s="9" t="e">
        <f>VLOOKUP(H272,#REF!,36,0)</f>
        <v>#REF!</v>
      </c>
      <c r="BK272" s="9" t="e">
        <f>VLOOKUP(H272,#REF!,37,0)</f>
        <v>#REF!</v>
      </c>
      <c r="BL272" s="22" t="e">
        <f>VLOOKUP(H272,#REF!,44,0)</f>
        <v>#REF!</v>
      </c>
      <c r="BM272" s="22" t="e">
        <f>VLOOKUP(H272,#REF!,45,0)</f>
        <v>#REF!</v>
      </c>
      <c r="BN272" s="22" t="e">
        <f>VLOOKUP(H272,#REF!,46,0)</f>
        <v>#REF!</v>
      </c>
      <c r="BO272" s="22" t="e">
        <f>VLOOKUP(H272,#REF!,47,0)</f>
        <v>#REF!</v>
      </c>
      <c r="BP272" s="22" t="e">
        <f>VLOOKUP(H272,#REF!,48,0)</f>
        <v>#REF!</v>
      </c>
      <c r="BQ272" s="9"/>
      <c r="BR272" s="9"/>
      <c r="BS272" s="9"/>
    </row>
    <row r="273" spans="1:71" ht="14.5" x14ac:dyDescent="0.35">
      <c r="A273" s="16" t="s">
        <v>10556</v>
      </c>
      <c r="B273" s="16" t="s">
        <v>10556</v>
      </c>
      <c r="C273" s="16" t="s">
        <v>10557</v>
      </c>
      <c r="D273" s="7" t="s">
        <v>1921</v>
      </c>
      <c r="E273" s="4" t="s">
        <v>150</v>
      </c>
      <c r="F273" s="4">
        <v>301698</v>
      </c>
      <c r="G273" s="4" t="s">
        <v>10622</v>
      </c>
      <c r="H273" s="53">
        <v>301698</v>
      </c>
      <c r="I273" s="4" t="s">
        <v>10622</v>
      </c>
      <c r="J273" s="7">
        <v>21</v>
      </c>
      <c r="K273" s="4" t="s">
        <v>104</v>
      </c>
      <c r="L273" s="4">
        <v>13</v>
      </c>
      <c r="M273" s="4" t="s">
        <v>840</v>
      </c>
      <c r="N273" s="4">
        <v>5</v>
      </c>
      <c r="O273" s="4" t="s">
        <v>10623</v>
      </c>
      <c r="P273" s="26" t="s">
        <v>9758</v>
      </c>
      <c r="Q273" s="8" t="s">
        <v>10474</v>
      </c>
      <c r="R273" s="9" t="s">
        <v>10474</v>
      </c>
      <c r="S273" s="17"/>
      <c r="T273" s="17" t="s">
        <v>10474</v>
      </c>
      <c r="U273" s="9"/>
      <c r="V273" s="18" t="s">
        <v>10578</v>
      </c>
      <c r="W273" s="18" t="str">
        <f>IFERROR(VLOOKUP(H273,'IT PEI'!$X$2:$X$5647,1,0),"...")</f>
        <v>...</v>
      </c>
      <c r="X273" s="19" t="str">
        <f>_xlfn.XLOOKUP(H273,'IT PEI'!X$2:X$5647,'IT PEI'!E$2:E$5647,"...",2,-1)</f>
        <v>...</v>
      </c>
      <c r="Y273" s="19" t="str">
        <f>_xlfn.XLOOKUP(H273,'IT PEI'!X$2:X$5647,'IT PEI'!G$2:G$5647,"...",2,-1)</f>
        <v>...</v>
      </c>
      <c r="Z273" s="19" t="str">
        <f>_xlfn.XLOOKUP(H273,'IT PEI'!X$2:X$5647,'IT PEI'!F$2:F$5647,"...",2,-1)</f>
        <v>...</v>
      </c>
      <c r="AA273" s="19" t="str">
        <f>_xlfn.XLOOKUP(H273,'IT PEI'!X$2:X$5647,'IT PEI'!H$2:H$5647,"...",2,-1)</f>
        <v>...</v>
      </c>
      <c r="AB273" s="19" t="str">
        <f>_xlfn.XLOOKUP(H273,'IT PEI'!X$2:X$5647,'IT PEI'!O$2:O$5647,"...",2,-1)</f>
        <v>...</v>
      </c>
      <c r="AC273" s="20" t="str">
        <f>_xlfn.XLOOKUP(H273,'IT PEI'!X$2:X$5647,'IT PEI'!P$2:P$5647,"...",2,-1)</f>
        <v>...</v>
      </c>
      <c r="AD273" s="19" t="str">
        <f>_xlfn.XLOOKUP(H273,'IT PEI'!X$2:X$5647,'IT PEI'!Q$2:Q$5647,"...",2,-1)</f>
        <v>...</v>
      </c>
      <c r="AE273" s="19" t="str">
        <f t="shared" si="22"/>
        <v>No</v>
      </c>
      <c r="AF273" s="18">
        <f t="shared" si="24"/>
        <v>0</v>
      </c>
      <c r="AG273" s="18">
        <f t="shared" si="23"/>
        <v>1</v>
      </c>
      <c r="AH273" s="18">
        <f t="shared" si="25"/>
        <v>0</v>
      </c>
      <c r="AI273" s="19" t="s">
        <v>10475</v>
      </c>
      <c r="AJ273" s="13" t="s">
        <v>10488</v>
      </c>
      <c r="AK273" s="19" t="s">
        <v>10489</v>
      </c>
      <c r="AL273" s="19" t="str">
        <f>IFERROR(VLOOKUP(tbl_ues[[#This Row],[Id_UE]],'[1]Directorio v.02'!$H$3:$U$3089,11,FALSE),"")</f>
        <v>Jaime Flores Flores</v>
      </c>
      <c r="AM273" s="19">
        <f>IFERROR(VLOOKUP(tbl_ues[[#This Row],[Id_UE]],'[1]Directorio v.02'!$H$3:$U$3089,12,FALSE),"")</f>
        <v>0</v>
      </c>
      <c r="AN273" s="52">
        <f>IFERROR(VLOOKUP(tbl_ues[[#This Row],[Id_UE]],'[1]Directorio v.02'!$H$3:$U$3089,13,FALSE),"")</f>
        <v>950033827</v>
      </c>
      <c r="AO273" s="19" t="str">
        <f>IFERROR(VLOOKUP(tbl_ues[[#This Row],[Id_UE]],'[1]Directorio v.02'!$H$3:$U$3089,14,FALSE),"")</f>
        <v>jjfloresflo@gmail.com</v>
      </c>
      <c r="AP273" s="21" t="e">
        <f>VLOOKUP(H273,#REF!,7,0)</f>
        <v>#REF!</v>
      </c>
      <c r="AQ273" s="9" t="e">
        <f>VLOOKUP(H273,#REF!,9,0)</f>
        <v>#REF!</v>
      </c>
      <c r="AR273" s="9" t="e">
        <f>VLOOKUP(H273,#REF!,15,0)</f>
        <v>#REF!</v>
      </c>
      <c r="AS273" s="9" t="e">
        <f>VLOOKUP(H273,#REF!,16,0)</f>
        <v>#REF!</v>
      </c>
      <c r="AT273" s="9" t="e">
        <f>VLOOKUP(H273,#REF!,17,0)</f>
        <v>#REF!</v>
      </c>
      <c r="AU273" s="9" t="e">
        <f>VLOOKUP(H273,#REF!,18,0)</f>
        <v>#REF!</v>
      </c>
      <c r="AV273" s="9" t="e">
        <f>VLOOKUP(H273,#REF!,19,0)</f>
        <v>#REF!</v>
      </c>
      <c r="AW273" s="9" t="e">
        <f>VLOOKUP(H273,#REF!,20,0)</f>
        <v>#REF!</v>
      </c>
      <c r="AX273" s="9" t="e">
        <f>VLOOKUP(H273,#REF!,22,0)</f>
        <v>#REF!</v>
      </c>
      <c r="AY273" s="9" t="e">
        <f>VLOOKUP(H273,#REF!,23,0)</f>
        <v>#REF!</v>
      </c>
      <c r="AZ273" s="9" t="e">
        <f>VLOOKUP(H273,#REF!,24,0)</f>
        <v>#REF!</v>
      </c>
      <c r="BA273" s="9" t="e">
        <f>VLOOKUP(H273,#REF!,25,0)</f>
        <v>#REF!</v>
      </c>
      <c r="BB273" s="9" t="e">
        <f>VLOOKUP(H273,#REF!,26,0)</f>
        <v>#REF!</v>
      </c>
      <c r="BC273" s="9" t="e">
        <f>VLOOKUP(H273,#REF!,27,0)</f>
        <v>#REF!</v>
      </c>
      <c r="BD273" s="9" t="e">
        <f>VLOOKUP(H273,#REF!,29,0)</f>
        <v>#REF!</v>
      </c>
      <c r="BE273" s="9" t="e">
        <f>VLOOKUP(H273,#REF!,30,0)</f>
        <v>#REF!</v>
      </c>
      <c r="BF273" s="9" t="e">
        <f>VLOOKUP(H273,#REF!,31,0)</f>
        <v>#REF!</v>
      </c>
      <c r="BG273" s="9" t="e">
        <f>VLOOKUP(H273,#REF!,32,0)</f>
        <v>#REF!</v>
      </c>
      <c r="BH273" s="9" t="e">
        <f>VLOOKUP(H273,#REF!,33,0)</f>
        <v>#REF!</v>
      </c>
      <c r="BI273" s="9" t="e">
        <f>VLOOKUP(H273,#REF!,34,0)</f>
        <v>#REF!</v>
      </c>
      <c r="BJ273" s="9" t="e">
        <f>VLOOKUP(H273,#REF!,36,0)</f>
        <v>#REF!</v>
      </c>
      <c r="BK273" s="9" t="e">
        <f>VLOOKUP(H273,#REF!,37,0)</f>
        <v>#REF!</v>
      </c>
      <c r="BL273" s="22" t="e">
        <f>VLOOKUP(H273,#REF!,44,0)</f>
        <v>#REF!</v>
      </c>
      <c r="BM273" s="22" t="e">
        <f>VLOOKUP(H273,#REF!,45,0)</f>
        <v>#REF!</v>
      </c>
      <c r="BN273" s="22" t="e">
        <f>VLOOKUP(H273,#REF!,46,0)</f>
        <v>#REF!</v>
      </c>
      <c r="BO273" s="22" t="e">
        <f>VLOOKUP(H273,#REF!,47,0)</f>
        <v>#REF!</v>
      </c>
      <c r="BP273" s="22" t="e">
        <f>VLOOKUP(H273,#REF!,48,0)</f>
        <v>#REF!</v>
      </c>
      <c r="BQ273" s="9"/>
      <c r="BR273" s="9"/>
      <c r="BS273" s="9"/>
    </row>
    <row r="274" spans="1:71" ht="14.5" x14ac:dyDescent="0.35">
      <c r="A274" s="16" t="s">
        <v>10556</v>
      </c>
      <c r="B274" s="16" t="s">
        <v>10556</v>
      </c>
      <c r="C274" s="16" t="s">
        <v>10557</v>
      </c>
      <c r="D274" s="7" t="s">
        <v>1921</v>
      </c>
      <c r="E274" s="4" t="s">
        <v>150</v>
      </c>
      <c r="F274" s="4">
        <v>301697</v>
      </c>
      <c r="G274" s="4" t="s">
        <v>10624</v>
      </c>
      <c r="H274" s="53">
        <v>301697</v>
      </c>
      <c r="I274" s="4" t="s">
        <v>10624</v>
      </c>
      <c r="J274" s="7">
        <v>21</v>
      </c>
      <c r="K274" s="4" t="s">
        <v>104</v>
      </c>
      <c r="L274" s="4">
        <v>13</v>
      </c>
      <c r="M274" s="4" t="s">
        <v>840</v>
      </c>
      <c r="N274" s="4">
        <v>4</v>
      </c>
      <c r="O274" s="4" t="s">
        <v>10625</v>
      </c>
      <c r="P274" s="26" t="s">
        <v>9758</v>
      </c>
      <c r="Q274" s="8" t="s">
        <v>10474</v>
      </c>
      <c r="R274" s="9" t="s">
        <v>10474</v>
      </c>
      <c r="S274" s="17"/>
      <c r="T274" s="17" t="s">
        <v>10474</v>
      </c>
      <c r="U274" s="9"/>
      <c r="V274" s="18" t="s">
        <v>10578</v>
      </c>
      <c r="W274" s="18" t="str">
        <f>IFERROR(VLOOKUP(H274,'IT PEI'!$X$2:$X$5647,1,0),"...")</f>
        <v>...</v>
      </c>
      <c r="X274" s="19" t="str">
        <f>_xlfn.XLOOKUP(H274,'IT PEI'!X$2:X$5647,'IT PEI'!E$2:E$5647,"...",2,-1)</f>
        <v>...</v>
      </c>
      <c r="Y274" s="19" t="str">
        <f>_xlfn.XLOOKUP(H274,'IT PEI'!X$2:X$5647,'IT PEI'!G$2:G$5647,"...",2,-1)</f>
        <v>...</v>
      </c>
      <c r="Z274" s="19" t="str">
        <f>_xlfn.XLOOKUP(H274,'IT PEI'!X$2:X$5647,'IT PEI'!F$2:F$5647,"...",2,-1)</f>
        <v>...</v>
      </c>
      <c r="AA274" s="19" t="str">
        <f>_xlfn.XLOOKUP(H274,'IT PEI'!X$2:X$5647,'IT PEI'!H$2:H$5647,"...",2,-1)</f>
        <v>...</v>
      </c>
      <c r="AB274" s="19" t="str">
        <f>_xlfn.XLOOKUP(H274,'IT PEI'!X$2:X$5647,'IT PEI'!O$2:O$5647,"...",2,-1)</f>
        <v>...</v>
      </c>
      <c r="AC274" s="20" t="str">
        <f>_xlfn.XLOOKUP(H274,'IT PEI'!X$2:X$5647,'IT PEI'!P$2:P$5647,"...",2,-1)</f>
        <v>...</v>
      </c>
      <c r="AD274" s="19" t="str">
        <f>_xlfn.XLOOKUP(H274,'IT PEI'!X$2:X$5647,'IT PEI'!Q$2:Q$5647,"...",2,-1)</f>
        <v>...</v>
      </c>
      <c r="AE274" s="19" t="str">
        <f t="shared" si="22"/>
        <v>No</v>
      </c>
      <c r="AF274" s="18">
        <f t="shared" si="24"/>
        <v>0</v>
      </c>
      <c r="AG274" s="18">
        <f t="shared" si="23"/>
        <v>1</v>
      </c>
      <c r="AH274" s="18">
        <f t="shared" si="25"/>
        <v>0</v>
      </c>
      <c r="AI274" s="19" t="s">
        <v>10475</v>
      </c>
      <c r="AJ274" s="13" t="s">
        <v>10488</v>
      </c>
      <c r="AK274" s="19" t="s">
        <v>10489</v>
      </c>
      <c r="AL274" s="19" t="str">
        <f>IFERROR(VLOOKUP(tbl_ues[[#This Row],[Id_UE]],'[1]Directorio v.02'!$H$3:$U$3089,11,FALSE),"")</f>
        <v>Dario Coaquira Monteagudo</v>
      </c>
      <c r="AM274" s="19">
        <f>IFERROR(VLOOKUP(tbl_ues[[#This Row],[Id_UE]],'[1]Directorio v.02'!$H$3:$U$3089,12,FALSE),"")</f>
        <v>0</v>
      </c>
      <c r="AN274" s="52">
        <f>IFERROR(VLOOKUP(tbl_ues[[#This Row],[Id_UE]],'[1]Directorio v.02'!$H$3:$U$3089,13,FALSE),"")</f>
        <v>940185622</v>
      </c>
      <c r="AO274" s="19" t="str">
        <f>IFERROR(VLOOKUP(tbl_ues[[#This Row],[Id_UE]],'[1]Directorio v.02'!$H$3:$U$3089,14,FALSE),"")</f>
        <v>dariocm_99@hotmail.com</v>
      </c>
      <c r="AP274" s="21" t="e">
        <f>VLOOKUP(H274,#REF!,7,0)</f>
        <v>#REF!</v>
      </c>
      <c r="AQ274" s="9" t="e">
        <f>VLOOKUP(H274,#REF!,9,0)</f>
        <v>#REF!</v>
      </c>
      <c r="AR274" s="9" t="e">
        <f>VLOOKUP(H274,#REF!,15,0)</f>
        <v>#REF!</v>
      </c>
      <c r="AS274" s="9" t="e">
        <f>VLOOKUP(H274,#REF!,16,0)</f>
        <v>#REF!</v>
      </c>
      <c r="AT274" s="9" t="e">
        <f>VLOOKUP(H274,#REF!,17,0)</f>
        <v>#REF!</v>
      </c>
      <c r="AU274" s="9" t="e">
        <f>VLOOKUP(H274,#REF!,18,0)</f>
        <v>#REF!</v>
      </c>
      <c r="AV274" s="9" t="e">
        <f>VLOOKUP(H274,#REF!,19,0)</f>
        <v>#REF!</v>
      </c>
      <c r="AW274" s="9" t="e">
        <f>VLOOKUP(H274,#REF!,20,0)</f>
        <v>#REF!</v>
      </c>
      <c r="AX274" s="9" t="e">
        <f>VLOOKUP(H274,#REF!,22,0)</f>
        <v>#REF!</v>
      </c>
      <c r="AY274" s="9" t="e">
        <f>VLOOKUP(H274,#REF!,23,0)</f>
        <v>#REF!</v>
      </c>
      <c r="AZ274" s="9" t="e">
        <f>VLOOKUP(H274,#REF!,24,0)</f>
        <v>#REF!</v>
      </c>
      <c r="BA274" s="9" t="e">
        <f>VLOOKUP(H274,#REF!,25,0)</f>
        <v>#REF!</v>
      </c>
      <c r="BB274" s="9" t="e">
        <f>VLOOKUP(H274,#REF!,26,0)</f>
        <v>#REF!</v>
      </c>
      <c r="BC274" s="9" t="e">
        <f>VLOOKUP(H274,#REF!,27,0)</f>
        <v>#REF!</v>
      </c>
      <c r="BD274" s="9" t="e">
        <f>VLOOKUP(H274,#REF!,29,0)</f>
        <v>#REF!</v>
      </c>
      <c r="BE274" s="9" t="e">
        <f>VLOOKUP(H274,#REF!,30,0)</f>
        <v>#REF!</v>
      </c>
      <c r="BF274" s="9" t="e">
        <f>VLOOKUP(H274,#REF!,31,0)</f>
        <v>#REF!</v>
      </c>
      <c r="BG274" s="9" t="e">
        <f>VLOOKUP(H274,#REF!,32,0)</f>
        <v>#REF!</v>
      </c>
      <c r="BH274" s="9" t="e">
        <f>VLOOKUP(H274,#REF!,33,0)</f>
        <v>#REF!</v>
      </c>
      <c r="BI274" s="9" t="e">
        <f>VLOOKUP(H274,#REF!,34,0)</f>
        <v>#REF!</v>
      </c>
      <c r="BJ274" s="9" t="e">
        <f>VLOOKUP(H274,#REF!,36,0)</f>
        <v>#REF!</v>
      </c>
      <c r="BK274" s="9" t="e">
        <f>VLOOKUP(H274,#REF!,37,0)</f>
        <v>#REF!</v>
      </c>
      <c r="BL274" s="22" t="e">
        <f>VLOOKUP(H274,#REF!,44,0)</f>
        <v>#REF!</v>
      </c>
      <c r="BM274" s="22" t="e">
        <f>VLOOKUP(H274,#REF!,45,0)</f>
        <v>#REF!</v>
      </c>
      <c r="BN274" s="22" t="e">
        <f>VLOOKUP(H274,#REF!,46,0)</f>
        <v>#REF!</v>
      </c>
      <c r="BO274" s="22" t="e">
        <f>VLOOKUP(H274,#REF!,47,0)</f>
        <v>#REF!</v>
      </c>
      <c r="BP274" s="22" t="e">
        <f>VLOOKUP(H274,#REF!,48,0)</f>
        <v>#REF!</v>
      </c>
      <c r="BQ274" s="9"/>
      <c r="BR274" s="9"/>
      <c r="BS274" s="9"/>
    </row>
    <row r="275" spans="1:71" ht="14.5" x14ac:dyDescent="0.35">
      <c r="A275" s="16" t="s">
        <v>10556</v>
      </c>
      <c r="B275" s="16" t="s">
        <v>10556</v>
      </c>
      <c r="C275" s="16" t="s">
        <v>10557</v>
      </c>
      <c r="D275" s="7" t="s">
        <v>1921</v>
      </c>
      <c r="E275" s="4" t="s">
        <v>150</v>
      </c>
      <c r="F275" s="4">
        <v>301696</v>
      </c>
      <c r="G275" s="4" t="s">
        <v>7206</v>
      </c>
      <c r="H275" s="53">
        <v>301696</v>
      </c>
      <c r="I275" s="4" t="s">
        <v>7206</v>
      </c>
      <c r="J275" s="7">
        <v>21</v>
      </c>
      <c r="K275" s="4" t="s">
        <v>104</v>
      </c>
      <c r="L275" s="4">
        <v>13</v>
      </c>
      <c r="M275" s="4" t="s">
        <v>840</v>
      </c>
      <c r="N275" s="4">
        <v>3</v>
      </c>
      <c r="O275" s="4" t="s">
        <v>7207</v>
      </c>
      <c r="P275" s="26" t="s">
        <v>9758</v>
      </c>
      <c r="Q275" s="8" t="s">
        <v>10474</v>
      </c>
      <c r="R275" s="9" t="s">
        <v>10474</v>
      </c>
      <c r="S275" s="17"/>
      <c r="T275" s="17" t="s">
        <v>10474</v>
      </c>
      <c r="U275" s="9"/>
      <c r="V275" s="18" t="s">
        <v>10578</v>
      </c>
      <c r="W275" s="18">
        <f>IFERROR(VLOOKUP(H275,'IT PEI'!$X$2:$X$5647,1,0),"...")</f>
        <v>301696</v>
      </c>
      <c r="X275" s="19" t="str">
        <f>_xlfn.XLOOKUP(H275,'IT PEI'!X$2:X$5647,'IT PEI'!E$2:E$5647,"...",2,-1)</f>
        <v>2026-2030</v>
      </c>
      <c r="Y275" s="19" t="str">
        <f>_xlfn.XLOOKUP(H275,'IT PEI'!X$2:X$5647,'IT PEI'!G$2:G$5647,"...",2,-1)</f>
        <v>FORMULADO</v>
      </c>
      <c r="Z275" s="19" t="str">
        <f>_xlfn.XLOOKUP(H275,'IT PEI'!X$2:X$5647,'IT PEI'!F$2:F$5647,"...",2,-1)</f>
        <v>SI</v>
      </c>
      <c r="AA275" s="19" t="str">
        <f>_xlfn.XLOOKUP(H275,'IT PEI'!X$2:X$5647,'IT PEI'!H$2:H$5647,"...",2,-1)</f>
        <v>EMITIDO</v>
      </c>
      <c r="AB275" s="19" t="str">
        <f>_xlfn.XLOOKUP(H275,'IT PEI'!X$2:X$5647,'IT PEI'!O$2:O$5647,"...",2,-1)</f>
        <v>2025-0003330</v>
      </c>
      <c r="AC275" s="20">
        <f>_xlfn.XLOOKUP(H275,'IT PEI'!X$2:X$5647,'IT PEI'!P$2:P$5647,"...",2,-1)</f>
        <v>45923</v>
      </c>
      <c r="AD275" s="19" t="str">
        <f>_xlfn.XLOOKUP(H275,'IT PEI'!X$2:X$5647,'IT PEI'!Q$2:Q$5647,"...",2,-1)</f>
        <v>000359-2025-CEPLAN-DNCPPEI</v>
      </c>
      <c r="AE275" s="19" t="str">
        <f t="shared" si="22"/>
        <v>SI</v>
      </c>
      <c r="AF275" s="18">
        <f t="shared" si="24"/>
        <v>1</v>
      </c>
      <c r="AG275" s="18">
        <f t="shared" si="23"/>
        <v>0</v>
      </c>
      <c r="AH275" s="18">
        <f t="shared" si="25"/>
        <v>0</v>
      </c>
      <c r="AI275" s="19" t="s">
        <v>10475</v>
      </c>
      <c r="AJ275" s="13" t="s">
        <v>10488</v>
      </c>
      <c r="AK275" s="19" t="s">
        <v>10489</v>
      </c>
      <c r="AL275" s="19" t="str">
        <f>IFERROR(VLOOKUP(tbl_ues[[#This Row],[Id_UE]],'[1]Directorio v.02'!$H$3:$U$3089,11,FALSE),"")</f>
        <v>PONGO CHALCO NELLY ELIZABETH</v>
      </c>
      <c r="AM275" s="19" t="str">
        <f>IFERROR(VLOOKUP(tbl_ues[[#This Row],[Id_UE]],'[1]Directorio v.02'!$H$3:$U$3089,12,FALSE),"")</f>
        <v>Jefe de la Oficina de Planeamiento y Presupuesto</v>
      </c>
      <c r="AN275" s="52">
        <f>IFERROR(VLOOKUP(tbl_ues[[#This Row],[Id_UE]],'[1]Directorio v.02'!$H$3:$U$3089,13,FALSE),"")</f>
        <v>921214783</v>
      </c>
      <c r="AO275" s="19" t="str">
        <f>IFERROR(VLOOKUP(tbl_ues[[#This Row],[Id_UE]],'[1]Directorio v.02'!$H$3:$U$3089,14,FALSE),"")</f>
        <v>elizabettchalco@gmail.com</v>
      </c>
      <c r="AP275" s="21" t="e">
        <f>VLOOKUP(H275,#REF!,7,0)</f>
        <v>#REF!</v>
      </c>
      <c r="AQ275" s="9" t="e">
        <f>VLOOKUP(H275,#REF!,9,0)</f>
        <v>#REF!</v>
      </c>
      <c r="AR275" s="9" t="e">
        <f>VLOOKUP(H275,#REF!,15,0)</f>
        <v>#REF!</v>
      </c>
      <c r="AS275" s="9" t="e">
        <f>VLOOKUP(H275,#REF!,16,0)</f>
        <v>#REF!</v>
      </c>
      <c r="AT275" s="9" t="e">
        <f>VLOOKUP(H275,#REF!,17,0)</f>
        <v>#REF!</v>
      </c>
      <c r="AU275" s="9" t="e">
        <f>VLOOKUP(H275,#REF!,18,0)</f>
        <v>#REF!</v>
      </c>
      <c r="AV275" s="9" t="e">
        <f>VLOOKUP(H275,#REF!,19,0)</f>
        <v>#REF!</v>
      </c>
      <c r="AW275" s="9" t="e">
        <f>VLOOKUP(H275,#REF!,20,0)</f>
        <v>#REF!</v>
      </c>
      <c r="AX275" s="9" t="e">
        <f>VLOOKUP(H275,#REF!,22,0)</f>
        <v>#REF!</v>
      </c>
      <c r="AY275" s="9" t="e">
        <f>VLOOKUP(H275,#REF!,23,0)</f>
        <v>#REF!</v>
      </c>
      <c r="AZ275" s="9" t="e">
        <f>VLOOKUP(H275,#REF!,24,0)</f>
        <v>#REF!</v>
      </c>
      <c r="BA275" s="9" t="e">
        <f>VLOOKUP(H275,#REF!,25,0)</f>
        <v>#REF!</v>
      </c>
      <c r="BB275" s="9" t="e">
        <f>VLOOKUP(H275,#REF!,26,0)</f>
        <v>#REF!</v>
      </c>
      <c r="BC275" s="9" t="e">
        <f>VLOOKUP(H275,#REF!,27,0)</f>
        <v>#REF!</v>
      </c>
      <c r="BD275" s="9" t="e">
        <f>VLOOKUP(H275,#REF!,29,0)</f>
        <v>#REF!</v>
      </c>
      <c r="BE275" s="9" t="e">
        <f>VLOOKUP(H275,#REF!,30,0)</f>
        <v>#REF!</v>
      </c>
      <c r="BF275" s="9" t="e">
        <f>VLOOKUP(H275,#REF!,31,0)</f>
        <v>#REF!</v>
      </c>
      <c r="BG275" s="9" t="e">
        <f>VLOOKUP(H275,#REF!,32,0)</f>
        <v>#REF!</v>
      </c>
      <c r="BH275" s="9" t="e">
        <f>VLOOKUP(H275,#REF!,33,0)</f>
        <v>#REF!</v>
      </c>
      <c r="BI275" s="9" t="e">
        <f>VLOOKUP(H275,#REF!,34,0)</f>
        <v>#REF!</v>
      </c>
      <c r="BJ275" s="9" t="e">
        <f>VLOOKUP(H275,#REF!,36,0)</f>
        <v>#REF!</v>
      </c>
      <c r="BK275" s="9" t="e">
        <f>VLOOKUP(H275,#REF!,37,0)</f>
        <v>#REF!</v>
      </c>
      <c r="BL275" s="22" t="e">
        <f>VLOOKUP(H275,#REF!,44,0)</f>
        <v>#REF!</v>
      </c>
      <c r="BM275" s="22" t="e">
        <f>VLOOKUP(H275,#REF!,45,0)</f>
        <v>#REF!</v>
      </c>
      <c r="BN275" s="22" t="e">
        <f>VLOOKUP(H275,#REF!,46,0)</f>
        <v>#REF!</v>
      </c>
      <c r="BO275" s="22" t="e">
        <f>VLOOKUP(H275,#REF!,47,0)</f>
        <v>#REF!</v>
      </c>
      <c r="BP275" s="22" t="e">
        <f>VLOOKUP(H275,#REF!,48,0)</f>
        <v>#REF!</v>
      </c>
      <c r="BQ275" s="9"/>
      <c r="BR275" s="9"/>
      <c r="BS275" s="9"/>
    </row>
    <row r="276" spans="1:71" ht="14.5" x14ac:dyDescent="0.35">
      <c r="A276" s="16" t="s">
        <v>10556</v>
      </c>
      <c r="B276" s="16" t="s">
        <v>10556</v>
      </c>
      <c r="C276" s="16" t="s">
        <v>10557</v>
      </c>
      <c r="D276" s="7" t="s">
        <v>1921</v>
      </c>
      <c r="E276" s="4" t="s">
        <v>150</v>
      </c>
      <c r="F276" s="4">
        <v>301695</v>
      </c>
      <c r="G276" s="4" t="s">
        <v>10626</v>
      </c>
      <c r="H276" s="53">
        <v>301695</v>
      </c>
      <c r="I276" s="4" t="s">
        <v>10626</v>
      </c>
      <c r="J276" s="7">
        <v>21</v>
      </c>
      <c r="K276" s="4" t="s">
        <v>104</v>
      </c>
      <c r="L276" s="4">
        <v>13</v>
      </c>
      <c r="M276" s="4" t="s">
        <v>840</v>
      </c>
      <c r="N276" s="4">
        <v>2</v>
      </c>
      <c r="O276" s="4" t="s">
        <v>10627</v>
      </c>
      <c r="P276" s="26" t="s">
        <v>9758</v>
      </c>
      <c r="Q276" s="8" t="s">
        <v>10474</v>
      </c>
      <c r="R276" s="9" t="s">
        <v>10474</v>
      </c>
      <c r="S276" s="17"/>
      <c r="T276" s="17" t="s">
        <v>10474</v>
      </c>
      <c r="U276" s="9"/>
      <c r="V276" s="18" t="s">
        <v>10578</v>
      </c>
      <c r="W276" s="18" t="str">
        <f>IFERROR(VLOOKUP(H276,'IT PEI'!$X$2:$X$5647,1,0),"...")</f>
        <v>...</v>
      </c>
      <c r="X276" s="19" t="str">
        <f>_xlfn.XLOOKUP(H276,'IT PEI'!X$2:X$5647,'IT PEI'!E$2:E$5647,"...",2,-1)</f>
        <v>...</v>
      </c>
      <c r="Y276" s="19" t="str">
        <f>_xlfn.XLOOKUP(H276,'IT PEI'!X$2:X$5647,'IT PEI'!G$2:G$5647,"...",2,-1)</f>
        <v>...</v>
      </c>
      <c r="Z276" s="19" t="str">
        <f>_xlfn.XLOOKUP(H276,'IT PEI'!X$2:X$5647,'IT PEI'!F$2:F$5647,"...",2,-1)</f>
        <v>...</v>
      </c>
      <c r="AA276" s="19" t="str">
        <f>_xlfn.XLOOKUP(H276,'IT PEI'!X$2:X$5647,'IT PEI'!H$2:H$5647,"...",2,-1)</f>
        <v>...</v>
      </c>
      <c r="AB276" s="19" t="str">
        <f>_xlfn.XLOOKUP(H276,'IT PEI'!X$2:X$5647,'IT PEI'!O$2:O$5647,"...",2,-1)</f>
        <v>...</v>
      </c>
      <c r="AC276" s="20" t="str">
        <f>_xlfn.XLOOKUP(H276,'IT PEI'!X$2:X$5647,'IT PEI'!P$2:P$5647,"...",2,-1)</f>
        <v>...</v>
      </c>
      <c r="AD276" s="19" t="str">
        <f>_xlfn.XLOOKUP(H276,'IT PEI'!X$2:X$5647,'IT PEI'!Q$2:Q$5647,"...",2,-1)</f>
        <v>...</v>
      </c>
      <c r="AE276" s="19" t="str">
        <f t="shared" si="22"/>
        <v>No</v>
      </c>
      <c r="AF276" s="18">
        <f t="shared" si="24"/>
        <v>0</v>
      </c>
      <c r="AG276" s="18">
        <f t="shared" si="23"/>
        <v>1</v>
      </c>
      <c r="AH276" s="18">
        <f t="shared" si="25"/>
        <v>0</v>
      </c>
      <c r="AI276" s="19" t="s">
        <v>10475</v>
      </c>
      <c r="AJ276" s="13" t="s">
        <v>10488</v>
      </c>
      <c r="AK276" s="19" t="s">
        <v>10489</v>
      </c>
      <c r="AL276" s="19" t="str">
        <f>IFERROR(VLOOKUP(tbl_ues[[#This Row],[Id_UE]],'[1]Directorio v.02'!$H$3:$U$3089,11,FALSE),"")</f>
        <v>Patricia Anccota Velasquez</v>
      </c>
      <c r="AM276" s="19">
        <f>IFERROR(VLOOKUP(tbl_ues[[#This Row],[Id_UE]],'[1]Directorio v.02'!$H$3:$U$3089,12,FALSE),"")</f>
        <v>0</v>
      </c>
      <c r="AN276" s="52">
        <f>IFERROR(VLOOKUP(tbl_ues[[#This Row],[Id_UE]],'[1]Directorio v.02'!$H$3:$U$3089,13,FALSE),"")</f>
        <v>952231342</v>
      </c>
      <c r="AO276" s="19" t="str">
        <f>IFERROR(VLOOKUP(tbl_ues[[#This Row],[Id_UE]],'[1]Directorio v.02'!$H$3:$U$3089,14,FALSE),"")</f>
        <v>ancotapatricia@gmail.com</v>
      </c>
      <c r="AP276" s="21" t="e">
        <f>VLOOKUP(H276,#REF!,7,0)</f>
        <v>#REF!</v>
      </c>
      <c r="AQ276" s="9" t="e">
        <f>VLOOKUP(H276,#REF!,9,0)</f>
        <v>#REF!</v>
      </c>
      <c r="AR276" s="9" t="e">
        <f>VLOOKUP(H276,#REF!,15,0)</f>
        <v>#REF!</v>
      </c>
      <c r="AS276" s="9" t="e">
        <f>VLOOKUP(H276,#REF!,16,0)</f>
        <v>#REF!</v>
      </c>
      <c r="AT276" s="9" t="e">
        <f>VLOOKUP(H276,#REF!,17,0)</f>
        <v>#REF!</v>
      </c>
      <c r="AU276" s="9" t="e">
        <f>VLOOKUP(H276,#REF!,18,0)</f>
        <v>#REF!</v>
      </c>
      <c r="AV276" s="9" t="e">
        <f>VLOOKUP(H276,#REF!,19,0)</f>
        <v>#REF!</v>
      </c>
      <c r="AW276" s="9" t="e">
        <f>VLOOKUP(H276,#REF!,20,0)</f>
        <v>#REF!</v>
      </c>
      <c r="AX276" s="9" t="e">
        <f>VLOOKUP(H276,#REF!,22,0)</f>
        <v>#REF!</v>
      </c>
      <c r="AY276" s="9" t="e">
        <f>VLOOKUP(H276,#REF!,23,0)</f>
        <v>#REF!</v>
      </c>
      <c r="AZ276" s="9" t="e">
        <f>VLOOKUP(H276,#REF!,24,0)</f>
        <v>#REF!</v>
      </c>
      <c r="BA276" s="9" t="e">
        <f>VLOOKUP(H276,#REF!,25,0)</f>
        <v>#REF!</v>
      </c>
      <c r="BB276" s="9" t="e">
        <f>VLOOKUP(H276,#REF!,26,0)</f>
        <v>#REF!</v>
      </c>
      <c r="BC276" s="9" t="e">
        <f>VLOOKUP(H276,#REF!,27,0)</f>
        <v>#REF!</v>
      </c>
      <c r="BD276" s="9" t="e">
        <f>VLOOKUP(H276,#REF!,29,0)</f>
        <v>#REF!</v>
      </c>
      <c r="BE276" s="9" t="e">
        <f>VLOOKUP(H276,#REF!,30,0)</f>
        <v>#REF!</v>
      </c>
      <c r="BF276" s="9" t="e">
        <f>VLOOKUP(H276,#REF!,31,0)</f>
        <v>#REF!</v>
      </c>
      <c r="BG276" s="9" t="e">
        <f>VLOOKUP(H276,#REF!,32,0)</f>
        <v>#REF!</v>
      </c>
      <c r="BH276" s="9" t="e">
        <f>VLOOKUP(H276,#REF!,33,0)</f>
        <v>#REF!</v>
      </c>
      <c r="BI276" s="9" t="e">
        <f>VLOOKUP(H276,#REF!,34,0)</f>
        <v>#REF!</v>
      </c>
      <c r="BJ276" s="9" t="e">
        <f>VLOOKUP(H276,#REF!,36,0)</f>
        <v>#REF!</v>
      </c>
      <c r="BK276" s="9" t="e">
        <f>VLOOKUP(H276,#REF!,37,0)</f>
        <v>#REF!</v>
      </c>
      <c r="BL276" s="22" t="e">
        <f>VLOOKUP(H276,#REF!,44,0)</f>
        <v>#REF!</v>
      </c>
      <c r="BM276" s="22" t="e">
        <f>VLOOKUP(H276,#REF!,45,0)</f>
        <v>#REF!</v>
      </c>
      <c r="BN276" s="22" t="e">
        <f>VLOOKUP(H276,#REF!,46,0)</f>
        <v>#REF!</v>
      </c>
      <c r="BO276" s="22" t="e">
        <f>VLOOKUP(H276,#REF!,47,0)</f>
        <v>#REF!</v>
      </c>
      <c r="BP276" s="22" t="e">
        <f>VLOOKUP(H276,#REF!,48,0)</f>
        <v>#REF!</v>
      </c>
      <c r="BQ276" s="9"/>
      <c r="BR276" s="9"/>
      <c r="BS276" s="9"/>
    </row>
    <row r="277" spans="1:71" ht="14.5" x14ac:dyDescent="0.35">
      <c r="A277" s="16" t="s">
        <v>10581</v>
      </c>
      <c r="B277" s="16" t="s">
        <v>10581</v>
      </c>
      <c r="C277" s="16" t="s">
        <v>10557</v>
      </c>
      <c r="D277" s="7" t="s">
        <v>1921</v>
      </c>
      <c r="E277" s="4" t="s">
        <v>150</v>
      </c>
      <c r="F277" s="4">
        <v>301694</v>
      </c>
      <c r="G277" s="4" t="s">
        <v>839</v>
      </c>
      <c r="H277" s="53">
        <v>301694</v>
      </c>
      <c r="I277" s="4" t="s">
        <v>839</v>
      </c>
      <c r="J277" s="7">
        <v>21</v>
      </c>
      <c r="K277" s="4" t="s">
        <v>104</v>
      </c>
      <c r="L277" s="4">
        <v>13</v>
      </c>
      <c r="M277" s="4" t="s">
        <v>840</v>
      </c>
      <c r="N277" s="4">
        <v>1</v>
      </c>
      <c r="O277" s="4" t="s">
        <v>840</v>
      </c>
      <c r="P277" s="26" t="s">
        <v>10561</v>
      </c>
      <c r="Q277" s="8" t="s">
        <v>10474</v>
      </c>
      <c r="R277" s="9" t="s">
        <v>10474</v>
      </c>
      <c r="S277" s="17"/>
      <c r="T277" s="17" t="s">
        <v>10474</v>
      </c>
      <c r="U277" s="9"/>
      <c r="V277" s="18" t="s">
        <v>10578</v>
      </c>
      <c r="W277" s="18">
        <f>IFERROR(VLOOKUP(H277,'IT PEI'!$X$2:$X$5647,1,0),"...")</f>
        <v>301694</v>
      </c>
      <c r="X277" s="19" t="str">
        <f>_xlfn.XLOOKUP(H277,'IT PEI'!X$2:X$5647,'IT PEI'!E$2:E$5647,"...",2,-1)</f>
        <v>2026-2030</v>
      </c>
      <c r="Y277" s="19" t="str">
        <f>_xlfn.XLOOKUP(H277,'IT PEI'!X$2:X$5647,'IT PEI'!G$2:G$5647,"...",2,-1)</f>
        <v>FORMULADO</v>
      </c>
      <c r="Z277" s="19" t="str">
        <f>_xlfn.XLOOKUP(H277,'IT PEI'!X$2:X$5647,'IT PEI'!F$2:F$5647,"...",2,-1)</f>
        <v>SI</v>
      </c>
      <c r="AA277" s="19" t="str">
        <f>_xlfn.XLOOKUP(H277,'IT PEI'!X$2:X$5647,'IT PEI'!H$2:H$5647,"...",2,-1)</f>
        <v>EMITIDO</v>
      </c>
      <c r="AB277" s="19" t="str">
        <f>_xlfn.XLOOKUP(H277,'IT PEI'!X$2:X$5647,'IT PEI'!O$2:O$5647,"...",2,-1)</f>
        <v>2025-0002932</v>
      </c>
      <c r="AC277" s="20">
        <f>_xlfn.XLOOKUP(H277,'IT PEI'!X$2:X$5647,'IT PEI'!P$2:P$5647,"...",2,-1)</f>
        <v>45918</v>
      </c>
      <c r="AD277" s="19" t="str">
        <f>_xlfn.XLOOKUP(H277,'IT PEI'!X$2:X$5647,'IT PEI'!Q$2:Q$5647,"...",2,-1)</f>
        <v>000349-2025-CEPLAN-DNCPPEI</v>
      </c>
      <c r="AE277" s="19" t="str">
        <f t="shared" si="22"/>
        <v>SI</v>
      </c>
      <c r="AF277" s="18">
        <f t="shared" si="24"/>
        <v>1</v>
      </c>
      <c r="AG277" s="18">
        <f t="shared" si="23"/>
        <v>0</v>
      </c>
      <c r="AH277" s="18">
        <f t="shared" si="25"/>
        <v>0</v>
      </c>
      <c r="AI277" s="19" t="s">
        <v>10475</v>
      </c>
      <c r="AJ277" s="13" t="s">
        <v>10488</v>
      </c>
      <c r="AK277" s="19" t="s">
        <v>10489</v>
      </c>
      <c r="AL277" s="19" t="str">
        <f>IFERROR(VLOOKUP(tbl_ues[[#This Row],[Id_UE]],'[1]Directorio v.02'!$H$3:$U$3089,11,FALSE),"")</f>
        <v>SAUL JUAN CCAMAPAZA BACA</v>
      </c>
      <c r="AM277" s="19" t="str">
        <f>IFERROR(VLOOKUP(tbl_ues[[#This Row],[Id_UE]],'[1]Directorio v.02'!$H$3:$U$3089,12,FALSE),"")</f>
        <v>Gerente Planeamiento y Presupuesto</v>
      </c>
      <c r="AN277" s="52">
        <f>IFERROR(VLOOKUP(tbl_ues[[#This Row],[Id_UE]],'[1]Directorio v.02'!$H$3:$U$3089,13,FALSE),"")</f>
        <v>938808290</v>
      </c>
      <c r="AO277" s="19" t="str">
        <f>IFERROR(VLOOKUP(tbl_ues[[#This Row],[Id_UE]],'[1]Directorio v.02'!$H$3:$U$3089,14,FALSE),"")</f>
        <v>saulj205@hotmail.com</v>
      </c>
      <c r="AP277" s="21" t="e">
        <f>VLOOKUP(H277,#REF!,7,0)</f>
        <v>#REF!</v>
      </c>
      <c r="AQ277" s="9" t="e">
        <f>VLOOKUP(H277,#REF!,9,0)</f>
        <v>#REF!</v>
      </c>
      <c r="AR277" s="9" t="e">
        <f>VLOOKUP(H277,#REF!,15,0)</f>
        <v>#REF!</v>
      </c>
      <c r="AS277" s="9" t="e">
        <f>VLOOKUP(H277,#REF!,16,0)</f>
        <v>#REF!</v>
      </c>
      <c r="AT277" s="9" t="e">
        <f>VLOOKUP(H277,#REF!,17,0)</f>
        <v>#REF!</v>
      </c>
      <c r="AU277" s="9" t="e">
        <f>VLOOKUP(H277,#REF!,18,0)</f>
        <v>#REF!</v>
      </c>
      <c r="AV277" s="9" t="e">
        <f>VLOOKUP(H277,#REF!,19,0)</f>
        <v>#REF!</v>
      </c>
      <c r="AW277" s="9" t="e">
        <f>VLOOKUP(H277,#REF!,20,0)</f>
        <v>#REF!</v>
      </c>
      <c r="AX277" s="9" t="e">
        <f>VLOOKUP(H277,#REF!,22,0)</f>
        <v>#REF!</v>
      </c>
      <c r="AY277" s="9" t="e">
        <f>VLOOKUP(H277,#REF!,23,0)</f>
        <v>#REF!</v>
      </c>
      <c r="AZ277" s="9" t="e">
        <f>VLOOKUP(H277,#REF!,24,0)</f>
        <v>#REF!</v>
      </c>
      <c r="BA277" s="9" t="e">
        <f>VLOOKUP(H277,#REF!,25,0)</f>
        <v>#REF!</v>
      </c>
      <c r="BB277" s="9" t="e">
        <f>VLOOKUP(H277,#REF!,26,0)</f>
        <v>#REF!</v>
      </c>
      <c r="BC277" s="9" t="e">
        <f>VLOOKUP(H277,#REF!,27,0)</f>
        <v>#REF!</v>
      </c>
      <c r="BD277" s="9" t="e">
        <f>VLOOKUP(H277,#REF!,29,0)</f>
        <v>#REF!</v>
      </c>
      <c r="BE277" s="9" t="e">
        <f>VLOOKUP(H277,#REF!,30,0)</f>
        <v>#REF!</v>
      </c>
      <c r="BF277" s="9" t="e">
        <f>VLOOKUP(H277,#REF!,31,0)</f>
        <v>#REF!</v>
      </c>
      <c r="BG277" s="9" t="e">
        <f>VLOOKUP(H277,#REF!,32,0)</f>
        <v>#REF!</v>
      </c>
      <c r="BH277" s="9" t="e">
        <f>VLOOKUP(H277,#REF!,33,0)</f>
        <v>#REF!</v>
      </c>
      <c r="BI277" s="9" t="e">
        <f>VLOOKUP(H277,#REF!,34,0)</f>
        <v>#REF!</v>
      </c>
      <c r="BJ277" s="9" t="e">
        <f>VLOOKUP(H277,#REF!,36,0)</f>
        <v>#REF!</v>
      </c>
      <c r="BK277" s="9" t="e">
        <f>VLOOKUP(H277,#REF!,37,0)</f>
        <v>#REF!</v>
      </c>
      <c r="BL277" s="22" t="e">
        <f>VLOOKUP(H277,#REF!,44,0)</f>
        <v>#REF!</v>
      </c>
      <c r="BM277" s="22" t="e">
        <f>VLOOKUP(H277,#REF!,45,0)</f>
        <v>#REF!</v>
      </c>
      <c r="BN277" s="22" t="e">
        <f>VLOOKUP(H277,#REF!,46,0)</f>
        <v>#REF!</v>
      </c>
      <c r="BO277" s="22" t="e">
        <f>VLOOKUP(H277,#REF!,47,0)</f>
        <v>#REF!</v>
      </c>
      <c r="BP277" s="22" t="e">
        <f>VLOOKUP(H277,#REF!,48,0)</f>
        <v>#REF!</v>
      </c>
      <c r="BQ277" s="9"/>
      <c r="BR277" s="9"/>
      <c r="BS277" s="9"/>
    </row>
    <row r="278" spans="1:71" ht="14.5" x14ac:dyDescent="0.35">
      <c r="A278" s="16" t="s">
        <v>10556</v>
      </c>
      <c r="B278" s="16" t="s">
        <v>10556</v>
      </c>
      <c r="C278" s="16" t="s">
        <v>10557</v>
      </c>
      <c r="D278" s="7" t="s">
        <v>1921</v>
      </c>
      <c r="E278" s="4" t="s">
        <v>150</v>
      </c>
      <c r="F278" s="4">
        <v>301693</v>
      </c>
      <c r="G278" s="4" t="s">
        <v>9260</v>
      </c>
      <c r="H278" s="53">
        <v>301693</v>
      </c>
      <c r="I278" s="4" t="s">
        <v>9260</v>
      </c>
      <c r="J278" s="7">
        <v>21</v>
      </c>
      <c r="K278" s="4" t="s">
        <v>104</v>
      </c>
      <c r="L278" s="4">
        <v>12</v>
      </c>
      <c r="M278" s="4" t="s">
        <v>812</v>
      </c>
      <c r="N278" s="4">
        <v>9</v>
      </c>
      <c r="O278" s="4" t="s">
        <v>9261</v>
      </c>
      <c r="P278" s="26" t="s">
        <v>9874</v>
      </c>
      <c r="Q278" s="8" t="s">
        <v>10474</v>
      </c>
      <c r="R278" s="9" t="s">
        <v>10474</v>
      </c>
      <c r="S278" s="17"/>
      <c r="T278" s="17" t="s">
        <v>10474</v>
      </c>
      <c r="U278" s="9"/>
      <c r="V278" s="18"/>
      <c r="W278" s="18">
        <f>IFERROR(VLOOKUP(H278,'IT PEI'!$X$2:$X$5647,1,0),"...")</f>
        <v>301693</v>
      </c>
      <c r="X278" s="19" t="str">
        <f>_xlfn.XLOOKUP(H278,'IT PEI'!X$2:X$5647,'IT PEI'!E$2:E$5647,"...",2,-1)</f>
        <v>2026-2030</v>
      </c>
      <c r="Y278" s="19" t="str">
        <f>_xlfn.XLOOKUP(H278,'IT PEI'!X$2:X$5647,'IT PEI'!G$2:G$5647,"...",2,-1)</f>
        <v>FORMULADO</v>
      </c>
      <c r="Z278" s="19" t="str">
        <f>_xlfn.XLOOKUP(H278,'IT PEI'!X$2:X$5647,'IT PEI'!F$2:F$5647,"...",2,-1)</f>
        <v>SI</v>
      </c>
      <c r="AA278" s="19" t="str">
        <f>_xlfn.XLOOKUP(H278,'IT PEI'!X$2:X$5647,'IT PEI'!H$2:H$5647,"...",2,-1)</f>
        <v>EMITIDO</v>
      </c>
      <c r="AB278" s="19" t="str">
        <f>_xlfn.XLOOKUP(H278,'IT PEI'!X$2:X$5647,'IT PEI'!O$2:O$5647,"...",2,-1)</f>
        <v>2026-0000713</v>
      </c>
      <c r="AC278" s="20">
        <f>_xlfn.XLOOKUP(H278,'IT PEI'!X$2:X$5647,'IT PEI'!P$2:P$5647,"...",2,-1)</f>
        <v>46071</v>
      </c>
      <c r="AD278" s="19" t="str">
        <f>_xlfn.XLOOKUP(H278,'IT PEI'!X$2:X$5647,'IT PEI'!Q$2:Q$5647,"...",2,-1)</f>
        <v>000113-2026-CEPLAN-DNCPPEI</v>
      </c>
      <c r="AE278" s="19" t="str">
        <f t="shared" si="22"/>
        <v>SI</v>
      </c>
      <c r="AF278" s="18">
        <f t="shared" si="24"/>
        <v>1</v>
      </c>
      <c r="AG278" s="18">
        <f t="shared" si="23"/>
        <v>0</v>
      </c>
      <c r="AH278" s="18">
        <f t="shared" si="25"/>
        <v>0</v>
      </c>
      <c r="AI278" s="19" t="s">
        <v>10475</v>
      </c>
      <c r="AJ278" s="13" t="s">
        <v>10488</v>
      </c>
      <c r="AK278" s="19" t="s">
        <v>10489</v>
      </c>
      <c r="AL278" s="19" t="str">
        <f>IFERROR(VLOOKUP(tbl_ues[[#This Row],[Id_UE]],'[1]Directorio v.02'!$H$3:$U$3089,11,FALSE),"")</f>
        <v>Royer Jesus Rosas Colca</v>
      </c>
      <c r="AM278" s="19">
        <f>IFERROR(VLOOKUP(tbl_ues[[#This Row],[Id_UE]],'[1]Directorio v.02'!$H$3:$U$3089,12,FALSE),"")</f>
        <v>0</v>
      </c>
      <c r="AN278" s="52">
        <f>IFERROR(VLOOKUP(tbl_ues[[#This Row],[Id_UE]],'[1]Directorio v.02'!$H$3:$U$3089,13,FALSE),"")</f>
        <v>942172200</v>
      </c>
      <c r="AO278" s="19" t="str">
        <f>IFERROR(VLOOKUP(tbl_ues[[#This Row],[Id_UE]],'[1]Directorio v.02'!$H$3:$U$3089,14,FALSE),"")</f>
        <v>rrosas4761@hotmail.com</v>
      </c>
      <c r="AP278" s="21" t="e">
        <f>VLOOKUP(H278,#REF!,7,0)</f>
        <v>#REF!</v>
      </c>
      <c r="AQ278" s="9" t="e">
        <f>VLOOKUP(H278,#REF!,9,0)</f>
        <v>#REF!</v>
      </c>
      <c r="AR278" s="9" t="e">
        <f>VLOOKUP(H278,#REF!,15,0)</f>
        <v>#REF!</v>
      </c>
      <c r="AS278" s="9" t="e">
        <f>VLOOKUP(H278,#REF!,16,0)</f>
        <v>#REF!</v>
      </c>
      <c r="AT278" s="9" t="e">
        <f>VLOOKUP(H278,#REF!,17,0)</f>
        <v>#REF!</v>
      </c>
      <c r="AU278" s="9" t="e">
        <f>VLOOKUP(H278,#REF!,18,0)</f>
        <v>#REF!</v>
      </c>
      <c r="AV278" s="9" t="e">
        <f>VLOOKUP(H278,#REF!,19,0)</f>
        <v>#REF!</v>
      </c>
      <c r="AW278" s="9" t="e">
        <f>VLOOKUP(H278,#REF!,20,0)</f>
        <v>#REF!</v>
      </c>
      <c r="AX278" s="9" t="e">
        <f>VLOOKUP(H278,#REF!,22,0)</f>
        <v>#REF!</v>
      </c>
      <c r="AY278" s="9" t="e">
        <f>VLOOKUP(H278,#REF!,23,0)</f>
        <v>#REF!</v>
      </c>
      <c r="AZ278" s="9" t="e">
        <f>VLOOKUP(H278,#REF!,24,0)</f>
        <v>#REF!</v>
      </c>
      <c r="BA278" s="9" t="e">
        <f>VLOOKUP(H278,#REF!,25,0)</f>
        <v>#REF!</v>
      </c>
      <c r="BB278" s="9" t="e">
        <f>VLOOKUP(H278,#REF!,26,0)</f>
        <v>#REF!</v>
      </c>
      <c r="BC278" s="9" t="e">
        <f>VLOOKUP(H278,#REF!,27,0)</f>
        <v>#REF!</v>
      </c>
      <c r="BD278" s="9" t="e">
        <f>VLOOKUP(H278,#REF!,29,0)</f>
        <v>#REF!</v>
      </c>
      <c r="BE278" s="9" t="e">
        <f>VLOOKUP(H278,#REF!,30,0)</f>
        <v>#REF!</v>
      </c>
      <c r="BF278" s="9" t="e">
        <f>VLOOKUP(H278,#REF!,31,0)</f>
        <v>#REF!</v>
      </c>
      <c r="BG278" s="9" t="e">
        <f>VLOOKUP(H278,#REF!,32,0)</f>
        <v>#REF!</v>
      </c>
      <c r="BH278" s="9" t="e">
        <f>VLOOKUP(H278,#REF!,33,0)</f>
        <v>#REF!</v>
      </c>
      <c r="BI278" s="9" t="e">
        <f>VLOOKUP(H278,#REF!,34,0)</f>
        <v>#REF!</v>
      </c>
      <c r="BJ278" s="9" t="e">
        <f>VLOOKUP(H278,#REF!,36,0)</f>
        <v>#REF!</v>
      </c>
      <c r="BK278" s="9" t="e">
        <f>VLOOKUP(H278,#REF!,37,0)</f>
        <v>#REF!</v>
      </c>
      <c r="BL278" s="22" t="e">
        <f>VLOOKUP(H278,#REF!,44,0)</f>
        <v>#REF!</v>
      </c>
      <c r="BM278" s="22" t="e">
        <f>VLOOKUP(H278,#REF!,45,0)</f>
        <v>#REF!</v>
      </c>
      <c r="BN278" s="22" t="e">
        <f>VLOOKUP(H278,#REF!,46,0)</f>
        <v>#REF!</v>
      </c>
      <c r="BO278" s="22" t="e">
        <f>VLOOKUP(H278,#REF!,47,0)</f>
        <v>#REF!</v>
      </c>
      <c r="BP278" s="22" t="e">
        <f>VLOOKUP(H278,#REF!,48,0)</f>
        <v>#REF!</v>
      </c>
      <c r="BQ278" s="9"/>
      <c r="BR278" s="9"/>
      <c r="BS278" s="9"/>
    </row>
    <row r="279" spans="1:71" ht="14.5" x14ac:dyDescent="0.35">
      <c r="A279" s="16" t="s">
        <v>10556</v>
      </c>
      <c r="B279" s="16" t="s">
        <v>10556</v>
      </c>
      <c r="C279" s="16" t="s">
        <v>10557</v>
      </c>
      <c r="D279" s="7" t="s">
        <v>1921</v>
      </c>
      <c r="E279" s="4" t="s">
        <v>150</v>
      </c>
      <c r="F279" s="4">
        <v>301692</v>
      </c>
      <c r="G279" s="4" t="s">
        <v>10628</v>
      </c>
      <c r="H279" s="53">
        <v>301692</v>
      </c>
      <c r="I279" s="4" t="s">
        <v>10628</v>
      </c>
      <c r="J279" s="7">
        <v>21</v>
      </c>
      <c r="K279" s="4" t="s">
        <v>104</v>
      </c>
      <c r="L279" s="4">
        <v>12</v>
      </c>
      <c r="M279" s="4" t="s">
        <v>812</v>
      </c>
      <c r="N279" s="4">
        <v>8</v>
      </c>
      <c r="O279" s="4" t="s">
        <v>10629</v>
      </c>
      <c r="P279" s="26" t="s">
        <v>9757</v>
      </c>
      <c r="Q279" s="8" t="s">
        <v>10474</v>
      </c>
      <c r="R279" s="9" t="s">
        <v>10474</v>
      </c>
      <c r="S279" s="17"/>
      <c r="T279" s="17" t="s">
        <v>10474</v>
      </c>
      <c r="U279" s="9"/>
      <c r="V279" s="18" t="s">
        <v>10578</v>
      </c>
      <c r="W279" s="18" t="str">
        <f>IFERROR(VLOOKUP(H279,'IT PEI'!$X$2:$X$5647,1,0),"...")</f>
        <v>...</v>
      </c>
      <c r="X279" s="19" t="str">
        <f>_xlfn.XLOOKUP(H279,'IT PEI'!X$2:X$5647,'IT PEI'!E$2:E$5647,"...",2,-1)</f>
        <v>...</v>
      </c>
      <c r="Y279" s="19" t="str">
        <f>_xlfn.XLOOKUP(H279,'IT PEI'!X$2:X$5647,'IT PEI'!G$2:G$5647,"...",2,-1)</f>
        <v>...</v>
      </c>
      <c r="Z279" s="19" t="str">
        <f>_xlfn.XLOOKUP(H279,'IT PEI'!X$2:X$5647,'IT PEI'!F$2:F$5647,"...",2,-1)</f>
        <v>...</v>
      </c>
      <c r="AA279" s="19" t="str">
        <f>_xlfn.XLOOKUP(H279,'IT PEI'!X$2:X$5647,'IT PEI'!H$2:H$5647,"...",2,-1)</f>
        <v>...</v>
      </c>
      <c r="AB279" s="19" t="str">
        <f>_xlfn.XLOOKUP(H279,'IT PEI'!X$2:X$5647,'IT PEI'!O$2:O$5647,"...",2,-1)</f>
        <v>...</v>
      </c>
      <c r="AC279" s="20" t="str">
        <f>_xlfn.XLOOKUP(H279,'IT PEI'!X$2:X$5647,'IT PEI'!P$2:P$5647,"...",2,-1)</f>
        <v>...</v>
      </c>
      <c r="AD279" s="19" t="str">
        <f>_xlfn.XLOOKUP(H279,'IT PEI'!X$2:X$5647,'IT PEI'!Q$2:Q$5647,"...",2,-1)</f>
        <v>...</v>
      </c>
      <c r="AE279" s="19" t="str">
        <f t="shared" si="22"/>
        <v>No</v>
      </c>
      <c r="AF279" s="18">
        <f t="shared" si="24"/>
        <v>0</v>
      </c>
      <c r="AG279" s="18">
        <f t="shared" si="23"/>
        <v>1</v>
      </c>
      <c r="AH279" s="18">
        <f t="shared" si="25"/>
        <v>0</v>
      </c>
      <c r="AI279" s="19" t="s">
        <v>10475</v>
      </c>
      <c r="AJ279" s="13" t="s">
        <v>10488</v>
      </c>
      <c r="AK279" s="19" t="s">
        <v>10489</v>
      </c>
      <c r="AL279" s="19" t="str">
        <f>IFERROR(VLOOKUP(tbl_ues[[#This Row],[Id_UE]],'[1]Directorio v.02'!$H$3:$U$3089,11,FALSE),"")</f>
        <v>Wilson Amanqui Mendoza</v>
      </c>
      <c r="AM279" s="19">
        <f>IFERROR(VLOOKUP(tbl_ues[[#This Row],[Id_UE]],'[1]Directorio v.02'!$H$3:$U$3089,12,FALSE),"")</f>
        <v>0</v>
      </c>
      <c r="AN279" s="52">
        <f>IFERROR(VLOOKUP(tbl_ues[[#This Row],[Id_UE]],'[1]Directorio v.02'!$H$3:$U$3089,13,FALSE),"")</f>
        <v>931037484</v>
      </c>
      <c r="AO279" s="19" t="str">
        <f>IFERROR(VLOOKUP(tbl_ues[[#This Row],[Id_UE]],'[1]Directorio v.02'!$H$3:$U$3089,14,FALSE),"")</f>
        <v>wam_cpcc@hotmail.com</v>
      </c>
      <c r="AP279" s="21" t="e">
        <f>VLOOKUP(H279,#REF!,7,0)</f>
        <v>#REF!</v>
      </c>
      <c r="AQ279" s="9" t="e">
        <f>VLOOKUP(H279,#REF!,9,0)</f>
        <v>#REF!</v>
      </c>
      <c r="AR279" s="9" t="e">
        <f>VLOOKUP(H279,#REF!,15,0)</f>
        <v>#REF!</v>
      </c>
      <c r="AS279" s="9" t="e">
        <f>VLOOKUP(H279,#REF!,16,0)</f>
        <v>#REF!</v>
      </c>
      <c r="AT279" s="9" t="e">
        <f>VLOOKUP(H279,#REF!,17,0)</f>
        <v>#REF!</v>
      </c>
      <c r="AU279" s="9" t="e">
        <f>VLOOKUP(H279,#REF!,18,0)</f>
        <v>#REF!</v>
      </c>
      <c r="AV279" s="9" t="e">
        <f>VLOOKUP(H279,#REF!,19,0)</f>
        <v>#REF!</v>
      </c>
      <c r="AW279" s="9" t="e">
        <f>VLOOKUP(H279,#REF!,20,0)</f>
        <v>#REF!</v>
      </c>
      <c r="AX279" s="9" t="e">
        <f>VLOOKUP(H279,#REF!,22,0)</f>
        <v>#REF!</v>
      </c>
      <c r="AY279" s="9" t="e">
        <f>VLOOKUP(H279,#REF!,23,0)</f>
        <v>#REF!</v>
      </c>
      <c r="AZ279" s="9" t="e">
        <f>VLOOKUP(H279,#REF!,24,0)</f>
        <v>#REF!</v>
      </c>
      <c r="BA279" s="9" t="e">
        <f>VLOOKUP(H279,#REF!,25,0)</f>
        <v>#REF!</v>
      </c>
      <c r="BB279" s="9" t="e">
        <f>VLOOKUP(H279,#REF!,26,0)</f>
        <v>#REF!</v>
      </c>
      <c r="BC279" s="9" t="e">
        <f>VLOOKUP(H279,#REF!,27,0)</f>
        <v>#REF!</v>
      </c>
      <c r="BD279" s="9" t="e">
        <f>VLOOKUP(H279,#REF!,29,0)</f>
        <v>#REF!</v>
      </c>
      <c r="BE279" s="9" t="e">
        <f>VLOOKUP(H279,#REF!,30,0)</f>
        <v>#REF!</v>
      </c>
      <c r="BF279" s="9" t="e">
        <f>VLOOKUP(H279,#REF!,31,0)</f>
        <v>#REF!</v>
      </c>
      <c r="BG279" s="9" t="e">
        <f>VLOOKUP(H279,#REF!,32,0)</f>
        <v>#REF!</v>
      </c>
      <c r="BH279" s="9" t="e">
        <f>VLOOKUP(H279,#REF!,33,0)</f>
        <v>#REF!</v>
      </c>
      <c r="BI279" s="9" t="e">
        <f>VLOOKUP(H279,#REF!,34,0)</f>
        <v>#REF!</v>
      </c>
      <c r="BJ279" s="9" t="e">
        <f>VLOOKUP(H279,#REF!,36,0)</f>
        <v>#REF!</v>
      </c>
      <c r="BK279" s="9" t="e">
        <f>VLOOKUP(H279,#REF!,37,0)</f>
        <v>#REF!</v>
      </c>
      <c r="BL279" s="22" t="e">
        <f>VLOOKUP(H279,#REF!,44,0)</f>
        <v>#REF!</v>
      </c>
      <c r="BM279" s="22" t="e">
        <f>VLOOKUP(H279,#REF!,45,0)</f>
        <v>#REF!</v>
      </c>
      <c r="BN279" s="22" t="e">
        <f>VLOOKUP(H279,#REF!,46,0)</f>
        <v>#REF!</v>
      </c>
      <c r="BO279" s="22" t="e">
        <f>VLOOKUP(H279,#REF!,47,0)</f>
        <v>#REF!</v>
      </c>
      <c r="BP279" s="22" t="e">
        <f>VLOOKUP(H279,#REF!,48,0)</f>
        <v>#REF!</v>
      </c>
      <c r="BQ279" s="9"/>
      <c r="BR279" s="9"/>
      <c r="BS279" s="9"/>
    </row>
    <row r="280" spans="1:71" ht="14.5" x14ac:dyDescent="0.35">
      <c r="A280" s="16" t="s">
        <v>10556</v>
      </c>
      <c r="B280" s="16" t="s">
        <v>10556</v>
      </c>
      <c r="C280" s="16" t="s">
        <v>10557</v>
      </c>
      <c r="D280" s="7" t="s">
        <v>1921</v>
      </c>
      <c r="E280" s="4" t="s">
        <v>150</v>
      </c>
      <c r="F280" s="4">
        <v>301691</v>
      </c>
      <c r="G280" s="4" t="s">
        <v>7955</v>
      </c>
      <c r="H280" s="53">
        <v>301691</v>
      </c>
      <c r="I280" s="4" t="s">
        <v>7955</v>
      </c>
      <c r="J280" s="7">
        <v>21</v>
      </c>
      <c r="K280" s="4" t="s">
        <v>104</v>
      </c>
      <c r="L280" s="4">
        <v>12</v>
      </c>
      <c r="M280" s="4" t="s">
        <v>812</v>
      </c>
      <c r="N280" s="4">
        <v>7</v>
      </c>
      <c r="O280" s="4" t="s">
        <v>7956</v>
      </c>
      <c r="P280" s="26" t="s">
        <v>9757</v>
      </c>
      <c r="Q280" s="8" t="s">
        <v>10474</v>
      </c>
      <c r="R280" s="9" t="s">
        <v>10474</v>
      </c>
      <c r="S280" s="17"/>
      <c r="T280" s="17" t="s">
        <v>10474</v>
      </c>
      <c r="U280" s="9"/>
      <c r="V280" s="18" t="s">
        <v>10578</v>
      </c>
      <c r="W280" s="18">
        <f>IFERROR(VLOOKUP(H280,'IT PEI'!$X$2:$X$5647,1,0),"...")</f>
        <v>301691</v>
      </c>
      <c r="X280" s="19" t="str">
        <f>_xlfn.XLOOKUP(H280,'IT PEI'!X$2:X$5647,'IT PEI'!E$2:E$5647,"...",2,-1)</f>
        <v>2026-2030</v>
      </c>
      <c r="Y280" s="19" t="str">
        <f>_xlfn.XLOOKUP(H280,'IT PEI'!X$2:X$5647,'IT PEI'!G$2:G$5647,"...",2,-1)</f>
        <v>FORMULADO</v>
      </c>
      <c r="Z280" s="19" t="str">
        <f>_xlfn.XLOOKUP(H280,'IT PEI'!X$2:X$5647,'IT PEI'!F$2:F$5647,"...",2,-1)</f>
        <v>SI</v>
      </c>
      <c r="AA280" s="19" t="str">
        <f>_xlfn.XLOOKUP(H280,'IT PEI'!X$2:X$5647,'IT PEI'!H$2:H$5647,"...",2,-1)</f>
        <v>EMITIDO</v>
      </c>
      <c r="AB280" s="19" t="str">
        <f>_xlfn.XLOOKUP(H280,'IT PEI'!X$2:X$5647,'IT PEI'!O$2:O$5647,"...",2,-1)</f>
        <v>2025-0004852</v>
      </c>
      <c r="AC280" s="20">
        <f>_xlfn.XLOOKUP(H280,'IT PEI'!X$2:X$5647,'IT PEI'!P$2:P$5647,"...",2,-1)</f>
        <v>45987</v>
      </c>
      <c r="AD280" s="19" t="str">
        <f>_xlfn.XLOOKUP(H280,'IT PEI'!X$2:X$5647,'IT PEI'!Q$2:Q$5647,"...",2,-1)</f>
        <v>000538-2025-CEPLAN-DNCPPEI</v>
      </c>
      <c r="AE280" s="19" t="str">
        <f t="shared" si="22"/>
        <v>SI</v>
      </c>
      <c r="AF280" s="18">
        <f t="shared" si="24"/>
        <v>1</v>
      </c>
      <c r="AG280" s="18">
        <f t="shared" si="23"/>
        <v>0</v>
      </c>
      <c r="AH280" s="18">
        <f t="shared" si="25"/>
        <v>0</v>
      </c>
      <c r="AI280" s="19" t="s">
        <v>10475</v>
      </c>
      <c r="AJ280" s="13" t="s">
        <v>10488</v>
      </c>
      <c r="AK280" s="19" t="s">
        <v>10489</v>
      </c>
      <c r="AL280" s="19" t="str">
        <f>IFERROR(VLOOKUP(tbl_ues[[#This Row],[Id_UE]],'[1]Directorio v.02'!$H$3:$U$3089,11,FALSE),"")</f>
        <v>Patricia Anccota Velasquez</v>
      </c>
      <c r="AM280" s="19" t="str">
        <f>IFERROR(VLOOKUP(tbl_ues[[#This Row],[Id_UE]],'[1]Directorio v.02'!$H$3:$U$3089,12,FALSE),"")</f>
        <v>Responsable de la Oficina de Planificación y Presupuesto</v>
      </c>
      <c r="AN280" s="52" t="str">
        <f>IFERROR(VLOOKUP(tbl_ues[[#This Row],[Id_UE]],'[1]Directorio v.02'!$H$3:$U$3089,13,FALSE),"")</f>
        <v xml:space="preserve"> 982248171 - 952231342</v>
      </c>
      <c r="AO280" s="19" t="str">
        <f>IFERROR(VLOOKUP(tbl_ues[[#This Row],[Id_UE]],'[1]Directorio v.02'!$H$3:$U$3089,14,FALSE),"")</f>
        <v>ancotapatricia23@gmail.com</v>
      </c>
      <c r="AP280" s="21" t="e">
        <f>VLOOKUP(H280,#REF!,7,0)</f>
        <v>#REF!</v>
      </c>
      <c r="AQ280" s="9" t="e">
        <f>VLOOKUP(H280,#REF!,9,0)</f>
        <v>#REF!</v>
      </c>
      <c r="AR280" s="9" t="e">
        <f>VLOOKUP(H280,#REF!,15,0)</f>
        <v>#REF!</v>
      </c>
      <c r="AS280" s="9" t="e">
        <f>VLOOKUP(H280,#REF!,16,0)</f>
        <v>#REF!</v>
      </c>
      <c r="AT280" s="9" t="e">
        <f>VLOOKUP(H280,#REF!,17,0)</f>
        <v>#REF!</v>
      </c>
      <c r="AU280" s="9" t="e">
        <f>VLOOKUP(H280,#REF!,18,0)</f>
        <v>#REF!</v>
      </c>
      <c r="AV280" s="9" t="e">
        <f>VLOOKUP(H280,#REF!,19,0)</f>
        <v>#REF!</v>
      </c>
      <c r="AW280" s="9" t="e">
        <f>VLOOKUP(H280,#REF!,20,0)</f>
        <v>#REF!</v>
      </c>
      <c r="AX280" s="9" t="e">
        <f>VLOOKUP(H280,#REF!,22,0)</f>
        <v>#REF!</v>
      </c>
      <c r="AY280" s="9" t="e">
        <f>VLOOKUP(H280,#REF!,23,0)</f>
        <v>#REF!</v>
      </c>
      <c r="AZ280" s="9" t="e">
        <f>VLOOKUP(H280,#REF!,24,0)</f>
        <v>#REF!</v>
      </c>
      <c r="BA280" s="9" t="e">
        <f>VLOOKUP(H280,#REF!,25,0)</f>
        <v>#REF!</v>
      </c>
      <c r="BB280" s="9" t="e">
        <f>VLOOKUP(H280,#REF!,26,0)</f>
        <v>#REF!</v>
      </c>
      <c r="BC280" s="9" t="e">
        <f>VLOOKUP(H280,#REF!,27,0)</f>
        <v>#REF!</v>
      </c>
      <c r="BD280" s="9" t="e">
        <f>VLOOKUP(H280,#REF!,29,0)</f>
        <v>#REF!</v>
      </c>
      <c r="BE280" s="9" t="e">
        <f>VLOOKUP(H280,#REF!,30,0)</f>
        <v>#REF!</v>
      </c>
      <c r="BF280" s="9" t="e">
        <f>VLOOKUP(H280,#REF!,31,0)</f>
        <v>#REF!</v>
      </c>
      <c r="BG280" s="9" t="e">
        <f>VLOOKUP(H280,#REF!,32,0)</f>
        <v>#REF!</v>
      </c>
      <c r="BH280" s="9" t="e">
        <f>VLOOKUP(H280,#REF!,33,0)</f>
        <v>#REF!</v>
      </c>
      <c r="BI280" s="9" t="e">
        <f>VLOOKUP(H280,#REF!,34,0)</f>
        <v>#REF!</v>
      </c>
      <c r="BJ280" s="9" t="e">
        <f>VLOOKUP(H280,#REF!,36,0)</f>
        <v>#REF!</v>
      </c>
      <c r="BK280" s="9" t="e">
        <f>VLOOKUP(H280,#REF!,37,0)</f>
        <v>#REF!</v>
      </c>
      <c r="BL280" s="22" t="e">
        <f>VLOOKUP(H280,#REF!,44,0)</f>
        <v>#REF!</v>
      </c>
      <c r="BM280" s="22" t="e">
        <f>VLOOKUP(H280,#REF!,45,0)</f>
        <v>#REF!</v>
      </c>
      <c r="BN280" s="22" t="e">
        <f>VLOOKUP(H280,#REF!,46,0)</f>
        <v>#REF!</v>
      </c>
      <c r="BO280" s="22" t="e">
        <f>VLOOKUP(H280,#REF!,47,0)</f>
        <v>#REF!</v>
      </c>
      <c r="BP280" s="22" t="e">
        <f>VLOOKUP(H280,#REF!,48,0)</f>
        <v>#REF!</v>
      </c>
      <c r="BQ280" s="9"/>
      <c r="BR280" s="9"/>
      <c r="BS280" s="9"/>
    </row>
    <row r="281" spans="1:71" ht="14.5" x14ac:dyDescent="0.35">
      <c r="A281" s="16" t="s">
        <v>10556</v>
      </c>
      <c r="B281" s="16" t="s">
        <v>10556</v>
      </c>
      <c r="C281" s="16" t="s">
        <v>10557</v>
      </c>
      <c r="D281" s="7" t="s">
        <v>1921</v>
      </c>
      <c r="E281" s="4" t="s">
        <v>150</v>
      </c>
      <c r="F281" s="4">
        <v>301690</v>
      </c>
      <c r="G281" s="4" t="s">
        <v>7383</v>
      </c>
      <c r="H281" s="53">
        <v>301690</v>
      </c>
      <c r="I281" s="4" t="s">
        <v>7383</v>
      </c>
      <c r="J281" s="7">
        <v>21</v>
      </c>
      <c r="K281" s="4" t="s">
        <v>104</v>
      </c>
      <c r="L281" s="4">
        <v>12</v>
      </c>
      <c r="M281" s="4" t="s">
        <v>812</v>
      </c>
      <c r="N281" s="4">
        <v>6</v>
      </c>
      <c r="O281" s="4" t="s">
        <v>7384</v>
      </c>
      <c r="P281" s="26" t="s">
        <v>9874</v>
      </c>
      <c r="Q281" s="8" t="s">
        <v>10474</v>
      </c>
      <c r="R281" s="9" t="s">
        <v>10474</v>
      </c>
      <c r="S281" s="17"/>
      <c r="T281" s="17" t="s">
        <v>10474</v>
      </c>
      <c r="U281" s="9"/>
      <c r="V281" s="18"/>
      <c r="W281" s="18">
        <f>IFERROR(VLOOKUP(H281,'IT PEI'!$X$2:$X$5647,1,0),"...")</f>
        <v>301690</v>
      </c>
      <c r="X281" s="19" t="str">
        <f>_xlfn.XLOOKUP(H281,'IT PEI'!X$2:X$5647,'IT PEI'!E$2:E$5647,"...",2,-1)</f>
        <v>2026-2030</v>
      </c>
      <c r="Y281" s="19" t="str">
        <f>_xlfn.XLOOKUP(H281,'IT PEI'!X$2:X$5647,'IT PEI'!G$2:G$5647,"...",2,-1)</f>
        <v>FORMULADO</v>
      </c>
      <c r="Z281" s="19" t="str">
        <f>_xlfn.XLOOKUP(H281,'IT PEI'!X$2:X$5647,'IT PEI'!F$2:F$5647,"...",2,-1)</f>
        <v>SI</v>
      </c>
      <c r="AA281" s="19" t="str">
        <f>_xlfn.XLOOKUP(H281,'IT PEI'!X$2:X$5647,'IT PEI'!H$2:H$5647,"...",2,-1)</f>
        <v>EMITIDO</v>
      </c>
      <c r="AB281" s="19" t="str">
        <f>_xlfn.XLOOKUP(H281,'IT PEI'!X$2:X$5647,'IT PEI'!O$2:O$5647,"...",2,-1)</f>
        <v>2025-0004310</v>
      </c>
      <c r="AC281" s="20">
        <f>_xlfn.XLOOKUP(H281,'IT PEI'!X$2:X$5647,'IT PEI'!P$2:P$5647,"...",2,-1)</f>
        <v>45971</v>
      </c>
      <c r="AD281" s="19" t="str">
        <f>_xlfn.XLOOKUP(H281,'IT PEI'!X$2:X$5647,'IT PEI'!Q$2:Q$5647,"...",2,-1)</f>
        <v>000461-2025-CEPLAN-DNCPPEI</v>
      </c>
      <c r="AE281" s="19" t="str">
        <f t="shared" si="22"/>
        <v>SI</v>
      </c>
      <c r="AF281" s="18">
        <f t="shared" si="24"/>
        <v>1</v>
      </c>
      <c r="AG281" s="18">
        <f t="shared" si="23"/>
        <v>0</v>
      </c>
      <c r="AH281" s="18">
        <f t="shared" si="25"/>
        <v>0</v>
      </c>
      <c r="AI281" s="19" t="s">
        <v>10475</v>
      </c>
      <c r="AJ281" s="13" t="s">
        <v>10488</v>
      </c>
      <c r="AK281" s="19" t="s">
        <v>10489</v>
      </c>
      <c r="AL281" s="19" t="str">
        <f>IFERROR(VLOOKUP(tbl_ues[[#This Row],[Id_UE]],'[1]Directorio v.02'!$H$3:$U$3089,11,FALSE),"")</f>
        <v xml:space="preserve">FLOR NIEVEZ AGUIRRE APAZA </v>
      </c>
      <c r="AM281" s="19" t="str">
        <f>IFERROR(VLOOKUP(tbl_ues[[#This Row],[Id_UE]],'[1]Directorio v.02'!$H$3:$U$3089,12,FALSE),"")</f>
        <v xml:space="preserve">Jefe de la Oficina de Planeamiento, Presupuesto y Racionalización 
</v>
      </c>
      <c r="AN281" s="52">
        <f>IFERROR(VLOOKUP(tbl_ues[[#This Row],[Id_UE]],'[1]Directorio v.02'!$H$3:$U$3089,13,FALSE),"")</f>
        <v>993971378</v>
      </c>
      <c r="AO281" s="19" t="str">
        <f>IFERROR(VLOOKUP(tbl_ues[[#This Row],[Id_UE]],'[1]Directorio v.02'!$H$3:$U$3089,14,FALSE),"")</f>
        <v>flornievezaguirre@gmail.com</v>
      </c>
      <c r="AP281" s="21" t="e">
        <f>VLOOKUP(H281,#REF!,7,0)</f>
        <v>#REF!</v>
      </c>
      <c r="AQ281" s="9" t="e">
        <f>VLOOKUP(H281,#REF!,9,0)</f>
        <v>#REF!</v>
      </c>
      <c r="AR281" s="9" t="e">
        <f>VLOOKUP(H281,#REF!,15,0)</f>
        <v>#REF!</v>
      </c>
      <c r="AS281" s="9" t="e">
        <f>VLOOKUP(H281,#REF!,16,0)</f>
        <v>#REF!</v>
      </c>
      <c r="AT281" s="9" t="e">
        <f>VLOOKUP(H281,#REF!,17,0)</f>
        <v>#REF!</v>
      </c>
      <c r="AU281" s="9" t="e">
        <f>VLOOKUP(H281,#REF!,18,0)</f>
        <v>#REF!</v>
      </c>
      <c r="AV281" s="9" t="e">
        <f>VLOOKUP(H281,#REF!,19,0)</f>
        <v>#REF!</v>
      </c>
      <c r="AW281" s="9" t="e">
        <f>VLOOKUP(H281,#REF!,20,0)</f>
        <v>#REF!</v>
      </c>
      <c r="AX281" s="9" t="e">
        <f>VLOOKUP(H281,#REF!,22,0)</f>
        <v>#REF!</v>
      </c>
      <c r="AY281" s="9" t="e">
        <f>VLOOKUP(H281,#REF!,23,0)</f>
        <v>#REF!</v>
      </c>
      <c r="AZ281" s="9" t="e">
        <f>VLOOKUP(H281,#REF!,24,0)</f>
        <v>#REF!</v>
      </c>
      <c r="BA281" s="9" t="e">
        <f>VLOOKUP(H281,#REF!,25,0)</f>
        <v>#REF!</v>
      </c>
      <c r="BB281" s="9" t="e">
        <f>VLOOKUP(H281,#REF!,26,0)</f>
        <v>#REF!</v>
      </c>
      <c r="BC281" s="9" t="e">
        <f>VLOOKUP(H281,#REF!,27,0)</f>
        <v>#REF!</v>
      </c>
      <c r="BD281" s="9" t="e">
        <f>VLOOKUP(H281,#REF!,29,0)</f>
        <v>#REF!</v>
      </c>
      <c r="BE281" s="9" t="e">
        <f>VLOOKUP(H281,#REF!,30,0)</f>
        <v>#REF!</v>
      </c>
      <c r="BF281" s="9" t="e">
        <f>VLOOKUP(H281,#REF!,31,0)</f>
        <v>#REF!</v>
      </c>
      <c r="BG281" s="9" t="e">
        <f>VLOOKUP(H281,#REF!,32,0)</f>
        <v>#REF!</v>
      </c>
      <c r="BH281" s="9" t="e">
        <f>VLOOKUP(H281,#REF!,33,0)</f>
        <v>#REF!</v>
      </c>
      <c r="BI281" s="9" t="e">
        <f>VLOOKUP(H281,#REF!,34,0)</f>
        <v>#REF!</v>
      </c>
      <c r="BJ281" s="9" t="e">
        <f>VLOOKUP(H281,#REF!,36,0)</f>
        <v>#REF!</v>
      </c>
      <c r="BK281" s="9" t="e">
        <f>VLOOKUP(H281,#REF!,37,0)</f>
        <v>#REF!</v>
      </c>
      <c r="BL281" s="22" t="e">
        <f>VLOOKUP(H281,#REF!,44,0)</f>
        <v>#REF!</v>
      </c>
      <c r="BM281" s="22" t="e">
        <f>VLOOKUP(H281,#REF!,45,0)</f>
        <v>#REF!</v>
      </c>
      <c r="BN281" s="22" t="e">
        <f>VLOOKUP(H281,#REF!,46,0)</f>
        <v>#REF!</v>
      </c>
      <c r="BO281" s="22" t="e">
        <f>VLOOKUP(H281,#REF!,47,0)</f>
        <v>#REF!</v>
      </c>
      <c r="BP281" s="22" t="e">
        <f>VLOOKUP(H281,#REF!,48,0)</f>
        <v>#REF!</v>
      </c>
      <c r="BQ281" s="9"/>
      <c r="BR281" s="9"/>
      <c r="BS281" s="9"/>
    </row>
    <row r="282" spans="1:71" ht="14.5" x14ac:dyDescent="0.35">
      <c r="A282" s="16" t="s">
        <v>10556</v>
      </c>
      <c r="B282" s="16" t="s">
        <v>10556</v>
      </c>
      <c r="C282" s="16" t="s">
        <v>10557</v>
      </c>
      <c r="D282" s="7" t="s">
        <v>1921</v>
      </c>
      <c r="E282" s="4" t="s">
        <v>150</v>
      </c>
      <c r="F282" s="4">
        <v>301689</v>
      </c>
      <c r="G282" s="4" t="s">
        <v>10630</v>
      </c>
      <c r="H282" s="53">
        <v>301689</v>
      </c>
      <c r="I282" s="4" t="s">
        <v>10630</v>
      </c>
      <c r="J282" s="7">
        <v>21</v>
      </c>
      <c r="K282" s="4" t="s">
        <v>104</v>
      </c>
      <c r="L282" s="4">
        <v>12</v>
      </c>
      <c r="M282" s="4" t="s">
        <v>812</v>
      </c>
      <c r="N282" s="4">
        <v>5</v>
      </c>
      <c r="O282" s="4" t="s">
        <v>10631</v>
      </c>
      <c r="P282" s="26" t="s">
        <v>10561</v>
      </c>
      <c r="Q282" s="8" t="s">
        <v>10474</v>
      </c>
      <c r="R282" s="9" t="s">
        <v>10474</v>
      </c>
      <c r="S282" s="17"/>
      <c r="T282" s="17" t="s">
        <v>10474</v>
      </c>
      <c r="U282" s="9"/>
      <c r="V282" s="18"/>
      <c r="W282" s="18" t="str">
        <f>IFERROR(VLOOKUP(H282,'IT PEI'!$X$2:$X$5647,1,0),"...")</f>
        <v>...</v>
      </c>
      <c r="X282" s="19" t="str">
        <f>_xlfn.XLOOKUP(H282,'IT PEI'!X$2:X$5647,'IT PEI'!E$2:E$5647,"...",2,-1)</f>
        <v>...</v>
      </c>
      <c r="Y282" s="19" t="str">
        <f>_xlfn.XLOOKUP(H282,'IT PEI'!X$2:X$5647,'IT PEI'!G$2:G$5647,"...",2,-1)</f>
        <v>...</v>
      </c>
      <c r="Z282" s="19" t="str">
        <f>_xlfn.XLOOKUP(H282,'IT PEI'!X$2:X$5647,'IT PEI'!F$2:F$5647,"...",2,-1)</f>
        <v>...</v>
      </c>
      <c r="AA282" s="19" t="str">
        <f>_xlfn.XLOOKUP(H282,'IT PEI'!X$2:X$5647,'IT PEI'!H$2:H$5647,"...",2,-1)</f>
        <v>...</v>
      </c>
      <c r="AB282" s="19" t="str">
        <f>_xlfn.XLOOKUP(H282,'IT PEI'!X$2:X$5647,'IT PEI'!O$2:O$5647,"...",2,-1)</f>
        <v>...</v>
      </c>
      <c r="AC282" s="20" t="str">
        <f>_xlfn.XLOOKUP(H282,'IT PEI'!X$2:X$5647,'IT PEI'!P$2:P$5647,"...",2,-1)</f>
        <v>...</v>
      </c>
      <c r="AD282" s="19" t="str">
        <f>_xlfn.XLOOKUP(H282,'IT PEI'!X$2:X$5647,'IT PEI'!Q$2:Q$5647,"...",2,-1)</f>
        <v>...</v>
      </c>
      <c r="AE282" s="19" t="str">
        <f t="shared" si="22"/>
        <v>No</v>
      </c>
      <c r="AF282" s="18">
        <f t="shared" si="24"/>
        <v>0</v>
      </c>
      <c r="AG282" s="18">
        <f t="shared" si="23"/>
        <v>1</v>
      </c>
      <c r="AH282" s="18">
        <f t="shared" si="25"/>
        <v>0</v>
      </c>
      <c r="AI282" s="19" t="s">
        <v>10475</v>
      </c>
      <c r="AJ282" s="13" t="s">
        <v>10488</v>
      </c>
      <c r="AK282" s="19" t="s">
        <v>10489</v>
      </c>
      <c r="AL282" s="19" t="str">
        <f>IFERROR(VLOOKUP(tbl_ues[[#This Row],[Id_UE]],'[1]Directorio v.02'!$H$3:$U$3089,11,FALSE),"")</f>
        <v>Isac Ccallo Garate</v>
      </c>
      <c r="AM282" s="19">
        <f>IFERROR(VLOOKUP(tbl_ues[[#This Row],[Id_UE]],'[1]Directorio v.02'!$H$3:$U$3089,12,FALSE),"")</f>
        <v>0</v>
      </c>
      <c r="AN282" s="52">
        <f>IFERROR(VLOOKUP(tbl_ues[[#This Row],[Id_UE]],'[1]Directorio v.02'!$H$3:$U$3089,13,FALSE),"")</f>
        <v>975806554</v>
      </c>
      <c r="AO282" s="19" t="str">
        <f>IFERROR(VLOOKUP(tbl_ues[[#This Row],[Id_UE]],'[1]Directorio v.02'!$H$3:$U$3089,14,FALSE),"")</f>
        <v>isacccallo@gmail.com</v>
      </c>
      <c r="AP282" s="21" t="e">
        <f>VLOOKUP(H282,#REF!,7,0)</f>
        <v>#REF!</v>
      </c>
      <c r="AQ282" s="9" t="e">
        <f>VLOOKUP(H282,#REF!,9,0)</f>
        <v>#REF!</v>
      </c>
      <c r="AR282" s="9" t="e">
        <f>VLOOKUP(H282,#REF!,15,0)</f>
        <v>#REF!</v>
      </c>
      <c r="AS282" s="9" t="e">
        <f>VLOOKUP(H282,#REF!,16,0)</f>
        <v>#REF!</v>
      </c>
      <c r="AT282" s="9" t="e">
        <f>VLOOKUP(H282,#REF!,17,0)</f>
        <v>#REF!</v>
      </c>
      <c r="AU282" s="9" t="e">
        <f>VLOOKUP(H282,#REF!,18,0)</f>
        <v>#REF!</v>
      </c>
      <c r="AV282" s="9" t="e">
        <f>VLOOKUP(H282,#REF!,19,0)</f>
        <v>#REF!</v>
      </c>
      <c r="AW282" s="9" t="e">
        <f>VLOOKUP(H282,#REF!,20,0)</f>
        <v>#REF!</v>
      </c>
      <c r="AX282" s="9" t="e">
        <f>VLOOKUP(H282,#REF!,22,0)</f>
        <v>#REF!</v>
      </c>
      <c r="AY282" s="9" t="e">
        <f>VLOOKUP(H282,#REF!,23,0)</f>
        <v>#REF!</v>
      </c>
      <c r="AZ282" s="9" t="e">
        <f>VLOOKUP(H282,#REF!,24,0)</f>
        <v>#REF!</v>
      </c>
      <c r="BA282" s="9" t="e">
        <f>VLOOKUP(H282,#REF!,25,0)</f>
        <v>#REF!</v>
      </c>
      <c r="BB282" s="9" t="e">
        <f>VLOOKUP(H282,#REF!,26,0)</f>
        <v>#REF!</v>
      </c>
      <c r="BC282" s="9" t="e">
        <f>VLOOKUP(H282,#REF!,27,0)</f>
        <v>#REF!</v>
      </c>
      <c r="BD282" s="9" t="e">
        <f>VLOOKUP(H282,#REF!,29,0)</f>
        <v>#REF!</v>
      </c>
      <c r="BE282" s="9" t="e">
        <f>VLOOKUP(H282,#REF!,30,0)</f>
        <v>#REF!</v>
      </c>
      <c r="BF282" s="9" t="e">
        <f>VLOOKUP(H282,#REF!,31,0)</f>
        <v>#REF!</v>
      </c>
      <c r="BG282" s="9" t="e">
        <f>VLOOKUP(H282,#REF!,32,0)</f>
        <v>#REF!</v>
      </c>
      <c r="BH282" s="9" t="e">
        <f>VLOOKUP(H282,#REF!,33,0)</f>
        <v>#REF!</v>
      </c>
      <c r="BI282" s="9" t="e">
        <f>VLOOKUP(H282,#REF!,34,0)</f>
        <v>#REF!</v>
      </c>
      <c r="BJ282" s="9" t="e">
        <f>VLOOKUP(H282,#REF!,36,0)</f>
        <v>#REF!</v>
      </c>
      <c r="BK282" s="9" t="e">
        <f>VLOOKUP(H282,#REF!,37,0)</f>
        <v>#REF!</v>
      </c>
      <c r="BL282" s="22" t="e">
        <f>VLOOKUP(H282,#REF!,44,0)</f>
        <v>#REF!</v>
      </c>
      <c r="BM282" s="22" t="e">
        <f>VLOOKUP(H282,#REF!,45,0)</f>
        <v>#REF!</v>
      </c>
      <c r="BN282" s="22" t="e">
        <f>VLOOKUP(H282,#REF!,46,0)</f>
        <v>#REF!</v>
      </c>
      <c r="BO282" s="22" t="e">
        <f>VLOOKUP(H282,#REF!,47,0)</f>
        <v>#REF!</v>
      </c>
      <c r="BP282" s="22" t="e">
        <f>VLOOKUP(H282,#REF!,48,0)</f>
        <v>#REF!</v>
      </c>
      <c r="BQ282" s="9"/>
      <c r="BR282" s="9"/>
      <c r="BS282" s="9"/>
    </row>
    <row r="283" spans="1:71" ht="14.5" x14ac:dyDescent="0.35">
      <c r="A283" s="16" t="s">
        <v>10556</v>
      </c>
      <c r="B283" s="16" t="s">
        <v>10556</v>
      </c>
      <c r="C283" s="16" t="s">
        <v>10557</v>
      </c>
      <c r="D283" s="7" t="s">
        <v>1921</v>
      </c>
      <c r="E283" s="4" t="s">
        <v>150</v>
      </c>
      <c r="F283" s="4">
        <v>301688</v>
      </c>
      <c r="G283" s="4" t="s">
        <v>9246</v>
      </c>
      <c r="H283" s="53">
        <v>301688</v>
      </c>
      <c r="I283" s="4" t="s">
        <v>9246</v>
      </c>
      <c r="J283" s="7">
        <v>21</v>
      </c>
      <c r="K283" s="4" t="s">
        <v>104</v>
      </c>
      <c r="L283" s="4">
        <v>12</v>
      </c>
      <c r="M283" s="4" t="s">
        <v>812</v>
      </c>
      <c r="N283" s="4">
        <v>4</v>
      </c>
      <c r="O283" s="4" t="s">
        <v>9247</v>
      </c>
      <c r="P283" s="26" t="s">
        <v>9757</v>
      </c>
      <c r="Q283" s="8" t="s">
        <v>10474</v>
      </c>
      <c r="R283" s="9" t="s">
        <v>10474</v>
      </c>
      <c r="S283" s="17"/>
      <c r="T283" s="17" t="s">
        <v>10474</v>
      </c>
      <c r="U283" s="9"/>
      <c r="V283" s="18"/>
      <c r="W283" s="18">
        <f>IFERROR(VLOOKUP(H283,'IT PEI'!$X$2:$X$5647,1,0),"...")</f>
        <v>301688</v>
      </c>
      <c r="X283" s="19" t="str">
        <f>_xlfn.XLOOKUP(H283,'IT PEI'!X$2:X$5647,'IT PEI'!E$2:E$5647,"...",2,-1)</f>
        <v>2026-2030</v>
      </c>
      <c r="Y283" s="19" t="str">
        <f>_xlfn.XLOOKUP(H283,'IT PEI'!X$2:X$5647,'IT PEI'!G$2:G$5647,"...",2,-1)</f>
        <v>FORMULADO</v>
      </c>
      <c r="Z283" s="19" t="str">
        <f>_xlfn.XLOOKUP(H283,'IT PEI'!X$2:X$5647,'IT PEI'!F$2:F$5647,"...",2,-1)</f>
        <v>SI</v>
      </c>
      <c r="AA283" s="19" t="str">
        <f>_xlfn.XLOOKUP(H283,'IT PEI'!X$2:X$5647,'IT PEI'!H$2:H$5647,"...",2,-1)</f>
        <v>EMITIDO</v>
      </c>
      <c r="AB283" s="19" t="str">
        <f>_xlfn.XLOOKUP(H283,'IT PEI'!X$2:X$5647,'IT PEI'!O$2:O$5647,"...",2,-1)</f>
        <v>2025-0005858</v>
      </c>
      <c r="AC283" s="20">
        <f>_xlfn.XLOOKUP(H283,'IT PEI'!X$2:X$5647,'IT PEI'!P$2:P$5647,"...",2,-1)</f>
        <v>46021</v>
      </c>
      <c r="AD283" s="19" t="str">
        <f>_xlfn.XLOOKUP(H283,'IT PEI'!X$2:X$5647,'IT PEI'!Q$2:Q$5647,"...",2,-1)</f>
        <v>000801-2025-CEPLAN-DNCPPEI</v>
      </c>
      <c r="AE283" s="19" t="str">
        <f t="shared" si="22"/>
        <v>SI</v>
      </c>
      <c r="AF283" s="18">
        <f t="shared" si="24"/>
        <v>1</v>
      </c>
      <c r="AG283" s="18">
        <f t="shared" si="23"/>
        <v>0</v>
      </c>
      <c r="AH283" s="18">
        <f t="shared" si="25"/>
        <v>0</v>
      </c>
      <c r="AI283" s="19" t="s">
        <v>10475</v>
      </c>
      <c r="AJ283" s="13" t="s">
        <v>10488</v>
      </c>
      <c r="AK283" s="19" t="s">
        <v>10489</v>
      </c>
      <c r="AL283" s="19" t="str">
        <f>IFERROR(VLOOKUP(tbl_ues[[#This Row],[Id_UE]],'[1]Directorio v.02'!$H$3:$U$3089,11,FALSE),"")</f>
        <v>Bernardino Estofanero Gutierrez</v>
      </c>
      <c r="AM283" s="19">
        <f>IFERROR(VLOOKUP(tbl_ues[[#This Row],[Id_UE]],'[1]Directorio v.02'!$H$3:$U$3089,12,FALSE),"")</f>
        <v>0</v>
      </c>
      <c r="AN283" s="52">
        <f>IFERROR(VLOOKUP(tbl_ues[[#This Row],[Id_UE]],'[1]Directorio v.02'!$H$3:$U$3089,13,FALSE),"")</f>
        <v>951820950</v>
      </c>
      <c r="AO283" s="19" t="str">
        <f>IFERROR(VLOOKUP(tbl_ues[[#This Row],[Id_UE]],'[1]Directorio v.02'!$H$3:$U$3089,14,FALSE),"")</f>
        <v>estofanero4@gmail.com</v>
      </c>
      <c r="AP283" s="21" t="e">
        <f>VLOOKUP(H283,#REF!,7,0)</f>
        <v>#REF!</v>
      </c>
      <c r="AQ283" s="9" t="e">
        <f>VLOOKUP(H283,#REF!,9,0)</f>
        <v>#REF!</v>
      </c>
      <c r="AR283" s="9" t="e">
        <f>VLOOKUP(H283,#REF!,15,0)</f>
        <v>#REF!</v>
      </c>
      <c r="AS283" s="9" t="e">
        <f>VLOOKUP(H283,#REF!,16,0)</f>
        <v>#REF!</v>
      </c>
      <c r="AT283" s="9" t="e">
        <f>VLOOKUP(H283,#REF!,17,0)</f>
        <v>#REF!</v>
      </c>
      <c r="AU283" s="9" t="e">
        <f>VLOOKUP(H283,#REF!,18,0)</f>
        <v>#REF!</v>
      </c>
      <c r="AV283" s="9" t="e">
        <f>VLOOKUP(H283,#REF!,19,0)</f>
        <v>#REF!</v>
      </c>
      <c r="AW283" s="9" t="e">
        <f>VLOOKUP(H283,#REF!,20,0)</f>
        <v>#REF!</v>
      </c>
      <c r="AX283" s="9" t="e">
        <f>VLOOKUP(H283,#REF!,22,0)</f>
        <v>#REF!</v>
      </c>
      <c r="AY283" s="9" t="e">
        <f>VLOOKUP(H283,#REF!,23,0)</f>
        <v>#REF!</v>
      </c>
      <c r="AZ283" s="9" t="e">
        <f>VLOOKUP(H283,#REF!,24,0)</f>
        <v>#REF!</v>
      </c>
      <c r="BA283" s="9" t="e">
        <f>VLOOKUP(H283,#REF!,25,0)</f>
        <v>#REF!</v>
      </c>
      <c r="BB283" s="9" t="e">
        <f>VLOOKUP(H283,#REF!,26,0)</f>
        <v>#REF!</v>
      </c>
      <c r="BC283" s="9" t="e">
        <f>VLOOKUP(H283,#REF!,27,0)</f>
        <v>#REF!</v>
      </c>
      <c r="BD283" s="9" t="e">
        <f>VLOOKUP(H283,#REF!,29,0)</f>
        <v>#REF!</v>
      </c>
      <c r="BE283" s="9" t="e">
        <f>VLOOKUP(H283,#REF!,30,0)</f>
        <v>#REF!</v>
      </c>
      <c r="BF283" s="9" t="e">
        <f>VLOOKUP(H283,#REF!,31,0)</f>
        <v>#REF!</v>
      </c>
      <c r="BG283" s="9" t="e">
        <f>VLOOKUP(H283,#REF!,32,0)</f>
        <v>#REF!</v>
      </c>
      <c r="BH283" s="9" t="e">
        <f>VLOOKUP(H283,#REF!,33,0)</f>
        <v>#REF!</v>
      </c>
      <c r="BI283" s="9" t="e">
        <f>VLOOKUP(H283,#REF!,34,0)</f>
        <v>#REF!</v>
      </c>
      <c r="BJ283" s="9" t="e">
        <f>VLOOKUP(H283,#REF!,36,0)</f>
        <v>#REF!</v>
      </c>
      <c r="BK283" s="9" t="e">
        <f>VLOOKUP(H283,#REF!,37,0)</f>
        <v>#REF!</v>
      </c>
      <c r="BL283" s="22" t="e">
        <f>VLOOKUP(H283,#REF!,44,0)</f>
        <v>#REF!</v>
      </c>
      <c r="BM283" s="22" t="e">
        <f>VLOOKUP(H283,#REF!,45,0)</f>
        <v>#REF!</v>
      </c>
      <c r="BN283" s="22" t="e">
        <f>VLOOKUP(H283,#REF!,46,0)</f>
        <v>#REF!</v>
      </c>
      <c r="BO283" s="22" t="e">
        <f>VLOOKUP(H283,#REF!,47,0)</f>
        <v>#REF!</v>
      </c>
      <c r="BP283" s="22" t="e">
        <f>VLOOKUP(H283,#REF!,48,0)</f>
        <v>#REF!</v>
      </c>
      <c r="BQ283" s="9"/>
      <c r="BR283" s="9"/>
      <c r="BS283" s="9"/>
    </row>
    <row r="284" spans="1:71" ht="14.5" x14ac:dyDescent="0.35">
      <c r="A284" s="16" t="s">
        <v>10556</v>
      </c>
      <c r="B284" s="16" t="s">
        <v>10556</v>
      </c>
      <c r="C284" s="16" t="s">
        <v>10557</v>
      </c>
      <c r="D284" s="7" t="s">
        <v>1921</v>
      </c>
      <c r="E284" s="4" t="s">
        <v>150</v>
      </c>
      <c r="F284" s="4">
        <v>301687</v>
      </c>
      <c r="G284" s="4" t="s">
        <v>9240</v>
      </c>
      <c r="H284" s="53">
        <v>301687</v>
      </c>
      <c r="I284" s="4" t="s">
        <v>9240</v>
      </c>
      <c r="J284" s="7">
        <v>21</v>
      </c>
      <c r="K284" s="4" t="s">
        <v>104</v>
      </c>
      <c r="L284" s="4">
        <v>12</v>
      </c>
      <c r="M284" s="4" t="s">
        <v>812</v>
      </c>
      <c r="N284" s="4">
        <v>3</v>
      </c>
      <c r="O284" s="4" t="s">
        <v>9241</v>
      </c>
      <c r="P284" s="26" t="s">
        <v>9757</v>
      </c>
      <c r="Q284" s="8" t="s">
        <v>10474</v>
      </c>
      <c r="R284" s="9" t="s">
        <v>10474</v>
      </c>
      <c r="S284" s="17"/>
      <c r="T284" s="17" t="s">
        <v>10474</v>
      </c>
      <c r="U284" s="9"/>
      <c r="V284" s="18"/>
      <c r="W284" s="18">
        <f>IFERROR(VLOOKUP(H284,'IT PEI'!$X$2:$X$5647,1,0),"...")</f>
        <v>301687</v>
      </c>
      <c r="X284" s="19" t="str">
        <f>_xlfn.XLOOKUP(H284,'IT PEI'!X$2:X$5647,'IT PEI'!E$2:E$5647,"...",2,-1)</f>
        <v>2026-2030</v>
      </c>
      <c r="Y284" s="19" t="str">
        <f>_xlfn.XLOOKUP(H284,'IT PEI'!X$2:X$5647,'IT PEI'!G$2:G$5647,"...",2,-1)</f>
        <v>FORMULADO</v>
      </c>
      <c r="Z284" s="19" t="str">
        <f>_xlfn.XLOOKUP(H284,'IT PEI'!X$2:X$5647,'IT PEI'!F$2:F$5647,"...",2,-1)</f>
        <v>SI</v>
      </c>
      <c r="AA284" s="19" t="str">
        <f>_xlfn.XLOOKUP(H284,'IT PEI'!X$2:X$5647,'IT PEI'!H$2:H$5647,"...",2,-1)</f>
        <v>EN PROCESO</v>
      </c>
      <c r="AB284" s="19">
        <f>_xlfn.XLOOKUP(H284,'IT PEI'!X$2:X$5647,'IT PEI'!O$2:O$5647,"...",2,-1)</f>
        <v>0</v>
      </c>
      <c r="AC284" s="20">
        <f>_xlfn.XLOOKUP(H284,'IT PEI'!X$2:X$5647,'IT PEI'!P$2:P$5647,"...",2,-1)</f>
        <v>0</v>
      </c>
      <c r="AD284" s="19">
        <f>_xlfn.XLOOKUP(H284,'IT PEI'!X$2:X$5647,'IT PEI'!Q$2:Q$5647,"...",2,-1)</f>
        <v>0</v>
      </c>
      <c r="AE284" s="19" t="str">
        <f t="shared" si="22"/>
        <v>SI</v>
      </c>
      <c r="AF284" s="18">
        <f t="shared" si="24"/>
        <v>1</v>
      </c>
      <c r="AG284" s="18">
        <f t="shared" si="23"/>
        <v>0</v>
      </c>
      <c r="AH284" s="18">
        <f t="shared" si="25"/>
        <v>1</v>
      </c>
      <c r="AI284" s="19" t="s">
        <v>10475</v>
      </c>
      <c r="AJ284" s="13" t="s">
        <v>10488</v>
      </c>
      <c r="AK284" s="19" t="s">
        <v>10489</v>
      </c>
      <c r="AL284" s="19" t="str">
        <f>IFERROR(VLOOKUP(tbl_ues[[#This Row],[Id_UE]],'[1]Directorio v.02'!$H$3:$U$3089,11,FALSE),"")</f>
        <v>Alex Guido Gonzales Andaluz</v>
      </c>
      <c r="AM284" s="19" t="str">
        <f>IFERROR(VLOOKUP(tbl_ues[[#This Row],[Id_UE]],'[1]Directorio v.02'!$H$3:$U$3089,12,FALSE),"")</f>
        <v>Jefe de la Oficina de Planeamiento y Presupuesto</v>
      </c>
      <c r="AN284" s="52">
        <f>IFERROR(VLOOKUP(tbl_ues[[#This Row],[Id_UE]],'[1]Directorio v.02'!$H$3:$U$3089,13,FALSE),"")</f>
        <v>0</v>
      </c>
      <c r="AO284" s="19" t="str">
        <f>IFERROR(VLOOKUP(tbl_ues[[#This Row],[Id_UE]],'[1]Directorio v.02'!$H$3:$U$3089,14,FALSE),"")</f>
        <v>aggayn@gmail.com</v>
      </c>
      <c r="AP284" s="21" t="e">
        <f>VLOOKUP(H284,#REF!,7,0)</f>
        <v>#REF!</v>
      </c>
      <c r="AQ284" s="9" t="e">
        <f>VLOOKUP(H284,#REF!,9,0)</f>
        <v>#REF!</v>
      </c>
      <c r="AR284" s="9" t="e">
        <f>VLOOKUP(H284,#REF!,15,0)</f>
        <v>#REF!</v>
      </c>
      <c r="AS284" s="9" t="e">
        <f>VLOOKUP(H284,#REF!,16,0)</f>
        <v>#REF!</v>
      </c>
      <c r="AT284" s="9" t="e">
        <f>VLOOKUP(H284,#REF!,17,0)</f>
        <v>#REF!</v>
      </c>
      <c r="AU284" s="9" t="e">
        <f>VLOOKUP(H284,#REF!,18,0)</f>
        <v>#REF!</v>
      </c>
      <c r="AV284" s="9" t="e">
        <f>VLOOKUP(H284,#REF!,19,0)</f>
        <v>#REF!</v>
      </c>
      <c r="AW284" s="9" t="e">
        <f>VLOOKUP(H284,#REF!,20,0)</f>
        <v>#REF!</v>
      </c>
      <c r="AX284" s="9" t="e">
        <f>VLOOKUP(H284,#REF!,22,0)</f>
        <v>#REF!</v>
      </c>
      <c r="AY284" s="9" t="e">
        <f>VLOOKUP(H284,#REF!,23,0)</f>
        <v>#REF!</v>
      </c>
      <c r="AZ284" s="9" t="e">
        <f>VLOOKUP(H284,#REF!,24,0)</f>
        <v>#REF!</v>
      </c>
      <c r="BA284" s="9" t="e">
        <f>VLOOKUP(H284,#REF!,25,0)</f>
        <v>#REF!</v>
      </c>
      <c r="BB284" s="9" t="e">
        <f>VLOOKUP(H284,#REF!,26,0)</f>
        <v>#REF!</v>
      </c>
      <c r="BC284" s="9" t="e">
        <f>VLOOKUP(H284,#REF!,27,0)</f>
        <v>#REF!</v>
      </c>
      <c r="BD284" s="9" t="e">
        <f>VLOOKUP(H284,#REF!,29,0)</f>
        <v>#REF!</v>
      </c>
      <c r="BE284" s="9" t="e">
        <f>VLOOKUP(H284,#REF!,30,0)</f>
        <v>#REF!</v>
      </c>
      <c r="BF284" s="9" t="e">
        <f>VLOOKUP(H284,#REF!,31,0)</f>
        <v>#REF!</v>
      </c>
      <c r="BG284" s="9" t="e">
        <f>VLOOKUP(H284,#REF!,32,0)</f>
        <v>#REF!</v>
      </c>
      <c r="BH284" s="9" t="e">
        <f>VLOOKUP(H284,#REF!,33,0)</f>
        <v>#REF!</v>
      </c>
      <c r="BI284" s="9" t="e">
        <f>VLOOKUP(H284,#REF!,34,0)</f>
        <v>#REF!</v>
      </c>
      <c r="BJ284" s="9" t="e">
        <f>VLOOKUP(H284,#REF!,36,0)</f>
        <v>#REF!</v>
      </c>
      <c r="BK284" s="9" t="e">
        <f>VLOOKUP(H284,#REF!,37,0)</f>
        <v>#REF!</v>
      </c>
      <c r="BL284" s="22" t="e">
        <f>VLOOKUP(H284,#REF!,44,0)</f>
        <v>#REF!</v>
      </c>
      <c r="BM284" s="22" t="e">
        <f>VLOOKUP(H284,#REF!,45,0)</f>
        <v>#REF!</v>
      </c>
      <c r="BN284" s="22" t="e">
        <f>VLOOKUP(H284,#REF!,46,0)</f>
        <v>#REF!</v>
      </c>
      <c r="BO284" s="22" t="e">
        <f>VLOOKUP(H284,#REF!,47,0)</f>
        <v>#REF!</v>
      </c>
      <c r="BP284" s="22" t="e">
        <f>VLOOKUP(H284,#REF!,48,0)</f>
        <v>#REF!</v>
      </c>
      <c r="BQ284" s="9"/>
      <c r="BR284" s="9"/>
      <c r="BS284" s="9"/>
    </row>
    <row r="285" spans="1:71" ht="14.5" x14ac:dyDescent="0.35">
      <c r="A285" s="16" t="s">
        <v>10556</v>
      </c>
      <c r="B285" s="16" t="s">
        <v>10556</v>
      </c>
      <c r="C285" s="16" t="s">
        <v>10557</v>
      </c>
      <c r="D285" s="7" t="s">
        <v>1921</v>
      </c>
      <c r="E285" s="4" t="s">
        <v>150</v>
      </c>
      <c r="F285" s="4">
        <v>301686</v>
      </c>
      <c r="G285" s="4" t="s">
        <v>10632</v>
      </c>
      <c r="H285" s="53">
        <v>301686</v>
      </c>
      <c r="I285" s="4" t="s">
        <v>10632</v>
      </c>
      <c r="J285" s="7">
        <v>21</v>
      </c>
      <c r="K285" s="4" t="s">
        <v>104</v>
      </c>
      <c r="L285" s="4">
        <v>12</v>
      </c>
      <c r="M285" s="4" t="s">
        <v>812</v>
      </c>
      <c r="N285" s="4">
        <v>2</v>
      </c>
      <c r="O285" s="4" t="s">
        <v>10633</v>
      </c>
      <c r="P285" s="26" t="s">
        <v>9757</v>
      </c>
      <c r="Q285" s="8" t="s">
        <v>10474</v>
      </c>
      <c r="R285" s="9" t="s">
        <v>10474</v>
      </c>
      <c r="S285" s="17"/>
      <c r="T285" s="17" t="s">
        <v>10474</v>
      </c>
      <c r="U285" s="9"/>
      <c r="V285" s="18"/>
      <c r="W285" s="18" t="str">
        <f>IFERROR(VLOOKUP(H285,'IT PEI'!$X$2:$X$5647,1,0),"...")</f>
        <v>...</v>
      </c>
      <c r="X285" s="19" t="str">
        <f>_xlfn.XLOOKUP(H285,'IT PEI'!X$2:X$5647,'IT PEI'!E$2:E$5647,"...",2,-1)</f>
        <v>...</v>
      </c>
      <c r="Y285" s="19" t="str">
        <f>_xlfn.XLOOKUP(H285,'IT PEI'!X$2:X$5647,'IT PEI'!G$2:G$5647,"...",2,-1)</f>
        <v>...</v>
      </c>
      <c r="Z285" s="19" t="str">
        <f>_xlfn.XLOOKUP(H285,'IT PEI'!X$2:X$5647,'IT PEI'!F$2:F$5647,"...",2,-1)</f>
        <v>...</v>
      </c>
      <c r="AA285" s="19" t="str">
        <f>_xlfn.XLOOKUP(H285,'IT PEI'!X$2:X$5647,'IT PEI'!H$2:H$5647,"...",2,-1)</f>
        <v>...</v>
      </c>
      <c r="AB285" s="19" t="str">
        <f>_xlfn.XLOOKUP(H285,'IT PEI'!X$2:X$5647,'IT PEI'!O$2:O$5647,"...",2,-1)</f>
        <v>...</v>
      </c>
      <c r="AC285" s="20" t="str">
        <f>_xlfn.XLOOKUP(H285,'IT PEI'!X$2:X$5647,'IT PEI'!P$2:P$5647,"...",2,-1)</f>
        <v>...</v>
      </c>
      <c r="AD285" s="19" t="str">
        <f>_xlfn.XLOOKUP(H285,'IT PEI'!X$2:X$5647,'IT PEI'!Q$2:Q$5647,"...",2,-1)</f>
        <v>...</v>
      </c>
      <c r="AE285" s="19" t="str">
        <f t="shared" si="22"/>
        <v>No</v>
      </c>
      <c r="AF285" s="18">
        <f t="shared" si="24"/>
        <v>0</v>
      </c>
      <c r="AG285" s="18">
        <f t="shared" si="23"/>
        <v>1</v>
      </c>
      <c r="AH285" s="18">
        <f t="shared" si="25"/>
        <v>0</v>
      </c>
      <c r="AI285" s="19" t="s">
        <v>10475</v>
      </c>
      <c r="AJ285" s="13" t="s">
        <v>10488</v>
      </c>
      <c r="AK285" s="19" t="s">
        <v>10489</v>
      </c>
      <c r="AL285" s="19" t="str">
        <f>IFERROR(VLOOKUP(tbl_ues[[#This Row],[Id_UE]],'[1]Directorio v.02'!$H$3:$U$3089,11,FALSE),"")</f>
        <v>Edzon MAMANI COLQUE</v>
      </c>
      <c r="AM285" s="19" t="str">
        <f>IFERROR(VLOOKUP(tbl_ues[[#This Row],[Id_UE]],'[1]Directorio v.02'!$H$3:$U$3089,12,FALSE),"")</f>
        <v>Jefe de la oficina de planeamiento y presupuesto</v>
      </c>
      <c r="AN285" s="52">
        <f>IFERROR(VLOOKUP(tbl_ues[[#This Row],[Id_UE]],'[1]Directorio v.02'!$H$3:$U$3089,13,FALSE),"")</f>
        <v>946699555</v>
      </c>
      <c r="AO285" s="19" t="str">
        <f>IFERROR(VLOOKUP(tbl_ues[[#This Row],[Id_UE]],'[1]Directorio v.02'!$H$3:$U$3089,14,FALSE),"")</f>
        <v>edzoncm18@gmail.com</v>
      </c>
      <c r="AP285" s="21" t="e">
        <f>VLOOKUP(H285,#REF!,7,0)</f>
        <v>#REF!</v>
      </c>
      <c r="AQ285" s="9" t="e">
        <f>VLOOKUP(H285,#REF!,9,0)</f>
        <v>#REF!</v>
      </c>
      <c r="AR285" s="9" t="e">
        <f>VLOOKUP(H285,#REF!,15,0)</f>
        <v>#REF!</v>
      </c>
      <c r="AS285" s="9" t="e">
        <f>VLOOKUP(H285,#REF!,16,0)</f>
        <v>#REF!</v>
      </c>
      <c r="AT285" s="9" t="e">
        <f>VLOOKUP(H285,#REF!,17,0)</f>
        <v>#REF!</v>
      </c>
      <c r="AU285" s="9" t="e">
        <f>VLOOKUP(H285,#REF!,18,0)</f>
        <v>#REF!</v>
      </c>
      <c r="AV285" s="9" t="e">
        <f>VLOOKUP(H285,#REF!,19,0)</f>
        <v>#REF!</v>
      </c>
      <c r="AW285" s="9" t="e">
        <f>VLOOKUP(H285,#REF!,20,0)</f>
        <v>#REF!</v>
      </c>
      <c r="AX285" s="9" t="e">
        <f>VLOOKUP(H285,#REF!,22,0)</f>
        <v>#REF!</v>
      </c>
      <c r="AY285" s="9" t="e">
        <f>VLOOKUP(H285,#REF!,23,0)</f>
        <v>#REF!</v>
      </c>
      <c r="AZ285" s="9" t="e">
        <f>VLOOKUP(H285,#REF!,24,0)</f>
        <v>#REF!</v>
      </c>
      <c r="BA285" s="9" t="e">
        <f>VLOOKUP(H285,#REF!,25,0)</f>
        <v>#REF!</v>
      </c>
      <c r="BB285" s="9" t="e">
        <f>VLOOKUP(H285,#REF!,26,0)</f>
        <v>#REF!</v>
      </c>
      <c r="BC285" s="9" t="e">
        <f>VLOOKUP(H285,#REF!,27,0)</f>
        <v>#REF!</v>
      </c>
      <c r="BD285" s="9" t="e">
        <f>VLOOKUP(H285,#REF!,29,0)</f>
        <v>#REF!</v>
      </c>
      <c r="BE285" s="9" t="e">
        <f>VLOOKUP(H285,#REF!,30,0)</f>
        <v>#REF!</v>
      </c>
      <c r="BF285" s="9" t="e">
        <f>VLOOKUP(H285,#REF!,31,0)</f>
        <v>#REF!</v>
      </c>
      <c r="BG285" s="9" t="e">
        <f>VLOOKUP(H285,#REF!,32,0)</f>
        <v>#REF!</v>
      </c>
      <c r="BH285" s="9" t="e">
        <f>VLOOKUP(H285,#REF!,33,0)</f>
        <v>#REF!</v>
      </c>
      <c r="BI285" s="9" t="e">
        <f>VLOOKUP(H285,#REF!,34,0)</f>
        <v>#REF!</v>
      </c>
      <c r="BJ285" s="9" t="e">
        <f>VLOOKUP(H285,#REF!,36,0)</f>
        <v>#REF!</v>
      </c>
      <c r="BK285" s="9" t="e">
        <f>VLOOKUP(H285,#REF!,37,0)</f>
        <v>#REF!</v>
      </c>
      <c r="BL285" s="22" t="e">
        <f>VLOOKUP(H285,#REF!,44,0)</f>
        <v>#REF!</v>
      </c>
      <c r="BM285" s="22" t="e">
        <f>VLOOKUP(H285,#REF!,45,0)</f>
        <v>#REF!</v>
      </c>
      <c r="BN285" s="22" t="e">
        <f>VLOOKUP(H285,#REF!,46,0)</f>
        <v>#REF!</v>
      </c>
      <c r="BO285" s="22" t="e">
        <f>VLOOKUP(H285,#REF!,47,0)</f>
        <v>#REF!</v>
      </c>
      <c r="BP285" s="22" t="e">
        <f>VLOOKUP(H285,#REF!,48,0)</f>
        <v>#REF!</v>
      </c>
      <c r="BQ285" s="9"/>
      <c r="BR285" s="9"/>
      <c r="BS285" s="9"/>
    </row>
    <row r="286" spans="1:71" ht="14.5" x14ac:dyDescent="0.35">
      <c r="A286" s="16" t="s">
        <v>10581</v>
      </c>
      <c r="B286" s="16" t="s">
        <v>10581</v>
      </c>
      <c r="C286" s="16" t="s">
        <v>10557</v>
      </c>
      <c r="D286" s="7" t="s">
        <v>1921</v>
      </c>
      <c r="E286" s="4" t="s">
        <v>150</v>
      </c>
      <c r="F286" s="4">
        <v>301685</v>
      </c>
      <c r="G286" s="4" t="s">
        <v>811</v>
      </c>
      <c r="H286" s="53">
        <v>301685</v>
      </c>
      <c r="I286" s="4" t="s">
        <v>811</v>
      </c>
      <c r="J286" s="7">
        <v>21</v>
      </c>
      <c r="K286" s="4" t="s">
        <v>104</v>
      </c>
      <c r="L286" s="4">
        <v>12</v>
      </c>
      <c r="M286" s="4" t="s">
        <v>812</v>
      </c>
      <c r="N286" s="4">
        <v>1</v>
      </c>
      <c r="O286" s="4" t="s">
        <v>812</v>
      </c>
      <c r="P286" s="26" t="s">
        <v>10561</v>
      </c>
      <c r="Q286" s="8" t="s">
        <v>10474</v>
      </c>
      <c r="R286" s="9" t="s">
        <v>10474</v>
      </c>
      <c r="S286" s="17"/>
      <c r="T286" s="17" t="s">
        <v>10474</v>
      </c>
      <c r="U286" s="9"/>
      <c r="V286" s="18"/>
      <c r="W286" s="18">
        <f>IFERROR(VLOOKUP(H286,'IT PEI'!$X$2:$X$5647,1,0),"...")</f>
        <v>301685</v>
      </c>
      <c r="X286" s="19" t="str">
        <f>_xlfn.XLOOKUP(H286,'IT PEI'!X$2:X$5647,'IT PEI'!E$2:E$5647,"...",2,-1)</f>
        <v>2026-2030</v>
      </c>
      <c r="Y286" s="19" t="str">
        <f>_xlfn.XLOOKUP(H286,'IT PEI'!X$2:X$5647,'IT PEI'!G$2:G$5647,"...",2,-1)</f>
        <v>FORMULADO</v>
      </c>
      <c r="Z286" s="19" t="str">
        <f>_xlfn.XLOOKUP(H286,'IT PEI'!X$2:X$5647,'IT PEI'!F$2:F$5647,"...",2,-1)</f>
        <v>SI</v>
      </c>
      <c r="AA286" s="19" t="str">
        <f>_xlfn.XLOOKUP(H286,'IT PEI'!X$2:X$5647,'IT PEI'!H$2:H$5647,"...",2,-1)</f>
        <v>EMITIDO</v>
      </c>
      <c r="AB286" s="19" t="str">
        <f>_xlfn.XLOOKUP(H286,'IT PEI'!X$2:X$5647,'IT PEI'!O$2:O$5647,"...",2,-1)</f>
        <v>2025-005128</v>
      </c>
      <c r="AC286" s="20">
        <f>_xlfn.XLOOKUP(H286,'IT PEI'!X$2:X$5647,'IT PEI'!P$2:P$5647,"...",2,-1)</f>
        <v>46002</v>
      </c>
      <c r="AD286" s="19" t="str">
        <f>_xlfn.XLOOKUP(H286,'IT PEI'!X$2:X$5647,'IT PEI'!Q$2:Q$5647,"...",2,-1)</f>
        <v>000648-2025-CEPLAN-DNCPPEI</v>
      </c>
      <c r="AE286" s="19" t="str">
        <f t="shared" si="22"/>
        <v>SI</v>
      </c>
      <c r="AF286" s="18">
        <f t="shared" si="24"/>
        <v>1</v>
      </c>
      <c r="AG286" s="18">
        <f t="shared" si="23"/>
        <v>0</v>
      </c>
      <c r="AH286" s="18">
        <f t="shared" si="25"/>
        <v>0</v>
      </c>
      <c r="AI286" s="19" t="s">
        <v>10475</v>
      </c>
      <c r="AJ286" s="13" t="s">
        <v>10488</v>
      </c>
      <c r="AK286" s="19" t="s">
        <v>10489</v>
      </c>
      <c r="AL286" s="19">
        <f>IFERROR(VLOOKUP(tbl_ues[[#This Row],[Id_UE]],'[1]Directorio v.02'!$H$3:$U$3089,11,FALSE),"")</f>
        <v>0</v>
      </c>
      <c r="AM286" s="19">
        <f>IFERROR(VLOOKUP(tbl_ues[[#This Row],[Id_UE]],'[1]Directorio v.02'!$H$3:$U$3089,12,FALSE),"")</f>
        <v>0</v>
      </c>
      <c r="AN286" s="52">
        <f>IFERROR(VLOOKUP(tbl_ues[[#This Row],[Id_UE]],'[1]Directorio v.02'!$H$3:$U$3089,13,FALSE),"")</f>
        <v>0</v>
      </c>
      <c r="AO286" s="19" t="str">
        <f>IFERROR(VLOOKUP(tbl_ues[[#This Row],[Id_UE]],'[1]Directorio v.02'!$H$3:$U$3089,14,FALSE),"")</f>
        <v>planeamiento-presupuesto@munisandia.gob.pe</v>
      </c>
      <c r="AP286" s="21" t="e">
        <f>VLOOKUP(H286,#REF!,7,0)</f>
        <v>#REF!</v>
      </c>
      <c r="AQ286" s="9" t="e">
        <f>VLOOKUP(H286,#REF!,9,0)</f>
        <v>#REF!</v>
      </c>
      <c r="AR286" s="9" t="e">
        <f>VLOOKUP(H286,#REF!,15,0)</f>
        <v>#REF!</v>
      </c>
      <c r="AS286" s="9" t="e">
        <f>VLOOKUP(H286,#REF!,16,0)</f>
        <v>#REF!</v>
      </c>
      <c r="AT286" s="9" t="e">
        <f>VLOOKUP(H286,#REF!,17,0)</f>
        <v>#REF!</v>
      </c>
      <c r="AU286" s="9" t="e">
        <f>VLOOKUP(H286,#REF!,18,0)</f>
        <v>#REF!</v>
      </c>
      <c r="AV286" s="9" t="e">
        <f>VLOOKUP(H286,#REF!,19,0)</f>
        <v>#REF!</v>
      </c>
      <c r="AW286" s="9" t="e">
        <f>VLOOKUP(H286,#REF!,20,0)</f>
        <v>#REF!</v>
      </c>
      <c r="AX286" s="9" t="e">
        <f>VLOOKUP(H286,#REF!,22,0)</f>
        <v>#REF!</v>
      </c>
      <c r="AY286" s="9" t="e">
        <f>VLOOKUP(H286,#REF!,23,0)</f>
        <v>#REF!</v>
      </c>
      <c r="AZ286" s="9" t="e">
        <f>VLOOKUP(H286,#REF!,24,0)</f>
        <v>#REF!</v>
      </c>
      <c r="BA286" s="9" t="e">
        <f>VLOOKUP(H286,#REF!,25,0)</f>
        <v>#REF!</v>
      </c>
      <c r="BB286" s="9" t="e">
        <f>VLOOKUP(H286,#REF!,26,0)</f>
        <v>#REF!</v>
      </c>
      <c r="BC286" s="9" t="e">
        <f>VLOOKUP(H286,#REF!,27,0)</f>
        <v>#REF!</v>
      </c>
      <c r="BD286" s="9" t="e">
        <f>VLOOKUP(H286,#REF!,29,0)</f>
        <v>#REF!</v>
      </c>
      <c r="BE286" s="9" t="e">
        <f>VLOOKUP(H286,#REF!,30,0)</f>
        <v>#REF!</v>
      </c>
      <c r="BF286" s="9" t="e">
        <f>VLOOKUP(H286,#REF!,31,0)</f>
        <v>#REF!</v>
      </c>
      <c r="BG286" s="9" t="e">
        <f>VLOOKUP(H286,#REF!,32,0)</f>
        <v>#REF!</v>
      </c>
      <c r="BH286" s="9" t="e">
        <f>VLOOKUP(H286,#REF!,33,0)</f>
        <v>#REF!</v>
      </c>
      <c r="BI286" s="9" t="e">
        <f>VLOOKUP(H286,#REF!,34,0)</f>
        <v>#REF!</v>
      </c>
      <c r="BJ286" s="9" t="e">
        <f>VLOOKUP(H286,#REF!,36,0)</f>
        <v>#REF!</v>
      </c>
      <c r="BK286" s="9" t="e">
        <f>VLOOKUP(H286,#REF!,37,0)</f>
        <v>#REF!</v>
      </c>
      <c r="BL286" s="22" t="e">
        <f>VLOOKUP(H286,#REF!,44,0)</f>
        <v>#REF!</v>
      </c>
      <c r="BM286" s="22" t="e">
        <f>VLOOKUP(H286,#REF!,45,0)</f>
        <v>#REF!</v>
      </c>
      <c r="BN286" s="22" t="e">
        <f>VLOOKUP(H286,#REF!,46,0)</f>
        <v>#REF!</v>
      </c>
      <c r="BO286" s="22" t="e">
        <f>VLOOKUP(H286,#REF!,47,0)</f>
        <v>#REF!</v>
      </c>
      <c r="BP286" s="22" t="e">
        <f>VLOOKUP(H286,#REF!,48,0)</f>
        <v>#REF!</v>
      </c>
      <c r="BQ286" s="9"/>
      <c r="BR286" s="9"/>
      <c r="BS286" s="9"/>
    </row>
    <row r="287" spans="1:71" ht="14.5" x14ac:dyDescent="0.35">
      <c r="A287" s="16" t="s">
        <v>10556</v>
      </c>
      <c r="B287" s="16" t="s">
        <v>10556</v>
      </c>
      <c r="C287" s="16" t="s">
        <v>10557</v>
      </c>
      <c r="D287" s="7" t="s">
        <v>1921</v>
      </c>
      <c r="E287" s="4" t="s">
        <v>150</v>
      </c>
      <c r="F287" s="4">
        <v>301684</v>
      </c>
      <c r="G287" s="4" t="s">
        <v>8997</v>
      </c>
      <c r="H287" s="53">
        <v>301684</v>
      </c>
      <c r="I287" s="4" t="s">
        <v>8997</v>
      </c>
      <c r="J287" s="7">
        <v>21</v>
      </c>
      <c r="K287" s="4" t="s">
        <v>104</v>
      </c>
      <c r="L287" s="4">
        <v>11</v>
      </c>
      <c r="M287" s="4" t="s">
        <v>513</v>
      </c>
      <c r="N287" s="4">
        <v>4</v>
      </c>
      <c r="O287" s="4" t="s">
        <v>8998</v>
      </c>
      <c r="P287" s="26" t="s">
        <v>9874</v>
      </c>
      <c r="Q287" s="8" t="s">
        <v>10474</v>
      </c>
      <c r="R287" s="9" t="s">
        <v>10474</v>
      </c>
      <c r="S287" s="17"/>
      <c r="T287" s="17" t="s">
        <v>10474</v>
      </c>
      <c r="U287" s="9"/>
      <c r="V287" s="18"/>
      <c r="W287" s="18">
        <f>IFERROR(VLOOKUP(H287,'IT PEI'!$X$2:$X$5647,1,0),"...")</f>
        <v>301684</v>
      </c>
      <c r="X287" s="19" t="str">
        <f>_xlfn.XLOOKUP(H287,'IT PEI'!X$2:X$5647,'IT PEI'!E$2:E$5647,"...",2,-1)</f>
        <v>2026-2030</v>
      </c>
      <c r="Y287" s="19" t="str">
        <f>_xlfn.XLOOKUP(H287,'IT PEI'!X$2:X$5647,'IT PEI'!G$2:G$5647,"...",2,-1)</f>
        <v>FORMULADO</v>
      </c>
      <c r="Z287" s="19" t="str">
        <f>_xlfn.XLOOKUP(H287,'IT PEI'!X$2:X$5647,'IT PEI'!F$2:F$5647,"...",2,-1)</f>
        <v>SI</v>
      </c>
      <c r="AA287" s="19" t="str">
        <f>_xlfn.XLOOKUP(H287,'IT PEI'!X$2:X$5647,'IT PEI'!H$2:H$5647,"...",2,-1)</f>
        <v>EMITIDO</v>
      </c>
      <c r="AB287" s="19" t="str">
        <f>_xlfn.XLOOKUP(H287,'IT PEI'!X$2:X$5647,'IT PEI'!O$2:O$5647,"...",2,-1)</f>
        <v>2025-0005751</v>
      </c>
      <c r="AC287" s="20">
        <f>_xlfn.XLOOKUP(H287,'IT PEI'!X$2:X$5647,'IT PEI'!P$2:P$5647,"...",2,-1)</f>
        <v>46020</v>
      </c>
      <c r="AD287" s="19" t="str">
        <f>_xlfn.XLOOKUP(H287,'IT PEI'!X$2:X$5647,'IT PEI'!Q$2:Q$5647,"...",2,-1)</f>
        <v>000785-2025-CEPLAN-DNCPPEI</v>
      </c>
      <c r="AE287" s="19" t="str">
        <f t="shared" si="22"/>
        <v>SI</v>
      </c>
      <c r="AF287" s="18">
        <f t="shared" si="24"/>
        <v>1</v>
      </c>
      <c r="AG287" s="18">
        <f t="shared" si="23"/>
        <v>0</v>
      </c>
      <c r="AH287" s="18">
        <f t="shared" si="25"/>
        <v>0</v>
      </c>
      <c r="AI287" s="19" t="s">
        <v>10475</v>
      </c>
      <c r="AJ287" s="13" t="s">
        <v>10488</v>
      </c>
      <c r="AK287" s="19" t="s">
        <v>10489</v>
      </c>
      <c r="AL287" s="19" t="str">
        <f>IFERROR(VLOOKUP(tbl_ues[[#This Row],[Id_UE]],'[1]Directorio v.02'!$H$3:$U$3089,11,FALSE),"")</f>
        <v>Sebastian Gutierrez</v>
      </c>
      <c r="AM287" s="19" t="str">
        <f>IFERROR(VLOOKUP(tbl_ues[[#This Row],[Id_UE]],'[1]Directorio v.02'!$H$3:$U$3089,12,FALSE),"")</f>
        <v>Responsable de planeamiento</v>
      </c>
      <c r="AN287" s="52">
        <f>IFERROR(VLOOKUP(tbl_ues[[#This Row],[Id_UE]],'[1]Directorio v.02'!$H$3:$U$3089,13,FALSE),"")</f>
        <v>916151413</v>
      </c>
      <c r="AO287" s="19" t="str">
        <f>IFERROR(VLOOKUP(tbl_ues[[#This Row],[Id_UE]],'[1]Directorio v.02'!$H$3:$U$3089,14,FALSE),"")</f>
        <v>camaccaja@gmail.com</v>
      </c>
      <c r="AP287" s="21" t="e">
        <f>VLOOKUP(H287,#REF!,7,0)</f>
        <v>#REF!</v>
      </c>
      <c r="AQ287" s="9" t="e">
        <f>VLOOKUP(H287,#REF!,9,0)</f>
        <v>#REF!</v>
      </c>
      <c r="AR287" s="9" t="e">
        <f>VLOOKUP(H287,#REF!,15,0)</f>
        <v>#REF!</v>
      </c>
      <c r="AS287" s="9" t="e">
        <f>VLOOKUP(H287,#REF!,16,0)</f>
        <v>#REF!</v>
      </c>
      <c r="AT287" s="9" t="e">
        <f>VLOOKUP(H287,#REF!,17,0)</f>
        <v>#REF!</v>
      </c>
      <c r="AU287" s="9" t="e">
        <f>VLOOKUP(H287,#REF!,18,0)</f>
        <v>#REF!</v>
      </c>
      <c r="AV287" s="9" t="e">
        <f>VLOOKUP(H287,#REF!,19,0)</f>
        <v>#REF!</v>
      </c>
      <c r="AW287" s="9" t="e">
        <f>VLOOKUP(H287,#REF!,20,0)</f>
        <v>#REF!</v>
      </c>
      <c r="AX287" s="9" t="e">
        <f>VLOOKUP(H287,#REF!,22,0)</f>
        <v>#REF!</v>
      </c>
      <c r="AY287" s="9" t="e">
        <f>VLOOKUP(H287,#REF!,23,0)</f>
        <v>#REF!</v>
      </c>
      <c r="AZ287" s="9" t="e">
        <f>VLOOKUP(H287,#REF!,24,0)</f>
        <v>#REF!</v>
      </c>
      <c r="BA287" s="9" t="e">
        <f>VLOOKUP(H287,#REF!,25,0)</f>
        <v>#REF!</v>
      </c>
      <c r="BB287" s="9" t="e">
        <f>VLOOKUP(H287,#REF!,26,0)</f>
        <v>#REF!</v>
      </c>
      <c r="BC287" s="9" t="e">
        <f>VLOOKUP(H287,#REF!,27,0)</f>
        <v>#REF!</v>
      </c>
      <c r="BD287" s="9" t="e">
        <f>VLOOKUP(H287,#REF!,29,0)</f>
        <v>#REF!</v>
      </c>
      <c r="BE287" s="9" t="e">
        <f>VLOOKUP(H287,#REF!,30,0)</f>
        <v>#REF!</v>
      </c>
      <c r="BF287" s="9" t="e">
        <f>VLOOKUP(H287,#REF!,31,0)</f>
        <v>#REF!</v>
      </c>
      <c r="BG287" s="9" t="e">
        <f>VLOOKUP(H287,#REF!,32,0)</f>
        <v>#REF!</v>
      </c>
      <c r="BH287" s="9" t="e">
        <f>VLOOKUP(H287,#REF!,33,0)</f>
        <v>#REF!</v>
      </c>
      <c r="BI287" s="9" t="e">
        <f>VLOOKUP(H287,#REF!,34,0)</f>
        <v>#REF!</v>
      </c>
      <c r="BJ287" s="9" t="e">
        <f>VLOOKUP(H287,#REF!,36,0)</f>
        <v>#REF!</v>
      </c>
      <c r="BK287" s="9" t="e">
        <f>VLOOKUP(H287,#REF!,37,0)</f>
        <v>#REF!</v>
      </c>
      <c r="BL287" s="22" t="e">
        <f>VLOOKUP(H287,#REF!,44,0)</f>
        <v>#REF!</v>
      </c>
      <c r="BM287" s="22" t="e">
        <f>VLOOKUP(H287,#REF!,45,0)</f>
        <v>#REF!</v>
      </c>
      <c r="BN287" s="22" t="e">
        <f>VLOOKUP(H287,#REF!,46,0)</f>
        <v>#REF!</v>
      </c>
      <c r="BO287" s="22" t="e">
        <f>VLOOKUP(H287,#REF!,47,0)</f>
        <v>#REF!</v>
      </c>
      <c r="BP287" s="22" t="e">
        <f>VLOOKUP(H287,#REF!,48,0)</f>
        <v>#REF!</v>
      </c>
      <c r="BQ287" s="9"/>
      <c r="BR287" s="9"/>
      <c r="BS287" s="9"/>
    </row>
    <row r="288" spans="1:71" ht="14.5" x14ac:dyDescent="0.35">
      <c r="A288" s="16" t="s">
        <v>10556</v>
      </c>
      <c r="B288" s="16" t="s">
        <v>10556</v>
      </c>
      <c r="C288" s="16" t="s">
        <v>10557</v>
      </c>
      <c r="D288" s="7" t="s">
        <v>1921</v>
      </c>
      <c r="E288" s="4" t="s">
        <v>150</v>
      </c>
      <c r="F288" s="4">
        <v>301683</v>
      </c>
      <c r="G288" s="4" t="s">
        <v>9253</v>
      </c>
      <c r="H288" s="53">
        <v>301683</v>
      </c>
      <c r="I288" s="4" t="s">
        <v>9253</v>
      </c>
      <c r="J288" s="7">
        <v>21</v>
      </c>
      <c r="K288" s="4" t="s">
        <v>104</v>
      </c>
      <c r="L288" s="4">
        <v>11</v>
      </c>
      <c r="M288" s="4" t="s">
        <v>513</v>
      </c>
      <c r="N288" s="4">
        <v>3</v>
      </c>
      <c r="O288" s="4" t="s">
        <v>9254</v>
      </c>
      <c r="P288" s="26" t="s">
        <v>10561</v>
      </c>
      <c r="Q288" s="8" t="s">
        <v>10474</v>
      </c>
      <c r="R288" s="9" t="s">
        <v>10474</v>
      </c>
      <c r="S288" s="17"/>
      <c r="T288" s="17" t="s">
        <v>10474</v>
      </c>
      <c r="U288" s="9"/>
      <c r="V288" s="18"/>
      <c r="W288" s="18">
        <f>IFERROR(VLOOKUP(H288,'IT PEI'!$X$2:$X$5647,1,0),"...")</f>
        <v>301683</v>
      </c>
      <c r="X288" s="19" t="str">
        <f>_xlfn.XLOOKUP(H288,'IT PEI'!X$2:X$5647,'IT PEI'!E$2:E$5647,"...",2,-1)</f>
        <v>2026-2030</v>
      </c>
      <c r="Y288" s="19" t="str">
        <f>_xlfn.XLOOKUP(H288,'IT PEI'!X$2:X$5647,'IT PEI'!G$2:G$5647,"...",2,-1)</f>
        <v>FORMULADO</v>
      </c>
      <c r="Z288" s="19" t="str">
        <f>_xlfn.XLOOKUP(H288,'IT PEI'!X$2:X$5647,'IT PEI'!F$2:F$5647,"...",2,-1)</f>
        <v>SI</v>
      </c>
      <c r="AA288" s="19" t="str">
        <f>_xlfn.XLOOKUP(H288,'IT PEI'!X$2:X$5647,'IT PEI'!H$2:H$5647,"...",2,-1)</f>
        <v>EN PROCESO</v>
      </c>
      <c r="AB288" s="19">
        <f>_xlfn.XLOOKUP(H288,'IT PEI'!X$2:X$5647,'IT PEI'!O$2:O$5647,"...",2,-1)</f>
        <v>0</v>
      </c>
      <c r="AC288" s="20">
        <f>_xlfn.XLOOKUP(H288,'IT PEI'!X$2:X$5647,'IT PEI'!P$2:P$5647,"...",2,-1)</f>
        <v>0</v>
      </c>
      <c r="AD288" s="19">
        <f>_xlfn.XLOOKUP(H288,'IT PEI'!X$2:X$5647,'IT PEI'!Q$2:Q$5647,"...",2,-1)</f>
        <v>0</v>
      </c>
      <c r="AE288" s="19" t="str">
        <f t="shared" si="22"/>
        <v>SI</v>
      </c>
      <c r="AF288" s="18">
        <f t="shared" si="24"/>
        <v>1</v>
      </c>
      <c r="AG288" s="18">
        <f t="shared" si="23"/>
        <v>0</v>
      </c>
      <c r="AH288" s="18">
        <f t="shared" si="25"/>
        <v>1</v>
      </c>
      <c r="AI288" s="19" t="s">
        <v>10475</v>
      </c>
      <c r="AJ288" s="13" t="s">
        <v>10488</v>
      </c>
      <c r="AK288" s="19" t="s">
        <v>10489</v>
      </c>
      <c r="AL288" s="19" t="str">
        <f>IFERROR(VLOOKUP(tbl_ues[[#This Row],[Id_UE]],'[1]Directorio v.02'!$H$3:$U$3089,11,FALSE),"")</f>
        <v>Oriel Mancha Cutipa</v>
      </c>
      <c r="AM288" s="19">
        <f>IFERROR(VLOOKUP(tbl_ues[[#This Row],[Id_UE]],'[1]Directorio v.02'!$H$3:$U$3089,12,FALSE),"")</f>
        <v>0</v>
      </c>
      <c r="AN288" s="52">
        <f>IFERROR(VLOOKUP(tbl_ues[[#This Row],[Id_UE]],'[1]Directorio v.02'!$H$3:$U$3089,13,FALSE),"")</f>
        <v>954447011</v>
      </c>
      <c r="AO288" s="19" t="str">
        <f>IFERROR(VLOOKUP(tbl_ues[[#This Row],[Id_UE]],'[1]Directorio v.02'!$H$3:$U$3089,14,FALSE),"")</f>
        <v>orielmancha@hotmail.com</v>
      </c>
      <c r="AP288" s="21" t="e">
        <f>VLOOKUP(H288,#REF!,7,0)</f>
        <v>#REF!</v>
      </c>
      <c r="AQ288" s="9" t="e">
        <f>VLOOKUP(H288,#REF!,9,0)</f>
        <v>#REF!</v>
      </c>
      <c r="AR288" s="9" t="e">
        <f>VLOOKUP(H288,#REF!,15,0)</f>
        <v>#REF!</v>
      </c>
      <c r="AS288" s="9" t="e">
        <f>VLOOKUP(H288,#REF!,16,0)</f>
        <v>#REF!</v>
      </c>
      <c r="AT288" s="9" t="e">
        <f>VLOOKUP(H288,#REF!,17,0)</f>
        <v>#REF!</v>
      </c>
      <c r="AU288" s="9" t="e">
        <f>VLOOKUP(H288,#REF!,18,0)</f>
        <v>#REF!</v>
      </c>
      <c r="AV288" s="9" t="e">
        <f>VLOOKUP(H288,#REF!,19,0)</f>
        <v>#REF!</v>
      </c>
      <c r="AW288" s="9" t="e">
        <f>VLOOKUP(H288,#REF!,20,0)</f>
        <v>#REF!</v>
      </c>
      <c r="AX288" s="9" t="e">
        <f>VLOOKUP(H288,#REF!,22,0)</f>
        <v>#REF!</v>
      </c>
      <c r="AY288" s="9" t="e">
        <f>VLOOKUP(H288,#REF!,23,0)</f>
        <v>#REF!</v>
      </c>
      <c r="AZ288" s="9" t="e">
        <f>VLOOKUP(H288,#REF!,24,0)</f>
        <v>#REF!</v>
      </c>
      <c r="BA288" s="9" t="e">
        <f>VLOOKUP(H288,#REF!,25,0)</f>
        <v>#REF!</v>
      </c>
      <c r="BB288" s="9" t="e">
        <f>VLOOKUP(H288,#REF!,26,0)</f>
        <v>#REF!</v>
      </c>
      <c r="BC288" s="9" t="e">
        <f>VLOOKUP(H288,#REF!,27,0)</f>
        <v>#REF!</v>
      </c>
      <c r="BD288" s="9" t="e">
        <f>VLOOKUP(H288,#REF!,29,0)</f>
        <v>#REF!</v>
      </c>
      <c r="BE288" s="9" t="e">
        <f>VLOOKUP(H288,#REF!,30,0)</f>
        <v>#REF!</v>
      </c>
      <c r="BF288" s="9" t="e">
        <f>VLOOKUP(H288,#REF!,31,0)</f>
        <v>#REF!</v>
      </c>
      <c r="BG288" s="9" t="e">
        <f>VLOOKUP(H288,#REF!,32,0)</f>
        <v>#REF!</v>
      </c>
      <c r="BH288" s="9" t="e">
        <f>VLOOKUP(H288,#REF!,33,0)</f>
        <v>#REF!</v>
      </c>
      <c r="BI288" s="9" t="e">
        <f>VLOOKUP(H288,#REF!,34,0)</f>
        <v>#REF!</v>
      </c>
      <c r="BJ288" s="9" t="e">
        <f>VLOOKUP(H288,#REF!,36,0)</f>
        <v>#REF!</v>
      </c>
      <c r="BK288" s="9" t="e">
        <f>VLOOKUP(H288,#REF!,37,0)</f>
        <v>#REF!</v>
      </c>
      <c r="BL288" s="22" t="e">
        <f>VLOOKUP(H288,#REF!,44,0)</f>
        <v>#REF!</v>
      </c>
      <c r="BM288" s="22" t="e">
        <f>VLOOKUP(H288,#REF!,45,0)</f>
        <v>#REF!</v>
      </c>
      <c r="BN288" s="22" t="e">
        <f>VLOOKUP(H288,#REF!,46,0)</f>
        <v>#REF!</v>
      </c>
      <c r="BO288" s="22" t="e">
        <f>VLOOKUP(H288,#REF!,47,0)</f>
        <v>#REF!</v>
      </c>
      <c r="BP288" s="22" t="e">
        <f>VLOOKUP(H288,#REF!,48,0)</f>
        <v>#REF!</v>
      </c>
      <c r="BQ288" s="9"/>
      <c r="BR288" s="9"/>
      <c r="BS288" s="9"/>
    </row>
    <row r="289" spans="1:71" ht="14.5" x14ac:dyDescent="0.35">
      <c r="A289" s="16" t="s">
        <v>10556</v>
      </c>
      <c r="B289" s="16" t="s">
        <v>10556</v>
      </c>
      <c r="C289" s="16" t="s">
        <v>10557</v>
      </c>
      <c r="D289" s="7" t="s">
        <v>1921</v>
      </c>
      <c r="E289" s="4" t="s">
        <v>150</v>
      </c>
      <c r="F289" s="4">
        <v>301682</v>
      </c>
      <c r="G289" s="4" t="s">
        <v>9002</v>
      </c>
      <c r="H289" s="53">
        <v>301682</v>
      </c>
      <c r="I289" s="4" t="s">
        <v>9002</v>
      </c>
      <c r="J289" s="7">
        <v>21</v>
      </c>
      <c r="K289" s="4" t="s">
        <v>104</v>
      </c>
      <c r="L289" s="4">
        <v>11</v>
      </c>
      <c r="M289" s="4" t="s">
        <v>513</v>
      </c>
      <c r="N289" s="4">
        <v>2</v>
      </c>
      <c r="O289" s="4" t="s">
        <v>9003</v>
      </c>
      <c r="P289" s="26" t="s">
        <v>9757</v>
      </c>
      <c r="Q289" s="8" t="s">
        <v>10474</v>
      </c>
      <c r="R289" s="9" t="s">
        <v>10474</v>
      </c>
      <c r="S289" s="17"/>
      <c r="T289" s="17" t="s">
        <v>10474</v>
      </c>
      <c r="U289" s="9"/>
      <c r="V289" s="18"/>
      <c r="W289" s="18">
        <f>IFERROR(VLOOKUP(H289,'IT PEI'!$X$2:$X$5647,1,0),"...")</f>
        <v>301682</v>
      </c>
      <c r="X289" s="19" t="str">
        <f>_xlfn.XLOOKUP(H289,'IT PEI'!X$2:X$5647,'IT PEI'!E$2:E$5647,"...",2,-1)</f>
        <v>2026-2030</v>
      </c>
      <c r="Y289" s="19" t="str">
        <f>_xlfn.XLOOKUP(H289,'IT PEI'!X$2:X$5647,'IT PEI'!G$2:G$5647,"...",2,-1)</f>
        <v>FORMULADO</v>
      </c>
      <c r="Z289" s="19" t="str">
        <f>_xlfn.XLOOKUP(H289,'IT PEI'!X$2:X$5647,'IT PEI'!F$2:F$5647,"...",2,-1)</f>
        <v>SI</v>
      </c>
      <c r="AA289" s="19" t="str">
        <f>_xlfn.XLOOKUP(H289,'IT PEI'!X$2:X$5647,'IT PEI'!H$2:H$5647,"...",2,-1)</f>
        <v>EMITIDO</v>
      </c>
      <c r="AB289" s="19" t="str">
        <f>_xlfn.XLOOKUP(H289,'IT PEI'!X$2:X$5647,'IT PEI'!O$2:O$5647,"...",2,-1)</f>
        <v>2026-0002056</v>
      </c>
      <c r="AC289" s="20">
        <f>_xlfn.XLOOKUP(H289,'IT PEI'!X$2:X$5647,'IT PEI'!P$2:P$5647,"...",2,-1)</f>
        <v>46155</v>
      </c>
      <c r="AD289" s="19" t="str">
        <f>_xlfn.XLOOKUP(H289,'IT PEI'!X$2:X$5647,'IT PEI'!Q$2:Q$5647,"...",2,-1)</f>
        <v>000331-2026-CEPLAN-DNCPPEI</v>
      </c>
      <c r="AE289" s="19" t="str">
        <f t="shared" si="22"/>
        <v>SI</v>
      </c>
      <c r="AF289" s="18">
        <f t="shared" si="24"/>
        <v>1</v>
      </c>
      <c r="AG289" s="18">
        <f t="shared" si="23"/>
        <v>0</v>
      </c>
      <c r="AH289" s="18">
        <f t="shared" si="25"/>
        <v>0</v>
      </c>
      <c r="AI289" s="19" t="s">
        <v>10475</v>
      </c>
      <c r="AJ289" s="13" t="s">
        <v>10488</v>
      </c>
      <c r="AK289" s="19" t="s">
        <v>10489</v>
      </c>
      <c r="AL289" s="19" t="str">
        <f>IFERROR(VLOOKUP(tbl_ues[[#This Row],[Id_UE]],'[1]Directorio v.02'!$H$3:$U$3089,11,FALSE),"")</f>
        <v>Luis Cipriani Paniura Quispe</v>
      </c>
      <c r="AM289" s="19">
        <f>IFERROR(VLOOKUP(tbl_ues[[#This Row],[Id_UE]],'[1]Directorio v.02'!$H$3:$U$3089,12,FALSE),"")</f>
        <v>0</v>
      </c>
      <c r="AN289" s="52">
        <f>IFERROR(VLOOKUP(tbl_ues[[#This Row],[Id_UE]],'[1]Directorio v.02'!$H$3:$U$3089,13,FALSE),"")</f>
        <v>951515177</v>
      </c>
      <c r="AO289" s="19" t="str">
        <f>IFERROR(VLOOKUP(tbl_ues[[#This Row],[Id_UE]],'[1]Directorio v.02'!$H$3:$U$3089,14,FALSE),"")</f>
        <v>luicipp@hotmail.com</v>
      </c>
      <c r="AP289" s="21" t="e">
        <f>VLOOKUP(H289,#REF!,7,0)</f>
        <v>#REF!</v>
      </c>
      <c r="AQ289" s="9" t="e">
        <f>VLOOKUP(H289,#REF!,9,0)</f>
        <v>#REF!</v>
      </c>
      <c r="AR289" s="9" t="e">
        <f>VLOOKUP(H289,#REF!,15,0)</f>
        <v>#REF!</v>
      </c>
      <c r="AS289" s="9" t="e">
        <f>VLOOKUP(H289,#REF!,16,0)</f>
        <v>#REF!</v>
      </c>
      <c r="AT289" s="9" t="e">
        <f>VLOOKUP(H289,#REF!,17,0)</f>
        <v>#REF!</v>
      </c>
      <c r="AU289" s="9" t="e">
        <f>VLOOKUP(H289,#REF!,18,0)</f>
        <v>#REF!</v>
      </c>
      <c r="AV289" s="9" t="e">
        <f>VLOOKUP(H289,#REF!,19,0)</f>
        <v>#REF!</v>
      </c>
      <c r="AW289" s="9" t="e">
        <f>VLOOKUP(H289,#REF!,20,0)</f>
        <v>#REF!</v>
      </c>
      <c r="AX289" s="9" t="e">
        <f>VLOOKUP(H289,#REF!,22,0)</f>
        <v>#REF!</v>
      </c>
      <c r="AY289" s="9" t="e">
        <f>VLOOKUP(H289,#REF!,23,0)</f>
        <v>#REF!</v>
      </c>
      <c r="AZ289" s="9" t="e">
        <f>VLOOKUP(H289,#REF!,24,0)</f>
        <v>#REF!</v>
      </c>
      <c r="BA289" s="9" t="e">
        <f>VLOOKUP(H289,#REF!,25,0)</f>
        <v>#REF!</v>
      </c>
      <c r="BB289" s="9" t="e">
        <f>VLOOKUP(H289,#REF!,26,0)</f>
        <v>#REF!</v>
      </c>
      <c r="BC289" s="9" t="e">
        <f>VLOOKUP(H289,#REF!,27,0)</f>
        <v>#REF!</v>
      </c>
      <c r="BD289" s="9" t="e">
        <f>VLOOKUP(H289,#REF!,29,0)</f>
        <v>#REF!</v>
      </c>
      <c r="BE289" s="9" t="e">
        <f>VLOOKUP(H289,#REF!,30,0)</f>
        <v>#REF!</v>
      </c>
      <c r="BF289" s="9" t="e">
        <f>VLOOKUP(H289,#REF!,31,0)</f>
        <v>#REF!</v>
      </c>
      <c r="BG289" s="9" t="e">
        <f>VLOOKUP(H289,#REF!,32,0)</f>
        <v>#REF!</v>
      </c>
      <c r="BH289" s="9" t="e">
        <f>VLOOKUP(H289,#REF!,33,0)</f>
        <v>#REF!</v>
      </c>
      <c r="BI289" s="9" t="e">
        <f>VLOOKUP(H289,#REF!,34,0)</f>
        <v>#REF!</v>
      </c>
      <c r="BJ289" s="9" t="e">
        <f>VLOOKUP(H289,#REF!,36,0)</f>
        <v>#REF!</v>
      </c>
      <c r="BK289" s="9" t="e">
        <f>VLOOKUP(H289,#REF!,37,0)</f>
        <v>#REF!</v>
      </c>
      <c r="BL289" s="22" t="e">
        <f>VLOOKUP(H289,#REF!,44,0)</f>
        <v>#REF!</v>
      </c>
      <c r="BM289" s="22" t="e">
        <f>VLOOKUP(H289,#REF!,45,0)</f>
        <v>#REF!</v>
      </c>
      <c r="BN289" s="22" t="e">
        <f>VLOOKUP(H289,#REF!,46,0)</f>
        <v>#REF!</v>
      </c>
      <c r="BO289" s="22" t="e">
        <f>VLOOKUP(H289,#REF!,47,0)</f>
        <v>#REF!</v>
      </c>
      <c r="BP289" s="22" t="e">
        <f>VLOOKUP(H289,#REF!,48,0)</f>
        <v>#REF!</v>
      </c>
      <c r="BQ289" s="9"/>
      <c r="BR289" s="9"/>
      <c r="BS289" s="9"/>
    </row>
    <row r="290" spans="1:71" ht="14.5" x14ac:dyDescent="0.35">
      <c r="A290" s="16" t="s">
        <v>10581</v>
      </c>
      <c r="B290" s="16" t="s">
        <v>10581</v>
      </c>
      <c r="C290" s="16" t="s">
        <v>10557</v>
      </c>
      <c r="D290" s="7" t="s">
        <v>1921</v>
      </c>
      <c r="E290" s="4" t="s">
        <v>150</v>
      </c>
      <c r="F290" s="4">
        <v>301681</v>
      </c>
      <c r="G290" s="4" t="s">
        <v>3220</v>
      </c>
      <c r="H290" s="53">
        <v>301681</v>
      </c>
      <c r="I290" s="4" t="s">
        <v>3220</v>
      </c>
      <c r="J290" s="7">
        <v>21</v>
      </c>
      <c r="K290" s="4" t="s">
        <v>104</v>
      </c>
      <c r="L290" s="4">
        <v>11</v>
      </c>
      <c r="M290" s="4" t="s">
        <v>513</v>
      </c>
      <c r="N290" s="4">
        <v>1</v>
      </c>
      <c r="O290" s="4" t="s">
        <v>514</v>
      </c>
      <c r="P290" s="26" t="s">
        <v>10558</v>
      </c>
      <c r="Q290" s="8" t="s">
        <v>10474</v>
      </c>
      <c r="R290" s="9" t="s">
        <v>10474</v>
      </c>
      <c r="S290" s="17"/>
      <c r="T290" s="17" t="s">
        <v>10474</v>
      </c>
      <c r="U290" s="9"/>
      <c r="V290" s="18"/>
      <c r="W290" s="18">
        <f>IFERROR(VLOOKUP(H290,'IT PEI'!$X$2:$X$5647,1,0),"...")</f>
        <v>301681</v>
      </c>
      <c r="X290" s="19" t="str">
        <f>_xlfn.XLOOKUP(H290,'IT PEI'!X$2:X$5647,'IT PEI'!E$2:E$5647,"...",2,-1)</f>
        <v>2026-2030</v>
      </c>
      <c r="Y290" s="19" t="str">
        <f>_xlfn.XLOOKUP(H290,'IT PEI'!X$2:X$5647,'IT PEI'!G$2:G$5647,"...",2,-1)</f>
        <v>FORMULADO</v>
      </c>
      <c r="Z290" s="19" t="str">
        <f>_xlfn.XLOOKUP(H290,'IT PEI'!X$2:X$5647,'IT PEI'!F$2:F$5647,"...",2,-1)</f>
        <v>SI</v>
      </c>
      <c r="AA290" s="19" t="str">
        <f>_xlfn.XLOOKUP(H290,'IT PEI'!X$2:X$5647,'IT PEI'!H$2:H$5647,"...",2,-1)</f>
        <v>EMITIDO</v>
      </c>
      <c r="AB290" s="19" t="str">
        <f>_xlfn.XLOOKUP(H290,'IT PEI'!X$2:X$5647,'IT PEI'!O$2:O$5647,"...",2,-1)</f>
        <v>2025-0004814</v>
      </c>
      <c r="AC290" s="20">
        <f>_xlfn.XLOOKUP(H290,'IT PEI'!X$2:X$5647,'IT PEI'!P$2:P$5647,"...",2,-1)</f>
        <v>45987</v>
      </c>
      <c r="AD290" s="19" t="str">
        <f>_xlfn.XLOOKUP(H290,'IT PEI'!X$2:X$5647,'IT PEI'!Q$2:Q$5647,"...",2,-1)</f>
        <v>000536-2025-CEPLAN-DNCPPEI</v>
      </c>
      <c r="AE290" s="19" t="str">
        <f t="shared" si="22"/>
        <v>SI</v>
      </c>
      <c r="AF290" s="18">
        <f t="shared" si="24"/>
        <v>1</v>
      </c>
      <c r="AG290" s="18">
        <f t="shared" si="23"/>
        <v>0</v>
      </c>
      <c r="AH290" s="18">
        <f t="shared" si="25"/>
        <v>0</v>
      </c>
      <c r="AI290" s="19" t="s">
        <v>10475</v>
      </c>
      <c r="AJ290" s="13" t="s">
        <v>10488</v>
      </c>
      <c r="AK290" s="19" t="s">
        <v>10489</v>
      </c>
      <c r="AL290" s="19" t="str">
        <f>IFERROR(VLOOKUP(tbl_ues[[#This Row],[Id_UE]],'[1]Directorio v.02'!$H$3:$U$3089,11,FALSE),"")</f>
        <v>Leonidas Vntura Urquizo</v>
      </c>
      <c r="AM290" s="19">
        <f>IFERROR(VLOOKUP(tbl_ues[[#This Row],[Id_UE]],'[1]Directorio v.02'!$H$3:$U$3089,12,FALSE),"")</f>
        <v>0</v>
      </c>
      <c r="AN290" s="52">
        <f>IFERROR(VLOOKUP(tbl_ues[[#This Row],[Id_UE]],'[1]Directorio v.02'!$H$3:$U$3089,13,FALSE),"")</f>
        <v>951310758</v>
      </c>
      <c r="AO290" s="19" t="str">
        <f>IFERROR(VLOOKUP(tbl_ues[[#This Row],[Id_UE]],'[1]Directorio v.02'!$H$3:$U$3089,14,FALSE),"")</f>
        <v>Mpsrj@Munisanroman.Gob.Pe</v>
      </c>
      <c r="AP290" s="21" t="e">
        <f>VLOOKUP(H290,#REF!,7,0)</f>
        <v>#REF!</v>
      </c>
      <c r="AQ290" s="9" t="e">
        <f>VLOOKUP(H290,#REF!,9,0)</f>
        <v>#REF!</v>
      </c>
      <c r="AR290" s="9" t="e">
        <f>VLOOKUP(H290,#REF!,15,0)</f>
        <v>#REF!</v>
      </c>
      <c r="AS290" s="9" t="e">
        <f>VLOOKUP(H290,#REF!,16,0)</f>
        <v>#REF!</v>
      </c>
      <c r="AT290" s="9" t="e">
        <f>VLOOKUP(H290,#REF!,17,0)</f>
        <v>#REF!</v>
      </c>
      <c r="AU290" s="9" t="e">
        <f>VLOOKUP(H290,#REF!,18,0)</f>
        <v>#REF!</v>
      </c>
      <c r="AV290" s="9" t="e">
        <f>VLOOKUP(H290,#REF!,19,0)</f>
        <v>#REF!</v>
      </c>
      <c r="AW290" s="9" t="e">
        <f>VLOOKUP(H290,#REF!,20,0)</f>
        <v>#REF!</v>
      </c>
      <c r="AX290" s="9" t="e">
        <f>VLOOKUP(H290,#REF!,22,0)</f>
        <v>#REF!</v>
      </c>
      <c r="AY290" s="9" t="e">
        <f>VLOOKUP(H290,#REF!,23,0)</f>
        <v>#REF!</v>
      </c>
      <c r="AZ290" s="9" t="e">
        <f>VLOOKUP(H290,#REF!,24,0)</f>
        <v>#REF!</v>
      </c>
      <c r="BA290" s="9" t="e">
        <f>VLOOKUP(H290,#REF!,25,0)</f>
        <v>#REF!</v>
      </c>
      <c r="BB290" s="9" t="e">
        <f>VLOOKUP(H290,#REF!,26,0)</f>
        <v>#REF!</v>
      </c>
      <c r="BC290" s="9" t="e">
        <f>VLOOKUP(H290,#REF!,27,0)</f>
        <v>#REF!</v>
      </c>
      <c r="BD290" s="9" t="e">
        <f>VLOOKUP(H290,#REF!,29,0)</f>
        <v>#REF!</v>
      </c>
      <c r="BE290" s="9" t="e">
        <f>VLOOKUP(H290,#REF!,30,0)</f>
        <v>#REF!</v>
      </c>
      <c r="BF290" s="9" t="e">
        <f>VLOOKUP(H290,#REF!,31,0)</f>
        <v>#REF!</v>
      </c>
      <c r="BG290" s="9" t="e">
        <f>VLOOKUP(H290,#REF!,32,0)</f>
        <v>#REF!</v>
      </c>
      <c r="BH290" s="9" t="e">
        <f>VLOOKUP(H290,#REF!,33,0)</f>
        <v>#REF!</v>
      </c>
      <c r="BI290" s="9" t="e">
        <f>VLOOKUP(H290,#REF!,34,0)</f>
        <v>#REF!</v>
      </c>
      <c r="BJ290" s="9" t="e">
        <f>VLOOKUP(H290,#REF!,36,0)</f>
        <v>#REF!</v>
      </c>
      <c r="BK290" s="9" t="e">
        <f>VLOOKUP(H290,#REF!,37,0)</f>
        <v>#REF!</v>
      </c>
      <c r="BL290" s="22" t="e">
        <f>VLOOKUP(H290,#REF!,44,0)</f>
        <v>#REF!</v>
      </c>
      <c r="BM290" s="22" t="e">
        <f>VLOOKUP(H290,#REF!,45,0)</f>
        <v>#REF!</v>
      </c>
      <c r="BN290" s="22" t="e">
        <f>VLOOKUP(H290,#REF!,46,0)</f>
        <v>#REF!</v>
      </c>
      <c r="BO290" s="22" t="e">
        <f>VLOOKUP(H290,#REF!,47,0)</f>
        <v>#REF!</v>
      </c>
      <c r="BP290" s="22" t="e">
        <f>VLOOKUP(H290,#REF!,48,0)</f>
        <v>#REF!</v>
      </c>
      <c r="BQ290" s="9"/>
      <c r="BR290" s="9"/>
      <c r="BS290" s="9"/>
    </row>
    <row r="291" spans="1:71" ht="14.5" x14ac:dyDescent="0.35">
      <c r="A291" s="16" t="s">
        <v>10556</v>
      </c>
      <c r="B291" s="16" t="s">
        <v>10556</v>
      </c>
      <c r="C291" s="16" t="s">
        <v>10557</v>
      </c>
      <c r="D291" s="7" t="s">
        <v>1921</v>
      </c>
      <c r="E291" s="4" t="s">
        <v>150</v>
      </c>
      <c r="F291" s="4">
        <v>301680</v>
      </c>
      <c r="G291" s="4" t="s">
        <v>7157</v>
      </c>
      <c r="H291" s="53">
        <v>301680</v>
      </c>
      <c r="I291" s="4" t="s">
        <v>7157</v>
      </c>
      <c r="J291" s="7">
        <v>21</v>
      </c>
      <c r="K291" s="4" t="s">
        <v>104</v>
      </c>
      <c r="L291" s="4">
        <v>10</v>
      </c>
      <c r="M291" s="4" t="s">
        <v>3108</v>
      </c>
      <c r="N291" s="4">
        <v>5</v>
      </c>
      <c r="O291" s="4" t="s">
        <v>7158</v>
      </c>
      <c r="P291" s="26" t="s">
        <v>9757</v>
      </c>
      <c r="Q291" s="8" t="s">
        <v>10474</v>
      </c>
      <c r="R291" s="9" t="s">
        <v>10474</v>
      </c>
      <c r="S291" s="17"/>
      <c r="T291" s="17" t="s">
        <v>10474</v>
      </c>
      <c r="U291" s="9"/>
      <c r="V291" s="18" t="s">
        <v>10578</v>
      </c>
      <c r="W291" s="18">
        <f>IFERROR(VLOOKUP(H291,'IT PEI'!$X$2:$X$5647,1,0),"...")</f>
        <v>301680</v>
      </c>
      <c r="X291" s="19" t="str">
        <f>_xlfn.XLOOKUP(H291,'IT PEI'!X$2:X$5647,'IT PEI'!E$2:E$5647,"...",2,-1)</f>
        <v>2026-2030</v>
      </c>
      <c r="Y291" s="19" t="str">
        <f>_xlfn.XLOOKUP(H291,'IT PEI'!X$2:X$5647,'IT PEI'!G$2:G$5647,"...",2,-1)</f>
        <v>FORMULADO</v>
      </c>
      <c r="Z291" s="19" t="str">
        <f>_xlfn.XLOOKUP(H291,'IT PEI'!X$2:X$5647,'IT PEI'!F$2:F$5647,"...",2,-1)</f>
        <v>SI</v>
      </c>
      <c r="AA291" s="19" t="str">
        <f>_xlfn.XLOOKUP(H291,'IT PEI'!X$2:X$5647,'IT PEI'!H$2:H$5647,"...",2,-1)</f>
        <v>EMITIDO</v>
      </c>
      <c r="AB291" s="19" t="str">
        <f>_xlfn.XLOOKUP(H291,'IT PEI'!X$2:X$5647,'IT PEI'!O$2:O$5647,"...",2,-1)</f>
        <v>2025-0003039</v>
      </c>
      <c r="AC291" s="20">
        <f>_xlfn.XLOOKUP(H291,'IT PEI'!X$2:X$5647,'IT PEI'!P$2:P$5647,"...",2,-1)</f>
        <v>45905</v>
      </c>
      <c r="AD291" s="19" t="str">
        <f>_xlfn.XLOOKUP(H291,'IT PEI'!X$2:X$5647,'IT PEI'!Q$2:Q$5647,"...",2,-1)</f>
        <v>000323-2025-CEPLAN-DNCPPEI</v>
      </c>
      <c r="AE291" s="19" t="str">
        <f t="shared" si="22"/>
        <v>SI</v>
      </c>
      <c r="AF291" s="18">
        <f t="shared" si="24"/>
        <v>1</v>
      </c>
      <c r="AG291" s="18">
        <f t="shared" si="23"/>
        <v>0</v>
      </c>
      <c r="AH291" s="18">
        <f t="shared" si="25"/>
        <v>0</v>
      </c>
      <c r="AI291" s="19" t="s">
        <v>10475</v>
      </c>
      <c r="AJ291" s="13" t="s">
        <v>10488</v>
      </c>
      <c r="AK291" s="19" t="s">
        <v>10489</v>
      </c>
      <c r="AL291" s="19" t="str">
        <f>IFERROR(VLOOKUP(tbl_ues[[#This Row],[Id_UE]],'[1]Directorio v.02'!$H$3:$U$3089,11,FALSE),"")</f>
        <v>Clinton Smith Huisa Pacori</v>
      </c>
      <c r="AM291" s="19" t="str">
        <f>IFERROR(VLOOKUP(tbl_ues[[#This Row],[Id_UE]],'[1]Directorio v.02'!$H$3:$U$3089,12,FALSE),"")</f>
        <v>Encargado de la Oficina de Planeamiento y Presupuesto</v>
      </c>
      <c r="AN291" s="52">
        <f>IFERROR(VLOOKUP(tbl_ues[[#This Row],[Id_UE]],'[1]Directorio v.02'!$H$3:$U$3089,13,FALSE),"")</f>
        <v>0</v>
      </c>
      <c r="AO291" s="19" t="str">
        <f>IFERROR(VLOOKUP(tbl_ues[[#This Row],[Id_UE]],'[1]Directorio v.02'!$H$3:$U$3089,14,FALSE),"")</f>
        <v>csmithhpacori@gmail.com</v>
      </c>
      <c r="AP291" s="21" t="e">
        <f>VLOOKUP(H291,#REF!,7,0)</f>
        <v>#REF!</v>
      </c>
      <c r="AQ291" s="9" t="e">
        <f>VLOOKUP(H291,#REF!,9,0)</f>
        <v>#REF!</v>
      </c>
      <c r="AR291" s="9" t="e">
        <f>VLOOKUP(H291,#REF!,15,0)</f>
        <v>#REF!</v>
      </c>
      <c r="AS291" s="9" t="e">
        <f>VLOOKUP(H291,#REF!,16,0)</f>
        <v>#REF!</v>
      </c>
      <c r="AT291" s="9" t="e">
        <f>VLOOKUP(H291,#REF!,17,0)</f>
        <v>#REF!</v>
      </c>
      <c r="AU291" s="9" t="e">
        <f>VLOOKUP(H291,#REF!,18,0)</f>
        <v>#REF!</v>
      </c>
      <c r="AV291" s="9" t="e">
        <f>VLOOKUP(H291,#REF!,19,0)</f>
        <v>#REF!</v>
      </c>
      <c r="AW291" s="9" t="e">
        <f>VLOOKUP(H291,#REF!,20,0)</f>
        <v>#REF!</v>
      </c>
      <c r="AX291" s="9" t="e">
        <f>VLOOKUP(H291,#REF!,22,0)</f>
        <v>#REF!</v>
      </c>
      <c r="AY291" s="9" t="e">
        <f>VLOOKUP(H291,#REF!,23,0)</f>
        <v>#REF!</v>
      </c>
      <c r="AZ291" s="9" t="e">
        <f>VLOOKUP(H291,#REF!,24,0)</f>
        <v>#REF!</v>
      </c>
      <c r="BA291" s="9" t="e">
        <f>VLOOKUP(H291,#REF!,25,0)</f>
        <v>#REF!</v>
      </c>
      <c r="BB291" s="9" t="e">
        <f>VLOOKUP(H291,#REF!,26,0)</f>
        <v>#REF!</v>
      </c>
      <c r="BC291" s="9" t="e">
        <f>VLOOKUP(H291,#REF!,27,0)</f>
        <v>#REF!</v>
      </c>
      <c r="BD291" s="9" t="e">
        <f>VLOOKUP(H291,#REF!,29,0)</f>
        <v>#REF!</v>
      </c>
      <c r="BE291" s="9" t="e">
        <f>VLOOKUP(H291,#REF!,30,0)</f>
        <v>#REF!</v>
      </c>
      <c r="BF291" s="9" t="e">
        <f>VLOOKUP(H291,#REF!,31,0)</f>
        <v>#REF!</v>
      </c>
      <c r="BG291" s="9" t="e">
        <f>VLOOKUP(H291,#REF!,32,0)</f>
        <v>#REF!</v>
      </c>
      <c r="BH291" s="9" t="e">
        <f>VLOOKUP(H291,#REF!,33,0)</f>
        <v>#REF!</v>
      </c>
      <c r="BI291" s="9" t="e">
        <f>VLOOKUP(H291,#REF!,34,0)</f>
        <v>#REF!</v>
      </c>
      <c r="BJ291" s="9" t="e">
        <f>VLOOKUP(H291,#REF!,36,0)</f>
        <v>#REF!</v>
      </c>
      <c r="BK291" s="9" t="e">
        <f>VLOOKUP(H291,#REF!,37,0)</f>
        <v>#REF!</v>
      </c>
      <c r="BL291" s="22" t="e">
        <f>VLOOKUP(H291,#REF!,44,0)</f>
        <v>#REF!</v>
      </c>
      <c r="BM291" s="22" t="e">
        <f>VLOOKUP(H291,#REF!,45,0)</f>
        <v>#REF!</v>
      </c>
      <c r="BN291" s="22" t="e">
        <f>VLOOKUP(H291,#REF!,46,0)</f>
        <v>#REF!</v>
      </c>
      <c r="BO291" s="22" t="e">
        <f>VLOOKUP(H291,#REF!,47,0)</f>
        <v>#REF!</v>
      </c>
      <c r="BP291" s="22" t="e">
        <f>VLOOKUP(H291,#REF!,48,0)</f>
        <v>#REF!</v>
      </c>
      <c r="BQ291" s="9"/>
      <c r="BR291" s="9"/>
      <c r="BS291" s="9"/>
    </row>
    <row r="292" spans="1:71" ht="14.5" x14ac:dyDescent="0.35">
      <c r="A292" s="16" t="s">
        <v>10556</v>
      </c>
      <c r="B292" s="16" t="s">
        <v>10556</v>
      </c>
      <c r="C292" s="16" t="s">
        <v>10557</v>
      </c>
      <c r="D292" s="7" t="s">
        <v>1921</v>
      </c>
      <c r="E292" s="4" t="s">
        <v>150</v>
      </c>
      <c r="F292" s="4">
        <v>301679</v>
      </c>
      <c r="G292" s="4" t="s">
        <v>8798</v>
      </c>
      <c r="H292" s="53">
        <v>301679</v>
      </c>
      <c r="I292" s="4" t="s">
        <v>8798</v>
      </c>
      <c r="J292" s="7">
        <v>21</v>
      </c>
      <c r="K292" s="4" t="s">
        <v>104</v>
      </c>
      <c r="L292" s="4">
        <v>10</v>
      </c>
      <c r="M292" s="4" t="s">
        <v>3108</v>
      </c>
      <c r="N292" s="4">
        <v>4</v>
      </c>
      <c r="O292" s="4" t="s">
        <v>8799</v>
      </c>
      <c r="P292" s="26" t="s">
        <v>10561</v>
      </c>
      <c r="Q292" s="8" t="s">
        <v>10474</v>
      </c>
      <c r="R292" s="9" t="s">
        <v>10474</v>
      </c>
      <c r="S292" s="17"/>
      <c r="T292" s="17" t="s">
        <v>10474</v>
      </c>
      <c r="U292" s="9"/>
      <c r="V292" s="18"/>
      <c r="W292" s="18">
        <f>IFERROR(VLOOKUP(H292,'IT PEI'!$X$2:$X$5647,1,0),"...")</f>
        <v>301679</v>
      </c>
      <c r="X292" s="19" t="str">
        <f>_xlfn.XLOOKUP(H292,'IT PEI'!X$2:X$5647,'IT PEI'!E$2:E$5647,"...",2,-1)</f>
        <v>2026-2030</v>
      </c>
      <c r="Y292" s="19" t="str">
        <f>_xlfn.XLOOKUP(H292,'IT PEI'!X$2:X$5647,'IT PEI'!G$2:G$5647,"...",2,-1)</f>
        <v>FORMULADO</v>
      </c>
      <c r="Z292" s="19" t="str">
        <f>_xlfn.XLOOKUP(H292,'IT PEI'!X$2:X$5647,'IT PEI'!F$2:F$5647,"...",2,-1)</f>
        <v>SI</v>
      </c>
      <c r="AA292" s="19" t="str">
        <f>_xlfn.XLOOKUP(H292,'IT PEI'!X$2:X$5647,'IT PEI'!H$2:H$5647,"...",2,-1)</f>
        <v>EMITIDO</v>
      </c>
      <c r="AB292" s="19" t="str">
        <f>_xlfn.XLOOKUP(H292,'IT PEI'!X$2:X$5647,'IT PEI'!O$2:O$5647,"...",2,-1)</f>
        <v>2025-0005437</v>
      </c>
      <c r="AC292" s="20">
        <f>_xlfn.XLOOKUP(H292,'IT PEI'!X$2:X$5647,'IT PEI'!P$2:P$5647,"...",2,-1)</f>
        <v>46008</v>
      </c>
      <c r="AD292" s="19" t="str">
        <f>_xlfn.XLOOKUP(H292,'IT PEI'!X$2:X$5647,'IT PEI'!Q$2:Q$5647,"...",2,-1)</f>
        <v>000701-2025-CEPLAN-DNCPPEI</v>
      </c>
      <c r="AE292" s="19" t="str">
        <f t="shared" si="22"/>
        <v>SI</v>
      </c>
      <c r="AF292" s="18">
        <f t="shared" si="24"/>
        <v>1</v>
      </c>
      <c r="AG292" s="18">
        <f t="shared" si="23"/>
        <v>0</v>
      </c>
      <c r="AH292" s="18">
        <f t="shared" si="25"/>
        <v>0</v>
      </c>
      <c r="AI292" s="19" t="s">
        <v>10475</v>
      </c>
      <c r="AJ292" s="13" t="s">
        <v>10488</v>
      </c>
      <c r="AK292" s="19" t="s">
        <v>10489</v>
      </c>
      <c r="AL292" s="19" t="str">
        <f>IFERROR(VLOOKUP(tbl_ues[[#This Row],[Id_UE]],'[1]Directorio v.02'!$H$3:$U$3089,11,FALSE),"")</f>
        <v>Sabino Apaza Arivilca</v>
      </c>
      <c r="AM292" s="19">
        <f>IFERROR(VLOOKUP(tbl_ues[[#This Row],[Id_UE]],'[1]Directorio v.02'!$H$3:$U$3089,12,FALSE),"")</f>
        <v>0</v>
      </c>
      <c r="AN292" s="52">
        <f>IFERROR(VLOOKUP(tbl_ues[[#This Row],[Id_UE]],'[1]Directorio v.02'!$H$3:$U$3089,13,FALSE),"")</f>
        <v>988666944</v>
      </c>
      <c r="AO292" s="19" t="str">
        <f>IFERROR(VLOOKUP(tbl_ues[[#This Row],[Id_UE]],'[1]Directorio v.02'!$H$3:$U$3089,14,FALSE),"")</f>
        <v>sabino118aa@hotmail.com</v>
      </c>
      <c r="AP292" s="21" t="e">
        <f>VLOOKUP(H292,#REF!,7,0)</f>
        <v>#REF!</v>
      </c>
      <c r="AQ292" s="9" t="e">
        <f>VLOOKUP(H292,#REF!,9,0)</f>
        <v>#REF!</v>
      </c>
      <c r="AR292" s="9" t="e">
        <f>VLOOKUP(H292,#REF!,15,0)</f>
        <v>#REF!</v>
      </c>
      <c r="AS292" s="9" t="e">
        <f>VLOOKUP(H292,#REF!,16,0)</f>
        <v>#REF!</v>
      </c>
      <c r="AT292" s="9" t="e">
        <f>VLOOKUP(H292,#REF!,17,0)</f>
        <v>#REF!</v>
      </c>
      <c r="AU292" s="9" t="e">
        <f>VLOOKUP(H292,#REF!,18,0)</f>
        <v>#REF!</v>
      </c>
      <c r="AV292" s="9" t="e">
        <f>VLOOKUP(H292,#REF!,19,0)</f>
        <v>#REF!</v>
      </c>
      <c r="AW292" s="9" t="e">
        <f>VLOOKUP(H292,#REF!,20,0)</f>
        <v>#REF!</v>
      </c>
      <c r="AX292" s="9" t="e">
        <f>VLOOKUP(H292,#REF!,22,0)</f>
        <v>#REF!</v>
      </c>
      <c r="AY292" s="9" t="e">
        <f>VLOOKUP(H292,#REF!,23,0)</f>
        <v>#REF!</v>
      </c>
      <c r="AZ292" s="9" t="e">
        <f>VLOOKUP(H292,#REF!,24,0)</f>
        <v>#REF!</v>
      </c>
      <c r="BA292" s="9" t="e">
        <f>VLOOKUP(H292,#REF!,25,0)</f>
        <v>#REF!</v>
      </c>
      <c r="BB292" s="9" t="e">
        <f>VLOOKUP(H292,#REF!,26,0)</f>
        <v>#REF!</v>
      </c>
      <c r="BC292" s="9" t="e">
        <f>VLOOKUP(H292,#REF!,27,0)</f>
        <v>#REF!</v>
      </c>
      <c r="BD292" s="9" t="e">
        <f>VLOOKUP(H292,#REF!,29,0)</f>
        <v>#REF!</v>
      </c>
      <c r="BE292" s="9" t="e">
        <f>VLOOKUP(H292,#REF!,30,0)</f>
        <v>#REF!</v>
      </c>
      <c r="BF292" s="9" t="e">
        <f>VLOOKUP(H292,#REF!,31,0)</f>
        <v>#REF!</v>
      </c>
      <c r="BG292" s="9" t="e">
        <f>VLOOKUP(H292,#REF!,32,0)</f>
        <v>#REF!</v>
      </c>
      <c r="BH292" s="9" t="e">
        <f>VLOOKUP(H292,#REF!,33,0)</f>
        <v>#REF!</v>
      </c>
      <c r="BI292" s="9" t="e">
        <f>VLOOKUP(H292,#REF!,34,0)</f>
        <v>#REF!</v>
      </c>
      <c r="BJ292" s="9" t="e">
        <f>VLOOKUP(H292,#REF!,36,0)</f>
        <v>#REF!</v>
      </c>
      <c r="BK292" s="9" t="e">
        <f>VLOOKUP(H292,#REF!,37,0)</f>
        <v>#REF!</v>
      </c>
      <c r="BL292" s="22" t="e">
        <f>VLOOKUP(H292,#REF!,44,0)</f>
        <v>#REF!</v>
      </c>
      <c r="BM292" s="22" t="e">
        <f>VLOOKUP(H292,#REF!,45,0)</f>
        <v>#REF!</v>
      </c>
      <c r="BN292" s="22" t="e">
        <f>VLOOKUP(H292,#REF!,46,0)</f>
        <v>#REF!</v>
      </c>
      <c r="BO292" s="22" t="e">
        <f>VLOOKUP(H292,#REF!,47,0)</f>
        <v>#REF!</v>
      </c>
      <c r="BP292" s="22" t="e">
        <f>VLOOKUP(H292,#REF!,48,0)</f>
        <v>#REF!</v>
      </c>
      <c r="BQ292" s="9"/>
      <c r="BR292" s="9"/>
      <c r="BS292" s="9"/>
    </row>
    <row r="293" spans="1:71" ht="14.5" x14ac:dyDescent="0.35">
      <c r="A293" s="16" t="s">
        <v>10556</v>
      </c>
      <c r="B293" s="16" t="s">
        <v>10556</v>
      </c>
      <c r="C293" s="16" t="s">
        <v>10557</v>
      </c>
      <c r="D293" s="7" t="s">
        <v>1921</v>
      </c>
      <c r="E293" s="4" t="s">
        <v>150</v>
      </c>
      <c r="F293" s="4">
        <v>301678</v>
      </c>
      <c r="G293" s="4" t="s">
        <v>10634</v>
      </c>
      <c r="H293" s="53">
        <v>301678</v>
      </c>
      <c r="I293" s="4" t="s">
        <v>10634</v>
      </c>
      <c r="J293" s="7">
        <v>21</v>
      </c>
      <c r="K293" s="4" t="s">
        <v>104</v>
      </c>
      <c r="L293" s="4">
        <v>10</v>
      </c>
      <c r="M293" s="4" t="s">
        <v>3108</v>
      </c>
      <c r="N293" s="4">
        <v>3</v>
      </c>
      <c r="O293" s="4" t="s">
        <v>10635</v>
      </c>
      <c r="P293" s="26" t="s">
        <v>9757</v>
      </c>
      <c r="Q293" s="8" t="s">
        <v>10474</v>
      </c>
      <c r="R293" s="9" t="s">
        <v>10474</v>
      </c>
      <c r="S293" s="17"/>
      <c r="T293" s="17" t="s">
        <v>10474</v>
      </c>
      <c r="U293" s="9"/>
      <c r="V293" s="18"/>
      <c r="W293" s="18" t="str">
        <f>IFERROR(VLOOKUP(H293,'IT PEI'!$X$2:$X$5647,1,0),"...")</f>
        <v>...</v>
      </c>
      <c r="X293" s="19" t="str">
        <f>_xlfn.XLOOKUP(H293,'IT PEI'!X$2:X$5647,'IT PEI'!E$2:E$5647,"...",2,-1)</f>
        <v>...</v>
      </c>
      <c r="Y293" s="19" t="str">
        <f>_xlfn.XLOOKUP(H293,'IT PEI'!X$2:X$5647,'IT PEI'!G$2:G$5647,"...",2,-1)</f>
        <v>...</v>
      </c>
      <c r="Z293" s="19" t="str">
        <f>_xlfn.XLOOKUP(H293,'IT PEI'!X$2:X$5647,'IT PEI'!F$2:F$5647,"...",2,-1)</f>
        <v>...</v>
      </c>
      <c r="AA293" s="19" t="str">
        <f>_xlfn.XLOOKUP(H293,'IT PEI'!X$2:X$5647,'IT PEI'!H$2:H$5647,"...",2,-1)</f>
        <v>...</v>
      </c>
      <c r="AB293" s="19" t="str">
        <f>_xlfn.XLOOKUP(H293,'IT PEI'!X$2:X$5647,'IT PEI'!O$2:O$5647,"...",2,-1)</f>
        <v>...</v>
      </c>
      <c r="AC293" s="20" t="str">
        <f>_xlfn.XLOOKUP(H293,'IT PEI'!X$2:X$5647,'IT PEI'!P$2:P$5647,"...",2,-1)</f>
        <v>...</v>
      </c>
      <c r="AD293" s="19" t="str">
        <f>_xlfn.XLOOKUP(H293,'IT PEI'!X$2:X$5647,'IT PEI'!Q$2:Q$5647,"...",2,-1)</f>
        <v>...</v>
      </c>
      <c r="AE293" s="19" t="str">
        <f t="shared" si="22"/>
        <v>No</v>
      </c>
      <c r="AF293" s="18">
        <f t="shared" si="24"/>
        <v>0</v>
      </c>
      <c r="AG293" s="18">
        <f t="shared" si="23"/>
        <v>1</v>
      </c>
      <c r="AH293" s="18">
        <f t="shared" si="25"/>
        <v>0</v>
      </c>
      <c r="AI293" s="19" t="s">
        <v>10475</v>
      </c>
      <c r="AJ293" s="13" t="s">
        <v>10488</v>
      </c>
      <c r="AK293" s="19" t="s">
        <v>10489</v>
      </c>
      <c r="AL293" s="19" t="str">
        <f>IFERROR(VLOOKUP(tbl_ues[[#This Row],[Id_UE]],'[1]Directorio v.02'!$H$3:$U$3089,11,FALSE),"")</f>
        <v>Gabriel Chambi Carita</v>
      </c>
      <c r="AM293" s="19">
        <f>IFERROR(VLOOKUP(tbl_ues[[#This Row],[Id_UE]],'[1]Directorio v.02'!$H$3:$U$3089,12,FALSE),"")</f>
        <v>0</v>
      </c>
      <c r="AN293" s="52">
        <f>IFERROR(VLOOKUP(tbl_ues[[#This Row],[Id_UE]],'[1]Directorio v.02'!$H$3:$U$3089,13,FALSE),"")</f>
        <v>926124420</v>
      </c>
      <c r="AO293" s="19" t="str">
        <f>IFERROR(VLOOKUP(tbl_ues[[#This Row],[Id_UE]],'[1]Directorio v.02'!$H$3:$U$3089,14,FALSE),"")</f>
        <v>angelgab727@gmail.com</v>
      </c>
      <c r="AP293" s="21" t="e">
        <f>VLOOKUP(H293,#REF!,7,0)</f>
        <v>#REF!</v>
      </c>
      <c r="AQ293" s="9" t="e">
        <f>VLOOKUP(H293,#REF!,9,0)</f>
        <v>#REF!</v>
      </c>
      <c r="AR293" s="9" t="e">
        <f>VLOOKUP(H293,#REF!,15,0)</f>
        <v>#REF!</v>
      </c>
      <c r="AS293" s="9" t="e">
        <f>VLOOKUP(H293,#REF!,16,0)</f>
        <v>#REF!</v>
      </c>
      <c r="AT293" s="9" t="e">
        <f>VLOOKUP(H293,#REF!,17,0)</f>
        <v>#REF!</v>
      </c>
      <c r="AU293" s="9" t="e">
        <f>VLOOKUP(H293,#REF!,18,0)</f>
        <v>#REF!</v>
      </c>
      <c r="AV293" s="9" t="e">
        <f>VLOOKUP(H293,#REF!,19,0)</f>
        <v>#REF!</v>
      </c>
      <c r="AW293" s="9" t="e">
        <f>VLOOKUP(H293,#REF!,20,0)</f>
        <v>#REF!</v>
      </c>
      <c r="AX293" s="9" t="e">
        <f>VLOOKUP(H293,#REF!,22,0)</f>
        <v>#REF!</v>
      </c>
      <c r="AY293" s="9" t="e">
        <f>VLOOKUP(H293,#REF!,23,0)</f>
        <v>#REF!</v>
      </c>
      <c r="AZ293" s="9" t="e">
        <f>VLOOKUP(H293,#REF!,24,0)</f>
        <v>#REF!</v>
      </c>
      <c r="BA293" s="9" t="e">
        <f>VLOOKUP(H293,#REF!,25,0)</f>
        <v>#REF!</v>
      </c>
      <c r="BB293" s="9" t="e">
        <f>VLOOKUP(H293,#REF!,26,0)</f>
        <v>#REF!</v>
      </c>
      <c r="BC293" s="9" t="e">
        <f>VLOOKUP(H293,#REF!,27,0)</f>
        <v>#REF!</v>
      </c>
      <c r="BD293" s="9" t="e">
        <f>VLOOKUP(H293,#REF!,29,0)</f>
        <v>#REF!</v>
      </c>
      <c r="BE293" s="9" t="e">
        <f>VLOOKUP(H293,#REF!,30,0)</f>
        <v>#REF!</v>
      </c>
      <c r="BF293" s="9" t="e">
        <f>VLOOKUP(H293,#REF!,31,0)</f>
        <v>#REF!</v>
      </c>
      <c r="BG293" s="9" t="e">
        <f>VLOOKUP(H293,#REF!,32,0)</f>
        <v>#REF!</v>
      </c>
      <c r="BH293" s="9" t="e">
        <f>VLOOKUP(H293,#REF!,33,0)</f>
        <v>#REF!</v>
      </c>
      <c r="BI293" s="9" t="e">
        <f>VLOOKUP(H293,#REF!,34,0)</f>
        <v>#REF!</v>
      </c>
      <c r="BJ293" s="9" t="e">
        <f>VLOOKUP(H293,#REF!,36,0)</f>
        <v>#REF!</v>
      </c>
      <c r="BK293" s="9" t="e">
        <f>VLOOKUP(H293,#REF!,37,0)</f>
        <v>#REF!</v>
      </c>
      <c r="BL293" s="22" t="e">
        <f>VLOOKUP(H293,#REF!,44,0)</f>
        <v>#REF!</v>
      </c>
      <c r="BM293" s="22" t="e">
        <f>VLOOKUP(H293,#REF!,45,0)</f>
        <v>#REF!</v>
      </c>
      <c r="BN293" s="22" t="e">
        <f>VLOOKUP(H293,#REF!,46,0)</f>
        <v>#REF!</v>
      </c>
      <c r="BO293" s="22" t="e">
        <f>VLOOKUP(H293,#REF!,47,0)</f>
        <v>#REF!</v>
      </c>
      <c r="BP293" s="22" t="e">
        <f>VLOOKUP(H293,#REF!,48,0)</f>
        <v>#REF!</v>
      </c>
      <c r="BQ293" s="9"/>
      <c r="BR293" s="9"/>
      <c r="BS293" s="9"/>
    </row>
    <row r="294" spans="1:71" ht="14.5" x14ac:dyDescent="0.35">
      <c r="A294" s="16" t="s">
        <v>10556</v>
      </c>
      <c r="B294" s="16" t="s">
        <v>10556</v>
      </c>
      <c r="C294" s="16" t="s">
        <v>10557</v>
      </c>
      <c r="D294" s="7" t="s">
        <v>1921</v>
      </c>
      <c r="E294" s="4" t="s">
        <v>150</v>
      </c>
      <c r="F294" s="4">
        <v>301677</v>
      </c>
      <c r="G294" s="4" t="s">
        <v>7341</v>
      </c>
      <c r="H294" s="53">
        <v>301677</v>
      </c>
      <c r="I294" s="4" t="s">
        <v>7341</v>
      </c>
      <c r="J294" s="7">
        <v>21</v>
      </c>
      <c r="K294" s="4" t="s">
        <v>104</v>
      </c>
      <c r="L294" s="4">
        <v>10</v>
      </c>
      <c r="M294" s="4" t="s">
        <v>3108</v>
      </c>
      <c r="N294" s="4">
        <v>2</v>
      </c>
      <c r="O294" s="4" t="s">
        <v>7342</v>
      </c>
      <c r="P294" s="26" t="s">
        <v>10196</v>
      </c>
      <c r="Q294" s="8" t="s">
        <v>10474</v>
      </c>
      <c r="R294" s="9" t="s">
        <v>10474</v>
      </c>
      <c r="S294" s="17"/>
      <c r="T294" s="17" t="s">
        <v>10474</v>
      </c>
      <c r="U294" s="9"/>
      <c r="V294" s="18" t="s">
        <v>10578</v>
      </c>
      <c r="W294" s="18">
        <f>IFERROR(VLOOKUP(H294,'IT PEI'!$X$2:$X$5647,1,0),"...")</f>
        <v>301677</v>
      </c>
      <c r="X294" s="19" t="str">
        <f>_xlfn.XLOOKUP(H294,'IT PEI'!X$2:X$5647,'IT PEI'!E$2:E$5647,"...",2,-1)</f>
        <v>2026-2030</v>
      </c>
      <c r="Y294" s="19" t="str">
        <f>_xlfn.XLOOKUP(H294,'IT PEI'!X$2:X$5647,'IT PEI'!G$2:G$5647,"...",2,-1)</f>
        <v>FORMULADO</v>
      </c>
      <c r="Z294" s="19" t="str">
        <f>_xlfn.XLOOKUP(H294,'IT PEI'!X$2:X$5647,'IT PEI'!F$2:F$5647,"...",2,-1)</f>
        <v>SI</v>
      </c>
      <c r="AA294" s="19" t="str">
        <f>_xlfn.XLOOKUP(H294,'IT PEI'!X$2:X$5647,'IT PEI'!H$2:H$5647,"...",2,-1)</f>
        <v>EMITIDO</v>
      </c>
      <c r="AB294" s="19" t="str">
        <f>_xlfn.XLOOKUP(H294,'IT PEI'!X$2:X$5647,'IT PEI'!O$2:O$5647,"...",2,-1)</f>
        <v>2025-0004876</v>
      </c>
      <c r="AC294" s="20">
        <f>_xlfn.XLOOKUP(H294,'IT PEI'!X$2:X$5647,'IT PEI'!P$2:P$5647,"...",2,-1)</f>
        <v>45987</v>
      </c>
      <c r="AD294" s="19" t="str">
        <f>_xlfn.XLOOKUP(H294,'IT PEI'!X$2:X$5647,'IT PEI'!Q$2:Q$5647,"...",2,-1)</f>
        <v>000545-2025-CEPLAN-DNCPPEI</v>
      </c>
      <c r="AE294" s="19" t="str">
        <f t="shared" si="22"/>
        <v>SI</v>
      </c>
      <c r="AF294" s="18">
        <f t="shared" si="24"/>
        <v>1</v>
      </c>
      <c r="AG294" s="18">
        <f t="shared" si="23"/>
        <v>0</v>
      </c>
      <c r="AH294" s="18">
        <f t="shared" si="25"/>
        <v>0</v>
      </c>
      <c r="AI294" s="19" t="s">
        <v>10475</v>
      </c>
      <c r="AJ294" s="13" t="s">
        <v>10488</v>
      </c>
      <c r="AK294" s="19" t="s">
        <v>10489</v>
      </c>
      <c r="AL294" s="19" t="str">
        <f>IFERROR(VLOOKUP(tbl_ues[[#This Row],[Id_UE]],'[1]Directorio v.02'!$H$3:$U$3089,11,FALSE),"")</f>
        <v>SAUL CONDORI CARI</v>
      </c>
      <c r="AM294" s="19" t="str">
        <f>IFERROR(VLOOKUP(tbl_ues[[#This Row],[Id_UE]],'[1]Directorio v.02'!$H$3:$U$3089,12,FALSE),"")</f>
        <v>JEFE DE PLANEAMIENTO PRESUPEUSTO E INVERSIONES</v>
      </c>
      <c r="AN294" s="52">
        <f>IFERROR(VLOOKUP(tbl_ues[[#This Row],[Id_UE]],'[1]Directorio v.02'!$H$3:$U$3089,13,FALSE),"")</f>
        <v>916370732</v>
      </c>
      <c r="AO294" s="19" t="str">
        <f>IFERROR(VLOOKUP(tbl_ues[[#This Row],[Id_UE]],'[1]Directorio v.02'!$H$3:$U$3089,14,FALSE),"")</f>
        <v>hmm073184@hotmail.com</v>
      </c>
      <c r="AP294" s="21" t="e">
        <f>VLOOKUP(H294,#REF!,7,0)</f>
        <v>#REF!</v>
      </c>
      <c r="AQ294" s="9" t="e">
        <f>VLOOKUP(H294,#REF!,9,0)</f>
        <v>#REF!</v>
      </c>
      <c r="AR294" s="9" t="e">
        <f>VLOOKUP(H294,#REF!,15,0)</f>
        <v>#REF!</v>
      </c>
      <c r="AS294" s="9" t="e">
        <f>VLOOKUP(H294,#REF!,16,0)</f>
        <v>#REF!</v>
      </c>
      <c r="AT294" s="9" t="e">
        <f>VLOOKUP(H294,#REF!,17,0)</f>
        <v>#REF!</v>
      </c>
      <c r="AU294" s="9" t="e">
        <f>VLOOKUP(H294,#REF!,18,0)</f>
        <v>#REF!</v>
      </c>
      <c r="AV294" s="9" t="e">
        <f>VLOOKUP(H294,#REF!,19,0)</f>
        <v>#REF!</v>
      </c>
      <c r="AW294" s="9" t="e">
        <f>VLOOKUP(H294,#REF!,20,0)</f>
        <v>#REF!</v>
      </c>
      <c r="AX294" s="9" t="e">
        <f>VLOOKUP(H294,#REF!,22,0)</f>
        <v>#REF!</v>
      </c>
      <c r="AY294" s="9" t="e">
        <f>VLOOKUP(H294,#REF!,23,0)</f>
        <v>#REF!</v>
      </c>
      <c r="AZ294" s="9" t="e">
        <f>VLOOKUP(H294,#REF!,24,0)</f>
        <v>#REF!</v>
      </c>
      <c r="BA294" s="9" t="e">
        <f>VLOOKUP(H294,#REF!,25,0)</f>
        <v>#REF!</v>
      </c>
      <c r="BB294" s="9" t="e">
        <f>VLOOKUP(H294,#REF!,26,0)</f>
        <v>#REF!</v>
      </c>
      <c r="BC294" s="9" t="e">
        <f>VLOOKUP(H294,#REF!,27,0)</f>
        <v>#REF!</v>
      </c>
      <c r="BD294" s="9" t="e">
        <f>VLOOKUP(H294,#REF!,29,0)</f>
        <v>#REF!</v>
      </c>
      <c r="BE294" s="9" t="e">
        <f>VLOOKUP(H294,#REF!,30,0)</f>
        <v>#REF!</v>
      </c>
      <c r="BF294" s="9" t="e">
        <f>VLOOKUP(H294,#REF!,31,0)</f>
        <v>#REF!</v>
      </c>
      <c r="BG294" s="9" t="e">
        <f>VLOOKUP(H294,#REF!,32,0)</f>
        <v>#REF!</v>
      </c>
      <c r="BH294" s="9" t="e">
        <f>VLOOKUP(H294,#REF!,33,0)</f>
        <v>#REF!</v>
      </c>
      <c r="BI294" s="9" t="e">
        <f>VLOOKUP(H294,#REF!,34,0)</f>
        <v>#REF!</v>
      </c>
      <c r="BJ294" s="9" t="e">
        <f>VLOOKUP(H294,#REF!,36,0)</f>
        <v>#REF!</v>
      </c>
      <c r="BK294" s="9" t="e">
        <f>VLOOKUP(H294,#REF!,37,0)</f>
        <v>#REF!</v>
      </c>
      <c r="BL294" s="22" t="e">
        <f>VLOOKUP(H294,#REF!,44,0)</f>
        <v>#REF!</v>
      </c>
      <c r="BM294" s="22" t="e">
        <f>VLOOKUP(H294,#REF!,45,0)</f>
        <v>#REF!</v>
      </c>
      <c r="BN294" s="22" t="e">
        <f>VLOOKUP(H294,#REF!,46,0)</f>
        <v>#REF!</v>
      </c>
      <c r="BO294" s="22" t="e">
        <f>VLOOKUP(H294,#REF!,47,0)</f>
        <v>#REF!</v>
      </c>
      <c r="BP294" s="22" t="e">
        <f>VLOOKUP(H294,#REF!,48,0)</f>
        <v>#REF!</v>
      </c>
      <c r="BQ294" s="9"/>
      <c r="BR294" s="9"/>
      <c r="BS294" s="9"/>
    </row>
    <row r="295" spans="1:71" ht="14.5" x14ac:dyDescent="0.35">
      <c r="A295" s="16" t="s">
        <v>10581</v>
      </c>
      <c r="B295" s="16" t="s">
        <v>10581</v>
      </c>
      <c r="C295" s="16" t="s">
        <v>10557</v>
      </c>
      <c r="D295" s="7" t="s">
        <v>1921</v>
      </c>
      <c r="E295" s="4" t="s">
        <v>150</v>
      </c>
      <c r="F295" s="4">
        <v>301676</v>
      </c>
      <c r="G295" s="4" t="s">
        <v>3107</v>
      </c>
      <c r="H295" s="53">
        <v>301676</v>
      </c>
      <c r="I295" s="4" t="s">
        <v>3107</v>
      </c>
      <c r="J295" s="7">
        <v>21</v>
      </c>
      <c r="K295" s="4" t="s">
        <v>104</v>
      </c>
      <c r="L295" s="4">
        <v>10</v>
      </c>
      <c r="M295" s="4" t="s">
        <v>3108</v>
      </c>
      <c r="N295" s="4">
        <v>1</v>
      </c>
      <c r="O295" s="4" t="s">
        <v>3109</v>
      </c>
      <c r="P295" s="26" t="s">
        <v>10587</v>
      </c>
      <c r="Q295" s="8" t="s">
        <v>10474</v>
      </c>
      <c r="R295" s="9" t="s">
        <v>10474</v>
      </c>
      <c r="S295" s="17"/>
      <c r="T295" s="17" t="s">
        <v>10474</v>
      </c>
      <c r="U295" s="9"/>
      <c r="V295" s="18"/>
      <c r="W295" s="18">
        <f>IFERROR(VLOOKUP(H295,'IT PEI'!$X$2:$X$5647,1,0),"...")</f>
        <v>301676</v>
      </c>
      <c r="X295" s="19" t="str">
        <f>_xlfn.XLOOKUP(H295,'IT PEI'!X$2:X$5647,'IT PEI'!E$2:E$5647,"...",2,-1)</f>
        <v>2026-2030</v>
      </c>
      <c r="Y295" s="19" t="str">
        <f>_xlfn.XLOOKUP(H295,'IT PEI'!X$2:X$5647,'IT PEI'!G$2:G$5647,"...",2,-1)</f>
        <v>FORMULADO</v>
      </c>
      <c r="Z295" s="19" t="str">
        <f>_xlfn.XLOOKUP(H295,'IT PEI'!X$2:X$5647,'IT PEI'!F$2:F$5647,"...",2,-1)</f>
        <v>SI</v>
      </c>
      <c r="AA295" s="19" t="str">
        <f>_xlfn.XLOOKUP(H295,'IT PEI'!X$2:X$5647,'IT PEI'!H$2:H$5647,"...",2,-1)</f>
        <v>EMITIDO</v>
      </c>
      <c r="AB295" s="19" t="str">
        <f>_xlfn.XLOOKUP(H295,'IT PEI'!X$2:X$5647,'IT PEI'!O$2:O$5647,"...",2,-1)</f>
        <v>2025-0004136</v>
      </c>
      <c r="AC295" s="20">
        <f>_xlfn.XLOOKUP(H295,'IT PEI'!X$2:X$5647,'IT PEI'!P$2:P$5647,"...",2,-1)</f>
        <v>45967</v>
      </c>
      <c r="AD295" s="19" t="str">
        <f>_xlfn.XLOOKUP(H295,'IT PEI'!X$2:X$5647,'IT PEI'!Q$2:Q$5647,"...",2,-1)</f>
        <v>000450-2025-CEPLAN-DNCPPEI</v>
      </c>
      <c r="AE295" s="19" t="str">
        <f t="shared" si="22"/>
        <v>SI</v>
      </c>
      <c r="AF295" s="18">
        <f t="shared" si="24"/>
        <v>1</v>
      </c>
      <c r="AG295" s="18">
        <f t="shared" si="23"/>
        <v>0</v>
      </c>
      <c r="AH295" s="18">
        <f t="shared" si="25"/>
        <v>0</v>
      </c>
      <c r="AI295" s="19" t="s">
        <v>10475</v>
      </c>
      <c r="AJ295" s="13" t="s">
        <v>10488</v>
      </c>
      <c r="AK295" s="19" t="s">
        <v>10489</v>
      </c>
      <c r="AL295" s="19" t="str">
        <f>IFERROR(VLOOKUP(tbl_ues[[#This Row],[Id_UE]],'[1]Directorio v.02'!$H$3:$U$3089,11,FALSE),"")</f>
        <v>Wilson Amanqui Mendoza</v>
      </c>
      <c r="AM295" s="19" t="str">
        <f>IFERROR(VLOOKUP(tbl_ues[[#This Row],[Id_UE]],'[1]Directorio v.02'!$H$3:$U$3089,12,FALSE),"")</f>
        <v>GERENTE DE PLANEAMIENTO Y PRESUPUESTO</v>
      </c>
      <c r="AN295" s="52">
        <f>IFERROR(VLOOKUP(tbl_ues[[#This Row],[Id_UE]],'[1]Directorio v.02'!$H$3:$U$3089,13,FALSE),"")</f>
        <v>931037484</v>
      </c>
      <c r="AO295" s="19" t="str">
        <f>IFERROR(VLOOKUP(tbl_ues[[#This Row],[Id_UE]],'[1]Directorio v.02'!$H$3:$U$3089,14,FALSE),"")</f>
        <v>wam_cpcc@hotmail.com</v>
      </c>
      <c r="AP295" s="21" t="e">
        <f>VLOOKUP(H295,#REF!,7,0)</f>
        <v>#REF!</v>
      </c>
      <c r="AQ295" s="9" t="e">
        <f>VLOOKUP(H295,#REF!,9,0)</f>
        <v>#REF!</v>
      </c>
      <c r="AR295" s="9" t="e">
        <f>VLOOKUP(H295,#REF!,15,0)</f>
        <v>#REF!</v>
      </c>
      <c r="AS295" s="9" t="e">
        <f>VLOOKUP(H295,#REF!,16,0)</f>
        <v>#REF!</v>
      </c>
      <c r="AT295" s="9" t="e">
        <f>VLOOKUP(H295,#REF!,17,0)</f>
        <v>#REF!</v>
      </c>
      <c r="AU295" s="9" t="e">
        <f>VLOOKUP(H295,#REF!,18,0)</f>
        <v>#REF!</v>
      </c>
      <c r="AV295" s="9" t="e">
        <f>VLOOKUP(H295,#REF!,19,0)</f>
        <v>#REF!</v>
      </c>
      <c r="AW295" s="9" t="e">
        <f>VLOOKUP(H295,#REF!,20,0)</f>
        <v>#REF!</v>
      </c>
      <c r="AX295" s="9" t="e">
        <f>VLOOKUP(H295,#REF!,22,0)</f>
        <v>#REF!</v>
      </c>
      <c r="AY295" s="9" t="e">
        <f>VLOOKUP(H295,#REF!,23,0)</f>
        <v>#REF!</v>
      </c>
      <c r="AZ295" s="9" t="e">
        <f>VLOOKUP(H295,#REF!,24,0)</f>
        <v>#REF!</v>
      </c>
      <c r="BA295" s="9" t="e">
        <f>VLOOKUP(H295,#REF!,25,0)</f>
        <v>#REF!</v>
      </c>
      <c r="BB295" s="9" t="e">
        <f>VLOOKUP(H295,#REF!,26,0)</f>
        <v>#REF!</v>
      </c>
      <c r="BC295" s="9" t="e">
        <f>VLOOKUP(H295,#REF!,27,0)</f>
        <v>#REF!</v>
      </c>
      <c r="BD295" s="9" t="e">
        <f>VLOOKUP(H295,#REF!,29,0)</f>
        <v>#REF!</v>
      </c>
      <c r="BE295" s="9" t="e">
        <f>VLOOKUP(H295,#REF!,30,0)</f>
        <v>#REF!</v>
      </c>
      <c r="BF295" s="9" t="e">
        <f>VLOOKUP(H295,#REF!,31,0)</f>
        <v>#REF!</v>
      </c>
      <c r="BG295" s="9" t="e">
        <f>VLOOKUP(H295,#REF!,32,0)</f>
        <v>#REF!</v>
      </c>
      <c r="BH295" s="9" t="e">
        <f>VLOOKUP(H295,#REF!,33,0)</f>
        <v>#REF!</v>
      </c>
      <c r="BI295" s="9" t="e">
        <f>VLOOKUP(H295,#REF!,34,0)</f>
        <v>#REF!</v>
      </c>
      <c r="BJ295" s="9" t="e">
        <f>VLOOKUP(H295,#REF!,36,0)</f>
        <v>#REF!</v>
      </c>
      <c r="BK295" s="9" t="e">
        <f>VLOOKUP(H295,#REF!,37,0)</f>
        <v>#REF!</v>
      </c>
      <c r="BL295" s="22" t="e">
        <f>VLOOKUP(H295,#REF!,44,0)</f>
        <v>#REF!</v>
      </c>
      <c r="BM295" s="22" t="e">
        <f>VLOOKUP(H295,#REF!,45,0)</f>
        <v>#REF!</v>
      </c>
      <c r="BN295" s="22" t="e">
        <f>VLOOKUP(H295,#REF!,46,0)</f>
        <v>#REF!</v>
      </c>
      <c r="BO295" s="22" t="e">
        <f>VLOOKUP(H295,#REF!,47,0)</f>
        <v>#REF!</v>
      </c>
      <c r="BP295" s="22" t="e">
        <f>VLOOKUP(H295,#REF!,48,0)</f>
        <v>#REF!</v>
      </c>
      <c r="BQ295" s="9"/>
      <c r="BR295" s="9"/>
      <c r="BS295" s="9"/>
    </row>
    <row r="296" spans="1:71" ht="14.5" x14ac:dyDescent="0.35">
      <c r="A296" s="16" t="s">
        <v>10556</v>
      </c>
      <c r="B296" s="16" t="s">
        <v>10556</v>
      </c>
      <c r="C296" s="16" t="s">
        <v>10557</v>
      </c>
      <c r="D296" s="7" t="s">
        <v>1921</v>
      </c>
      <c r="E296" s="4" t="s">
        <v>150</v>
      </c>
      <c r="F296" s="4">
        <v>301675</v>
      </c>
      <c r="G296" s="4" t="s">
        <v>8007</v>
      </c>
      <c r="H296" s="53">
        <v>301675</v>
      </c>
      <c r="I296" s="4" t="s">
        <v>8007</v>
      </c>
      <c r="J296" s="7">
        <v>21</v>
      </c>
      <c r="K296" s="4" t="s">
        <v>104</v>
      </c>
      <c r="L296" s="4">
        <v>9</v>
      </c>
      <c r="M296" s="4" t="s">
        <v>8008</v>
      </c>
      <c r="N296" s="4">
        <v>4</v>
      </c>
      <c r="O296" s="4" t="s">
        <v>8009</v>
      </c>
      <c r="P296" s="26" t="s">
        <v>9757</v>
      </c>
      <c r="Q296" s="8" t="s">
        <v>10474</v>
      </c>
      <c r="R296" s="9" t="s">
        <v>10474</v>
      </c>
      <c r="S296" s="17"/>
      <c r="T296" s="17" t="s">
        <v>10474</v>
      </c>
      <c r="U296" s="9"/>
      <c r="V296" s="18" t="s">
        <v>10578</v>
      </c>
      <c r="W296" s="18">
        <f>IFERROR(VLOOKUP(H296,'IT PEI'!$X$2:$X$5647,1,0),"...")</f>
        <v>301675</v>
      </c>
      <c r="X296" s="19" t="str">
        <f>_xlfn.XLOOKUP(H296,'IT PEI'!X$2:X$5647,'IT PEI'!E$2:E$5647,"...",2,-1)</f>
        <v>2026-2030</v>
      </c>
      <c r="Y296" s="19" t="str">
        <f>_xlfn.XLOOKUP(H296,'IT PEI'!X$2:X$5647,'IT PEI'!G$2:G$5647,"...",2,-1)</f>
        <v>FORMULADO</v>
      </c>
      <c r="Z296" s="19" t="str">
        <f>_xlfn.XLOOKUP(H296,'IT PEI'!X$2:X$5647,'IT PEI'!F$2:F$5647,"...",2,-1)</f>
        <v>SI</v>
      </c>
      <c r="AA296" s="19" t="str">
        <f>_xlfn.XLOOKUP(H296,'IT PEI'!X$2:X$5647,'IT PEI'!H$2:H$5647,"...",2,-1)</f>
        <v>EMITIDO</v>
      </c>
      <c r="AB296" s="19" t="str">
        <f>_xlfn.XLOOKUP(H296,'IT PEI'!X$2:X$5647,'IT PEI'!O$2:O$5647,"...",2,-1)</f>
        <v>2025-0005301</v>
      </c>
      <c r="AC296" s="20">
        <f>_xlfn.XLOOKUP(H296,'IT PEI'!X$2:X$5647,'IT PEI'!P$2:P$5647,"...",2,-1)</f>
        <v>46002</v>
      </c>
      <c r="AD296" s="19" t="str">
        <f>_xlfn.XLOOKUP(H296,'IT PEI'!X$2:X$5647,'IT PEI'!Q$2:Q$5647,"...",2,-1)</f>
        <v>000658-2025-CEPLAN-DNCPPEI</v>
      </c>
      <c r="AE296" s="19" t="str">
        <f t="shared" si="22"/>
        <v>SI</v>
      </c>
      <c r="AF296" s="18">
        <f t="shared" si="24"/>
        <v>1</v>
      </c>
      <c r="AG296" s="18">
        <f t="shared" si="23"/>
        <v>0</v>
      </c>
      <c r="AH296" s="18">
        <f t="shared" si="25"/>
        <v>0</v>
      </c>
      <c r="AI296" s="19" t="s">
        <v>10475</v>
      </c>
      <c r="AJ296" s="13" t="s">
        <v>10488</v>
      </c>
      <c r="AK296" s="19" t="s">
        <v>10489</v>
      </c>
      <c r="AL296" s="19" t="str">
        <f>IFERROR(VLOOKUP(tbl_ues[[#This Row],[Id_UE]],'[1]Directorio v.02'!$H$3:$U$3089,11,FALSE),"")</f>
        <v>Pascual Flores Japura</v>
      </c>
      <c r="AM296" s="19" t="str">
        <f>IFERROR(VLOOKUP(tbl_ues[[#This Row],[Id_UE]],'[1]Directorio v.02'!$H$3:$U$3089,12,FALSE),"")</f>
        <v>Jefe de Planificación y Presupuesto</v>
      </c>
      <c r="AN296" s="52">
        <f>IFERROR(VLOOKUP(tbl_ues[[#This Row],[Id_UE]],'[1]Directorio v.02'!$H$3:$U$3089,13,FALSE),"")</f>
        <v>918690773</v>
      </c>
      <c r="AO296" s="19" t="str">
        <f>IFERROR(VLOOKUP(tbl_ues[[#This Row],[Id_UE]],'[1]Directorio v.02'!$H$3:$U$3089,14,FALSE),"")</f>
        <v>flores_175@hotmail.com</v>
      </c>
      <c r="AP296" s="21" t="e">
        <f>VLOOKUP(H296,#REF!,7,0)</f>
        <v>#REF!</v>
      </c>
      <c r="AQ296" s="9" t="e">
        <f>VLOOKUP(H296,#REF!,9,0)</f>
        <v>#REF!</v>
      </c>
      <c r="AR296" s="9" t="e">
        <f>VLOOKUP(H296,#REF!,15,0)</f>
        <v>#REF!</v>
      </c>
      <c r="AS296" s="9" t="e">
        <f>VLOOKUP(H296,#REF!,16,0)</f>
        <v>#REF!</v>
      </c>
      <c r="AT296" s="9" t="e">
        <f>VLOOKUP(H296,#REF!,17,0)</f>
        <v>#REF!</v>
      </c>
      <c r="AU296" s="9" t="e">
        <f>VLOOKUP(H296,#REF!,18,0)</f>
        <v>#REF!</v>
      </c>
      <c r="AV296" s="9" t="e">
        <f>VLOOKUP(H296,#REF!,19,0)</f>
        <v>#REF!</v>
      </c>
      <c r="AW296" s="9" t="e">
        <f>VLOOKUP(H296,#REF!,20,0)</f>
        <v>#REF!</v>
      </c>
      <c r="AX296" s="9" t="e">
        <f>VLOOKUP(H296,#REF!,22,0)</f>
        <v>#REF!</v>
      </c>
      <c r="AY296" s="9" t="e">
        <f>VLOOKUP(H296,#REF!,23,0)</f>
        <v>#REF!</v>
      </c>
      <c r="AZ296" s="9" t="e">
        <f>VLOOKUP(H296,#REF!,24,0)</f>
        <v>#REF!</v>
      </c>
      <c r="BA296" s="9" t="e">
        <f>VLOOKUP(H296,#REF!,25,0)</f>
        <v>#REF!</v>
      </c>
      <c r="BB296" s="9" t="e">
        <f>VLOOKUP(H296,#REF!,26,0)</f>
        <v>#REF!</v>
      </c>
      <c r="BC296" s="9" t="e">
        <f>VLOOKUP(H296,#REF!,27,0)</f>
        <v>#REF!</v>
      </c>
      <c r="BD296" s="9" t="e">
        <f>VLOOKUP(H296,#REF!,29,0)</f>
        <v>#REF!</v>
      </c>
      <c r="BE296" s="9" t="e">
        <f>VLOOKUP(H296,#REF!,30,0)</f>
        <v>#REF!</v>
      </c>
      <c r="BF296" s="9" t="e">
        <f>VLOOKUP(H296,#REF!,31,0)</f>
        <v>#REF!</v>
      </c>
      <c r="BG296" s="9" t="e">
        <f>VLOOKUP(H296,#REF!,32,0)</f>
        <v>#REF!</v>
      </c>
      <c r="BH296" s="9" t="e">
        <f>VLOOKUP(H296,#REF!,33,0)</f>
        <v>#REF!</v>
      </c>
      <c r="BI296" s="9" t="e">
        <f>VLOOKUP(H296,#REF!,34,0)</f>
        <v>#REF!</v>
      </c>
      <c r="BJ296" s="9" t="e">
        <f>VLOOKUP(H296,#REF!,36,0)</f>
        <v>#REF!</v>
      </c>
      <c r="BK296" s="9" t="e">
        <f>VLOOKUP(H296,#REF!,37,0)</f>
        <v>#REF!</v>
      </c>
      <c r="BL296" s="22" t="e">
        <f>VLOOKUP(H296,#REF!,44,0)</f>
        <v>#REF!</v>
      </c>
      <c r="BM296" s="22" t="e">
        <f>VLOOKUP(H296,#REF!,45,0)</f>
        <v>#REF!</v>
      </c>
      <c r="BN296" s="22" t="e">
        <f>VLOOKUP(H296,#REF!,46,0)</f>
        <v>#REF!</v>
      </c>
      <c r="BO296" s="22" t="e">
        <f>VLOOKUP(H296,#REF!,47,0)</f>
        <v>#REF!</v>
      </c>
      <c r="BP296" s="22" t="e">
        <f>VLOOKUP(H296,#REF!,48,0)</f>
        <v>#REF!</v>
      </c>
      <c r="BQ296" s="9"/>
      <c r="BR296" s="9"/>
      <c r="BS296" s="9"/>
    </row>
    <row r="297" spans="1:71" ht="14.5" x14ac:dyDescent="0.35">
      <c r="A297" s="16" t="s">
        <v>10556</v>
      </c>
      <c r="B297" s="16" t="s">
        <v>10556</v>
      </c>
      <c r="C297" s="16" t="s">
        <v>10557</v>
      </c>
      <c r="D297" s="7" t="s">
        <v>1921</v>
      </c>
      <c r="E297" s="4" t="s">
        <v>150</v>
      </c>
      <c r="F297" s="4">
        <v>301674</v>
      </c>
      <c r="G297" s="4" t="s">
        <v>8429</v>
      </c>
      <c r="H297" s="53">
        <v>301674</v>
      </c>
      <c r="I297" s="4" t="s">
        <v>8429</v>
      </c>
      <c r="J297" s="7">
        <v>21</v>
      </c>
      <c r="K297" s="4" t="s">
        <v>104</v>
      </c>
      <c r="L297" s="4">
        <v>9</v>
      </c>
      <c r="M297" s="4" t="s">
        <v>8008</v>
      </c>
      <c r="N297" s="4">
        <v>3</v>
      </c>
      <c r="O297" s="4" t="s">
        <v>8430</v>
      </c>
      <c r="P297" s="26" t="s">
        <v>9757</v>
      </c>
      <c r="Q297" s="8" t="s">
        <v>10474</v>
      </c>
      <c r="R297" s="9" t="s">
        <v>10474</v>
      </c>
      <c r="S297" s="17"/>
      <c r="T297" s="17" t="s">
        <v>10474</v>
      </c>
      <c r="U297" s="9"/>
      <c r="V297" s="18" t="s">
        <v>10578</v>
      </c>
      <c r="W297" s="18">
        <f>IFERROR(VLOOKUP(H297,'IT PEI'!$X$2:$X$5647,1,0),"...")</f>
        <v>301674</v>
      </c>
      <c r="X297" s="19" t="str">
        <f>_xlfn.XLOOKUP(H297,'IT PEI'!X$2:X$5647,'IT PEI'!E$2:E$5647,"...",2,-1)</f>
        <v>2026-2030</v>
      </c>
      <c r="Y297" s="19" t="str">
        <f>_xlfn.XLOOKUP(H297,'IT PEI'!X$2:X$5647,'IT PEI'!G$2:G$5647,"...",2,-1)</f>
        <v>FORMULADO</v>
      </c>
      <c r="Z297" s="19" t="str">
        <f>_xlfn.XLOOKUP(H297,'IT PEI'!X$2:X$5647,'IT PEI'!F$2:F$5647,"...",2,-1)</f>
        <v>SI</v>
      </c>
      <c r="AA297" s="19" t="str">
        <f>_xlfn.XLOOKUP(H297,'IT PEI'!X$2:X$5647,'IT PEI'!H$2:H$5647,"...",2,-1)</f>
        <v>EMITIDO</v>
      </c>
      <c r="AB297" s="19" t="str">
        <f>_xlfn.XLOOKUP(H297,'IT PEI'!X$2:X$5647,'IT PEI'!O$2:O$5647,"...",2,-1)</f>
        <v>2025-0004766</v>
      </c>
      <c r="AC297" s="20">
        <f>_xlfn.XLOOKUP(H297,'IT PEI'!X$2:X$5647,'IT PEI'!P$2:P$5647,"...",2,-1)</f>
        <v>45985</v>
      </c>
      <c r="AD297" s="19" t="str">
        <f>_xlfn.XLOOKUP(H297,'IT PEI'!X$2:X$5647,'IT PEI'!Q$2:Q$5647,"...",2,-1)</f>
        <v>000528-2025-CEPLAN-DNCPPEI</v>
      </c>
      <c r="AE297" s="19" t="str">
        <f t="shared" si="22"/>
        <v>SI</v>
      </c>
      <c r="AF297" s="18">
        <f t="shared" si="24"/>
        <v>1</v>
      </c>
      <c r="AG297" s="18">
        <f t="shared" si="23"/>
        <v>0</v>
      </c>
      <c r="AH297" s="18">
        <f t="shared" si="25"/>
        <v>0</v>
      </c>
      <c r="AI297" s="19" t="s">
        <v>10475</v>
      </c>
      <c r="AJ297" s="13" t="s">
        <v>10488</v>
      </c>
      <c r="AK297" s="19" t="s">
        <v>10489</v>
      </c>
      <c r="AL297" s="19" t="str">
        <f>IFERROR(VLOOKUP(tbl_ues[[#This Row],[Id_UE]],'[1]Directorio v.02'!$H$3:$U$3089,11,FALSE),"")</f>
        <v>Abad Quispe Aguilar</v>
      </c>
      <c r="AM297" s="19" t="str">
        <f>IFERROR(VLOOKUP(tbl_ues[[#This Row],[Id_UE]],'[1]Directorio v.02'!$H$3:$U$3089,12,FALSE),"")</f>
        <v>Gerente de Planificación y Presupuesto</v>
      </c>
      <c r="AN297" s="52">
        <f>IFERROR(VLOOKUP(tbl_ues[[#This Row],[Id_UE]],'[1]Directorio v.02'!$H$3:$U$3089,13,FALSE),"")</f>
        <v>0</v>
      </c>
      <c r="AO297" s="19" t="str">
        <f>IFERROR(VLOOKUP(tbl_ues[[#This Row],[Id_UE]],'[1]Directorio v.02'!$H$3:$U$3089,14,FALSE),"")</f>
        <v>hgomezjl@hotmail.com</v>
      </c>
      <c r="AP297" s="21" t="e">
        <f>VLOOKUP(H297,#REF!,7,0)</f>
        <v>#REF!</v>
      </c>
      <c r="AQ297" s="9" t="e">
        <f>VLOOKUP(H297,#REF!,9,0)</f>
        <v>#REF!</v>
      </c>
      <c r="AR297" s="9" t="e">
        <f>VLOOKUP(H297,#REF!,15,0)</f>
        <v>#REF!</v>
      </c>
      <c r="AS297" s="9" t="e">
        <f>VLOOKUP(H297,#REF!,16,0)</f>
        <v>#REF!</v>
      </c>
      <c r="AT297" s="9" t="e">
        <f>VLOOKUP(H297,#REF!,17,0)</f>
        <v>#REF!</v>
      </c>
      <c r="AU297" s="9" t="e">
        <f>VLOOKUP(H297,#REF!,18,0)</f>
        <v>#REF!</v>
      </c>
      <c r="AV297" s="9" t="e">
        <f>VLOOKUP(H297,#REF!,19,0)</f>
        <v>#REF!</v>
      </c>
      <c r="AW297" s="9" t="e">
        <f>VLOOKUP(H297,#REF!,20,0)</f>
        <v>#REF!</v>
      </c>
      <c r="AX297" s="9" t="e">
        <f>VLOOKUP(H297,#REF!,22,0)</f>
        <v>#REF!</v>
      </c>
      <c r="AY297" s="9" t="e">
        <f>VLOOKUP(H297,#REF!,23,0)</f>
        <v>#REF!</v>
      </c>
      <c r="AZ297" s="9" t="e">
        <f>VLOOKUP(H297,#REF!,24,0)</f>
        <v>#REF!</v>
      </c>
      <c r="BA297" s="9" t="e">
        <f>VLOOKUP(H297,#REF!,25,0)</f>
        <v>#REF!</v>
      </c>
      <c r="BB297" s="9" t="e">
        <f>VLOOKUP(H297,#REF!,26,0)</f>
        <v>#REF!</v>
      </c>
      <c r="BC297" s="9" t="e">
        <f>VLOOKUP(H297,#REF!,27,0)</f>
        <v>#REF!</v>
      </c>
      <c r="BD297" s="9" t="e">
        <f>VLOOKUP(H297,#REF!,29,0)</f>
        <v>#REF!</v>
      </c>
      <c r="BE297" s="9" t="e">
        <f>VLOOKUP(H297,#REF!,30,0)</f>
        <v>#REF!</v>
      </c>
      <c r="BF297" s="9" t="e">
        <f>VLOOKUP(H297,#REF!,31,0)</f>
        <v>#REF!</v>
      </c>
      <c r="BG297" s="9" t="e">
        <f>VLOOKUP(H297,#REF!,32,0)</f>
        <v>#REF!</v>
      </c>
      <c r="BH297" s="9" t="e">
        <f>VLOOKUP(H297,#REF!,33,0)</f>
        <v>#REF!</v>
      </c>
      <c r="BI297" s="9" t="e">
        <f>VLOOKUP(H297,#REF!,34,0)</f>
        <v>#REF!</v>
      </c>
      <c r="BJ297" s="9" t="e">
        <f>VLOOKUP(H297,#REF!,36,0)</f>
        <v>#REF!</v>
      </c>
      <c r="BK297" s="9" t="e">
        <f>VLOOKUP(H297,#REF!,37,0)</f>
        <v>#REF!</v>
      </c>
      <c r="BL297" s="22" t="e">
        <f>VLOOKUP(H297,#REF!,44,0)</f>
        <v>#REF!</v>
      </c>
      <c r="BM297" s="22" t="e">
        <f>VLOOKUP(H297,#REF!,45,0)</f>
        <v>#REF!</v>
      </c>
      <c r="BN297" s="22" t="e">
        <f>VLOOKUP(H297,#REF!,46,0)</f>
        <v>#REF!</v>
      </c>
      <c r="BO297" s="22" t="e">
        <f>VLOOKUP(H297,#REF!,47,0)</f>
        <v>#REF!</v>
      </c>
      <c r="BP297" s="22" t="e">
        <f>VLOOKUP(H297,#REF!,48,0)</f>
        <v>#REF!</v>
      </c>
      <c r="BQ297" s="9"/>
      <c r="BR297" s="9"/>
      <c r="BS297" s="9"/>
    </row>
    <row r="298" spans="1:71" ht="14.5" x14ac:dyDescent="0.35">
      <c r="A298" s="16" t="s">
        <v>10556</v>
      </c>
      <c r="B298" s="16" t="s">
        <v>10556</v>
      </c>
      <c r="C298" s="16" t="s">
        <v>10557</v>
      </c>
      <c r="D298" s="7" t="s">
        <v>1921</v>
      </c>
      <c r="E298" s="4" t="s">
        <v>150</v>
      </c>
      <c r="F298" s="4">
        <v>301673</v>
      </c>
      <c r="G298" s="4" t="s">
        <v>8699</v>
      </c>
      <c r="H298" s="53">
        <v>301673</v>
      </c>
      <c r="I298" s="4" t="s">
        <v>8699</v>
      </c>
      <c r="J298" s="7">
        <v>21</v>
      </c>
      <c r="K298" s="4" t="s">
        <v>104</v>
      </c>
      <c r="L298" s="4">
        <v>9</v>
      </c>
      <c r="M298" s="4" t="s">
        <v>8008</v>
      </c>
      <c r="N298" s="4">
        <v>2</v>
      </c>
      <c r="O298" s="4" t="s">
        <v>8700</v>
      </c>
      <c r="P298" s="26" t="s">
        <v>9757</v>
      </c>
      <c r="Q298" s="8" t="s">
        <v>10474</v>
      </c>
      <c r="R298" s="9" t="s">
        <v>10474</v>
      </c>
      <c r="S298" s="17"/>
      <c r="T298" s="17" t="s">
        <v>10474</v>
      </c>
      <c r="U298" s="9"/>
      <c r="V298" s="18" t="s">
        <v>10578</v>
      </c>
      <c r="W298" s="18">
        <f>IFERROR(VLOOKUP(H298,'IT PEI'!$X$2:$X$5647,1,0),"...")</f>
        <v>301673</v>
      </c>
      <c r="X298" s="19" t="str">
        <f>_xlfn.XLOOKUP(H298,'IT PEI'!X$2:X$5647,'IT PEI'!E$2:E$5647,"...",2,-1)</f>
        <v>2026-2030</v>
      </c>
      <c r="Y298" s="19" t="str">
        <f>_xlfn.XLOOKUP(H298,'IT PEI'!X$2:X$5647,'IT PEI'!G$2:G$5647,"...",2,-1)</f>
        <v>FORMULADO</v>
      </c>
      <c r="Z298" s="19" t="str">
        <f>_xlfn.XLOOKUP(H298,'IT PEI'!X$2:X$5647,'IT PEI'!F$2:F$5647,"...",2,-1)</f>
        <v>SI</v>
      </c>
      <c r="AA298" s="19" t="str">
        <f>_xlfn.XLOOKUP(H298,'IT PEI'!X$2:X$5647,'IT PEI'!H$2:H$5647,"...",2,-1)</f>
        <v>EMITIDO</v>
      </c>
      <c r="AB298" s="19" t="str">
        <f>_xlfn.XLOOKUP(H298,'IT PEI'!X$2:X$5647,'IT PEI'!O$2:O$5647,"...",2,-1)</f>
        <v>2025-0005249</v>
      </c>
      <c r="AC298" s="20">
        <f>_xlfn.XLOOKUP(H298,'IT PEI'!X$2:X$5647,'IT PEI'!P$2:P$5647,"...",2,-1)</f>
        <v>45999</v>
      </c>
      <c r="AD298" s="19" t="str">
        <f>_xlfn.XLOOKUP(H298,'IT PEI'!X$2:X$5647,'IT PEI'!Q$2:Q$5647,"...",2,-1)</f>
        <v>000642-2025-CEPLAN-DNCPPEI</v>
      </c>
      <c r="AE298" s="19" t="str">
        <f t="shared" si="22"/>
        <v>SI</v>
      </c>
      <c r="AF298" s="18">
        <f t="shared" si="24"/>
        <v>1</v>
      </c>
      <c r="AG298" s="18">
        <f t="shared" si="23"/>
        <v>0</v>
      </c>
      <c r="AH298" s="18">
        <f t="shared" si="25"/>
        <v>0</v>
      </c>
      <c r="AI298" s="19" t="s">
        <v>10475</v>
      </c>
      <c r="AJ298" s="13" t="s">
        <v>10488</v>
      </c>
      <c r="AK298" s="19" t="s">
        <v>10489</v>
      </c>
      <c r="AL298" s="19" t="str">
        <f>IFERROR(VLOOKUP(tbl_ues[[#This Row],[Id_UE]],'[1]Directorio v.02'!$H$3:$U$3089,11,FALSE),"")</f>
        <v>Juan Hermogenes Yucra Yanqui</v>
      </c>
      <c r="AM298" s="19" t="str">
        <f>IFERROR(VLOOKUP(tbl_ues[[#This Row],[Id_UE]],'[1]Directorio v.02'!$H$3:$U$3089,12,FALSE),"")</f>
        <v>Jefe de la Oficina de Planificación y Presupuesto</v>
      </c>
      <c r="AN298" s="52">
        <f>IFERROR(VLOOKUP(tbl_ues[[#This Row],[Id_UE]],'[1]Directorio v.02'!$H$3:$U$3089,13,FALSE),"")</f>
        <v>962447534</v>
      </c>
      <c r="AO298" s="19" t="str">
        <f>IFERROR(VLOOKUP(tbl_ues[[#This Row],[Id_UE]],'[1]Directorio v.02'!$H$3:$U$3089,14,FALSE),"")</f>
        <v>Jhyucra12@gmail.com</v>
      </c>
      <c r="AP298" s="21" t="e">
        <f>VLOOKUP(H298,#REF!,7,0)</f>
        <v>#REF!</v>
      </c>
      <c r="AQ298" s="9" t="e">
        <f>VLOOKUP(H298,#REF!,9,0)</f>
        <v>#REF!</v>
      </c>
      <c r="AR298" s="9" t="e">
        <f>VLOOKUP(H298,#REF!,15,0)</f>
        <v>#REF!</v>
      </c>
      <c r="AS298" s="9" t="e">
        <f>VLOOKUP(H298,#REF!,16,0)</f>
        <v>#REF!</v>
      </c>
      <c r="AT298" s="9" t="e">
        <f>VLOOKUP(H298,#REF!,17,0)</f>
        <v>#REF!</v>
      </c>
      <c r="AU298" s="9" t="e">
        <f>VLOOKUP(H298,#REF!,18,0)</f>
        <v>#REF!</v>
      </c>
      <c r="AV298" s="9" t="e">
        <f>VLOOKUP(H298,#REF!,19,0)</f>
        <v>#REF!</v>
      </c>
      <c r="AW298" s="9" t="e">
        <f>VLOOKUP(H298,#REF!,20,0)</f>
        <v>#REF!</v>
      </c>
      <c r="AX298" s="9" t="e">
        <f>VLOOKUP(H298,#REF!,22,0)</f>
        <v>#REF!</v>
      </c>
      <c r="AY298" s="9" t="e">
        <f>VLOOKUP(H298,#REF!,23,0)</f>
        <v>#REF!</v>
      </c>
      <c r="AZ298" s="9" t="e">
        <f>VLOOKUP(H298,#REF!,24,0)</f>
        <v>#REF!</v>
      </c>
      <c r="BA298" s="9" t="e">
        <f>VLOOKUP(H298,#REF!,25,0)</f>
        <v>#REF!</v>
      </c>
      <c r="BB298" s="9" t="e">
        <f>VLOOKUP(H298,#REF!,26,0)</f>
        <v>#REF!</v>
      </c>
      <c r="BC298" s="9" t="e">
        <f>VLOOKUP(H298,#REF!,27,0)</f>
        <v>#REF!</v>
      </c>
      <c r="BD298" s="9" t="e">
        <f>VLOOKUP(H298,#REF!,29,0)</f>
        <v>#REF!</v>
      </c>
      <c r="BE298" s="9" t="e">
        <f>VLOOKUP(H298,#REF!,30,0)</f>
        <v>#REF!</v>
      </c>
      <c r="BF298" s="9" t="e">
        <f>VLOOKUP(H298,#REF!,31,0)</f>
        <v>#REF!</v>
      </c>
      <c r="BG298" s="9" t="e">
        <f>VLOOKUP(H298,#REF!,32,0)</f>
        <v>#REF!</v>
      </c>
      <c r="BH298" s="9" t="e">
        <f>VLOOKUP(H298,#REF!,33,0)</f>
        <v>#REF!</v>
      </c>
      <c r="BI298" s="9" t="e">
        <f>VLOOKUP(H298,#REF!,34,0)</f>
        <v>#REF!</v>
      </c>
      <c r="BJ298" s="9" t="e">
        <f>VLOOKUP(H298,#REF!,36,0)</f>
        <v>#REF!</v>
      </c>
      <c r="BK298" s="9" t="e">
        <f>VLOOKUP(H298,#REF!,37,0)</f>
        <v>#REF!</v>
      </c>
      <c r="BL298" s="22" t="e">
        <f>VLOOKUP(H298,#REF!,44,0)</f>
        <v>#REF!</v>
      </c>
      <c r="BM298" s="22" t="e">
        <f>VLOOKUP(H298,#REF!,45,0)</f>
        <v>#REF!</v>
      </c>
      <c r="BN298" s="22" t="e">
        <f>VLOOKUP(H298,#REF!,46,0)</f>
        <v>#REF!</v>
      </c>
      <c r="BO298" s="22" t="e">
        <f>VLOOKUP(H298,#REF!,47,0)</f>
        <v>#REF!</v>
      </c>
      <c r="BP298" s="22" t="e">
        <f>VLOOKUP(H298,#REF!,48,0)</f>
        <v>#REF!</v>
      </c>
      <c r="BQ298" s="9"/>
      <c r="BR298" s="9"/>
      <c r="BS298" s="9"/>
    </row>
    <row r="299" spans="1:71" ht="14.5" x14ac:dyDescent="0.35">
      <c r="A299" s="16" t="s">
        <v>10581</v>
      </c>
      <c r="B299" s="16" t="s">
        <v>10581</v>
      </c>
      <c r="C299" s="16" t="s">
        <v>10557</v>
      </c>
      <c r="D299" s="7" t="s">
        <v>1921</v>
      </c>
      <c r="E299" s="4" t="s">
        <v>150</v>
      </c>
      <c r="F299" s="4">
        <v>301672</v>
      </c>
      <c r="G299" s="4" t="s">
        <v>9395</v>
      </c>
      <c r="H299" s="53">
        <v>301672</v>
      </c>
      <c r="I299" s="4" t="s">
        <v>9395</v>
      </c>
      <c r="J299" s="7">
        <v>21</v>
      </c>
      <c r="K299" s="4" t="s">
        <v>104</v>
      </c>
      <c r="L299" s="4">
        <v>9</v>
      </c>
      <c r="M299" s="4" t="s">
        <v>8008</v>
      </c>
      <c r="N299" s="4">
        <v>1</v>
      </c>
      <c r="O299" s="4" t="s">
        <v>8008</v>
      </c>
      <c r="P299" s="26" t="s">
        <v>10561</v>
      </c>
      <c r="Q299" s="8" t="s">
        <v>10474</v>
      </c>
      <c r="R299" s="9" t="s">
        <v>10474</v>
      </c>
      <c r="S299" s="17"/>
      <c r="T299" s="17" t="s">
        <v>10474</v>
      </c>
      <c r="U299" s="9"/>
      <c r="V299" s="18" t="s">
        <v>10578</v>
      </c>
      <c r="W299" s="18">
        <f>IFERROR(VLOOKUP(H299,'IT PEI'!$X$2:$X$5647,1,0),"...")</f>
        <v>301672</v>
      </c>
      <c r="X299" s="19" t="str">
        <f>_xlfn.XLOOKUP(H299,'IT PEI'!X$2:X$5647,'IT PEI'!E$2:E$5647,"...",2,-1)</f>
        <v>2026-2030</v>
      </c>
      <c r="Y299" s="19" t="str">
        <f>_xlfn.XLOOKUP(H299,'IT PEI'!X$2:X$5647,'IT PEI'!G$2:G$5647,"...",2,-1)</f>
        <v>FORMULADO</v>
      </c>
      <c r="Z299" s="19" t="str">
        <f>_xlfn.XLOOKUP(H299,'IT PEI'!X$2:X$5647,'IT PEI'!F$2:F$5647,"...",2,-1)</f>
        <v>SI</v>
      </c>
      <c r="AA299" s="19" t="str">
        <f>_xlfn.XLOOKUP(H299,'IT PEI'!X$2:X$5647,'IT PEI'!H$2:H$5647,"...",2,-1)</f>
        <v>EMITIDO</v>
      </c>
      <c r="AB299" s="19" t="str">
        <f>_xlfn.XLOOKUP(H299,'IT PEI'!X$2:X$5647,'IT PEI'!O$2:O$5647,"...",2,-1)</f>
        <v>2025-0005794</v>
      </c>
      <c r="AC299" s="20">
        <f>_xlfn.XLOOKUP(H299,'IT PEI'!X$2:X$5647,'IT PEI'!P$2:P$5647,"...",2,-1)</f>
        <v>46021</v>
      </c>
      <c r="AD299" s="19" t="str">
        <f>_xlfn.XLOOKUP(H299,'IT PEI'!X$2:X$5647,'IT PEI'!Q$2:Q$5647,"...",2,-1)</f>
        <v>000798-2025-CEPLAN-DNCPPEI</v>
      </c>
      <c r="AE299" s="19" t="str">
        <f t="shared" si="22"/>
        <v>SI</v>
      </c>
      <c r="AF299" s="18">
        <f t="shared" si="24"/>
        <v>1</v>
      </c>
      <c r="AG299" s="18">
        <f t="shared" si="23"/>
        <v>0</v>
      </c>
      <c r="AH299" s="18">
        <f t="shared" si="25"/>
        <v>0</v>
      </c>
      <c r="AI299" s="19" t="s">
        <v>10475</v>
      </c>
      <c r="AJ299" s="13" t="s">
        <v>10488</v>
      </c>
      <c r="AK299" s="19" t="s">
        <v>10489</v>
      </c>
      <c r="AL299" s="19" t="str">
        <f>IFERROR(VLOOKUP(tbl_ues[[#This Row],[Id_UE]],'[1]Directorio v.02'!$H$3:$U$3089,11,FALSE),"")</f>
        <v>Wilber Washington Arapa Luque</v>
      </c>
      <c r="AM299" s="19">
        <f>IFERROR(VLOOKUP(tbl_ues[[#This Row],[Id_UE]],'[1]Directorio v.02'!$H$3:$U$3089,12,FALSE),"")</f>
        <v>0</v>
      </c>
      <c r="AN299" s="52">
        <f>IFERROR(VLOOKUP(tbl_ues[[#This Row],[Id_UE]],'[1]Directorio v.02'!$H$3:$U$3089,13,FALSE),"")</f>
        <v>951511285</v>
      </c>
      <c r="AO299" s="19" t="str">
        <f>IFERROR(VLOOKUP(tbl_ues[[#This Row],[Id_UE]],'[1]Directorio v.02'!$H$3:$U$3089,14,FALSE),"")</f>
        <v>wilber.wal@gmail.com</v>
      </c>
      <c r="AP299" s="21" t="e">
        <f>VLOOKUP(H299,#REF!,7,0)</f>
        <v>#REF!</v>
      </c>
      <c r="AQ299" s="9" t="e">
        <f>VLOOKUP(H299,#REF!,9,0)</f>
        <v>#REF!</v>
      </c>
      <c r="AR299" s="9" t="e">
        <f>VLOOKUP(H299,#REF!,15,0)</f>
        <v>#REF!</v>
      </c>
      <c r="AS299" s="9" t="e">
        <f>VLOOKUP(H299,#REF!,16,0)</f>
        <v>#REF!</v>
      </c>
      <c r="AT299" s="9" t="e">
        <f>VLOOKUP(H299,#REF!,17,0)</f>
        <v>#REF!</v>
      </c>
      <c r="AU299" s="9" t="e">
        <f>VLOOKUP(H299,#REF!,18,0)</f>
        <v>#REF!</v>
      </c>
      <c r="AV299" s="9" t="e">
        <f>VLOOKUP(H299,#REF!,19,0)</f>
        <v>#REF!</v>
      </c>
      <c r="AW299" s="9" t="e">
        <f>VLOOKUP(H299,#REF!,20,0)</f>
        <v>#REF!</v>
      </c>
      <c r="AX299" s="9" t="e">
        <f>VLOOKUP(H299,#REF!,22,0)</f>
        <v>#REF!</v>
      </c>
      <c r="AY299" s="9" t="e">
        <f>VLOOKUP(H299,#REF!,23,0)</f>
        <v>#REF!</v>
      </c>
      <c r="AZ299" s="9" t="e">
        <f>VLOOKUP(H299,#REF!,24,0)</f>
        <v>#REF!</v>
      </c>
      <c r="BA299" s="9" t="e">
        <f>VLOOKUP(H299,#REF!,25,0)</f>
        <v>#REF!</v>
      </c>
      <c r="BB299" s="9" t="e">
        <f>VLOOKUP(H299,#REF!,26,0)</f>
        <v>#REF!</v>
      </c>
      <c r="BC299" s="9" t="e">
        <f>VLOOKUP(H299,#REF!,27,0)</f>
        <v>#REF!</v>
      </c>
      <c r="BD299" s="9" t="e">
        <f>VLOOKUP(H299,#REF!,29,0)</f>
        <v>#REF!</v>
      </c>
      <c r="BE299" s="9" t="e">
        <f>VLOOKUP(H299,#REF!,30,0)</f>
        <v>#REF!</v>
      </c>
      <c r="BF299" s="9" t="e">
        <f>VLOOKUP(H299,#REF!,31,0)</f>
        <v>#REF!</v>
      </c>
      <c r="BG299" s="9" t="e">
        <f>VLOOKUP(H299,#REF!,32,0)</f>
        <v>#REF!</v>
      </c>
      <c r="BH299" s="9" t="e">
        <f>VLOOKUP(H299,#REF!,33,0)</f>
        <v>#REF!</v>
      </c>
      <c r="BI299" s="9" t="e">
        <f>VLOOKUP(H299,#REF!,34,0)</f>
        <v>#REF!</v>
      </c>
      <c r="BJ299" s="9" t="e">
        <f>VLOOKUP(H299,#REF!,36,0)</f>
        <v>#REF!</v>
      </c>
      <c r="BK299" s="9" t="e">
        <f>VLOOKUP(H299,#REF!,37,0)</f>
        <v>#REF!</v>
      </c>
      <c r="BL299" s="22" t="e">
        <f>VLOOKUP(H299,#REF!,44,0)</f>
        <v>#REF!</v>
      </c>
      <c r="BM299" s="22" t="e">
        <f>VLOOKUP(H299,#REF!,45,0)</f>
        <v>#REF!</v>
      </c>
      <c r="BN299" s="22" t="e">
        <f>VLOOKUP(H299,#REF!,46,0)</f>
        <v>#REF!</v>
      </c>
      <c r="BO299" s="22" t="e">
        <f>VLOOKUP(H299,#REF!,47,0)</f>
        <v>#REF!</v>
      </c>
      <c r="BP299" s="22" t="e">
        <f>VLOOKUP(H299,#REF!,48,0)</f>
        <v>#REF!</v>
      </c>
      <c r="BQ299" s="9"/>
      <c r="BR299" s="9"/>
      <c r="BS299" s="9"/>
    </row>
    <row r="300" spans="1:71" ht="14.5" x14ac:dyDescent="0.35">
      <c r="A300" s="16" t="s">
        <v>10556</v>
      </c>
      <c r="B300" s="16" t="s">
        <v>10556</v>
      </c>
      <c r="C300" s="16" t="s">
        <v>10557</v>
      </c>
      <c r="D300" s="7" t="s">
        <v>1921</v>
      </c>
      <c r="E300" s="4" t="s">
        <v>150</v>
      </c>
      <c r="F300" s="4">
        <v>301671</v>
      </c>
      <c r="G300" s="4" t="s">
        <v>8202</v>
      </c>
      <c r="H300" s="53">
        <v>301671</v>
      </c>
      <c r="I300" s="4" t="s">
        <v>8202</v>
      </c>
      <c r="J300" s="7">
        <v>21</v>
      </c>
      <c r="K300" s="4" t="s">
        <v>104</v>
      </c>
      <c r="L300" s="4">
        <v>8</v>
      </c>
      <c r="M300" s="4" t="s">
        <v>778</v>
      </c>
      <c r="N300" s="4">
        <v>9</v>
      </c>
      <c r="O300" s="4" t="s">
        <v>8203</v>
      </c>
      <c r="P300" s="26" t="s">
        <v>9757</v>
      </c>
      <c r="Q300" s="8" t="s">
        <v>10474</v>
      </c>
      <c r="R300" s="9" t="s">
        <v>10474</v>
      </c>
      <c r="S300" s="17"/>
      <c r="T300" s="17" t="s">
        <v>10474</v>
      </c>
      <c r="U300" s="9"/>
      <c r="V300" s="18"/>
      <c r="W300" s="18">
        <f>IFERROR(VLOOKUP(H300,'IT PEI'!$X$2:$X$5647,1,0),"...")</f>
        <v>301671</v>
      </c>
      <c r="X300" s="19" t="str">
        <f>_xlfn.XLOOKUP(H300,'IT PEI'!X$2:X$5647,'IT PEI'!E$2:E$5647,"...",2,-1)</f>
        <v>2026-2030</v>
      </c>
      <c r="Y300" s="19" t="str">
        <f>_xlfn.XLOOKUP(H300,'IT PEI'!X$2:X$5647,'IT PEI'!G$2:G$5647,"...",2,-1)</f>
        <v>FORMULADO</v>
      </c>
      <c r="Z300" s="19" t="str">
        <f>_xlfn.XLOOKUP(H300,'IT PEI'!X$2:X$5647,'IT PEI'!F$2:F$5647,"...",2,-1)</f>
        <v>SI</v>
      </c>
      <c r="AA300" s="19" t="str">
        <f>_xlfn.XLOOKUP(H300,'IT PEI'!X$2:X$5647,'IT PEI'!H$2:H$5647,"...",2,-1)</f>
        <v>EMITIDO</v>
      </c>
      <c r="AB300" s="19" t="str">
        <f>_xlfn.XLOOKUP(H300,'IT PEI'!X$2:X$5647,'IT PEI'!O$2:O$5647,"...",2,-1)</f>
        <v>2025-0004747</v>
      </c>
      <c r="AC300" s="20">
        <f>_xlfn.XLOOKUP(H300,'IT PEI'!X$2:X$5647,'IT PEI'!P$2:P$5647,"...",2,-1)</f>
        <v>45982</v>
      </c>
      <c r="AD300" s="19" t="str">
        <f>_xlfn.XLOOKUP(H300,'IT PEI'!X$2:X$5647,'IT PEI'!Q$2:Q$5647,"...",2,-1)</f>
        <v>000506-2025-CEPLAN-DNCPPEI</v>
      </c>
      <c r="AE300" s="19" t="str">
        <f t="shared" si="22"/>
        <v>SI</v>
      </c>
      <c r="AF300" s="18">
        <f t="shared" si="24"/>
        <v>1</v>
      </c>
      <c r="AG300" s="18">
        <f t="shared" si="23"/>
        <v>0</v>
      </c>
      <c r="AH300" s="18">
        <f t="shared" si="25"/>
        <v>0</v>
      </c>
      <c r="AI300" s="19" t="s">
        <v>10475</v>
      </c>
      <c r="AJ300" s="13" t="s">
        <v>10488</v>
      </c>
      <c r="AK300" s="19" t="s">
        <v>10489</v>
      </c>
      <c r="AL300" s="19" t="str">
        <f>IFERROR(VLOOKUP(tbl_ues[[#This Row],[Id_UE]],'[1]Directorio v.02'!$H$3:$U$3089,11,FALSE),"")</f>
        <v>Daniel E. Jihuallanca Huaynacho</v>
      </c>
      <c r="AM300" s="19" t="str">
        <f>IFERROR(VLOOKUP(tbl_ues[[#This Row],[Id_UE]],'[1]Directorio v.02'!$H$3:$U$3089,12,FALSE),"")</f>
        <v>Oficina de Planeamiento, Presupuesto e Inversiones</v>
      </c>
      <c r="AN300" s="52">
        <f>IFERROR(VLOOKUP(tbl_ues[[#This Row],[Id_UE]],'[1]Directorio v.02'!$H$3:$U$3089,13,FALSE),"")</f>
        <v>0</v>
      </c>
      <c r="AO300" s="19" t="str">
        <f>IFERROR(VLOOKUP(tbl_ues[[#This Row],[Id_UE]],'[1]Directorio v.02'!$H$3:$U$3089,14,FALSE),"")</f>
        <v>danieljihuallancah@gmail.com</v>
      </c>
      <c r="AP300" s="21" t="e">
        <f>VLOOKUP(H300,#REF!,7,0)</f>
        <v>#REF!</v>
      </c>
      <c r="AQ300" s="9" t="e">
        <f>VLOOKUP(H300,#REF!,9,0)</f>
        <v>#REF!</v>
      </c>
      <c r="AR300" s="9" t="e">
        <f>VLOOKUP(H300,#REF!,15,0)</f>
        <v>#REF!</v>
      </c>
      <c r="AS300" s="9" t="e">
        <f>VLOOKUP(H300,#REF!,16,0)</f>
        <v>#REF!</v>
      </c>
      <c r="AT300" s="9" t="e">
        <f>VLOOKUP(H300,#REF!,17,0)</f>
        <v>#REF!</v>
      </c>
      <c r="AU300" s="9" t="e">
        <f>VLOOKUP(H300,#REF!,18,0)</f>
        <v>#REF!</v>
      </c>
      <c r="AV300" s="9" t="e">
        <f>VLOOKUP(H300,#REF!,19,0)</f>
        <v>#REF!</v>
      </c>
      <c r="AW300" s="9" t="e">
        <f>VLOOKUP(H300,#REF!,20,0)</f>
        <v>#REF!</v>
      </c>
      <c r="AX300" s="9" t="e">
        <f>VLOOKUP(H300,#REF!,22,0)</f>
        <v>#REF!</v>
      </c>
      <c r="AY300" s="9" t="e">
        <f>VLOOKUP(H300,#REF!,23,0)</f>
        <v>#REF!</v>
      </c>
      <c r="AZ300" s="9" t="e">
        <f>VLOOKUP(H300,#REF!,24,0)</f>
        <v>#REF!</v>
      </c>
      <c r="BA300" s="9" t="e">
        <f>VLOOKUP(H300,#REF!,25,0)</f>
        <v>#REF!</v>
      </c>
      <c r="BB300" s="9" t="e">
        <f>VLOOKUP(H300,#REF!,26,0)</f>
        <v>#REF!</v>
      </c>
      <c r="BC300" s="9" t="e">
        <f>VLOOKUP(H300,#REF!,27,0)</f>
        <v>#REF!</v>
      </c>
      <c r="BD300" s="9" t="e">
        <f>VLOOKUP(H300,#REF!,29,0)</f>
        <v>#REF!</v>
      </c>
      <c r="BE300" s="9" t="e">
        <f>VLOOKUP(H300,#REF!,30,0)</f>
        <v>#REF!</v>
      </c>
      <c r="BF300" s="9" t="e">
        <f>VLOOKUP(H300,#REF!,31,0)</f>
        <v>#REF!</v>
      </c>
      <c r="BG300" s="9" t="e">
        <f>VLOOKUP(H300,#REF!,32,0)</f>
        <v>#REF!</v>
      </c>
      <c r="BH300" s="9" t="e">
        <f>VLOOKUP(H300,#REF!,33,0)</f>
        <v>#REF!</v>
      </c>
      <c r="BI300" s="9" t="e">
        <f>VLOOKUP(H300,#REF!,34,0)</f>
        <v>#REF!</v>
      </c>
      <c r="BJ300" s="9" t="e">
        <f>VLOOKUP(H300,#REF!,36,0)</f>
        <v>#REF!</v>
      </c>
      <c r="BK300" s="9" t="e">
        <f>VLOOKUP(H300,#REF!,37,0)</f>
        <v>#REF!</v>
      </c>
      <c r="BL300" s="22" t="e">
        <f>VLOOKUP(H300,#REF!,44,0)</f>
        <v>#REF!</v>
      </c>
      <c r="BM300" s="22" t="e">
        <f>VLOOKUP(H300,#REF!,45,0)</f>
        <v>#REF!</v>
      </c>
      <c r="BN300" s="22" t="e">
        <f>VLOOKUP(H300,#REF!,46,0)</f>
        <v>#REF!</v>
      </c>
      <c r="BO300" s="22" t="e">
        <f>VLOOKUP(H300,#REF!,47,0)</f>
        <v>#REF!</v>
      </c>
      <c r="BP300" s="22" t="e">
        <f>VLOOKUP(H300,#REF!,48,0)</f>
        <v>#REF!</v>
      </c>
      <c r="BQ300" s="9"/>
      <c r="BR300" s="9"/>
      <c r="BS300" s="9"/>
    </row>
    <row r="301" spans="1:71" ht="14.5" x14ac:dyDescent="0.35">
      <c r="A301" s="16" t="s">
        <v>10556</v>
      </c>
      <c r="B301" s="16" t="s">
        <v>10556</v>
      </c>
      <c r="C301" s="16" t="s">
        <v>10557</v>
      </c>
      <c r="D301" s="7" t="s">
        <v>1921</v>
      </c>
      <c r="E301" s="4" t="s">
        <v>150</v>
      </c>
      <c r="F301" s="4">
        <v>301670</v>
      </c>
      <c r="G301" s="4" t="s">
        <v>3462</v>
      </c>
      <c r="H301" s="53">
        <v>301670</v>
      </c>
      <c r="I301" s="4" t="s">
        <v>3462</v>
      </c>
      <c r="J301" s="7">
        <v>21</v>
      </c>
      <c r="K301" s="4" t="s">
        <v>104</v>
      </c>
      <c r="L301" s="4">
        <v>8</v>
      </c>
      <c r="M301" s="4" t="s">
        <v>778</v>
      </c>
      <c r="N301" s="4">
        <v>8</v>
      </c>
      <c r="O301" s="4" t="s">
        <v>3463</v>
      </c>
      <c r="P301" s="26" t="s">
        <v>10561</v>
      </c>
      <c r="Q301" s="8" t="s">
        <v>10474</v>
      </c>
      <c r="R301" s="9" t="s">
        <v>10474</v>
      </c>
      <c r="S301" s="17"/>
      <c r="T301" s="17" t="s">
        <v>10474</v>
      </c>
      <c r="U301" s="9"/>
      <c r="V301" s="18"/>
      <c r="W301" s="18">
        <f>IFERROR(VLOOKUP(H301,'IT PEI'!$X$2:$X$5647,1,0),"...")</f>
        <v>301670</v>
      </c>
      <c r="X301" s="19" t="str">
        <f>_xlfn.XLOOKUP(H301,'IT PEI'!X$2:X$5647,'IT PEI'!E$2:E$5647,"...",2,-1)</f>
        <v>2026-2030</v>
      </c>
      <c r="Y301" s="19" t="str">
        <f>_xlfn.XLOOKUP(H301,'IT PEI'!X$2:X$5647,'IT PEI'!G$2:G$5647,"...",2,-1)</f>
        <v>FORMULADO</v>
      </c>
      <c r="Z301" s="19" t="str">
        <f>_xlfn.XLOOKUP(H301,'IT PEI'!X$2:X$5647,'IT PEI'!F$2:F$5647,"...",2,-1)</f>
        <v>SI</v>
      </c>
      <c r="AA301" s="19" t="str">
        <f>_xlfn.XLOOKUP(H301,'IT PEI'!X$2:X$5647,'IT PEI'!H$2:H$5647,"...",2,-1)</f>
        <v>EMITIDO</v>
      </c>
      <c r="AB301" s="19" t="str">
        <f>_xlfn.XLOOKUP(H301,'IT PEI'!X$2:X$5647,'IT PEI'!O$2:O$5647,"...",2,-1)</f>
        <v>2025-0003316</v>
      </c>
      <c r="AC301" s="20">
        <f>_xlfn.XLOOKUP(H301,'IT PEI'!X$2:X$5647,'IT PEI'!P$2:P$5647,"...",2,-1)</f>
        <v>45923</v>
      </c>
      <c r="AD301" s="19" t="str">
        <f>_xlfn.XLOOKUP(H301,'IT PEI'!X$2:X$5647,'IT PEI'!Q$2:Q$5647,"...",2,-1)</f>
        <v>000358-2025-CEPLAN-DNCPPEI</v>
      </c>
      <c r="AE301" s="19" t="str">
        <f t="shared" si="22"/>
        <v>SI</v>
      </c>
      <c r="AF301" s="18">
        <f t="shared" si="24"/>
        <v>1</v>
      </c>
      <c r="AG301" s="18">
        <f t="shared" si="23"/>
        <v>0</v>
      </c>
      <c r="AH301" s="18">
        <f t="shared" si="25"/>
        <v>0</v>
      </c>
      <c r="AI301" s="19" t="s">
        <v>10475</v>
      </c>
      <c r="AJ301" s="13" t="s">
        <v>10488</v>
      </c>
      <c r="AK301" s="19" t="s">
        <v>10489</v>
      </c>
      <c r="AL301" s="19" t="str">
        <f>IFERROR(VLOOKUP(tbl_ues[[#This Row],[Id_UE]],'[1]Directorio v.02'!$H$3:$U$3089,11,FALSE),"")</f>
        <v>SALOMON ROLANDO PACARA RIVERA</v>
      </c>
      <c r="AM301" s="19" t="str">
        <f>IFERROR(VLOOKUP(tbl_ues[[#This Row],[Id_UE]],'[1]Directorio v.02'!$H$3:$U$3089,12,FALSE),"")</f>
        <v>JEFE DE PLANEAMIENTO Y PRESUPUESTO</v>
      </c>
      <c r="AN301" s="52">
        <f>IFERROR(VLOOKUP(tbl_ues[[#This Row],[Id_UE]],'[1]Directorio v.02'!$H$3:$U$3089,13,FALSE),"")</f>
        <v>940060092</v>
      </c>
      <c r="AO301" s="19" t="str">
        <f>IFERROR(VLOOKUP(tbl_ues[[#This Row],[Id_UE]],'[1]Directorio v.02'!$H$3:$U$3089,14,FALSE),"")</f>
        <v>cpcrolando@hotmail.com</v>
      </c>
      <c r="AP301" s="21" t="e">
        <f>VLOOKUP(H301,#REF!,7,0)</f>
        <v>#REF!</v>
      </c>
      <c r="AQ301" s="9" t="e">
        <f>VLOOKUP(H301,#REF!,9,0)</f>
        <v>#REF!</v>
      </c>
      <c r="AR301" s="9" t="e">
        <f>VLOOKUP(H301,#REF!,15,0)</f>
        <v>#REF!</v>
      </c>
      <c r="AS301" s="9" t="e">
        <f>VLOOKUP(H301,#REF!,16,0)</f>
        <v>#REF!</v>
      </c>
      <c r="AT301" s="9" t="e">
        <f>VLOOKUP(H301,#REF!,17,0)</f>
        <v>#REF!</v>
      </c>
      <c r="AU301" s="9" t="e">
        <f>VLOOKUP(H301,#REF!,18,0)</f>
        <v>#REF!</v>
      </c>
      <c r="AV301" s="9" t="e">
        <f>VLOOKUP(H301,#REF!,19,0)</f>
        <v>#REF!</v>
      </c>
      <c r="AW301" s="9" t="e">
        <f>VLOOKUP(H301,#REF!,20,0)</f>
        <v>#REF!</v>
      </c>
      <c r="AX301" s="9" t="e">
        <f>VLOOKUP(H301,#REF!,22,0)</f>
        <v>#REF!</v>
      </c>
      <c r="AY301" s="9" t="e">
        <f>VLOOKUP(H301,#REF!,23,0)</f>
        <v>#REF!</v>
      </c>
      <c r="AZ301" s="9" t="e">
        <f>VLOOKUP(H301,#REF!,24,0)</f>
        <v>#REF!</v>
      </c>
      <c r="BA301" s="9" t="e">
        <f>VLOOKUP(H301,#REF!,25,0)</f>
        <v>#REF!</v>
      </c>
      <c r="BB301" s="9" t="e">
        <f>VLOOKUP(H301,#REF!,26,0)</f>
        <v>#REF!</v>
      </c>
      <c r="BC301" s="9" t="e">
        <f>VLOOKUP(H301,#REF!,27,0)</f>
        <v>#REF!</v>
      </c>
      <c r="BD301" s="9" t="e">
        <f>VLOOKUP(H301,#REF!,29,0)</f>
        <v>#REF!</v>
      </c>
      <c r="BE301" s="9" t="e">
        <f>VLOOKUP(H301,#REF!,30,0)</f>
        <v>#REF!</v>
      </c>
      <c r="BF301" s="9" t="e">
        <f>VLOOKUP(H301,#REF!,31,0)</f>
        <v>#REF!</v>
      </c>
      <c r="BG301" s="9" t="e">
        <f>VLOOKUP(H301,#REF!,32,0)</f>
        <v>#REF!</v>
      </c>
      <c r="BH301" s="9" t="e">
        <f>VLOOKUP(H301,#REF!,33,0)</f>
        <v>#REF!</v>
      </c>
      <c r="BI301" s="9" t="e">
        <f>VLOOKUP(H301,#REF!,34,0)</f>
        <v>#REF!</v>
      </c>
      <c r="BJ301" s="9" t="e">
        <f>VLOOKUP(H301,#REF!,36,0)</f>
        <v>#REF!</v>
      </c>
      <c r="BK301" s="9" t="e">
        <f>VLOOKUP(H301,#REF!,37,0)</f>
        <v>#REF!</v>
      </c>
      <c r="BL301" s="22" t="e">
        <f>VLOOKUP(H301,#REF!,44,0)</f>
        <v>#REF!</v>
      </c>
      <c r="BM301" s="22" t="e">
        <f>VLOOKUP(H301,#REF!,45,0)</f>
        <v>#REF!</v>
      </c>
      <c r="BN301" s="22" t="e">
        <f>VLOOKUP(H301,#REF!,46,0)</f>
        <v>#REF!</v>
      </c>
      <c r="BO301" s="22" t="e">
        <f>VLOOKUP(H301,#REF!,47,0)</f>
        <v>#REF!</v>
      </c>
      <c r="BP301" s="22" t="e">
        <f>VLOOKUP(H301,#REF!,48,0)</f>
        <v>#REF!</v>
      </c>
      <c r="BQ301" s="9"/>
      <c r="BR301" s="9"/>
      <c r="BS301" s="9"/>
    </row>
    <row r="302" spans="1:71" ht="14.5" x14ac:dyDescent="0.35">
      <c r="A302" s="16" t="s">
        <v>10556</v>
      </c>
      <c r="B302" s="16" t="s">
        <v>10556</v>
      </c>
      <c r="C302" s="16" t="s">
        <v>10557</v>
      </c>
      <c r="D302" s="7" t="s">
        <v>1921</v>
      </c>
      <c r="E302" s="4" t="s">
        <v>150</v>
      </c>
      <c r="F302" s="4">
        <v>301669</v>
      </c>
      <c r="G302" s="4" t="s">
        <v>7659</v>
      </c>
      <c r="H302" s="53">
        <v>301669</v>
      </c>
      <c r="I302" s="4" t="s">
        <v>7659</v>
      </c>
      <c r="J302" s="7">
        <v>21</v>
      </c>
      <c r="K302" s="4" t="s">
        <v>104</v>
      </c>
      <c r="L302" s="4">
        <v>8</v>
      </c>
      <c r="M302" s="4" t="s">
        <v>778</v>
      </c>
      <c r="N302" s="4">
        <v>7</v>
      </c>
      <c r="O302" s="4" t="s">
        <v>7660</v>
      </c>
      <c r="P302" s="26" t="s">
        <v>9874</v>
      </c>
      <c r="Q302" s="8" t="s">
        <v>10474</v>
      </c>
      <c r="R302" s="9" t="s">
        <v>10474</v>
      </c>
      <c r="S302" s="17"/>
      <c r="T302" s="17" t="s">
        <v>10474</v>
      </c>
      <c r="U302" s="9"/>
      <c r="V302" s="18"/>
      <c r="W302" s="18">
        <f>IFERROR(VLOOKUP(H302,'IT PEI'!$X$2:$X$5647,1,0),"...")</f>
        <v>301669</v>
      </c>
      <c r="X302" s="19" t="str">
        <f>_xlfn.XLOOKUP(H302,'IT PEI'!X$2:X$5647,'IT PEI'!E$2:E$5647,"...",2,-1)</f>
        <v>2026-2030</v>
      </c>
      <c r="Y302" s="19" t="str">
        <f>_xlfn.XLOOKUP(H302,'IT PEI'!X$2:X$5647,'IT PEI'!G$2:G$5647,"...",2,-1)</f>
        <v>FORMULADO</v>
      </c>
      <c r="Z302" s="19" t="str">
        <f>_xlfn.XLOOKUP(H302,'IT PEI'!X$2:X$5647,'IT PEI'!F$2:F$5647,"...",2,-1)</f>
        <v>SI</v>
      </c>
      <c r="AA302" s="19" t="str">
        <f>_xlfn.XLOOKUP(H302,'IT PEI'!X$2:X$5647,'IT PEI'!H$2:H$5647,"...",2,-1)</f>
        <v>EMITIDO</v>
      </c>
      <c r="AB302" s="19" t="str">
        <f>_xlfn.XLOOKUP(H302,'IT PEI'!X$2:X$5647,'IT PEI'!O$2:O$5647,"...",2,-1)</f>
        <v>2025-0004897</v>
      </c>
      <c r="AC302" s="20">
        <f>_xlfn.XLOOKUP(H302,'IT PEI'!X$2:X$5647,'IT PEI'!P$2:P$5647,"...",2,-1)</f>
        <v>45989</v>
      </c>
      <c r="AD302" s="19" t="str">
        <f>_xlfn.XLOOKUP(H302,'IT PEI'!X$2:X$5647,'IT PEI'!Q$2:Q$5647,"...",2,-1)</f>
        <v>000570-2025-CEPLAN-DNCPPEI</v>
      </c>
      <c r="AE302" s="19" t="str">
        <f t="shared" si="22"/>
        <v>SI</v>
      </c>
      <c r="AF302" s="18">
        <f t="shared" si="24"/>
        <v>1</v>
      </c>
      <c r="AG302" s="18">
        <f t="shared" si="23"/>
        <v>0</v>
      </c>
      <c r="AH302" s="18">
        <f t="shared" si="25"/>
        <v>0</v>
      </c>
      <c r="AI302" s="19" t="s">
        <v>10475</v>
      </c>
      <c r="AJ302" s="13" t="s">
        <v>10488</v>
      </c>
      <c r="AK302" s="19" t="s">
        <v>10489</v>
      </c>
      <c r="AL302" s="19" t="str">
        <f>IFERROR(VLOOKUP(tbl_ues[[#This Row],[Id_UE]],'[1]Directorio v.02'!$H$3:$U$3089,11,FALSE),"")</f>
        <v>Fredy Ramiro Copari Colorado</v>
      </c>
      <c r="AM302" s="19" t="str">
        <f>IFERROR(VLOOKUP(tbl_ues[[#This Row],[Id_UE]],'[1]Directorio v.02'!$H$3:$U$3089,12,FALSE),"")</f>
        <v>Jefe de la Oficina de Planificación, Presupuesto y Racionalización</v>
      </c>
      <c r="AN302" s="52">
        <f>IFERROR(VLOOKUP(tbl_ues[[#This Row],[Id_UE]],'[1]Directorio v.02'!$H$3:$U$3089,13,FALSE),"")</f>
        <v>935732774</v>
      </c>
      <c r="AO302" s="19" t="str">
        <f>IFERROR(VLOOKUP(tbl_ues[[#This Row],[Id_UE]],'[1]Directorio v.02'!$H$3:$U$3089,14,FALSE),"")</f>
        <v>frcopari26@gmail.com</v>
      </c>
      <c r="AP302" s="21" t="e">
        <f>VLOOKUP(H302,#REF!,7,0)</f>
        <v>#REF!</v>
      </c>
      <c r="AQ302" s="9" t="e">
        <f>VLOOKUP(H302,#REF!,9,0)</f>
        <v>#REF!</v>
      </c>
      <c r="AR302" s="9" t="e">
        <f>VLOOKUP(H302,#REF!,15,0)</f>
        <v>#REF!</v>
      </c>
      <c r="AS302" s="9" t="e">
        <f>VLOOKUP(H302,#REF!,16,0)</f>
        <v>#REF!</v>
      </c>
      <c r="AT302" s="9" t="e">
        <f>VLOOKUP(H302,#REF!,17,0)</f>
        <v>#REF!</v>
      </c>
      <c r="AU302" s="9" t="e">
        <f>VLOOKUP(H302,#REF!,18,0)</f>
        <v>#REF!</v>
      </c>
      <c r="AV302" s="9" t="e">
        <f>VLOOKUP(H302,#REF!,19,0)</f>
        <v>#REF!</v>
      </c>
      <c r="AW302" s="9" t="e">
        <f>VLOOKUP(H302,#REF!,20,0)</f>
        <v>#REF!</v>
      </c>
      <c r="AX302" s="9" t="e">
        <f>VLOOKUP(H302,#REF!,22,0)</f>
        <v>#REF!</v>
      </c>
      <c r="AY302" s="9" t="e">
        <f>VLOOKUP(H302,#REF!,23,0)</f>
        <v>#REF!</v>
      </c>
      <c r="AZ302" s="9" t="e">
        <f>VLOOKUP(H302,#REF!,24,0)</f>
        <v>#REF!</v>
      </c>
      <c r="BA302" s="9" t="e">
        <f>VLOOKUP(H302,#REF!,25,0)</f>
        <v>#REF!</v>
      </c>
      <c r="BB302" s="9" t="e">
        <f>VLOOKUP(H302,#REF!,26,0)</f>
        <v>#REF!</v>
      </c>
      <c r="BC302" s="9" t="e">
        <f>VLOOKUP(H302,#REF!,27,0)</f>
        <v>#REF!</v>
      </c>
      <c r="BD302" s="9" t="e">
        <f>VLOOKUP(H302,#REF!,29,0)</f>
        <v>#REF!</v>
      </c>
      <c r="BE302" s="9" t="e">
        <f>VLOOKUP(H302,#REF!,30,0)</f>
        <v>#REF!</v>
      </c>
      <c r="BF302" s="9" t="e">
        <f>VLOOKUP(H302,#REF!,31,0)</f>
        <v>#REF!</v>
      </c>
      <c r="BG302" s="9" t="e">
        <f>VLOOKUP(H302,#REF!,32,0)</f>
        <v>#REF!</v>
      </c>
      <c r="BH302" s="9" t="e">
        <f>VLOOKUP(H302,#REF!,33,0)</f>
        <v>#REF!</v>
      </c>
      <c r="BI302" s="9" t="e">
        <f>VLOOKUP(H302,#REF!,34,0)</f>
        <v>#REF!</v>
      </c>
      <c r="BJ302" s="9" t="e">
        <f>VLOOKUP(H302,#REF!,36,0)</f>
        <v>#REF!</v>
      </c>
      <c r="BK302" s="9" t="e">
        <f>VLOOKUP(H302,#REF!,37,0)</f>
        <v>#REF!</v>
      </c>
      <c r="BL302" s="22" t="e">
        <f>VLOOKUP(H302,#REF!,44,0)</f>
        <v>#REF!</v>
      </c>
      <c r="BM302" s="22" t="e">
        <f>VLOOKUP(H302,#REF!,45,0)</f>
        <v>#REF!</v>
      </c>
      <c r="BN302" s="22" t="e">
        <f>VLOOKUP(H302,#REF!,46,0)</f>
        <v>#REF!</v>
      </c>
      <c r="BO302" s="22" t="e">
        <f>VLOOKUP(H302,#REF!,47,0)</f>
        <v>#REF!</v>
      </c>
      <c r="BP302" s="22" t="e">
        <f>VLOOKUP(H302,#REF!,48,0)</f>
        <v>#REF!</v>
      </c>
      <c r="BQ302" s="9"/>
      <c r="BR302" s="9"/>
      <c r="BS302" s="9"/>
    </row>
    <row r="303" spans="1:71" ht="14.5" x14ac:dyDescent="0.35">
      <c r="A303" s="16" t="s">
        <v>10556</v>
      </c>
      <c r="B303" s="16" t="s">
        <v>10556</v>
      </c>
      <c r="C303" s="16" t="s">
        <v>10557</v>
      </c>
      <c r="D303" s="7" t="s">
        <v>1921</v>
      </c>
      <c r="E303" s="4" t="s">
        <v>150</v>
      </c>
      <c r="F303" s="4">
        <v>301668</v>
      </c>
      <c r="G303" s="4" t="s">
        <v>10636</v>
      </c>
      <c r="H303" s="53">
        <v>301668</v>
      </c>
      <c r="I303" s="4" t="s">
        <v>10636</v>
      </c>
      <c r="J303" s="7">
        <v>21</v>
      </c>
      <c r="K303" s="4" t="s">
        <v>104</v>
      </c>
      <c r="L303" s="4">
        <v>8</v>
      </c>
      <c r="M303" s="4" t="s">
        <v>778</v>
      </c>
      <c r="N303" s="4">
        <v>6</v>
      </c>
      <c r="O303" s="4" t="s">
        <v>10637</v>
      </c>
      <c r="P303" s="26" t="s">
        <v>10196</v>
      </c>
      <c r="Q303" s="8" t="s">
        <v>10474</v>
      </c>
      <c r="R303" s="9" t="s">
        <v>10474</v>
      </c>
      <c r="S303" s="17"/>
      <c r="T303" s="17" t="s">
        <v>10474</v>
      </c>
      <c r="U303" s="9"/>
      <c r="V303" s="18"/>
      <c r="W303" s="18" t="str">
        <f>IFERROR(VLOOKUP(H303,'IT PEI'!$X$2:$X$5647,1,0),"...")</f>
        <v>...</v>
      </c>
      <c r="X303" s="19" t="str">
        <f>_xlfn.XLOOKUP(H303,'IT PEI'!X$2:X$5647,'IT PEI'!E$2:E$5647,"...",2,-1)</f>
        <v>...</v>
      </c>
      <c r="Y303" s="19" t="str">
        <f>_xlfn.XLOOKUP(H303,'IT PEI'!X$2:X$5647,'IT PEI'!G$2:G$5647,"...",2,-1)</f>
        <v>...</v>
      </c>
      <c r="Z303" s="19" t="str">
        <f>_xlfn.XLOOKUP(H303,'IT PEI'!X$2:X$5647,'IT PEI'!F$2:F$5647,"...",2,-1)</f>
        <v>...</v>
      </c>
      <c r="AA303" s="19" t="str">
        <f>_xlfn.XLOOKUP(H303,'IT PEI'!X$2:X$5647,'IT PEI'!H$2:H$5647,"...",2,-1)</f>
        <v>...</v>
      </c>
      <c r="AB303" s="19" t="str">
        <f>_xlfn.XLOOKUP(H303,'IT PEI'!X$2:X$5647,'IT PEI'!O$2:O$5647,"...",2,-1)</f>
        <v>...</v>
      </c>
      <c r="AC303" s="20" t="str">
        <f>_xlfn.XLOOKUP(H303,'IT PEI'!X$2:X$5647,'IT PEI'!P$2:P$5647,"...",2,-1)</f>
        <v>...</v>
      </c>
      <c r="AD303" s="19" t="str">
        <f>_xlfn.XLOOKUP(H303,'IT PEI'!X$2:X$5647,'IT PEI'!Q$2:Q$5647,"...",2,-1)</f>
        <v>...</v>
      </c>
      <c r="AE303" s="19" t="str">
        <f t="shared" si="22"/>
        <v>No</v>
      </c>
      <c r="AF303" s="18">
        <f t="shared" si="24"/>
        <v>0</v>
      </c>
      <c r="AG303" s="18">
        <f t="shared" si="23"/>
        <v>1</v>
      </c>
      <c r="AH303" s="18">
        <f t="shared" si="25"/>
        <v>0</v>
      </c>
      <c r="AI303" s="19" t="s">
        <v>10475</v>
      </c>
      <c r="AJ303" s="13" t="s">
        <v>10488</v>
      </c>
      <c r="AK303" s="19" t="s">
        <v>10489</v>
      </c>
      <c r="AL303" s="19" t="str">
        <f>IFERROR(VLOOKUP(tbl_ues[[#This Row],[Id_UE]],'[1]Directorio v.02'!$H$3:$U$3089,11,FALSE),"")</f>
        <v>Alexis Hector Zavaleta Salas</v>
      </c>
      <c r="AM303" s="19">
        <f>IFERROR(VLOOKUP(tbl_ues[[#This Row],[Id_UE]],'[1]Directorio v.02'!$H$3:$U$3089,12,FALSE),"")</f>
        <v>0</v>
      </c>
      <c r="AN303" s="52">
        <f>IFERROR(VLOOKUP(tbl_ues[[#This Row],[Id_UE]],'[1]Directorio v.02'!$H$3:$U$3089,13,FALSE),"")</f>
        <v>955855152</v>
      </c>
      <c r="AO303" s="19" t="str">
        <f>IFERROR(VLOOKUP(tbl_ues[[#This Row],[Id_UE]],'[1]Directorio v.02'!$H$3:$U$3089,14,FALSE),"")</f>
        <v>alexis_cvl@hotmail.com</v>
      </c>
      <c r="AP303" s="21" t="e">
        <f>VLOOKUP(H303,#REF!,7,0)</f>
        <v>#REF!</v>
      </c>
      <c r="AQ303" s="9" t="e">
        <f>VLOOKUP(H303,#REF!,9,0)</f>
        <v>#REF!</v>
      </c>
      <c r="AR303" s="9" t="e">
        <f>VLOOKUP(H303,#REF!,15,0)</f>
        <v>#REF!</v>
      </c>
      <c r="AS303" s="9" t="e">
        <f>VLOOKUP(H303,#REF!,16,0)</f>
        <v>#REF!</v>
      </c>
      <c r="AT303" s="9" t="e">
        <f>VLOOKUP(H303,#REF!,17,0)</f>
        <v>#REF!</v>
      </c>
      <c r="AU303" s="9" t="e">
        <f>VLOOKUP(H303,#REF!,18,0)</f>
        <v>#REF!</v>
      </c>
      <c r="AV303" s="9" t="e">
        <f>VLOOKUP(H303,#REF!,19,0)</f>
        <v>#REF!</v>
      </c>
      <c r="AW303" s="9" t="e">
        <f>VLOOKUP(H303,#REF!,20,0)</f>
        <v>#REF!</v>
      </c>
      <c r="AX303" s="9" t="e">
        <f>VLOOKUP(H303,#REF!,22,0)</f>
        <v>#REF!</v>
      </c>
      <c r="AY303" s="9" t="e">
        <f>VLOOKUP(H303,#REF!,23,0)</f>
        <v>#REF!</v>
      </c>
      <c r="AZ303" s="9" t="e">
        <f>VLOOKUP(H303,#REF!,24,0)</f>
        <v>#REF!</v>
      </c>
      <c r="BA303" s="9" t="e">
        <f>VLOOKUP(H303,#REF!,25,0)</f>
        <v>#REF!</v>
      </c>
      <c r="BB303" s="9" t="e">
        <f>VLOOKUP(H303,#REF!,26,0)</f>
        <v>#REF!</v>
      </c>
      <c r="BC303" s="9" t="e">
        <f>VLOOKUP(H303,#REF!,27,0)</f>
        <v>#REF!</v>
      </c>
      <c r="BD303" s="9" t="e">
        <f>VLOOKUP(H303,#REF!,29,0)</f>
        <v>#REF!</v>
      </c>
      <c r="BE303" s="9" t="e">
        <f>VLOOKUP(H303,#REF!,30,0)</f>
        <v>#REF!</v>
      </c>
      <c r="BF303" s="9" t="e">
        <f>VLOOKUP(H303,#REF!,31,0)</f>
        <v>#REF!</v>
      </c>
      <c r="BG303" s="9" t="e">
        <f>VLOOKUP(H303,#REF!,32,0)</f>
        <v>#REF!</v>
      </c>
      <c r="BH303" s="9" t="e">
        <f>VLOOKUP(H303,#REF!,33,0)</f>
        <v>#REF!</v>
      </c>
      <c r="BI303" s="9" t="e">
        <f>VLOOKUP(H303,#REF!,34,0)</f>
        <v>#REF!</v>
      </c>
      <c r="BJ303" s="9" t="e">
        <f>VLOOKUP(H303,#REF!,36,0)</f>
        <v>#REF!</v>
      </c>
      <c r="BK303" s="9" t="e">
        <f>VLOOKUP(H303,#REF!,37,0)</f>
        <v>#REF!</v>
      </c>
      <c r="BL303" s="22" t="e">
        <f>VLOOKUP(H303,#REF!,44,0)</f>
        <v>#REF!</v>
      </c>
      <c r="BM303" s="22" t="e">
        <f>VLOOKUP(H303,#REF!,45,0)</f>
        <v>#REF!</v>
      </c>
      <c r="BN303" s="22" t="e">
        <f>VLOOKUP(H303,#REF!,46,0)</f>
        <v>#REF!</v>
      </c>
      <c r="BO303" s="22" t="e">
        <f>VLOOKUP(H303,#REF!,47,0)</f>
        <v>#REF!</v>
      </c>
      <c r="BP303" s="22" t="e">
        <f>VLOOKUP(H303,#REF!,48,0)</f>
        <v>#REF!</v>
      </c>
      <c r="BQ303" s="9"/>
      <c r="BR303" s="9"/>
      <c r="BS303" s="9"/>
    </row>
    <row r="304" spans="1:71" ht="14.5" x14ac:dyDescent="0.35">
      <c r="A304" s="16" t="s">
        <v>10556</v>
      </c>
      <c r="B304" s="16" t="s">
        <v>10556</v>
      </c>
      <c r="C304" s="16" t="s">
        <v>10557</v>
      </c>
      <c r="D304" s="7" t="s">
        <v>1921</v>
      </c>
      <c r="E304" s="4" t="s">
        <v>150</v>
      </c>
      <c r="F304" s="4">
        <v>301667</v>
      </c>
      <c r="G304" s="4" t="s">
        <v>7085</v>
      </c>
      <c r="H304" s="53">
        <v>301667</v>
      </c>
      <c r="I304" s="4" t="s">
        <v>7085</v>
      </c>
      <c r="J304" s="7">
        <v>21</v>
      </c>
      <c r="K304" s="4" t="s">
        <v>104</v>
      </c>
      <c r="L304" s="4">
        <v>8</v>
      </c>
      <c r="M304" s="4" t="s">
        <v>778</v>
      </c>
      <c r="N304" s="4">
        <v>5</v>
      </c>
      <c r="O304" s="4" t="s">
        <v>7086</v>
      </c>
      <c r="P304" s="26" t="s">
        <v>10561</v>
      </c>
      <c r="Q304" s="8" t="s">
        <v>10474</v>
      </c>
      <c r="R304" s="9" t="s">
        <v>10474</v>
      </c>
      <c r="S304" s="17"/>
      <c r="T304" s="17" t="s">
        <v>10474</v>
      </c>
      <c r="U304" s="9"/>
      <c r="V304" s="18"/>
      <c r="W304" s="18">
        <f>IFERROR(VLOOKUP(H304,'IT PEI'!$X$2:$X$5647,1,0),"...")</f>
        <v>301667</v>
      </c>
      <c r="X304" s="19" t="str">
        <f>_xlfn.XLOOKUP(H304,'IT PEI'!X$2:X$5647,'IT PEI'!E$2:E$5647,"...",2,-1)</f>
        <v>2026-2030</v>
      </c>
      <c r="Y304" s="19" t="str">
        <f>_xlfn.XLOOKUP(H304,'IT PEI'!X$2:X$5647,'IT PEI'!G$2:G$5647,"...",2,-1)</f>
        <v>FORMULADO</v>
      </c>
      <c r="Z304" s="19" t="str">
        <f>_xlfn.XLOOKUP(H304,'IT PEI'!X$2:X$5647,'IT PEI'!F$2:F$5647,"...",2,-1)</f>
        <v>SI</v>
      </c>
      <c r="AA304" s="19" t="str">
        <f>_xlfn.XLOOKUP(H304,'IT PEI'!X$2:X$5647,'IT PEI'!H$2:H$5647,"...",2,-1)</f>
        <v>EMITIDO</v>
      </c>
      <c r="AB304" s="19" t="str">
        <f>_xlfn.XLOOKUP(H304,'IT PEI'!X$2:X$5647,'IT PEI'!O$2:O$5647,"...",2,-1)</f>
        <v>2025-0002624</v>
      </c>
      <c r="AC304" s="20">
        <f>_xlfn.XLOOKUP(H304,'IT PEI'!X$2:X$5647,'IT PEI'!P$2:P$5647,"...",2,-1)</f>
        <v>45883</v>
      </c>
      <c r="AD304" s="19" t="str">
        <f>_xlfn.XLOOKUP(H304,'IT PEI'!X$2:X$5647,'IT PEI'!Q$2:Q$5647,"...",2,-1)</f>
        <v>000293-2025-CEPLAN-DNCPPEI</v>
      </c>
      <c r="AE304" s="19" t="str">
        <f t="shared" si="22"/>
        <v>SI</v>
      </c>
      <c r="AF304" s="18">
        <f t="shared" si="24"/>
        <v>1</v>
      </c>
      <c r="AG304" s="18">
        <f t="shared" si="23"/>
        <v>0</v>
      </c>
      <c r="AH304" s="18">
        <f t="shared" si="25"/>
        <v>0</v>
      </c>
      <c r="AI304" s="19" t="s">
        <v>10475</v>
      </c>
      <c r="AJ304" s="13" t="s">
        <v>10488</v>
      </c>
      <c r="AK304" s="19" t="s">
        <v>10489</v>
      </c>
      <c r="AL304" s="19" t="str">
        <f>IFERROR(VLOOKUP(tbl_ues[[#This Row],[Id_UE]],'[1]Directorio v.02'!$H$3:$U$3089,11,FALSE),"")</f>
        <v>Rocío Candy Quispe Quispe</v>
      </c>
      <c r="AM304" s="19">
        <f>IFERROR(VLOOKUP(tbl_ues[[#This Row],[Id_UE]],'[1]Directorio v.02'!$H$3:$U$3089,12,FALSE),"")</f>
        <v>0</v>
      </c>
      <c r="AN304" s="52">
        <f>IFERROR(VLOOKUP(tbl_ues[[#This Row],[Id_UE]],'[1]Directorio v.02'!$H$3:$U$3089,13,FALSE),"")</f>
        <v>998507013</v>
      </c>
      <c r="AO304" s="19" t="str">
        <f>IFERROR(VLOOKUP(tbl_ues[[#This Row],[Id_UE]],'[1]Directorio v.02'!$H$3:$U$3089,14,FALSE),"")</f>
        <v>rociocqq@gmail.com</v>
      </c>
      <c r="AP304" s="21" t="e">
        <f>VLOOKUP(H304,#REF!,7,0)</f>
        <v>#REF!</v>
      </c>
      <c r="AQ304" s="9" t="e">
        <f>VLOOKUP(H304,#REF!,9,0)</f>
        <v>#REF!</v>
      </c>
      <c r="AR304" s="9" t="e">
        <f>VLOOKUP(H304,#REF!,15,0)</f>
        <v>#REF!</v>
      </c>
      <c r="AS304" s="9" t="e">
        <f>VLOOKUP(H304,#REF!,16,0)</f>
        <v>#REF!</v>
      </c>
      <c r="AT304" s="9" t="e">
        <f>VLOOKUP(H304,#REF!,17,0)</f>
        <v>#REF!</v>
      </c>
      <c r="AU304" s="9" t="e">
        <f>VLOOKUP(H304,#REF!,18,0)</f>
        <v>#REF!</v>
      </c>
      <c r="AV304" s="9" t="e">
        <f>VLOOKUP(H304,#REF!,19,0)</f>
        <v>#REF!</v>
      </c>
      <c r="AW304" s="9" t="e">
        <f>VLOOKUP(H304,#REF!,20,0)</f>
        <v>#REF!</v>
      </c>
      <c r="AX304" s="9" t="e">
        <f>VLOOKUP(H304,#REF!,22,0)</f>
        <v>#REF!</v>
      </c>
      <c r="AY304" s="9" t="e">
        <f>VLOOKUP(H304,#REF!,23,0)</f>
        <v>#REF!</v>
      </c>
      <c r="AZ304" s="9" t="e">
        <f>VLOOKUP(H304,#REF!,24,0)</f>
        <v>#REF!</v>
      </c>
      <c r="BA304" s="9" t="e">
        <f>VLOOKUP(H304,#REF!,25,0)</f>
        <v>#REF!</v>
      </c>
      <c r="BB304" s="9" t="e">
        <f>VLOOKUP(H304,#REF!,26,0)</f>
        <v>#REF!</v>
      </c>
      <c r="BC304" s="9" t="e">
        <f>VLOOKUP(H304,#REF!,27,0)</f>
        <v>#REF!</v>
      </c>
      <c r="BD304" s="9" t="e">
        <f>VLOOKUP(H304,#REF!,29,0)</f>
        <v>#REF!</v>
      </c>
      <c r="BE304" s="9" t="e">
        <f>VLOOKUP(H304,#REF!,30,0)</f>
        <v>#REF!</v>
      </c>
      <c r="BF304" s="9" t="e">
        <f>VLOOKUP(H304,#REF!,31,0)</f>
        <v>#REF!</v>
      </c>
      <c r="BG304" s="9" t="e">
        <f>VLOOKUP(H304,#REF!,32,0)</f>
        <v>#REF!</v>
      </c>
      <c r="BH304" s="9" t="e">
        <f>VLOOKUP(H304,#REF!,33,0)</f>
        <v>#REF!</v>
      </c>
      <c r="BI304" s="9" t="e">
        <f>VLOOKUP(H304,#REF!,34,0)</f>
        <v>#REF!</v>
      </c>
      <c r="BJ304" s="9" t="e">
        <f>VLOOKUP(H304,#REF!,36,0)</f>
        <v>#REF!</v>
      </c>
      <c r="BK304" s="9" t="e">
        <f>VLOOKUP(H304,#REF!,37,0)</f>
        <v>#REF!</v>
      </c>
      <c r="BL304" s="22" t="e">
        <f>VLOOKUP(H304,#REF!,44,0)</f>
        <v>#REF!</v>
      </c>
      <c r="BM304" s="22" t="e">
        <f>VLOOKUP(H304,#REF!,45,0)</f>
        <v>#REF!</v>
      </c>
      <c r="BN304" s="22" t="e">
        <f>VLOOKUP(H304,#REF!,46,0)</f>
        <v>#REF!</v>
      </c>
      <c r="BO304" s="22" t="e">
        <f>VLOOKUP(H304,#REF!,47,0)</f>
        <v>#REF!</v>
      </c>
      <c r="BP304" s="22" t="e">
        <f>VLOOKUP(H304,#REF!,48,0)</f>
        <v>#REF!</v>
      </c>
      <c r="BQ304" s="9"/>
      <c r="BR304" s="9"/>
      <c r="BS304" s="9"/>
    </row>
    <row r="305" spans="1:71" ht="14.5" x14ac:dyDescent="0.35">
      <c r="A305" s="16" t="s">
        <v>10556</v>
      </c>
      <c r="B305" s="16" t="s">
        <v>10556</v>
      </c>
      <c r="C305" s="16" t="s">
        <v>10557</v>
      </c>
      <c r="D305" s="7" t="s">
        <v>1921</v>
      </c>
      <c r="E305" s="4" t="s">
        <v>150</v>
      </c>
      <c r="F305" s="4">
        <v>301666</v>
      </c>
      <c r="G305" s="4" t="s">
        <v>7967</v>
      </c>
      <c r="H305" s="53">
        <v>301666</v>
      </c>
      <c r="I305" s="4" t="s">
        <v>7967</v>
      </c>
      <c r="J305" s="7">
        <v>21</v>
      </c>
      <c r="K305" s="4" t="s">
        <v>104</v>
      </c>
      <c r="L305" s="4">
        <v>8</v>
      </c>
      <c r="M305" s="4" t="s">
        <v>778</v>
      </c>
      <c r="N305" s="4">
        <v>4</v>
      </c>
      <c r="O305" s="4" t="s">
        <v>7968</v>
      </c>
      <c r="P305" s="26" t="s">
        <v>9758</v>
      </c>
      <c r="Q305" s="8" t="s">
        <v>10474</v>
      </c>
      <c r="R305" s="9" t="s">
        <v>10474</v>
      </c>
      <c r="S305" s="17"/>
      <c r="T305" s="17" t="s">
        <v>10474</v>
      </c>
      <c r="U305" s="9"/>
      <c r="V305" s="18"/>
      <c r="W305" s="18">
        <f>IFERROR(VLOOKUP(H305,'IT PEI'!$X$2:$X$5647,1,0),"...")</f>
        <v>301666</v>
      </c>
      <c r="X305" s="19" t="str">
        <f>_xlfn.XLOOKUP(H305,'IT PEI'!X$2:X$5647,'IT PEI'!E$2:E$5647,"...",2,-1)</f>
        <v>2026-2030</v>
      </c>
      <c r="Y305" s="19" t="str">
        <f>_xlfn.XLOOKUP(H305,'IT PEI'!X$2:X$5647,'IT PEI'!G$2:G$5647,"...",2,-1)</f>
        <v>FORMULADO</v>
      </c>
      <c r="Z305" s="19" t="str">
        <f>_xlfn.XLOOKUP(H305,'IT PEI'!X$2:X$5647,'IT PEI'!F$2:F$5647,"...",2,-1)</f>
        <v>SI</v>
      </c>
      <c r="AA305" s="19" t="str">
        <f>_xlfn.XLOOKUP(H305,'IT PEI'!X$2:X$5647,'IT PEI'!H$2:H$5647,"...",2,-1)</f>
        <v>EMITIDO</v>
      </c>
      <c r="AB305" s="19" t="str">
        <f>_xlfn.XLOOKUP(H305,'IT PEI'!X$2:X$5647,'IT PEI'!O$2:O$5647,"...",2,-1)</f>
        <v>2025-0005085</v>
      </c>
      <c r="AC305" s="20">
        <f>_xlfn.XLOOKUP(H305,'IT PEI'!X$2:X$5647,'IT PEI'!P$2:P$5647,"...",2,-1)</f>
        <v>45995</v>
      </c>
      <c r="AD305" s="19" t="str">
        <f>_xlfn.XLOOKUP(H305,'IT PEI'!X$2:X$5647,'IT PEI'!Q$2:Q$5647,"...",2,-1)</f>
        <v>000607-2025-CEPLAN-DNCPPEI</v>
      </c>
      <c r="AE305" s="19" t="str">
        <f t="shared" si="22"/>
        <v>SI</v>
      </c>
      <c r="AF305" s="18">
        <f t="shared" si="24"/>
        <v>1</v>
      </c>
      <c r="AG305" s="18">
        <f t="shared" si="23"/>
        <v>0</v>
      </c>
      <c r="AH305" s="18">
        <f t="shared" si="25"/>
        <v>0</v>
      </c>
      <c r="AI305" s="19" t="s">
        <v>10475</v>
      </c>
      <c r="AJ305" s="13" t="s">
        <v>10488</v>
      </c>
      <c r="AK305" s="19" t="s">
        <v>10489</v>
      </c>
      <c r="AL305" s="19" t="str">
        <f>IFERROR(VLOOKUP(tbl_ues[[#This Row],[Id_UE]],'[1]Directorio v.02'!$H$3:$U$3089,11,FALSE),"")</f>
        <v>FIDEL AQUISE ESCARCENA</v>
      </c>
      <c r="AM305" s="19" t="str">
        <f>IFERROR(VLOOKUP(tbl_ues[[#This Row],[Id_UE]],'[1]Directorio v.02'!$H$3:$U$3089,12,FALSE),"")</f>
        <v>RESPONSABLE DE OPP</v>
      </c>
      <c r="AN305" s="52">
        <f>IFERROR(VLOOKUP(tbl_ues[[#This Row],[Id_UE]],'[1]Directorio v.02'!$H$3:$U$3089,13,FALSE),"")</f>
        <v>984070398</v>
      </c>
      <c r="AO305" s="19" t="str">
        <f>IFERROR(VLOOKUP(tbl_ues[[#This Row],[Id_UE]],'[1]Directorio v.02'!$H$3:$U$3089,14,FALSE),"")</f>
        <v>fidelaquise10@gmail.com</v>
      </c>
      <c r="AP305" s="21" t="e">
        <f>VLOOKUP(H305,#REF!,7,0)</f>
        <v>#REF!</v>
      </c>
      <c r="AQ305" s="9" t="e">
        <f>VLOOKUP(H305,#REF!,9,0)</f>
        <v>#REF!</v>
      </c>
      <c r="AR305" s="9" t="e">
        <f>VLOOKUP(H305,#REF!,15,0)</f>
        <v>#REF!</v>
      </c>
      <c r="AS305" s="9" t="e">
        <f>VLOOKUP(H305,#REF!,16,0)</f>
        <v>#REF!</v>
      </c>
      <c r="AT305" s="9" t="e">
        <f>VLOOKUP(H305,#REF!,17,0)</f>
        <v>#REF!</v>
      </c>
      <c r="AU305" s="9" t="e">
        <f>VLOOKUP(H305,#REF!,18,0)</f>
        <v>#REF!</v>
      </c>
      <c r="AV305" s="9" t="e">
        <f>VLOOKUP(H305,#REF!,19,0)</f>
        <v>#REF!</v>
      </c>
      <c r="AW305" s="9" t="e">
        <f>VLOOKUP(H305,#REF!,20,0)</f>
        <v>#REF!</v>
      </c>
      <c r="AX305" s="9" t="e">
        <f>VLOOKUP(H305,#REF!,22,0)</f>
        <v>#REF!</v>
      </c>
      <c r="AY305" s="9" t="e">
        <f>VLOOKUP(H305,#REF!,23,0)</f>
        <v>#REF!</v>
      </c>
      <c r="AZ305" s="9" t="e">
        <f>VLOOKUP(H305,#REF!,24,0)</f>
        <v>#REF!</v>
      </c>
      <c r="BA305" s="9" t="e">
        <f>VLOOKUP(H305,#REF!,25,0)</f>
        <v>#REF!</v>
      </c>
      <c r="BB305" s="9" t="e">
        <f>VLOOKUP(H305,#REF!,26,0)</f>
        <v>#REF!</v>
      </c>
      <c r="BC305" s="9" t="e">
        <f>VLOOKUP(H305,#REF!,27,0)</f>
        <v>#REF!</v>
      </c>
      <c r="BD305" s="9" t="e">
        <f>VLOOKUP(H305,#REF!,29,0)</f>
        <v>#REF!</v>
      </c>
      <c r="BE305" s="9" t="e">
        <f>VLOOKUP(H305,#REF!,30,0)</f>
        <v>#REF!</v>
      </c>
      <c r="BF305" s="9" t="e">
        <f>VLOOKUP(H305,#REF!,31,0)</f>
        <v>#REF!</v>
      </c>
      <c r="BG305" s="9" t="e">
        <f>VLOOKUP(H305,#REF!,32,0)</f>
        <v>#REF!</v>
      </c>
      <c r="BH305" s="9" t="e">
        <f>VLOOKUP(H305,#REF!,33,0)</f>
        <v>#REF!</v>
      </c>
      <c r="BI305" s="9" t="e">
        <f>VLOOKUP(H305,#REF!,34,0)</f>
        <v>#REF!</v>
      </c>
      <c r="BJ305" s="9" t="e">
        <f>VLOOKUP(H305,#REF!,36,0)</f>
        <v>#REF!</v>
      </c>
      <c r="BK305" s="9" t="e">
        <f>VLOOKUP(H305,#REF!,37,0)</f>
        <v>#REF!</v>
      </c>
      <c r="BL305" s="22" t="e">
        <f>VLOOKUP(H305,#REF!,44,0)</f>
        <v>#REF!</v>
      </c>
      <c r="BM305" s="22" t="e">
        <f>VLOOKUP(H305,#REF!,45,0)</f>
        <v>#REF!</v>
      </c>
      <c r="BN305" s="22" t="e">
        <f>VLOOKUP(H305,#REF!,46,0)</f>
        <v>#REF!</v>
      </c>
      <c r="BO305" s="22" t="e">
        <f>VLOOKUP(H305,#REF!,47,0)</f>
        <v>#REF!</v>
      </c>
      <c r="BP305" s="22" t="e">
        <f>VLOOKUP(H305,#REF!,48,0)</f>
        <v>#REF!</v>
      </c>
      <c r="BQ305" s="9"/>
      <c r="BR305" s="9"/>
      <c r="BS305" s="9"/>
    </row>
    <row r="306" spans="1:71" ht="14.5" x14ac:dyDescent="0.35">
      <c r="A306" s="16" t="s">
        <v>10556</v>
      </c>
      <c r="B306" s="16" t="s">
        <v>10556</v>
      </c>
      <c r="C306" s="16" t="s">
        <v>10557</v>
      </c>
      <c r="D306" s="7" t="s">
        <v>1921</v>
      </c>
      <c r="E306" s="4" t="s">
        <v>150</v>
      </c>
      <c r="F306" s="4">
        <v>301665</v>
      </c>
      <c r="G306" s="4" t="s">
        <v>7345</v>
      </c>
      <c r="H306" s="53">
        <v>301665</v>
      </c>
      <c r="I306" s="4" t="s">
        <v>7345</v>
      </c>
      <c r="J306" s="7">
        <v>21</v>
      </c>
      <c r="K306" s="4" t="s">
        <v>104</v>
      </c>
      <c r="L306" s="4">
        <v>8</v>
      </c>
      <c r="M306" s="4" t="s">
        <v>778</v>
      </c>
      <c r="N306" s="4">
        <v>3</v>
      </c>
      <c r="O306" s="4" t="s">
        <v>7346</v>
      </c>
      <c r="P306" s="26" t="s">
        <v>9874</v>
      </c>
      <c r="Q306" s="8" t="s">
        <v>10474</v>
      </c>
      <c r="R306" s="9" t="s">
        <v>10474</v>
      </c>
      <c r="S306" s="17"/>
      <c r="T306" s="17" t="s">
        <v>10474</v>
      </c>
      <c r="U306" s="9"/>
      <c r="V306" s="18"/>
      <c r="W306" s="18">
        <f>IFERROR(VLOOKUP(H306,'IT PEI'!$X$2:$X$5647,1,0),"...")</f>
        <v>301665</v>
      </c>
      <c r="X306" s="19" t="str">
        <f>_xlfn.XLOOKUP(H306,'IT PEI'!X$2:X$5647,'IT PEI'!E$2:E$5647,"...",2,-1)</f>
        <v>2026-2030</v>
      </c>
      <c r="Y306" s="19" t="str">
        <f>_xlfn.XLOOKUP(H306,'IT PEI'!X$2:X$5647,'IT PEI'!G$2:G$5647,"...",2,-1)</f>
        <v>FORMULADO</v>
      </c>
      <c r="Z306" s="19" t="str">
        <f>_xlfn.XLOOKUP(H306,'IT PEI'!X$2:X$5647,'IT PEI'!F$2:F$5647,"...",2,-1)</f>
        <v>SI</v>
      </c>
      <c r="AA306" s="19" t="str">
        <f>_xlfn.XLOOKUP(H306,'IT PEI'!X$2:X$5647,'IT PEI'!H$2:H$5647,"...",2,-1)</f>
        <v>EMITIDO</v>
      </c>
      <c r="AB306" s="19" t="str">
        <f>_xlfn.XLOOKUP(H306,'IT PEI'!X$2:X$5647,'IT PEI'!O$2:O$5647,"...",2,-1)</f>
        <v>2025-0005511</v>
      </c>
      <c r="AC306" s="20">
        <f>_xlfn.XLOOKUP(H306,'IT PEI'!X$2:X$5647,'IT PEI'!P$2:P$5647,"...",2,-1)</f>
        <v>46008</v>
      </c>
      <c r="AD306" s="19" t="str">
        <f>_xlfn.XLOOKUP(H306,'IT PEI'!X$2:X$5647,'IT PEI'!Q$2:Q$5647,"...",2,-1)</f>
        <v>000699-2025-CEPLAN-DNCPPEI</v>
      </c>
      <c r="AE306" s="19" t="str">
        <f t="shared" si="22"/>
        <v>SI</v>
      </c>
      <c r="AF306" s="18">
        <f t="shared" si="24"/>
        <v>1</v>
      </c>
      <c r="AG306" s="18">
        <f t="shared" si="23"/>
        <v>0</v>
      </c>
      <c r="AH306" s="18">
        <f t="shared" si="25"/>
        <v>0</v>
      </c>
      <c r="AI306" s="19" t="s">
        <v>10475</v>
      </c>
      <c r="AJ306" s="13" t="s">
        <v>10488</v>
      </c>
      <c r="AK306" s="19" t="s">
        <v>10489</v>
      </c>
      <c r="AL306" s="19" t="str">
        <f>IFERROR(VLOOKUP(tbl_ues[[#This Row],[Id_UE]],'[1]Directorio v.02'!$H$3:$U$3089,11,FALSE),"")</f>
        <v>JHON MIGUEL MANGO MAMANI</v>
      </c>
      <c r="AM306" s="19" t="str">
        <f>IFERROR(VLOOKUP(tbl_ues[[#This Row],[Id_UE]],'[1]Directorio v.02'!$H$3:$U$3089,12,FALSE),"")</f>
        <v>JEFE DE PLANEAMIENTO Y PRESUPUESTO</v>
      </c>
      <c r="AN306" s="52">
        <f>IFERROR(VLOOKUP(tbl_ues[[#This Row],[Id_UE]],'[1]Directorio v.02'!$H$3:$U$3089,13,FALSE),"")</f>
        <v>995592641</v>
      </c>
      <c r="AO306" s="19" t="str">
        <f>IFERROR(VLOOKUP(tbl_ues[[#This Row],[Id_UE]],'[1]Directorio v.02'!$H$3:$U$3089,14,FALSE),"")</f>
        <v>JHONMANGO20@GMAIL.COM</v>
      </c>
      <c r="AP306" s="21" t="e">
        <f>VLOOKUP(H306,#REF!,7,0)</f>
        <v>#REF!</v>
      </c>
      <c r="AQ306" s="9" t="e">
        <f>VLOOKUP(H306,#REF!,9,0)</f>
        <v>#REF!</v>
      </c>
      <c r="AR306" s="9" t="e">
        <f>VLOOKUP(H306,#REF!,15,0)</f>
        <v>#REF!</v>
      </c>
      <c r="AS306" s="9" t="e">
        <f>VLOOKUP(H306,#REF!,16,0)</f>
        <v>#REF!</v>
      </c>
      <c r="AT306" s="9" t="e">
        <f>VLOOKUP(H306,#REF!,17,0)</f>
        <v>#REF!</v>
      </c>
      <c r="AU306" s="9" t="e">
        <f>VLOOKUP(H306,#REF!,18,0)</f>
        <v>#REF!</v>
      </c>
      <c r="AV306" s="9" t="e">
        <f>VLOOKUP(H306,#REF!,19,0)</f>
        <v>#REF!</v>
      </c>
      <c r="AW306" s="9" t="e">
        <f>VLOOKUP(H306,#REF!,20,0)</f>
        <v>#REF!</v>
      </c>
      <c r="AX306" s="9" t="e">
        <f>VLOOKUP(H306,#REF!,22,0)</f>
        <v>#REF!</v>
      </c>
      <c r="AY306" s="9" t="e">
        <f>VLOOKUP(H306,#REF!,23,0)</f>
        <v>#REF!</v>
      </c>
      <c r="AZ306" s="9" t="e">
        <f>VLOOKUP(H306,#REF!,24,0)</f>
        <v>#REF!</v>
      </c>
      <c r="BA306" s="9" t="e">
        <f>VLOOKUP(H306,#REF!,25,0)</f>
        <v>#REF!</v>
      </c>
      <c r="BB306" s="9" t="e">
        <f>VLOOKUP(H306,#REF!,26,0)</f>
        <v>#REF!</v>
      </c>
      <c r="BC306" s="9" t="e">
        <f>VLOOKUP(H306,#REF!,27,0)</f>
        <v>#REF!</v>
      </c>
      <c r="BD306" s="9" t="e">
        <f>VLOOKUP(H306,#REF!,29,0)</f>
        <v>#REF!</v>
      </c>
      <c r="BE306" s="9" t="e">
        <f>VLOOKUP(H306,#REF!,30,0)</f>
        <v>#REF!</v>
      </c>
      <c r="BF306" s="9" t="e">
        <f>VLOOKUP(H306,#REF!,31,0)</f>
        <v>#REF!</v>
      </c>
      <c r="BG306" s="9" t="e">
        <f>VLOOKUP(H306,#REF!,32,0)</f>
        <v>#REF!</v>
      </c>
      <c r="BH306" s="9" t="e">
        <f>VLOOKUP(H306,#REF!,33,0)</f>
        <v>#REF!</v>
      </c>
      <c r="BI306" s="9" t="e">
        <f>VLOOKUP(H306,#REF!,34,0)</f>
        <v>#REF!</v>
      </c>
      <c r="BJ306" s="9" t="e">
        <f>VLOOKUP(H306,#REF!,36,0)</f>
        <v>#REF!</v>
      </c>
      <c r="BK306" s="9" t="e">
        <f>VLOOKUP(H306,#REF!,37,0)</f>
        <v>#REF!</v>
      </c>
      <c r="BL306" s="22" t="e">
        <f>VLOOKUP(H306,#REF!,44,0)</f>
        <v>#REF!</v>
      </c>
      <c r="BM306" s="22" t="e">
        <f>VLOOKUP(H306,#REF!,45,0)</f>
        <v>#REF!</v>
      </c>
      <c r="BN306" s="22" t="e">
        <f>VLOOKUP(H306,#REF!,46,0)</f>
        <v>#REF!</v>
      </c>
      <c r="BO306" s="22" t="e">
        <f>VLOOKUP(H306,#REF!,47,0)</f>
        <v>#REF!</v>
      </c>
      <c r="BP306" s="22" t="e">
        <f>VLOOKUP(H306,#REF!,48,0)</f>
        <v>#REF!</v>
      </c>
      <c r="BQ306" s="9"/>
      <c r="BR306" s="9"/>
      <c r="BS306" s="9"/>
    </row>
    <row r="307" spans="1:71" ht="14.5" x14ac:dyDescent="0.35">
      <c r="A307" s="16" t="s">
        <v>10556</v>
      </c>
      <c r="B307" s="16" t="s">
        <v>10556</v>
      </c>
      <c r="C307" s="16" t="s">
        <v>10557</v>
      </c>
      <c r="D307" s="7" t="s">
        <v>1921</v>
      </c>
      <c r="E307" s="4" t="s">
        <v>150</v>
      </c>
      <c r="F307" s="4">
        <v>301664</v>
      </c>
      <c r="G307" s="4" t="s">
        <v>10638</v>
      </c>
      <c r="H307" s="53">
        <v>301664</v>
      </c>
      <c r="I307" s="4" t="s">
        <v>10638</v>
      </c>
      <c r="J307" s="7">
        <v>21</v>
      </c>
      <c r="K307" s="4" t="s">
        <v>104</v>
      </c>
      <c r="L307" s="4">
        <v>8</v>
      </c>
      <c r="M307" s="4" t="s">
        <v>778</v>
      </c>
      <c r="N307" s="4">
        <v>2</v>
      </c>
      <c r="O307" s="4" t="s">
        <v>10639</v>
      </c>
      <c r="P307" s="26" t="s">
        <v>10196</v>
      </c>
      <c r="Q307" s="8" t="s">
        <v>10474</v>
      </c>
      <c r="R307" s="9" t="s">
        <v>10474</v>
      </c>
      <c r="S307" s="17"/>
      <c r="T307" s="17" t="s">
        <v>10474</v>
      </c>
      <c r="U307" s="9"/>
      <c r="V307" s="18"/>
      <c r="W307" s="18" t="str">
        <f>IFERROR(VLOOKUP(H307,'IT PEI'!$X$2:$X$5647,1,0),"...")</f>
        <v>...</v>
      </c>
      <c r="X307" s="19" t="str">
        <f>_xlfn.XLOOKUP(H307,'IT PEI'!X$2:X$5647,'IT PEI'!E$2:E$5647,"...",2,-1)</f>
        <v>...</v>
      </c>
      <c r="Y307" s="19" t="str">
        <f>_xlfn.XLOOKUP(H307,'IT PEI'!X$2:X$5647,'IT PEI'!G$2:G$5647,"...",2,-1)</f>
        <v>...</v>
      </c>
      <c r="Z307" s="19" t="str">
        <f>_xlfn.XLOOKUP(H307,'IT PEI'!X$2:X$5647,'IT PEI'!F$2:F$5647,"...",2,-1)</f>
        <v>...</v>
      </c>
      <c r="AA307" s="19" t="str">
        <f>_xlfn.XLOOKUP(H307,'IT PEI'!X$2:X$5647,'IT PEI'!H$2:H$5647,"...",2,-1)</f>
        <v>...</v>
      </c>
      <c r="AB307" s="19" t="str">
        <f>_xlfn.XLOOKUP(H307,'IT PEI'!X$2:X$5647,'IT PEI'!O$2:O$5647,"...",2,-1)</f>
        <v>...</v>
      </c>
      <c r="AC307" s="20" t="str">
        <f>_xlfn.XLOOKUP(H307,'IT PEI'!X$2:X$5647,'IT PEI'!P$2:P$5647,"...",2,-1)</f>
        <v>...</v>
      </c>
      <c r="AD307" s="19" t="str">
        <f>_xlfn.XLOOKUP(H307,'IT PEI'!X$2:X$5647,'IT PEI'!Q$2:Q$5647,"...",2,-1)</f>
        <v>...</v>
      </c>
      <c r="AE307" s="19" t="str">
        <f t="shared" si="22"/>
        <v>No</v>
      </c>
      <c r="AF307" s="18">
        <f t="shared" si="24"/>
        <v>0</v>
      </c>
      <c r="AG307" s="18">
        <f t="shared" si="23"/>
        <v>1</v>
      </c>
      <c r="AH307" s="18">
        <f t="shared" si="25"/>
        <v>0</v>
      </c>
      <c r="AI307" s="19" t="s">
        <v>10475</v>
      </c>
      <c r="AJ307" s="13" t="s">
        <v>10488</v>
      </c>
      <c r="AK307" s="19" t="s">
        <v>10489</v>
      </c>
      <c r="AL307" s="19" t="str">
        <f>IFERROR(VLOOKUP(tbl_ues[[#This Row],[Id_UE]],'[1]Directorio v.02'!$H$3:$U$3089,11,FALSE),"")</f>
        <v>Nimer Quispe Sacaca</v>
      </c>
      <c r="AM307" s="19" t="str">
        <f>IFERROR(VLOOKUP(tbl_ues[[#This Row],[Id_UE]],'[1]Directorio v.02'!$H$3:$U$3089,12,FALSE),"")</f>
        <v>Subgerente de la Oficina de Planeamiento y Presupuesto</v>
      </c>
      <c r="AN307" s="52">
        <f>IFERROR(VLOOKUP(tbl_ues[[#This Row],[Id_UE]],'[1]Directorio v.02'!$H$3:$U$3089,13,FALSE),"")</f>
        <v>0</v>
      </c>
      <c r="AO307" s="19" t="str">
        <f>IFERROR(VLOOKUP(tbl_ues[[#This Row],[Id_UE]],'[1]Directorio v.02'!$H$3:$U$3089,14,FALSE),"")</f>
        <v>nimer01nqs@gmail.com</v>
      </c>
      <c r="AP307" s="21" t="e">
        <f>VLOOKUP(H307,#REF!,7,0)</f>
        <v>#REF!</v>
      </c>
      <c r="AQ307" s="9" t="e">
        <f>VLOOKUP(H307,#REF!,9,0)</f>
        <v>#REF!</v>
      </c>
      <c r="AR307" s="9" t="e">
        <f>VLOOKUP(H307,#REF!,15,0)</f>
        <v>#REF!</v>
      </c>
      <c r="AS307" s="9" t="e">
        <f>VLOOKUP(H307,#REF!,16,0)</f>
        <v>#REF!</v>
      </c>
      <c r="AT307" s="9" t="e">
        <f>VLOOKUP(H307,#REF!,17,0)</f>
        <v>#REF!</v>
      </c>
      <c r="AU307" s="9" t="e">
        <f>VLOOKUP(H307,#REF!,18,0)</f>
        <v>#REF!</v>
      </c>
      <c r="AV307" s="9" t="e">
        <f>VLOOKUP(H307,#REF!,19,0)</f>
        <v>#REF!</v>
      </c>
      <c r="AW307" s="9" t="e">
        <f>VLOOKUP(H307,#REF!,20,0)</f>
        <v>#REF!</v>
      </c>
      <c r="AX307" s="9" t="e">
        <f>VLOOKUP(H307,#REF!,22,0)</f>
        <v>#REF!</v>
      </c>
      <c r="AY307" s="9" t="e">
        <f>VLOOKUP(H307,#REF!,23,0)</f>
        <v>#REF!</v>
      </c>
      <c r="AZ307" s="9" t="e">
        <f>VLOOKUP(H307,#REF!,24,0)</f>
        <v>#REF!</v>
      </c>
      <c r="BA307" s="9" t="e">
        <f>VLOOKUP(H307,#REF!,25,0)</f>
        <v>#REF!</v>
      </c>
      <c r="BB307" s="9" t="e">
        <f>VLOOKUP(H307,#REF!,26,0)</f>
        <v>#REF!</v>
      </c>
      <c r="BC307" s="9" t="e">
        <f>VLOOKUP(H307,#REF!,27,0)</f>
        <v>#REF!</v>
      </c>
      <c r="BD307" s="9" t="e">
        <f>VLOOKUP(H307,#REF!,29,0)</f>
        <v>#REF!</v>
      </c>
      <c r="BE307" s="9" t="e">
        <f>VLOOKUP(H307,#REF!,30,0)</f>
        <v>#REF!</v>
      </c>
      <c r="BF307" s="9" t="e">
        <f>VLOOKUP(H307,#REF!,31,0)</f>
        <v>#REF!</v>
      </c>
      <c r="BG307" s="9" t="e">
        <f>VLOOKUP(H307,#REF!,32,0)</f>
        <v>#REF!</v>
      </c>
      <c r="BH307" s="9" t="e">
        <f>VLOOKUP(H307,#REF!,33,0)</f>
        <v>#REF!</v>
      </c>
      <c r="BI307" s="9" t="e">
        <f>VLOOKUP(H307,#REF!,34,0)</f>
        <v>#REF!</v>
      </c>
      <c r="BJ307" s="9" t="e">
        <f>VLOOKUP(H307,#REF!,36,0)</f>
        <v>#REF!</v>
      </c>
      <c r="BK307" s="9" t="e">
        <f>VLOOKUP(H307,#REF!,37,0)</f>
        <v>#REF!</v>
      </c>
      <c r="BL307" s="22" t="e">
        <f>VLOOKUP(H307,#REF!,44,0)</f>
        <v>#REF!</v>
      </c>
      <c r="BM307" s="22" t="e">
        <f>VLOOKUP(H307,#REF!,45,0)</f>
        <v>#REF!</v>
      </c>
      <c r="BN307" s="22" t="e">
        <f>VLOOKUP(H307,#REF!,46,0)</f>
        <v>#REF!</v>
      </c>
      <c r="BO307" s="22" t="e">
        <f>VLOOKUP(H307,#REF!,47,0)</f>
        <v>#REF!</v>
      </c>
      <c r="BP307" s="22" t="e">
        <f>VLOOKUP(H307,#REF!,48,0)</f>
        <v>#REF!</v>
      </c>
      <c r="BQ307" s="9"/>
      <c r="BR307" s="9"/>
      <c r="BS307" s="9"/>
    </row>
    <row r="308" spans="1:71" ht="14.5" x14ac:dyDescent="0.35">
      <c r="A308" s="16" t="s">
        <v>10581</v>
      </c>
      <c r="B308" s="16" t="s">
        <v>10581</v>
      </c>
      <c r="C308" s="16" t="s">
        <v>10557</v>
      </c>
      <c r="D308" s="7" t="s">
        <v>1921</v>
      </c>
      <c r="E308" s="4" t="s">
        <v>150</v>
      </c>
      <c r="F308" s="4">
        <v>301663</v>
      </c>
      <c r="G308" s="4" t="s">
        <v>777</v>
      </c>
      <c r="H308" s="53">
        <v>301663</v>
      </c>
      <c r="I308" s="4" t="s">
        <v>777</v>
      </c>
      <c r="J308" s="7">
        <v>21</v>
      </c>
      <c r="K308" s="4" t="s">
        <v>104</v>
      </c>
      <c r="L308" s="4">
        <v>8</v>
      </c>
      <c r="M308" s="4" t="s">
        <v>778</v>
      </c>
      <c r="N308" s="4">
        <v>1</v>
      </c>
      <c r="O308" s="4" t="s">
        <v>779</v>
      </c>
      <c r="P308" s="26" t="s">
        <v>9774</v>
      </c>
      <c r="Q308" s="8" t="s">
        <v>10474</v>
      </c>
      <c r="R308" s="9" t="s">
        <v>10474</v>
      </c>
      <c r="S308" s="17"/>
      <c r="T308" s="17" t="s">
        <v>10474</v>
      </c>
      <c r="U308" s="9"/>
      <c r="V308" s="18"/>
      <c r="W308" s="18">
        <f>IFERROR(VLOOKUP(H308,'IT PEI'!$X$2:$X$5647,1,0),"...")</f>
        <v>301663</v>
      </c>
      <c r="X308" s="19" t="str">
        <f>_xlfn.XLOOKUP(H308,'IT PEI'!X$2:X$5647,'IT PEI'!E$2:E$5647,"...",2,-1)</f>
        <v>2025-2030</v>
      </c>
      <c r="Y308" s="19" t="str">
        <f>_xlfn.XLOOKUP(H308,'IT PEI'!X$2:X$5647,'IT PEI'!G$2:G$5647,"...",2,-1)</f>
        <v>FORMULADO</v>
      </c>
      <c r="Z308" s="19" t="str">
        <f>_xlfn.XLOOKUP(H308,'IT PEI'!X$2:X$5647,'IT PEI'!F$2:F$5647,"...",2,-1)</f>
        <v>SI</v>
      </c>
      <c r="AA308" s="19" t="str">
        <f>_xlfn.XLOOKUP(H308,'IT PEI'!X$2:X$5647,'IT PEI'!H$2:H$5647,"...",2,-1)</f>
        <v>EMITIDO</v>
      </c>
      <c r="AB308" s="19" t="str">
        <f>_xlfn.XLOOKUP(H308,'IT PEI'!X$2:X$5647,'IT PEI'!O$2:O$5647,"...",2,-1)</f>
        <v>2025-0001726</v>
      </c>
      <c r="AC308" s="20">
        <f>_xlfn.XLOOKUP(H308,'IT PEI'!X$2:X$5647,'IT PEI'!P$2:P$5647,"...",2,-1)</f>
        <v>45805</v>
      </c>
      <c r="AD308" s="19" t="str">
        <f>_xlfn.XLOOKUP(H308,'IT PEI'!X$2:X$5647,'IT PEI'!Q$2:Q$5647,"...",2,-1)</f>
        <v>000204-2025-CEPLAN-DNCPPEI</v>
      </c>
      <c r="AE308" s="19" t="str">
        <f t="shared" si="22"/>
        <v>SI</v>
      </c>
      <c r="AF308" s="18">
        <f t="shared" si="24"/>
        <v>1</v>
      </c>
      <c r="AG308" s="18">
        <f t="shared" si="23"/>
        <v>0</v>
      </c>
      <c r="AH308" s="18">
        <f t="shared" si="25"/>
        <v>0</v>
      </c>
      <c r="AI308" s="19" t="s">
        <v>10475</v>
      </c>
      <c r="AJ308" s="13" t="s">
        <v>10488</v>
      </c>
      <c r="AK308" s="19" t="s">
        <v>10489</v>
      </c>
      <c r="AL308" s="19" t="str">
        <f>IFERROR(VLOOKUP(tbl_ues[[#This Row],[Id_UE]],'[1]Directorio v.02'!$H$3:$U$3089,11,FALSE),"")</f>
        <v>Susy Milagros Caceres Soria</v>
      </c>
      <c r="AM308" s="19" t="str">
        <f>IFERROR(VLOOKUP(tbl_ues[[#This Row],[Id_UE]],'[1]Directorio v.02'!$H$3:$U$3089,12,FALSE),"")</f>
        <v>Gerente de Planificacion y Presupuesto</v>
      </c>
      <c r="AN308" s="52">
        <f>IFERROR(VLOOKUP(tbl_ues[[#This Row],[Id_UE]],'[1]Directorio v.02'!$H$3:$U$3089,13,FALSE),"")</f>
        <v>951818627</v>
      </c>
      <c r="AO308" s="19" t="str">
        <f>IFERROR(VLOOKUP(tbl_ues[[#This Row],[Id_UE]],'[1]Directorio v.02'!$H$3:$U$3089,14,FALSE),"")</f>
        <v>susymilagros2@gmail.com</v>
      </c>
      <c r="AP308" s="21" t="e">
        <f>VLOOKUP(H308,#REF!,7,0)</f>
        <v>#REF!</v>
      </c>
      <c r="AQ308" s="9" t="e">
        <f>VLOOKUP(H308,#REF!,9,0)</f>
        <v>#REF!</v>
      </c>
      <c r="AR308" s="9" t="e">
        <f>VLOOKUP(H308,#REF!,15,0)</f>
        <v>#REF!</v>
      </c>
      <c r="AS308" s="9" t="e">
        <f>VLOOKUP(H308,#REF!,16,0)</f>
        <v>#REF!</v>
      </c>
      <c r="AT308" s="9" t="e">
        <f>VLOOKUP(H308,#REF!,17,0)</f>
        <v>#REF!</v>
      </c>
      <c r="AU308" s="9" t="e">
        <f>VLOOKUP(H308,#REF!,18,0)</f>
        <v>#REF!</v>
      </c>
      <c r="AV308" s="9" t="e">
        <f>VLOOKUP(H308,#REF!,19,0)</f>
        <v>#REF!</v>
      </c>
      <c r="AW308" s="9" t="e">
        <f>VLOOKUP(H308,#REF!,20,0)</f>
        <v>#REF!</v>
      </c>
      <c r="AX308" s="9" t="e">
        <f>VLOOKUP(H308,#REF!,22,0)</f>
        <v>#REF!</v>
      </c>
      <c r="AY308" s="9" t="e">
        <f>VLOOKUP(H308,#REF!,23,0)</f>
        <v>#REF!</v>
      </c>
      <c r="AZ308" s="9" t="e">
        <f>VLOOKUP(H308,#REF!,24,0)</f>
        <v>#REF!</v>
      </c>
      <c r="BA308" s="9" t="e">
        <f>VLOOKUP(H308,#REF!,25,0)</f>
        <v>#REF!</v>
      </c>
      <c r="BB308" s="9" t="e">
        <f>VLOOKUP(H308,#REF!,26,0)</f>
        <v>#REF!</v>
      </c>
      <c r="BC308" s="9" t="e">
        <f>VLOOKUP(H308,#REF!,27,0)</f>
        <v>#REF!</v>
      </c>
      <c r="BD308" s="9" t="e">
        <f>VLOOKUP(H308,#REF!,29,0)</f>
        <v>#REF!</v>
      </c>
      <c r="BE308" s="9" t="e">
        <f>VLOOKUP(H308,#REF!,30,0)</f>
        <v>#REF!</v>
      </c>
      <c r="BF308" s="9" t="e">
        <f>VLOOKUP(H308,#REF!,31,0)</f>
        <v>#REF!</v>
      </c>
      <c r="BG308" s="9" t="e">
        <f>VLOOKUP(H308,#REF!,32,0)</f>
        <v>#REF!</v>
      </c>
      <c r="BH308" s="9" t="e">
        <f>VLOOKUP(H308,#REF!,33,0)</f>
        <v>#REF!</v>
      </c>
      <c r="BI308" s="9" t="e">
        <f>VLOOKUP(H308,#REF!,34,0)</f>
        <v>#REF!</v>
      </c>
      <c r="BJ308" s="9" t="e">
        <f>VLOOKUP(H308,#REF!,36,0)</f>
        <v>#REF!</v>
      </c>
      <c r="BK308" s="9" t="e">
        <f>VLOOKUP(H308,#REF!,37,0)</f>
        <v>#REF!</v>
      </c>
      <c r="BL308" s="22" t="e">
        <f>VLOOKUP(H308,#REF!,44,0)</f>
        <v>#REF!</v>
      </c>
      <c r="BM308" s="22" t="e">
        <f>VLOOKUP(H308,#REF!,45,0)</f>
        <v>#REF!</v>
      </c>
      <c r="BN308" s="22" t="e">
        <f>VLOOKUP(H308,#REF!,46,0)</f>
        <v>#REF!</v>
      </c>
      <c r="BO308" s="22" t="e">
        <f>VLOOKUP(H308,#REF!,47,0)</f>
        <v>#REF!</v>
      </c>
      <c r="BP308" s="22" t="e">
        <f>VLOOKUP(H308,#REF!,48,0)</f>
        <v>#REF!</v>
      </c>
      <c r="BQ308" s="9"/>
      <c r="BR308" s="9"/>
      <c r="BS308" s="9"/>
    </row>
    <row r="309" spans="1:71" ht="14.5" x14ac:dyDescent="0.35">
      <c r="A309" s="16" t="s">
        <v>10556</v>
      </c>
      <c r="B309" s="16" t="s">
        <v>10556</v>
      </c>
      <c r="C309" s="16" t="s">
        <v>10557</v>
      </c>
      <c r="D309" s="7" t="s">
        <v>1921</v>
      </c>
      <c r="E309" s="4" t="s">
        <v>150</v>
      </c>
      <c r="F309" s="4">
        <v>301662</v>
      </c>
      <c r="G309" s="4" t="s">
        <v>8194</v>
      </c>
      <c r="H309" s="53">
        <v>301662</v>
      </c>
      <c r="I309" s="4" t="s">
        <v>8194</v>
      </c>
      <c r="J309" s="7">
        <v>21</v>
      </c>
      <c r="K309" s="4" t="s">
        <v>104</v>
      </c>
      <c r="L309" s="4">
        <v>7</v>
      </c>
      <c r="M309" s="4" t="s">
        <v>2390</v>
      </c>
      <c r="N309" s="4">
        <v>10</v>
      </c>
      <c r="O309" s="4" t="s">
        <v>8195</v>
      </c>
      <c r="P309" s="26" t="s">
        <v>9757</v>
      </c>
      <c r="Q309" s="8" t="s">
        <v>10474</v>
      </c>
      <c r="R309" s="9" t="s">
        <v>10474</v>
      </c>
      <c r="S309" s="17"/>
      <c r="T309" s="17" t="s">
        <v>10474</v>
      </c>
      <c r="U309" s="9"/>
      <c r="V309" s="18"/>
      <c r="W309" s="18">
        <f>IFERROR(VLOOKUP(H309,'IT PEI'!$X$2:$X$5647,1,0),"...")</f>
        <v>301662</v>
      </c>
      <c r="X309" s="19" t="str">
        <f>_xlfn.XLOOKUP(H309,'IT PEI'!X$2:X$5647,'IT PEI'!E$2:E$5647,"...",2,-1)</f>
        <v>2026-2030</v>
      </c>
      <c r="Y309" s="19" t="str">
        <f>_xlfn.XLOOKUP(H309,'IT PEI'!X$2:X$5647,'IT PEI'!G$2:G$5647,"...",2,-1)</f>
        <v>FORMULADO</v>
      </c>
      <c r="Z309" s="19" t="str">
        <f>_xlfn.XLOOKUP(H309,'IT PEI'!X$2:X$5647,'IT PEI'!F$2:F$5647,"...",2,-1)</f>
        <v>SI</v>
      </c>
      <c r="AA309" s="19" t="str">
        <f>_xlfn.XLOOKUP(H309,'IT PEI'!X$2:X$5647,'IT PEI'!H$2:H$5647,"...",2,-1)</f>
        <v>EMITIDO</v>
      </c>
      <c r="AB309" s="19" t="str">
        <f>_xlfn.XLOOKUP(H309,'IT PEI'!X$2:X$5647,'IT PEI'!O$2:O$5647,"...",2,-1)</f>
        <v>2025-0004835</v>
      </c>
      <c r="AC309" s="20">
        <f>_xlfn.XLOOKUP(H309,'IT PEI'!X$2:X$5647,'IT PEI'!P$2:P$5647,"...",2,-1)</f>
        <v>45987</v>
      </c>
      <c r="AD309" s="19" t="str">
        <f>_xlfn.XLOOKUP(H309,'IT PEI'!X$2:X$5647,'IT PEI'!Q$2:Q$5647,"...",2,-1)</f>
        <v>000535-2025-CEPLAN-DNCPPEI</v>
      </c>
      <c r="AE309" s="19" t="str">
        <f t="shared" si="22"/>
        <v>SI</v>
      </c>
      <c r="AF309" s="18">
        <f t="shared" si="24"/>
        <v>1</v>
      </c>
      <c r="AG309" s="18">
        <f t="shared" si="23"/>
        <v>0</v>
      </c>
      <c r="AH309" s="18">
        <f t="shared" si="25"/>
        <v>0</v>
      </c>
      <c r="AI309" s="19" t="s">
        <v>10475</v>
      </c>
      <c r="AJ309" s="13" t="s">
        <v>10488</v>
      </c>
      <c r="AK309" s="19" t="s">
        <v>10489</v>
      </c>
      <c r="AL309" s="19" t="str">
        <f>IFERROR(VLOOKUP(tbl_ues[[#This Row],[Id_UE]],'[1]Directorio v.02'!$H$3:$U$3089,11,FALSE),"")</f>
        <v>Severiano Puma Monzón</v>
      </c>
      <c r="AM309" s="19" t="str">
        <f>IFERROR(VLOOKUP(tbl_ues[[#This Row],[Id_UE]],'[1]Directorio v.02'!$H$3:$U$3089,12,FALSE),"")</f>
        <v>Jefe de la Oficina de Planificación y Presupuesto</v>
      </c>
      <c r="AN309" s="52">
        <f>IFERROR(VLOOKUP(tbl_ues[[#This Row],[Id_UE]],'[1]Directorio v.02'!$H$3:$U$3089,13,FALSE),"")</f>
        <v>951050575</v>
      </c>
      <c r="AO309" s="19" t="str">
        <f>IFERROR(VLOOKUP(tbl_ues[[#This Row],[Id_UE]],'[1]Directorio v.02'!$H$3:$U$3089,14,FALSE),"")</f>
        <v>munivilavila2326@gmail.com</v>
      </c>
      <c r="AP309" s="21" t="e">
        <f>VLOOKUP(H309,#REF!,7,0)</f>
        <v>#REF!</v>
      </c>
      <c r="AQ309" s="9" t="e">
        <f>VLOOKUP(H309,#REF!,9,0)</f>
        <v>#REF!</v>
      </c>
      <c r="AR309" s="9" t="e">
        <f>VLOOKUP(H309,#REF!,15,0)</f>
        <v>#REF!</v>
      </c>
      <c r="AS309" s="9" t="e">
        <f>VLOOKUP(H309,#REF!,16,0)</f>
        <v>#REF!</v>
      </c>
      <c r="AT309" s="9" t="e">
        <f>VLOOKUP(H309,#REF!,17,0)</f>
        <v>#REF!</v>
      </c>
      <c r="AU309" s="9" t="e">
        <f>VLOOKUP(H309,#REF!,18,0)</f>
        <v>#REF!</v>
      </c>
      <c r="AV309" s="9" t="e">
        <f>VLOOKUP(H309,#REF!,19,0)</f>
        <v>#REF!</v>
      </c>
      <c r="AW309" s="9" t="e">
        <f>VLOOKUP(H309,#REF!,20,0)</f>
        <v>#REF!</v>
      </c>
      <c r="AX309" s="9" t="e">
        <f>VLOOKUP(H309,#REF!,22,0)</f>
        <v>#REF!</v>
      </c>
      <c r="AY309" s="9" t="e">
        <f>VLOOKUP(H309,#REF!,23,0)</f>
        <v>#REF!</v>
      </c>
      <c r="AZ309" s="9" t="e">
        <f>VLOOKUP(H309,#REF!,24,0)</f>
        <v>#REF!</v>
      </c>
      <c r="BA309" s="9" t="e">
        <f>VLOOKUP(H309,#REF!,25,0)</f>
        <v>#REF!</v>
      </c>
      <c r="BB309" s="9" t="e">
        <f>VLOOKUP(H309,#REF!,26,0)</f>
        <v>#REF!</v>
      </c>
      <c r="BC309" s="9" t="e">
        <f>VLOOKUP(H309,#REF!,27,0)</f>
        <v>#REF!</v>
      </c>
      <c r="BD309" s="9" t="e">
        <f>VLOOKUP(H309,#REF!,29,0)</f>
        <v>#REF!</v>
      </c>
      <c r="BE309" s="9" t="e">
        <f>VLOOKUP(H309,#REF!,30,0)</f>
        <v>#REF!</v>
      </c>
      <c r="BF309" s="9" t="e">
        <f>VLOOKUP(H309,#REF!,31,0)</f>
        <v>#REF!</v>
      </c>
      <c r="BG309" s="9" t="e">
        <f>VLOOKUP(H309,#REF!,32,0)</f>
        <v>#REF!</v>
      </c>
      <c r="BH309" s="9" t="e">
        <f>VLOOKUP(H309,#REF!,33,0)</f>
        <v>#REF!</v>
      </c>
      <c r="BI309" s="9" t="e">
        <f>VLOOKUP(H309,#REF!,34,0)</f>
        <v>#REF!</v>
      </c>
      <c r="BJ309" s="9" t="e">
        <f>VLOOKUP(H309,#REF!,36,0)</f>
        <v>#REF!</v>
      </c>
      <c r="BK309" s="9" t="e">
        <f>VLOOKUP(H309,#REF!,37,0)</f>
        <v>#REF!</v>
      </c>
      <c r="BL309" s="22" t="e">
        <f>VLOOKUP(H309,#REF!,44,0)</f>
        <v>#REF!</v>
      </c>
      <c r="BM309" s="22" t="e">
        <f>VLOOKUP(H309,#REF!,45,0)</f>
        <v>#REF!</v>
      </c>
      <c r="BN309" s="22" t="e">
        <f>VLOOKUP(H309,#REF!,46,0)</f>
        <v>#REF!</v>
      </c>
      <c r="BO309" s="22" t="e">
        <f>VLOOKUP(H309,#REF!,47,0)</f>
        <v>#REF!</v>
      </c>
      <c r="BP309" s="22" t="e">
        <f>VLOOKUP(H309,#REF!,48,0)</f>
        <v>#REF!</v>
      </c>
      <c r="BQ309" s="9"/>
      <c r="BR309" s="9"/>
      <c r="BS309" s="9"/>
    </row>
    <row r="310" spans="1:71" ht="14.5" x14ac:dyDescent="0.35">
      <c r="A310" s="16" t="s">
        <v>10556</v>
      </c>
      <c r="B310" s="16" t="s">
        <v>10556</v>
      </c>
      <c r="C310" s="16" t="s">
        <v>10557</v>
      </c>
      <c r="D310" s="7" t="s">
        <v>1921</v>
      </c>
      <c r="E310" s="4" t="s">
        <v>150</v>
      </c>
      <c r="F310" s="4">
        <v>301661</v>
      </c>
      <c r="G310" s="4" t="s">
        <v>6564</v>
      </c>
      <c r="H310" s="53">
        <v>301661</v>
      </c>
      <c r="I310" s="4" t="s">
        <v>6564</v>
      </c>
      <c r="J310" s="7">
        <v>21</v>
      </c>
      <c r="K310" s="4" t="s">
        <v>104</v>
      </c>
      <c r="L310" s="4">
        <v>7</v>
      </c>
      <c r="M310" s="4" t="s">
        <v>2390</v>
      </c>
      <c r="N310" s="4">
        <v>9</v>
      </c>
      <c r="O310" s="4" t="s">
        <v>7960</v>
      </c>
      <c r="P310" s="28" t="s">
        <v>10196</v>
      </c>
      <c r="Q310" s="8" t="s">
        <v>10474</v>
      </c>
      <c r="R310" s="9" t="s">
        <v>10474</v>
      </c>
      <c r="S310" s="17"/>
      <c r="T310" s="17" t="s">
        <v>10474</v>
      </c>
      <c r="U310" s="9"/>
      <c r="V310" s="18"/>
      <c r="W310" s="18">
        <f>IFERROR(VLOOKUP(H310,'IT PEI'!$X$2:$X$5647,1,0),"...")</f>
        <v>301661</v>
      </c>
      <c r="X310" s="19" t="str">
        <f>_xlfn.XLOOKUP(H310,'IT PEI'!X$2:X$5647,'IT PEI'!E$2:E$5647,"...",2,-1)</f>
        <v>2026-2030</v>
      </c>
      <c r="Y310" s="19" t="str">
        <f>_xlfn.XLOOKUP(H310,'IT PEI'!X$2:X$5647,'IT PEI'!G$2:G$5647,"...",2,-1)</f>
        <v>FORMULADO</v>
      </c>
      <c r="Z310" s="19" t="str">
        <f>_xlfn.XLOOKUP(H310,'IT PEI'!X$2:X$5647,'IT PEI'!F$2:F$5647,"...",2,-1)</f>
        <v>SI</v>
      </c>
      <c r="AA310" s="19" t="str">
        <f>_xlfn.XLOOKUP(H310,'IT PEI'!X$2:X$5647,'IT PEI'!H$2:H$5647,"...",2,-1)</f>
        <v>EMITIDO</v>
      </c>
      <c r="AB310" s="19" t="str">
        <f>_xlfn.XLOOKUP(H310,'IT PEI'!X$2:X$5647,'IT PEI'!O$2:O$5647,"...",2,-1)</f>
        <v>2026-0000370</v>
      </c>
      <c r="AC310" s="20">
        <f>_xlfn.XLOOKUP(H310,'IT PEI'!X$2:X$5647,'IT PEI'!P$2:P$5647,"...",2,-1)</f>
        <v>46048</v>
      </c>
      <c r="AD310" s="19" t="str">
        <f>_xlfn.XLOOKUP(H310,'IT PEI'!X$2:X$5647,'IT PEI'!Q$2:Q$5647,"...",2,-1)</f>
        <v>000032-2026-CEPLAN-DNCPPEI</v>
      </c>
      <c r="AE310" s="19" t="str">
        <f t="shared" si="22"/>
        <v>SI</v>
      </c>
      <c r="AF310" s="18">
        <f t="shared" si="24"/>
        <v>1</v>
      </c>
      <c r="AG310" s="18">
        <f t="shared" si="23"/>
        <v>0</v>
      </c>
      <c r="AH310" s="18">
        <f t="shared" si="25"/>
        <v>0</v>
      </c>
      <c r="AI310" s="19" t="s">
        <v>10475</v>
      </c>
      <c r="AJ310" s="13" t="s">
        <v>10488</v>
      </c>
      <c r="AK310" s="19" t="s">
        <v>10489</v>
      </c>
      <c r="AL310" s="19" t="str">
        <f>IFERROR(VLOOKUP(tbl_ues[[#This Row],[Id_UE]],'[1]Directorio v.02'!$H$3:$U$3089,11,FALSE),"")</f>
        <v>Alan Victor Velarde Fernandez</v>
      </c>
      <c r="AM310" s="19">
        <f>IFERROR(VLOOKUP(tbl_ues[[#This Row],[Id_UE]],'[1]Directorio v.02'!$H$3:$U$3089,12,FALSE),"")</f>
        <v>0</v>
      </c>
      <c r="AN310" s="52">
        <f>IFERROR(VLOOKUP(tbl_ues[[#This Row],[Id_UE]],'[1]Directorio v.02'!$H$3:$U$3089,13,FALSE),"")</f>
        <v>948561720</v>
      </c>
      <c r="AO310" s="19" t="str">
        <f>IFERROR(VLOOKUP(tbl_ues[[#This Row],[Id_UE]],'[1]Directorio v.02'!$H$3:$U$3089,14,FALSE),"")</f>
        <v>alanvfa@gmail.com</v>
      </c>
      <c r="AP310" s="21" t="e">
        <f>VLOOKUP(H310,#REF!,7,0)</f>
        <v>#REF!</v>
      </c>
      <c r="AQ310" s="9" t="e">
        <f>VLOOKUP(H310,#REF!,9,0)</f>
        <v>#REF!</v>
      </c>
      <c r="AR310" s="9" t="e">
        <f>VLOOKUP(H310,#REF!,15,0)</f>
        <v>#REF!</v>
      </c>
      <c r="AS310" s="9" t="e">
        <f>VLOOKUP(H310,#REF!,16,0)</f>
        <v>#REF!</v>
      </c>
      <c r="AT310" s="9" t="e">
        <f>VLOOKUP(H310,#REF!,17,0)</f>
        <v>#REF!</v>
      </c>
      <c r="AU310" s="9" t="e">
        <f>VLOOKUP(H310,#REF!,18,0)</f>
        <v>#REF!</v>
      </c>
      <c r="AV310" s="9" t="e">
        <f>VLOOKUP(H310,#REF!,19,0)</f>
        <v>#REF!</v>
      </c>
      <c r="AW310" s="9" t="e">
        <f>VLOOKUP(H310,#REF!,20,0)</f>
        <v>#REF!</v>
      </c>
      <c r="AX310" s="9" t="e">
        <f>VLOOKUP(H310,#REF!,22,0)</f>
        <v>#REF!</v>
      </c>
      <c r="AY310" s="9" t="e">
        <f>VLOOKUP(H310,#REF!,23,0)</f>
        <v>#REF!</v>
      </c>
      <c r="AZ310" s="9" t="e">
        <f>VLOOKUP(H310,#REF!,24,0)</f>
        <v>#REF!</v>
      </c>
      <c r="BA310" s="9" t="e">
        <f>VLOOKUP(H310,#REF!,25,0)</f>
        <v>#REF!</v>
      </c>
      <c r="BB310" s="9" t="e">
        <f>VLOOKUP(H310,#REF!,26,0)</f>
        <v>#REF!</v>
      </c>
      <c r="BC310" s="9" t="e">
        <f>VLOOKUP(H310,#REF!,27,0)</f>
        <v>#REF!</v>
      </c>
      <c r="BD310" s="9" t="e">
        <f>VLOOKUP(H310,#REF!,29,0)</f>
        <v>#REF!</v>
      </c>
      <c r="BE310" s="9" t="e">
        <f>VLOOKUP(H310,#REF!,30,0)</f>
        <v>#REF!</v>
      </c>
      <c r="BF310" s="9" t="e">
        <f>VLOOKUP(H310,#REF!,31,0)</f>
        <v>#REF!</v>
      </c>
      <c r="BG310" s="9" t="e">
        <f>VLOOKUP(H310,#REF!,32,0)</f>
        <v>#REF!</v>
      </c>
      <c r="BH310" s="9" t="e">
        <f>VLOOKUP(H310,#REF!,33,0)</f>
        <v>#REF!</v>
      </c>
      <c r="BI310" s="9" t="e">
        <f>VLOOKUP(H310,#REF!,34,0)</f>
        <v>#REF!</v>
      </c>
      <c r="BJ310" s="9" t="e">
        <f>VLOOKUP(H310,#REF!,36,0)</f>
        <v>#REF!</v>
      </c>
      <c r="BK310" s="9" t="e">
        <f>VLOOKUP(H310,#REF!,37,0)</f>
        <v>#REF!</v>
      </c>
      <c r="BL310" s="22" t="e">
        <f>VLOOKUP(H310,#REF!,44,0)</f>
        <v>#REF!</v>
      </c>
      <c r="BM310" s="22" t="e">
        <f>VLOOKUP(H310,#REF!,45,0)</f>
        <v>#REF!</v>
      </c>
      <c r="BN310" s="22" t="e">
        <f>VLOOKUP(H310,#REF!,46,0)</f>
        <v>#REF!</v>
      </c>
      <c r="BO310" s="22" t="e">
        <f>VLOOKUP(H310,#REF!,47,0)</f>
        <v>#REF!</v>
      </c>
      <c r="BP310" s="22" t="e">
        <f>VLOOKUP(H310,#REF!,48,0)</f>
        <v>#REF!</v>
      </c>
      <c r="BQ310" s="9"/>
      <c r="BR310" s="9"/>
      <c r="BS310" s="9"/>
    </row>
    <row r="311" spans="1:71" ht="14.5" x14ac:dyDescent="0.35">
      <c r="A311" s="16" t="s">
        <v>10556</v>
      </c>
      <c r="B311" s="16" t="s">
        <v>10556</v>
      </c>
      <c r="C311" s="16" t="s">
        <v>10557</v>
      </c>
      <c r="D311" s="7" t="s">
        <v>1921</v>
      </c>
      <c r="E311" s="4" t="s">
        <v>150</v>
      </c>
      <c r="F311" s="4">
        <v>301660</v>
      </c>
      <c r="G311" s="4" t="s">
        <v>7214</v>
      </c>
      <c r="H311" s="53">
        <v>301660</v>
      </c>
      <c r="I311" s="4" t="s">
        <v>7214</v>
      </c>
      <c r="J311" s="7">
        <v>21</v>
      </c>
      <c r="K311" s="4" t="s">
        <v>104</v>
      </c>
      <c r="L311" s="4">
        <v>7</v>
      </c>
      <c r="M311" s="4" t="s">
        <v>2390</v>
      </c>
      <c r="N311" s="4">
        <v>8</v>
      </c>
      <c r="O311" s="4" t="s">
        <v>7215</v>
      </c>
      <c r="P311" s="26" t="s">
        <v>9757</v>
      </c>
      <c r="Q311" s="8" t="s">
        <v>10474</v>
      </c>
      <c r="R311" s="9" t="s">
        <v>10474</v>
      </c>
      <c r="S311" s="17"/>
      <c r="T311" s="17" t="s">
        <v>10474</v>
      </c>
      <c r="U311" s="9"/>
      <c r="V311" s="18"/>
      <c r="W311" s="18">
        <f>IFERROR(VLOOKUP(H311,'IT PEI'!$X$2:$X$5647,1,0),"...")</f>
        <v>301660</v>
      </c>
      <c r="X311" s="19" t="str">
        <f>_xlfn.XLOOKUP(H311,'IT PEI'!X$2:X$5647,'IT PEI'!E$2:E$5647,"...",2,-1)</f>
        <v>2026-2030</v>
      </c>
      <c r="Y311" s="19" t="str">
        <f>_xlfn.XLOOKUP(H311,'IT PEI'!X$2:X$5647,'IT PEI'!G$2:G$5647,"...",2,-1)</f>
        <v>FORMULADO</v>
      </c>
      <c r="Z311" s="19" t="str">
        <f>_xlfn.XLOOKUP(H311,'IT PEI'!X$2:X$5647,'IT PEI'!F$2:F$5647,"...",2,-1)</f>
        <v>SI</v>
      </c>
      <c r="AA311" s="19" t="str">
        <f>_xlfn.XLOOKUP(H311,'IT PEI'!X$2:X$5647,'IT PEI'!H$2:H$5647,"...",2,-1)</f>
        <v>EMITIDO</v>
      </c>
      <c r="AB311" s="19" t="str">
        <f>_xlfn.XLOOKUP(H311,'IT PEI'!X$2:X$5647,'IT PEI'!O$2:O$5647,"...",2,-1)</f>
        <v>2025-0004311</v>
      </c>
      <c r="AC311" s="20">
        <f>_xlfn.XLOOKUP(H311,'IT PEI'!X$2:X$5647,'IT PEI'!P$2:P$5647,"...",2,-1)</f>
        <v>45971</v>
      </c>
      <c r="AD311" s="19" t="str">
        <f>_xlfn.XLOOKUP(H311,'IT PEI'!X$2:X$5647,'IT PEI'!Q$2:Q$5647,"...",2,-1)</f>
        <v>000462-2025-CEPLAN-DNCPPEI</v>
      </c>
      <c r="AE311" s="19" t="str">
        <f t="shared" si="22"/>
        <v>SI</v>
      </c>
      <c r="AF311" s="18">
        <f t="shared" si="24"/>
        <v>1</v>
      </c>
      <c r="AG311" s="18">
        <f t="shared" si="23"/>
        <v>0</v>
      </c>
      <c r="AH311" s="18">
        <f t="shared" si="25"/>
        <v>0</v>
      </c>
      <c r="AI311" s="19" t="s">
        <v>10475</v>
      </c>
      <c r="AJ311" s="13" t="s">
        <v>10488</v>
      </c>
      <c r="AK311" s="19" t="s">
        <v>10489</v>
      </c>
      <c r="AL311" s="19">
        <f>IFERROR(VLOOKUP(tbl_ues[[#This Row],[Id_UE]],'[1]Directorio v.02'!$H$3:$U$3089,11,FALSE),"")</f>
        <v>0</v>
      </c>
      <c r="AM311" s="19">
        <f>IFERROR(VLOOKUP(tbl_ues[[#This Row],[Id_UE]],'[1]Directorio v.02'!$H$3:$U$3089,12,FALSE),"")</f>
        <v>0</v>
      </c>
      <c r="AN311" s="52">
        <f>IFERROR(VLOOKUP(tbl_ues[[#This Row],[Id_UE]],'[1]Directorio v.02'!$H$3:$U$3089,13,FALSE),"")</f>
        <v>0</v>
      </c>
      <c r="AO311" s="19">
        <f>IFERROR(VLOOKUP(tbl_ues[[#This Row],[Id_UE]],'[1]Directorio v.02'!$H$3:$U$3089,14,FALSE),"")</f>
        <v>0</v>
      </c>
      <c r="AP311" s="21" t="e">
        <f>VLOOKUP(H311,#REF!,7,0)</f>
        <v>#REF!</v>
      </c>
      <c r="AQ311" s="9" t="e">
        <f>VLOOKUP(H311,#REF!,9,0)</f>
        <v>#REF!</v>
      </c>
      <c r="AR311" s="9" t="e">
        <f>VLOOKUP(H311,#REF!,15,0)</f>
        <v>#REF!</v>
      </c>
      <c r="AS311" s="9" t="e">
        <f>VLOOKUP(H311,#REF!,16,0)</f>
        <v>#REF!</v>
      </c>
      <c r="AT311" s="9" t="e">
        <f>VLOOKUP(H311,#REF!,17,0)</f>
        <v>#REF!</v>
      </c>
      <c r="AU311" s="9" t="e">
        <f>VLOOKUP(H311,#REF!,18,0)</f>
        <v>#REF!</v>
      </c>
      <c r="AV311" s="9" t="e">
        <f>VLOOKUP(H311,#REF!,19,0)</f>
        <v>#REF!</v>
      </c>
      <c r="AW311" s="9" t="e">
        <f>VLOOKUP(H311,#REF!,20,0)</f>
        <v>#REF!</v>
      </c>
      <c r="AX311" s="9" t="e">
        <f>VLOOKUP(H311,#REF!,22,0)</f>
        <v>#REF!</v>
      </c>
      <c r="AY311" s="9" t="e">
        <f>VLOOKUP(H311,#REF!,23,0)</f>
        <v>#REF!</v>
      </c>
      <c r="AZ311" s="9" t="e">
        <f>VLOOKUP(H311,#REF!,24,0)</f>
        <v>#REF!</v>
      </c>
      <c r="BA311" s="9" t="e">
        <f>VLOOKUP(H311,#REF!,25,0)</f>
        <v>#REF!</v>
      </c>
      <c r="BB311" s="9" t="e">
        <f>VLOOKUP(H311,#REF!,26,0)</f>
        <v>#REF!</v>
      </c>
      <c r="BC311" s="9" t="e">
        <f>VLOOKUP(H311,#REF!,27,0)</f>
        <v>#REF!</v>
      </c>
      <c r="BD311" s="9" t="e">
        <f>VLOOKUP(H311,#REF!,29,0)</f>
        <v>#REF!</v>
      </c>
      <c r="BE311" s="9" t="e">
        <f>VLOOKUP(H311,#REF!,30,0)</f>
        <v>#REF!</v>
      </c>
      <c r="BF311" s="9" t="e">
        <f>VLOOKUP(H311,#REF!,31,0)</f>
        <v>#REF!</v>
      </c>
      <c r="BG311" s="9" t="e">
        <f>VLOOKUP(H311,#REF!,32,0)</f>
        <v>#REF!</v>
      </c>
      <c r="BH311" s="9" t="e">
        <f>VLOOKUP(H311,#REF!,33,0)</f>
        <v>#REF!</v>
      </c>
      <c r="BI311" s="9" t="e">
        <f>VLOOKUP(H311,#REF!,34,0)</f>
        <v>#REF!</v>
      </c>
      <c r="BJ311" s="9" t="e">
        <f>VLOOKUP(H311,#REF!,36,0)</f>
        <v>#REF!</v>
      </c>
      <c r="BK311" s="9" t="e">
        <f>VLOOKUP(H311,#REF!,37,0)</f>
        <v>#REF!</v>
      </c>
      <c r="BL311" s="22" t="e">
        <f>VLOOKUP(H311,#REF!,44,0)</f>
        <v>#REF!</v>
      </c>
      <c r="BM311" s="22" t="e">
        <f>VLOOKUP(H311,#REF!,45,0)</f>
        <v>#REF!</v>
      </c>
      <c r="BN311" s="22" t="e">
        <f>VLOOKUP(H311,#REF!,46,0)</f>
        <v>#REF!</v>
      </c>
      <c r="BO311" s="22" t="e">
        <f>VLOOKUP(H311,#REF!,47,0)</f>
        <v>#REF!</v>
      </c>
      <c r="BP311" s="22" t="e">
        <f>VLOOKUP(H311,#REF!,48,0)</f>
        <v>#REF!</v>
      </c>
      <c r="BQ311" s="9"/>
      <c r="BR311" s="9"/>
      <c r="BS311" s="9"/>
    </row>
    <row r="312" spans="1:71" ht="14.5" x14ac:dyDescent="0.35">
      <c r="A312" s="16" t="s">
        <v>10556</v>
      </c>
      <c r="B312" s="16" t="s">
        <v>10556</v>
      </c>
      <c r="C312" s="16" t="s">
        <v>10557</v>
      </c>
      <c r="D312" s="7" t="s">
        <v>1921</v>
      </c>
      <c r="E312" s="4" t="s">
        <v>150</v>
      </c>
      <c r="F312" s="4">
        <v>301659</v>
      </c>
      <c r="G312" s="4" t="s">
        <v>9404</v>
      </c>
      <c r="H312" s="53">
        <v>301659</v>
      </c>
      <c r="I312" s="4" t="s">
        <v>9404</v>
      </c>
      <c r="J312" s="7">
        <v>21</v>
      </c>
      <c r="K312" s="4" t="s">
        <v>104</v>
      </c>
      <c r="L312" s="4">
        <v>7</v>
      </c>
      <c r="M312" s="4" t="s">
        <v>2390</v>
      </c>
      <c r="N312" s="4">
        <v>7</v>
      </c>
      <c r="O312" s="4" t="s">
        <v>9405</v>
      </c>
      <c r="P312" s="26" t="s">
        <v>9874</v>
      </c>
      <c r="Q312" s="8" t="s">
        <v>10474</v>
      </c>
      <c r="R312" s="9" t="s">
        <v>10474</v>
      </c>
      <c r="S312" s="17"/>
      <c r="T312" s="17" t="s">
        <v>10474</v>
      </c>
      <c r="U312" s="9"/>
      <c r="V312" s="18"/>
      <c r="W312" s="18">
        <f>IFERROR(VLOOKUP(H312,'IT PEI'!$X$2:$X$5647,1,0),"...")</f>
        <v>301659</v>
      </c>
      <c r="X312" s="19" t="str">
        <f>_xlfn.XLOOKUP(H312,'IT PEI'!X$2:X$5647,'IT PEI'!E$2:E$5647,"...",2,-1)</f>
        <v>2024-2030</v>
      </c>
      <c r="Y312" s="19" t="str">
        <f>_xlfn.XLOOKUP(H312,'IT PEI'!X$2:X$5647,'IT PEI'!G$2:G$5647,"...",2,-1)</f>
        <v>FORMULADO</v>
      </c>
      <c r="Z312" s="19" t="str">
        <f>_xlfn.XLOOKUP(H312,'IT PEI'!X$2:X$5647,'IT PEI'!F$2:F$5647,"...",2,-1)</f>
        <v>SI</v>
      </c>
      <c r="AA312" s="19" t="str">
        <f>_xlfn.XLOOKUP(H312,'IT PEI'!X$2:X$5647,'IT PEI'!H$2:H$5647,"...",2,-1)</f>
        <v>EMITIDO</v>
      </c>
      <c r="AB312" s="19" t="str">
        <f>_xlfn.XLOOKUP(H312,'IT PEI'!X$2:X$5647,'IT PEI'!O$2:O$5647,"...",2,-1)</f>
        <v>2025-0005362</v>
      </c>
      <c r="AC312" s="20">
        <f>_xlfn.XLOOKUP(H312,'IT PEI'!X$2:X$5647,'IT PEI'!P$2:P$5647,"...",2,-1)</f>
        <v>46006</v>
      </c>
      <c r="AD312" s="19" t="str">
        <f>_xlfn.XLOOKUP(H312,'IT PEI'!X$2:X$5647,'IT PEI'!Q$2:Q$5647,"...",2,-1)</f>
        <v>000675-2025-CEPLAN-DNCPPEI</v>
      </c>
      <c r="AE312" s="19" t="str">
        <f t="shared" si="22"/>
        <v>SI</v>
      </c>
      <c r="AF312" s="18">
        <f t="shared" si="24"/>
        <v>1</v>
      </c>
      <c r="AG312" s="18">
        <f t="shared" si="23"/>
        <v>0</v>
      </c>
      <c r="AH312" s="18">
        <f t="shared" si="25"/>
        <v>0</v>
      </c>
      <c r="AI312" s="19" t="s">
        <v>10475</v>
      </c>
      <c r="AJ312" s="13" t="s">
        <v>10488</v>
      </c>
      <c r="AK312" s="19" t="s">
        <v>10489</v>
      </c>
      <c r="AL312" s="19" t="str">
        <f>IFERROR(VLOOKUP(tbl_ues[[#This Row],[Id_UE]],'[1]Directorio v.02'!$H$3:$U$3089,11,FALSE),"")</f>
        <v>Soledad Hallasi Pilco</v>
      </c>
      <c r="AM312" s="19">
        <f>IFERROR(VLOOKUP(tbl_ues[[#This Row],[Id_UE]],'[1]Directorio v.02'!$H$3:$U$3089,12,FALSE),"")</f>
        <v>0</v>
      </c>
      <c r="AN312" s="52">
        <f>IFERROR(VLOOKUP(tbl_ues[[#This Row],[Id_UE]],'[1]Directorio v.02'!$H$3:$U$3089,13,FALSE),"")</f>
        <v>951434484</v>
      </c>
      <c r="AO312" s="19" t="str">
        <f>IFERROR(VLOOKUP(tbl_ues[[#This Row],[Id_UE]],'[1]Directorio v.02'!$H$3:$U$3089,14,FALSE),"")</f>
        <v>sol.hp17@gmail.com</v>
      </c>
      <c r="AP312" s="21" t="e">
        <f>VLOOKUP(H312,#REF!,7,0)</f>
        <v>#REF!</v>
      </c>
      <c r="AQ312" s="9" t="e">
        <f>VLOOKUP(H312,#REF!,9,0)</f>
        <v>#REF!</v>
      </c>
      <c r="AR312" s="9" t="e">
        <f>VLOOKUP(H312,#REF!,15,0)</f>
        <v>#REF!</v>
      </c>
      <c r="AS312" s="9" t="e">
        <f>VLOOKUP(H312,#REF!,16,0)</f>
        <v>#REF!</v>
      </c>
      <c r="AT312" s="9" t="e">
        <f>VLOOKUP(H312,#REF!,17,0)</f>
        <v>#REF!</v>
      </c>
      <c r="AU312" s="9" t="e">
        <f>VLOOKUP(H312,#REF!,18,0)</f>
        <v>#REF!</v>
      </c>
      <c r="AV312" s="9" t="e">
        <f>VLOOKUP(H312,#REF!,19,0)</f>
        <v>#REF!</v>
      </c>
      <c r="AW312" s="9" t="e">
        <f>VLOOKUP(H312,#REF!,20,0)</f>
        <v>#REF!</v>
      </c>
      <c r="AX312" s="9" t="e">
        <f>VLOOKUP(H312,#REF!,22,0)</f>
        <v>#REF!</v>
      </c>
      <c r="AY312" s="9" t="e">
        <f>VLOOKUP(H312,#REF!,23,0)</f>
        <v>#REF!</v>
      </c>
      <c r="AZ312" s="9" t="e">
        <f>VLOOKUP(H312,#REF!,24,0)</f>
        <v>#REF!</v>
      </c>
      <c r="BA312" s="9" t="e">
        <f>VLOOKUP(H312,#REF!,25,0)</f>
        <v>#REF!</v>
      </c>
      <c r="BB312" s="9" t="e">
        <f>VLOOKUP(H312,#REF!,26,0)</f>
        <v>#REF!</v>
      </c>
      <c r="BC312" s="9" t="e">
        <f>VLOOKUP(H312,#REF!,27,0)</f>
        <v>#REF!</v>
      </c>
      <c r="BD312" s="9" t="e">
        <f>VLOOKUP(H312,#REF!,29,0)</f>
        <v>#REF!</v>
      </c>
      <c r="BE312" s="9" t="e">
        <f>VLOOKUP(H312,#REF!,30,0)</f>
        <v>#REF!</v>
      </c>
      <c r="BF312" s="9" t="e">
        <f>VLOOKUP(H312,#REF!,31,0)</f>
        <v>#REF!</v>
      </c>
      <c r="BG312" s="9" t="e">
        <f>VLOOKUP(H312,#REF!,32,0)</f>
        <v>#REF!</v>
      </c>
      <c r="BH312" s="9" t="e">
        <f>VLOOKUP(H312,#REF!,33,0)</f>
        <v>#REF!</v>
      </c>
      <c r="BI312" s="9" t="e">
        <f>VLOOKUP(H312,#REF!,34,0)</f>
        <v>#REF!</v>
      </c>
      <c r="BJ312" s="9" t="e">
        <f>VLOOKUP(H312,#REF!,36,0)</f>
        <v>#REF!</v>
      </c>
      <c r="BK312" s="9" t="e">
        <f>VLOOKUP(H312,#REF!,37,0)</f>
        <v>#REF!</v>
      </c>
      <c r="BL312" s="22" t="e">
        <f>VLOOKUP(H312,#REF!,44,0)</f>
        <v>#REF!</v>
      </c>
      <c r="BM312" s="22" t="e">
        <f>VLOOKUP(H312,#REF!,45,0)</f>
        <v>#REF!</v>
      </c>
      <c r="BN312" s="22" t="e">
        <f>VLOOKUP(H312,#REF!,46,0)</f>
        <v>#REF!</v>
      </c>
      <c r="BO312" s="22" t="e">
        <f>VLOOKUP(H312,#REF!,47,0)</f>
        <v>#REF!</v>
      </c>
      <c r="BP312" s="22" t="e">
        <f>VLOOKUP(H312,#REF!,48,0)</f>
        <v>#REF!</v>
      </c>
      <c r="BQ312" s="9"/>
      <c r="BR312" s="9"/>
      <c r="BS312" s="9"/>
    </row>
    <row r="313" spans="1:71" ht="14.5" x14ac:dyDescent="0.35">
      <c r="A313" s="16" t="s">
        <v>10556</v>
      </c>
      <c r="B313" s="16" t="s">
        <v>10556</v>
      </c>
      <c r="C313" s="16" t="s">
        <v>10557</v>
      </c>
      <c r="D313" s="7" t="s">
        <v>1921</v>
      </c>
      <c r="E313" s="4" t="s">
        <v>150</v>
      </c>
      <c r="F313" s="4">
        <v>301658</v>
      </c>
      <c r="G313" s="4" t="s">
        <v>3146</v>
      </c>
      <c r="H313" s="53">
        <v>301658</v>
      </c>
      <c r="I313" s="4" t="s">
        <v>3146</v>
      </c>
      <c r="J313" s="7">
        <v>21</v>
      </c>
      <c r="K313" s="4" t="s">
        <v>104</v>
      </c>
      <c r="L313" s="4">
        <v>7</v>
      </c>
      <c r="M313" s="4" t="s">
        <v>2390</v>
      </c>
      <c r="N313" s="4">
        <v>6</v>
      </c>
      <c r="O313" s="4" t="s">
        <v>3147</v>
      </c>
      <c r="P313" s="26" t="s">
        <v>9757</v>
      </c>
      <c r="Q313" s="8" t="s">
        <v>10474</v>
      </c>
      <c r="R313" s="9" t="s">
        <v>10474</v>
      </c>
      <c r="S313" s="17"/>
      <c r="T313" s="17" t="s">
        <v>10474</v>
      </c>
      <c r="U313" s="9"/>
      <c r="V313" s="18"/>
      <c r="W313" s="18">
        <f>IFERROR(VLOOKUP(H313,'IT PEI'!$X$2:$X$5647,1,0),"...")</f>
        <v>301658</v>
      </c>
      <c r="X313" s="19" t="str">
        <f>_xlfn.XLOOKUP(H313,'IT PEI'!X$2:X$5647,'IT PEI'!E$2:E$5647,"...",2,-1)</f>
        <v>2026-2030</v>
      </c>
      <c r="Y313" s="19" t="str">
        <f>_xlfn.XLOOKUP(H313,'IT PEI'!X$2:X$5647,'IT PEI'!G$2:G$5647,"...",2,-1)</f>
        <v>FORMULADO</v>
      </c>
      <c r="Z313" s="19" t="str">
        <f>_xlfn.XLOOKUP(H313,'IT PEI'!X$2:X$5647,'IT PEI'!F$2:F$5647,"...",2,-1)</f>
        <v>SI</v>
      </c>
      <c r="AA313" s="19" t="str">
        <f>_xlfn.XLOOKUP(H313,'IT PEI'!X$2:X$5647,'IT PEI'!H$2:H$5647,"...",2,-1)</f>
        <v>EMITIDO</v>
      </c>
      <c r="AB313" s="19" t="str">
        <f>_xlfn.XLOOKUP(H313,'IT PEI'!X$2:X$5647,'IT PEI'!O$2:O$5647,"...",2,-1)</f>
        <v>2025-0005497</v>
      </c>
      <c r="AC313" s="20">
        <f>_xlfn.XLOOKUP(H313,'IT PEI'!X$2:X$5647,'IT PEI'!P$2:P$5647,"...",2,-1)</f>
        <v>46008</v>
      </c>
      <c r="AD313" s="19" t="str">
        <f>_xlfn.XLOOKUP(H313,'IT PEI'!X$2:X$5647,'IT PEI'!Q$2:Q$5647,"...",2,-1)</f>
        <v>000703-2025-CEPLAN-DNCPPEI</v>
      </c>
      <c r="AE313" s="19" t="str">
        <f t="shared" si="22"/>
        <v>SI</v>
      </c>
      <c r="AF313" s="18">
        <f t="shared" si="24"/>
        <v>1</v>
      </c>
      <c r="AG313" s="18">
        <f t="shared" si="23"/>
        <v>0</v>
      </c>
      <c r="AH313" s="18">
        <f t="shared" si="25"/>
        <v>0</v>
      </c>
      <c r="AI313" s="19" t="s">
        <v>10475</v>
      </c>
      <c r="AJ313" s="13" t="s">
        <v>10488</v>
      </c>
      <c r="AK313" s="19" t="s">
        <v>10489</v>
      </c>
      <c r="AL313" s="19" t="str">
        <f>IFERROR(VLOOKUP(tbl_ues[[#This Row],[Id_UE]],'[1]Directorio v.02'!$H$3:$U$3089,11,FALSE),"")</f>
        <v xml:space="preserve">C.P.C. RICARDINA LIGUE ALI </v>
      </c>
      <c r="AM313" s="19" t="str">
        <f>IFERROR(VLOOKUP(tbl_ues[[#This Row],[Id_UE]],'[1]Directorio v.02'!$H$3:$U$3089,12,FALSE),"")</f>
        <v>JEFE DE LA OFICINA GENERAL DE PLANEAMIENTO Y PRESUPUESTO</v>
      </c>
      <c r="AN313" s="52">
        <f>IFERROR(VLOOKUP(tbl_ues[[#This Row],[Id_UE]],'[1]Directorio v.02'!$H$3:$U$3089,13,FALSE),"")</f>
        <v>950899915</v>
      </c>
      <c r="AO313" s="19" t="str">
        <f>IFERROR(VLOOKUP(tbl_ues[[#This Row],[Id_UE]],'[1]Directorio v.02'!$H$3:$U$3089,14,FALSE),"")</f>
        <v>DINALIGUE@GMAIL.COM</v>
      </c>
      <c r="AP313" s="21" t="e">
        <f>VLOOKUP(H313,#REF!,7,0)</f>
        <v>#REF!</v>
      </c>
      <c r="AQ313" s="9" t="e">
        <f>VLOOKUP(H313,#REF!,9,0)</f>
        <v>#REF!</v>
      </c>
      <c r="AR313" s="9" t="e">
        <f>VLOOKUP(H313,#REF!,15,0)</f>
        <v>#REF!</v>
      </c>
      <c r="AS313" s="9" t="e">
        <f>VLOOKUP(H313,#REF!,16,0)</f>
        <v>#REF!</v>
      </c>
      <c r="AT313" s="9" t="e">
        <f>VLOOKUP(H313,#REF!,17,0)</f>
        <v>#REF!</v>
      </c>
      <c r="AU313" s="9" t="e">
        <f>VLOOKUP(H313,#REF!,18,0)</f>
        <v>#REF!</v>
      </c>
      <c r="AV313" s="9" t="e">
        <f>VLOOKUP(H313,#REF!,19,0)</f>
        <v>#REF!</v>
      </c>
      <c r="AW313" s="9" t="e">
        <f>VLOOKUP(H313,#REF!,20,0)</f>
        <v>#REF!</v>
      </c>
      <c r="AX313" s="9" t="e">
        <f>VLOOKUP(H313,#REF!,22,0)</f>
        <v>#REF!</v>
      </c>
      <c r="AY313" s="9" t="e">
        <f>VLOOKUP(H313,#REF!,23,0)</f>
        <v>#REF!</v>
      </c>
      <c r="AZ313" s="9" t="e">
        <f>VLOOKUP(H313,#REF!,24,0)</f>
        <v>#REF!</v>
      </c>
      <c r="BA313" s="9" t="e">
        <f>VLOOKUP(H313,#REF!,25,0)</f>
        <v>#REF!</v>
      </c>
      <c r="BB313" s="9" t="e">
        <f>VLOOKUP(H313,#REF!,26,0)</f>
        <v>#REF!</v>
      </c>
      <c r="BC313" s="9" t="e">
        <f>VLOOKUP(H313,#REF!,27,0)</f>
        <v>#REF!</v>
      </c>
      <c r="BD313" s="9" t="e">
        <f>VLOOKUP(H313,#REF!,29,0)</f>
        <v>#REF!</v>
      </c>
      <c r="BE313" s="9" t="e">
        <f>VLOOKUP(H313,#REF!,30,0)</f>
        <v>#REF!</v>
      </c>
      <c r="BF313" s="9" t="e">
        <f>VLOOKUP(H313,#REF!,31,0)</f>
        <v>#REF!</v>
      </c>
      <c r="BG313" s="9" t="e">
        <f>VLOOKUP(H313,#REF!,32,0)</f>
        <v>#REF!</v>
      </c>
      <c r="BH313" s="9" t="e">
        <f>VLOOKUP(H313,#REF!,33,0)</f>
        <v>#REF!</v>
      </c>
      <c r="BI313" s="9" t="e">
        <f>VLOOKUP(H313,#REF!,34,0)</f>
        <v>#REF!</v>
      </c>
      <c r="BJ313" s="9" t="e">
        <f>VLOOKUP(H313,#REF!,36,0)</f>
        <v>#REF!</v>
      </c>
      <c r="BK313" s="9" t="e">
        <f>VLOOKUP(H313,#REF!,37,0)</f>
        <v>#REF!</v>
      </c>
      <c r="BL313" s="22" t="e">
        <f>VLOOKUP(H313,#REF!,44,0)</f>
        <v>#REF!</v>
      </c>
      <c r="BM313" s="22" t="e">
        <f>VLOOKUP(H313,#REF!,45,0)</f>
        <v>#REF!</v>
      </c>
      <c r="BN313" s="22" t="e">
        <f>VLOOKUP(H313,#REF!,46,0)</f>
        <v>#REF!</v>
      </c>
      <c r="BO313" s="22" t="e">
        <f>VLOOKUP(H313,#REF!,47,0)</f>
        <v>#REF!</v>
      </c>
      <c r="BP313" s="22" t="e">
        <f>VLOOKUP(H313,#REF!,48,0)</f>
        <v>#REF!</v>
      </c>
      <c r="BQ313" s="9"/>
      <c r="BR313" s="9"/>
      <c r="BS313" s="9"/>
    </row>
    <row r="314" spans="1:71" ht="14.5" x14ac:dyDescent="0.35">
      <c r="A314" s="16" t="s">
        <v>10556</v>
      </c>
      <c r="B314" s="16" t="s">
        <v>10556</v>
      </c>
      <c r="C314" s="16" t="s">
        <v>10557</v>
      </c>
      <c r="D314" s="7" t="s">
        <v>1921</v>
      </c>
      <c r="E314" s="4" t="s">
        <v>150</v>
      </c>
      <c r="F314" s="4">
        <v>301657</v>
      </c>
      <c r="G314" s="4" t="s">
        <v>9387</v>
      </c>
      <c r="H314" s="53">
        <v>301657</v>
      </c>
      <c r="I314" s="4" t="s">
        <v>9387</v>
      </c>
      <c r="J314" s="7">
        <v>21</v>
      </c>
      <c r="K314" s="4" t="s">
        <v>104</v>
      </c>
      <c r="L314" s="4">
        <v>7</v>
      </c>
      <c r="M314" s="4" t="s">
        <v>2390</v>
      </c>
      <c r="N314" s="4">
        <v>5</v>
      </c>
      <c r="O314" s="4" t="s">
        <v>9388</v>
      </c>
      <c r="P314" s="26" t="s">
        <v>9757</v>
      </c>
      <c r="Q314" s="8" t="s">
        <v>10474</v>
      </c>
      <c r="R314" s="9" t="s">
        <v>10474</v>
      </c>
      <c r="S314" s="17"/>
      <c r="T314" s="17" t="s">
        <v>10474</v>
      </c>
      <c r="U314" s="9"/>
      <c r="V314" s="18"/>
      <c r="W314" s="18">
        <f>IFERROR(VLOOKUP(H314,'IT PEI'!$X$2:$X$5647,1,0),"...")</f>
        <v>301657</v>
      </c>
      <c r="X314" s="19" t="str">
        <f>_xlfn.XLOOKUP(H314,'IT PEI'!X$2:X$5647,'IT PEI'!E$2:E$5647,"...",2,-1)</f>
        <v>2026-2030</v>
      </c>
      <c r="Y314" s="19" t="str">
        <f>_xlfn.XLOOKUP(H314,'IT PEI'!X$2:X$5647,'IT PEI'!G$2:G$5647,"...",2,-1)</f>
        <v>FORMULADO</v>
      </c>
      <c r="Z314" s="19" t="str">
        <f>_xlfn.XLOOKUP(H314,'IT PEI'!X$2:X$5647,'IT PEI'!F$2:F$5647,"...",2,-1)</f>
        <v>SI</v>
      </c>
      <c r="AA314" s="19" t="str">
        <f>_xlfn.XLOOKUP(H314,'IT PEI'!X$2:X$5647,'IT PEI'!H$2:H$5647,"...",2,-1)</f>
        <v>EMITIDO</v>
      </c>
      <c r="AB314" s="19" t="str">
        <f>_xlfn.XLOOKUP(H314,'IT PEI'!X$2:X$5647,'IT PEI'!O$2:O$5647,"...",2,-1)</f>
        <v>2025-0005838</v>
      </c>
      <c r="AC314" s="20">
        <f>_xlfn.XLOOKUP(H314,'IT PEI'!X$2:X$5647,'IT PEI'!P$2:P$5647,"...",2,-1)</f>
        <v>46020</v>
      </c>
      <c r="AD314" s="19" t="str">
        <f>_xlfn.XLOOKUP(H314,'IT PEI'!X$2:X$5647,'IT PEI'!Q$2:Q$5647,"...",2,-1)</f>
        <v>000789-2025-CEPLAN-DNCPPEI</v>
      </c>
      <c r="AE314" s="19" t="str">
        <f t="shared" si="22"/>
        <v>SI</v>
      </c>
      <c r="AF314" s="18">
        <f t="shared" si="24"/>
        <v>1</v>
      </c>
      <c r="AG314" s="18">
        <f t="shared" si="23"/>
        <v>0</v>
      </c>
      <c r="AH314" s="18">
        <f t="shared" si="25"/>
        <v>0</v>
      </c>
      <c r="AI314" s="19" t="s">
        <v>10475</v>
      </c>
      <c r="AJ314" s="13" t="s">
        <v>10488</v>
      </c>
      <c r="AK314" s="19" t="s">
        <v>10489</v>
      </c>
      <c r="AL314" s="19" t="str">
        <f>IFERROR(VLOOKUP(tbl_ues[[#This Row],[Id_UE]],'[1]Directorio v.02'!$H$3:$U$3089,11,FALSE),"")</f>
        <v>Abdon Aquino Calderon</v>
      </c>
      <c r="AM314" s="19">
        <f>IFERROR(VLOOKUP(tbl_ues[[#This Row],[Id_UE]],'[1]Directorio v.02'!$H$3:$U$3089,12,FALSE),"")</f>
        <v>0</v>
      </c>
      <c r="AN314" s="52">
        <f>IFERROR(VLOOKUP(tbl_ues[[#This Row],[Id_UE]],'[1]Directorio v.02'!$H$3:$U$3089,13,FALSE),"")</f>
        <v>931832401</v>
      </c>
      <c r="AO314" s="19" t="str">
        <f>IFERROR(VLOOKUP(tbl_ues[[#This Row],[Id_UE]],'[1]Directorio v.02'!$H$3:$U$3089,14,FALSE),"")</f>
        <v>abdon_1801@hotmail.com</v>
      </c>
      <c r="AP314" s="21" t="e">
        <f>VLOOKUP(H314,#REF!,7,0)</f>
        <v>#REF!</v>
      </c>
      <c r="AQ314" s="9" t="e">
        <f>VLOOKUP(H314,#REF!,9,0)</f>
        <v>#REF!</v>
      </c>
      <c r="AR314" s="9" t="e">
        <f>VLOOKUP(H314,#REF!,15,0)</f>
        <v>#REF!</v>
      </c>
      <c r="AS314" s="9" t="e">
        <f>VLOOKUP(H314,#REF!,16,0)</f>
        <v>#REF!</v>
      </c>
      <c r="AT314" s="9" t="e">
        <f>VLOOKUP(H314,#REF!,17,0)</f>
        <v>#REF!</v>
      </c>
      <c r="AU314" s="9" t="e">
        <f>VLOOKUP(H314,#REF!,18,0)</f>
        <v>#REF!</v>
      </c>
      <c r="AV314" s="9" t="e">
        <f>VLOOKUP(H314,#REF!,19,0)</f>
        <v>#REF!</v>
      </c>
      <c r="AW314" s="9" t="e">
        <f>VLOOKUP(H314,#REF!,20,0)</f>
        <v>#REF!</v>
      </c>
      <c r="AX314" s="9" t="e">
        <f>VLOOKUP(H314,#REF!,22,0)</f>
        <v>#REF!</v>
      </c>
      <c r="AY314" s="9" t="e">
        <f>VLOOKUP(H314,#REF!,23,0)</f>
        <v>#REF!</v>
      </c>
      <c r="AZ314" s="9" t="e">
        <f>VLOOKUP(H314,#REF!,24,0)</f>
        <v>#REF!</v>
      </c>
      <c r="BA314" s="9" t="e">
        <f>VLOOKUP(H314,#REF!,25,0)</f>
        <v>#REF!</v>
      </c>
      <c r="BB314" s="9" t="e">
        <f>VLOOKUP(H314,#REF!,26,0)</f>
        <v>#REF!</v>
      </c>
      <c r="BC314" s="9" t="e">
        <f>VLOOKUP(H314,#REF!,27,0)</f>
        <v>#REF!</v>
      </c>
      <c r="BD314" s="9" t="e">
        <f>VLOOKUP(H314,#REF!,29,0)</f>
        <v>#REF!</v>
      </c>
      <c r="BE314" s="9" t="e">
        <f>VLOOKUP(H314,#REF!,30,0)</f>
        <v>#REF!</v>
      </c>
      <c r="BF314" s="9" t="e">
        <f>VLOOKUP(H314,#REF!,31,0)</f>
        <v>#REF!</v>
      </c>
      <c r="BG314" s="9" t="e">
        <f>VLOOKUP(H314,#REF!,32,0)</f>
        <v>#REF!</v>
      </c>
      <c r="BH314" s="9" t="e">
        <f>VLOOKUP(H314,#REF!,33,0)</f>
        <v>#REF!</v>
      </c>
      <c r="BI314" s="9" t="e">
        <f>VLOOKUP(H314,#REF!,34,0)</f>
        <v>#REF!</v>
      </c>
      <c r="BJ314" s="9" t="e">
        <f>VLOOKUP(H314,#REF!,36,0)</f>
        <v>#REF!</v>
      </c>
      <c r="BK314" s="9" t="e">
        <f>VLOOKUP(H314,#REF!,37,0)</f>
        <v>#REF!</v>
      </c>
      <c r="BL314" s="22" t="e">
        <f>VLOOKUP(H314,#REF!,44,0)</f>
        <v>#REF!</v>
      </c>
      <c r="BM314" s="22" t="e">
        <f>VLOOKUP(H314,#REF!,45,0)</f>
        <v>#REF!</v>
      </c>
      <c r="BN314" s="22" t="e">
        <f>VLOOKUP(H314,#REF!,46,0)</f>
        <v>#REF!</v>
      </c>
      <c r="BO314" s="22" t="e">
        <f>VLOOKUP(H314,#REF!,47,0)</f>
        <v>#REF!</v>
      </c>
      <c r="BP314" s="22" t="e">
        <f>VLOOKUP(H314,#REF!,48,0)</f>
        <v>#REF!</v>
      </c>
      <c r="BQ314" s="9"/>
      <c r="BR314" s="9"/>
      <c r="BS314" s="9"/>
    </row>
    <row r="315" spans="1:71" ht="14.5" x14ac:dyDescent="0.35">
      <c r="A315" s="16" t="s">
        <v>10556</v>
      </c>
      <c r="B315" s="16" t="s">
        <v>10556</v>
      </c>
      <c r="C315" s="16" t="s">
        <v>10557</v>
      </c>
      <c r="D315" s="7" t="s">
        <v>1921</v>
      </c>
      <c r="E315" s="4" t="s">
        <v>150</v>
      </c>
      <c r="F315" s="4">
        <v>301656</v>
      </c>
      <c r="G315" s="4" t="s">
        <v>10640</v>
      </c>
      <c r="H315" s="53">
        <v>301656</v>
      </c>
      <c r="I315" s="4" t="s">
        <v>10640</v>
      </c>
      <c r="J315" s="7">
        <v>21</v>
      </c>
      <c r="K315" s="4" t="s">
        <v>104</v>
      </c>
      <c r="L315" s="4">
        <v>7</v>
      </c>
      <c r="M315" s="4" t="s">
        <v>2390</v>
      </c>
      <c r="N315" s="4">
        <v>4</v>
      </c>
      <c r="O315" s="4" t="s">
        <v>10641</v>
      </c>
      <c r="P315" s="26" t="s">
        <v>9757</v>
      </c>
      <c r="Q315" s="8" t="s">
        <v>10474</v>
      </c>
      <c r="R315" s="9" t="s">
        <v>10474</v>
      </c>
      <c r="S315" s="17"/>
      <c r="T315" s="17" t="s">
        <v>10474</v>
      </c>
      <c r="U315" s="9"/>
      <c r="V315" s="18"/>
      <c r="W315" s="18" t="str">
        <f>IFERROR(VLOOKUP(H315,'IT PEI'!$X$2:$X$5647,1,0),"...")</f>
        <v>...</v>
      </c>
      <c r="X315" s="19" t="str">
        <f>_xlfn.XLOOKUP(H315,'IT PEI'!X$2:X$5647,'IT PEI'!E$2:E$5647,"...",2,-1)</f>
        <v>...</v>
      </c>
      <c r="Y315" s="19" t="str">
        <f>_xlfn.XLOOKUP(H315,'IT PEI'!X$2:X$5647,'IT PEI'!G$2:G$5647,"...",2,-1)</f>
        <v>...</v>
      </c>
      <c r="Z315" s="19" t="str">
        <f>_xlfn.XLOOKUP(H315,'IT PEI'!X$2:X$5647,'IT PEI'!F$2:F$5647,"...",2,-1)</f>
        <v>...</v>
      </c>
      <c r="AA315" s="19" t="str">
        <f>_xlfn.XLOOKUP(H315,'IT PEI'!X$2:X$5647,'IT PEI'!H$2:H$5647,"...",2,-1)</f>
        <v>...</v>
      </c>
      <c r="AB315" s="19" t="str">
        <f>_xlfn.XLOOKUP(H315,'IT PEI'!X$2:X$5647,'IT PEI'!O$2:O$5647,"...",2,-1)</f>
        <v>...</v>
      </c>
      <c r="AC315" s="20" t="str">
        <f>_xlfn.XLOOKUP(H315,'IT PEI'!X$2:X$5647,'IT PEI'!P$2:P$5647,"...",2,-1)</f>
        <v>...</v>
      </c>
      <c r="AD315" s="19" t="str">
        <f>_xlfn.XLOOKUP(H315,'IT PEI'!X$2:X$5647,'IT PEI'!Q$2:Q$5647,"...",2,-1)</f>
        <v>...</v>
      </c>
      <c r="AE315" s="19" t="str">
        <f t="shared" si="22"/>
        <v>No</v>
      </c>
      <c r="AF315" s="18">
        <f t="shared" si="24"/>
        <v>0</v>
      </c>
      <c r="AG315" s="18">
        <f t="shared" si="23"/>
        <v>1</v>
      </c>
      <c r="AH315" s="18">
        <f t="shared" si="25"/>
        <v>0</v>
      </c>
      <c r="AI315" s="19" t="s">
        <v>10475</v>
      </c>
      <c r="AJ315" s="13" t="s">
        <v>10488</v>
      </c>
      <c r="AK315" s="19" t="s">
        <v>10489</v>
      </c>
      <c r="AL315" s="19" t="str">
        <f>IFERROR(VLOOKUP(tbl_ues[[#This Row],[Id_UE]],'[1]Directorio v.02'!$H$3:$U$3089,11,FALSE),"")</f>
        <v>Ronald Quispe Condori</v>
      </c>
      <c r="AM315" s="19">
        <f>IFERROR(VLOOKUP(tbl_ues[[#This Row],[Id_UE]],'[1]Directorio v.02'!$H$3:$U$3089,12,FALSE),"")</f>
        <v>0</v>
      </c>
      <c r="AN315" s="52">
        <f>IFERROR(VLOOKUP(tbl_ues[[#This Row],[Id_UE]],'[1]Directorio v.02'!$H$3:$U$3089,13,FALSE),"")</f>
        <v>994714150</v>
      </c>
      <c r="AO315" s="19" t="str">
        <f>IFERROR(VLOOKUP(tbl_ues[[#This Row],[Id_UE]],'[1]Directorio v.02'!$H$3:$U$3089,14,FALSE),"")</f>
        <v>ronalquispe_10@hotmail.com</v>
      </c>
      <c r="AP315" s="21" t="e">
        <f>VLOOKUP(H315,#REF!,7,0)</f>
        <v>#REF!</v>
      </c>
      <c r="AQ315" s="9" t="e">
        <f>VLOOKUP(H315,#REF!,9,0)</f>
        <v>#REF!</v>
      </c>
      <c r="AR315" s="9" t="e">
        <f>VLOOKUP(H315,#REF!,15,0)</f>
        <v>#REF!</v>
      </c>
      <c r="AS315" s="9" t="e">
        <f>VLOOKUP(H315,#REF!,16,0)</f>
        <v>#REF!</v>
      </c>
      <c r="AT315" s="9" t="e">
        <f>VLOOKUP(H315,#REF!,17,0)</f>
        <v>#REF!</v>
      </c>
      <c r="AU315" s="9" t="e">
        <f>VLOOKUP(H315,#REF!,18,0)</f>
        <v>#REF!</v>
      </c>
      <c r="AV315" s="9" t="e">
        <f>VLOOKUP(H315,#REF!,19,0)</f>
        <v>#REF!</v>
      </c>
      <c r="AW315" s="9" t="e">
        <f>VLOOKUP(H315,#REF!,20,0)</f>
        <v>#REF!</v>
      </c>
      <c r="AX315" s="9" t="e">
        <f>VLOOKUP(H315,#REF!,22,0)</f>
        <v>#REF!</v>
      </c>
      <c r="AY315" s="9" t="e">
        <f>VLOOKUP(H315,#REF!,23,0)</f>
        <v>#REF!</v>
      </c>
      <c r="AZ315" s="9" t="e">
        <f>VLOOKUP(H315,#REF!,24,0)</f>
        <v>#REF!</v>
      </c>
      <c r="BA315" s="9" t="e">
        <f>VLOOKUP(H315,#REF!,25,0)</f>
        <v>#REF!</v>
      </c>
      <c r="BB315" s="9" t="e">
        <f>VLOOKUP(H315,#REF!,26,0)</f>
        <v>#REF!</v>
      </c>
      <c r="BC315" s="9" t="e">
        <f>VLOOKUP(H315,#REF!,27,0)</f>
        <v>#REF!</v>
      </c>
      <c r="BD315" s="9" t="e">
        <f>VLOOKUP(H315,#REF!,29,0)</f>
        <v>#REF!</v>
      </c>
      <c r="BE315" s="9" t="e">
        <f>VLOOKUP(H315,#REF!,30,0)</f>
        <v>#REF!</v>
      </c>
      <c r="BF315" s="9" t="e">
        <f>VLOOKUP(H315,#REF!,31,0)</f>
        <v>#REF!</v>
      </c>
      <c r="BG315" s="9" t="e">
        <f>VLOOKUP(H315,#REF!,32,0)</f>
        <v>#REF!</v>
      </c>
      <c r="BH315" s="9" t="e">
        <f>VLOOKUP(H315,#REF!,33,0)</f>
        <v>#REF!</v>
      </c>
      <c r="BI315" s="9" t="e">
        <f>VLOOKUP(H315,#REF!,34,0)</f>
        <v>#REF!</v>
      </c>
      <c r="BJ315" s="9" t="e">
        <f>VLOOKUP(H315,#REF!,36,0)</f>
        <v>#REF!</v>
      </c>
      <c r="BK315" s="9" t="e">
        <f>VLOOKUP(H315,#REF!,37,0)</f>
        <v>#REF!</v>
      </c>
      <c r="BL315" s="22" t="e">
        <f>VLOOKUP(H315,#REF!,44,0)</f>
        <v>#REF!</v>
      </c>
      <c r="BM315" s="22" t="e">
        <f>VLOOKUP(H315,#REF!,45,0)</f>
        <v>#REF!</v>
      </c>
      <c r="BN315" s="22" t="e">
        <f>VLOOKUP(H315,#REF!,46,0)</f>
        <v>#REF!</v>
      </c>
      <c r="BO315" s="22" t="e">
        <f>VLOOKUP(H315,#REF!,47,0)</f>
        <v>#REF!</v>
      </c>
      <c r="BP315" s="22" t="e">
        <f>VLOOKUP(H315,#REF!,48,0)</f>
        <v>#REF!</v>
      </c>
      <c r="BQ315" s="9"/>
      <c r="BR315" s="9"/>
      <c r="BS315" s="9"/>
    </row>
    <row r="316" spans="1:71" ht="14.5" x14ac:dyDescent="0.35">
      <c r="A316" s="16" t="s">
        <v>10556</v>
      </c>
      <c r="B316" s="16" t="s">
        <v>10556</v>
      </c>
      <c r="C316" s="16" t="s">
        <v>10557</v>
      </c>
      <c r="D316" s="7" t="s">
        <v>1921</v>
      </c>
      <c r="E316" s="4" t="s">
        <v>150</v>
      </c>
      <c r="F316" s="4">
        <v>301655</v>
      </c>
      <c r="G316" s="4" t="s">
        <v>10642</v>
      </c>
      <c r="H316" s="53">
        <v>301655</v>
      </c>
      <c r="I316" s="4" t="s">
        <v>10642</v>
      </c>
      <c r="J316" s="7">
        <v>21</v>
      </c>
      <c r="K316" s="4" t="s">
        <v>104</v>
      </c>
      <c r="L316" s="4">
        <v>7</v>
      </c>
      <c r="M316" s="4" t="s">
        <v>2390</v>
      </c>
      <c r="N316" s="4">
        <v>3</v>
      </c>
      <c r="O316" s="4" t="s">
        <v>10643</v>
      </c>
      <c r="P316" s="26" t="s">
        <v>9758</v>
      </c>
      <c r="Q316" s="8" t="s">
        <v>10474</v>
      </c>
      <c r="R316" s="9" t="s">
        <v>10474</v>
      </c>
      <c r="S316" s="17"/>
      <c r="T316" s="17" t="s">
        <v>10474</v>
      </c>
      <c r="U316" s="9"/>
      <c r="V316" s="18"/>
      <c r="W316" s="18" t="str">
        <f>IFERROR(VLOOKUP(H316,'IT PEI'!$X$2:$X$5647,1,0),"...")</f>
        <v>...</v>
      </c>
      <c r="X316" s="19" t="str">
        <f>_xlfn.XLOOKUP(H316,'IT PEI'!X$2:X$5647,'IT PEI'!E$2:E$5647,"...",2,-1)</f>
        <v>...</v>
      </c>
      <c r="Y316" s="19" t="str">
        <f>_xlfn.XLOOKUP(H316,'IT PEI'!X$2:X$5647,'IT PEI'!G$2:G$5647,"...",2,-1)</f>
        <v>...</v>
      </c>
      <c r="Z316" s="19" t="str">
        <f>_xlfn.XLOOKUP(H316,'IT PEI'!X$2:X$5647,'IT PEI'!F$2:F$5647,"...",2,-1)</f>
        <v>...</v>
      </c>
      <c r="AA316" s="19" t="str">
        <f>_xlfn.XLOOKUP(H316,'IT PEI'!X$2:X$5647,'IT PEI'!H$2:H$5647,"...",2,-1)</f>
        <v>...</v>
      </c>
      <c r="AB316" s="19" t="str">
        <f>_xlfn.XLOOKUP(H316,'IT PEI'!X$2:X$5647,'IT PEI'!O$2:O$5647,"...",2,-1)</f>
        <v>...</v>
      </c>
      <c r="AC316" s="20" t="str">
        <f>_xlfn.XLOOKUP(H316,'IT PEI'!X$2:X$5647,'IT PEI'!P$2:P$5647,"...",2,-1)</f>
        <v>...</v>
      </c>
      <c r="AD316" s="19" t="str">
        <f>_xlfn.XLOOKUP(H316,'IT PEI'!X$2:X$5647,'IT PEI'!Q$2:Q$5647,"...",2,-1)</f>
        <v>...</v>
      </c>
      <c r="AE316" s="19" t="str">
        <f t="shared" si="22"/>
        <v>No</v>
      </c>
      <c r="AF316" s="18">
        <f t="shared" si="24"/>
        <v>0</v>
      </c>
      <c r="AG316" s="18">
        <f t="shared" si="23"/>
        <v>1</v>
      </c>
      <c r="AH316" s="18">
        <f t="shared" si="25"/>
        <v>0</v>
      </c>
      <c r="AI316" s="19" t="s">
        <v>10475</v>
      </c>
      <c r="AJ316" s="13" t="s">
        <v>10488</v>
      </c>
      <c r="AK316" s="19" t="s">
        <v>10489</v>
      </c>
      <c r="AL316" s="19" t="str">
        <f>IFERROR(VLOOKUP(tbl_ues[[#This Row],[Id_UE]],'[1]Directorio v.02'!$H$3:$U$3089,11,FALSE),"")</f>
        <v>Percy Ivan Arce</v>
      </c>
      <c r="AM316" s="19" t="str">
        <f>IFERROR(VLOOKUP(tbl_ues[[#This Row],[Id_UE]],'[1]Directorio v.02'!$H$3:$U$3089,12,FALSE),"")</f>
        <v>Gerente Municipal</v>
      </c>
      <c r="AN316" s="52">
        <f>IFERROR(VLOOKUP(tbl_ues[[#This Row],[Id_UE]],'[1]Directorio v.02'!$H$3:$U$3089,13,FALSE),"")</f>
        <v>982190800</v>
      </c>
      <c r="AO316" s="19" t="str">
        <f>IFERROR(VLOOKUP(tbl_ues[[#This Row],[Id_UE]],'[1]Directorio v.02'!$H$3:$U$3089,14,FALSE),"")</f>
        <v>percyarce1@gmail.com</v>
      </c>
      <c r="AP316" s="21" t="e">
        <f>VLOOKUP(H316,#REF!,7,0)</f>
        <v>#REF!</v>
      </c>
      <c r="AQ316" s="9" t="e">
        <f>VLOOKUP(H316,#REF!,9,0)</f>
        <v>#REF!</v>
      </c>
      <c r="AR316" s="9" t="e">
        <f>VLOOKUP(H316,#REF!,15,0)</f>
        <v>#REF!</v>
      </c>
      <c r="AS316" s="9" t="e">
        <f>VLOOKUP(H316,#REF!,16,0)</f>
        <v>#REF!</v>
      </c>
      <c r="AT316" s="9" t="e">
        <f>VLOOKUP(H316,#REF!,17,0)</f>
        <v>#REF!</v>
      </c>
      <c r="AU316" s="9" t="e">
        <f>VLOOKUP(H316,#REF!,18,0)</f>
        <v>#REF!</v>
      </c>
      <c r="AV316" s="9" t="e">
        <f>VLOOKUP(H316,#REF!,19,0)</f>
        <v>#REF!</v>
      </c>
      <c r="AW316" s="9" t="e">
        <f>VLOOKUP(H316,#REF!,20,0)</f>
        <v>#REF!</v>
      </c>
      <c r="AX316" s="9" t="e">
        <f>VLOOKUP(H316,#REF!,22,0)</f>
        <v>#REF!</v>
      </c>
      <c r="AY316" s="9" t="e">
        <f>VLOOKUP(H316,#REF!,23,0)</f>
        <v>#REF!</v>
      </c>
      <c r="AZ316" s="9" t="e">
        <f>VLOOKUP(H316,#REF!,24,0)</f>
        <v>#REF!</v>
      </c>
      <c r="BA316" s="9" t="e">
        <f>VLOOKUP(H316,#REF!,25,0)</f>
        <v>#REF!</v>
      </c>
      <c r="BB316" s="9" t="e">
        <f>VLOOKUP(H316,#REF!,26,0)</f>
        <v>#REF!</v>
      </c>
      <c r="BC316" s="9" t="e">
        <f>VLOOKUP(H316,#REF!,27,0)</f>
        <v>#REF!</v>
      </c>
      <c r="BD316" s="9" t="e">
        <f>VLOOKUP(H316,#REF!,29,0)</f>
        <v>#REF!</v>
      </c>
      <c r="BE316" s="9" t="e">
        <f>VLOOKUP(H316,#REF!,30,0)</f>
        <v>#REF!</v>
      </c>
      <c r="BF316" s="9" t="e">
        <f>VLOOKUP(H316,#REF!,31,0)</f>
        <v>#REF!</v>
      </c>
      <c r="BG316" s="9" t="e">
        <f>VLOOKUP(H316,#REF!,32,0)</f>
        <v>#REF!</v>
      </c>
      <c r="BH316" s="9" t="e">
        <f>VLOOKUP(H316,#REF!,33,0)</f>
        <v>#REF!</v>
      </c>
      <c r="BI316" s="9" t="e">
        <f>VLOOKUP(H316,#REF!,34,0)</f>
        <v>#REF!</v>
      </c>
      <c r="BJ316" s="9" t="e">
        <f>VLOOKUP(H316,#REF!,36,0)</f>
        <v>#REF!</v>
      </c>
      <c r="BK316" s="9" t="e">
        <f>VLOOKUP(H316,#REF!,37,0)</f>
        <v>#REF!</v>
      </c>
      <c r="BL316" s="22" t="e">
        <f>VLOOKUP(H316,#REF!,44,0)</f>
        <v>#REF!</v>
      </c>
      <c r="BM316" s="22" t="e">
        <f>VLOOKUP(H316,#REF!,45,0)</f>
        <v>#REF!</v>
      </c>
      <c r="BN316" s="22" t="e">
        <f>VLOOKUP(H316,#REF!,46,0)</f>
        <v>#REF!</v>
      </c>
      <c r="BO316" s="22" t="e">
        <f>VLOOKUP(H316,#REF!,47,0)</f>
        <v>#REF!</v>
      </c>
      <c r="BP316" s="22" t="e">
        <f>VLOOKUP(H316,#REF!,48,0)</f>
        <v>#REF!</v>
      </c>
      <c r="BQ316" s="9"/>
      <c r="BR316" s="9"/>
      <c r="BS316" s="9"/>
    </row>
    <row r="317" spans="1:71" ht="14.5" x14ac:dyDescent="0.35">
      <c r="A317" s="16" t="s">
        <v>10556</v>
      </c>
      <c r="B317" s="16" t="s">
        <v>10556</v>
      </c>
      <c r="C317" s="16" t="s">
        <v>10557</v>
      </c>
      <c r="D317" s="7" t="s">
        <v>1921</v>
      </c>
      <c r="E317" s="4" t="s">
        <v>150</v>
      </c>
      <c r="F317" s="4">
        <v>301654</v>
      </c>
      <c r="G317" s="4" t="s">
        <v>7662</v>
      </c>
      <c r="H317" s="53">
        <v>301654</v>
      </c>
      <c r="I317" s="4" t="s">
        <v>7662</v>
      </c>
      <c r="J317" s="7">
        <v>21</v>
      </c>
      <c r="K317" s="4" t="s">
        <v>104</v>
      </c>
      <c r="L317" s="4">
        <v>7</v>
      </c>
      <c r="M317" s="4" t="s">
        <v>2390</v>
      </c>
      <c r="N317" s="4">
        <v>2</v>
      </c>
      <c r="O317" s="4" t="s">
        <v>7663</v>
      </c>
      <c r="P317" s="26" t="s">
        <v>9757</v>
      </c>
      <c r="Q317" s="8" t="s">
        <v>10474</v>
      </c>
      <c r="R317" s="9" t="s">
        <v>10474</v>
      </c>
      <c r="S317" s="17"/>
      <c r="T317" s="17" t="s">
        <v>10474</v>
      </c>
      <c r="U317" s="9"/>
      <c r="V317" s="18"/>
      <c r="W317" s="18">
        <f>IFERROR(VLOOKUP(H317,'IT PEI'!$X$2:$X$5647,1,0),"...")</f>
        <v>301654</v>
      </c>
      <c r="X317" s="19" t="str">
        <f>_xlfn.XLOOKUP(H317,'IT PEI'!X$2:X$5647,'IT PEI'!E$2:E$5647,"...",2,-1)</f>
        <v>2026-2030</v>
      </c>
      <c r="Y317" s="19" t="str">
        <f>_xlfn.XLOOKUP(H317,'IT PEI'!X$2:X$5647,'IT PEI'!G$2:G$5647,"...",2,-1)</f>
        <v>FORMULADO</v>
      </c>
      <c r="Z317" s="19" t="str">
        <f>_xlfn.XLOOKUP(H317,'IT PEI'!X$2:X$5647,'IT PEI'!F$2:F$5647,"...",2,-1)</f>
        <v>SI</v>
      </c>
      <c r="AA317" s="19" t="str">
        <f>_xlfn.XLOOKUP(H317,'IT PEI'!X$2:X$5647,'IT PEI'!H$2:H$5647,"...",2,-1)</f>
        <v>EN PROCESO</v>
      </c>
      <c r="AB317" s="19">
        <f>_xlfn.XLOOKUP(H317,'IT PEI'!X$2:X$5647,'IT PEI'!O$2:O$5647,"...",2,-1)</f>
        <v>0</v>
      </c>
      <c r="AC317" s="20">
        <f>_xlfn.XLOOKUP(H317,'IT PEI'!X$2:X$5647,'IT PEI'!P$2:P$5647,"...",2,-1)</f>
        <v>0</v>
      </c>
      <c r="AD317" s="19">
        <f>_xlfn.XLOOKUP(H317,'IT PEI'!X$2:X$5647,'IT PEI'!Q$2:Q$5647,"...",2,-1)</f>
        <v>0</v>
      </c>
      <c r="AE317" s="19" t="str">
        <f t="shared" si="22"/>
        <v>SI</v>
      </c>
      <c r="AF317" s="18">
        <f t="shared" si="24"/>
        <v>1</v>
      </c>
      <c r="AG317" s="18">
        <f t="shared" si="23"/>
        <v>0</v>
      </c>
      <c r="AH317" s="18">
        <f t="shared" si="25"/>
        <v>1</v>
      </c>
      <c r="AI317" s="19" t="s">
        <v>10475</v>
      </c>
      <c r="AJ317" s="13" t="s">
        <v>10488</v>
      </c>
      <c r="AK317" s="19" t="s">
        <v>10489</v>
      </c>
      <c r="AL317" s="19" t="str">
        <f>IFERROR(VLOOKUP(tbl_ues[[#This Row],[Id_UE]],'[1]Directorio v.02'!$H$3:$U$3089,11,FALSE),"")</f>
        <v>Natividad Mamani Yana</v>
      </c>
      <c r="AM317" s="19">
        <f>IFERROR(VLOOKUP(tbl_ues[[#This Row],[Id_UE]],'[1]Directorio v.02'!$H$3:$U$3089,12,FALSE),"")</f>
        <v>0</v>
      </c>
      <c r="AN317" s="52">
        <f>IFERROR(VLOOKUP(tbl_ues[[#This Row],[Id_UE]],'[1]Directorio v.02'!$H$3:$U$3089,13,FALSE),"")</f>
        <v>952284992</v>
      </c>
      <c r="AO317" s="19" t="str">
        <f>IFERROR(VLOOKUP(tbl_ues[[#This Row],[Id_UE]],'[1]Directorio v.02'!$H$3:$U$3089,14,FALSE),"")</f>
        <v>my_natividad@hotmail.com</v>
      </c>
      <c r="AP317" s="21" t="e">
        <f>VLOOKUP(H317,#REF!,7,0)</f>
        <v>#REF!</v>
      </c>
      <c r="AQ317" s="9" t="e">
        <f>VLOOKUP(H317,#REF!,9,0)</f>
        <v>#REF!</v>
      </c>
      <c r="AR317" s="9" t="e">
        <f>VLOOKUP(H317,#REF!,15,0)</f>
        <v>#REF!</v>
      </c>
      <c r="AS317" s="9" t="e">
        <f>VLOOKUP(H317,#REF!,16,0)</f>
        <v>#REF!</v>
      </c>
      <c r="AT317" s="9" t="e">
        <f>VLOOKUP(H317,#REF!,17,0)</f>
        <v>#REF!</v>
      </c>
      <c r="AU317" s="9" t="e">
        <f>VLOOKUP(H317,#REF!,18,0)</f>
        <v>#REF!</v>
      </c>
      <c r="AV317" s="9" t="e">
        <f>VLOOKUP(H317,#REF!,19,0)</f>
        <v>#REF!</v>
      </c>
      <c r="AW317" s="9" t="e">
        <f>VLOOKUP(H317,#REF!,20,0)</f>
        <v>#REF!</v>
      </c>
      <c r="AX317" s="9" t="e">
        <f>VLOOKUP(H317,#REF!,22,0)</f>
        <v>#REF!</v>
      </c>
      <c r="AY317" s="9" t="e">
        <f>VLOOKUP(H317,#REF!,23,0)</f>
        <v>#REF!</v>
      </c>
      <c r="AZ317" s="9" t="e">
        <f>VLOOKUP(H317,#REF!,24,0)</f>
        <v>#REF!</v>
      </c>
      <c r="BA317" s="9" t="e">
        <f>VLOOKUP(H317,#REF!,25,0)</f>
        <v>#REF!</v>
      </c>
      <c r="BB317" s="9" t="e">
        <f>VLOOKUP(H317,#REF!,26,0)</f>
        <v>#REF!</v>
      </c>
      <c r="BC317" s="9" t="e">
        <f>VLOOKUP(H317,#REF!,27,0)</f>
        <v>#REF!</v>
      </c>
      <c r="BD317" s="9" t="e">
        <f>VLOOKUP(H317,#REF!,29,0)</f>
        <v>#REF!</v>
      </c>
      <c r="BE317" s="9" t="e">
        <f>VLOOKUP(H317,#REF!,30,0)</f>
        <v>#REF!</v>
      </c>
      <c r="BF317" s="9" t="e">
        <f>VLOOKUP(H317,#REF!,31,0)</f>
        <v>#REF!</v>
      </c>
      <c r="BG317" s="9" t="e">
        <f>VLOOKUP(H317,#REF!,32,0)</f>
        <v>#REF!</v>
      </c>
      <c r="BH317" s="9" t="e">
        <f>VLOOKUP(H317,#REF!,33,0)</f>
        <v>#REF!</v>
      </c>
      <c r="BI317" s="9" t="e">
        <f>VLOOKUP(H317,#REF!,34,0)</f>
        <v>#REF!</v>
      </c>
      <c r="BJ317" s="9" t="e">
        <f>VLOOKUP(H317,#REF!,36,0)</f>
        <v>#REF!</v>
      </c>
      <c r="BK317" s="9" t="e">
        <f>VLOOKUP(H317,#REF!,37,0)</f>
        <v>#REF!</v>
      </c>
      <c r="BL317" s="22" t="e">
        <f>VLOOKUP(H317,#REF!,44,0)</f>
        <v>#REF!</v>
      </c>
      <c r="BM317" s="22" t="e">
        <f>VLOOKUP(H317,#REF!,45,0)</f>
        <v>#REF!</v>
      </c>
      <c r="BN317" s="22" t="e">
        <f>VLOOKUP(H317,#REF!,46,0)</f>
        <v>#REF!</v>
      </c>
      <c r="BO317" s="22" t="e">
        <f>VLOOKUP(H317,#REF!,47,0)</f>
        <v>#REF!</v>
      </c>
      <c r="BP317" s="22" t="e">
        <f>VLOOKUP(H317,#REF!,48,0)</f>
        <v>#REF!</v>
      </c>
      <c r="BQ317" s="9"/>
      <c r="BR317" s="9"/>
      <c r="BS317" s="9"/>
    </row>
    <row r="318" spans="1:71" ht="14.5" x14ac:dyDescent="0.35">
      <c r="A318" s="16" t="s">
        <v>10581</v>
      </c>
      <c r="B318" s="16" t="s">
        <v>10581</v>
      </c>
      <c r="C318" s="16" t="s">
        <v>10557</v>
      </c>
      <c r="D318" s="7" t="s">
        <v>1921</v>
      </c>
      <c r="E318" s="4" t="s">
        <v>150</v>
      </c>
      <c r="F318" s="4">
        <v>301653</v>
      </c>
      <c r="G318" s="4" t="s">
        <v>2389</v>
      </c>
      <c r="H318" s="53">
        <v>301653</v>
      </c>
      <c r="I318" s="4" t="s">
        <v>2389</v>
      </c>
      <c r="J318" s="7">
        <v>21</v>
      </c>
      <c r="K318" s="4" t="s">
        <v>104</v>
      </c>
      <c r="L318" s="4">
        <v>7</v>
      </c>
      <c r="M318" s="4" t="s">
        <v>2390</v>
      </c>
      <c r="N318" s="4">
        <v>1</v>
      </c>
      <c r="O318" s="4" t="s">
        <v>2390</v>
      </c>
      <c r="P318" s="26" t="s">
        <v>10196</v>
      </c>
      <c r="Q318" s="8" t="s">
        <v>10474</v>
      </c>
      <c r="R318" s="9" t="s">
        <v>10474</v>
      </c>
      <c r="S318" s="17"/>
      <c r="T318" s="17" t="s">
        <v>10474</v>
      </c>
      <c r="U318" s="9"/>
      <c r="V318" s="18"/>
      <c r="W318" s="18">
        <f>IFERROR(VLOOKUP(H318,'IT PEI'!$X$2:$X$5647,1,0),"...")</f>
        <v>301653</v>
      </c>
      <c r="X318" s="19" t="str">
        <f>_xlfn.XLOOKUP(H318,'IT PEI'!X$2:X$5647,'IT PEI'!E$2:E$5647,"...",2,-1)</f>
        <v>2022-2025</v>
      </c>
      <c r="Y318" s="19" t="str">
        <f>_xlfn.XLOOKUP(H318,'IT PEI'!X$2:X$5647,'IT PEI'!G$2:G$5647,"...",2,-1)</f>
        <v>FORMULADO</v>
      </c>
      <c r="Z318" s="19" t="str">
        <f>_xlfn.XLOOKUP(H318,'IT PEI'!X$2:X$5647,'IT PEI'!F$2:F$5647,"...",2,-1)</f>
        <v>NO</v>
      </c>
      <c r="AA318" s="19" t="str">
        <f>_xlfn.XLOOKUP(H318,'IT PEI'!X$2:X$5647,'IT PEI'!H$2:H$5647,"...",2,-1)</f>
        <v>EMITIDO</v>
      </c>
      <c r="AB318" s="19">
        <f>_xlfn.XLOOKUP(H318,'IT PEI'!X$2:X$5647,'IT PEI'!O$2:O$5647,"...",2,-1)</f>
        <v>0</v>
      </c>
      <c r="AC318" s="20">
        <f>_xlfn.XLOOKUP(H318,'IT PEI'!X$2:X$5647,'IT PEI'!P$2:P$5647,"...",2,-1)</f>
        <v>44539</v>
      </c>
      <c r="AD318" s="19" t="str">
        <f>_xlfn.XLOOKUP(H318,'IT PEI'!X$2:X$5647,'IT PEI'!Q$2:Q$5647,"...",2,-1)</f>
        <v>000250-2021-DNCPPEI</v>
      </c>
      <c r="AE318" s="19" t="str">
        <f t="shared" ref="AE318:AE350" si="26">IF(COUNTIF(X318, "*" &amp; "2030"  &amp;  "*")&gt;0, "SI", "No" )</f>
        <v>No</v>
      </c>
      <c r="AF318" s="18">
        <f t="shared" si="24"/>
        <v>0</v>
      </c>
      <c r="AG318" s="18">
        <f t="shared" ref="AG318:AG350" si="27">IF(COUNTIF(X318, "*" &amp; "2030"  &amp;  "*")&gt;0, 0, 1 )</f>
        <v>1</v>
      </c>
      <c r="AH318" s="18">
        <f t="shared" si="25"/>
        <v>0</v>
      </c>
      <c r="AI318" s="19" t="s">
        <v>10475</v>
      </c>
      <c r="AJ318" s="13" t="s">
        <v>10488</v>
      </c>
      <c r="AK318" s="19" t="s">
        <v>10489</v>
      </c>
      <c r="AL318" s="19" t="str">
        <f>IFERROR(VLOOKUP(tbl_ues[[#This Row],[Id_UE]],'[1]Directorio v.02'!$H$3:$U$3089,11,FALSE),"")</f>
        <v>Eduardo Paricahua Mamani</v>
      </c>
      <c r="AM318" s="19">
        <f>IFERROR(VLOOKUP(tbl_ues[[#This Row],[Id_UE]],'[1]Directorio v.02'!$H$3:$U$3089,12,FALSE),"")</f>
        <v>0</v>
      </c>
      <c r="AN318" s="52">
        <f>IFERROR(VLOOKUP(tbl_ues[[#This Row],[Id_UE]],'[1]Directorio v.02'!$H$3:$U$3089,13,FALSE),"")</f>
        <v>963953152</v>
      </c>
      <c r="AO318" s="19" t="str">
        <f>IFERROR(VLOOKUP(tbl_ues[[#This Row],[Id_UE]],'[1]Directorio v.02'!$H$3:$U$3089,14,FALSE),"")</f>
        <v>Epm.Opp200@Gmail.Com</v>
      </c>
      <c r="AP318" s="21" t="e">
        <f>VLOOKUP(H318,#REF!,7,0)</f>
        <v>#REF!</v>
      </c>
      <c r="AQ318" s="9" t="e">
        <f>VLOOKUP(H318,#REF!,9,0)</f>
        <v>#REF!</v>
      </c>
      <c r="AR318" s="9" t="e">
        <f>VLOOKUP(H318,#REF!,15,0)</f>
        <v>#REF!</v>
      </c>
      <c r="AS318" s="9" t="e">
        <f>VLOOKUP(H318,#REF!,16,0)</f>
        <v>#REF!</v>
      </c>
      <c r="AT318" s="9" t="e">
        <f>VLOOKUP(H318,#REF!,17,0)</f>
        <v>#REF!</v>
      </c>
      <c r="AU318" s="9" t="e">
        <f>VLOOKUP(H318,#REF!,18,0)</f>
        <v>#REF!</v>
      </c>
      <c r="AV318" s="9" t="e">
        <f>VLOOKUP(H318,#REF!,19,0)</f>
        <v>#REF!</v>
      </c>
      <c r="AW318" s="9" t="e">
        <f>VLOOKUP(H318,#REF!,20,0)</f>
        <v>#REF!</v>
      </c>
      <c r="AX318" s="9" t="e">
        <f>VLOOKUP(H318,#REF!,22,0)</f>
        <v>#REF!</v>
      </c>
      <c r="AY318" s="9" t="e">
        <f>VLOOKUP(H318,#REF!,23,0)</f>
        <v>#REF!</v>
      </c>
      <c r="AZ318" s="9" t="e">
        <f>VLOOKUP(H318,#REF!,24,0)</f>
        <v>#REF!</v>
      </c>
      <c r="BA318" s="9" t="e">
        <f>VLOOKUP(H318,#REF!,25,0)</f>
        <v>#REF!</v>
      </c>
      <c r="BB318" s="9" t="e">
        <f>VLOOKUP(H318,#REF!,26,0)</f>
        <v>#REF!</v>
      </c>
      <c r="BC318" s="9" t="e">
        <f>VLOOKUP(H318,#REF!,27,0)</f>
        <v>#REF!</v>
      </c>
      <c r="BD318" s="9" t="e">
        <f>VLOOKUP(H318,#REF!,29,0)</f>
        <v>#REF!</v>
      </c>
      <c r="BE318" s="9" t="e">
        <f>VLOOKUP(H318,#REF!,30,0)</f>
        <v>#REF!</v>
      </c>
      <c r="BF318" s="9" t="e">
        <f>VLOOKUP(H318,#REF!,31,0)</f>
        <v>#REF!</v>
      </c>
      <c r="BG318" s="9" t="e">
        <f>VLOOKUP(H318,#REF!,32,0)</f>
        <v>#REF!</v>
      </c>
      <c r="BH318" s="9" t="e">
        <f>VLOOKUP(H318,#REF!,33,0)</f>
        <v>#REF!</v>
      </c>
      <c r="BI318" s="9" t="e">
        <f>VLOOKUP(H318,#REF!,34,0)</f>
        <v>#REF!</v>
      </c>
      <c r="BJ318" s="9" t="e">
        <f>VLOOKUP(H318,#REF!,36,0)</f>
        <v>#REF!</v>
      </c>
      <c r="BK318" s="9" t="e">
        <f>VLOOKUP(H318,#REF!,37,0)</f>
        <v>#REF!</v>
      </c>
      <c r="BL318" s="22" t="e">
        <f>VLOOKUP(H318,#REF!,44,0)</f>
        <v>#REF!</v>
      </c>
      <c r="BM318" s="22" t="e">
        <f>VLOOKUP(H318,#REF!,45,0)</f>
        <v>#REF!</v>
      </c>
      <c r="BN318" s="22" t="e">
        <f>VLOOKUP(H318,#REF!,46,0)</f>
        <v>#REF!</v>
      </c>
      <c r="BO318" s="22" t="e">
        <f>VLOOKUP(H318,#REF!,47,0)</f>
        <v>#REF!</v>
      </c>
      <c r="BP318" s="22" t="e">
        <f>VLOOKUP(H318,#REF!,48,0)</f>
        <v>#REF!</v>
      </c>
      <c r="BQ318" s="9"/>
      <c r="BR318" s="9"/>
      <c r="BS318" s="9"/>
    </row>
    <row r="319" spans="1:71" ht="14.5" x14ac:dyDescent="0.35">
      <c r="A319" s="16" t="s">
        <v>10556</v>
      </c>
      <c r="B319" s="16" t="s">
        <v>10556</v>
      </c>
      <c r="C319" s="16" t="s">
        <v>10557</v>
      </c>
      <c r="D319" s="7" t="s">
        <v>1921</v>
      </c>
      <c r="E319" s="4" t="s">
        <v>150</v>
      </c>
      <c r="F319" s="4">
        <v>301652</v>
      </c>
      <c r="G319" s="4" t="s">
        <v>7951</v>
      </c>
      <c r="H319" s="53">
        <v>301652</v>
      </c>
      <c r="I319" s="4" t="s">
        <v>7951</v>
      </c>
      <c r="J319" s="7">
        <v>21</v>
      </c>
      <c r="K319" s="4" t="s">
        <v>104</v>
      </c>
      <c r="L319" s="4">
        <v>6</v>
      </c>
      <c r="M319" s="4" t="s">
        <v>2589</v>
      </c>
      <c r="N319" s="4">
        <v>8</v>
      </c>
      <c r="O319" s="4" t="s">
        <v>7952</v>
      </c>
      <c r="P319" s="26" t="s">
        <v>9874</v>
      </c>
      <c r="Q319" s="8" t="s">
        <v>10474</v>
      </c>
      <c r="R319" s="9" t="s">
        <v>10474</v>
      </c>
      <c r="S319" s="17"/>
      <c r="T319" s="17" t="s">
        <v>10474</v>
      </c>
      <c r="U319" s="9"/>
      <c r="V319" s="18" t="s">
        <v>10578</v>
      </c>
      <c r="W319" s="18">
        <f>IFERROR(VLOOKUP(H319,'IT PEI'!$X$2:$X$5647,1,0),"...")</f>
        <v>301652</v>
      </c>
      <c r="X319" s="19" t="str">
        <f>_xlfn.XLOOKUP(H319,'IT PEI'!X$2:X$5647,'IT PEI'!E$2:E$5647,"...",2,-1)</f>
        <v>2026-2030</v>
      </c>
      <c r="Y319" s="19" t="str">
        <f>_xlfn.XLOOKUP(H319,'IT PEI'!X$2:X$5647,'IT PEI'!G$2:G$5647,"...",2,-1)</f>
        <v>FORMULADO</v>
      </c>
      <c r="Z319" s="19" t="str">
        <f>_xlfn.XLOOKUP(H319,'IT PEI'!X$2:X$5647,'IT PEI'!F$2:F$5647,"...",2,-1)</f>
        <v>SI</v>
      </c>
      <c r="AA319" s="19" t="str">
        <f>_xlfn.XLOOKUP(H319,'IT PEI'!X$2:X$5647,'IT PEI'!H$2:H$5647,"...",2,-1)</f>
        <v>EMITIDO</v>
      </c>
      <c r="AB319" s="19" t="str">
        <f>_xlfn.XLOOKUP(H319,'IT PEI'!X$2:X$5647,'IT PEI'!O$2:O$5647,"...",2,-1)</f>
        <v>2025-0005339</v>
      </c>
      <c r="AC319" s="20">
        <f>_xlfn.XLOOKUP(H319,'IT PEI'!X$2:X$5647,'IT PEI'!P$2:P$5647,"...",2,-1)</f>
        <v>46006</v>
      </c>
      <c r="AD319" s="19" t="str">
        <f>_xlfn.XLOOKUP(H319,'IT PEI'!X$2:X$5647,'IT PEI'!Q$2:Q$5647,"...",2,-1)</f>
        <v>000674-2025-CEPLAN-DNCPPEI</v>
      </c>
      <c r="AE319" s="19" t="str">
        <f t="shared" si="26"/>
        <v>SI</v>
      </c>
      <c r="AF319" s="18">
        <f t="shared" si="24"/>
        <v>1</v>
      </c>
      <c r="AG319" s="18">
        <f t="shared" si="27"/>
        <v>0</v>
      </c>
      <c r="AH319" s="18">
        <f t="shared" si="25"/>
        <v>0</v>
      </c>
      <c r="AI319" s="19" t="s">
        <v>10475</v>
      </c>
      <c r="AJ319" s="13" t="s">
        <v>10488</v>
      </c>
      <c r="AK319" s="19" t="s">
        <v>10489</v>
      </c>
      <c r="AL319" s="19" t="str">
        <f>IFERROR(VLOOKUP(tbl_ues[[#This Row],[Id_UE]],'[1]Directorio v.02'!$H$3:$U$3089,11,FALSE),"")</f>
        <v>Nelson Walter Viamonte Calla</v>
      </c>
      <c r="AM319" s="19" t="str">
        <f>IFERROR(VLOOKUP(tbl_ues[[#This Row],[Id_UE]],'[1]Directorio v.02'!$H$3:$U$3089,12,FALSE),"")</f>
        <v xml:space="preserve">Jefe de la Oficina Planeamiento y Presupuesto </v>
      </c>
      <c r="AN319" s="52" t="str">
        <f>IFERROR(VLOOKUP(tbl_ues[[#This Row],[Id_UE]],'[1]Directorio v.02'!$H$3:$U$3089,13,FALSE),"")</f>
        <v>951 488 888</v>
      </c>
      <c r="AO319" s="19" t="str">
        <f>IFERROR(VLOOKUP(tbl_ues[[#This Row],[Id_UE]],'[1]Directorio v.02'!$H$3:$U$3089,14,FALSE),"")</f>
        <v>viamonte2012@hotmail.com</v>
      </c>
      <c r="AP319" s="21" t="e">
        <f>VLOOKUP(H319,#REF!,7,0)</f>
        <v>#REF!</v>
      </c>
      <c r="AQ319" s="9" t="e">
        <f>VLOOKUP(H319,#REF!,9,0)</f>
        <v>#REF!</v>
      </c>
      <c r="AR319" s="9" t="e">
        <f>VLOOKUP(H319,#REF!,15,0)</f>
        <v>#REF!</v>
      </c>
      <c r="AS319" s="9" t="e">
        <f>VLOOKUP(H319,#REF!,16,0)</f>
        <v>#REF!</v>
      </c>
      <c r="AT319" s="9" t="e">
        <f>VLOOKUP(H319,#REF!,17,0)</f>
        <v>#REF!</v>
      </c>
      <c r="AU319" s="9" t="e">
        <f>VLOOKUP(H319,#REF!,18,0)</f>
        <v>#REF!</v>
      </c>
      <c r="AV319" s="9" t="e">
        <f>VLOOKUP(H319,#REF!,19,0)</f>
        <v>#REF!</v>
      </c>
      <c r="AW319" s="9" t="e">
        <f>VLOOKUP(H319,#REF!,20,0)</f>
        <v>#REF!</v>
      </c>
      <c r="AX319" s="9" t="e">
        <f>VLOOKUP(H319,#REF!,22,0)</f>
        <v>#REF!</v>
      </c>
      <c r="AY319" s="9" t="e">
        <f>VLOOKUP(H319,#REF!,23,0)</f>
        <v>#REF!</v>
      </c>
      <c r="AZ319" s="9" t="e">
        <f>VLOOKUP(H319,#REF!,24,0)</f>
        <v>#REF!</v>
      </c>
      <c r="BA319" s="9" t="e">
        <f>VLOOKUP(H319,#REF!,25,0)</f>
        <v>#REF!</v>
      </c>
      <c r="BB319" s="9" t="e">
        <f>VLOOKUP(H319,#REF!,26,0)</f>
        <v>#REF!</v>
      </c>
      <c r="BC319" s="9" t="e">
        <f>VLOOKUP(H319,#REF!,27,0)</f>
        <v>#REF!</v>
      </c>
      <c r="BD319" s="9" t="e">
        <f>VLOOKUP(H319,#REF!,29,0)</f>
        <v>#REF!</v>
      </c>
      <c r="BE319" s="9" t="e">
        <f>VLOOKUP(H319,#REF!,30,0)</f>
        <v>#REF!</v>
      </c>
      <c r="BF319" s="9" t="e">
        <f>VLOOKUP(H319,#REF!,31,0)</f>
        <v>#REF!</v>
      </c>
      <c r="BG319" s="9" t="e">
        <f>VLOOKUP(H319,#REF!,32,0)</f>
        <v>#REF!</v>
      </c>
      <c r="BH319" s="9" t="e">
        <f>VLOOKUP(H319,#REF!,33,0)</f>
        <v>#REF!</v>
      </c>
      <c r="BI319" s="9" t="e">
        <f>VLOOKUP(H319,#REF!,34,0)</f>
        <v>#REF!</v>
      </c>
      <c r="BJ319" s="9" t="e">
        <f>VLOOKUP(H319,#REF!,36,0)</f>
        <v>#REF!</v>
      </c>
      <c r="BK319" s="9" t="e">
        <f>VLOOKUP(H319,#REF!,37,0)</f>
        <v>#REF!</v>
      </c>
      <c r="BL319" s="22" t="e">
        <f>VLOOKUP(H319,#REF!,44,0)</f>
        <v>#REF!</v>
      </c>
      <c r="BM319" s="22" t="e">
        <f>VLOOKUP(H319,#REF!,45,0)</f>
        <v>#REF!</v>
      </c>
      <c r="BN319" s="22" t="e">
        <f>VLOOKUP(H319,#REF!,46,0)</f>
        <v>#REF!</v>
      </c>
      <c r="BO319" s="22" t="e">
        <f>VLOOKUP(H319,#REF!,47,0)</f>
        <v>#REF!</v>
      </c>
      <c r="BP319" s="22" t="e">
        <f>VLOOKUP(H319,#REF!,48,0)</f>
        <v>#REF!</v>
      </c>
      <c r="BQ319" s="9"/>
      <c r="BR319" s="9"/>
      <c r="BS319" s="9"/>
    </row>
    <row r="320" spans="1:71" ht="14.5" x14ac:dyDescent="0.35">
      <c r="A320" s="16" t="s">
        <v>10556</v>
      </c>
      <c r="B320" s="16" t="s">
        <v>10556</v>
      </c>
      <c r="C320" s="16" t="s">
        <v>10557</v>
      </c>
      <c r="D320" s="7" t="s">
        <v>1921</v>
      </c>
      <c r="E320" s="4" t="s">
        <v>150</v>
      </c>
      <c r="F320" s="4">
        <v>301651</v>
      </c>
      <c r="G320" s="4" t="s">
        <v>10271</v>
      </c>
      <c r="H320" s="53">
        <v>301651</v>
      </c>
      <c r="I320" s="4" t="s">
        <v>10271</v>
      </c>
      <c r="J320" s="7">
        <v>21</v>
      </c>
      <c r="K320" s="4" t="s">
        <v>104</v>
      </c>
      <c r="L320" s="4">
        <v>6</v>
      </c>
      <c r="M320" s="4" t="s">
        <v>2589</v>
      </c>
      <c r="N320" s="4">
        <v>7</v>
      </c>
      <c r="O320" s="4" t="s">
        <v>10272</v>
      </c>
      <c r="P320" s="26" t="s">
        <v>9757</v>
      </c>
      <c r="Q320" s="8" t="s">
        <v>10474</v>
      </c>
      <c r="R320" s="9" t="s">
        <v>10474</v>
      </c>
      <c r="S320" s="17"/>
      <c r="T320" s="17" t="s">
        <v>10474</v>
      </c>
      <c r="U320" s="9"/>
      <c r="V320" s="18" t="s">
        <v>10578</v>
      </c>
      <c r="W320" s="18">
        <f>IFERROR(VLOOKUP(H320,'IT PEI'!$X$2:$X$5647,1,0),"...")</f>
        <v>301651</v>
      </c>
      <c r="X320" s="19" t="str">
        <f>_xlfn.XLOOKUP(H320,'IT PEI'!X$2:X$5647,'IT PEI'!E$2:E$5647,"...",2,-1)</f>
        <v>2026-2030</v>
      </c>
      <c r="Y320" s="19" t="str">
        <f>_xlfn.XLOOKUP(H320,'IT PEI'!X$2:X$5647,'IT PEI'!G$2:G$5647,"...",2,-1)</f>
        <v>FORMULADO</v>
      </c>
      <c r="Z320" s="19" t="str">
        <f>_xlfn.XLOOKUP(H320,'IT PEI'!X$2:X$5647,'IT PEI'!F$2:F$5647,"...",2,-1)</f>
        <v>SI</v>
      </c>
      <c r="AA320" s="19" t="str">
        <f>_xlfn.XLOOKUP(H320,'IT PEI'!X$2:X$5647,'IT PEI'!H$2:H$5647,"...",2,-1)</f>
        <v>EMITIDO</v>
      </c>
      <c r="AB320" s="19" t="str">
        <f>_xlfn.XLOOKUP(H320,'IT PEI'!X$2:X$5647,'IT PEI'!O$2:O$5647,"...",2,-1)</f>
        <v>2026-0001976</v>
      </c>
      <c r="AC320" s="20">
        <f>_xlfn.XLOOKUP(H320,'IT PEI'!X$2:X$5647,'IT PEI'!P$2:P$5647,"...",2,-1)</f>
        <v>46150</v>
      </c>
      <c r="AD320" s="19" t="str">
        <f>_xlfn.XLOOKUP(H320,'IT PEI'!X$2:X$5647,'IT PEI'!Q$2:Q$5647,"...",2,-1)</f>
        <v>000325-2026-CEPLAN-DNCPPEI</v>
      </c>
      <c r="AE320" s="19" t="str">
        <f t="shared" si="26"/>
        <v>SI</v>
      </c>
      <c r="AF320" s="18">
        <f t="shared" si="24"/>
        <v>1</v>
      </c>
      <c r="AG320" s="18">
        <f t="shared" si="27"/>
        <v>0</v>
      </c>
      <c r="AH320" s="18">
        <f t="shared" si="25"/>
        <v>0</v>
      </c>
      <c r="AI320" s="19" t="s">
        <v>10475</v>
      </c>
      <c r="AJ320" s="13" t="s">
        <v>10488</v>
      </c>
      <c r="AK320" s="19" t="s">
        <v>10489</v>
      </c>
      <c r="AL320" s="19" t="str">
        <f>IFERROR(VLOOKUP(tbl_ues[[#This Row],[Id_UE]],'[1]Directorio v.02'!$H$3:$U$3089,11,FALSE),"")</f>
        <v>Isaac Suaña Mullisaca</v>
      </c>
      <c r="AM320" s="19">
        <f>IFERROR(VLOOKUP(tbl_ues[[#This Row],[Id_UE]],'[1]Directorio v.02'!$H$3:$U$3089,12,FALSE),"")</f>
        <v>0</v>
      </c>
      <c r="AN320" s="52">
        <f>IFERROR(VLOOKUP(tbl_ues[[#This Row],[Id_UE]],'[1]Directorio v.02'!$H$3:$U$3089,13,FALSE),"")</f>
        <v>917404900</v>
      </c>
      <c r="AO320" s="19" t="str">
        <f>IFERROR(VLOOKUP(tbl_ues[[#This Row],[Id_UE]],'[1]Directorio v.02'!$H$3:$U$3089,14,FALSE),"")</f>
        <v>cpc.isaac@hotmail.com</v>
      </c>
      <c r="AP320" s="21" t="e">
        <f>VLOOKUP(H320,#REF!,7,0)</f>
        <v>#REF!</v>
      </c>
      <c r="AQ320" s="9" t="e">
        <f>VLOOKUP(H320,#REF!,9,0)</f>
        <v>#REF!</v>
      </c>
      <c r="AR320" s="9" t="e">
        <f>VLOOKUP(H320,#REF!,15,0)</f>
        <v>#REF!</v>
      </c>
      <c r="AS320" s="9" t="e">
        <f>VLOOKUP(H320,#REF!,16,0)</f>
        <v>#REF!</v>
      </c>
      <c r="AT320" s="9" t="e">
        <f>VLOOKUP(H320,#REF!,17,0)</f>
        <v>#REF!</v>
      </c>
      <c r="AU320" s="9" t="e">
        <f>VLOOKUP(H320,#REF!,18,0)</f>
        <v>#REF!</v>
      </c>
      <c r="AV320" s="9" t="e">
        <f>VLOOKUP(H320,#REF!,19,0)</f>
        <v>#REF!</v>
      </c>
      <c r="AW320" s="9" t="e">
        <f>VLOOKUP(H320,#REF!,20,0)</f>
        <v>#REF!</v>
      </c>
      <c r="AX320" s="9" t="e">
        <f>VLOOKUP(H320,#REF!,22,0)</f>
        <v>#REF!</v>
      </c>
      <c r="AY320" s="9" t="e">
        <f>VLOOKUP(H320,#REF!,23,0)</f>
        <v>#REF!</v>
      </c>
      <c r="AZ320" s="9" t="e">
        <f>VLOOKUP(H320,#REF!,24,0)</f>
        <v>#REF!</v>
      </c>
      <c r="BA320" s="9" t="e">
        <f>VLOOKUP(H320,#REF!,25,0)</f>
        <v>#REF!</v>
      </c>
      <c r="BB320" s="9" t="e">
        <f>VLOOKUP(H320,#REF!,26,0)</f>
        <v>#REF!</v>
      </c>
      <c r="BC320" s="9" t="e">
        <f>VLOOKUP(H320,#REF!,27,0)</f>
        <v>#REF!</v>
      </c>
      <c r="BD320" s="9" t="e">
        <f>VLOOKUP(H320,#REF!,29,0)</f>
        <v>#REF!</v>
      </c>
      <c r="BE320" s="9" t="e">
        <f>VLOOKUP(H320,#REF!,30,0)</f>
        <v>#REF!</v>
      </c>
      <c r="BF320" s="9" t="e">
        <f>VLOOKUP(H320,#REF!,31,0)</f>
        <v>#REF!</v>
      </c>
      <c r="BG320" s="9" t="e">
        <f>VLOOKUP(H320,#REF!,32,0)</f>
        <v>#REF!</v>
      </c>
      <c r="BH320" s="9" t="e">
        <f>VLOOKUP(H320,#REF!,33,0)</f>
        <v>#REF!</v>
      </c>
      <c r="BI320" s="9" t="e">
        <f>VLOOKUP(H320,#REF!,34,0)</f>
        <v>#REF!</v>
      </c>
      <c r="BJ320" s="9" t="e">
        <f>VLOOKUP(H320,#REF!,36,0)</f>
        <v>#REF!</v>
      </c>
      <c r="BK320" s="9" t="e">
        <f>VLOOKUP(H320,#REF!,37,0)</f>
        <v>#REF!</v>
      </c>
      <c r="BL320" s="22" t="e">
        <f>VLOOKUP(H320,#REF!,44,0)</f>
        <v>#REF!</v>
      </c>
      <c r="BM320" s="22" t="e">
        <f>VLOOKUP(H320,#REF!,45,0)</f>
        <v>#REF!</v>
      </c>
      <c r="BN320" s="22" t="e">
        <f>VLOOKUP(H320,#REF!,46,0)</f>
        <v>#REF!</v>
      </c>
      <c r="BO320" s="22" t="e">
        <f>VLOOKUP(H320,#REF!,47,0)</f>
        <v>#REF!</v>
      </c>
      <c r="BP320" s="22" t="e">
        <f>VLOOKUP(H320,#REF!,48,0)</f>
        <v>#REF!</v>
      </c>
      <c r="BQ320" s="9"/>
      <c r="BR320" s="9"/>
      <c r="BS320" s="9"/>
    </row>
    <row r="321" spans="1:71" ht="14.5" x14ac:dyDescent="0.35">
      <c r="A321" s="16" t="s">
        <v>10556</v>
      </c>
      <c r="B321" s="16" t="s">
        <v>10556</v>
      </c>
      <c r="C321" s="16" t="s">
        <v>10557</v>
      </c>
      <c r="D321" s="7" t="s">
        <v>1921</v>
      </c>
      <c r="E321" s="4" t="s">
        <v>150</v>
      </c>
      <c r="F321" s="4">
        <v>301650</v>
      </c>
      <c r="G321" s="4" t="s">
        <v>8362</v>
      </c>
      <c r="H321" s="53">
        <v>301650</v>
      </c>
      <c r="I321" s="4" t="s">
        <v>8362</v>
      </c>
      <c r="J321" s="7">
        <v>21</v>
      </c>
      <c r="K321" s="4" t="s">
        <v>104</v>
      </c>
      <c r="L321" s="4">
        <v>6</v>
      </c>
      <c r="M321" s="4" t="s">
        <v>2589</v>
      </c>
      <c r="N321" s="4">
        <v>6</v>
      </c>
      <c r="O321" s="4" t="s">
        <v>8363</v>
      </c>
      <c r="P321" s="26" t="s">
        <v>9874</v>
      </c>
      <c r="Q321" s="8" t="s">
        <v>10474</v>
      </c>
      <c r="R321" s="9" t="s">
        <v>10474</v>
      </c>
      <c r="S321" s="17"/>
      <c r="T321" s="17" t="s">
        <v>10474</v>
      </c>
      <c r="U321" s="9"/>
      <c r="V321" s="18"/>
      <c r="W321" s="18">
        <f>IFERROR(VLOOKUP(H321,'IT PEI'!$X$2:$X$5647,1,0),"...")</f>
        <v>301650</v>
      </c>
      <c r="X321" s="19" t="str">
        <f>_xlfn.XLOOKUP(H321,'IT PEI'!X$2:X$5647,'IT PEI'!E$2:E$5647,"...",2,-1)</f>
        <v>2026-2030</v>
      </c>
      <c r="Y321" s="19" t="str">
        <f>_xlfn.XLOOKUP(H321,'IT PEI'!X$2:X$5647,'IT PEI'!G$2:G$5647,"...",2,-1)</f>
        <v>FORMULADO</v>
      </c>
      <c r="Z321" s="19" t="str">
        <f>_xlfn.XLOOKUP(H321,'IT PEI'!X$2:X$5647,'IT PEI'!F$2:F$5647,"...",2,-1)</f>
        <v>SI</v>
      </c>
      <c r="AA321" s="19" t="str">
        <f>_xlfn.XLOOKUP(H321,'IT PEI'!X$2:X$5647,'IT PEI'!H$2:H$5647,"...",2,-1)</f>
        <v>EMITIDO</v>
      </c>
      <c r="AB321" s="19" t="str">
        <f>_xlfn.XLOOKUP(H321,'IT PEI'!X$2:X$5647,'IT PEI'!O$2:O$5647,"...",2,-1)</f>
        <v>2025-0005237</v>
      </c>
      <c r="AC321" s="20">
        <f>_xlfn.XLOOKUP(H321,'IT PEI'!X$2:X$5647,'IT PEI'!P$2:P$5647,"...",2,-1)</f>
        <v>45997</v>
      </c>
      <c r="AD321" s="19" t="str">
        <f>_xlfn.XLOOKUP(H321,'IT PEI'!X$2:X$5647,'IT PEI'!Q$2:Q$5647,"...",2,-1)</f>
        <v>000641-2025-CEPLAN-DNCPPEI</v>
      </c>
      <c r="AE321" s="19" t="str">
        <f t="shared" si="26"/>
        <v>SI</v>
      </c>
      <c r="AF321" s="18">
        <f t="shared" si="24"/>
        <v>1</v>
      </c>
      <c r="AG321" s="18">
        <f t="shared" si="27"/>
        <v>0</v>
      </c>
      <c r="AH321" s="18">
        <f t="shared" si="25"/>
        <v>0</v>
      </c>
      <c r="AI321" s="19" t="s">
        <v>10475</v>
      </c>
      <c r="AJ321" s="13" t="s">
        <v>10488</v>
      </c>
      <c r="AK321" s="19" t="s">
        <v>10489</v>
      </c>
      <c r="AL321" s="19" t="str">
        <f>IFERROR(VLOOKUP(tbl_ues[[#This Row],[Id_UE]],'[1]Directorio v.02'!$H$3:$U$3089,11,FALSE),"")</f>
        <v>France Canaza Tito</v>
      </c>
      <c r="AM321" s="19" t="str">
        <f>IFERROR(VLOOKUP(tbl_ues[[#This Row],[Id_UE]],'[1]Directorio v.02'!$H$3:$U$3089,12,FALSE),"")</f>
        <v>Jefe de la Oficina de Planeamiento y Presupuesto</v>
      </c>
      <c r="AN321" s="52">
        <f>IFERROR(VLOOKUP(tbl_ues[[#This Row],[Id_UE]],'[1]Directorio v.02'!$H$3:$U$3089,13,FALSE),"")</f>
        <v>0</v>
      </c>
      <c r="AO321" s="19" t="str">
        <f>IFERROR(VLOOKUP(tbl_ues[[#This Row],[Id_UE]],'[1]Directorio v.02'!$H$3:$U$3089,14,FALSE),"")</f>
        <v>francecanazatito@gmail.com</v>
      </c>
      <c r="AP321" s="21" t="e">
        <f>VLOOKUP(H321,#REF!,7,0)</f>
        <v>#REF!</v>
      </c>
      <c r="AQ321" s="9" t="e">
        <f>VLOOKUP(H321,#REF!,9,0)</f>
        <v>#REF!</v>
      </c>
      <c r="AR321" s="9" t="e">
        <f>VLOOKUP(H321,#REF!,15,0)</f>
        <v>#REF!</v>
      </c>
      <c r="AS321" s="9" t="e">
        <f>VLOOKUP(H321,#REF!,16,0)</f>
        <v>#REF!</v>
      </c>
      <c r="AT321" s="9" t="e">
        <f>VLOOKUP(H321,#REF!,17,0)</f>
        <v>#REF!</v>
      </c>
      <c r="AU321" s="9" t="e">
        <f>VLOOKUP(H321,#REF!,18,0)</f>
        <v>#REF!</v>
      </c>
      <c r="AV321" s="9" t="e">
        <f>VLOOKUP(H321,#REF!,19,0)</f>
        <v>#REF!</v>
      </c>
      <c r="AW321" s="9" t="e">
        <f>VLOOKUP(H321,#REF!,20,0)</f>
        <v>#REF!</v>
      </c>
      <c r="AX321" s="9" t="e">
        <f>VLOOKUP(H321,#REF!,22,0)</f>
        <v>#REF!</v>
      </c>
      <c r="AY321" s="9" t="e">
        <f>VLOOKUP(H321,#REF!,23,0)</f>
        <v>#REF!</v>
      </c>
      <c r="AZ321" s="9" t="e">
        <f>VLOOKUP(H321,#REF!,24,0)</f>
        <v>#REF!</v>
      </c>
      <c r="BA321" s="9" t="e">
        <f>VLOOKUP(H321,#REF!,25,0)</f>
        <v>#REF!</v>
      </c>
      <c r="BB321" s="9" t="e">
        <f>VLOOKUP(H321,#REF!,26,0)</f>
        <v>#REF!</v>
      </c>
      <c r="BC321" s="9" t="e">
        <f>VLOOKUP(H321,#REF!,27,0)</f>
        <v>#REF!</v>
      </c>
      <c r="BD321" s="9" t="e">
        <f>VLOOKUP(H321,#REF!,29,0)</f>
        <v>#REF!</v>
      </c>
      <c r="BE321" s="9" t="e">
        <f>VLOOKUP(H321,#REF!,30,0)</f>
        <v>#REF!</v>
      </c>
      <c r="BF321" s="9" t="e">
        <f>VLOOKUP(H321,#REF!,31,0)</f>
        <v>#REF!</v>
      </c>
      <c r="BG321" s="9" t="e">
        <f>VLOOKUP(H321,#REF!,32,0)</f>
        <v>#REF!</v>
      </c>
      <c r="BH321" s="9" t="e">
        <f>VLOOKUP(H321,#REF!,33,0)</f>
        <v>#REF!</v>
      </c>
      <c r="BI321" s="9" t="e">
        <f>VLOOKUP(H321,#REF!,34,0)</f>
        <v>#REF!</v>
      </c>
      <c r="BJ321" s="9" t="e">
        <f>VLOOKUP(H321,#REF!,36,0)</f>
        <v>#REF!</v>
      </c>
      <c r="BK321" s="9" t="e">
        <f>VLOOKUP(H321,#REF!,37,0)</f>
        <v>#REF!</v>
      </c>
      <c r="BL321" s="22" t="e">
        <f>VLOOKUP(H321,#REF!,44,0)</f>
        <v>#REF!</v>
      </c>
      <c r="BM321" s="22" t="e">
        <f>VLOOKUP(H321,#REF!,45,0)</f>
        <v>#REF!</v>
      </c>
      <c r="BN321" s="22" t="e">
        <f>VLOOKUP(H321,#REF!,46,0)</f>
        <v>#REF!</v>
      </c>
      <c r="BO321" s="22" t="e">
        <f>VLOOKUP(H321,#REF!,47,0)</f>
        <v>#REF!</v>
      </c>
      <c r="BP321" s="22" t="e">
        <f>VLOOKUP(H321,#REF!,48,0)</f>
        <v>#REF!</v>
      </c>
      <c r="BQ321" s="9"/>
      <c r="BR321" s="9"/>
      <c r="BS321" s="9"/>
    </row>
    <row r="322" spans="1:71" ht="14.5" x14ac:dyDescent="0.35">
      <c r="A322" s="16" t="s">
        <v>10556</v>
      </c>
      <c r="B322" s="16" t="s">
        <v>10556</v>
      </c>
      <c r="C322" s="16" t="s">
        <v>10557</v>
      </c>
      <c r="D322" s="7" t="s">
        <v>1921</v>
      </c>
      <c r="E322" s="4" t="s">
        <v>150</v>
      </c>
      <c r="F322" s="4">
        <v>301649</v>
      </c>
      <c r="G322" s="4" t="s">
        <v>8091</v>
      </c>
      <c r="H322" s="53">
        <v>301649</v>
      </c>
      <c r="I322" s="4" t="s">
        <v>8091</v>
      </c>
      <c r="J322" s="7">
        <v>21</v>
      </c>
      <c r="K322" s="4" t="s">
        <v>104</v>
      </c>
      <c r="L322" s="4">
        <v>6</v>
      </c>
      <c r="M322" s="4" t="s">
        <v>2589</v>
      </c>
      <c r="N322" s="4">
        <v>5</v>
      </c>
      <c r="O322" s="4" t="s">
        <v>8092</v>
      </c>
      <c r="P322" s="26" t="s">
        <v>9757</v>
      </c>
      <c r="Q322" s="8" t="s">
        <v>10474</v>
      </c>
      <c r="R322" s="9" t="s">
        <v>10474</v>
      </c>
      <c r="S322" s="17"/>
      <c r="T322" s="17" t="s">
        <v>10474</v>
      </c>
      <c r="U322" s="9"/>
      <c r="V322" s="18" t="s">
        <v>10578</v>
      </c>
      <c r="W322" s="18">
        <f>IFERROR(VLOOKUP(H322,'IT PEI'!$X$2:$X$5647,1,0),"...")</f>
        <v>301649</v>
      </c>
      <c r="X322" s="19" t="str">
        <f>_xlfn.XLOOKUP(H322,'IT PEI'!X$2:X$5647,'IT PEI'!E$2:E$5647,"...",2,-1)</f>
        <v>2026-2030</v>
      </c>
      <c r="Y322" s="19" t="str">
        <f>_xlfn.XLOOKUP(H322,'IT PEI'!X$2:X$5647,'IT PEI'!G$2:G$5647,"...",2,-1)</f>
        <v>FORMULADO</v>
      </c>
      <c r="Z322" s="19" t="str">
        <f>_xlfn.XLOOKUP(H322,'IT PEI'!X$2:X$5647,'IT PEI'!F$2:F$5647,"...",2,-1)</f>
        <v>SI</v>
      </c>
      <c r="AA322" s="19" t="str">
        <f>_xlfn.XLOOKUP(H322,'IT PEI'!X$2:X$5647,'IT PEI'!H$2:H$5647,"...",2,-1)</f>
        <v>EMITIDO</v>
      </c>
      <c r="AB322" s="19" t="str">
        <f>_xlfn.XLOOKUP(H322,'IT PEI'!X$2:X$5647,'IT PEI'!O$2:O$5647,"...",2,-1)</f>
        <v>2025-0005612</v>
      </c>
      <c r="AC322" s="20">
        <f>_xlfn.XLOOKUP(H322,'IT PEI'!X$2:X$5647,'IT PEI'!P$2:P$5647,"...",2,-1)</f>
        <v>46015</v>
      </c>
      <c r="AD322" s="19" t="str">
        <f>_xlfn.XLOOKUP(H322,'IT PEI'!X$2:X$5647,'IT PEI'!Q$2:Q$5647,"...",2,-1)</f>
        <v>000762-2025-DNCPPEI</v>
      </c>
      <c r="AE322" s="19" t="str">
        <f t="shared" si="26"/>
        <v>SI</v>
      </c>
      <c r="AF322" s="18">
        <f t="shared" ref="AF322:AF350" si="28">IF(COUNTIF(X322, "*" &amp; "2030"  &amp;  "*")&gt;0, 1, 0 )</f>
        <v>1</v>
      </c>
      <c r="AG322" s="18">
        <f t="shared" si="27"/>
        <v>0</v>
      </c>
      <c r="AH322" s="18">
        <f t="shared" si="25"/>
        <v>0</v>
      </c>
      <c r="AI322" s="19" t="s">
        <v>10475</v>
      </c>
      <c r="AJ322" s="13" t="s">
        <v>10488</v>
      </c>
      <c r="AK322" s="19" t="s">
        <v>10489</v>
      </c>
      <c r="AL322" s="19" t="str">
        <f>IFERROR(VLOOKUP(tbl_ues[[#This Row],[Id_UE]],'[1]Directorio v.02'!$H$3:$U$3089,11,FALSE),"")</f>
        <v>MIGUEL ZAPANA CANAZA</v>
      </c>
      <c r="AM322" s="19" t="str">
        <f>IFERROR(VLOOKUP(tbl_ues[[#This Row],[Id_UE]],'[1]Directorio v.02'!$H$3:$U$3089,12,FALSE),"")</f>
        <v>RESPONSABLE DE PLANEAMIENTO Y PRESUPUESTO</v>
      </c>
      <c r="AN322" s="52">
        <f>IFERROR(VLOOKUP(tbl_ues[[#This Row],[Id_UE]],'[1]Directorio v.02'!$H$3:$U$3089,13,FALSE),"")</f>
        <v>937373771</v>
      </c>
      <c r="AO322" s="19" t="str">
        <f>IFERROR(VLOOKUP(tbl_ues[[#This Row],[Id_UE]],'[1]Directorio v.02'!$H$3:$U$3089,14,FALSE),"")</f>
        <v>miguelzac29@gmail.com</v>
      </c>
      <c r="AP322" s="21" t="e">
        <f>VLOOKUP(H322,#REF!,7,0)</f>
        <v>#REF!</v>
      </c>
      <c r="AQ322" s="9" t="e">
        <f>VLOOKUP(H322,#REF!,9,0)</f>
        <v>#REF!</v>
      </c>
      <c r="AR322" s="9" t="e">
        <f>VLOOKUP(H322,#REF!,15,0)</f>
        <v>#REF!</v>
      </c>
      <c r="AS322" s="9" t="e">
        <f>VLOOKUP(H322,#REF!,16,0)</f>
        <v>#REF!</v>
      </c>
      <c r="AT322" s="9" t="e">
        <f>VLOOKUP(H322,#REF!,17,0)</f>
        <v>#REF!</v>
      </c>
      <c r="AU322" s="9" t="e">
        <f>VLOOKUP(H322,#REF!,18,0)</f>
        <v>#REF!</v>
      </c>
      <c r="AV322" s="9" t="e">
        <f>VLOOKUP(H322,#REF!,19,0)</f>
        <v>#REF!</v>
      </c>
      <c r="AW322" s="9" t="e">
        <f>VLOOKUP(H322,#REF!,20,0)</f>
        <v>#REF!</v>
      </c>
      <c r="AX322" s="9" t="e">
        <f>VLOOKUP(H322,#REF!,22,0)</f>
        <v>#REF!</v>
      </c>
      <c r="AY322" s="9" t="e">
        <f>VLOOKUP(H322,#REF!,23,0)</f>
        <v>#REF!</v>
      </c>
      <c r="AZ322" s="9" t="e">
        <f>VLOOKUP(H322,#REF!,24,0)</f>
        <v>#REF!</v>
      </c>
      <c r="BA322" s="9" t="e">
        <f>VLOOKUP(H322,#REF!,25,0)</f>
        <v>#REF!</v>
      </c>
      <c r="BB322" s="9" t="e">
        <f>VLOOKUP(H322,#REF!,26,0)</f>
        <v>#REF!</v>
      </c>
      <c r="BC322" s="9" t="e">
        <f>VLOOKUP(H322,#REF!,27,0)</f>
        <v>#REF!</v>
      </c>
      <c r="BD322" s="9" t="e">
        <f>VLOOKUP(H322,#REF!,29,0)</f>
        <v>#REF!</v>
      </c>
      <c r="BE322" s="9" t="e">
        <f>VLOOKUP(H322,#REF!,30,0)</f>
        <v>#REF!</v>
      </c>
      <c r="BF322" s="9" t="e">
        <f>VLOOKUP(H322,#REF!,31,0)</f>
        <v>#REF!</v>
      </c>
      <c r="BG322" s="9" t="e">
        <f>VLOOKUP(H322,#REF!,32,0)</f>
        <v>#REF!</v>
      </c>
      <c r="BH322" s="9" t="e">
        <f>VLOOKUP(H322,#REF!,33,0)</f>
        <v>#REF!</v>
      </c>
      <c r="BI322" s="9" t="e">
        <f>VLOOKUP(H322,#REF!,34,0)</f>
        <v>#REF!</v>
      </c>
      <c r="BJ322" s="9" t="e">
        <f>VLOOKUP(H322,#REF!,36,0)</f>
        <v>#REF!</v>
      </c>
      <c r="BK322" s="9" t="e">
        <f>VLOOKUP(H322,#REF!,37,0)</f>
        <v>#REF!</v>
      </c>
      <c r="BL322" s="22" t="e">
        <f>VLOOKUP(H322,#REF!,44,0)</f>
        <v>#REF!</v>
      </c>
      <c r="BM322" s="22" t="e">
        <f>VLOOKUP(H322,#REF!,45,0)</f>
        <v>#REF!</v>
      </c>
      <c r="BN322" s="22" t="e">
        <f>VLOOKUP(H322,#REF!,46,0)</f>
        <v>#REF!</v>
      </c>
      <c r="BO322" s="22" t="e">
        <f>VLOOKUP(H322,#REF!,47,0)</f>
        <v>#REF!</v>
      </c>
      <c r="BP322" s="22" t="e">
        <f>VLOOKUP(H322,#REF!,48,0)</f>
        <v>#REF!</v>
      </c>
      <c r="BQ322" s="9"/>
      <c r="BR322" s="9"/>
      <c r="BS322" s="9"/>
    </row>
    <row r="323" spans="1:71" ht="14.5" x14ac:dyDescent="0.35">
      <c r="A323" s="16" t="s">
        <v>10556</v>
      </c>
      <c r="B323" s="16" t="s">
        <v>10556</v>
      </c>
      <c r="C323" s="16" t="s">
        <v>10557</v>
      </c>
      <c r="D323" s="7" t="s">
        <v>1921</v>
      </c>
      <c r="E323" s="4" t="s">
        <v>150</v>
      </c>
      <c r="F323" s="4">
        <v>301648</v>
      </c>
      <c r="G323" s="4" t="s">
        <v>8993</v>
      </c>
      <c r="H323" s="53">
        <v>301648</v>
      </c>
      <c r="I323" s="4" t="s">
        <v>8993</v>
      </c>
      <c r="J323" s="7">
        <v>21</v>
      </c>
      <c r="K323" s="4" t="s">
        <v>104</v>
      </c>
      <c r="L323" s="4">
        <v>6</v>
      </c>
      <c r="M323" s="4" t="s">
        <v>2589</v>
      </c>
      <c r="N323" s="4">
        <v>4</v>
      </c>
      <c r="O323" s="4" t="s">
        <v>8994</v>
      </c>
      <c r="P323" s="26" t="s">
        <v>9874</v>
      </c>
      <c r="Q323" s="8" t="s">
        <v>10474</v>
      </c>
      <c r="R323" s="9" t="s">
        <v>10474</v>
      </c>
      <c r="S323" s="17"/>
      <c r="T323" s="17" t="s">
        <v>10474</v>
      </c>
      <c r="U323" s="9"/>
      <c r="V323" s="18"/>
      <c r="W323" s="18">
        <f>IFERROR(VLOOKUP(H323,'IT PEI'!$X$2:$X$5647,1,0),"...")</f>
        <v>301648</v>
      </c>
      <c r="X323" s="19" t="str">
        <f>_xlfn.XLOOKUP(H323,'IT PEI'!X$2:X$5647,'IT PEI'!E$2:E$5647,"...",2,-1)</f>
        <v>2026-2030</v>
      </c>
      <c r="Y323" s="19" t="str">
        <f>_xlfn.XLOOKUP(H323,'IT PEI'!X$2:X$5647,'IT PEI'!G$2:G$5647,"...",2,-1)</f>
        <v>FORMULADO</v>
      </c>
      <c r="Z323" s="19" t="str">
        <f>_xlfn.XLOOKUP(H323,'IT PEI'!X$2:X$5647,'IT PEI'!F$2:F$5647,"...",2,-1)</f>
        <v>SI</v>
      </c>
      <c r="AA323" s="19" t="str">
        <f>_xlfn.XLOOKUP(H323,'IT PEI'!X$2:X$5647,'IT PEI'!H$2:H$5647,"...",2,-1)</f>
        <v>EMITIDO</v>
      </c>
      <c r="AB323" s="19" t="str">
        <f>_xlfn.XLOOKUP(H323,'IT PEI'!X$2:X$5647,'IT PEI'!O$2:O$5647,"...",2,-1)</f>
        <v>2025-0005765</v>
      </c>
      <c r="AC323" s="20">
        <f>_xlfn.XLOOKUP(H323,'IT PEI'!X$2:X$5647,'IT PEI'!P$2:P$5647,"...",2,-1)</f>
        <v>46021</v>
      </c>
      <c r="AD323" s="19" t="str">
        <f>_xlfn.XLOOKUP(H323,'IT PEI'!X$2:X$5647,'IT PEI'!Q$2:Q$5647,"...",2,-1)</f>
        <v>000800-2025-CEPLAN-DNCPPEI</v>
      </c>
      <c r="AE323" s="19" t="str">
        <f t="shared" si="26"/>
        <v>SI</v>
      </c>
      <c r="AF323" s="18">
        <f t="shared" si="28"/>
        <v>1</v>
      </c>
      <c r="AG323" s="18">
        <f t="shared" si="27"/>
        <v>0</v>
      </c>
      <c r="AH323" s="18">
        <f t="shared" ref="AH323:AH350" si="29">IF(AND(AA323="En Proceso",AE323="Si"),1,0)</f>
        <v>0</v>
      </c>
      <c r="AI323" s="19" t="s">
        <v>10475</v>
      </c>
      <c r="AJ323" s="13" t="s">
        <v>10488</v>
      </c>
      <c r="AK323" s="19" t="s">
        <v>10489</v>
      </c>
      <c r="AL323" s="19" t="str">
        <f>IFERROR(VLOOKUP(tbl_ues[[#This Row],[Id_UE]],'[1]Directorio v.02'!$H$3:$U$3089,11,FALSE),"")</f>
        <v>Vicente Astete Gordillo</v>
      </c>
      <c r="AM323" s="19">
        <f>IFERROR(VLOOKUP(tbl_ues[[#This Row],[Id_UE]],'[1]Directorio v.02'!$H$3:$U$3089,12,FALSE),"")</f>
        <v>0</v>
      </c>
      <c r="AN323" s="52">
        <f>IFERROR(VLOOKUP(tbl_ues[[#This Row],[Id_UE]],'[1]Directorio v.02'!$H$3:$U$3089,13,FALSE),"")</f>
        <v>930522358</v>
      </c>
      <c r="AO323" s="19" t="str">
        <f>IFERROR(VLOOKUP(tbl_ues[[#This Row],[Id_UE]],'[1]Directorio v.02'!$H$3:$U$3089,14,FALSE),"")</f>
        <v>chenter23@hotmail.com</v>
      </c>
      <c r="AP323" s="21" t="e">
        <f>VLOOKUP(H323,#REF!,7,0)</f>
        <v>#REF!</v>
      </c>
      <c r="AQ323" s="9" t="e">
        <f>VLOOKUP(H323,#REF!,9,0)</f>
        <v>#REF!</v>
      </c>
      <c r="AR323" s="9" t="e">
        <f>VLOOKUP(H323,#REF!,15,0)</f>
        <v>#REF!</v>
      </c>
      <c r="AS323" s="9" t="e">
        <f>VLOOKUP(H323,#REF!,16,0)</f>
        <v>#REF!</v>
      </c>
      <c r="AT323" s="9" t="e">
        <f>VLOOKUP(H323,#REF!,17,0)</f>
        <v>#REF!</v>
      </c>
      <c r="AU323" s="9" t="e">
        <f>VLOOKUP(H323,#REF!,18,0)</f>
        <v>#REF!</v>
      </c>
      <c r="AV323" s="9" t="e">
        <f>VLOOKUP(H323,#REF!,19,0)</f>
        <v>#REF!</v>
      </c>
      <c r="AW323" s="9" t="e">
        <f>VLOOKUP(H323,#REF!,20,0)</f>
        <v>#REF!</v>
      </c>
      <c r="AX323" s="9" t="e">
        <f>VLOOKUP(H323,#REF!,22,0)</f>
        <v>#REF!</v>
      </c>
      <c r="AY323" s="9" t="e">
        <f>VLOOKUP(H323,#REF!,23,0)</f>
        <v>#REF!</v>
      </c>
      <c r="AZ323" s="9" t="e">
        <f>VLOOKUP(H323,#REF!,24,0)</f>
        <v>#REF!</v>
      </c>
      <c r="BA323" s="9" t="e">
        <f>VLOOKUP(H323,#REF!,25,0)</f>
        <v>#REF!</v>
      </c>
      <c r="BB323" s="9" t="e">
        <f>VLOOKUP(H323,#REF!,26,0)</f>
        <v>#REF!</v>
      </c>
      <c r="BC323" s="9" t="e">
        <f>VLOOKUP(H323,#REF!,27,0)</f>
        <v>#REF!</v>
      </c>
      <c r="BD323" s="9" t="e">
        <f>VLOOKUP(H323,#REF!,29,0)</f>
        <v>#REF!</v>
      </c>
      <c r="BE323" s="9" t="e">
        <f>VLOOKUP(H323,#REF!,30,0)</f>
        <v>#REF!</v>
      </c>
      <c r="BF323" s="9" t="e">
        <f>VLOOKUP(H323,#REF!,31,0)</f>
        <v>#REF!</v>
      </c>
      <c r="BG323" s="9" t="e">
        <f>VLOOKUP(H323,#REF!,32,0)</f>
        <v>#REF!</v>
      </c>
      <c r="BH323" s="9" t="e">
        <f>VLOOKUP(H323,#REF!,33,0)</f>
        <v>#REF!</v>
      </c>
      <c r="BI323" s="9" t="e">
        <f>VLOOKUP(H323,#REF!,34,0)</f>
        <v>#REF!</v>
      </c>
      <c r="BJ323" s="9" t="e">
        <f>VLOOKUP(H323,#REF!,36,0)</f>
        <v>#REF!</v>
      </c>
      <c r="BK323" s="9" t="e">
        <f>VLOOKUP(H323,#REF!,37,0)</f>
        <v>#REF!</v>
      </c>
      <c r="BL323" s="22" t="e">
        <f>VLOOKUP(H323,#REF!,44,0)</f>
        <v>#REF!</v>
      </c>
      <c r="BM323" s="22" t="e">
        <f>VLOOKUP(H323,#REF!,45,0)</f>
        <v>#REF!</v>
      </c>
      <c r="BN323" s="22" t="e">
        <f>VLOOKUP(H323,#REF!,46,0)</f>
        <v>#REF!</v>
      </c>
      <c r="BO323" s="22" t="e">
        <f>VLOOKUP(H323,#REF!,47,0)</f>
        <v>#REF!</v>
      </c>
      <c r="BP323" s="22" t="e">
        <f>VLOOKUP(H323,#REF!,48,0)</f>
        <v>#REF!</v>
      </c>
      <c r="BQ323" s="9"/>
      <c r="BR323" s="9"/>
      <c r="BS323" s="9"/>
    </row>
    <row r="324" spans="1:71" ht="14.5" x14ac:dyDescent="0.35">
      <c r="A324" s="16" t="s">
        <v>10556</v>
      </c>
      <c r="B324" s="16" t="s">
        <v>10556</v>
      </c>
      <c r="C324" s="16" t="s">
        <v>10557</v>
      </c>
      <c r="D324" s="7" t="s">
        <v>1921</v>
      </c>
      <c r="E324" s="4" t="s">
        <v>150</v>
      </c>
      <c r="F324" s="4">
        <v>301647</v>
      </c>
      <c r="G324" s="4" t="s">
        <v>9038</v>
      </c>
      <c r="H324" s="53">
        <v>301647</v>
      </c>
      <c r="I324" s="4" t="s">
        <v>9038</v>
      </c>
      <c r="J324" s="7">
        <v>21</v>
      </c>
      <c r="K324" s="4" t="s">
        <v>104</v>
      </c>
      <c r="L324" s="4">
        <v>6</v>
      </c>
      <c r="M324" s="4" t="s">
        <v>2589</v>
      </c>
      <c r="N324" s="4">
        <v>3</v>
      </c>
      <c r="O324" s="4" t="s">
        <v>9039</v>
      </c>
      <c r="P324" s="26" t="s">
        <v>9757</v>
      </c>
      <c r="Q324" s="8" t="s">
        <v>10474</v>
      </c>
      <c r="R324" s="9" t="s">
        <v>10474</v>
      </c>
      <c r="S324" s="17"/>
      <c r="T324" s="17" t="s">
        <v>10474</v>
      </c>
      <c r="U324" s="9"/>
      <c r="V324" s="18"/>
      <c r="W324" s="18">
        <f>IFERROR(VLOOKUP(H324,'IT PEI'!$X$2:$X$5647,1,0),"...")</f>
        <v>301647</v>
      </c>
      <c r="X324" s="19" t="str">
        <f>_xlfn.XLOOKUP(H324,'IT PEI'!X$2:X$5647,'IT PEI'!E$2:E$5647,"...",2,-1)</f>
        <v>2026-2030</v>
      </c>
      <c r="Y324" s="19" t="str">
        <f>_xlfn.XLOOKUP(H324,'IT PEI'!X$2:X$5647,'IT PEI'!G$2:G$5647,"...",2,-1)</f>
        <v>FORMULADO</v>
      </c>
      <c r="Z324" s="19" t="str">
        <f>_xlfn.XLOOKUP(H324,'IT PEI'!X$2:X$5647,'IT PEI'!F$2:F$5647,"...",2,-1)</f>
        <v>SI</v>
      </c>
      <c r="AA324" s="19" t="str">
        <f>_xlfn.XLOOKUP(H324,'IT PEI'!X$2:X$5647,'IT PEI'!H$2:H$5647,"...",2,-1)</f>
        <v>EMITIDO</v>
      </c>
      <c r="AB324" s="19" t="str">
        <f>_xlfn.XLOOKUP(H324,'IT PEI'!X$2:X$5647,'IT PEI'!O$2:O$5647,"...",2,-1)</f>
        <v>2026-0000475</v>
      </c>
      <c r="AC324" s="20">
        <f>_xlfn.XLOOKUP(H324,'IT PEI'!X$2:X$5647,'IT PEI'!P$2:P$5647,"...",2,-1)</f>
        <v>46050</v>
      </c>
      <c r="AD324" s="19" t="str">
        <f>_xlfn.XLOOKUP(H324,'IT PEI'!X$2:X$5647,'IT PEI'!Q$2:Q$5647,"...",2,-1)</f>
        <v>000051-2026-CEPLAN-DNCPPEI</v>
      </c>
      <c r="AE324" s="19" t="str">
        <f t="shared" si="26"/>
        <v>SI</v>
      </c>
      <c r="AF324" s="18">
        <f t="shared" si="28"/>
        <v>1</v>
      </c>
      <c r="AG324" s="18">
        <f t="shared" si="27"/>
        <v>0</v>
      </c>
      <c r="AH324" s="18">
        <f t="shared" si="29"/>
        <v>0</v>
      </c>
      <c r="AI324" s="19" t="s">
        <v>10475</v>
      </c>
      <c r="AJ324" s="13" t="s">
        <v>10488</v>
      </c>
      <c r="AK324" s="19" t="s">
        <v>10489</v>
      </c>
      <c r="AL324" s="19" t="str">
        <f>IFERROR(VLOOKUP(tbl_ues[[#This Row],[Id_UE]],'[1]Directorio v.02'!$H$3:$U$3089,11,FALSE),"")</f>
        <v>Eloy Hallasi Hallasi</v>
      </c>
      <c r="AM324" s="19">
        <f>IFERROR(VLOOKUP(tbl_ues[[#This Row],[Id_UE]],'[1]Directorio v.02'!$H$3:$U$3089,12,FALSE),"")</f>
        <v>0</v>
      </c>
      <c r="AN324" s="52">
        <f>IFERROR(VLOOKUP(tbl_ues[[#This Row],[Id_UE]],'[1]Directorio v.02'!$H$3:$U$3089,13,FALSE),"")</f>
        <v>929361733</v>
      </c>
      <c r="AO324" s="19" t="str">
        <f>IFERROR(VLOOKUP(tbl_ues[[#This Row],[Id_UE]],'[1]Directorio v.02'!$H$3:$U$3089,14,FALSE),"")</f>
        <v>hallasihallasi@gmail.com</v>
      </c>
      <c r="AP324" s="21" t="e">
        <f>VLOOKUP(H324,#REF!,7,0)</f>
        <v>#REF!</v>
      </c>
      <c r="AQ324" s="9" t="e">
        <f>VLOOKUP(H324,#REF!,9,0)</f>
        <v>#REF!</v>
      </c>
      <c r="AR324" s="9" t="e">
        <f>VLOOKUP(H324,#REF!,15,0)</f>
        <v>#REF!</v>
      </c>
      <c r="AS324" s="9" t="e">
        <f>VLOOKUP(H324,#REF!,16,0)</f>
        <v>#REF!</v>
      </c>
      <c r="AT324" s="9" t="e">
        <f>VLOOKUP(H324,#REF!,17,0)</f>
        <v>#REF!</v>
      </c>
      <c r="AU324" s="9" t="e">
        <f>VLOOKUP(H324,#REF!,18,0)</f>
        <v>#REF!</v>
      </c>
      <c r="AV324" s="9" t="e">
        <f>VLOOKUP(H324,#REF!,19,0)</f>
        <v>#REF!</v>
      </c>
      <c r="AW324" s="9" t="e">
        <f>VLOOKUP(H324,#REF!,20,0)</f>
        <v>#REF!</v>
      </c>
      <c r="AX324" s="9" t="e">
        <f>VLOOKUP(H324,#REF!,22,0)</f>
        <v>#REF!</v>
      </c>
      <c r="AY324" s="9" t="e">
        <f>VLOOKUP(H324,#REF!,23,0)</f>
        <v>#REF!</v>
      </c>
      <c r="AZ324" s="9" t="e">
        <f>VLOOKUP(H324,#REF!,24,0)</f>
        <v>#REF!</v>
      </c>
      <c r="BA324" s="9" t="e">
        <f>VLOOKUP(H324,#REF!,25,0)</f>
        <v>#REF!</v>
      </c>
      <c r="BB324" s="9" t="e">
        <f>VLOOKUP(H324,#REF!,26,0)</f>
        <v>#REF!</v>
      </c>
      <c r="BC324" s="9" t="e">
        <f>VLOOKUP(H324,#REF!,27,0)</f>
        <v>#REF!</v>
      </c>
      <c r="BD324" s="9" t="e">
        <f>VLOOKUP(H324,#REF!,29,0)</f>
        <v>#REF!</v>
      </c>
      <c r="BE324" s="9" t="e">
        <f>VLOOKUP(H324,#REF!,30,0)</f>
        <v>#REF!</v>
      </c>
      <c r="BF324" s="9" t="e">
        <f>VLOOKUP(H324,#REF!,31,0)</f>
        <v>#REF!</v>
      </c>
      <c r="BG324" s="9" t="e">
        <f>VLOOKUP(H324,#REF!,32,0)</f>
        <v>#REF!</v>
      </c>
      <c r="BH324" s="9" t="e">
        <f>VLOOKUP(H324,#REF!,33,0)</f>
        <v>#REF!</v>
      </c>
      <c r="BI324" s="9" t="e">
        <f>VLOOKUP(H324,#REF!,34,0)</f>
        <v>#REF!</v>
      </c>
      <c r="BJ324" s="9" t="e">
        <f>VLOOKUP(H324,#REF!,36,0)</f>
        <v>#REF!</v>
      </c>
      <c r="BK324" s="9" t="e">
        <f>VLOOKUP(H324,#REF!,37,0)</f>
        <v>#REF!</v>
      </c>
      <c r="BL324" s="22" t="e">
        <f>VLOOKUP(H324,#REF!,44,0)</f>
        <v>#REF!</v>
      </c>
      <c r="BM324" s="22" t="e">
        <f>VLOOKUP(H324,#REF!,45,0)</f>
        <v>#REF!</v>
      </c>
      <c r="BN324" s="22" t="e">
        <f>VLOOKUP(H324,#REF!,46,0)</f>
        <v>#REF!</v>
      </c>
      <c r="BO324" s="22" t="e">
        <f>VLOOKUP(H324,#REF!,47,0)</f>
        <v>#REF!</v>
      </c>
      <c r="BP324" s="22" t="e">
        <f>VLOOKUP(H324,#REF!,48,0)</f>
        <v>#REF!</v>
      </c>
      <c r="BQ324" s="9"/>
      <c r="BR324" s="9"/>
      <c r="BS324" s="9"/>
    </row>
    <row r="325" spans="1:71" ht="14.5" x14ac:dyDescent="0.35">
      <c r="A325" s="16" t="s">
        <v>10556</v>
      </c>
      <c r="B325" s="16" t="s">
        <v>10556</v>
      </c>
      <c r="C325" s="16" t="s">
        <v>10557</v>
      </c>
      <c r="D325" s="7" t="s">
        <v>1921</v>
      </c>
      <c r="E325" s="4" t="s">
        <v>150</v>
      </c>
      <c r="F325" s="4">
        <v>301646</v>
      </c>
      <c r="G325" s="4" t="s">
        <v>9222</v>
      </c>
      <c r="H325" s="53">
        <v>301646</v>
      </c>
      <c r="I325" s="4" t="s">
        <v>9222</v>
      </c>
      <c r="J325" s="7">
        <v>21</v>
      </c>
      <c r="K325" s="4" t="s">
        <v>104</v>
      </c>
      <c r="L325" s="4">
        <v>6</v>
      </c>
      <c r="M325" s="4" t="s">
        <v>2589</v>
      </c>
      <c r="N325" s="4">
        <v>2</v>
      </c>
      <c r="O325" s="4" t="s">
        <v>9223</v>
      </c>
      <c r="P325" s="26" t="s">
        <v>9757</v>
      </c>
      <c r="Q325" s="8" t="s">
        <v>10474</v>
      </c>
      <c r="R325" s="9" t="s">
        <v>10474</v>
      </c>
      <c r="S325" s="17"/>
      <c r="T325" s="17" t="s">
        <v>10474</v>
      </c>
      <c r="U325" s="9"/>
      <c r="V325" s="18" t="s">
        <v>10578</v>
      </c>
      <c r="W325" s="18">
        <f>IFERROR(VLOOKUP(H325,'IT PEI'!$X$2:$X$5647,1,0),"...")</f>
        <v>301646</v>
      </c>
      <c r="X325" s="19" t="str">
        <f>_xlfn.XLOOKUP(H325,'IT PEI'!X$2:X$5647,'IT PEI'!E$2:E$5647,"...",2,-1)</f>
        <v>2026-2030</v>
      </c>
      <c r="Y325" s="19" t="str">
        <f>_xlfn.XLOOKUP(H325,'IT PEI'!X$2:X$5647,'IT PEI'!G$2:G$5647,"...",2,-1)</f>
        <v>FORMULADO</v>
      </c>
      <c r="Z325" s="19" t="str">
        <f>_xlfn.XLOOKUP(H325,'IT PEI'!X$2:X$5647,'IT PEI'!F$2:F$5647,"...",2,-1)</f>
        <v>SI</v>
      </c>
      <c r="AA325" s="19" t="str">
        <f>_xlfn.XLOOKUP(H325,'IT PEI'!X$2:X$5647,'IT PEI'!H$2:H$5647,"...",2,-1)</f>
        <v>EMITIDO</v>
      </c>
      <c r="AB325" s="19" t="str">
        <f>_xlfn.XLOOKUP(H325,'IT PEI'!X$2:X$5647,'IT PEI'!O$2:O$5647,"...",2,-1)</f>
        <v>2025-0005899</v>
      </c>
      <c r="AC325" s="20">
        <f>_xlfn.XLOOKUP(H325,'IT PEI'!X$2:X$5647,'IT PEI'!P$2:P$5647,"...",2,-1)</f>
        <v>46022</v>
      </c>
      <c r="AD325" s="19" t="str">
        <f>_xlfn.XLOOKUP(H325,'IT PEI'!X$2:X$5647,'IT PEI'!Q$2:Q$5647,"...",2,-1)</f>
        <v>000818-2025-CEPLAN-DNCPPEI</v>
      </c>
      <c r="AE325" s="19" t="str">
        <f t="shared" si="26"/>
        <v>SI</v>
      </c>
      <c r="AF325" s="18">
        <f t="shared" si="28"/>
        <v>1</v>
      </c>
      <c r="AG325" s="18">
        <f t="shared" si="27"/>
        <v>0</v>
      </c>
      <c r="AH325" s="18">
        <f t="shared" si="29"/>
        <v>0</v>
      </c>
      <c r="AI325" s="19" t="s">
        <v>10475</v>
      </c>
      <c r="AJ325" s="13" t="s">
        <v>10488</v>
      </c>
      <c r="AK325" s="19" t="s">
        <v>10489</v>
      </c>
      <c r="AL325" s="19" t="str">
        <f>IFERROR(VLOOKUP(tbl_ues[[#This Row],[Id_UE]],'[1]Directorio v.02'!$H$3:$U$3089,11,FALSE),"")</f>
        <v>DIGNA YUDITH MAMANI NINA</v>
      </c>
      <c r="AM325" s="19" t="str">
        <f>IFERROR(VLOOKUP(tbl_ues[[#This Row],[Id_UE]],'[1]Directorio v.02'!$H$3:$U$3089,12,FALSE),"")</f>
        <v>RESPONSABLE</v>
      </c>
      <c r="AN325" s="52">
        <f>IFERROR(VLOOKUP(tbl_ues[[#This Row],[Id_UE]],'[1]Directorio v.02'!$H$3:$U$3089,13,FALSE),"")</f>
        <v>928542073</v>
      </c>
      <c r="AO325" s="19" t="str">
        <f>IFERROR(VLOOKUP(tbl_ues[[#This Row],[Id_UE]],'[1]Directorio v.02'!$H$3:$U$3089,14,FALSE),"")</f>
        <v>dignay.mamani@gmail.com</v>
      </c>
      <c r="AP325" s="21" t="e">
        <f>VLOOKUP(H325,#REF!,7,0)</f>
        <v>#REF!</v>
      </c>
      <c r="AQ325" s="9" t="e">
        <f>VLOOKUP(H325,#REF!,9,0)</f>
        <v>#REF!</v>
      </c>
      <c r="AR325" s="9" t="e">
        <f>VLOOKUP(H325,#REF!,15,0)</f>
        <v>#REF!</v>
      </c>
      <c r="AS325" s="9" t="e">
        <f>VLOOKUP(H325,#REF!,16,0)</f>
        <v>#REF!</v>
      </c>
      <c r="AT325" s="9" t="e">
        <f>VLOOKUP(H325,#REF!,17,0)</f>
        <v>#REF!</v>
      </c>
      <c r="AU325" s="9" t="e">
        <f>VLOOKUP(H325,#REF!,18,0)</f>
        <v>#REF!</v>
      </c>
      <c r="AV325" s="9" t="e">
        <f>VLOOKUP(H325,#REF!,19,0)</f>
        <v>#REF!</v>
      </c>
      <c r="AW325" s="9" t="e">
        <f>VLOOKUP(H325,#REF!,20,0)</f>
        <v>#REF!</v>
      </c>
      <c r="AX325" s="9" t="e">
        <f>VLOOKUP(H325,#REF!,22,0)</f>
        <v>#REF!</v>
      </c>
      <c r="AY325" s="9" t="e">
        <f>VLOOKUP(H325,#REF!,23,0)</f>
        <v>#REF!</v>
      </c>
      <c r="AZ325" s="9" t="e">
        <f>VLOOKUP(H325,#REF!,24,0)</f>
        <v>#REF!</v>
      </c>
      <c r="BA325" s="9" t="e">
        <f>VLOOKUP(H325,#REF!,25,0)</f>
        <v>#REF!</v>
      </c>
      <c r="BB325" s="9" t="e">
        <f>VLOOKUP(H325,#REF!,26,0)</f>
        <v>#REF!</v>
      </c>
      <c r="BC325" s="9" t="e">
        <f>VLOOKUP(H325,#REF!,27,0)</f>
        <v>#REF!</v>
      </c>
      <c r="BD325" s="9" t="e">
        <f>VLOOKUP(H325,#REF!,29,0)</f>
        <v>#REF!</v>
      </c>
      <c r="BE325" s="9" t="e">
        <f>VLOOKUP(H325,#REF!,30,0)</f>
        <v>#REF!</v>
      </c>
      <c r="BF325" s="9" t="e">
        <f>VLOOKUP(H325,#REF!,31,0)</f>
        <v>#REF!</v>
      </c>
      <c r="BG325" s="9" t="e">
        <f>VLOOKUP(H325,#REF!,32,0)</f>
        <v>#REF!</v>
      </c>
      <c r="BH325" s="9" t="e">
        <f>VLOOKUP(H325,#REF!,33,0)</f>
        <v>#REF!</v>
      </c>
      <c r="BI325" s="9" t="e">
        <f>VLOOKUP(H325,#REF!,34,0)</f>
        <v>#REF!</v>
      </c>
      <c r="BJ325" s="9" t="e">
        <f>VLOOKUP(H325,#REF!,36,0)</f>
        <v>#REF!</v>
      </c>
      <c r="BK325" s="9" t="e">
        <f>VLOOKUP(H325,#REF!,37,0)</f>
        <v>#REF!</v>
      </c>
      <c r="BL325" s="22" t="e">
        <f>VLOOKUP(H325,#REF!,44,0)</f>
        <v>#REF!</v>
      </c>
      <c r="BM325" s="22" t="e">
        <f>VLOOKUP(H325,#REF!,45,0)</f>
        <v>#REF!</v>
      </c>
      <c r="BN325" s="22" t="e">
        <f>VLOOKUP(H325,#REF!,46,0)</f>
        <v>#REF!</v>
      </c>
      <c r="BO325" s="22" t="e">
        <f>VLOOKUP(H325,#REF!,47,0)</f>
        <v>#REF!</v>
      </c>
      <c r="BP325" s="22" t="e">
        <f>VLOOKUP(H325,#REF!,48,0)</f>
        <v>#REF!</v>
      </c>
      <c r="BQ325" s="9"/>
      <c r="BR325" s="9"/>
      <c r="BS325" s="9"/>
    </row>
    <row r="326" spans="1:71" ht="14.5" x14ac:dyDescent="0.35">
      <c r="A326" s="16" t="s">
        <v>10581</v>
      </c>
      <c r="B326" s="16" t="s">
        <v>10581</v>
      </c>
      <c r="C326" s="16" t="s">
        <v>10557</v>
      </c>
      <c r="D326" s="7" t="s">
        <v>1921</v>
      </c>
      <c r="E326" s="4" t="s">
        <v>150</v>
      </c>
      <c r="F326" s="4">
        <v>301645</v>
      </c>
      <c r="G326" s="4" t="s">
        <v>2588</v>
      </c>
      <c r="H326" s="53">
        <v>301645</v>
      </c>
      <c r="I326" s="4" t="s">
        <v>2588</v>
      </c>
      <c r="J326" s="7">
        <v>21</v>
      </c>
      <c r="K326" s="4" t="s">
        <v>104</v>
      </c>
      <c r="L326" s="4">
        <v>6</v>
      </c>
      <c r="M326" s="4" t="s">
        <v>2589</v>
      </c>
      <c r="N326" s="4">
        <v>1</v>
      </c>
      <c r="O326" s="4" t="s">
        <v>2589</v>
      </c>
      <c r="P326" s="26" t="s">
        <v>10561</v>
      </c>
      <c r="Q326" s="8" t="s">
        <v>10474</v>
      </c>
      <c r="R326" s="9" t="s">
        <v>10474</v>
      </c>
      <c r="S326" s="17"/>
      <c r="T326" s="17" t="s">
        <v>10474</v>
      </c>
      <c r="U326" s="9"/>
      <c r="V326" s="18" t="s">
        <v>10578</v>
      </c>
      <c r="W326" s="18">
        <f>IFERROR(VLOOKUP(H326,'IT PEI'!$X$2:$X$5647,1,0),"...")</f>
        <v>301645</v>
      </c>
      <c r="X326" s="19" t="str">
        <f>_xlfn.XLOOKUP(H326,'IT PEI'!X$2:X$5647,'IT PEI'!E$2:E$5647,"...",2,-1)</f>
        <v>2026-2030</v>
      </c>
      <c r="Y326" s="19" t="str">
        <f>_xlfn.XLOOKUP(H326,'IT PEI'!X$2:X$5647,'IT PEI'!G$2:G$5647,"...",2,-1)</f>
        <v>FORMULADO</v>
      </c>
      <c r="Z326" s="19" t="str">
        <f>_xlfn.XLOOKUP(H326,'IT PEI'!X$2:X$5647,'IT PEI'!F$2:F$5647,"...",2,-1)</f>
        <v>SI</v>
      </c>
      <c r="AA326" s="19" t="str">
        <f>_xlfn.XLOOKUP(H326,'IT PEI'!X$2:X$5647,'IT PEI'!H$2:H$5647,"...",2,-1)</f>
        <v>EMITIDO</v>
      </c>
      <c r="AB326" s="19" t="str">
        <f>_xlfn.XLOOKUP(H326,'IT PEI'!X$2:X$5647,'IT PEI'!O$2:O$5647,"...",2,-1)</f>
        <v>2026-0002051</v>
      </c>
      <c r="AC326" s="20">
        <f>_xlfn.XLOOKUP(H326,'IT PEI'!X$2:X$5647,'IT PEI'!P$2:P$5647,"...",2,-1)</f>
        <v>46160</v>
      </c>
      <c r="AD326" s="19" t="str">
        <f>_xlfn.XLOOKUP(H326,'IT PEI'!X$2:X$5647,'IT PEI'!Q$2:Q$5647,"...",2,-1)</f>
        <v>000348-2026-CEPLAN-DNCPPEI</v>
      </c>
      <c r="AE326" s="19" t="str">
        <f t="shared" si="26"/>
        <v>SI</v>
      </c>
      <c r="AF326" s="18">
        <f t="shared" si="28"/>
        <v>1</v>
      </c>
      <c r="AG326" s="18">
        <f t="shared" si="27"/>
        <v>0</v>
      </c>
      <c r="AH326" s="18">
        <f t="shared" si="29"/>
        <v>0</v>
      </c>
      <c r="AI326" s="19" t="s">
        <v>10475</v>
      </c>
      <c r="AJ326" s="13" t="s">
        <v>10488</v>
      </c>
      <c r="AK326" s="19" t="s">
        <v>10489</v>
      </c>
      <c r="AL326" s="19" t="str">
        <f>IFERROR(VLOOKUP(tbl_ues[[#This Row],[Id_UE]],'[1]Directorio v.02'!$H$3:$U$3089,11,FALSE),"")</f>
        <v>Nidia Lazarinos</v>
      </c>
      <c r="AM326" s="19" t="str">
        <f>IFERROR(VLOOKUP(tbl_ues[[#This Row],[Id_UE]],'[1]Directorio v.02'!$H$3:$U$3089,12,FALSE),"")</f>
        <v>Jefe de la Oficina de Planeamiento y Presupuesto</v>
      </c>
      <c r="AN326" s="52">
        <f>IFERROR(VLOOKUP(tbl_ues[[#This Row],[Id_UE]],'[1]Directorio v.02'!$H$3:$U$3089,13,FALSE),"")</f>
        <v>951921093</v>
      </c>
      <c r="AO326" s="19" t="str">
        <f>IFERROR(VLOOKUP(tbl_ues[[#This Row],[Id_UE]],'[1]Directorio v.02'!$H$3:$U$3089,14,FALSE),"")</f>
        <v>nidialazarinos@hotmail.com</v>
      </c>
      <c r="AP326" s="21" t="e">
        <f>VLOOKUP(H326,#REF!,7,0)</f>
        <v>#REF!</v>
      </c>
      <c r="AQ326" s="9" t="e">
        <f>VLOOKUP(H326,#REF!,9,0)</f>
        <v>#REF!</v>
      </c>
      <c r="AR326" s="9" t="e">
        <f>VLOOKUP(H326,#REF!,15,0)</f>
        <v>#REF!</v>
      </c>
      <c r="AS326" s="9" t="e">
        <f>VLOOKUP(H326,#REF!,16,0)</f>
        <v>#REF!</v>
      </c>
      <c r="AT326" s="9" t="e">
        <f>VLOOKUP(H326,#REF!,17,0)</f>
        <v>#REF!</v>
      </c>
      <c r="AU326" s="9" t="e">
        <f>VLOOKUP(H326,#REF!,18,0)</f>
        <v>#REF!</v>
      </c>
      <c r="AV326" s="9" t="e">
        <f>VLOOKUP(H326,#REF!,19,0)</f>
        <v>#REF!</v>
      </c>
      <c r="AW326" s="9" t="e">
        <f>VLOOKUP(H326,#REF!,20,0)</f>
        <v>#REF!</v>
      </c>
      <c r="AX326" s="9" t="e">
        <f>VLOOKUP(H326,#REF!,22,0)</f>
        <v>#REF!</v>
      </c>
      <c r="AY326" s="9" t="e">
        <f>VLOOKUP(H326,#REF!,23,0)</f>
        <v>#REF!</v>
      </c>
      <c r="AZ326" s="9" t="e">
        <f>VLOOKUP(H326,#REF!,24,0)</f>
        <v>#REF!</v>
      </c>
      <c r="BA326" s="9" t="e">
        <f>VLOOKUP(H326,#REF!,25,0)</f>
        <v>#REF!</v>
      </c>
      <c r="BB326" s="9" t="e">
        <f>VLOOKUP(H326,#REF!,26,0)</f>
        <v>#REF!</v>
      </c>
      <c r="BC326" s="9" t="e">
        <f>VLOOKUP(H326,#REF!,27,0)</f>
        <v>#REF!</v>
      </c>
      <c r="BD326" s="9" t="e">
        <f>VLOOKUP(H326,#REF!,29,0)</f>
        <v>#REF!</v>
      </c>
      <c r="BE326" s="9" t="e">
        <f>VLOOKUP(H326,#REF!,30,0)</f>
        <v>#REF!</v>
      </c>
      <c r="BF326" s="9" t="e">
        <f>VLOOKUP(H326,#REF!,31,0)</f>
        <v>#REF!</v>
      </c>
      <c r="BG326" s="9" t="e">
        <f>VLOOKUP(H326,#REF!,32,0)</f>
        <v>#REF!</v>
      </c>
      <c r="BH326" s="9" t="e">
        <f>VLOOKUP(H326,#REF!,33,0)</f>
        <v>#REF!</v>
      </c>
      <c r="BI326" s="9" t="e">
        <f>VLOOKUP(H326,#REF!,34,0)</f>
        <v>#REF!</v>
      </c>
      <c r="BJ326" s="9" t="e">
        <f>VLOOKUP(H326,#REF!,36,0)</f>
        <v>#REF!</v>
      </c>
      <c r="BK326" s="9" t="e">
        <f>VLOOKUP(H326,#REF!,37,0)</f>
        <v>#REF!</v>
      </c>
      <c r="BL326" s="22" t="e">
        <f>VLOOKUP(H326,#REF!,44,0)</f>
        <v>#REF!</v>
      </c>
      <c r="BM326" s="22" t="e">
        <f>VLOOKUP(H326,#REF!,45,0)</f>
        <v>#REF!</v>
      </c>
      <c r="BN326" s="22" t="e">
        <f>VLOOKUP(H326,#REF!,46,0)</f>
        <v>#REF!</v>
      </c>
      <c r="BO326" s="22" t="e">
        <f>VLOOKUP(H326,#REF!,47,0)</f>
        <v>#REF!</v>
      </c>
      <c r="BP326" s="22" t="e">
        <f>VLOOKUP(H326,#REF!,48,0)</f>
        <v>#REF!</v>
      </c>
      <c r="BQ326" s="9"/>
      <c r="BR326" s="9"/>
      <c r="BS326" s="9"/>
    </row>
    <row r="327" spans="1:71" ht="14.5" x14ac:dyDescent="0.35">
      <c r="A327" s="16" t="s">
        <v>10556</v>
      </c>
      <c r="B327" s="16" t="s">
        <v>10556</v>
      </c>
      <c r="C327" s="16" t="s">
        <v>10557</v>
      </c>
      <c r="D327" s="7" t="s">
        <v>1921</v>
      </c>
      <c r="E327" s="4" t="s">
        <v>150</v>
      </c>
      <c r="F327" s="4">
        <v>301644</v>
      </c>
      <c r="G327" s="4" t="s">
        <v>10644</v>
      </c>
      <c r="H327" s="53">
        <v>301644</v>
      </c>
      <c r="I327" s="4" t="s">
        <v>10644</v>
      </c>
      <c r="J327" s="7">
        <v>21</v>
      </c>
      <c r="K327" s="4" t="s">
        <v>104</v>
      </c>
      <c r="L327" s="4">
        <v>5</v>
      </c>
      <c r="M327" s="4" t="s">
        <v>843</v>
      </c>
      <c r="N327" s="4">
        <v>5</v>
      </c>
      <c r="O327" s="4" t="s">
        <v>10645</v>
      </c>
      <c r="P327" s="26" t="s">
        <v>9757</v>
      </c>
      <c r="Q327" s="8" t="s">
        <v>10474</v>
      </c>
      <c r="R327" s="9" t="s">
        <v>10474</v>
      </c>
      <c r="S327" s="17"/>
      <c r="T327" s="17" t="s">
        <v>10474</v>
      </c>
      <c r="U327" s="9"/>
      <c r="V327" s="18"/>
      <c r="W327" s="18" t="str">
        <f>IFERROR(VLOOKUP(H327,'IT PEI'!$X$2:$X$5647,1,0),"...")</f>
        <v>...</v>
      </c>
      <c r="X327" s="19" t="str">
        <f>_xlfn.XLOOKUP(H327,'IT PEI'!X$2:X$5647,'IT PEI'!E$2:E$5647,"...",2,-1)</f>
        <v>...</v>
      </c>
      <c r="Y327" s="19" t="str">
        <f>_xlfn.XLOOKUP(H327,'IT PEI'!X$2:X$5647,'IT PEI'!G$2:G$5647,"...",2,-1)</f>
        <v>...</v>
      </c>
      <c r="Z327" s="19" t="str">
        <f>_xlfn.XLOOKUP(H327,'IT PEI'!X$2:X$5647,'IT PEI'!F$2:F$5647,"...",2,-1)</f>
        <v>...</v>
      </c>
      <c r="AA327" s="19" t="str">
        <f>_xlfn.XLOOKUP(H327,'IT PEI'!X$2:X$5647,'IT PEI'!H$2:H$5647,"...",2,-1)</f>
        <v>...</v>
      </c>
      <c r="AB327" s="19" t="str">
        <f>_xlfn.XLOOKUP(H327,'IT PEI'!X$2:X$5647,'IT PEI'!O$2:O$5647,"...",2,-1)</f>
        <v>...</v>
      </c>
      <c r="AC327" s="20" t="str">
        <f>_xlfn.XLOOKUP(H327,'IT PEI'!X$2:X$5647,'IT PEI'!P$2:P$5647,"...",2,-1)</f>
        <v>...</v>
      </c>
      <c r="AD327" s="19" t="str">
        <f>_xlfn.XLOOKUP(H327,'IT PEI'!X$2:X$5647,'IT PEI'!Q$2:Q$5647,"...",2,-1)</f>
        <v>...</v>
      </c>
      <c r="AE327" s="19" t="str">
        <f t="shared" si="26"/>
        <v>No</v>
      </c>
      <c r="AF327" s="18">
        <f t="shared" si="28"/>
        <v>0</v>
      </c>
      <c r="AG327" s="18">
        <f t="shared" si="27"/>
        <v>1</v>
      </c>
      <c r="AH327" s="18">
        <f t="shared" si="29"/>
        <v>0</v>
      </c>
      <c r="AI327" s="19" t="s">
        <v>10475</v>
      </c>
      <c r="AJ327" s="13" t="s">
        <v>10488</v>
      </c>
      <c r="AK327" s="19" t="s">
        <v>10489</v>
      </c>
      <c r="AL327" s="19" t="str">
        <f>IFERROR(VLOOKUP(tbl_ues[[#This Row],[Id_UE]],'[1]Directorio v.02'!$H$3:$U$3089,11,FALSE),"")</f>
        <v>Ronal Vilavila Nina</v>
      </c>
      <c r="AM327" s="19">
        <f>IFERROR(VLOOKUP(tbl_ues[[#This Row],[Id_UE]],'[1]Directorio v.02'!$H$3:$U$3089,12,FALSE),"")</f>
        <v>0</v>
      </c>
      <c r="AN327" s="52">
        <f>IFERROR(VLOOKUP(tbl_ues[[#This Row],[Id_UE]],'[1]Directorio v.02'!$H$3:$U$3089,13,FALSE),"")</f>
        <v>961109896</v>
      </c>
      <c r="AO327" s="19" t="str">
        <f>IFERROR(VLOOKUP(tbl_ues[[#This Row],[Id_UE]],'[1]Directorio v.02'!$H$3:$U$3089,14,FALSE),"")</f>
        <v>ronalvilavila2016@gmail.com</v>
      </c>
      <c r="AP327" s="21" t="e">
        <f>VLOOKUP(H327,#REF!,7,0)</f>
        <v>#REF!</v>
      </c>
      <c r="AQ327" s="9" t="e">
        <f>VLOOKUP(H327,#REF!,9,0)</f>
        <v>#REF!</v>
      </c>
      <c r="AR327" s="9" t="e">
        <f>VLOOKUP(H327,#REF!,15,0)</f>
        <v>#REF!</v>
      </c>
      <c r="AS327" s="9" t="e">
        <f>VLOOKUP(H327,#REF!,16,0)</f>
        <v>#REF!</v>
      </c>
      <c r="AT327" s="9" t="e">
        <f>VLOOKUP(H327,#REF!,17,0)</f>
        <v>#REF!</v>
      </c>
      <c r="AU327" s="9" t="e">
        <f>VLOOKUP(H327,#REF!,18,0)</f>
        <v>#REF!</v>
      </c>
      <c r="AV327" s="9" t="e">
        <f>VLOOKUP(H327,#REF!,19,0)</f>
        <v>#REF!</v>
      </c>
      <c r="AW327" s="9" t="e">
        <f>VLOOKUP(H327,#REF!,20,0)</f>
        <v>#REF!</v>
      </c>
      <c r="AX327" s="9" t="e">
        <f>VLOOKUP(H327,#REF!,22,0)</f>
        <v>#REF!</v>
      </c>
      <c r="AY327" s="9" t="e">
        <f>VLOOKUP(H327,#REF!,23,0)</f>
        <v>#REF!</v>
      </c>
      <c r="AZ327" s="9" t="e">
        <f>VLOOKUP(H327,#REF!,24,0)</f>
        <v>#REF!</v>
      </c>
      <c r="BA327" s="9" t="e">
        <f>VLOOKUP(H327,#REF!,25,0)</f>
        <v>#REF!</v>
      </c>
      <c r="BB327" s="9" t="e">
        <f>VLOOKUP(H327,#REF!,26,0)</f>
        <v>#REF!</v>
      </c>
      <c r="BC327" s="9" t="e">
        <f>VLOOKUP(H327,#REF!,27,0)</f>
        <v>#REF!</v>
      </c>
      <c r="BD327" s="9" t="e">
        <f>VLOOKUP(H327,#REF!,29,0)</f>
        <v>#REF!</v>
      </c>
      <c r="BE327" s="9" t="e">
        <f>VLOOKUP(H327,#REF!,30,0)</f>
        <v>#REF!</v>
      </c>
      <c r="BF327" s="9" t="e">
        <f>VLOOKUP(H327,#REF!,31,0)</f>
        <v>#REF!</v>
      </c>
      <c r="BG327" s="9" t="e">
        <f>VLOOKUP(H327,#REF!,32,0)</f>
        <v>#REF!</v>
      </c>
      <c r="BH327" s="9" t="e">
        <f>VLOOKUP(H327,#REF!,33,0)</f>
        <v>#REF!</v>
      </c>
      <c r="BI327" s="9" t="e">
        <f>VLOOKUP(H327,#REF!,34,0)</f>
        <v>#REF!</v>
      </c>
      <c r="BJ327" s="9" t="e">
        <f>VLOOKUP(H327,#REF!,36,0)</f>
        <v>#REF!</v>
      </c>
      <c r="BK327" s="9" t="e">
        <f>VLOOKUP(H327,#REF!,37,0)</f>
        <v>#REF!</v>
      </c>
      <c r="BL327" s="22" t="e">
        <f>VLOOKUP(H327,#REF!,44,0)</f>
        <v>#REF!</v>
      </c>
      <c r="BM327" s="22" t="e">
        <f>VLOOKUP(H327,#REF!,45,0)</f>
        <v>#REF!</v>
      </c>
      <c r="BN327" s="22" t="e">
        <f>VLOOKUP(H327,#REF!,46,0)</f>
        <v>#REF!</v>
      </c>
      <c r="BO327" s="22" t="e">
        <f>VLOOKUP(H327,#REF!,47,0)</f>
        <v>#REF!</v>
      </c>
      <c r="BP327" s="22" t="e">
        <f>VLOOKUP(H327,#REF!,48,0)</f>
        <v>#REF!</v>
      </c>
      <c r="BQ327" s="9"/>
      <c r="BR327" s="9"/>
      <c r="BS327" s="9"/>
    </row>
    <row r="328" spans="1:71" ht="14.5" x14ac:dyDescent="0.35">
      <c r="A328" s="16" t="s">
        <v>10556</v>
      </c>
      <c r="B328" s="16" t="s">
        <v>10556</v>
      </c>
      <c r="C328" s="16" t="s">
        <v>10557</v>
      </c>
      <c r="D328" s="7" t="s">
        <v>1921</v>
      </c>
      <c r="E328" s="4" t="s">
        <v>150</v>
      </c>
      <c r="F328" s="4">
        <v>301643</v>
      </c>
      <c r="G328" s="4" t="s">
        <v>3462</v>
      </c>
      <c r="H328" s="53">
        <v>301643</v>
      </c>
      <c r="I328" s="4" t="s">
        <v>3462</v>
      </c>
      <c r="J328" s="7">
        <v>21</v>
      </c>
      <c r="K328" s="4" t="s">
        <v>104</v>
      </c>
      <c r="L328" s="4">
        <v>5</v>
      </c>
      <c r="M328" s="4" t="s">
        <v>843</v>
      </c>
      <c r="N328" s="4">
        <v>4</v>
      </c>
      <c r="O328" s="4" t="s">
        <v>3463</v>
      </c>
      <c r="P328" s="26" t="s">
        <v>9757</v>
      </c>
      <c r="Q328" s="8" t="s">
        <v>10474</v>
      </c>
      <c r="R328" s="9" t="s">
        <v>10474</v>
      </c>
      <c r="S328" s="17"/>
      <c r="T328" s="17" t="s">
        <v>10474</v>
      </c>
      <c r="U328" s="9"/>
      <c r="V328" s="18"/>
      <c r="W328" s="18">
        <f>IFERROR(VLOOKUP(H328,'IT PEI'!$X$2:$X$5647,1,0),"...")</f>
        <v>301643</v>
      </c>
      <c r="X328" s="19" t="str">
        <f>_xlfn.XLOOKUP(H328,'IT PEI'!X$2:X$5647,'IT PEI'!E$2:E$5647,"...",2,-1)</f>
        <v>2026-2030</v>
      </c>
      <c r="Y328" s="19" t="str">
        <f>_xlfn.XLOOKUP(H328,'IT PEI'!X$2:X$5647,'IT PEI'!G$2:G$5647,"...",2,-1)</f>
        <v>FORMULADO</v>
      </c>
      <c r="Z328" s="19" t="str">
        <f>_xlfn.XLOOKUP(H328,'IT PEI'!X$2:X$5647,'IT PEI'!F$2:F$5647,"...",2,-1)</f>
        <v>SI</v>
      </c>
      <c r="AA328" s="19" t="str">
        <f>_xlfn.XLOOKUP(H328,'IT PEI'!X$2:X$5647,'IT PEI'!H$2:H$5647,"...",2,-1)</f>
        <v>EMITIDO</v>
      </c>
      <c r="AB328" s="19" t="str">
        <f>_xlfn.XLOOKUP(H328,'IT PEI'!X$2:X$5647,'IT PEI'!O$2:O$5647,"...",2,-1)</f>
        <v>2025-0005300</v>
      </c>
      <c r="AC328" s="20">
        <f>_xlfn.XLOOKUP(H328,'IT PEI'!X$2:X$5647,'IT PEI'!P$2:P$5647,"...",2,-1)</f>
        <v>46006</v>
      </c>
      <c r="AD328" s="19" t="str">
        <f>_xlfn.XLOOKUP(H328,'IT PEI'!X$2:X$5647,'IT PEI'!Q$2:Q$5647,"...",2,-1)</f>
        <v>000673-2025-CEPLAN-DNCPPEI</v>
      </c>
      <c r="AE328" s="19" t="str">
        <f t="shared" si="26"/>
        <v>SI</v>
      </c>
      <c r="AF328" s="18">
        <f t="shared" si="28"/>
        <v>1</v>
      </c>
      <c r="AG328" s="18">
        <f t="shared" si="27"/>
        <v>0</v>
      </c>
      <c r="AH328" s="18">
        <f t="shared" si="29"/>
        <v>0</v>
      </c>
      <c r="AI328" s="19" t="s">
        <v>10475</v>
      </c>
      <c r="AJ328" s="13" t="s">
        <v>10488</v>
      </c>
      <c r="AK328" s="19" t="s">
        <v>10489</v>
      </c>
      <c r="AL328" s="19" t="str">
        <f>IFERROR(VLOOKUP(tbl_ues[[#This Row],[Id_UE]],'[1]Directorio v.02'!$H$3:$U$3089,11,FALSE),"")</f>
        <v>Wilber Yucra Flores</v>
      </c>
      <c r="AM328" s="19" t="str">
        <f>IFERROR(VLOOKUP(tbl_ues[[#This Row],[Id_UE]],'[1]Directorio v.02'!$H$3:$U$3089,12,FALSE),"")</f>
        <v>Jefe de Planificación y Presupuesto</v>
      </c>
      <c r="AN328" s="52">
        <f>IFERROR(VLOOKUP(tbl_ues[[#This Row],[Id_UE]],'[1]Directorio v.02'!$H$3:$U$3089,13,FALSE),"")</f>
        <v>900812084</v>
      </c>
      <c r="AO328" s="19" t="str">
        <f>IFERROR(VLOOKUP(tbl_ues[[#This Row],[Id_UE]],'[1]Directorio v.02'!$H$3:$U$3089,14,FALSE),"")</f>
        <v>yucrafloreswilber@gmail.com</v>
      </c>
      <c r="AP328" s="21" t="e">
        <f>VLOOKUP(H328,#REF!,7,0)</f>
        <v>#REF!</v>
      </c>
      <c r="AQ328" s="9" t="e">
        <f>VLOOKUP(H328,#REF!,9,0)</f>
        <v>#REF!</v>
      </c>
      <c r="AR328" s="9" t="e">
        <f>VLOOKUP(H328,#REF!,15,0)</f>
        <v>#REF!</v>
      </c>
      <c r="AS328" s="9" t="e">
        <f>VLOOKUP(H328,#REF!,16,0)</f>
        <v>#REF!</v>
      </c>
      <c r="AT328" s="9" t="e">
        <f>VLOOKUP(H328,#REF!,17,0)</f>
        <v>#REF!</v>
      </c>
      <c r="AU328" s="9" t="e">
        <f>VLOOKUP(H328,#REF!,18,0)</f>
        <v>#REF!</v>
      </c>
      <c r="AV328" s="9" t="e">
        <f>VLOOKUP(H328,#REF!,19,0)</f>
        <v>#REF!</v>
      </c>
      <c r="AW328" s="9" t="e">
        <f>VLOOKUP(H328,#REF!,20,0)</f>
        <v>#REF!</v>
      </c>
      <c r="AX328" s="9" t="e">
        <f>VLOOKUP(H328,#REF!,22,0)</f>
        <v>#REF!</v>
      </c>
      <c r="AY328" s="9" t="e">
        <f>VLOOKUP(H328,#REF!,23,0)</f>
        <v>#REF!</v>
      </c>
      <c r="AZ328" s="9" t="e">
        <f>VLOOKUP(H328,#REF!,24,0)</f>
        <v>#REF!</v>
      </c>
      <c r="BA328" s="9" t="e">
        <f>VLOOKUP(H328,#REF!,25,0)</f>
        <v>#REF!</v>
      </c>
      <c r="BB328" s="9" t="e">
        <f>VLOOKUP(H328,#REF!,26,0)</f>
        <v>#REF!</v>
      </c>
      <c r="BC328" s="9" t="e">
        <f>VLOOKUP(H328,#REF!,27,0)</f>
        <v>#REF!</v>
      </c>
      <c r="BD328" s="9" t="e">
        <f>VLOOKUP(H328,#REF!,29,0)</f>
        <v>#REF!</v>
      </c>
      <c r="BE328" s="9" t="e">
        <f>VLOOKUP(H328,#REF!,30,0)</f>
        <v>#REF!</v>
      </c>
      <c r="BF328" s="9" t="e">
        <f>VLOOKUP(H328,#REF!,31,0)</f>
        <v>#REF!</v>
      </c>
      <c r="BG328" s="9" t="e">
        <f>VLOOKUP(H328,#REF!,32,0)</f>
        <v>#REF!</v>
      </c>
      <c r="BH328" s="9" t="e">
        <f>VLOOKUP(H328,#REF!,33,0)</f>
        <v>#REF!</v>
      </c>
      <c r="BI328" s="9" t="e">
        <f>VLOOKUP(H328,#REF!,34,0)</f>
        <v>#REF!</v>
      </c>
      <c r="BJ328" s="9" t="e">
        <f>VLOOKUP(H328,#REF!,36,0)</f>
        <v>#REF!</v>
      </c>
      <c r="BK328" s="9" t="e">
        <f>VLOOKUP(H328,#REF!,37,0)</f>
        <v>#REF!</v>
      </c>
      <c r="BL328" s="22" t="e">
        <f>VLOOKUP(H328,#REF!,44,0)</f>
        <v>#REF!</v>
      </c>
      <c r="BM328" s="22" t="e">
        <f>VLOOKUP(H328,#REF!,45,0)</f>
        <v>#REF!</v>
      </c>
      <c r="BN328" s="22" t="e">
        <f>VLOOKUP(H328,#REF!,46,0)</f>
        <v>#REF!</v>
      </c>
      <c r="BO328" s="22" t="e">
        <f>VLOOKUP(H328,#REF!,47,0)</f>
        <v>#REF!</v>
      </c>
      <c r="BP328" s="22" t="e">
        <f>VLOOKUP(H328,#REF!,48,0)</f>
        <v>#REF!</v>
      </c>
      <c r="BQ328" s="9"/>
      <c r="BR328" s="9"/>
      <c r="BS328" s="9"/>
    </row>
    <row r="329" spans="1:71" ht="14.5" x14ac:dyDescent="0.35">
      <c r="A329" s="16" t="s">
        <v>10556</v>
      </c>
      <c r="B329" s="16" t="s">
        <v>10556</v>
      </c>
      <c r="C329" s="16" t="s">
        <v>10557</v>
      </c>
      <c r="D329" s="7" t="s">
        <v>1921</v>
      </c>
      <c r="E329" s="4" t="s">
        <v>150</v>
      </c>
      <c r="F329" s="4">
        <v>301642</v>
      </c>
      <c r="G329" s="4" t="s">
        <v>7005</v>
      </c>
      <c r="H329" s="53">
        <v>301642</v>
      </c>
      <c r="I329" s="4" t="s">
        <v>7005</v>
      </c>
      <c r="J329" s="7">
        <v>21</v>
      </c>
      <c r="K329" s="4" t="s">
        <v>104</v>
      </c>
      <c r="L329" s="4">
        <v>5</v>
      </c>
      <c r="M329" s="4" t="s">
        <v>843</v>
      </c>
      <c r="N329" s="4">
        <v>3</v>
      </c>
      <c r="O329" s="4" t="s">
        <v>7006</v>
      </c>
      <c r="P329" s="26" t="s">
        <v>9757</v>
      </c>
      <c r="Q329" s="8" t="s">
        <v>10474</v>
      </c>
      <c r="R329" s="9" t="s">
        <v>10474</v>
      </c>
      <c r="S329" s="17"/>
      <c r="T329" s="17" t="s">
        <v>10474</v>
      </c>
      <c r="U329" s="9"/>
      <c r="V329" s="18" t="s">
        <v>10578</v>
      </c>
      <c r="W329" s="18">
        <f>IFERROR(VLOOKUP(H329,'IT PEI'!$X$2:$X$5647,1,0),"...")</f>
        <v>301642</v>
      </c>
      <c r="X329" s="19" t="str">
        <f>_xlfn.XLOOKUP(H329,'IT PEI'!X$2:X$5647,'IT PEI'!E$2:E$5647,"...",2,-1)</f>
        <v>2026-2030</v>
      </c>
      <c r="Y329" s="19" t="str">
        <f>_xlfn.XLOOKUP(H329,'IT PEI'!X$2:X$5647,'IT PEI'!G$2:G$5647,"...",2,-1)</f>
        <v>FORMULADO</v>
      </c>
      <c r="Z329" s="19" t="str">
        <f>_xlfn.XLOOKUP(H329,'IT PEI'!X$2:X$5647,'IT PEI'!F$2:F$5647,"...",2,-1)</f>
        <v>SI</v>
      </c>
      <c r="AA329" s="19" t="str">
        <f>_xlfn.XLOOKUP(H329,'IT PEI'!X$2:X$5647,'IT PEI'!H$2:H$5647,"...",2,-1)</f>
        <v>EMITIDO</v>
      </c>
      <c r="AB329" s="19" t="str">
        <f>_xlfn.XLOOKUP(H329,'IT PEI'!X$2:X$5647,'IT PEI'!O$2:O$5647,"...",2,-1)</f>
        <v>2025-0002538</v>
      </c>
      <c r="AC329" s="20">
        <f>_xlfn.XLOOKUP(H329,'IT PEI'!X$2:X$5647,'IT PEI'!P$2:P$5647,"...",2,-1)</f>
        <v>45869</v>
      </c>
      <c r="AD329" s="19" t="str">
        <f>_xlfn.XLOOKUP(H329,'IT PEI'!X$2:X$5647,'IT PEI'!Q$2:Q$5647,"...",2,-1)</f>
        <v>000280-2025-CEPLAN-DNCPPEI</v>
      </c>
      <c r="AE329" s="19" t="str">
        <f t="shared" si="26"/>
        <v>SI</v>
      </c>
      <c r="AF329" s="18">
        <f t="shared" si="28"/>
        <v>1</v>
      </c>
      <c r="AG329" s="18">
        <f t="shared" si="27"/>
        <v>0</v>
      </c>
      <c r="AH329" s="18">
        <f t="shared" si="29"/>
        <v>0</v>
      </c>
      <c r="AI329" s="19" t="s">
        <v>10475</v>
      </c>
      <c r="AJ329" s="13" t="s">
        <v>10488</v>
      </c>
      <c r="AK329" s="19" t="s">
        <v>10489</v>
      </c>
      <c r="AL329" s="19" t="str">
        <f>IFERROR(VLOOKUP(tbl_ues[[#This Row],[Id_UE]],'[1]Directorio v.02'!$H$3:$U$3089,11,FALSE),"")</f>
        <v>David Eliseo Mamani Quisocala</v>
      </c>
      <c r="AM329" s="19">
        <f>IFERROR(VLOOKUP(tbl_ues[[#This Row],[Id_UE]],'[1]Directorio v.02'!$H$3:$U$3089,12,FALSE),"")</f>
        <v>0</v>
      </c>
      <c r="AN329" s="52">
        <f>IFERROR(VLOOKUP(tbl_ues[[#This Row],[Id_UE]],'[1]Directorio v.02'!$H$3:$U$3089,13,FALSE),"")</f>
        <v>950004507</v>
      </c>
      <c r="AO329" s="19" t="str">
        <f>IFERROR(VLOOKUP(tbl_ues[[#This Row],[Id_UE]],'[1]Directorio v.02'!$H$3:$U$3089,14,FALSE),"")</f>
        <v>davidemq2@gmail.com</v>
      </c>
      <c r="AP329" s="21" t="e">
        <f>VLOOKUP(H329,#REF!,7,0)</f>
        <v>#REF!</v>
      </c>
      <c r="AQ329" s="9" t="e">
        <f>VLOOKUP(H329,#REF!,9,0)</f>
        <v>#REF!</v>
      </c>
      <c r="AR329" s="9" t="e">
        <f>VLOOKUP(H329,#REF!,15,0)</f>
        <v>#REF!</v>
      </c>
      <c r="AS329" s="9" t="e">
        <f>VLOOKUP(H329,#REF!,16,0)</f>
        <v>#REF!</v>
      </c>
      <c r="AT329" s="9" t="e">
        <f>VLOOKUP(H329,#REF!,17,0)</f>
        <v>#REF!</v>
      </c>
      <c r="AU329" s="9" t="e">
        <f>VLOOKUP(H329,#REF!,18,0)</f>
        <v>#REF!</v>
      </c>
      <c r="AV329" s="9" t="e">
        <f>VLOOKUP(H329,#REF!,19,0)</f>
        <v>#REF!</v>
      </c>
      <c r="AW329" s="9" t="e">
        <f>VLOOKUP(H329,#REF!,20,0)</f>
        <v>#REF!</v>
      </c>
      <c r="AX329" s="9" t="e">
        <f>VLOOKUP(H329,#REF!,22,0)</f>
        <v>#REF!</v>
      </c>
      <c r="AY329" s="9" t="e">
        <f>VLOOKUP(H329,#REF!,23,0)</f>
        <v>#REF!</v>
      </c>
      <c r="AZ329" s="9" t="e">
        <f>VLOOKUP(H329,#REF!,24,0)</f>
        <v>#REF!</v>
      </c>
      <c r="BA329" s="9" t="e">
        <f>VLOOKUP(H329,#REF!,25,0)</f>
        <v>#REF!</v>
      </c>
      <c r="BB329" s="9" t="e">
        <f>VLOOKUP(H329,#REF!,26,0)</f>
        <v>#REF!</v>
      </c>
      <c r="BC329" s="9" t="e">
        <f>VLOOKUP(H329,#REF!,27,0)</f>
        <v>#REF!</v>
      </c>
      <c r="BD329" s="9" t="e">
        <f>VLOOKUP(H329,#REF!,29,0)</f>
        <v>#REF!</v>
      </c>
      <c r="BE329" s="9" t="e">
        <f>VLOOKUP(H329,#REF!,30,0)</f>
        <v>#REF!</v>
      </c>
      <c r="BF329" s="9" t="e">
        <f>VLOOKUP(H329,#REF!,31,0)</f>
        <v>#REF!</v>
      </c>
      <c r="BG329" s="9" t="e">
        <f>VLOOKUP(H329,#REF!,32,0)</f>
        <v>#REF!</v>
      </c>
      <c r="BH329" s="9" t="e">
        <f>VLOOKUP(H329,#REF!,33,0)</f>
        <v>#REF!</v>
      </c>
      <c r="BI329" s="9" t="e">
        <f>VLOOKUP(H329,#REF!,34,0)</f>
        <v>#REF!</v>
      </c>
      <c r="BJ329" s="9" t="e">
        <f>VLOOKUP(H329,#REF!,36,0)</f>
        <v>#REF!</v>
      </c>
      <c r="BK329" s="9" t="e">
        <f>VLOOKUP(H329,#REF!,37,0)</f>
        <v>#REF!</v>
      </c>
      <c r="BL329" s="22" t="e">
        <f>VLOOKUP(H329,#REF!,44,0)</f>
        <v>#REF!</v>
      </c>
      <c r="BM329" s="22" t="e">
        <f>VLOOKUP(H329,#REF!,45,0)</f>
        <v>#REF!</v>
      </c>
      <c r="BN329" s="22" t="e">
        <f>VLOOKUP(H329,#REF!,46,0)</f>
        <v>#REF!</v>
      </c>
      <c r="BO329" s="22" t="e">
        <f>VLOOKUP(H329,#REF!,47,0)</f>
        <v>#REF!</v>
      </c>
      <c r="BP329" s="22" t="e">
        <f>VLOOKUP(H329,#REF!,48,0)</f>
        <v>#REF!</v>
      </c>
      <c r="BQ329" s="9"/>
      <c r="BR329" s="9"/>
      <c r="BS329" s="9"/>
    </row>
    <row r="330" spans="1:71" ht="14.5" x14ac:dyDescent="0.35">
      <c r="A330" s="16" t="s">
        <v>10556</v>
      </c>
      <c r="B330" s="16" t="s">
        <v>10556</v>
      </c>
      <c r="C330" s="16" t="s">
        <v>10557</v>
      </c>
      <c r="D330" s="7" t="s">
        <v>1921</v>
      </c>
      <c r="E330" s="4" t="s">
        <v>150</v>
      </c>
      <c r="F330" s="4">
        <v>301641</v>
      </c>
      <c r="G330" s="4" t="s">
        <v>8617</v>
      </c>
      <c r="H330" s="53">
        <v>301641</v>
      </c>
      <c r="I330" s="4" t="s">
        <v>8617</v>
      </c>
      <c r="J330" s="7">
        <v>21</v>
      </c>
      <c r="K330" s="4" t="s">
        <v>104</v>
      </c>
      <c r="L330" s="4">
        <v>5</v>
      </c>
      <c r="M330" s="4" t="s">
        <v>843</v>
      </c>
      <c r="N330" s="4">
        <v>2</v>
      </c>
      <c r="O330" s="4" t="s">
        <v>8618</v>
      </c>
      <c r="P330" s="26" t="s">
        <v>9874</v>
      </c>
      <c r="Q330" s="8" t="s">
        <v>10474</v>
      </c>
      <c r="R330" s="9" t="s">
        <v>10474</v>
      </c>
      <c r="S330" s="17"/>
      <c r="T330" s="17" t="s">
        <v>10474</v>
      </c>
      <c r="U330" s="9"/>
      <c r="V330" s="18" t="s">
        <v>10578</v>
      </c>
      <c r="W330" s="18">
        <f>IFERROR(VLOOKUP(H330,'IT PEI'!$X$2:$X$5647,1,0),"...")</f>
        <v>301641</v>
      </c>
      <c r="X330" s="19" t="str">
        <f>_xlfn.XLOOKUP(H330,'IT PEI'!X$2:X$5647,'IT PEI'!E$2:E$5647,"...",2,-1)</f>
        <v>2026-2030</v>
      </c>
      <c r="Y330" s="19" t="str">
        <f>_xlfn.XLOOKUP(H330,'IT PEI'!X$2:X$5647,'IT PEI'!G$2:G$5647,"...",2,-1)</f>
        <v>FORMULADO</v>
      </c>
      <c r="Z330" s="19" t="str">
        <f>_xlfn.XLOOKUP(H330,'IT PEI'!X$2:X$5647,'IT PEI'!F$2:F$5647,"...",2,-1)</f>
        <v>SI</v>
      </c>
      <c r="AA330" s="19" t="str">
        <f>_xlfn.XLOOKUP(H330,'IT PEI'!X$2:X$5647,'IT PEI'!H$2:H$5647,"...",2,-1)</f>
        <v>EMITIDO</v>
      </c>
      <c r="AB330" s="19" t="str">
        <f>_xlfn.XLOOKUP(H330,'IT PEI'!X$2:X$5647,'IT PEI'!O$2:O$5647,"...",2,-1)</f>
        <v>2025-0005409</v>
      </c>
      <c r="AC330" s="20">
        <f>_xlfn.XLOOKUP(H330,'IT PEI'!X$2:X$5647,'IT PEI'!P$2:P$5647,"...",2,-1)</f>
        <v>46008</v>
      </c>
      <c r="AD330" s="19" t="str">
        <f>_xlfn.XLOOKUP(H330,'IT PEI'!X$2:X$5647,'IT PEI'!Q$2:Q$5647,"...",2,-1)</f>
        <v>000697-2025-CEPLAN-DNCPPEI</v>
      </c>
      <c r="AE330" s="19" t="str">
        <f t="shared" si="26"/>
        <v>SI</v>
      </c>
      <c r="AF330" s="18">
        <f t="shared" si="28"/>
        <v>1</v>
      </c>
      <c r="AG330" s="18">
        <f t="shared" si="27"/>
        <v>0</v>
      </c>
      <c r="AH330" s="18">
        <f t="shared" si="29"/>
        <v>0</v>
      </c>
      <c r="AI330" s="19" t="s">
        <v>10475</v>
      </c>
      <c r="AJ330" s="13" t="s">
        <v>10488</v>
      </c>
      <c r="AK330" s="19" t="s">
        <v>10489</v>
      </c>
      <c r="AL330" s="19" t="str">
        <f>IFERROR(VLOOKUP(tbl_ues[[#This Row],[Id_UE]],'[1]Directorio v.02'!$H$3:$U$3089,11,FALSE),"")</f>
        <v>Julio Cesar Istaña Ramos</v>
      </c>
      <c r="AM330" s="19" t="str">
        <f>IFERROR(VLOOKUP(tbl_ues[[#This Row],[Id_UE]],'[1]Directorio v.02'!$H$3:$U$3089,12,FALSE),"")</f>
        <v>Jefe de Planificación y Presupuesto</v>
      </c>
      <c r="AN330" s="52">
        <f>IFERROR(VLOOKUP(tbl_ues[[#This Row],[Id_UE]],'[1]Directorio v.02'!$H$3:$U$3089,13,FALSE),"")</f>
        <v>971777111</v>
      </c>
      <c r="AO330" s="19" t="str">
        <f>IFERROR(VLOOKUP(tbl_ues[[#This Row],[Id_UE]],'[1]Directorio v.02'!$H$3:$U$3089,14,FALSE),"")</f>
        <v>cpc.juliocesar@gmail.com</v>
      </c>
      <c r="AP330" s="21" t="e">
        <f>VLOOKUP(H330,#REF!,7,0)</f>
        <v>#REF!</v>
      </c>
      <c r="AQ330" s="9" t="e">
        <f>VLOOKUP(H330,#REF!,9,0)</f>
        <v>#REF!</v>
      </c>
      <c r="AR330" s="9" t="e">
        <f>VLOOKUP(H330,#REF!,15,0)</f>
        <v>#REF!</v>
      </c>
      <c r="AS330" s="9" t="e">
        <f>VLOOKUP(H330,#REF!,16,0)</f>
        <v>#REF!</v>
      </c>
      <c r="AT330" s="9" t="e">
        <f>VLOOKUP(H330,#REF!,17,0)</f>
        <v>#REF!</v>
      </c>
      <c r="AU330" s="9" t="e">
        <f>VLOOKUP(H330,#REF!,18,0)</f>
        <v>#REF!</v>
      </c>
      <c r="AV330" s="9" t="e">
        <f>VLOOKUP(H330,#REF!,19,0)</f>
        <v>#REF!</v>
      </c>
      <c r="AW330" s="9" t="e">
        <f>VLOOKUP(H330,#REF!,20,0)</f>
        <v>#REF!</v>
      </c>
      <c r="AX330" s="9" t="e">
        <f>VLOOKUP(H330,#REF!,22,0)</f>
        <v>#REF!</v>
      </c>
      <c r="AY330" s="9" t="e">
        <f>VLOOKUP(H330,#REF!,23,0)</f>
        <v>#REF!</v>
      </c>
      <c r="AZ330" s="9" t="e">
        <f>VLOOKUP(H330,#REF!,24,0)</f>
        <v>#REF!</v>
      </c>
      <c r="BA330" s="9" t="e">
        <f>VLOOKUP(H330,#REF!,25,0)</f>
        <v>#REF!</v>
      </c>
      <c r="BB330" s="9" t="e">
        <f>VLOOKUP(H330,#REF!,26,0)</f>
        <v>#REF!</v>
      </c>
      <c r="BC330" s="9" t="e">
        <f>VLOOKUP(H330,#REF!,27,0)</f>
        <v>#REF!</v>
      </c>
      <c r="BD330" s="9" t="e">
        <f>VLOOKUP(H330,#REF!,29,0)</f>
        <v>#REF!</v>
      </c>
      <c r="BE330" s="9" t="e">
        <f>VLOOKUP(H330,#REF!,30,0)</f>
        <v>#REF!</v>
      </c>
      <c r="BF330" s="9" t="e">
        <f>VLOOKUP(H330,#REF!,31,0)</f>
        <v>#REF!</v>
      </c>
      <c r="BG330" s="9" t="e">
        <f>VLOOKUP(H330,#REF!,32,0)</f>
        <v>#REF!</v>
      </c>
      <c r="BH330" s="9" t="e">
        <f>VLOOKUP(H330,#REF!,33,0)</f>
        <v>#REF!</v>
      </c>
      <c r="BI330" s="9" t="e">
        <f>VLOOKUP(H330,#REF!,34,0)</f>
        <v>#REF!</v>
      </c>
      <c r="BJ330" s="9" t="e">
        <f>VLOOKUP(H330,#REF!,36,0)</f>
        <v>#REF!</v>
      </c>
      <c r="BK330" s="9" t="e">
        <f>VLOOKUP(H330,#REF!,37,0)</f>
        <v>#REF!</v>
      </c>
      <c r="BL330" s="22" t="e">
        <f>VLOOKUP(H330,#REF!,44,0)</f>
        <v>#REF!</v>
      </c>
      <c r="BM330" s="22" t="e">
        <f>VLOOKUP(H330,#REF!,45,0)</f>
        <v>#REF!</v>
      </c>
      <c r="BN330" s="22" t="e">
        <f>VLOOKUP(H330,#REF!,46,0)</f>
        <v>#REF!</v>
      </c>
      <c r="BO330" s="22" t="e">
        <f>VLOOKUP(H330,#REF!,47,0)</f>
        <v>#REF!</v>
      </c>
      <c r="BP330" s="22" t="e">
        <f>VLOOKUP(H330,#REF!,48,0)</f>
        <v>#REF!</v>
      </c>
      <c r="BQ330" s="9"/>
      <c r="BR330" s="9"/>
      <c r="BS330" s="9"/>
    </row>
    <row r="331" spans="1:71" ht="14.5" x14ac:dyDescent="0.35">
      <c r="A331" s="16" t="s">
        <v>10581</v>
      </c>
      <c r="B331" s="16" t="s">
        <v>10581</v>
      </c>
      <c r="C331" s="16" t="s">
        <v>10557</v>
      </c>
      <c r="D331" s="7" t="s">
        <v>1921</v>
      </c>
      <c r="E331" s="4" t="s">
        <v>150</v>
      </c>
      <c r="F331" s="4">
        <v>301640</v>
      </c>
      <c r="G331" s="4" t="s">
        <v>842</v>
      </c>
      <c r="H331" s="53">
        <v>301640</v>
      </c>
      <c r="I331" s="4" t="s">
        <v>842</v>
      </c>
      <c r="J331" s="7">
        <v>21</v>
      </c>
      <c r="K331" s="4" t="s">
        <v>104</v>
      </c>
      <c r="L331" s="4">
        <v>5</v>
      </c>
      <c r="M331" s="4" t="s">
        <v>843</v>
      </c>
      <c r="N331" s="4">
        <v>1</v>
      </c>
      <c r="O331" s="4" t="s">
        <v>844</v>
      </c>
      <c r="P331" s="26" t="s">
        <v>9774</v>
      </c>
      <c r="Q331" s="8" t="s">
        <v>10474</v>
      </c>
      <c r="R331" s="9" t="s">
        <v>10474</v>
      </c>
      <c r="S331" s="17"/>
      <c r="T331" s="17" t="s">
        <v>10474</v>
      </c>
      <c r="U331" s="9"/>
      <c r="V331" s="18" t="s">
        <v>10578</v>
      </c>
      <c r="W331" s="18">
        <f>IFERROR(VLOOKUP(H331,'IT PEI'!$X$2:$X$5647,1,0),"...")</f>
        <v>301640</v>
      </c>
      <c r="X331" s="19" t="str">
        <f>_xlfn.XLOOKUP(H331,'IT PEI'!X$2:X$5647,'IT PEI'!E$2:E$5647,"...",2,-1)</f>
        <v>2024-2030</v>
      </c>
      <c r="Y331" s="19" t="str">
        <f>_xlfn.XLOOKUP(H331,'IT PEI'!X$2:X$5647,'IT PEI'!G$2:G$5647,"...",2,-1)</f>
        <v>AMPLIADO</v>
      </c>
      <c r="Z331" s="19" t="str">
        <f>_xlfn.XLOOKUP(H331,'IT PEI'!X$2:X$5647,'IT PEI'!F$2:F$5647,"...",2,-1)</f>
        <v>SI</v>
      </c>
      <c r="AA331" s="19" t="str">
        <f>_xlfn.XLOOKUP(H331,'IT PEI'!X$2:X$5647,'IT PEI'!H$2:H$5647,"...",2,-1)</f>
        <v>EMITIDO</v>
      </c>
      <c r="AB331" s="19" t="str">
        <f>_xlfn.XLOOKUP(H331,'IT PEI'!X$2:X$5647,'IT PEI'!O$2:O$5647,"...",2,-1)</f>
        <v>2025-0005804</v>
      </c>
      <c r="AC331" s="20">
        <f>_xlfn.XLOOKUP(H331,'IT PEI'!X$2:X$5647,'IT PEI'!P$2:P$5647,"...",2,-1)</f>
        <v>46020</v>
      </c>
      <c r="AD331" s="19" t="str">
        <f>_xlfn.XLOOKUP(H331,'IT PEI'!X$2:X$5647,'IT PEI'!Q$2:Q$5647,"...",2,-1)</f>
        <v>000791-2025-CEPLAN-DNCPPEI</v>
      </c>
      <c r="AE331" s="19" t="str">
        <f t="shared" si="26"/>
        <v>SI</v>
      </c>
      <c r="AF331" s="18">
        <f t="shared" si="28"/>
        <v>1</v>
      </c>
      <c r="AG331" s="18">
        <f t="shared" si="27"/>
        <v>0</v>
      </c>
      <c r="AH331" s="18">
        <f t="shared" si="29"/>
        <v>0</v>
      </c>
      <c r="AI331" s="19" t="s">
        <v>10475</v>
      </c>
      <c r="AJ331" s="13" t="s">
        <v>10488</v>
      </c>
      <c r="AK331" s="19" t="s">
        <v>10489</v>
      </c>
      <c r="AL331" s="19" t="str">
        <f>IFERROR(VLOOKUP(tbl_ues[[#This Row],[Id_UE]],'[1]Directorio v.02'!$H$3:$U$3089,11,FALSE),"")</f>
        <v>Alfonso Peralta Capa</v>
      </c>
      <c r="AM331" s="19">
        <f>IFERROR(VLOOKUP(tbl_ues[[#This Row],[Id_UE]],'[1]Directorio v.02'!$H$3:$U$3089,12,FALSE),"")</f>
        <v>0</v>
      </c>
      <c r="AN331" s="52">
        <f>IFERROR(VLOOKUP(tbl_ues[[#This Row],[Id_UE]],'[1]Directorio v.02'!$H$3:$U$3089,13,FALSE),"")</f>
        <v>940697068</v>
      </c>
      <c r="AO331" s="19" t="str">
        <f>IFERROR(VLOOKUP(tbl_ues[[#This Row],[Id_UE]],'[1]Directorio v.02'!$H$3:$U$3089,14,FALSE),"")</f>
        <v>peraltacontadores@hotmail.com</v>
      </c>
      <c r="AP331" s="21" t="e">
        <f>VLOOKUP(H331,#REF!,7,0)</f>
        <v>#REF!</v>
      </c>
      <c r="AQ331" s="9" t="e">
        <f>VLOOKUP(H331,#REF!,9,0)</f>
        <v>#REF!</v>
      </c>
      <c r="AR331" s="9" t="e">
        <f>VLOOKUP(H331,#REF!,15,0)</f>
        <v>#REF!</v>
      </c>
      <c r="AS331" s="9" t="e">
        <f>VLOOKUP(H331,#REF!,16,0)</f>
        <v>#REF!</v>
      </c>
      <c r="AT331" s="9" t="e">
        <f>VLOOKUP(H331,#REF!,17,0)</f>
        <v>#REF!</v>
      </c>
      <c r="AU331" s="9" t="e">
        <f>VLOOKUP(H331,#REF!,18,0)</f>
        <v>#REF!</v>
      </c>
      <c r="AV331" s="9" t="e">
        <f>VLOOKUP(H331,#REF!,19,0)</f>
        <v>#REF!</v>
      </c>
      <c r="AW331" s="9" t="e">
        <f>VLOOKUP(H331,#REF!,20,0)</f>
        <v>#REF!</v>
      </c>
      <c r="AX331" s="9" t="e">
        <f>VLOOKUP(H331,#REF!,22,0)</f>
        <v>#REF!</v>
      </c>
      <c r="AY331" s="9" t="e">
        <f>VLOOKUP(H331,#REF!,23,0)</f>
        <v>#REF!</v>
      </c>
      <c r="AZ331" s="9" t="e">
        <f>VLOOKUP(H331,#REF!,24,0)</f>
        <v>#REF!</v>
      </c>
      <c r="BA331" s="9" t="e">
        <f>VLOOKUP(H331,#REF!,25,0)</f>
        <v>#REF!</v>
      </c>
      <c r="BB331" s="9" t="e">
        <f>VLOOKUP(H331,#REF!,26,0)</f>
        <v>#REF!</v>
      </c>
      <c r="BC331" s="9" t="e">
        <f>VLOOKUP(H331,#REF!,27,0)</f>
        <v>#REF!</v>
      </c>
      <c r="BD331" s="9" t="e">
        <f>VLOOKUP(H331,#REF!,29,0)</f>
        <v>#REF!</v>
      </c>
      <c r="BE331" s="9" t="e">
        <f>VLOOKUP(H331,#REF!,30,0)</f>
        <v>#REF!</v>
      </c>
      <c r="BF331" s="9" t="e">
        <f>VLOOKUP(H331,#REF!,31,0)</f>
        <v>#REF!</v>
      </c>
      <c r="BG331" s="9" t="e">
        <f>VLOOKUP(H331,#REF!,32,0)</f>
        <v>#REF!</v>
      </c>
      <c r="BH331" s="9" t="e">
        <f>VLOOKUP(H331,#REF!,33,0)</f>
        <v>#REF!</v>
      </c>
      <c r="BI331" s="9" t="e">
        <f>VLOOKUP(H331,#REF!,34,0)</f>
        <v>#REF!</v>
      </c>
      <c r="BJ331" s="9" t="e">
        <f>VLOOKUP(H331,#REF!,36,0)</f>
        <v>#REF!</v>
      </c>
      <c r="BK331" s="9" t="e">
        <f>VLOOKUP(H331,#REF!,37,0)</f>
        <v>#REF!</v>
      </c>
      <c r="BL331" s="22" t="e">
        <f>VLOOKUP(H331,#REF!,44,0)</f>
        <v>#REF!</v>
      </c>
      <c r="BM331" s="22" t="e">
        <f>VLOOKUP(H331,#REF!,45,0)</f>
        <v>#REF!</v>
      </c>
      <c r="BN331" s="22" t="e">
        <f>VLOOKUP(H331,#REF!,46,0)</f>
        <v>#REF!</v>
      </c>
      <c r="BO331" s="22" t="e">
        <f>VLOOKUP(H331,#REF!,47,0)</f>
        <v>#REF!</v>
      </c>
      <c r="BP331" s="22" t="e">
        <f>VLOOKUP(H331,#REF!,48,0)</f>
        <v>#REF!</v>
      </c>
      <c r="BQ331" s="9"/>
      <c r="BR331" s="9"/>
      <c r="BS331" s="9"/>
    </row>
    <row r="332" spans="1:71" ht="14.5" x14ac:dyDescent="0.35">
      <c r="A332" s="16" t="s">
        <v>10556</v>
      </c>
      <c r="B332" s="16" t="s">
        <v>10556</v>
      </c>
      <c r="C332" s="16" t="s">
        <v>10557</v>
      </c>
      <c r="D332" s="7" t="s">
        <v>1921</v>
      </c>
      <c r="E332" s="4" t="s">
        <v>150</v>
      </c>
      <c r="F332" s="4">
        <v>301639</v>
      </c>
      <c r="G332" s="4" t="s">
        <v>7586</v>
      </c>
      <c r="H332" s="53">
        <v>301639</v>
      </c>
      <c r="I332" s="4" t="s">
        <v>7586</v>
      </c>
      <c r="J332" s="7">
        <v>21</v>
      </c>
      <c r="K332" s="4" t="s">
        <v>104</v>
      </c>
      <c r="L332" s="4">
        <v>4</v>
      </c>
      <c r="M332" s="4" t="s">
        <v>4704</v>
      </c>
      <c r="N332" s="4">
        <v>7</v>
      </c>
      <c r="O332" s="4" t="s">
        <v>7587</v>
      </c>
      <c r="P332" s="26" t="s">
        <v>9757</v>
      </c>
      <c r="Q332" s="8" t="s">
        <v>10474</v>
      </c>
      <c r="R332" s="9" t="s">
        <v>10474</v>
      </c>
      <c r="S332" s="17"/>
      <c r="T332" s="17" t="s">
        <v>10474</v>
      </c>
      <c r="U332" s="9"/>
      <c r="V332" s="18" t="s">
        <v>10578</v>
      </c>
      <c r="W332" s="18">
        <f>IFERROR(VLOOKUP(H332,'IT PEI'!$X$2:$X$5647,1,0),"...")</f>
        <v>301639</v>
      </c>
      <c r="X332" s="19" t="str">
        <f>_xlfn.XLOOKUP(H332,'IT PEI'!X$2:X$5647,'IT PEI'!E$2:E$5647,"...",2,-1)</f>
        <v>2026-2030</v>
      </c>
      <c r="Y332" s="19" t="str">
        <f>_xlfn.XLOOKUP(H332,'IT PEI'!X$2:X$5647,'IT PEI'!G$2:G$5647,"...",2,-1)</f>
        <v>FORMULADO</v>
      </c>
      <c r="Z332" s="19" t="str">
        <f>_xlfn.XLOOKUP(H332,'IT PEI'!X$2:X$5647,'IT PEI'!F$2:F$5647,"...",2,-1)</f>
        <v>SI</v>
      </c>
      <c r="AA332" s="19" t="str">
        <f>_xlfn.XLOOKUP(H332,'IT PEI'!X$2:X$5647,'IT PEI'!H$2:H$5647,"...",2,-1)</f>
        <v>EMITIDO</v>
      </c>
      <c r="AB332" s="19" t="str">
        <f>_xlfn.XLOOKUP(H332,'IT PEI'!X$2:X$5647,'IT PEI'!O$2:O$5647,"...",2,-1)</f>
        <v>2025-0004581</v>
      </c>
      <c r="AC332" s="20">
        <f>_xlfn.XLOOKUP(H332,'IT PEI'!X$2:X$5647,'IT PEI'!P$2:P$5647,"...",2,-1)</f>
        <v>45980</v>
      </c>
      <c r="AD332" s="19" t="str">
        <f>_xlfn.XLOOKUP(H332,'IT PEI'!X$2:X$5647,'IT PEI'!Q$2:Q$5647,"...",2,-1)</f>
        <v>000499-2025-CEPLAN-DNCPPEI</v>
      </c>
      <c r="AE332" s="19" t="str">
        <f t="shared" si="26"/>
        <v>SI</v>
      </c>
      <c r="AF332" s="18">
        <f t="shared" si="28"/>
        <v>1</v>
      </c>
      <c r="AG332" s="18">
        <f t="shared" si="27"/>
        <v>0</v>
      </c>
      <c r="AH332" s="18">
        <f t="shared" si="29"/>
        <v>0</v>
      </c>
      <c r="AI332" s="19" t="s">
        <v>10475</v>
      </c>
      <c r="AJ332" s="13" t="s">
        <v>10488</v>
      </c>
      <c r="AK332" s="19" t="s">
        <v>10489</v>
      </c>
      <c r="AL332" s="19" t="str">
        <f>IFERROR(VLOOKUP(tbl_ues[[#This Row],[Id_UE]],'[1]Directorio v.02'!$H$3:$U$3089,11,FALSE),"")</f>
        <v>Tomas Hector Vilcapaza Cari</v>
      </c>
      <c r="AM332" s="19" t="str">
        <f>IFERROR(VLOOKUP(tbl_ues[[#This Row],[Id_UE]],'[1]Directorio v.02'!$H$3:$U$3089,12,FALSE),"")</f>
        <v>Gerente de Planeamiento y Presupuesto</v>
      </c>
      <c r="AN332" s="52">
        <f>IFERROR(VLOOKUP(tbl_ues[[#This Row],[Id_UE]],'[1]Directorio v.02'!$H$3:$U$3089,13,FALSE),"")</f>
        <v>980405612</v>
      </c>
      <c r="AO332" s="19" t="str">
        <f>IFERROR(VLOOKUP(tbl_ues[[#This Row],[Id_UE]],'[1]Directorio v.02'!$H$3:$U$3089,14,FALSE),"")</f>
        <v>economiac4.tk@gmail.com</v>
      </c>
      <c r="AP332" s="21" t="e">
        <f>VLOOKUP(H332,#REF!,7,0)</f>
        <v>#REF!</v>
      </c>
      <c r="AQ332" s="9" t="e">
        <f>VLOOKUP(H332,#REF!,9,0)</f>
        <v>#REF!</v>
      </c>
      <c r="AR332" s="9" t="e">
        <f>VLOOKUP(H332,#REF!,15,0)</f>
        <v>#REF!</v>
      </c>
      <c r="AS332" s="9" t="e">
        <f>VLOOKUP(H332,#REF!,16,0)</f>
        <v>#REF!</v>
      </c>
      <c r="AT332" s="9" t="e">
        <f>VLOOKUP(H332,#REF!,17,0)</f>
        <v>#REF!</v>
      </c>
      <c r="AU332" s="9" t="e">
        <f>VLOOKUP(H332,#REF!,18,0)</f>
        <v>#REF!</v>
      </c>
      <c r="AV332" s="9" t="e">
        <f>VLOOKUP(H332,#REF!,19,0)</f>
        <v>#REF!</v>
      </c>
      <c r="AW332" s="9" t="e">
        <f>VLOOKUP(H332,#REF!,20,0)</f>
        <v>#REF!</v>
      </c>
      <c r="AX332" s="9" t="e">
        <f>VLOOKUP(H332,#REF!,22,0)</f>
        <v>#REF!</v>
      </c>
      <c r="AY332" s="9" t="e">
        <f>VLOOKUP(H332,#REF!,23,0)</f>
        <v>#REF!</v>
      </c>
      <c r="AZ332" s="9" t="e">
        <f>VLOOKUP(H332,#REF!,24,0)</f>
        <v>#REF!</v>
      </c>
      <c r="BA332" s="9" t="e">
        <f>VLOOKUP(H332,#REF!,25,0)</f>
        <v>#REF!</v>
      </c>
      <c r="BB332" s="9" t="e">
        <f>VLOOKUP(H332,#REF!,26,0)</f>
        <v>#REF!</v>
      </c>
      <c r="BC332" s="9" t="e">
        <f>VLOOKUP(H332,#REF!,27,0)</f>
        <v>#REF!</v>
      </c>
      <c r="BD332" s="9" t="e">
        <f>VLOOKUP(H332,#REF!,29,0)</f>
        <v>#REF!</v>
      </c>
      <c r="BE332" s="9" t="e">
        <f>VLOOKUP(H332,#REF!,30,0)</f>
        <v>#REF!</v>
      </c>
      <c r="BF332" s="9" t="e">
        <f>VLOOKUP(H332,#REF!,31,0)</f>
        <v>#REF!</v>
      </c>
      <c r="BG332" s="9" t="e">
        <f>VLOOKUP(H332,#REF!,32,0)</f>
        <v>#REF!</v>
      </c>
      <c r="BH332" s="9" t="e">
        <f>VLOOKUP(H332,#REF!,33,0)</f>
        <v>#REF!</v>
      </c>
      <c r="BI332" s="9" t="e">
        <f>VLOOKUP(H332,#REF!,34,0)</f>
        <v>#REF!</v>
      </c>
      <c r="BJ332" s="9" t="e">
        <f>VLOOKUP(H332,#REF!,36,0)</f>
        <v>#REF!</v>
      </c>
      <c r="BK332" s="9" t="e">
        <f>VLOOKUP(H332,#REF!,37,0)</f>
        <v>#REF!</v>
      </c>
      <c r="BL332" s="22" t="e">
        <f>VLOOKUP(H332,#REF!,44,0)</f>
        <v>#REF!</v>
      </c>
      <c r="BM332" s="22" t="e">
        <f>VLOOKUP(H332,#REF!,45,0)</f>
        <v>#REF!</v>
      </c>
      <c r="BN332" s="22" t="e">
        <f>VLOOKUP(H332,#REF!,46,0)</f>
        <v>#REF!</v>
      </c>
      <c r="BO332" s="22" t="e">
        <f>VLOOKUP(H332,#REF!,47,0)</f>
        <v>#REF!</v>
      </c>
      <c r="BP332" s="22" t="e">
        <f>VLOOKUP(H332,#REF!,48,0)</f>
        <v>#REF!</v>
      </c>
      <c r="BQ332" s="9"/>
      <c r="BR332" s="9"/>
      <c r="BS332" s="9"/>
    </row>
    <row r="333" spans="1:71" ht="14.5" x14ac:dyDescent="0.35">
      <c r="A333" s="16" t="s">
        <v>10556</v>
      </c>
      <c r="B333" s="16" t="s">
        <v>10556</v>
      </c>
      <c r="C333" s="16" t="s">
        <v>10557</v>
      </c>
      <c r="D333" s="7" t="s">
        <v>1921</v>
      </c>
      <c r="E333" s="4" t="s">
        <v>150</v>
      </c>
      <c r="F333" s="4">
        <v>301638</v>
      </c>
      <c r="G333" s="4" t="s">
        <v>8708</v>
      </c>
      <c r="H333" s="53">
        <v>301638</v>
      </c>
      <c r="I333" s="4" t="s">
        <v>8708</v>
      </c>
      <c r="J333" s="7">
        <v>21</v>
      </c>
      <c r="K333" s="4" t="s">
        <v>104</v>
      </c>
      <c r="L333" s="4">
        <v>4</v>
      </c>
      <c r="M333" s="4" t="s">
        <v>4704</v>
      </c>
      <c r="N333" s="4">
        <v>6</v>
      </c>
      <c r="O333" s="4" t="s">
        <v>8709</v>
      </c>
      <c r="P333" s="26" t="s">
        <v>9757</v>
      </c>
      <c r="Q333" s="8" t="s">
        <v>10474</v>
      </c>
      <c r="R333" s="9" t="s">
        <v>10474</v>
      </c>
      <c r="S333" s="17"/>
      <c r="T333" s="17" t="s">
        <v>10474</v>
      </c>
      <c r="U333" s="9"/>
      <c r="V333" s="18" t="s">
        <v>10578</v>
      </c>
      <c r="W333" s="18">
        <f>IFERROR(VLOOKUP(H333,'IT PEI'!$X$2:$X$5647,1,0),"...")</f>
        <v>301638</v>
      </c>
      <c r="X333" s="19" t="str">
        <f>_xlfn.XLOOKUP(H333,'IT PEI'!X$2:X$5647,'IT PEI'!E$2:E$5647,"...",2,-1)</f>
        <v>2026-2030</v>
      </c>
      <c r="Y333" s="19" t="str">
        <f>_xlfn.XLOOKUP(H333,'IT PEI'!X$2:X$5647,'IT PEI'!G$2:G$5647,"...",2,-1)</f>
        <v>FORMULADO</v>
      </c>
      <c r="Z333" s="19" t="str">
        <f>_xlfn.XLOOKUP(H333,'IT PEI'!X$2:X$5647,'IT PEI'!F$2:F$5647,"...",2,-1)</f>
        <v>SI</v>
      </c>
      <c r="AA333" s="19" t="str">
        <f>_xlfn.XLOOKUP(H333,'IT PEI'!X$2:X$5647,'IT PEI'!H$2:H$5647,"...",2,-1)</f>
        <v>EMITIDO</v>
      </c>
      <c r="AB333" s="19" t="str">
        <f>_xlfn.XLOOKUP(H333,'IT PEI'!X$2:X$5647,'IT PEI'!O$2:O$5647,"...",2,-1)</f>
        <v>2025-0005825</v>
      </c>
      <c r="AC333" s="20">
        <f>_xlfn.XLOOKUP(H333,'IT PEI'!X$2:X$5647,'IT PEI'!P$2:P$5647,"...",2,-1)</f>
        <v>45959</v>
      </c>
      <c r="AD333" s="19" t="str">
        <f>_xlfn.XLOOKUP(H333,'IT PEI'!X$2:X$5647,'IT PEI'!Q$2:Q$5647,"...",2,-1)</f>
        <v>000790-2025-CEPLAN-DNCPPEI</v>
      </c>
      <c r="AE333" s="19" t="str">
        <f t="shared" si="26"/>
        <v>SI</v>
      </c>
      <c r="AF333" s="18">
        <f t="shared" si="28"/>
        <v>1</v>
      </c>
      <c r="AG333" s="18">
        <f t="shared" si="27"/>
        <v>0</v>
      </c>
      <c r="AH333" s="18">
        <f t="shared" si="29"/>
        <v>0</v>
      </c>
      <c r="AI333" s="19" t="s">
        <v>10475</v>
      </c>
      <c r="AJ333" s="13" t="s">
        <v>10488</v>
      </c>
      <c r="AK333" s="19" t="s">
        <v>10489</v>
      </c>
      <c r="AL333" s="19" t="str">
        <f>IFERROR(VLOOKUP(tbl_ues[[#This Row],[Id_UE]],'[1]Directorio v.02'!$H$3:$U$3089,11,FALSE),"")</f>
        <v>Juan Carlos Berrios Carrillo</v>
      </c>
      <c r="AM333" s="19" t="str">
        <f>IFERROR(VLOOKUP(tbl_ues[[#This Row],[Id_UE]],'[1]Directorio v.02'!$H$3:$U$3089,12,FALSE),"")</f>
        <v>Responsable de planeamiento y presupuesto</v>
      </c>
      <c r="AN333" s="52">
        <f>IFERROR(VLOOKUP(tbl_ues[[#This Row],[Id_UE]],'[1]Directorio v.02'!$H$3:$U$3089,13,FALSE),"")</f>
        <v>978635114</v>
      </c>
      <c r="AO333" s="19" t="str">
        <f>IFERROR(VLOOKUP(tbl_ues[[#This Row],[Id_UE]],'[1]Directorio v.02'!$H$3:$U$3089,14,FALSE),"")</f>
        <v>presupuesto.mdpomata@gmail.com</v>
      </c>
      <c r="AP333" s="21" t="e">
        <f>VLOOKUP(H333,#REF!,7,0)</f>
        <v>#REF!</v>
      </c>
      <c r="AQ333" s="9" t="e">
        <f>VLOOKUP(H333,#REF!,9,0)</f>
        <v>#REF!</v>
      </c>
      <c r="AR333" s="9" t="e">
        <f>VLOOKUP(H333,#REF!,15,0)</f>
        <v>#REF!</v>
      </c>
      <c r="AS333" s="9" t="e">
        <f>VLOOKUP(H333,#REF!,16,0)</f>
        <v>#REF!</v>
      </c>
      <c r="AT333" s="9" t="e">
        <f>VLOOKUP(H333,#REF!,17,0)</f>
        <v>#REF!</v>
      </c>
      <c r="AU333" s="9" t="e">
        <f>VLOOKUP(H333,#REF!,18,0)</f>
        <v>#REF!</v>
      </c>
      <c r="AV333" s="9" t="e">
        <f>VLOOKUP(H333,#REF!,19,0)</f>
        <v>#REF!</v>
      </c>
      <c r="AW333" s="9" t="e">
        <f>VLOOKUP(H333,#REF!,20,0)</f>
        <v>#REF!</v>
      </c>
      <c r="AX333" s="9" t="e">
        <f>VLOOKUP(H333,#REF!,22,0)</f>
        <v>#REF!</v>
      </c>
      <c r="AY333" s="9" t="e">
        <f>VLOOKUP(H333,#REF!,23,0)</f>
        <v>#REF!</v>
      </c>
      <c r="AZ333" s="9" t="e">
        <f>VLOOKUP(H333,#REF!,24,0)</f>
        <v>#REF!</v>
      </c>
      <c r="BA333" s="9" t="e">
        <f>VLOOKUP(H333,#REF!,25,0)</f>
        <v>#REF!</v>
      </c>
      <c r="BB333" s="9" t="e">
        <f>VLOOKUP(H333,#REF!,26,0)</f>
        <v>#REF!</v>
      </c>
      <c r="BC333" s="9" t="e">
        <f>VLOOKUP(H333,#REF!,27,0)</f>
        <v>#REF!</v>
      </c>
      <c r="BD333" s="9" t="e">
        <f>VLOOKUP(H333,#REF!,29,0)</f>
        <v>#REF!</v>
      </c>
      <c r="BE333" s="9" t="e">
        <f>VLOOKUP(H333,#REF!,30,0)</f>
        <v>#REF!</v>
      </c>
      <c r="BF333" s="9" t="e">
        <f>VLOOKUP(H333,#REF!,31,0)</f>
        <v>#REF!</v>
      </c>
      <c r="BG333" s="9" t="e">
        <f>VLOOKUP(H333,#REF!,32,0)</f>
        <v>#REF!</v>
      </c>
      <c r="BH333" s="9" t="e">
        <f>VLOOKUP(H333,#REF!,33,0)</f>
        <v>#REF!</v>
      </c>
      <c r="BI333" s="9" t="e">
        <f>VLOOKUP(H333,#REF!,34,0)</f>
        <v>#REF!</v>
      </c>
      <c r="BJ333" s="9" t="e">
        <f>VLOOKUP(H333,#REF!,36,0)</f>
        <v>#REF!</v>
      </c>
      <c r="BK333" s="9" t="e">
        <f>VLOOKUP(H333,#REF!,37,0)</f>
        <v>#REF!</v>
      </c>
      <c r="BL333" s="22" t="e">
        <f>VLOOKUP(H333,#REF!,44,0)</f>
        <v>#REF!</v>
      </c>
      <c r="BM333" s="22" t="e">
        <f>VLOOKUP(H333,#REF!,45,0)</f>
        <v>#REF!</v>
      </c>
      <c r="BN333" s="22" t="e">
        <f>VLOOKUP(H333,#REF!,46,0)</f>
        <v>#REF!</v>
      </c>
      <c r="BO333" s="22" t="e">
        <f>VLOOKUP(H333,#REF!,47,0)</f>
        <v>#REF!</v>
      </c>
      <c r="BP333" s="22" t="e">
        <f>VLOOKUP(H333,#REF!,48,0)</f>
        <v>#REF!</v>
      </c>
      <c r="BQ333" s="9"/>
      <c r="BR333" s="9"/>
      <c r="BS333" s="9"/>
    </row>
    <row r="334" spans="1:71" ht="14.5" x14ac:dyDescent="0.35">
      <c r="A334" s="16" t="s">
        <v>10556</v>
      </c>
      <c r="B334" s="16" t="s">
        <v>10556</v>
      </c>
      <c r="C334" s="16" t="s">
        <v>10557</v>
      </c>
      <c r="D334" s="7" t="s">
        <v>1921</v>
      </c>
      <c r="E334" s="4" t="s">
        <v>150</v>
      </c>
      <c r="F334" s="4">
        <v>301637</v>
      </c>
      <c r="G334" s="4" t="s">
        <v>7289</v>
      </c>
      <c r="H334" s="53">
        <v>301637</v>
      </c>
      <c r="I334" s="4" t="s">
        <v>7289</v>
      </c>
      <c r="J334" s="7">
        <v>21</v>
      </c>
      <c r="K334" s="4" t="s">
        <v>104</v>
      </c>
      <c r="L334" s="4">
        <v>4</v>
      </c>
      <c r="M334" s="4" t="s">
        <v>4704</v>
      </c>
      <c r="N334" s="4">
        <v>5</v>
      </c>
      <c r="O334" s="4" t="s">
        <v>7290</v>
      </c>
      <c r="P334" s="26" t="s">
        <v>9874</v>
      </c>
      <c r="Q334" s="8" t="s">
        <v>10474</v>
      </c>
      <c r="R334" s="9" t="s">
        <v>10474</v>
      </c>
      <c r="S334" s="17"/>
      <c r="T334" s="17" t="s">
        <v>10474</v>
      </c>
      <c r="U334" s="9"/>
      <c r="V334" s="18" t="s">
        <v>10578</v>
      </c>
      <c r="W334" s="18">
        <f>IFERROR(VLOOKUP(H334,'IT PEI'!$X$2:$X$5647,1,0),"...")</f>
        <v>301637</v>
      </c>
      <c r="X334" s="19" t="str">
        <f>_xlfn.XLOOKUP(H334,'IT PEI'!X$2:X$5647,'IT PEI'!E$2:E$5647,"...",2,-1)</f>
        <v>2026-2030</v>
      </c>
      <c r="Y334" s="19" t="str">
        <f>_xlfn.XLOOKUP(H334,'IT PEI'!X$2:X$5647,'IT PEI'!G$2:G$5647,"...",2,-1)</f>
        <v>FORMULADO</v>
      </c>
      <c r="Z334" s="19" t="str">
        <f>_xlfn.XLOOKUP(H334,'IT PEI'!X$2:X$5647,'IT PEI'!F$2:F$5647,"...",2,-1)</f>
        <v>SI</v>
      </c>
      <c r="AA334" s="19" t="str">
        <f>_xlfn.XLOOKUP(H334,'IT PEI'!X$2:X$5647,'IT PEI'!H$2:H$5647,"...",2,-1)</f>
        <v>EMITIDO</v>
      </c>
      <c r="AB334" s="19" t="str">
        <f>_xlfn.XLOOKUP(H334,'IT PEI'!X$2:X$5647,'IT PEI'!O$2:O$5647,"...",2,-1)</f>
        <v>2025-0003143</v>
      </c>
      <c r="AC334" s="20">
        <f>_xlfn.XLOOKUP(H334,'IT PEI'!X$2:X$5647,'IT PEI'!P$2:P$5647,"...",2,-1)</f>
        <v>45915</v>
      </c>
      <c r="AD334" s="19" t="str">
        <f>_xlfn.XLOOKUP(H334,'IT PEI'!X$2:X$5647,'IT PEI'!Q$2:Q$5647,"...",2,-1)</f>
        <v>000332-2025-CEPLAN-DNCPPEI</v>
      </c>
      <c r="AE334" s="19" t="str">
        <f t="shared" si="26"/>
        <v>SI</v>
      </c>
      <c r="AF334" s="18">
        <f t="shared" si="28"/>
        <v>1</v>
      </c>
      <c r="AG334" s="18">
        <f t="shared" si="27"/>
        <v>0</v>
      </c>
      <c r="AH334" s="18">
        <f t="shared" si="29"/>
        <v>0</v>
      </c>
      <c r="AI334" s="19" t="s">
        <v>10475</v>
      </c>
      <c r="AJ334" s="13" t="s">
        <v>10488</v>
      </c>
      <c r="AK334" s="19" t="s">
        <v>10489</v>
      </c>
      <c r="AL334" s="19">
        <f>IFERROR(VLOOKUP(tbl_ues[[#This Row],[Id_UE]],'[1]Directorio v.02'!$H$3:$U$3089,11,FALSE),"")</f>
        <v>0</v>
      </c>
      <c r="AM334" s="19">
        <f>IFERROR(VLOOKUP(tbl_ues[[#This Row],[Id_UE]],'[1]Directorio v.02'!$H$3:$U$3089,12,FALSE),"")</f>
        <v>0</v>
      </c>
      <c r="AN334" s="52">
        <f>IFERROR(VLOOKUP(tbl_ues[[#This Row],[Id_UE]],'[1]Directorio v.02'!$H$3:$U$3089,13,FALSE),"")</f>
        <v>0</v>
      </c>
      <c r="AO334" s="19">
        <f>IFERROR(VLOOKUP(tbl_ues[[#This Row],[Id_UE]],'[1]Directorio v.02'!$H$3:$U$3089,14,FALSE),"")</f>
        <v>0</v>
      </c>
      <c r="AP334" s="21" t="e">
        <f>VLOOKUP(H334,#REF!,7,0)</f>
        <v>#REF!</v>
      </c>
      <c r="AQ334" s="9" t="e">
        <f>VLOOKUP(H334,#REF!,9,0)</f>
        <v>#REF!</v>
      </c>
      <c r="AR334" s="9" t="e">
        <f>VLOOKUP(H334,#REF!,15,0)</f>
        <v>#REF!</v>
      </c>
      <c r="AS334" s="9" t="e">
        <f>VLOOKUP(H334,#REF!,16,0)</f>
        <v>#REF!</v>
      </c>
      <c r="AT334" s="9" t="e">
        <f>VLOOKUP(H334,#REF!,17,0)</f>
        <v>#REF!</v>
      </c>
      <c r="AU334" s="9" t="e">
        <f>VLOOKUP(H334,#REF!,18,0)</f>
        <v>#REF!</v>
      </c>
      <c r="AV334" s="9" t="e">
        <f>VLOOKUP(H334,#REF!,19,0)</f>
        <v>#REF!</v>
      </c>
      <c r="AW334" s="9" t="e">
        <f>VLOOKUP(H334,#REF!,20,0)</f>
        <v>#REF!</v>
      </c>
      <c r="AX334" s="9" t="e">
        <f>VLOOKUP(H334,#REF!,22,0)</f>
        <v>#REF!</v>
      </c>
      <c r="AY334" s="9" t="e">
        <f>VLOOKUP(H334,#REF!,23,0)</f>
        <v>#REF!</v>
      </c>
      <c r="AZ334" s="9" t="e">
        <f>VLOOKUP(H334,#REF!,24,0)</f>
        <v>#REF!</v>
      </c>
      <c r="BA334" s="9" t="e">
        <f>VLOOKUP(H334,#REF!,25,0)</f>
        <v>#REF!</v>
      </c>
      <c r="BB334" s="9" t="e">
        <f>VLOOKUP(H334,#REF!,26,0)</f>
        <v>#REF!</v>
      </c>
      <c r="BC334" s="9" t="e">
        <f>VLOOKUP(H334,#REF!,27,0)</f>
        <v>#REF!</v>
      </c>
      <c r="BD334" s="9" t="e">
        <f>VLOOKUP(H334,#REF!,29,0)</f>
        <v>#REF!</v>
      </c>
      <c r="BE334" s="9" t="e">
        <f>VLOOKUP(H334,#REF!,30,0)</f>
        <v>#REF!</v>
      </c>
      <c r="BF334" s="9" t="e">
        <f>VLOOKUP(H334,#REF!,31,0)</f>
        <v>#REF!</v>
      </c>
      <c r="BG334" s="9" t="e">
        <f>VLOOKUP(H334,#REF!,32,0)</f>
        <v>#REF!</v>
      </c>
      <c r="BH334" s="9" t="e">
        <f>VLOOKUP(H334,#REF!,33,0)</f>
        <v>#REF!</v>
      </c>
      <c r="BI334" s="9" t="e">
        <f>VLOOKUP(H334,#REF!,34,0)</f>
        <v>#REF!</v>
      </c>
      <c r="BJ334" s="9" t="e">
        <f>VLOOKUP(H334,#REF!,36,0)</f>
        <v>#REF!</v>
      </c>
      <c r="BK334" s="9" t="e">
        <f>VLOOKUP(H334,#REF!,37,0)</f>
        <v>#REF!</v>
      </c>
      <c r="BL334" s="22" t="e">
        <f>VLOOKUP(H334,#REF!,44,0)</f>
        <v>#REF!</v>
      </c>
      <c r="BM334" s="22" t="e">
        <f>VLOOKUP(H334,#REF!,45,0)</f>
        <v>#REF!</v>
      </c>
      <c r="BN334" s="22" t="e">
        <f>VLOOKUP(H334,#REF!,46,0)</f>
        <v>#REF!</v>
      </c>
      <c r="BO334" s="22" t="e">
        <f>VLOOKUP(H334,#REF!,47,0)</f>
        <v>#REF!</v>
      </c>
      <c r="BP334" s="22" t="e">
        <f>VLOOKUP(H334,#REF!,48,0)</f>
        <v>#REF!</v>
      </c>
      <c r="BQ334" s="9"/>
      <c r="BR334" s="9"/>
      <c r="BS334" s="9"/>
    </row>
    <row r="335" spans="1:71" ht="14.5" x14ac:dyDescent="0.35">
      <c r="A335" s="16" t="s">
        <v>10556</v>
      </c>
      <c r="B335" s="16" t="s">
        <v>10556</v>
      </c>
      <c r="C335" s="16" t="s">
        <v>10557</v>
      </c>
      <c r="D335" s="7" t="s">
        <v>1921</v>
      </c>
      <c r="E335" s="4" t="s">
        <v>150</v>
      </c>
      <c r="F335" s="4">
        <v>301636</v>
      </c>
      <c r="G335" s="4" t="s">
        <v>7977</v>
      </c>
      <c r="H335" s="53">
        <v>301636</v>
      </c>
      <c r="I335" s="4" t="s">
        <v>7977</v>
      </c>
      <c r="J335" s="7">
        <v>21</v>
      </c>
      <c r="K335" s="4" t="s">
        <v>104</v>
      </c>
      <c r="L335" s="4">
        <v>4</v>
      </c>
      <c r="M335" s="4" t="s">
        <v>4704</v>
      </c>
      <c r="N335" s="4">
        <v>4</v>
      </c>
      <c r="O335" s="4" t="s">
        <v>7978</v>
      </c>
      <c r="P335" s="26" t="s">
        <v>9757</v>
      </c>
      <c r="Q335" s="8" t="s">
        <v>10474</v>
      </c>
      <c r="R335" s="9" t="s">
        <v>10474</v>
      </c>
      <c r="S335" s="17"/>
      <c r="T335" s="17" t="s">
        <v>10474</v>
      </c>
      <c r="U335" s="9"/>
      <c r="V335" s="18" t="s">
        <v>10578</v>
      </c>
      <c r="W335" s="18">
        <f>IFERROR(VLOOKUP(H335,'IT PEI'!$X$2:$X$5647,1,0),"...")</f>
        <v>301636</v>
      </c>
      <c r="X335" s="19" t="str">
        <f>_xlfn.XLOOKUP(H335,'IT PEI'!X$2:X$5647,'IT PEI'!E$2:E$5647,"...",2,-1)</f>
        <v>2026-2030</v>
      </c>
      <c r="Y335" s="19" t="str">
        <f>_xlfn.XLOOKUP(H335,'IT PEI'!X$2:X$5647,'IT PEI'!G$2:G$5647,"...",2,-1)</f>
        <v>FORMULADO</v>
      </c>
      <c r="Z335" s="19" t="str">
        <f>_xlfn.XLOOKUP(H335,'IT PEI'!X$2:X$5647,'IT PEI'!F$2:F$5647,"...",2,-1)</f>
        <v>SI</v>
      </c>
      <c r="AA335" s="19" t="str">
        <f>_xlfn.XLOOKUP(H335,'IT PEI'!X$2:X$5647,'IT PEI'!H$2:H$5647,"...",2,-1)</f>
        <v>EMITIDO</v>
      </c>
      <c r="AB335" s="19" t="str">
        <f>_xlfn.XLOOKUP(H335,'IT PEI'!X$2:X$5647,'IT PEI'!O$2:O$5647,"...",2,-1)</f>
        <v>2025-0005419</v>
      </c>
      <c r="AC335" s="20">
        <f>_xlfn.XLOOKUP(H335,'IT PEI'!X$2:X$5647,'IT PEI'!P$2:P$5647,"...",2,-1)</f>
        <v>46008</v>
      </c>
      <c r="AD335" s="19" t="str">
        <f>_xlfn.XLOOKUP(H335,'IT PEI'!X$2:X$5647,'IT PEI'!Q$2:Q$5647,"...",2,-1)</f>
        <v>000698-2025-CEPLAN-DNCPPEI</v>
      </c>
      <c r="AE335" s="19" t="str">
        <f t="shared" si="26"/>
        <v>SI</v>
      </c>
      <c r="AF335" s="18">
        <f t="shared" si="28"/>
        <v>1</v>
      </c>
      <c r="AG335" s="18">
        <f t="shared" si="27"/>
        <v>0</v>
      </c>
      <c r="AH335" s="18">
        <f t="shared" si="29"/>
        <v>0</v>
      </c>
      <c r="AI335" s="19" t="s">
        <v>10475</v>
      </c>
      <c r="AJ335" s="13" t="s">
        <v>10488</v>
      </c>
      <c r="AK335" s="19" t="s">
        <v>10489</v>
      </c>
      <c r="AL335" s="19" t="str">
        <f>IFERROR(VLOOKUP(tbl_ues[[#This Row],[Id_UE]],'[1]Directorio v.02'!$H$3:$U$3089,11,FALSE),"")</f>
        <v>JOSE ANTONIO CALISAYA MAMANI</v>
      </c>
      <c r="AM335" s="19" t="str">
        <f>IFERROR(VLOOKUP(tbl_ues[[#This Row],[Id_UE]],'[1]Directorio v.02'!$H$3:$U$3089,12,FALSE),"")</f>
        <v>JEFE DE PLANIFICACIÓN Y PRESUPUESTO</v>
      </c>
      <c r="AN335" s="52">
        <f>IFERROR(VLOOKUP(tbl_ues[[#This Row],[Id_UE]],'[1]Directorio v.02'!$H$3:$U$3089,13,FALSE),"")</f>
        <v>999969698</v>
      </c>
      <c r="AO335" s="19" t="str">
        <f>IFERROR(VLOOKUP(tbl_ues[[#This Row],[Id_UE]],'[1]Directorio v.02'!$H$3:$U$3089,14,FALSE),"")</f>
        <v>josecalisaya@gmail.com</v>
      </c>
      <c r="AP335" s="21" t="e">
        <f>VLOOKUP(H335,#REF!,7,0)</f>
        <v>#REF!</v>
      </c>
      <c r="AQ335" s="9" t="e">
        <f>VLOOKUP(H335,#REF!,9,0)</f>
        <v>#REF!</v>
      </c>
      <c r="AR335" s="9" t="e">
        <f>VLOOKUP(H335,#REF!,15,0)</f>
        <v>#REF!</v>
      </c>
      <c r="AS335" s="9" t="e">
        <f>VLOOKUP(H335,#REF!,16,0)</f>
        <v>#REF!</v>
      </c>
      <c r="AT335" s="9" t="e">
        <f>VLOOKUP(H335,#REF!,17,0)</f>
        <v>#REF!</v>
      </c>
      <c r="AU335" s="9" t="e">
        <f>VLOOKUP(H335,#REF!,18,0)</f>
        <v>#REF!</v>
      </c>
      <c r="AV335" s="9" t="e">
        <f>VLOOKUP(H335,#REF!,19,0)</f>
        <v>#REF!</v>
      </c>
      <c r="AW335" s="9" t="e">
        <f>VLOOKUP(H335,#REF!,20,0)</f>
        <v>#REF!</v>
      </c>
      <c r="AX335" s="9" t="e">
        <f>VLOOKUP(H335,#REF!,22,0)</f>
        <v>#REF!</v>
      </c>
      <c r="AY335" s="9" t="e">
        <f>VLOOKUP(H335,#REF!,23,0)</f>
        <v>#REF!</v>
      </c>
      <c r="AZ335" s="9" t="e">
        <f>VLOOKUP(H335,#REF!,24,0)</f>
        <v>#REF!</v>
      </c>
      <c r="BA335" s="9" t="e">
        <f>VLOOKUP(H335,#REF!,25,0)</f>
        <v>#REF!</v>
      </c>
      <c r="BB335" s="9" t="e">
        <f>VLOOKUP(H335,#REF!,26,0)</f>
        <v>#REF!</v>
      </c>
      <c r="BC335" s="9" t="e">
        <f>VLOOKUP(H335,#REF!,27,0)</f>
        <v>#REF!</v>
      </c>
      <c r="BD335" s="9" t="e">
        <f>VLOOKUP(H335,#REF!,29,0)</f>
        <v>#REF!</v>
      </c>
      <c r="BE335" s="9" t="e">
        <f>VLOOKUP(H335,#REF!,30,0)</f>
        <v>#REF!</v>
      </c>
      <c r="BF335" s="9" t="e">
        <f>VLOOKUP(H335,#REF!,31,0)</f>
        <v>#REF!</v>
      </c>
      <c r="BG335" s="9" t="e">
        <f>VLOOKUP(H335,#REF!,32,0)</f>
        <v>#REF!</v>
      </c>
      <c r="BH335" s="9" t="e">
        <f>VLOOKUP(H335,#REF!,33,0)</f>
        <v>#REF!</v>
      </c>
      <c r="BI335" s="9" t="e">
        <f>VLOOKUP(H335,#REF!,34,0)</f>
        <v>#REF!</v>
      </c>
      <c r="BJ335" s="9" t="e">
        <f>VLOOKUP(H335,#REF!,36,0)</f>
        <v>#REF!</v>
      </c>
      <c r="BK335" s="9" t="e">
        <f>VLOOKUP(H335,#REF!,37,0)</f>
        <v>#REF!</v>
      </c>
      <c r="BL335" s="22" t="e">
        <f>VLOOKUP(H335,#REF!,44,0)</f>
        <v>#REF!</v>
      </c>
      <c r="BM335" s="22" t="e">
        <f>VLOOKUP(H335,#REF!,45,0)</f>
        <v>#REF!</v>
      </c>
      <c r="BN335" s="22" t="e">
        <f>VLOOKUP(H335,#REF!,46,0)</f>
        <v>#REF!</v>
      </c>
      <c r="BO335" s="22" t="e">
        <f>VLOOKUP(H335,#REF!,47,0)</f>
        <v>#REF!</v>
      </c>
      <c r="BP335" s="22" t="e">
        <f>VLOOKUP(H335,#REF!,48,0)</f>
        <v>#REF!</v>
      </c>
      <c r="BQ335" s="9"/>
      <c r="BR335" s="9"/>
      <c r="BS335" s="9"/>
    </row>
    <row r="336" spans="1:71" ht="14.5" x14ac:dyDescent="0.35">
      <c r="A336" s="16" t="s">
        <v>10556</v>
      </c>
      <c r="B336" s="16" t="s">
        <v>10556</v>
      </c>
      <c r="C336" s="16" t="s">
        <v>10557</v>
      </c>
      <c r="D336" s="7" t="s">
        <v>1921</v>
      </c>
      <c r="E336" s="4" t="s">
        <v>150</v>
      </c>
      <c r="F336" s="4">
        <v>301635</v>
      </c>
      <c r="G336" s="4" t="s">
        <v>8794</v>
      </c>
      <c r="H336" s="53">
        <v>301635</v>
      </c>
      <c r="I336" s="4" t="s">
        <v>8794</v>
      </c>
      <c r="J336" s="7">
        <v>21</v>
      </c>
      <c r="K336" s="4" t="s">
        <v>104</v>
      </c>
      <c r="L336" s="4">
        <v>4</v>
      </c>
      <c r="M336" s="4" t="s">
        <v>4704</v>
      </c>
      <c r="N336" s="4">
        <v>3</v>
      </c>
      <c r="O336" s="4" t="s">
        <v>8795</v>
      </c>
      <c r="P336" s="26" t="s">
        <v>10561</v>
      </c>
      <c r="Q336" s="8" t="s">
        <v>10474</v>
      </c>
      <c r="R336" s="9" t="s">
        <v>10474</v>
      </c>
      <c r="S336" s="17"/>
      <c r="T336" s="17" t="s">
        <v>10474</v>
      </c>
      <c r="U336" s="9"/>
      <c r="V336" s="18"/>
      <c r="W336" s="18">
        <f>IFERROR(VLOOKUP(H336,'IT PEI'!$X$2:$X$5647,1,0),"...")</f>
        <v>301635</v>
      </c>
      <c r="X336" s="19" t="str">
        <f>_xlfn.XLOOKUP(H336,'IT PEI'!X$2:X$5647,'IT PEI'!E$2:E$5647,"...",2,-1)</f>
        <v>2026-2030</v>
      </c>
      <c r="Y336" s="19" t="str">
        <f>_xlfn.XLOOKUP(H336,'IT PEI'!X$2:X$5647,'IT PEI'!G$2:G$5647,"...",2,-1)</f>
        <v>FORMULADO</v>
      </c>
      <c r="Z336" s="19" t="str">
        <f>_xlfn.XLOOKUP(H336,'IT PEI'!X$2:X$5647,'IT PEI'!F$2:F$5647,"...",2,-1)</f>
        <v>SI</v>
      </c>
      <c r="AA336" s="19" t="str">
        <f>_xlfn.XLOOKUP(H336,'IT PEI'!X$2:X$5647,'IT PEI'!H$2:H$5647,"...",2,-1)</f>
        <v>EMITIDO</v>
      </c>
      <c r="AB336" s="19" t="str">
        <f>_xlfn.XLOOKUP(H336,'IT PEI'!X$2:X$5647,'IT PEI'!O$2:O$5647,"...",2,-1)</f>
        <v>2026-0000934</v>
      </c>
      <c r="AC336" s="20">
        <f>_xlfn.XLOOKUP(H336,'IT PEI'!X$2:X$5647,'IT PEI'!P$2:P$5647,"...",2,-1)</f>
        <v>46079</v>
      </c>
      <c r="AD336" s="19" t="str">
        <f>_xlfn.XLOOKUP(H336,'IT PEI'!X$2:X$5647,'IT PEI'!Q$2:Q$5647,"...",2,-1)</f>
        <v>000153-2026-CEPLAN-DNCPPEI</v>
      </c>
      <c r="AE336" s="19" t="str">
        <f t="shared" si="26"/>
        <v>SI</v>
      </c>
      <c r="AF336" s="18">
        <f t="shared" si="28"/>
        <v>1</v>
      </c>
      <c r="AG336" s="18">
        <f t="shared" si="27"/>
        <v>0</v>
      </c>
      <c r="AH336" s="18">
        <f t="shared" si="29"/>
        <v>0</v>
      </c>
      <c r="AI336" s="19" t="s">
        <v>10475</v>
      </c>
      <c r="AJ336" s="13" t="s">
        <v>10488</v>
      </c>
      <c r="AK336" s="19" t="s">
        <v>10489</v>
      </c>
      <c r="AL336" s="19" t="str">
        <f>IFERROR(VLOOKUP(tbl_ues[[#This Row],[Id_UE]],'[1]Directorio v.02'!$H$3:$U$3089,11,FALSE),"")</f>
        <v>Wilber Yucra Flores</v>
      </c>
      <c r="AM336" s="19">
        <f>IFERROR(VLOOKUP(tbl_ues[[#This Row],[Id_UE]],'[1]Directorio v.02'!$H$3:$U$3089,12,FALSE),"")</f>
        <v>0</v>
      </c>
      <c r="AN336" s="52">
        <f>IFERROR(VLOOKUP(tbl_ues[[#This Row],[Id_UE]],'[1]Directorio v.02'!$H$3:$U$3089,13,FALSE),"")</f>
        <v>927325998</v>
      </c>
      <c r="AO336" s="19" t="str">
        <f>IFERROR(VLOOKUP(tbl_ues[[#This Row],[Id_UE]],'[1]Directorio v.02'!$H$3:$U$3089,14,FALSE),"")</f>
        <v>yucrafloreswilber@gmail.com</v>
      </c>
      <c r="AP336" s="21" t="e">
        <f>VLOOKUP(H336,#REF!,7,0)</f>
        <v>#REF!</v>
      </c>
      <c r="AQ336" s="9" t="e">
        <f>VLOOKUP(H336,#REF!,9,0)</f>
        <v>#REF!</v>
      </c>
      <c r="AR336" s="9" t="e">
        <f>VLOOKUP(H336,#REF!,15,0)</f>
        <v>#REF!</v>
      </c>
      <c r="AS336" s="9" t="e">
        <f>VLOOKUP(H336,#REF!,16,0)</f>
        <v>#REF!</v>
      </c>
      <c r="AT336" s="9" t="e">
        <f>VLOOKUP(H336,#REF!,17,0)</f>
        <v>#REF!</v>
      </c>
      <c r="AU336" s="9" t="e">
        <f>VLOOKUP(H336,#REF!,18,0)</f>
        <v>#REF!</v>
      </c>
      <c r="AV336" s="9" t="e">
        <f>VLOOKUP(H336,#REF!,19,0)</f>
        <v>#REF!</v>
      </c>
      <c r="AW336" s="9" t="e">
        <f>VLOOKUP(H336,#REF!,20,0)</f>
        <v>#REF!</v>
      </c>
      <c r="AX336" s="9" t="e">
        <f>VLOOKUP(H336,#REF!,22,0)</f>
        <v>#REF!</v>
      </c>
      <c r="AY336" s="9" t="e">
        <f>VLOOKUP(H336,#REF!,23,0)</f>
        <v>#REF!</v>
      </c>
      <c r="AZ336" s="9" t="e">
        <f>VLOOKUP(H336,#REF!,24,0)</f>
        <v>#REF!</v>
      </c>
      <c r="BA336" s="9" t="e">
        <f>VLOOKUP(H336,#REF!,25,0)</f>
        <v>#REF!</v>
      </c>
      <c r="BB336" s="9" t="e">
        <f>VLOOKUP(H336,#REF!,26,0)</f>
        <v>#REF!</v>
      </c>
      <c r="BC336" s="9" t="e">
        <f>VLOOKUP(H336,#REF!,27,0)</f>
        <v>#REF!</v>
      </c>
      <c r="BD336" s="9" t="e">
        <f>VLOOKUP(H336,#REF!,29,0)</f>
        <v>#REF!</v>
      </c>
      <c r="BE336" s="9" t="e">
        <f>VLOOKUP(H336,#REF!,30,0)</f>
        <v>#REF!</v>
      </c>
      <c r="BF336" s="9" t="e">
        <f>VLOOKUP(H336,#REF!,31,0)</f>
        <v>#REF!</v>
      </c>
      <c r="BG336" s="9" t="e">
        <f>VLOOKUP(H336,#REF!,32,0)</f>
        <v>#REF!</v>
      </c>
      <c r="BH336" s="9" t="e">
        <f>VLOOKUP(H336,#REF!,33,0)</f>
        <v>#REF!</v>
      </c>
      <c r="BI336" s="9" t="e">
        <f>VLOOKUP(H336,#REF!,34,0)</f>
        <v>#REF!</v>
      </c>
      <c r="BJ336" s="9" t="e">
        <f>VLOOKUP(H336,#REF!,36,0)</f>
        <v>#REF!</v>
      </c>
      <c r="BK336" s="9" t="e">
        <f>VLOOKUP(H336,#REF!,37,0)</f>
        <v>#REF!</v>
      </c>
      <c r="BL336" s="22" t="e">
        <f>VLOOKUP(H336,#REF!,44,0)</f>
        <v>#REF!</v>
      </c>
      <c r="BM336" s="22" t="e">
        <f>VLOOKUP(H336,#REF!,45,0)</f>
        <v>#REF!</v>
      </c>
      <c r="BN336" s="22" t="e">
        <f>VLOOKUP(H336,#REF!,46,0)</f>
        <v>#REF!</v>
      </c>
      <c r="BO336" s="22" t="e">
        <f>VLOOKUP(H336,#REF!,47,0)</f>
        <v>#REF!</v>
      </c>
      <c r="BP336" s="22" t="e">
        <f>VLOOKUP(H336,#REF!,48,0)</f>
        <v>#REF!</v>
      </c>
      <c r="BQ336" s="9"/>
      <c r="BR336" s="9"/>
      <c r="BS336" s="9"/>
    </row>
    <row r="337" spans="1:71" ht="14.5" x14ac:dyDescent="0.35">
      <c r="A337" s="16" t="s">
        <v>10556</v>
      </c>
      <c r="B337" s="16" t="s">
        <v>10556</v>
      </c>
      <c r="C337" s="16" t="s">
        <v>10557</v>
      </c>
      <c r="D337" s="7" t="s">
        <v>1921</v>
      </c>
      <c r="E337" s="4" t="s">
        <v>150</v>
      </c>
      <c r="F337" s="4">
        <v>301634</v>
      </c>
      <c r="G337" s="4" t="s">
        <v>8001</v>
      </c>
      <c r="H337" s="53">
        <v>301634</v>
      </c>
      <c r="I337" s="4" t="s">
        <v>8001</v>
      </c>
      <c r="J337" s="7">
        <v>21</v>
      </c>
      <c r="K337" s="4" t="s">
        <v>104</v>
      </c>
      <c r="L337" s="4">
        <v>4</v>
      </c>
      <c r="M337" s="4" t="s">
        <v>4704</v>
      </c>
      <c r="N337" s="4">
        <v>2</v>
      </c>
      <c r="O337" s="4" t="s">
        <v>8002</v>
      </c>
      <c r="P337" s="26" t="s">
        <v>10196</v>
      </c>
      <c r="Q337" s="8" t="s">
        <v>10474</v>
      </c>
      <c r="R337" s="9" t="s">
        <v>10474</v>
      </c>
      <c r="S337" s="17"/>
      <c r="T337" s="17" t="s">
        <v>10474</v>
      </c>
      <c r="U337" s="9"/>
      <c r="V337" s="18" t="s">
        <v>10578</v>
      </c>
      <c r="W337" s="18">
        <f>IFERROR(VLOOKUP(H337,'IT PEI'!$X$2:$X$5647,1,0),"...")</f>
        <v>301634</v>
      </c>
      <c r="X337" s="19" t="str">
        <f>_xlfn.XLOOKUP(H337,'IT PEI'!X$2:X$5647,'IT PEI'!E$2:E$5647,"...",2,-1)</f>
        <v>2026-2030</v>
      </c>
      <c r="Y337" s="19" t="str">
        <f>_xlfn.XLOOKUP(H337,'IT PEI'!X$2:X$5647,'IT PEI'!G$2:G$5647,"...",2,-1)</f>
        <v>FORMULADO</v>
      </c>
      <c r="Z337" s="19" t="str">
        <f>_xlfn.XLOOKUP(H337,'IT PEI'!X$2:X$5647,'IT PEI'!F$2:F$5647,"...",2,-1)</f>
        <v>SI</v>
      </c>
      <c r="AA337" s="19" t="str">
        <f>_xlfn.XLOOKUP(H337,'IT PEI'!X$2:X$5647,'IT PEI'!H$2:H$5647,"...",2,-1)</f>
        <v>EMITIDO</v>
      </c>
      <c r="AB337" s="19" t="str">
        <f>_xlfn.XLOOKUP(H337,'IT PEI'!X$2:X$5647,'IT PEI'!O$2:O$5647,"...",2,-1)</f>
        <v>2025-0004497</v>
      </c>
      <c r="AC337" s="20">
        <f>_xlfn.XLOOKUP(H337,'IT PEI'!X$2:X$5647,'IT PEI'!P$2:P$5647,"...",2,-1)</f>
        <v>45977</v>
      </c>
      <c r="AD337" s="19" t="str">
        <f>_xlfn.XLOOKUP(H337,'IT PEI'!X$2:X$5647,'IT PEI'!Q$2:Q$5647,"...",2,-1)</f>
        <v>000483-2025-CEPLAN-DNCPPEI</v>
      </c>
      <c r="AE337" s="19" t="str">
        <f t="shared" si="26"/>
        <v>SI</v>
      </c>
      <c r="AF337" s="18">
        <f t="shared" si="28"/>
        <v>1</v>
      </c>
      <c r="AG337" s="18">
        <f t="shared" si="27"/>
        <v>0</v>
      </c>
      <c r="AH337" s="18">
        <f t="shared" si="29"/>
        <v>0</v>
      </c>
      <c r="AI337" s="19" t="s">
        <v>10475</v>
      </c>
      <c r="AJ337" s="13" t="s">
        <v>10488</v>
      </c>
      <c r="AK337" s="19" t="s">
        <v>10489</v>
      </c>
      <c r="AL337" s="19" t="str">
        <f>IFERROR(VLOOKUP(tbl_ues[[#This Row],[Id_UE]],'[1]Directorio v.02'!$H$3:$U$3089,11,FALSE),"")</f>
        <v>ELICHS M. VITULAS CUTIPA</v>
      </c>
      <c r="AM337" s="19" t="str">
        <f>IFERROR(VLOOKUP(tbl_ues[[#This Row],[Id_UE]],'[1]Directorio v.02'!$H$3:$U$3089,12,FALSE),"")</f>
        <v>JEFE DE PLANIFICACIÓN Y PRESUPUESTO</v>
      </c>
      <c r="AN337" s="52">
        <f>IFERROR(VLOOKUP(tbl_ues[[#This Row],[Id_UE]],'[1]Directorio v.02'!$H$3:$U$3089,13,FALSE),"")</f>
        <v>0</v>
      </c>
      <c r="AO337" s="19" t="str">
        <f>IFERROR(VLOOKUP(tbl_ues[[#This Row],[Id_UE]],'[1]Directorio v.02'!$H$3:$U$3089,14,FALSE),"")</f>
        <v>evitulas26@gmail.com</v>
      </c>
      <c r="AP337" s="21" t="e">
        <f>VLOOKUP(H337,#REF!,7,0)</f>
        <v>#REF!</v>
      </c>
      <c r="AQ337" s="9" t="e">
        <f>VLOOKUP(H337,#REF!,9,0)</f>
        <v>#REF!</v>
      </c>
      <c r="AR337" s="9" t="e">
        <f>VLOOKUP(H337,#REF!,15,0)</f>
        <v>#REF!</v>
      </c>
      <c r="AS337" s="9" t="e">
        <f>VLOOKUP(H337,#REF!,16,0)</f>
        <v>#REF!</v>
      </c>
      <c r="AT337" s="9" t="e">
        <f>VLOOKUP(H337,#REF!,17,0)</f>
        <v>#REF!</v>
      </c>
      <c r="AU337" s="9" t="e">
        <f>VLOOKUP(H337,#REF!,18,0)</f>
        <v>#REF!</v>
      </c>
      <c r="AV337" s="9" t="e">
        <f>VLOOKUP(H337,#REF!,19,0)</f>
        <v>#REF!</v>
      </c>
      <c r="AW337" s="9" t="e">
        <f>VLOOKUP(H337,#REF!,20,0)</f>
        <v>#REF!</v>
      </c>
      <c r="AX337" s="9" t="e">
        <f>VLOOKUP(H337,#REF!,22,0)</f>
        <v>#REF!</v>
      </c>
      <c r="AY337" s="9" t="e">
        <f>VLOOKUP(H337,#REF!,23,0)</f>
        <v>#REF!</v>
      </c>
      <c r="AZ337" s="9" t="e">
        <f>VLOOKUP(H337,#REF!,24,0)</f>
        <v>#REF!</v>
      </c>
      <c r="BA337" s="9" t="e">
        <f>VLOOKUP(H337,#REF!,25,0)</f>
        <v>#REF!</v>
      </c>
      <c r="BB337" s="9" t="e">
        <f>VLOOKUP(H337,#REF!,26,0)</f>
        <v>#REF!</v>
      </c>
      <c r="BC337" s="9" t="e">
        <f>VLOOKUP(H337,#REF!,27,0)</f>
        <v>#REF!</v>
      </c>
      <c r="BD337" s="9" t="e">
        <f>VLOOKUP(H337,#REF!,29,0)</f>
        <v>#REF!</v>
      </c>
      <c r="BE337" s="9" t="e">
        <f>VLOOKUP(H337,#REF!,30,0)</f>
        <v>#REF!</v>
      </c>
      <c r="BF337" s="9" t="e">
        <f>VLOOKUP(H337,#REF!,31,0)</f>
        <v>#REF!</v>
      </c>
      <c r="BG337" s="9" t="e">
        <f>VLOOKUP(H337,#REF!,32,0)</f>
        <v>#REF!</v>
      </c>
      <c r="BH337" s="9" t="e">
        <f>VLOOKUP(H337,#REF!,33,0)</f>
        <v>#REF!</v>
      </c>
      <c r="BI337" s="9" t="e">
        <f>VLOOKUP(H337,#REF!,34,0)</f>
        <v>#REF!</v>
      </c>
      <c r="BJ337" s="9" t="e">
        <f>VLOOKUP(H337,#REF!,36,0)</f>
        <v>#REF!</v>
      </c>
      <c r="BK337" s="9" t="e">
        <f>VLOOKUP(H337,#REF!,37,0)</f>
        <v>#REF!</v>
      </c>
      <c r="BL337" s="22" t="e">
        <f>VLOOKUP(H337,#REF!,44,0)</f>
        <v>#REF!</v>
      </c>
      <c r="BM337" s="22" t="e">
        <f>VLOOKUP(H337,#REF!,45,0)</f>
        <v>#REF!</v>
      </c>
      <c r="BN337" s="22" t="e">
        <f>VLOOKUP(H337,#REF!,46,0)</f>
        <v>#REF!</v>
      </c>
      <c r="BO337" s="22" t="e">
        <f>VLOOKUP(H337,#REF!,47,0)</f>
        <v>#REF!</v>
      </c>
      <c r="BP337" s="22" t="e">
        <f>VLOOKUP(H337,#REF!,48,0)</f>
        <v>#REF!</v>
      </c>
      <c r="BQ337" s="9"/>
      <c r="BR337" s="9"/>
      <c r="BS337" s="9"/>
    </row>
    <row r="338" spans="1:71" ht="14.5" x14ac:dyDescent="0.35">
      <c r="A338" s="16" t="s">
        <v>10581</v>
      </c>
      <c r="B338" s="16" t="s">
        <v>10581</v>
      </c>
      <c r="C338" s="16" t="s">
        <v>10557</v>
      </c>
      <c r="D338" s="7" t="s">
        <v>1921</v>
      </c>
      <c r="E338" s="4" t="s">
        <v>150</v>
      </c>
      <c r="F338" s="4">
        <v>301633</v>
      </c>
      <c r="G338" s="4" t="s">
        <v>4703</v>
      </c>
      <c r="H338" s="53">
        <v>301633</v>
      </c>
      <c r="I338" s="4" t="s">
        <v>4703</v>
      </c>
      <c r="J338" s="7">
        <v>21</v>
      </c>
      <c r="K338" s="4" t="s">
        <v>104</v>
      </c>
      <c r="L338" s="4">
        <v>4</v>
      </c>
      <c r="M338" s="4" t="s">
        <v>4704</v>
      </c>
      <c r="N338" s="4">
        <v>1</v>
      </c>
      <c r="O338" s="4" t="s">
        <v>4705</v>
      </c>
      <c r="P338" s="26" t="s">
        <v>10561</v>
      </c>
      <c r="Q338" s="8" t="s">
        <v>10474</v>
      </c>
      <c r="R338" s="9" t="s">
        <v>10474</v>
      </c>
      <c r="S338" s="17"/>
      <c r="T338" s="17" t="s">
        <v>10474</v>
      </c>
      <c r="U338" s="9"/>
      <c r="V338" s="18" t="s">
        <v>10578</v>
      </c>
      <c r="W338" s="18">
        <f>IFERROR(VLOOKUP(H338,'IT PEI'!$X$2:$X$5647,1,0),"...")</f>
        <v>301633</v>
      </c>
      <c r="X338" s="19" t="str">
        <f>_xlfn.XLOOKUP(H338,'IT PEI'!X$2:X$5647,'IT PEI'!E$2:E$5647,"...",2,-1)</f>
        <v>2025-2030</v>
      </c>
      <c r="Y338" s="19" t="str">
        <f>_xlfn.XLOOKUP(H338,'IT PEI'!X$2:X$5647,'IT PEI'!G$2:G$5647,"...",2,-1)</f>
        <v>FORMULADO</v>
      </c>
      <c r="Z338" s="19" t="str">
        <f>_xlfn.XLOOKUP(H338,'IT PEI'!X$2:X$5647,'IT PEI'!F$2:F$5647,"...",2,-1)</f>
        <v>SI</v>
      </c>
      <c r="AA338" s="19" t="str">
        <f>_xlfn.XLOOKUP(H338,'IT PEI'!X$2:X$5647,'IT PEI'!H$2:H$5647,"...",2,-1)</f>
        <v>EMITIDO</v>
      </c>
      <c r="AB338" s="19" t="str">
        <f>_xlfn.XLOOKUP(H338,'IT PEI'!X$2:X$5647,'IT PEI'!O$2:O$5647,"...",2,-1)</f>
        <v>2025-0001269</v>
      </c>
      <c r="AC338" s="20">
        <f>_xlfn.XLOOKUP(H338,'IT PEI'!X$2:X$5647,'IT PEI'!P$2:P$5647,"...",2,-1)</f>
        <v>45768</v>
      </c>
      <c r="AD338" s="19" t="str">
        <f>_xlfn.XLOOKUP(H338,'IT PEI'!X$2:X$5647,'IT PEI'!Q$2:Q$5647,"...",2,-1)</f>
        <v>000143-2025-CEPLAN-DNCPPEI</v>
      </c>
      <c r="AE338" s="19" t="str">
        <f t="shared" si="26"/>
        <v>SI</v>
      </c>
      <c r="AF338" s="18">
        <f t="shared" si="28"/>
        <v>1</v>
      </c>
      <c r="AG338" s="18">
        <f t="shared" si="27"/>
        <v>0</v>
      </c>
      <c r="AH338" s="18">
        <f t="shared" si="29"/>
        <v>0</v>
      </c>
      <c r="AI338" s="19" t="s">
        <v>10475</v>
      </c>
      <c r="AJ338" s="13" t="s">
        <v>10488</v>
      </c>
      <c r="AK338" s="19" t="s">
        <v>10489</v>
      </c>
      <c r="AL338" s="19" t="str">
        <f>IFERROR(VLOOKUP(tbl_ues[[#This Row],[Id_UE]],'[1]Directorio v.02'!$H$3:$U$3089,11,FALSE),"")</f>
        <v>Saul Condori Cari</v>
      </c>
      <c r="AM338" s="19">
        <f>IFERROR(VLOOKUP(tbl_ues[[#This Row],[Id_UE]],'[1]Directorio v.02'!$H$3:$U$3089,12,FALSE),"")</f>
        <v>0</v>
      </c>
      <c r="AN338" s="52">
        <f>IFERROR(VLOOKUP(tbl_ues[[#This Row],[Id_UE]],'[1]Directorio v.02'!$H$3:$U$3089,13,FALSE),"")</f>
        <v>986096588</v>
      </c>
      <c r="AO338" s="19" t="str">
        <f>IFERROR(VLOOKUP(tbl_ues[[#This Row],[Id_UE]],'[1]Directorio v.02'!$H$3:$U$3089,14,FALSE),"")</f>
        <v>hmm073184@hotmail.com</v>
      </c>
      <c r="AP338" s="21" t="e">
        <f>VLOOKUP(H338,#REF!,7,0)</f>
        <v>#REF!</v>
      </c>
      <c r="AQ338" s="9" t="e">
        <f>VLOOKUP(H338,#REF!,9,0)</f>
        <v>#REF!</v>
      </c>
      <c r="AR338" s="9" t="e">
        <f>VLOOKUP(H338,#REF!,15,0)</f>
        <v>#REF!</v>
      </c>
      <c r="AS338" s="9" t="e">
        <f>VLOOKUP(H338,#REF!,16,0)</f>
        <v>#REF!</v>
      </c>
      <c r="AT338" s="9" t="e">
        <f>VLOOKUP(H338,#REF!,17,0)</f>
        <v>#REF!</v>
      </c>
      <c r="AU338" s="9" t="e">
        <f>VLOOKUP(H338,#REF!,18,0)</f>
        <v>#REF!</v>
      </c>
      <c r="AV338" s="9" t="e">
        <f>VLOOKUP(H338,#REF!,19,0)</f>
        <v>#REF!</v>
      </c>
      <c r="AW338" s="9" t="e">
        <f>VLOOKUP(H338,#REF!,20,0)</f>
        <v>#REF!</v>
      </c>
      <c r="AX338" s="9" t="e">
        <f>VLOOKUP(H338,#REF!,22,0)</f>
        <v>#REF!</v>
      </c>
      <c r="AY338" s="9" t="e">
        <f>VLOOKUP(H338,#REF!,23,0)</f>
        <v>#REF!</v>
      </c>
      <c r="AZ338" s="9" t="e">
        <f>VLOOKUP(H338,#REF!,24,0)</f>
        <v>#REF!</v>
      </c>
      <c r="BA338" s="9" t="e">
        <f>VLOOKUP(H338,#REF!,25,0)</f>
        <v>#REF!</v>
      </c>
      <c r="BB338" s="9" t="e">
        <f>VLOOKUP(H338,#REF!,26,0)</f>
        <v>#REF!</v>
      </c>
      <c r="BC338" s="9" t="e">
        <f>VLOOKUP(H338,#REF!,27,0)</f>
        <v>#REF!</v>
      </c>
      <c r="BD338" s="9" t="e">
        <f>VLOOKUP(H338,#REF!,29,0)</f>
        <v>#REF!</v>
      </c>
      <c r="BE338" s="9" t="e">
        <f>VLOOKUP(H338,#REF!,30,0)</f>
        <v>#REF!</v>
      </c>
      <c r="BF338" s="9" t="e">
        <f>VLOOKUP(H338,#REF!,31,0)</f>
        <v>#REF!</v>
      </c>
      <c r="BG338" s="9" t="e">
        <f>VLOOKUP(H338,#REF!,32,0)</f>
        <v>#REF!</v>
      </c>
      <c r="BH338" s="9" t="e">
        <f>VLOOKUP(H338,#REF!,33,0)</f>
        <v>#REF!</v>
      </c>
      <c r="BI338" s="9" t="e">
        <f>VLOOKUP(H338,#REF!,34,0)</f>
        <v>#REF!</v>
      </c>
      <c r="BJ338" s="9" t="e">
        <f>VLOOKUP(H338,#REF!,36,0)</f>
        <v>#REF!</v>
      </c>
      <c r="BK338" s="9" t="e">
        <f>VLOOKUP(H338,#REF!,37,0)</f>
        <v>#REF!</v>
      </c>
      <c r="BL338" s="22" t="e">
        <f>VLOOKUP(H338,#REF!,44,0)</f>
        <v>#REF!</v>
      </c>
      <c r="BM338" s="22" t="e">
        <f>VLOOKUP(H338,#REF!,45,0)</f>
        <v>#REF!</v>
      </c>
      <c r="BN338" s="22" t="e">
        <f>VLOOKUP(H338,#REF!,46,0)</f>
        <v>#REF!</v>
      </c>
      <c r="BO338" s="22" t="e">
        <f>VLOOKUP(H338,#REF!,47,0)</f>
        <v>#REF!</v>
      </c>
      <c r="BP338" s="22" t="e">
        <f>VLOOKUP(H338,#REF!,48,0)</f>
        <v>#REF!</v>
      </c>
      <c r="BQ338" s="9"/>
      <c r="BR338" s="9"/>
      <c r="BS338" s="9"/>
    </row>
    <row r="339" spans="1:71" ht="14.5" x14ac:dyDescent="0.35">
      <c r="A339" s="16" t="s">
        <v>10556</v>
      </c>
      <c r="B339" s="16" t="s">
        <v>10556</v>
      </c>
      <c r="C339" s="16" t="s">
        <v>10557</v>
      </c>
      <c r="D339" s="7" t="s">
        <v>1921</v>
      </c>
      <c r="E339" s="4" t="s">
        <v>150</v>
      </c>
      <c r="F339" s="4">
        <v>301632</v>
      </c>
      <c r="G339" s="4" t="s">
        <v>9233</v>
      </c>
      <c r="H339" s="53">
        <v>301632</v>
      </c>
      <c r="I339" s="4" t="s">
        <v>9233</v>
      </c>
      <c r="J339" s="7">
        <v>21</v>
      </c>
      <c r="K339" s="4" t="s">
        <v>104</v>
      </c>
      <c r="L339" s="4">
        <v>3</v>
      </c>
      <c r="M339" s="4" t="s">
        <v>709</v>
      </c>
      <c r="N339" s="4">
        <v>10</v>
      </c>
      <c r="O339" s="4" t="s">
        <v>9234</v>
      </c>
      <c r="P339" s="26" t="s">
        <v>10561</v>
      </c>
      <c r="Q339" s="8" t="s">
        <v>10474</v>
      </c>
      <c r="R339" s="9" t="s">
        <v>10474</v>
      </c>
      <c r="S339" s="17"/>
      <c r="T339" s="17" t="s">
        <v>10474</v>
      </c>
      <c r="U339" s="9"/>
      <c r="V339" s="18"/>
      <c r="W339" s="18">
        <f>IFERROR(VLOOKUP(H339,'IT PEI'!$X$2:$X$5647,1,0),"...")</f>
        <v>301632</v>
      </c>
      <c r="X339" s="19" t="str">
        <f>_xlfn.XLOOKUP(H339,'IT PEI'!X$2:X$5647,'IT PEI'!E$2:E$5647,"...",2,-1)</f>
        <v>2026-2030</v>
      </c>
      <c r="Y339" s="19" t="str">
        <f>_xlfn.XLOOKUP(H339,'IT PEI'!X$2:X$5647,'IT PEI'!G$2:G$5647,"...",2,-1)</f>
        <v>FORMULADO</v>
      </c>
      <c r="Z339" s="19" t="str">
        <f>_xlfn.XLOOKUP(H339,'IT PEI'!X$2:X$5647,'IT PEI'!F$2:F$5647,"...",2,-1)</f>
        <v>SI</v>
      </c>
      <c r="AA339" s="19" t="str">
        <f>_xlfn.XLOOKUP(H339,'IT PEI'!X$2:X$5647,'IT PEI'!H$2:H$5647,"...",2,-1)</f>
        <v>EMITIDO</v>
      </c>
      <c r="AB339" s="19" t="str">
        <f>_xlfn.XLOOKUP(H339,'IT PEI'!X$2:X$5647,'IT PEI'!O$2:O$5647,"...",2,-1)</f>
        <v>2026-0000616</v>
      </c>
      <c r="AC339" s="20">
        <f>_xlfn.XLOOKUP(H339,'IT PEI'!X$2:X$5647,'IT PEI'!P$2:P$5647,"...",2,-1)</f>
        <v>46059</v>
      </c>
      <c r="AD339" s="19" t="str">
        <f>_xlfn.XLOOKUP(H339,'IT PEI'!X$2:X$5647,'IT PEI'!Q$2:Q$5647,"...",2,-1)</f>
        <v>000086-2026-CEPLAN-DNCPPEI</v>
      </c>
      <c r="AE339" s="19" t="str">
        <f t="shared" si="26"/>
        <v>SI</v>
      </c>
      <c r="AF339" s="18">
        <f t="shared" si="28"/>
        <v>1</v>
      </c>
      <c r="AG339" s="18">
        <f t="shared" si="27"/>
        <v>0</v>
      </c>
      <c r="AH339" s="18">
        <f t="shared" si="29"/>
        <v>0</v>
      </c>
      <c r="AI339" s="19" t="s">
        <v>10475</v>
      </c>
      <c r="AJ339" s="13" t="s">
        <v>10488</v>
      </c>
      <c r="AK339" s="19" t="s">
        <v>10489</v>
      </c>
      <c r="AL339" s="19" t="str">
        <f>IFERROR(VLOOKUP(tbl_ues[[#This Row],[Id_UE]],'[1]Directorio v.02'!$H$3:$U$3089,11,FALSE),"")</f>
        <v>Nelson Walter Viamonte Calla</v>
      </c>
      <c r="AM339" s="19">
        <f>IFERROR(VLOOKUP(tbl_ues[[#This Row],[Id_UE]],'[1]Directorio v.02'!$H$3:$U$3089,12,FALSE),"")</f>
        <v>0</v>
      </c>
      <c r="AN339" s="52">
        <f>IFERROR(VLOOKUP(tbl_ues[[#This Row],[Id_UE]],'[1]Directorio v.02'!$H$3:$U$3089,13,FALSE),"")</f>
        <v>951488888</v>
      </c>
      <c r="AO339" s="19" t="str">
        <f>IFERROR(VLOOKUP(tbl_ues[[#This Row],[Id_UE]],'[1]Directorio v.02'!$H$3:$U$3089,14,FALSE),"")</f>
        <v>viamonte2012@hotmail.com</v>
      </c>
      <c r="AP339" s="21" t="e">
        <f>VLOOKUP(H339,#REF!,7,0)</f>
        <v>#REF!</v>
      </c>
      <c r="AQ339" s="9" t="e">
        <f>VLOOKUP(H339,#REF!,9,0)</f>
        <v>#REF!</v>
      </c>
      <c r="AR339" s="9" t="e">
        <f>VLOOKUP(H339,#REF!,15,0)</f>
        <v>#REF!</v>
      </c>
      <c r="AS339" s="9" t="e">
        <f>VLOOKUP(H339,#REF!,16,0)</f>
        <v>#REF!</v>
      </c>
      <c r="AT339" s="9" t="e">
        <f>VLOOKUP(H339,#REF!,17,0)</f>
        <v>#REF!</v>
      </c>
      <c r="AU339" s="9" t="e">
        <f>VLOOKUP(H339,#REF!,18,0)</f>
        <v>#REF!</v>
      </c>
      <c r="AV339" s="9" t="e">
        <f>VLOOKUP(H339,#REF!,19,0)</f>
        <v>#REF!</v>
      </c>
      <c r="AW339" s="9" t="e">
        <f>VLOOKUP(H339,#REF!,20,0)</f>
        <v>#REF!</v>
      </c>
      <c r="AX339" s="9" t="e">
        <f>VLOOKUP(H339,#REF!,22,0)</f>
        <v>#REF!</v>
      </c>
      <c r="AY339" s="9" t="e">
        <f>VLOOKUP(H339,#REF!,23,0)</f>
        <v>#REF!</v>
      </c>
      <c r="AZ339" s="9" t="e">
        <f>VLOOKUP(H339,#REF!,24,0)</f>
        <v>#REF!</v>
      </c>
      <c r="BA339" s="9" t="e">
        <f>VLOOKUP(H339,#REF!,25,0)</f>
        <v>#REF!</v>
      </c>
      <c r="BB339" s="9" t="e">
        <f>VLOOKUP(H339,#REF!,26,0)</f>
        <v>#REF!</v>
      </c>
      <c r="BC339" s="9" t="e">
        <f>VLOOKUP(H339,#REF!,27,0)</f>
        <v>#REF!</v>
      </c>
      <c r="BD339" s="9" t="e">
        <f>VLOOKUP(H339,#REF!,29,0)</f>
        <v>#REF!</v>
      </c>
      <c r="BE339" s="9" t="e">
        <f>VLOOKUP(H339,#REF!,30,0)</f>
        <v>#REF!</v>
      </c>
      <c r="BF339" s="9" t="e">
        <f>VLOOKUP(H339,#REF!,31,0)</f>
        <v>#REF!</v>
      </c>
      <c r="BG339" s="9" t="e">
        <f>VLOOKUP(H339,#REF!,32,0)</f>
        <v>#REF!</v>
      </c>
      <c r="BH339" s="9" t="e">
        <f>VLOOKUP(H339,#REF!,33,0)</f>
        <v>#REF!</v>
      </c>
      <c r="BI339" s="9" t="e">
        <f>VLOOKUP(H339,#REF!,34,0)</f>
        <v>#REF!</v>
      </c>
      <c r="BJ339" s="9" t="e">
        <f>VLOOKUP(H339,#REF!,36,0)</f>
        <v>#REF!</v>
      </c>
      <c r="BK339" s="9" t="e">
        <f>VLOOKUP(H339,#REF!,37,0)</f>
        <v>#REF!</v>
      </c>
      <c r="BL339" s="22" t="e">
        <f>VLOOKUP(H339,#REF!,44,0)</f>
        <v>#REF!</v>
      </c>
      <c r="BM339" s="22" t="e">
        <f>VLOOKUP(H339,#REF!,45,0)</f>
        <v>#REF!</v>
      </c>
      <c r="BN339" s="22" t="e">
        <f>VLOOKUP(H339,#REF!,46,0)</f>
        <v>#REF!</v>
      </c>
      <c r="BO339" s="22" t="e">
        <f>VLOOKUP(H339,#REF!,47,0)</f>
        <v>#REF!</v>
      </c>
      <c r="BP339" s="22" t="e">
        <f>VLOOKUP(H339,#REF!,48,0)</f>
        <v>#REF!</v>
      </c>
      <c r="BQ339" s="9"/>
      <c r="BR339" s="9"/>
      <c r="BS339" s="9"/>
    </row>
    <row r="340" spans="1:71" ht="14.5" x14ac:dyDescent="0.35">
      <c r="A340" s="16" t="s">
        <v>10556</v>
      </c>
      <c r="B340" s="16" t="s">
        <v>10556</v>
      </c>
      <c r="C340" s="16" t="s">
        <v>10557</v>
      </c>
      <c r="D340" s="7" t="s">
        <v>1921</v>
      </c>
      <c r="E340" s="4" t="s">
        <v>150</v>
      </c>
      <c r="F340" s="4">
        <v>301631</v>
      </c>
      <c r="G340" s="4" t="s">
        <v>7818</v>
      </c>
      <c r="H340" s="53">
        <v>301631</v>
      </c>
      <c r="I340" s="4" t="s">
        <v>7818</v>
      </c>
      <c r="J340" s="7">
        <v>21</v>
      </c>
      <c r="K340" s="4" t="s">
        <v>104</v>
      </c>
      <c r="L340" s="4">
        <v>3</v>
      </c>
      <c r="M340" s="4" t="s">
        <v>709</v>
      </c>
      <c r="N340" s="4">
        <v>9</v>
      </c>
      <c r="O340" s="4" t="s">
        <v>7819</v>
      </c>
      <c r="P340" s="26" t="s">
        <v>9874</v>
      </c>
      <c r="Q340" s="8" t="s">
        <v>10474</v>
      </c>
      <c r="R340" s="9" t="s">
        <v>10474</v>
      </c>
      <c r="S340" s="17"/>
      <c r="T340" s="17" t="s">
        <v>10474</v>
      </c>
      <c r="U340" s="9"/>
      <c r="V340" s="18"/>
      <c r="W340" s="18">
        <f>IFERROR(VLOOKUP(H340,'IT PEI'!$X$2:$X$5647,1,0),"...")</f>
        <v>301631</v>
      </c>
      <c r="X340" s="19" t="str">
        <f>_xlfn.XLOOKUP(H340,'IT PEI'!X$2:X$5647,'IT PEI'!E$2:E$5647,"...",2,-1)</f>
        <v>2026-2030</v>
      </c>
      <c r="Y340" s="19" t="str">
        <f>_xlfn.XLOOKUP(H340,'IT PEI'!X$2:X$5647,'IT PEI'!G$2:G$5647,"...",2,-1)</f>
        <v>FORMULADO</v>
      </c>
      <c r="Z340" s="19" t="str">
        <f>_xlfn.XLOOKUP(H340,'IT PEI'!X$2:X$5647,'IT PEI'!F$2:F$5647,"...",2,-1)</f>
        <v>SI</v>
      </c>
      <c r="AA340" s="19" t="str">
        <f>_xlfn.XLOOKUP(H340,'IT PEI'!X$2:X$5647,'IT PEI'!H$2:H$5647,"...",2,-1)</f>
        <v>EMITIDO</v>
      </c>
      <c r="AB340" s="19" t="str">
        <f>_xlfn.XLOOKUP(H340,'IT PEI'!X$2:X$5647,'IT PEI'!O$2:O$5647,"...",2,-1)</f>
        <v>2025-0004361</v>
      </c>
      <c r="AC340" s="20">
        <f>_xlfn.XLOOKUP(H340,'IT PEI'!X$2:X$5647,'IT PEI'!P$2:P$5647,"...",2,-1)</f>
        <v>45975</v>
      </c>
      <c r="AD340" s="19" t="str">
        <f>_xlfn.XLOOKUP(H340,'IT PEI'!X$2:X$5647,'IT PEI'!Q$2:Q$5647,"...",2,-1)</f>
        <v>000480-2025-CEPLAN-DNCPPEI</v>
      </c>
      <c r="AE340" s="19" t="str">
        <f t="shared" si="26"/>
        <v>SI</v>
      </c>
      <c r="AF340" s="18">
        <f t="shared" si="28"/>
        <v>1</v>
      </c>
      <c r="AG340" s="18">
        <f t="shared" si="27"/>
        <v>0</v>
      </c>
      <c r="AH340" s="18">
        <f t="shared" si="29"/>
        <v>0</v>
      </c>
      <c r="AI340" s="19" t="s">
        <v>10475</v>
      </c>
      <c r="AJ340" s="13" t="s">
        <v>10488</v>
      </c>
      <c r="AK340" s="19" t="s">
        <v>10489</v>
      </c>
      <c r="AL340" s="19">
        <f>IFERROR(VLOOKUP(tbl_ues[[#This Row],[Id_UE]],'[1]Directorio v.02'!$H$3:$U$3089,11,FALSE),"")</f>
        <v>0</v>
      </c>
      <c r="AM340" s="19">
        <f>IFERROR(VLOOKUP(tbl_ues[[#This Row],[Id_UE]],'[1]Directorio v.02'!$H$3:$U$3089,12,FALSE),"")</f>
        <v>0</v>
      </c>
      <c r="AN340" s="52">
        <f>IFERROR(VLOOKUP(tbl_ues[[#This Row],[Id_UE]],'[1]Directorio v.02'!$H$3:$U$3089,13,FALSE),"")</f>
        <v>0</v>
      </c>
      <c r="AO340" s="19" t="str">
        <f>IFERROR(VLOOKUP(tbl_ues[[#This Row],[Id_UE]],'[1]Directorio v.02'!$H$3:$U$3089,14,FALSE),"")</f>
        <v>munisangaban.2026@gmail.com
planisg@outlook.com</v>
      </c>
      <c r="AP340" s="21" t="e">
        <f>VLOOKUP(H340,#REF!,7,0)</f>
        <v>#REF!</v>
      </c>
      <c r="AQ340" s="9" t="e">
        <f>VLOOKUP(H340,#REF!,9,0)</f>
        <v>#REF!</v>
      </c>
      <c r="AR340" s="9" t="e">
        <f>VLOOKUP(H340,#REF!,15,0)</f>
        <v>#REF!</v>
      </c>
      <c r="AS340" s="9" t="e">
        <f>VLOOKUP(H340,#REF!,16,0)</f>
        <v>#REF!</v>
      </c>
      <c r="AT340" s="9" t="e">
        <f>VLOOKUP(H340,#REF!,17,0)</f>
        <v>#REF!</v>
      </c>
      <c r="AU340" s="9" t="e">
        <f>VLOOKUP(H340,#REF!,18,0)</f>
        <v>#REF!</v>
      </c>
      <c r="AV340" s="9" t="e">
        <f>VLOOKUP(H340,#REF!,19,0)</f>
        <v>#REF!</v>
      </c>
      <c r="AW340" s="9" t="e">
        <f>VLOOKUP(H340,#REF!,20,0)</f>
        <v>#REF!</v>
      </c>
      <c r="AX340" s="9" t="e">
        <f>VLOOKUP(H340,#REF!,22,0)</f>
        <v>#REF!</v>
      </c>
      <c r="AY340" s="9" t="e">
        <f>VLOOKUP(H340,#REF!,23,0)</f>
        <v>#REF!</v>
      </c>
      <c r="AZ340" s="9" t="e">
        <f>VLOOKUP(H340,#REF!,24,0)</f>
        <v>#REF!</v>
      </c>
      <c r="BA340" s="9" t="e">
        <f>VLOOKUP(H340,#REF!,25,0)</f>
        <v>#REF!</v>
      </c>
      <c r="BB340" s="9" t="e">
        <f>VLOOKUP(H340,#REF!,26,0)</f>
        <v>#REF!</v>
      </c>
      <c r="BC340" s="9" t="e">
        <f>VLOOKUP(H340,#REF!,27,0)</f>
        <v>#REF!</v>
      </c>
      <c r="BD340" s="9" t="e">
        <f>VLOOKUP(H340,#REF!,29,0)</f>
        <v>#REF!</v>
      </c>
      <c r="BE340" s="9" t="e">
        <f>VLOOKUP(H340,#REF!,30,0)</f>
        <v>#REF!</v>
      </c>
      <c r="BF340" s="9" t="e">
        <f>VLOOKUP(H340,#REF!,31,0)</f>
        <v>#REF!</v>
      </c>
      <c r="BG340" s="9" t="e">
        <f>VLOOKUP(H340,#REF!,32,0)</f>
        <v>#REF!</v>
      </c>
      <c r="BH340" s="9" t="e">
        <f>VLOOKUP(H340,#REF!,33,0)</f>
        <v>#REF!</v>
      </c>
      <c r="BI340" s="9" t="e">
        <f>VLOOKUP(H340,#REF!,34,0)</f>
        <v>#REF!</v>
      </c>
      <c r="BJ340" s="9" t="e">
        <f>VLOOKUP(H340,#REF!,36,0)</f>
        <v>#REF!</v>
      </c>
      <c r="BK340" s="9" t="e">
        <f>VLOOKUP(H340,#REF!,37,0)</f>
        <v>#REF!</v>
      </c>
      <c r="BL340" s="22" t="e">
        <f>VLOOKUP(H340,#REF!,44,0)</f>
        <v>#REF!</v>
      </c>
      <c r="BM340" s="22" t="e">
        <f>VLOOKUP(H340,#REF!,45,0)</f>
        <v>#REF!</v>
      </c>
      <c r="BN340" s="22" t="e">
        <f>VLOOKUP(H340,#REF!,46,0)</f>
        <v>#REF!</v>
      </c>
      <c r="BO340" s="22" t="e">
        <f>VLOOKUP(H340,#REF!,47,0)</f>
        <v>#REF!</v>
      </c>
      <c r="BP340" s="22" t="e">
        <f>VLOOKUP(H340,#REF!,48,0)</f>
        <v>#REF!</v>
      </c>
      <c r="BQ340" s="9"/>
      <c r="BR340" s="9"/>
      <c r="BS340" s="9"/>
    </row>
    <row r="341" spans="1:71" ht="14.5" x14ac:dyDescent="0.35">
      <c r="A341" s="16" t="s">
        <v>10556</v>
      </c>
      <c r="B341" s="16" t="s">
        <v>10556</v>
      </c>
      <c r="C341" s="16" t="s">
        <v>10557</v>
      </c>
      <c r="D341" s="7" t="s">
        <v>1921</v>
      </c>
      <c r="E341" s="4" t="s">
        <v>150</v>
      </c>
      <c r="F341" s="4">
        <v>301630</v>
      </c>
      <c r="G341" s="4" t="s">
        <v>8613</v>
      </c>
      <c r="H341" s="53">
        <v>301630</v>
      </c>
      <c r="I341" s="4" t="s">
        <v>8613</v>
      </c>
      <c r="J341" s="7">
        <v>21</v>
      </c>
      <c r="K341" s="4" t="s">
        <v>104</v>
      </c>
      <c r="L341" s="4">
        <v>3</v>
      </c>
      <c r="M341" s="4" t="s">
        <v>709</v>
      </c>
      <c r="N341" s="4">
        <v>8</v>
      </c>
      <c r="O341" s="4" t="s">
        <v>8614</v>
      </c>
      <c r="P341" s="26" t="s">
        <v>10561</v>
      </c>
      <c r="Q341" s="8" t="s">
        <v>10474</v>
      </c>
      <c r="R341" s="9" t="s">
        <v>10474</v>
      </c>
      <c r="S341" s="17"/>
      <c r="T341" s="17" t="s">
        <v>10474</v>
      </c>
      <c r="U341" s="9"/>
      <c r="V341" s="18"/>
      <c r="W341" s="18">
        <f>IFERROR(VLOOKUP(H341,'IT PEI'!$X$2:$X$5647,1,0),"...")</f>
        <v>301630</v>
      </c>
      <c r="X341" s="19" t="str">
        <f>_xlfn.XLOOKUP(H341,'IT PEI'!X$2:X$5647,'IT PEI'!E$2:E$5647,"...",2,-1)</f>
        <v>2026-2030</v>
      </c>
      <c r="Y341" s="19" t="str">
        <f>_xlfn.XLOOKUP(H341,'IT PEI'!X$2:X$5647,'IT PEI'!G$2:G$5647,"...",2,-1)</f>
        <v>FORMULADO</v>
      </c>
      <c r="Z341" s="19" t="str">
        <f>_xlfn.XLOOKUP(H341,'IT PEI'!X$2:X$5647,'IT PEI'!F$2:F$5647,"...",2,-1)</f>
        <v>SI</v>
      </c>
      <c r="AA341" s="19" t="str">
        <f>_xlfn.XLOOKUP(H341,'IT PEI'!X$2:X$5647,'IT PEI'!H$2:H$5647,"...",2,-1)</f>
        <v>EMITIDO</v>
      </c>
      <c r="AB341" s="19" t="str">
        <f>_xlfn.XLOOKUP(H341,'IT PEI'!X$2:X$5647,'IT PEI'!O$2:O$5647,"...",2,-1)</f>
        <v>2025-0005318</v>
      </c>
      <c r="AC341" s="20">
        <f>_xlfn.XLOOKUP(H341,'IT PEI'!X$2:X$5647,'IT PEI'!P$2:P$5647,"...",2,-1)</f>
        <v>46002</v>
      </c>
      <c r="AD341" s="19" t="str">
        <f>_xlfn.XLOOKUP(H341,'IT PEI'!X$2:X$5647,'IT PEI'!Q$2:Q$5647,"...",2,-1)</f>
        <v>000662-2025-CEPLAN-DNCPPEI</v>
      </c>
      <c r="AE341" s="19" t="str">
        <f t="shared" si="26"/>
        <v>SI</v>
      </c>
      <c r="AF341" s="18">
        <f t="shared" si="28"/>
        <v>1</v>
      </c>
      <c r="AG341" s="18">
        <f t="shared" si="27"/>
        <v>0</v>
      </c>
      <c r="AH341" s="18">
        <f t="shared" si="29"/>
        <v>0</v>
      </c>
      <c r="AI341" s="19" t="s">
        <v>10475</v>
      </c>
      <c r="AJ341" s="13" t="s">
        <v>10488</v>
      </c>
      <c r="AK341" s="19" t="s">
        <v>10489</v>
      </c>
      <c r="AL341" s="19" t="str">
        <f>IFERROR(VLOOKUP(tbl_ues[[#This Row],[Id_UE]],'[1]Directorio v.02'!$H$3:$U$3089,11,FALSE),"")</f>
        <v>Medardo Paredes Choque</v>
      </c>
      <c r="AM341" s="19" t="str">
        <f>IFERROR(VLOOKUP(tbl_ues[[#This Row],[Id_UE]],'[1]Directorio v.02'!$H$3:$U$3089,12,FALSE),"")</f>
        <v>Responsable de la Oficina de Planificación y Presupuesto</v>
      </c>
      <c r="AN341" s="52">
        <f>IFERROR(VLOOKUP(tbl_ues[[#This Row],[Id_UE]],'[1]Directorio v.02'!$H$3:$U$3089,13,FALSE),"")</f>
        <v>0</v>
      </c>
      <c r="AO341" s="19" t="str">
        <f>IFERROR(VLOOKUP(tbl_ues[[#This Row],[Id_UE]],'[1]Directorio v.02'!$H$3:$U$3089,14,FALSE),"")</f>
        <v>medardo061@gmail.com</v>
      </c>
      <c r="AP341" s="19" t="e">
        <f>VLOOKUP(H341,#REF!,7,0)</f>
        <v>#REF!</v>
      </c>
      <c r="AQ341" s="9" t="e">
        <f>VLOOKUP(H341,#REF!,9,0)</f>
        <v>#REF!</v>
      </c>
      <c r="AR341" s="9" t="e">
        <f>VLOOKUP(H341,#REF!,15,0)</f>
        <v>#REF!</v>
      </c>
      <c r="AS341" s="9" t="e">
        <f>VLOOKUP(H341,#REF!,16,0)</f>
        <v>#REF!</v>
      </c>
      <c r="AT341" s="9" t="e">
        <f>VLOOKUP(H341,#REF!,17,0)</f>
        <v>#REF!</v>
      </c>
      <c r="AU341" s="9" t="e">
        <f>VLOOKUP(H341,#REF!,18,0)</f>
        <v>#REF!</v>
      </c>
      <c r="AV341" s="9" t="e">
        <f>VLOOKUP(H341,#REF!,19,0)</f>
        <v>#REF!</v>
      </c>
      <c r="AW341" s="9" t="e">
        <f>VLOOKUP(H341,#REF!,20,0)</f>
        <v>#REF!</v>
      </c>
      <c r="AX341" s="9" t="e">
        <f>VLOOKUP(H341,#REF!,22,0)</f>
        <v>#REF!</v>
      </c>
      <c r="AY341" s="9" t="e">
        <f>VLOOKUP(H341,#REF!,23,0)</f>
        <v>#REF!</v>
      </c>
      <c r="AZ341" s="9" t="e">
        <f>VLOOKUP(H341,#REF!,24,0)</f>
        <v>#REF!</v>
      </c>
      <c r="BA341" s="9" t="e">
        <f>VLOOKUP(H341,#REF!,25,0)</f>
        <v>#REF!</v>
      </c>
      <c r="BB341" s="9" t="e">
        <f>VLOOKUP(H341,#REF!,26,0)</f>
        <v>#REF!</v>
      </c>
      <c r="BC341" s="9" t="e">
        <f>VLOOKUP(H341,#REF!,27,0)</f>
        <v>#REF!</v>
      </c>
      <c r="BD341" s="9" t="e">
        <f>VLOOKUP(H341,#REF!,29,0)</f>
        <v>#REF!</v>
      </c>
      <c r="BE341" s="9" t="e">
        <f>VLOOKUP(H341,#REF!,30,0)</f>
        <v>#REF!</v>
      </c>
      <c r="BF341" s="9" t="e">
        <f>VLOOKUP(H341,#REF!,31,0)</f>
        <v>#REF!</v>
      </c>
      <c r="BG341" s="9" t="e">
        <f>VLOOKUP(H341,#REF!,32,0)</f>
        <v>#REF!</v>
      </c>
      <c r="BH341" s="9" t="e">
        <f>VLOOKUP(H341,#REF!,33,0)</f>
        <v>#REF!</v>
      </c>
      <c r="BI341" s="9" t="e">
        <f>VLOOKUP(H341,#REF!,34,0)</f>
        <v>#REF!</v>
      </c>
      <c r="BJ341" s="9" t="e">
        <f>VLOOKUP(H341,#REF!,36,0)</f>
        <v>#REF!</v>
      </c>
      <c r="BK341" s="9" t="e">
        <f>VLOOKUP(H341,#REF!,37,0)</f>
        <v>#REF!</v>
      </c>
      <c r="BL341" s="22" t="e">
        <f>VLOOKUP(H341,#REF!,44,0)</f>
        <v>#REF!</v>
      </c>
      <c r="BM341" s="22" t="e">
        <f>VLOOKUP(H341,#REF!,45,0)</f>
        <v>#REF!</v>
      </c>
      <c r="BN341" s="22" t="e">
        <f>VLOOKUP(H341,#REF!,46,0)</f>
        <v>#REF!</v>
      </c>
      <c r="BO341" s="22" t="e">
        <f>VLOOKUP(H341,#REF!,47,0)</f>
        <v>#REF!</v>
      </c>
      <c r="BP341" s="22" t="e">
        <f>VLOOKUP(H341,#REF!,48,0)</f>
        <v>#REF!</v>
      </c>
      <c r="BQ341" s="9"/>
      <c r="BR341" s="9"/>
      <c r="BS341" s="9"/>
    </row>
    <row r="342" spans="1:71" ht="14.5" x14ac:dyDescent="0.35">
      <c r="A342" s="16" t="s">
        <v>10556</v>
      </c>
      <c r="B342" s="16" t="s">
        <v>10556</v>
      </c>
      <c r="C342" s="16" t="s">
        <v>10557</v>
      </c>
      <c r="D342" s="7" t="s">
        <v>1921</v>
      </c>
      <c r="E342" s="4" t="s">
        <v>150</v>
      </c>
      <c r="F342" s="4">
        <v>301629</v>
      </c>
      <c r="G342" s="4" t="s">
        <v>10646</v>
      </c>
      <c r="H342" s="53">
        <v>301629</v>
      </c>
      <c r="I342" s="4" t="s">
        <v>10646</v>
      </c>
      <c r="J342" s="7">
        <v>21</v>
      </c>
      <c r="K342" s="4" t="s">
        <v>104</v>
      </c>
      <c r="L342" s="4">
        <v>3</v>
      </c>
      <c r="M342" s="4" t="s">
        <v>709</v>
      </c>
      <c r="N342" s="4">
        <v>7</v>
      </c>
      <c r="O342" s="4" t="s">
        <v>10647</v>
      </c>
      <c r="P342" s="26" t="s">
        <v>9874</v>
      </c>
      <c r="Q342" s="8" t="s">
        <v>10474</v>
      </c>
      <c r="R342" s="9" t="s">
        <v>10474</v>
      </c>
      <c r="S342" s="17"/>
      <c r="T342" s="17" t="s">
        <v>10474</v>
      </c>
      <c r="U342" s="9"/>
      <c r="V342" s="18"/>
      <c r="W342" s="18" t="str">
        <f>IFERROR(VLOOKUP(H342,'IT PEI'!$X$2:$X$5647,1,0),"...")</f>
        <v>...</v>
      </c>
      <c r="X342" s="19" t="str">
        <f>_xlfn.XLOOKUP(H342,'IT PEI'!X$2:X$5647,'IT PEI'!E$2:E$5647,"...",2,-1)</f>
        <v>...</v>
      </c>
      <c r="Y342" s="19" t="str">
        <f>_xlfn.XLOOKUP(H342,'IT PEI'!X$2:X$5647,'IT PEI'!G$2:G$5647,"...",2,-1)</f>
        <v>...</v>
      </c>
      <c r="Z342" s="19" t="str">
        <f>_xlfn.XLOOKUP(H342,'IT PEI'!X$2:X$5647,'IT PEI'!F$2:F$5647,"...",2,-1)</f>
        <v>...</v>
      </c>
      <c r="AA342" s="19" t="str">
        <f>_xlfn.XLOOKUP(H342,'IT PEI'!X$2:X$5647,'IT PEI'!H$2:H$5647,"...",2,-1)</f>
        <v>...</v>
      </c>
      <c r="AB342" s="19" t="str">
        <f>_xlfn.XLOOKUP(H342,'IT PEI'!X$2:X$5647,'IT PEI'!O$2:O$5647,"...",2,-1)</f>
        <v>...</v>
      </c>
      <c r="AC342" s="20" t="str">
        <f>_xlfn.XLOOKUP(H342,'IT PEI'!X$2:X$5647,'IT PEI'!P$2:P$5647,"...",2,-1)</f>
        <v>...</v>
      </c>
      <c r="AD342" s="19" t="str">
        <f>_xlfn.XLOOKUP(H342,'IT PEI'!X$2:X$5647,'IT PEI'!Q$2:Q$5647,"...",2,-1)</f>
        <v>...</v>
      </c>
      <c r="AE342" s="19" t="str">
        <f t="shared" si="26"/>
        <v>No</v>
      </c>
      <c r="AF342" s="18">
        <f t="shared" si="28"/>
        <v>0</v>
      </c>
      <c r="AG342" s="18">
        <f t="shared" si="27"/>
        <v>1</v>
      </c>
      <c r="AH342" s="18">
        <f t="shared" si="29"/>
        <v>0</v>
      </c>
      <c r="AI342" s="19" t="s">
        <v>10475</v>
      </c>
      <c r="AJ342" s="13" t="s">
        <v>10488</v>
      </c>
      <c r="AK342" s="19" t="s">
        <v>10489</v>
      </c>
      <c r="AL342" s="19" t="str">
        <f>IFERROR(VLOOKUP(tbl_ues[[#This Row],[Id_UE]],'[1]Directorio v.02'!$H$3:$U$3089,11,FALSE),"")</f>
        <v>Simeon Fidel Yucra Chipana</v>
      </c>
      <c r="AM342" s="19">
        <f>IFERROR(VLOOKUP(tbl_ues[[#This Row],[Id_UE]],'[1]Directorio v.02'!$H$3:$U$3089,12,FALSE),"")</f>
        <v>0</v>
      </c>
      <c r="AN342" s="52">
        <f>IFERROR(VLOOKUP(tbl_ues[[#This Row],[Id_UE]],'[1]Directorio v.02'!$H$3:$U$3089,13,FALSE),"")</f>
        <v>946412907</v>
      </c>
      <c r="AO342" s="19" t="str">
        <f>IFERROR(VLOOKUP(tbl_ues[[#This Row],[Id_UE]],'[1]Directorio v.02'!$H$3:$U$3089,14,FALSE),"")</f>
        <v>contadorfidelyucra@gmail.com</v>
      </c>
      <c r="AP342" s="21" t="e">
        <f>VLOOKUP(H342,#REF!,7,0)</f>
        <v>#REF!</v>
      </c>
      <c r="AQ342" s="9" t="e">
        <f>VLOOKUP(H342,#REF!,9,0)</f>
        <v>#REF!</v>
      </c>
      <c r="AR342" s="9" t="e">
        <f>VLOOKUP(H342,#REF!,15,0)</f>
        <v>#REF!</v>
      </c>
      <c r="AS342" s="9" t="e">
        <f>VLOOKUP(H342,#REF!,16,0)</f>
        <v>#REF!</v>
      </c>
      <c r="AT342" s="9" t="e">
        <f>VLOOKUP(H342,#REF!,17,0)</f>
        <v>#REF!</v>
      </c>
      <c r="AU342" s="9" t="e">
        <f>VLOOKUP(H342,#REF!,18,0)</f>
        <v>#REF!</v>
      </c>
      <c r="AV342" s="9" t="e">
        <f>VLOOKUP(H342,#REF!,19,0)</f>
        <v>#REF!</v>
      </c>
      <c r="AW342" s="9" t="e">
        <f>VLOOKUP(H342,#REF!,20,0)</f>
        <v>#REF!</v>
      </c>
      <c r="AX342" s="9" t="e">
        <f>VLOOKUP(H342,#REF!,22,0)</f>
        <v>#REF!</v>
      </c>
      <c r="AY342" s="9" t="e">
        <f>VLOOKUP(H342,#REF!,23,0)</f>
        <v>#REF!</v>
      </c>
      <c r="AZ342" s="9" t="e">
        <f>VLOOKUP(H342,#REF!,24,0)</f>
        <v>#REF!</v>
      </c>
      <c r="BA342" s="9" t="e">
        <f>VLOOKUP(H342,#REF!,25,0)</f>
        <v>#REF!</v>
      </c>
      <c r="BB342" s="9" t="e">
        <f>VLOOKUP(H342,#REF!,26,0)</f>
        <v>#REF!</v>
      </c>
      <c r="BC342" s="9" t="e">
        <f>VLOOKUP(H342,#REF!,27,0)</f>
        <v>#REF!</v>
      </c>
      <c r="BD342" s="9" t="e">
        <f>VLOOKUP(H342,#REF!,29,0)</f>
        <v>#REF!</v>
      </c>
      <c r="BE342" s="9" t="e">
        <f>VLOOKUP(H342,#REF!,30,0)</f>
        <v>#REF!</v>
      </c>
      <c r="BF342" s="9" t="e">
        <f>VLOOKUP(H342,#REF!,31,0)</f>
        <v>#REF!</v>
      </c>
      <c r="BG342" s="9" t="e">
        <f>VLOOKUP(H342,#REF!,32,0)</f>
        <v>#REF!</v>
      </c>
      <c r="BH342" s="9" t="e">
        <f>VLOOKUP(H342,#REF!,33,0)</f>
        <v>#REF!</v>
      </c>
      <c r="BI342" s="9" t="e">
        <f>VLOOKUP(H342,#REF!,34,0)</f>
        <v>#REF!</v>
      </c>
      <c r="BJ342" s="9" t="e">
        <f>VLOOKUP(H342,#REF!,36,0)</f>
        <v>#REF!</v>
      </c>
      <c r="BK342" s="9" t="e">
        <f>VLOOKUP(H342,#REF!,37,0)</f>
        <v>#REF!</v>
      </c>
      <c r="BL342" s="22" t="e">
        <f>VLOOKUP(H342,#REF!,44,0)</f>
        <v>#REF!</v>
      </c>
      <c r="BM342" s="22" t="e">
        <f>VLOOKUP(H342,#REF!,45,0)</f>
        <v>#REF!</v>
      </c>
      <c r="BN342" s="22" t="e">
        <f>VLOOKUP(H342,#REF!,46,0)</f>
        <v>#REF!</v>
      </c>
      <c r="BO342" s="22" t="e">
        <f>VLOOKUP(H342,#REF!,47,0)</f>
        <v>#REF!</v>
      </c>
      <c r="BP342" s="22" t="e">
        <f>VLOOKUP(H342,#REF!,48,0)</f>
        <v>#REF!</v>
      </c>
      <c r="BQ342" s="9"/>
      <c r="BR342" s="9"/>
      <c r="BS342" s="9"/>
    </row>
    <row r="343" spans="1:71" ht="14.5" x14ac:dyDescent="0.35">
      <c r="A343" s="16" t="s">
        <v>10556</v>
      </c>
      <c r="B343" s="16" t="s">
        <v>10556</v>
      </c>
      <c r="C343" s="16" t="s">
        <v>10557</v>
      </c>
      <c r="D343" s="7" t="s">
        <v>1921</v>
      </c>
      <c r="E343" s="4" t="s">
        <v>150</v>
      </c>
      <c r="F343" s="4">
        <v>301628</v>
      </c>
      <c r="G343" s="4" t="s">
        <v>10648</v>
      </c>
      <c r="H343" s="53">
        <v>301628</v>
      </c>
      <c r="I343" s="4" t="s">
        <v>10648</v>
      </c>
      <c r="J343" s="7">
        <v>21</v>
      </c>
      <c r="K343" s="4" t="s">
        <v>104</v>
      </c>
      <c r="L343" s="4">
        <v>3</v>
      </c>
      <c r="M343" s="4" t="s">
        <v>709</v>
      </c>
      <c r="N343" s="4">
        <v>6</v>
      </c>
      <c r="O343" s="4" t="s">
        <v>10649</v>
      </c>
      <c r="P343" s="26" t="s">
        <v>10196</v>
      </c>
      <c r="Q343" s="8" t="s">
        <v>10474</v>
      </c>
      <c r="R343" s="9" t="s">
        <v>10474</v>
      </c>
      <c r="S343" s="17"/>
      <c r="T343" s="17" t="s">
        <v>10474</v>
      </c>
      <c r="U343" s="9"/>
      <c r="V343" s="18"/>
      <c r="W343" s="18" t="str">
        <f>IFERROR(VLOOKUP(H343,'IT PEI'!$X$2:$X$5647,1,0),"...")</f>
        <v>...</v>
      </c>
      <c r="X343" s="19" t="str">
        <f>_xlfn.XLOOKUP(H343,'IT PEI'!X$2:X$5647,'IT PEI'!E$2:E$5647,"...",2,-1)</f>
        <v>...</v>
      </c>
      <c r="Y343" s="19" t="str">
        <f>_xlfn.XLOOKUP(H343,'IT PEI'!X$2:X$5647,'IT PEI'!G$2:G$5647,"...",2,-1)</f>
        <v>...</v>
      </c>
      <c r="Z343" s="19" t="str">
        <f>_xlfn.XLOOKUP(H343,'IT PEI'!X$2:X$5647,'IT PEI'!F$2:F$5647,"...",2,-1)</f>
        <v>...</v>
      </c>
      <c r="AA343" s="19" t="str">
        <f>_xlfn.XLOOKUP(H343,'IT PEI'!X$2:X$5647,'IT PEI'!H$2:H$5647,"...",2,-1)</f>
        <v>...</v>
      </c>
      <c r="AB343" s="19" t="str">
        <f>_xlfn.XLOOKUP(H343,'IT PEI'!X$2:X$5647,'IT PEI'!O$2:O$5647,"...",2,-1)</f>
        <v>...</v>
      </c>
      <c r="AC343" s="20" t="str">
        <f>_xlfn.XLOOKUP(H343,'IT PEI'!X$2:X$5647,'IT PEI'!P$2:P$5647,"...",2,-1)</f>
        <v>...</v>
      </c>
      <c r="AD343" s="19" t="str">
        <f>_xlfn.XLOOKUP(H343,'IT PEI'!X$2:X$5647,'IT PEI'!Q$2:Q$5647,"...",2,-1)</f>
        <v>...</v>
      </c>
      <c r="AE343" s="19" t="str">
        <f t="shared" si="26"/>
        <v>No</v>
      </c>
      <c r="AF343" s="18">
        <f t="shared" si="28"/>
        <v>0</v>
      </c>
      <c r="AG343" s="18">
        <f t="shared" si="27"/>
        <v>1</v>
      </c>
      <c r="AH343" s="18">
        <f t="shared" si="29"/>
        <v>0</v>
      </c>
      <c r="AI343" s="19" t="s">
        <v>10475</v>
      </c>
      <c r="AJ343" s="13" t="s">
        <v>10488</v>
      </c>
      <c r="AK343" s="19" t="s">
        <v>10489</v>
      </c>
      <c r="AL343" s="19" t="str">
        <f>IFERROR(VLOOKUP(tbl_ues[[#This Row],[Id_UE]],'[1]Directorio v.02'!$H$3:$U$3089,11,FALSE),"")</f>
        <v>Alex Ramilio Tipo Huahuacondori</v>
      </c>
      <c r="AM343" s="19">
        <f>IFERROR(VLOOKUP(tbl_ues[[#This Row],[Id_UE]],'[1]Directorio v.02'!$H$3:$U$3089,12,FALSE),"")</f>
        <v>0</v>
      </c>
      <c r="AN343" s="52">
        <f>IFERROR(VLOOKUP(tbl_ues[[#This Row],[Id_UE]],'[1]Directorio v.02'!$H$3:$U$3089,13,FALSE),"")</f>
        <v>918415553</v>
      </c>
      <c r="AO343" s="19" t="str">
        <f>IFERROR(VLOOKUP(tbl_ues[[#This Row],[Id_UE]],'[1]Directorio v.02'!$H$3:$U$3089,14,FALSE),"")</f>
        <v>alexramiliosd@gmail.com</v>
      </c>
      <c r="AP343" s="21" t="e">
        <f>VLOOKUP(H343,#REF!,7,0)</f>
        <v>#REF!</v>
      </c>
      <c r="AQ343" s="9" t="e">
        <f>VLOOKUP(H343,#REF!,9,0)</f>
        <v>#REF!</v>
      </c>
      <c r="AR343" s="9" t="e">
        <f>VLOOKUP(H343,#REF!,15,0)</f>
        <v>#REF!</v>
      </c>
      <c r="AS343" s="9" t="e">
        <f>VLOOKUP(H343,#REF!,16,0)</f>
        <v>#REF!</v>
      </c>
      <c r="AT343" s="9" t="e">
        <f>VLOOKUP(H343,#REF!,17,0)</f>
        <v>#REF!</v>
      </c>
      <c r="AU343" s="9" t="e">
        <f>VLOOKUP(H343,#REF!,18,0)</f>
        <v>#REF!</v>
      </c>
      <c r="AV343" s="9" t="e">
        <f>VLOOKUP(H343,#REF!,19,0)</f>
        <v>#REF!</v>
      </c>
      <c r="AW343" s="9" t="e">
        <f>VLOOKUP(H343,#REF!,20,0)</f>
        <v>#REF!</v>
      </c>
      <c r="AX343" s="9" t="e">
        <f>VLOOKUP(H343,#REF!,22,0)</f>
        <v>#REF!</v>
      </c>
      <c r="AY343" s="9" t="e">
        <f>VLOOKUP(H343,#REF!,23,0)</f>
        <v>#REF!</v>
      </c>
      <c r="AZ343" s="9" t="e">
        <f>VLOOKUP(H343,#REF!,24,0)</f>
        <v>#REF!</v>
      </c>
      <c r="BA343" s="9" t="e">
        <f>VLOOKUP(H343,#REF!,25,0)</f>
        <v>#REF!</v>
      </c>
      <c r="BB343" s="9" t="e">
        <f>VLOOKUP(H343,#REF!,26,0)</f>
        <v>#REF!</v>
      </c>
      <c r="BC343" s="9" t="e">
        <f>VLOOKUP(H343,#REF!,27,0)</f>
        <v>#REF!</v>
      </c>
      <c r="BD343" s="9" t="e">
        <f>VLOOKUP(H343,#REF!,29,0)</f>
        <v>#REF!</v>
      </c>
      <c r="BE343" s="9" t="e">
        <f>VLOOKUP(H343,#REF!,30,0)</f>
        <v>#REF!</v>
      </c>
      <c r="BF343" s="9" t="e">
        <f>VLOOKUP(H343,#REF!,31,0)</f>
        <v>#REF!</v>
      </c>
      <c r="BG343" s="9" t="e">
        <f>VLOOKUP(H343,#REF!,32,0)</f>
        <v>#REF!</v>
      </c>
      <c r="BH343" s="9" t="e">
        <f>VLOOKUP(H343,#REF!,33,0)</f>
        <v>#REF!</v>
      </c>
      <c r="BI343" s="9" t="e">
        <f>VLOOKUP(H343,#REF!,34,0)</f>
        <v>#REF!</v>
      </c>
      <c r="BJ343" s="9" t="e">
        <f>VLOOKUP(H343,#REF!,36,0)</f>
        <v>#REF!</v>
      </c>
      <c r="BK343" s="9" t="e">
        <f>VLOOKUP(H343,#REF!,37,0)</f>
        <v>#REF!</v>
      </c>
      <c r="BL343" s="22" t="e">
        <f>VLOOKUP(H343,#REF!,44,0)</f>
        <v>#REF!</v>
      </c>
      <c r="BM343" s="22" t="e">
        <f>VLOOKUP(H343,#REF!,45,0)</f>
        <v>#REF!</v>
      </c>
      <c r="BN343" s="22" t="e">
        <f>VLOOKUP(H343,#REF!,46,0)</f>
        <v>#REF!</v>
      </c>
      <c r="BO343" s="22" t="e">
        <f>VLOOKUP(H343,#REF!,47,0)</f>
        <v>#REF!</v>
      </c>
      <c r="BP343" s="22" t="e">
        <f>VLOOKUP(H343,#REF!,48,0)</f>
        <v>#REF!</v>
      </c>
      <c r="BQ343" s="9"/>
      <c r="BR343" s="9"/>
      <c r="BS343" s="9"/>
    </row>
    <row r="344" spans="1:71" ht="14.5" x14ac:dyDescent="0.35">
      <c r="A344" s="16" t="s">
        <v>10556</v>
      </c>
      <c r="B344" s="16" t="s">
        <v>10556</v>
      </c>
      <c r="C344" s="16" t="s">
        <v>10557</v>
      </c>
      <c r="D344" s="7" t="s">
        <v>1921</v>
      </c>
      <c r="E344" s="4" t="s">
        <v>150</v>
      </c>
      <c r="F344" s="4">
        <v>301627</v>
      </c>
      <c r="G344" s="4" t="s">
        <v>9370</v>
      </c>
      <c r="H344" s="53">
        <v>301627</v>
      </c>
      <c r="I344" s="4" t="s">
        <v>9370</v>
      </c>
      <c r="J344" s="7">
        <v>21</v>
      </c>
      <c r="K344" s="4" t="s">
        <v>104</v>
      </c>
      <c r="L344" s="4">
        <v>3</v>
      </c>
      <c r="M344" s="4" t="s">
        <v>709</v>
      </c>
      <c r="N344" s="4">
        <v>5</v>
      </c>
      <c r="O344" s="4" t="s">
        <v>9371</v>
      </c>
      <c r="P344" s="26" t="s">
        <v>9874</v>
      </c>
      <c r="Q344" s="8" t="s">
        <v>10474</v>
      </c>
      <c r="R344" s="9" t="s">
        <v>10474</v>
      </c>
      <c r="S344" s="17"/>
      <c r="T344" s="17" t="s">
        <v>10474</v>
      </c>
      <c r="U344" s="9"/>
      <c r="V344" s="18"/>
      <c r="W344" s="18">
        <f>IFERROR(VLOOKUP(H344,'IT PEI'!$X$2:$X$5647,1,0),"...")</f>
        <v>301627</v>
      </c>
      <c r="X344" s="19" t="str">
        <f>_xlfn.XLOOKUP(H344,'IT PEI'!X$2:X$5647,'IT PEI'!E$2:E$5647,"...",2,-1)</f>
        <v>2026-2030</v>
      </c>
      <c r="Y344" s="19" t="str">
        <f>_xlfn.XLOOKUP(H344,'IT PEI'!X$2:X$5647,'IT PEI'!G$2:G$5647,"...",2,-1)</f>
        <v>FORMULADO</v>
      </c>
      <c r="Z344" s="19" t="str">
        <f>_xlfn.XLOOKUP(H344,'IT PEI'!X$2:X$5647,'IT PEI'!F$2:F$5647,"...",2,-1)</f>
        <v>SI</v>
      </c>
      <c r="AA344" s="19" t="str">
        <f>_xlfn.XLOOKUP(H344,'IT PEI'!X$2:X$5647,'IT PEI'!H$2:H$5647,"...",2,-1)</f>
        <v>EMITIDO</v>
      </c>
      <c r="AB344" s="19" t="str">
        <f>_xlfn.XLOOKUP(H344,'IT PEI'!X$2:X$5647,'IT PEI'!O$2:O$5647,"...",2,-1)</f>
        <v>2025-0005720</v>
      </c>
      <c r="AC344" s="20">
        <f>_xlfn.XLOOKUP(H344,'IT PEI'!X$2:X$5647,'IT PEI'!P$2:P$5647,"...",2,-1)</f>
        <v>46014</v>
      </c>
      <c r="AD344" s="19" t="str">
        <f>_xlfn.XLOOKUP(H344,'IT PEI'!X$2:X$5647,'IT PEI'!Q$2:Q$5647,"...",2,-1)</f>
        <v>000753-2025-CEPLAN-DNCPPEI</v>
      </c>
      <c r="AE344" s="19" t="str">
        <f t="shared" si="26"/>
        <v>SI</v>
      </c>
      <c r="AF344" s="18">
        <f t="shared" si="28"/>
        <v>1</v>
      </c>
      <c r="AG344" s="18">
        <f t="shared" si="27"/>
        <v>0</v>
      </c>
      <c r="AH344" s="18">
        <f t="shared" si="29"/>
        <v>0</v>
      </c>
      <c r="AI344" s="19" t="s">
        <v>10475</v>
      </c>
      <c r="AJ344" s="13" t="s">
        <v>10488</v>
      </c>
      <c r="AK344" s="19" t="s">
        <v>10489</v>
      </c>
      <c r="AL344" s="19" t="str">
        <f>IFERROR(VLOOKUP(tbl_ues[[#This Row],[Id_UE]],'[1]Directorio v.02'!$H$3:$U$3089,11,FALSE),"")</f>
        <v>Yudy Gilma Condori Choquehuanca</v>
      </c>
      <c r="AM344" s="19">
        <f>IFERROR(VLOOKUP(tbl_ues[[#This Row],[Id_UE]],'[1]Directorio v.02'!$H$3:$U$3089,12,FALSE),"")</f>
        <v>0</v>
      </c>
      <c r="AN344" s="52">
        <f>IFERROR(VLOOKUP(tbl_ues[[#This Row],[Id_UE]],'[1]Directorio v.02'!$H$3:$U$3089,13,FALSE),"")</f>
        <v>988436575</v>
      </c>
      <c r="AO344" s="19" t="str">
        <f>IFERROR(VLOOKUP(tbl_ues[[#This Row],[Id_UE]],'[1]Directorio v.02'!$H$3:$U$3089,14,FALSE),"")</f>
        <v>chc_y1@hotmail.com</v>
      </c>
      <c r="AP344" s="21" t="e">
        <f>VLOOKUP(H344,#REF!,7,0)</f>
        <v>#REF!</v>
      </c>
      <c r="AQ344" s="9" t="e">
        <f>VLOOKUP(H344,#REF!,9,0)</f>
        <v>#REF!</v>
      </c>
      <c r="AR344" s="9" t="e">
        <f>VLOOKUP(H344,#REF!,15,0)</f>
        <v>#REF!</v>
      </c>
      <c r="AS344" s="9" t="e">
        <f>VLOOKUP(H344,#REF!,16,0)</f>
        <v>#REF!</v>
      </c>
      <c r="AT344" s="9" t="e">
        <f>VLOOKUP(H344,#REF!,17,0)</f>
        <v>#REF!</v>
      </c>
      <c r="AU344" s="9" t="e">
        <f>VLOOKUP(H344,#REF!,18,0)</f>
        <v>#REF!</v>
      </c>
      <c r="AV344" s="9" t="e">
        <f>VLOOKUP(H344,#REF!,19,0)</f>
        <v>#REF!</v>
      </c>
      <c r="AW344" s="9" t="e">
        <f>VLOOKUP(H344,#REF!,20,0)</f>
        <v>#REF!</v>
      </c>
      <c r="AX344" s="9" t="e">
        <f>VLOOKUP(H344,#REF!,22,0)</f>
        <v>#REF!</v>
      </c>
      <c r="AY344" s="9" t="e">
        <f>VLOOKUP(H344,#REF!,23,0)</f>
        <v>#REF!</v>
      </c>
      <c r="AZ344" s="9" t="e">
        <f>VLOOKUP(H344,#REF!,24,0)</f>
        <v>#REF!</v>
      </c>
      <c r="BA344" s="9" t="e">
        <f>VLOOKUP(H344,#REF!,25,0)</f>
        <v>#REF!</v>
      </c>
      <c r="BB344" s="9" t="e">
        <f>VLOOKUP(H344,#REF!,26,0)</f>
        <v>#REF!</v>
      </c>
      <c r="BC344" s="9" t="e">
        <f>VLOOKUP(H344,#REF!,27,0)</f>
        <v>#REF!</v>
      </c>
      <c r="BD344" s="9" t="e">
        <f>VLOOKUP(H344,#REF!,29,0)</f>
        <v>#REF!</v>
      </c>
      <c r="BE344" s="9" t="e">
        <f>VLOOKUP(H344,#REF!,30,0)</f>
        <v>#REF!</v>
      </c>
      <c r="BF344" s="9" t="e">
        <f>VLOOKUP(H344,#REF!,31,0)</f>
        <v>#REF!</v>
      </c>
      <c r="BG344" s="9" t="e">
        <f>VLOOKUP(H344,#REF!,32,0)</f>
        <v>#REF!</v>
      </c>
      <c r="BH344" s="9" t="e">
        <f>VLOOKUP(H344,#REF!,33,0)</f>
        <v>#REF!</v>
      </c>
      <c r="BI344" s="9" t="e">
        <f>VLOOKUP(H344,#REF!,34,0)</f>
        <v>#REF!</v>
      </c>
      <c r="BJ344" s="9" t="e">
        <f>VLOOKUP(H344,#REF!,36,0)</f>
        <v>#REF!</v>
      </c>
      <c r="BK344" s="9" t="e">
        <f>VLOOKUP(H344,#REF!,37,0)</f>
        <v>#REF!</v>
      </c>
      <c r="BL344" s="22" t="e">
        <f>VLOOKUP(H344,#REF!,44,0)</f>
        <v>#REF!</v>
      </c>
      <c r="BM344" s="22" t="e">
        <f>VLOOKUP(H344,#REF!,45,0)</f>
        <v>#REF!</v>
      </c>
      <c r="BN344" s="22" t="e">
        <f>VLOOKUP(H344,#REF!,46,0)</f>
        <v>#REF!</v>
      </c>
      <c r="BO344" s="22" t="e">
        <f>VLOOKUP(H344,#REF!,47,0)</f>
        <v>#REF!</v>
      </c>
      <c r="BP344" s="22" t="e">
        <f>VLOOKUP(H344,#REF!,48,0)</f>
        <v>#REF!</v>
      </c>
      <c r="BQ344" s="9"/>
      <c r="BR344" s="9"/>
      <c r="BS344" s="9"/>
    </row>
    <row r="345" spans="1:71" ht="14.5" x14ac:dyDescent="0.35">
      <c r="A345" s="16" t="s">
        <v>10556</v>
      </c>
      <c r="B345" s="16" t="s">
        <v>10556</v>
      </c>
      <c r="C345" s="16" t="s">
        <v>10557</v>
      </c>
      <c r="D345" s="7" t="s">
        <v>1921</v>
      </c>
      <c r="E345" s="4" t="s">
        <v>150</v>
      </c>
      <c r="F345" s="4">
        <v>301626</v>
      </c>
      <c r="G345" s="4" t="s">
        <v>10173</v>
      </c>
      <c r="H345" s="53">
        <v>301626</v>
      </c>
      <c r="I345" s="4" t="s">
        <v>10173</v>
      </c>
      <c r="J345" s="7">
        <v>21</v>
      </c>
      <c r="K345" s="4" t="s">
        <v>104</v>
      </c>
      <c r="L345" s="4">
        <v>3</v>
      </c>
      <c r="M345" s="4" t="s">
        <v>709</v>
      </c>
      <c r="N345" s="4">
        <v>4</v>
      </c>
      <c r="O345" s="4" t="s">
        <v>10174</v>
      </c>
      <c r="P345" s="26" t="s">
        <v>10196</v>
      </c>
      <c r="Q345" s="8" t="s">
        <v>10474</v>
      </c>
      <c r="R345" s="9" t="s">
        <v>10474</v>
      </c>
      <c r="S345" s="17"/>
      <c r="T345" s="17" t="s">
        <v>10474</v>
      </c>
      <c r="U345" s="9"/>
      <c r="V345" s="18"/>
      <c r="W345" s="18">
        <f>IFERROR(VLOOKUP(H345,'IT PEI'!$X$2:$X$5647,1,0),"...")</f>
        <v>301626</v>
      </c>
      <c r="X345" s="19" t="str">
        <f>_xlfn.XLOOKUP(H345,'IT PEI'!X$2:X$5647,'IT PEI'!E$2:E$5647,"...",2,-1)</f>
        <v>2027-2031</v>
      </c>
      <c r="Y345" s="19" t="str">
        <f>_xlfn.XLOOKUP(H345,'IT PEI'!X$2:X$5647,'IT PEI'!G$2:G$5647,"...",2,-1)</f>
        <v>FORMULADO</v>
      </c>
      <c r="Z345" s="19" t="str">
        <f>_xlfn.XLOOKUP(H345,'IT PEI'!X$2:X$5647,'IT PEI'!F$2:F$5647,"...",2,-1)</f>
        <v>SI</v>
      </c>
      <c r="AA345" s="19" t="str">
        <f>_xlfn.XLOOKUP(H345,'IT PEI'!X$2:X$5647,'IT PEI'!H$2:H$5647,"...",2,-1)</f>
        <v>EMITIDO</v>
      </c>
      <c r="AB345" s="19" t="str">
        <f>_xlfn.XLOOKUP(H345,'IT PEI'!X$2:X$5647,'IT PEI'!O$2:O$5647,"...",2,-1)</f>
        <v>2026-0001666</v>
      </c>
      <c r="AC345" s="20">
        <f>_xlfn.XLOOKUP(H345,'IT PEI'!X$2:X$5647,'IT PEI'!P$2:P$5647,"...",2,-1)</f>
        <v>46127</v>
      </c>
      <c r="AD345" s="19" t="str">
        <f>_xlfn.XLOOKUP(H345,'IT PEI'!X$2:X$5647,'IT PEI'!Q$2:Q$5647,"...",2,-1)</f>
        <v>000267-2026-CEPLAN-DNCPPEI</v>
      </c>
      <c r="AE345" s="19" t="str">
        <f t="shared" si="26"/>
        <v>No</v>
      </c>
      <c r="AF345" s="18">
        <f t="shared" si="28"/>
        <v>0</v>
      </c>
      <c r="AG345" s="18">
        <f t="shared" si="27"/>
        <v>1</v>
      </c>
      <c r="AH345" s="18">
        <f t="shared" si="29"/>
        <v>0</v>
      </c>
      <c r="AI345" s="19" t="s">
        <v>10475</v>
      </c>
      <c r="AJ345" s="13" t="s">
        <v>10488</v>
      </c>
      <c r="AK345" s="19" t="s">
        <v>10489</v>
      </c>
      <c r="AL345" s="19" t="str">
        <f>IFERROR(VLOOKUP(tbl_ues[[#This Row],[Id_UE]],'[1]Directorio v.02'!$H$3:$U$3089,11,FALSE),"")</f>
        <v>Medardo Paredes Choque</v>
      </c>
      <c r="AM345" s="19">
        <f>IFERROR(VLOOKUP(tbl_ues[[#This Row],[Id_UE]],'[1]Directorio v.02'!$H$3:$U$3089,12,FALSE),"")</f>
        <v>0</v>
      </c>
      <c r="AN345" s="52">
        <f>IFERROR(VLOOKUP(tbl_ues[[#This Row],[Id_UE]],'[1]Directorio v.02'!$H$3:$U$3089,13,FALSE),"")</f>
        <v>974409054</v>
      </c>
      <c r="AO345" s="19" t="str">
        <f>IFERROR(VLOOKUP(tbl_ues[[#This Row],[Id_UE]],'[1]Directorio v.02'!$H$3:$U$3089,14,FALSE),"")</f>
        <v>medardo061@gmail.com</v>
      </c>
      <c r="AP345" s="21" t="e">
        <f>VLOOKUP(H345,#REF!,7,0)</f>
        <v>#REF!</v>
      </c>
      <c r="AQ345" s="9" t="e">
        <f>VLOOKUP(H345,#REF!,9,0)</f>
        <v>#REF!</v>
      </c>
      <c r="AR345" s="9" t="e">
        <f>VLOOKUP(H345,#REF!,15,0)</f>
        <v>#REF!</v>
      </c>
      <c r="AS345" s="9" t="e">
        <f>VLOOKUP(H345,#REF!,16,0)</f>
        <v>#REF!</v>
      </c>
      <c r="AT345" s="9" t="e">
        <f>VLOOKUP(H345,#REF!,17,0)</f>
        <v>#REF!</v>
      </c>
      <c r="AU345" s="9" t="e">
        <f>VLOOKUP(H345,#REF!,18,0)</f>
        <v>#REF!</v>
      </c>
      <c r="AV345" s="9" t="e">
        <f>VLOOKUP(H345,#REF!,19,0)</f>
        <v>#REF!</v>
      </c>
      <c r="AW345" s="9" t="e">
        <f>VLOOKUP(H345,#REF!,20,0)</f>
        <v>#REF!</v>
      </c>
      <c r="AX345" s="9" t="e">
        <f>VLOOKUP(H345,#REF!,22,0)</f>
        <v>#REF!</v>
      </c>
      <c r="AY345" s="9" t="e">
        <f>VLOOKUP(H345,#REF!,23,0)</f>
        <v>#REF!</v>
      </c>
      <c r="AZ345" s="9" t="e">
        <f>VLOOKUP(H345,#REF!,24,0)</f>
        <v>#REF!</v>
      </c>
      <c r="BA345" s="9" t="e">
        <f>VLOOKUP(H345,#REF!,25,0)</f>
        <v>#REF!</v>
      </c>
      <c r="BB345" s="9" t="e">
        <f>VLOOKUP(H345,#REF!,26,0)</f>
        <v>#REF!</v>
      </c>
      <c r="BC345" s="9" t="e">
        <f>VLOOKUP(H345,#REF!,27,0)</f>
        <v>#REF!</v>
      </c>
      <c r="BD345" s="9" t="e">
        <f>VLOOKUP(H345,#REF!,29,0)</f>
        <v>#REF!</v>
      </c>
      <c r="BE345" s="9" t="e">
        <f>VLOOKUP(H345,#REF!,30,0)</f>
        <v>#REF!</v>
      </c>
      <c r="BF345" s="9" t="e">
        <f>VLOOKUP(H345,#REF!,31,0)</f>
        <v>#REF!</v>
      </c>
      <c r="BG345" s="9" t="e">
        <f>VLOOKUP(H345,#REF!,32,0)</f>
        <v>#REF!</v>
      </c>
      <c r="BH345" s="9" t="e">
        <f>VLOOKUP(H345,#REF!,33,0)</f>
        <v>#REF!</v>
      </c>
      <c r="BI345" s="9" t="e">
        <f>VLOOKUP(H345,#REF!,34,0)</f>
        <v>#REF!</v>
      </c>
      <c r="BJ345" s="9" t="e">
        <f>VLOOKUP(H345,#REF!,36,0)</f>
        <v>#REF!</v>
      </c>
      <c r="BK345" s="9" t="e">
        <f>VLOOKUP(H345,#REF!,37,0)</f>
        <v>#REF!</v>
      </c>
      <c r="BL345" s="22" t="e">
        <f>VLOOKUP(H345,#REF!,44,0)</f>
        <v>#REF!</v>
      </c>
      <c r="BM345" s="22" t="e">
        <f>VLOOKUP(H345,#REF!,45,0)</f>
        <v>#REF!</v>
      </c>
      <c r="BN345" s="22" t="e">
        <f>VLOOKUP(H345,#REF!,46,0)</f>
        <v>#REF!</v>
      </c>
      <c r="BO345" s="22" t="e">
        <f>VLOOKUP(H345,#REF!,47,0)</f>
        <v>#REF!</v>
      </c>
      <c r="BP345" s="22" t="e">
        <f>VLOOKUP(H345,#REF!,48,0)</f>
        <v>#REF!</v>
      </c>
      <c r="BQ345" s="9"/>
      <c r="BR345" s="9"/>
      <c r="BS345" s="9"/>
    </row>
    <row r="346" spans="1:71" ht="14.5" x14ac:dyDescent="0.35">
      <c r="A346" s="16" t="s">
        <v>10556</v>
      </c>
      <c r="B346" s="16" t="s">
        <v>10556</v>
      </c>
      <c r="C346" s="16" t="s">
        <v>10557</v>
      </c>
      <c r="D346" s="7" t="s">
        <v>1921</v>
      </c>
      <c r="E346" s="4" t="s">
        <v>150</v>
      </c>
      <c r="F346" s="4">
        <v>301625</v>
      </c>
      <c r="G346" s="4" t="s">
        <v>7477</v>
      </c>
      <c r="H346" s="53">
        <v>301625</v>
      </c>
      <c r="I346" s="4" t="s">
        <v>7477</v>
      </c>
      <c r="J346" s="7">
        <v>21</v>
      </c>
      <c r="K346" s="4" t="s">
        <v>104</v>
      </c>
      <c r="L346" s="4">
        <v>3</v>
      </c>
      <c r="M346" s="4" t="s">
        <v>709</v>
      </c>
      <c r="N346" s="4">
        <v>3</v>
      </c>
      <c r="O346" s="4" t="s">
        <v>7478</v>
      </c>
      <c r="P346" s="26" t="s">
        <v>10561</v>
      </c>
      <c r="Q346" s="8" t="s">
        <v>10474</v>
      </c>
      <c r="R346" s="9" t="s">
        <v>10474</v>
      </c>
      <c r="S346" s="17"/>
      <c r="T346" s="17" t="s">
        <v>10474</v>
      </c>
      <c r="U346" s="9"/>
      <c r="V346" s="18"/>
      <c r="W346" s="18">
        <f>IFERROR(VLOOKUP(H346,'IT PEI'!$X$2:$X$5647,1,0),"...")</f>
        <v>301625</v>
      </c>
      <c r="X346" s="19" t="str">
        <f>_xlfn.XLOOKUP(H346,'IT PEI'!X$2:X$5647,'IT PEI'!E$2:E$5647,"...",2,-1)</f>
        <v>2026-2030</v>
      </c>
      <c r="Y346" s="19" t="str">
        <f>_xlfn.XLOOKUP(H346,'IT PEI'!X$2:X$5647,'IT PEI'!G$2:G$5647,"...",2,-1)</f>
        <v>FORMULADO</v>
      </c>
      <c r="Z346" s="19" t="str">
        <f>_xlfn.XLOOKUP(H346,'IT PEI'!X$2:X$5647,'IT PEI'!F$2:F$5647,"...",2,-1)</f>
        <v>SI</v>
      </c>
      <c r="AA346" s="19" t="str">
        <f>_xlfn.XLOOKUP(H346,'IT PEI'!X$2:X$5647,'IT PEI'!H$2:H$5647,"...",2,-1)</f>
        <v>EMITIDO</v>
      </c>
      <c r="AB346" s="19" t="str">
        <f>_xlfn.XLOOKUP(H346,'IT PEI'!X$2:X$5647,'IT PEI'!O$2:O$5647,"...",2,-1)</f>
        <v>2025-0004063</v>
      </c>
      <c r="AC346" s="20">
        <f>_xlfn.XLOOKUP(H346,'IT PEI'!X$2:X$5647,'IT PEI'!P$2:P$5647,"...",2,-1)</f>
        <v>45959</v>
      </c>
      <c r="AD346" s="19" t="str">
        <f>_xlfn.XLOOKUP(H346,'IT PEI'!X$2:X$5647,'IT PEI'!Q$2:Q$5647,"...",2,-1)</f>
        <v>000423-2025-CEPLAN-DNCPPEI</v>
      </c>
      <c r="AE346" s="19" t="str">
        <f t="shared" si="26"/>
        <v>SI</v>
      </c>
      <c r="AF346" s="18">
        <f t="shared" si="28"/>
        <v>1</v>
      </c>
      <c r="AG346" s="18">
        <f t="shared" si="27"/>
        <v>0</v>
      </c>
      <c r="AH346" s="18">
        <f t="shared" si="29"/>
        <v>0</v>
      </c>
      <c r="AI346" s="19" t="s">
        <v>10475</v>
      </c>
      <c r="AJ346" s="13" t="s">
        <v>10488</v>
      </c>
      <c r="AK346" s="19" t="s">
        <v>10489</v>
      </c>
      <c r="AL346" s="19" t="str">
        <f>IFERROR(VLOOKUP(tbl_ues[[#This Row],[Id_UE]],'[1]Directorio v.02'!$H$3:$U$3089,11,FALSE),"")</f>
        <v>Henry Zea Mamani</v>
      </c>
      <c r="AM346" s="19">
        <f>IFERROR(VLOOKUP(tbl_ues[[#This Row],[Id_UE]],'[1]Directorio v.02'!$H$3:$U$3089,12,FALSE),"")</f>
        <v>0</v>
      </c>
      <c r="AN346" s="52">
        <f>IFERROR(VLOOKUP(tbl_ues[[#This Row],[Id_UE]],'[1]Directorio v.02'!$H$3:$U$3089,13,FALSE),"")</f>
        <v>913289033</v>
      </c>
      <c r="AO346" s="19" t="str">
        <f>IFERROR(VLOOKUP(tbl_ues[[#This Row],[Id_UE]],'[1]Directorio v.02'!$H$3:$U$3089,14,FALSE),"")</f>
        <v>henryfie@hotmail.com</v>
      </c>
      <c r="AP346" s="21" t="e">
        <f>VLOOKUP(H346,#REF!,7,0)</f>
        <v>#REF!</v>
      </c>
      <c r="AQ346" s="9" t="e">
        <f>VLOOKUP(H346,#REF!,9,0)</f>
        <v>#REF!</v>
      </c>
      <c r="AR346" s="9" t="e">
        <f>VLOOKUP(H346,#REF!,15,0)</f>
        <v>#REF!</v>
      </c>
      <c r="AS346" s="9" t="e">
        <f>VLOOKUP(H346,#REF!,16,0)</f>
        <v>#REF!</v>
      </c>
      <c r="AT346" s="9" t="e">
        <f>VLOOKUP(H346,#REF!,17,0)</f>
        <v>#REF!</v>
      </c>
      <c r="AU346" s="9" t="e">
        <f>VLOOKUP(H346,#REF!,18,0)</f>
        <v>#REF!</v>
      </c>
      <c r="AV346" s="9" t="e">
        <f>VLOOKUP(H346,#REF!,19,0)</f>
        <v>#REF!</v>
      </c>
      <c r="AW346" s="9" t="e">
        <f>VLOOKUP(H346,#REF!,20,0)</f>
        <v>#REF!</v>
      </c>
      <c r="AX346" s="9" t="e">
        <f>VLOOKUP(H346,#REF!,22,0)</f>
        <v>#REF!</v>
      </c>
      <c r="AY346" s="9" t="e">
        <f>VLOOKUP(H346,#REF!,23,0)</f>
        <v>#REF!</v>
      </c>
      <c r="AZ346" s="9" t="e">
        <f>VLOOKUP(H346,#REF!,24,0)</f>
        <v>#REF!</v>
      </c>
      <c r="BA346" s="9" t="e">
        <f>VLOOKUP(H346,#REF!,25,0)</f>
        <v>#REF!</v>
      </c>
      <c r="BB346" s="9" t="e">
        <f>VLOOKUP(H346,#REF!,26,0)</f>
        <v>#REF!</v>
      </c>
      <c r="BC346" s="9" t="e">
        <f>VLOOKUP(H346,#REF!,27,0)</f>
        <v>#REF!</v>
      </c>
      <c r="BD346" s="9" t="e">
        <f>VLOOKUP(H346,#REF!,29,0)</f>
        <v>#REF!</v>
      </c>
      <c r="BE346" s="9" t="e">
        <f>VLOOKUP(H346,#REF!,30,0)</f>
        <v>#REF!</v>
      </c>
      <c r="BF346" s="9" t="e">
        <f>VLOOKUP(H346,#REF!,31,0)</f>
        <v>#REF!</v>
      </c>
      <c r="BG346" s="9" t="e">
        <f>VLOOKUP(H346,#REF!,32,0)</f>
        <v>#REF!</v>
      </c>
      <c r="BH346" s="9" t="e">
        <f>VLOOKUP(H346,#REF!,33,0)</f>
        <v>#REF!</v>
      </c>
      <c r="BI346" s="9" t="e">
        <f>VLOOKUP(H346,#REF!,34,0)</f>
        <v>#REF!</v>
      </c>
      <c r="BJ346" s="9" t="e">
        <f>VLOOKUP(H346,#REF!,36,0)</f>
        <v>#REF!</v>
      </c>
      <c r="BK346" s="9" t="e">
        <f>VLOOKUP(H346,#REF!,37,0)</f>
        <v>#REF!</v>
      </c>
      <c r="BL346" s="22" t="e">
        <f>VLOOKUP(H346,#REF!,44,0)</f>
        <v>#REF!</v>
      </c>
      <c r="BM346" s="22" t="e">
        <f>VLOOKUP(H346,#REF!,45,0)</f>
        <v>#REF!</v>
      </c>
      <c r="BN346" s="22" t="e">
        <f>VLOOKUP(H346,#REF!,46,0)</f>
        <v>#REF!</v>
      </c>
      <c r="BO346" s="22" t="e">
        <f>VLOOKUP(H346,#REF!,47,0)</f>
        <v>#REF!</v>
      </c>
      <c r="BP346" s="22" t="e">
        <f>VLOOKUP(H346,#REF!,48,0)</f>
        <v>#REF!</v>
      </c>
      <c r="BQ346" s="9"/>
      <c r="BR346" s="9"/>
      <c r="BS346" s="9"/>
    </row>
    <row r="347" spans="1:71" ht="14.5" x14ac:dyDescent="0.35">
      <c r="A347" s="16" t="s">
        <v>10556</v>
      </c>
      <c r="B347" s="16" t="s">
        <v>10556</v>
      </c>
      <c r="C347" s="16" t="s">
        <v>10557</v>
      </c>
      <c r="D347" s="7" t="s">
        <v>1921</v>
      </c>
      <c r="E347" s="4" t="s">
        <v>150</v>
      </c>
      <c r="F347" s="4">
        <v>301624</v>
      </c>
      <c r="G347" s="4" t="s">
        <v>9227</v>
      </c>
      <c r="H347" s="53">
        <v>301624</v>
      </c>
      <c r="I347" s="4" t="s">
        <v>9227</v>
      </c>
      <c r="J347" s="7">
        <v>21</v>
      </c>
      <c r="K347" s="4" t="s">
        <v>104</v>
      </c>
      <c r="L347" s="4">
        <v>3</v>
      </c>
      <c r="M347" s="4" t="s">
        <v>709</v>
      </c>
      <c r="N347" s="4">
        <v>2</v>
      </c>
      <c r="O347" s="4" t="s">
        <v>9228</v>
      </c>
      <c r="P347" s="26" t="s">
        <v>9758</v>
      </c>
      <c r="Q347" s="8" t="s">
        <v>10474</v>
      </c>
      <c r="R347" s="9" t="s">
        <v>10474</v>
      </c>
      <c r="S347" s="17"/>
      <c r="T347" s="17" t="s">
        <v>10474</v>
      </c>
      <c r="U347" s="9"/>
      <c r="V347" s="18"/>
      <c r="W347" s="18">
        <f>IFERROR(VLOOKUP(H347,'IT PEI'!$X$2:$X$5647,1,0),"...")</f>
        <v>301624</v>
      </c>
      <c r="X347" s="19" t="str">
        <f>_xlfn.XLOOKUP(H347,'IT PEI'!X$2:X$5647,'IT PEI'!E$2:E$5647,"...",2,-1)</f>
        <v>2026-2030</v>
      </c>
      <c r="Y347" s="19" t="str">
        <f>_xlfn.XLOOKUP(H347,'IT PEI'!X$2:X$5647,'IT PEI'!G$2:G$5647,"...",2,-1)</f>
        <v>FORMULADO</v>
      </c>
      <c r="Z347" s="19" t="str">
        <f>_xlfn.XLOOKUP(H347,'IT PEI'!X$2:X$5647,'IT PEI'!F$2:F$5647,"...",2,-1)</f>
        <v>SI</v>
      </c>
      <c r="AA347" s="19" t="str">
        <f>_xlfn.XLOOKUP(H347,'IT PEI'!X$2:X$5647,'IT PEI'!H$2:H$5647,"...",2,-1)</f>
        <v>EMITIDO</v>
      </c>
      <c r="AB347" s="19" t="str">
        <f>_xlfn.XLOOKUP(H347,'IT PEI'!X$2:X$5647,'IT PEI'!O$2:O$5647,"...",2,-1)</f>
        <v>2026-0002010</v>
      </c>
      <c r="AC347" s="20">
        <f>_xlfn.XLOOKUP(H347,'IT PEI'!X$2:X$5647,'IT PEI'!P$2:P$5647,"...",2,-1)</f>
        <v>46154</v>
      </c>
      <c r="AD347" s="19" t="str">
        <f>_xlfn.XLOOKUP(H347,'IT PEI'!X$2:X$5647,'IT PEI'!Q$2:Q$5647,"...",2,-1)</f>
        <v>000329-2026-CEPLAN-DNCPPEI</v>
      </c>
      <c r="AE347" s="19" t="str">
        <f t="shared" si="26"/>
        <v>SI</v>
      </c>
      <c r="AF347" s="18">
        <f t="shared" si="28"/>
        <v>1</v>
      </c>
      <c r="AG347" s="18">
        <f t="shared" si="27"/>
        <v>0</v>
      </c>
      <c r="AH347" s="18">
        <f t="shared" si="29"/>
        <v>0</v>
      </c>
      <c r="AI347" s="19" t="s">
        <v>10475</v>
      </c>
      <c r="AJ347" s="13" t="s">
        <v>10488</v>
      </c>
      <c r="AK347" s="19" t="s">
        <v>10489</v>
      </c>
      <c r="AL347" s="19" t="str">
        <f>IFERROR(VLOOKUP(tbl_ues[[#This Row],[Id_UE]],'[1]Directorio v.02'!$H$3:$U$3089,11,FALSE),"")</f>
        <v>Marleny Hancco Mamani</v>
      </c>
      <c r="AM347" s="19">
        <f>IFERROR(VLOOKUP(tbl_ues[[#This Row],[Id_UE]],'[1]Directorio v.02'!$H$3:$U$3089,12,FALSE),"")</f>
        <v>0</v>
      </c>
      <c r="AN347" s="52">
        <f>IFERROR(VLOOKUP(tbl_ues[[#This Row],[Id_UE]],'[1]Directorio v.02'!$H$3:$U$3089,13,FALSE),"")</f>
        <v>935147636</v>
      </c>
      <c r="AO347" s="19" t="str">
        <f>IFERROR(VLOOKUP(tbl_ues[[#This Row],[Id_UE]],'[1]Directorio v.02'!$H$3:$U$3089,14,FALSE),"")</f>
        <v>leny258@hotmail.com</v>
      </c>
      <c r="AP347" s="21" t="e">
        <f>VLOOKUP(H347,#REF!,7,0)</f>
        <v>#REF!</v>
      </c>
      <c r="AQ347" s="9" t="e">
        <f>VLOOKUP(H347,#REF!,9,0)</f>
        <v>#REF!</v>
      </c>
      <c r="AR347" s="9" t="e">
        <f>VLOOKUP(H347,#REF!,15,0)</f>
        <v>#REF!</v>
      </c>
      <c r="AS347" s="9" t="e">
        <f>VLOOKUP(H347,#REF!,16,0)</f>
        <v>#REF!</v>
      </c>
      <c r="AT347" s="9" t="e">
        <f>VLOOKUP(H347,#REF!,17,0)</f>
        <v>#REF!</v>
      </c>
      <c r="AU347" s="9" t="e">
        <f>VLOOKUP(H347,#REF!,18,0)</f>
        <v>#REF!</v>
      </c>
      <c r="AV347" s="9" t="e">
        <f>VLOOKUP(H347,#REF!,19,0)</f>
        <v>#REF!</v>
      </c>
      <c r="AW347" s="9" t="e">
        <f>VLOOKUP(H347,#REF!,20,0)</f>
        <v>#REF!</v>
      </c>
      <c r="AX347" s="9" t="e">
        <f>VLOOKUP(H347,#REF!,22,0)</f>
        <v>#REF!</v>
      </c>
      <c r="AY347" s="9" t="e">
        <f>VLOOKUP(H347,#REF!,23,0)</f>
        <v>#REF!</v>
      </c>
      <c r="AZ347" s="9" t="e">
        <f>VLOOKUP(H347,#REF!,24,0)</f>
        <v>#REF!</v>
      </c>
      <c r="BA347" s="9" t="e">
        <f>VLOOKUP(H347,#REF!,25,0)</f>
        <v>#REF!</v>
      </c>
      <c r="BB347" s="9" t="e">
        <f>VLOOKUP(H347,#REF!,26,0)</f>
        <v>#REF!</v>
      </c>
      <c r="BC347" s="9" t="e">
        <f>VLOOKUP(H347,#REF!,27,0)</f>
        <v>#REF!</v>
      </c>
      <c r="BD347" s="9" t="e">
        <f>VLOOKUP(H347,#REF!,29,0)</f>
        <v>#REF!</v>
      </c>
      <c r="BE347" s="9" t="e">
        <f>VLOOKUP(H347,#REF!,30,0)</f>
        <v>#REF!</v>
      </c>
      <c r="BF347" s="9" t="e">
        <f>VLOOKUP(H347,#REF!,31,0)</f>
        <v>#REF!</v>
      </c>
      <c r="BG347" s="9" t="e">
        <f>VLOOKUP(H347,#REF!,32,0)</f>
        <v>#REF!</v>
      </c>
      <c r="BH347" s="9" t="e">
        <f>VLOOKUP(H347,#REF!,33,0)</f>
        <v>#REF!</v>
      </c>
      <c r="BI347" s="9" t="e">
        <f>VLOOKUP(H347,#REF!,34,0)</f>
        <v>#REF!</v>
      </c>
      <c r="BJ347" s="9" t="e">
        <f>VLOOKUP(H347,#REF!,36,0)</f>
        <v>#REF!</v>
      </c>
      <c r="BK347" s="9" t="e">
        <f>VLOOKUP(H347,#REF!,37,0)</f>
        <v>#REF!</v>
      </c>
      <c r="BL347" s="22" t="e">
        <f>VLOOKUP(H347,#REF!,44,0)</f>
        <v>#REF!</v>
      </c>
      <c r="BM347" s="22" t="e">
        <f>VLOOKUP(H347,#REF!,45,0)</f>
        <v>#REF!</v>
      </c>
      <c r="BN347" s="22" t="e">
        <f>VLOOKUP(H347,#REF!,46,0)</f>
        <v>#REF!</v>
      </c>
      <c r="BO347" s="22" t="e">
        <f>VLOOKUP(H347,#REF!,47,0)</f>
        <v>#REF!</v>
      </c>
      <c r="BP347" s="22" t="e">
        <f>VLOOKUP(H347,#REF!,48,0)</f>
        <v>#REF!</v>
      </c>
      <c r="BQ347" s="9"/>
      <c r="BR347" s="9"/>
      <c r="BS347" s="9"/>
    </row>
    <row r="348" spans="1:71" ht="14.5" x14ac:dyDescent="0.35">
      <c r="A348" s="16" t="s">
        <v>10581</v>
      </c>
      <c r="B348" s="16" t="s">
        <v>10581</v>
      </c>
      <c r="C348" s="16" t="s">
        <v>10557</v>
      </c>
      <c r="D348" s="7" t="s">
        <v>1921</v>
      </c>
      <c r="E348" s="4" t="s">
        <v>150</v>
      </c>
      <c r="F348" s="4">
        <v>301623</v>
      </c>
      <c r="G348" s="4" t="s">
        <v>708</v>
      </c>
      <c r="H348" s="53">
        <v>301623</v>
      </c>
      <c r="I348" s="4" t="s">
        <v>708</v>
      </c>
      <c r="J348" s="7">
        <v>21</v>
      </c>
      <c r="K348" s="4" t="s">
        <v>104</v>
      </c>
      <c r="L348" s="4">
        <v>3</v>
      </c>
      <c r="M348" s="4" t="s">
        <v>709</v>
      </c>
      <c r="N348" s="4">
        <v>1</v>
      </c>
      <c r="O348" s="4" t="s">
        <v>710</v>
      </c>
      <c r="P348" s="26" t="s">
        <v>10587</v>
      </c>
      <c r="Q348" s="8" t="s">
        <v>10474</v>
      </c>
      <c r="R348" s="9" t="s">
        <v>10474</v>
      </c>
      <c r="S348" s="17"/>
      <c r="T348" s="17" t="s">
        <v>10474</v>
      </c>
      <c r="U348" s="9"/>
      <c r="V348" s="18"/>
      <c r="W348" s="18">
        <f>IFERROR(VLOOKUP(H348,'IT PEI'!$X$2:$X$5647,1,0),"...")</f>
        <v>301623</v>
      </c>
      <c r="X348" s="19" t="str">
        <f>_xlfn.XLOOKUP(H348,'IT PEI'!X$2:X$5647,'IT PEI'!E$2:E$5647,"...",2,-1)</f>
        <v>2026-2030</v>
      </c>
      <c r="Y348" s="19" t="str">
        <f>_xlfn.XLOOKUP(H348,'IT PEI'!X$2:X$5647,'IT PEI'!G$2:G$5647,"...",2,-1)</f>
        <v>FORMULADO</v>
      </c>
      <c r="Z348" s="19" t="str">
        <f>_xlfn.XLOOKUP(H348,'IT PEI'!X$2:X$5647,'IT PEI'!F$2:F$5647,"...",2,-1)</f>
        <v>SI</v>
      </c>
      <c r="AA348" s="19" t="str">
        <f>_xlfn.XLOOKUP(H348,'IT PEI'!X$2:X$5647,'IT PEI'!H$2:H$5647,"...",2,-1)</f>
        <v>EMITIDO</v>
      </c>
      <c r="AB348" s="19" t="str">
        <f>_xlfn.XLOOKUP(H348,'IT PEI'!X$2:X$5647,'IT PEI'!O$2:O$5647,"...",2,-1)</f>
        <v>2025-0004554</v>
      </c>
      <c r="AC348" s="20">
        <f>_xlfn.XLOOKUP(H348,'IT PEI'!X$2:X$5647,'IT PEI'!P$2:P$5647,"...",2,-1)</f>
        <v>45982</v>
      </c>
      <c r="AD348" s="19" t="str">
        <f>_xlfn.XLOOKUP(H348,'IT PEI'!X$2:X$5647,'IT PEI'!Q$2:Q$5647,"...",2,-1)</f>
        <v>000510-2025-CEPLAN-DNCPPEI</v>
      </c>
      <c r="AE348" s="19" t="str">
        <f t="shared" si="26"/>
        <v>SI</v>
      </c>
      <c r="AF348" s="18">
        <f t="shared" si="28"/>
        <v>1</v>
      </c>
      <c r="AG348" s="18">
        <f t="shared" si="27"/>
        <v>0</v>
      </c>
      <c r="AH348" s="18">
        <f t="shared" si="29"/>
        <v>0</v>
      </c>
      <c r="AI348" s="19" t="s">
        <v>10475</v>
      </c>
      <c r="AJ348" s="13" t="s">
        <v>10488</v>
      </c>
      <c r="AK348" s="19" t="s">
        <v>10489</v>
      </c>
      <c r="AL348" s="19" t="str">
        <f>IFERROR(VLOOKUP(tbl_ues[[#This Row],[Id_UE]],'[1]Directorio v.02'!$H$3:$U$3089,11,FALSE),"")</f>
        <v>Wilber Castro Castro</v>
      </c>
      <c r="AM348" s="19">
        <f>IFERROR(VLOOKUP(tbl_ues[[#This Row],[Id_UE]],'[1]Directorio v.02'!$H$3:$U$3089,12,FALSE),"")</f>
        <v>0</v>
      </c>
      <c r="AN348" s="52">
        <f>IFERROR(VLOOKUP(tbl_ues[[#This Row],[Id_UE]],'[1]Directorio v.02'!$H$3:$U$3089,13,FALSE),"")</f>
        <v>944503817</v>
      </c>
      <c r="AO348" s="19" t="str">
        <f>IFERROR(VLOOKUP(tbl_ues[[#This Row],[Id_UE]],'[1]Directorio v.02'!$H$3:$U$3089,14,FALSE),"")</f>
        <v>castrosww@gmail.com</v>
      </c>
      <c r="AP348" s="21" t="e">
        <f>VLOOKUP(H348,#REF!,7,0)</f>
        <v>#REF!</v>
      </c>
      <c r="AQ348" s="9" t="e">
        <f>VLOOKUP(H348,#REF!,9,0)</f>
        <v>#REF!</v>
      </c>
      <c r="AR348" s="9" t="e">
        <f>VLOOKUP(H348,#REF!,15,0)</f>
        <v>#REF!</v>
      </c>
      <c r="AS348" s="9" t="e">
        <f>VLOOKUP(H348,#REF!,16,0)</f>
        <v>#REF!</v>
      </c>
      <c r="AT348" s="9" t="e">
        <f>VLOOKUP(H348,#REF!,17,0)</f>
        <v>#REF!</v>
      </c>
      <c r="AU348" s="9" t="e">
        <f>VLOOKUP(H348,#REF!,18,0)</f>
        <v>#REF!</v>
      </c>
      <c r="AV348" s="9" t="e">
        <f>VLOOKUP(H348,#REF!,19,0)</f>
        <v>#REF!</v>
      </c>
      <c r="AW348" s="9" t="e">
        <f>VLOOKUP(H348,#REF!,20,0)</f>
        <v>#REF!</v>
      </c>
      <c r="AX348" s="9" t="e">
        <f>VLOOKUP(H348,#REF!,22,0)</f>
        <v>#REF!</v>
      </c>
      <c r="AY348" s="9" t="e">
        <f>VLOOKUP(H348,#REF!,23,0)</f>
        <v>#REF!</v>
      </c>
      <c r="AZ348" s="9" t="e">
        <f>VLOOKUP(H348,#REF!,24,0)</f>
        <v>#REF!</v>
      </c>
      <c r="BA348" s="9" t="e">
        <f>VLOOKUP(H348,#REF!,25,0)</f>
        <v>#REF!</v>
      </c>
      <c r="BB348" s="9" t="e">
        <f>VLOOKUP(H348,#REF!,26,0)</f>
        <v>#REF!</v>
      </c>
      <c r="BC348" s="9" t="e">
        <f>VLOOKUP(H348,#REF!,27,0)</f>
        <v>#REF!</v>
      </c>
      <c r="BD348" s="9" t="e">
        <f>VLOOKUP(H348,#REF!,29,0)</f>
        <v>#REF!</v>
      </c>
      <c r="BE348" s="9" t="e">
        <f>VLOOKUP(H348,#REF!,30,0)</f>
        <v>#REF!</v>
      </c>
      <c r="BF348" s="9" t="e">
        <f>VLOOKUP(H348,#REF!,31,0)</f>
        <v>#REF!</v>
      </c>
      <c r="BG348" s="9" t="e">
        <f>VLOOKUP(H348,#REF!,32,0)</f>
        <v>#REF!</v>
      </c>
      <c r="BH348" s="9" t="e">
        <f>VLOOKUP(H348,#REF!,33,0)</f>
        <v>#REF!</v>
      </c>
      <c r="BI348" s="9" t="e">
        <f>VLOOKUP(H348,#REF!,34,0)</f>
        <v>#REF!</v>
      </c>
      <c r="BJ348" s="9" t="e">
        <f>VLOOKUP(H348,#REF!,36,0)</f>
        <v>#REF!</v>
      </c>
      <c r="BK348" s="9" t="e">
        <f>VLOOKUP(H348,#REF!,37,0)</f>
        <v>#REF!</v>
      </c>
      <c r="BL348" s="22" t="e">
        <f>VLOOKUP(H348,#REF!,44,0)</f>
        <v>#REF!</v>
      </c>
      <c r="BM348" s="22" t="e">
        <f>VLOOKUP(H348,#REF!,45,0)</f>
        <v>#REF!</v>
      </c>
      <c r="BN348" s="22" t="e">
        <f>VLOOKUP(H348,#REF!,46,0)</f>
        <v>#REF!</v>
      </c>
      <c r="BO348" s="22" t="e">
        <f>VLOOKUP(H348,#REF!,47,0)</f>
        <v>#REF!</v>
      </c>
      <c r="BP348" s="22" t="e">
        <f>VLOOKUP(H348,#REF!,48,0)</f>
        <v>#REF!</v>
      </c>
      <c r="BQ348" s="9"/>
      <c r="BR348" s="9"/>
      <c r="BS348" s="9"/>
    </row>
    <row r="349" spans="1:71" ht="14.5" x14ac:dyDescent="0.35">
      <c r="A349" s="16" t="s">
        <v>10556</v>
      </c>
      <c r="B349" s="16" t="s">
        <v>10556</v>
      </c>
      <c r="C349" s="16" t="s">
        <v>10557</v>
      </c>
      <c r="D349" s="7" t="s">
        <v>1921</v>
      </c>
      <c r="E349" s="4" t="s">
        <v>150</v>
      </c>
      <c r="F349" s="4">
        <v>301622</v>
      </c>
      <c r="G349" s="4" t="s">
        <v>7577</v>
      </c>
      <c r="H349" s="53">
        <v>301622</v>
      </c>
      <c r="I349" s="4" t="s">
        <v>7577</v>
      </c>
      <c r="J349" s="7">
        <v>21</v>
      </c>
      <c r="K349" s="4" t="s">
        <v>104</v>
      </c>
      <c r="L349" s="4">
        <v>2</v>
      </c>
      <c r="M349" s="4" t="s">
        <v>1372</v>
      </c>
      <c r="N349" s="4">
        <v>15</v>
      </c>
      <c r="O349" s="4" t="s">
        <v>7579</v>
      </c>
      <c r="P349" s="26" t="s">
        <v>9757</v>
      </c>
      <c r="Q349" s="8" t="s">
        <v>10474</v>
      </c>
      <c r="R349" s="9" t="s">
        <v>10474</v>
      </c>
      <c r="S349" s="17"/>
      <c r="T349" s="17" t="s">
        <v>10474</v>
      </c>
      <c r="U349" s="9"/>
      <c r="V349" s="18"/>
      <c r="W349" s="18">
        <f>IFERROR(VLOOKUP(H349,'IT PEI'!$X$2:$X$5647,1,0),"...")</f>
        <v>301622</v>
      </c>
      <c r="X349" s="19" t="str">
        <f>_xlfn.XLOOKUP(H349,'IT PEI'!X$2:X$5647,'IT PEI'!E$2:E$5647,"...",2,-1)</f>
        <v>2026-2030</v>
      </c>
      <c r="Y349" s="19" t="str">
        <f>_xlfn.XLOOKUP(H349,'IT PEI'!X$2:X$5647,'IT PEI'!G$2:G$5647,"...",2,-1)</f>
        <v>FORMULADO</v>
      </c>
      <c r="Z349" s="19" t="str">
        <f>_xlfn.XLOOKUP(H349,'IT PEI'!X$2:X$5647,'IT PEI'!F$2:F$5647,"...",2,-1)</f>
        <v>SI</v>
      </c>
      <c r="AA349" s="19" t="str">
        <f>_xlfn.XLOOKUP(H349,'IT PEI'!X$2:X$5647,'IT PEI'!H$2:H$5647,"...",2,-1)</f>
        <v>EMITIDO</v>
      </c>
      <c r="AB349" s="19" t="str">
        <f>_xlfn.XLOOKUP(H349,'IT PEI'!X$2:X$5647,'IT PEI'!O$2:O$5647,"...",2,-1)</f>
        <v>2025-0004448</v>
      </c>
      <c r="AC349" s="20">
        <f>_xlfn.XLOOKUP(H349,'IT PEI'!X$2:X$5647,'IT PEI'!P$2:P$5647,"...",2,-1)</f>
        <v>45975</v>
      </c>
      <c r="AD349" s="19" t="str">
        <f>_xlfn.XLOOKUP(H349,'IT PEI'!X$2:X$5647,'IT PEI'!Q$2:Q$5647,"...",2,-1)</f>
        <v>000481-2025-CEPLAN-DNCPPEI</v>
      </c>
      <c r="AE349" s="19" t="str">
        <f t="shared" si="26"/>
        <v>SI</v>
      </c>
      <c r="AF349" s="18">
        <f t="shared" si="28"/>
        <v>1</v>
      </c>
      <c r="AG349" s="18">
        <f t="shared" si="27"/>
        <v>0</v>
      </c>
      <c r="AH349" s="18">
        <f t="shared" si="29"/>
        <v>0</v>
      </c>
      <c r="AI349" s="19" t="s">
        <v>10475</v>
      </c>
      <c r="AJ349" s="13" t="s">
        <v>10488</v>
      </c>
      <c r="AK349" s="19" t="s">
        <v>10489</v>
      </c>
      <c r="AL349" s="19" t="str">
        <f>IFERROR(VLOOKUP(tbl_ues[[#This Row],[Id_UE]],'[1]Directorio v.02'!$H$3:$U$3089,11,FALSE),"")</f>
        <v xml:space="preserve">Rossi Hiasminia Valero Calsina </v>
      </c>
      <c r="AM349" s="19">
        <f>IFERROR(VLOOKUP(tbl_ues[[#This Row],[Id_UE]],'[1]Directorio v.02'!$H$3:$U$3089,12,FALSE),"")</f>
        <v>0</v>
      </c>
      <c r="AN349" s="52">
        <f>IFERROR(VLOOKUP(tbl_ues[[#This Row],[Id_UE]],'[1]Directorio v.02'!$H$3:$U$3089,13,FALSE),"")</f>
        <v>940497994</v>
      </c>
      <c r="AO349" s="19" t="str">
        <f>IFERROR(VLOOKUP(tbl_ues[[#This Row],[Id_UE]],'[1]Directorio v.02'!$H$3:$U$3089,14,FALSE),"")</f>
        <v>hiasminia.vc@gmail.com /  muni.tirapata.2026@gmail.com</v>
      </c>
      <c r="AP349" s="21" t="e">
        <f>VLOOKUP(H349,#REF!,7,0)</f>
        <v>#REF!</v>
      </c>
      <c r="AQ349" s="9" t="e">
        <f>VLOOKUP(H349,#REF!,9,0)</f>
        <v>#REF!</v>
      </c>
      <c r="AR349" s="9" t="e">
        <f>VLOOKUP(H349,#REF!,15,0)</f>
        <v>#REF!</v>
      </c>
      <c r="AS349" s="9" t="e">
        <f>VLOOKUP(H349,#REF!,16,0)</f>
        <v>#REF!</v>
      </c>
      <c r="AT349" s="9" t="e">
        <f>VLOOKUP(H349,#REF!,17,0)</f>
        <v>#REF!</v>
      </c>
      <c r="AU349" s="9" t="e">
        <f>VLOOKUP(H349,#REF!,18,0)</f>
        <v>#REF!</v>
      </c>
      <c r="AV349" s="9" t="e">
        <f>VLOOKUP(H349,#REF!,19,0)</f>
        <v>#REF!</v>
      </c>
      <c r="AW349" s="9" t="e">
        <f>VLOOKUP(H349,#REF!,20,0)</f>
        <v>#REF!</v>
      </c>
      <c r="AX349" s="9" t="e">
        <f>VLOOKUP(H349,#REF!,22,0)</f>
        <v>#REF!</v>
      </c>
      <c r="AY349" s="9" t="e">
        <f>VLOOKUP(H349,#REF!,23,0)</f>
        <v>#REF!</v>
      </c>
      <c r="AZ349" s="9" t="e">
        <f>VLOOKUP(H349,#REF!,24,0)</f>
        <v>#REF!</v>
      </c>
      <c r="BA349" s="9" t="e">
        <f>VLOOKUP(H349,#REF!,25,0)</f>
        <v>#REF!</v>
      </c>
      <c r="BB349" s="9" t="e">
        <f>VLOOKUP(H349,#REF!,26,0)</f>
        <v>#REF!</v>
      </c>
      <c r="BC349" s="9" t="e">
        <f>VLOOKUP(H349,#REF!,27,0)</f>
        <v>#REF!</v>
      </c>
      <c r="BD349" s="9" t="e">
        <f>VLOOKUP(H349,#REF!,29,0)</f>
        <v>#REF!</v>
      </c>
      <c r="BE349" s="9" t="e">
        <f>VLOOKUP(H349,#REF!,30,0)</f>
        <v>#REF!</v>
      </c>
      <c r="BF349" s="9" t="e">
        <f>VLOOKUP(H349,#REF!,31,0)</f>
        <v>#REF!</v>
      </c>
      <c r="BG349" s="9" t="e">
        <f>VLOOKUP(H349,#REF!,32,0)</f>
        <v>#REF!</v>
      </c>
      <c r="BH349" s="9" t="e">
        <f>VLOOKUP(H349,#REF!,33,0)</f>
        <v>#REF!</v>
      </c>
      <c r="BI349" s="9" t="e">
        <f>VLOOKUP(H349,#REF!,34,0)</f>
        <v>#REF!</v>
      </c>
      <c r="BJ349" s="9" t="e">
        <f>VLOOKUP(H349,#REF!,36,0)</f>
        <v>#REF!</v>
      </c>
      <c r="BK349" s="9" t="e">
        <f>VLOOKUP(H349,#REF!,37,0)</f>
        <v>#REF!</v>
      </c>
      <c r="BL349" s="22" t="e">
        <f>VLOOKUP(H349,#REF!,44,0)</f>
        <v>#REF!</v>
      </c>
      <c r="BM349" s="22" t="e">
        <f>VLOOKUP(H349,#REF!,45,0)</f>
        <v>#REF!</v>
      </c>
      <c r="BN349" s="22" t="e">
        <f>VLOOKUP(H349,#REF!,46,0)</f>
        <v>#REF!</v>
      </c>
      <c r="BO349" s="22" t="e">
        <f>VLOOKUP(H349,#REF!,47,0)</f>
        <v>#REF!</v>
      </c>
      <c r="BP349" s="22" t="e">
        <f>VLOOKUP(H349,#REF!,48,0)</f>
        <v>#REF!</v>
      </c>
      <c r="BQ349" s="9"/>
      <c r="BR349" s="9"/>
      <c r="BS349" s="9"/>
    </row>
    <row r="350" spans="1:71" ht="14.5" x14ac:dyDescent="0.35">
      <c r="A350" s="16" t="s">
        <v>10556</v>
      </c>
      <c r="B350" s="16" t="s">
        <v>10556</v>
      </c>
      <c r="C350" s="16" t="s">
        <v>10557</v>
      </c>
      <c r="D350" s="7" t="s">
        <v>1921</v>
      </c>
      <c r="E350" s="4" t="s">
        <v>150</v>
      </c>
      <c r="F350" s="4">
        <v>301621</v>
      </c>
      <c r="G350" s="4" t="s">
        <v>8358</v>
      </c>
      <c r="H350" s="53">
        <v>301621</v>
      </c>
      <c r="I350" s="4" t="s">
        <v>8358</v>
      </c>
      <c r="J350" s="7">
        <v>21</v>
      </c>
      <c r="K350" s="4" t="s">
        <v>104</v>
      </c>
      <c r="L350" s="4">
        <v>2</v>
      </c>
      <c r="M350" s="4" t="s">
        <v>1372</v>
      </c>
      <c r="N350" s="4">
        <v>14</v>
      </c>
      <c r="O350" s="4" t="s">
        <v>8359</v>
      </c>
      <c r="P350" s="26" t="s">
        <v>9874</v>
      </c>
      <c r="Q350" s="8" t="s">
        <v>10474</v>
      </c>
      <c r="R350" s="9" t="s">
        <v>10474</v>
      </c>
      <c r="S350" s="17"/>
      <c r="T350" s="17" t="s">
        <v>10474</v>
      </c>
      <c r="U350" s="9"/>
      <c r="V350" s="18"/>
      <c r="W350" s="18">
        <f>IFERROR(VLOOKUP(H350,'IT PEI'!$X$2:$X$5647,1,0),"...")</f>
        <v>301621</v>
      </c>
      <c r="X350" s="19" t="str">
        <f>_xlfn.XLOOKUP(H350,'IT PEI'!X$2:X$5647,'IT PEI'!E$2:E$5647,"...",2,-1)</f>
        <v>2026-2030</v>
      </c>
      <c r="Y350" s="19" t="str">
        <f>_xlfn.XLOOKUP(H350,'IT PEI'!X$2:X$5647,'IT PEI'!G$2:G$5647,"...",2,-1)</f>
        <v>FORMULADO</v>
      </c>
      <c r="Z350" s="19" t="str">
        <f>_xlfn.XLOOKUP(H350,'IT PEI'!X$2:X$5647,'IT PEI'!F$2:F$5647,"...",2,-1)</f>
        <v>SI</v>
      </c>
      <c r="AA350" s="19" t="str">
        <f>_xlfn.XLOOKUP(H350,'IT PEI'!X$2:X$5647,'IT PEI'!H$2:H$5647,"...",2,-1)</f>
        <v>EMITIDO</v>
      </c>
      <c r="AB350" s="19" t="str">
        <f>_xlfn.XLOOKUP(H350,'IT PEI'!X$2:X$5647,'IT PEI'!O$2:O$5647,"...",2,-1)</f>
        <v>2025-0005273</v>
      </c>
      <c r="AC350" s="20">
        <f>_xlfn.XLOOKUP(H350,'IT PEI'!X$2:X$5647,'IT PEI'!P$2:P$5647,"...",2,-1)</f>
        <v>46002</v>
      </c>
      <c r="AD350" s="19" t="str">
        <f>_xlfn.XLOOKUP(H350,'IT PEI'!X$2:X$5647,'IT PEI'!Q$2:Q$5647,"...",2,-1)</f>
        <v>000657-2025-CEPLAN-DNCPPEI</v>
      </c>
      <c r="AE350" s="19" t="str">
        <f t="shared" si="26"/>
        <v>SI</v>
      </c>
      <c r="AF350" s="18">
        <f t="shared" si="28"/>
        <v>1</v>
      </c>
      <c r="AG350" s="18">
        <f t="shared" si="27"/>
        <v>0</v>
      </c>
      <c r="AH350" s="18">
        <f t="shared" si="29"/>
        <v>0</v>
      </c>
      <c r="AI350" s="19" t="s">
        <v>10475</v>
      </c>
      <c r="AJ350" s="13" t="s">
        <v>10488</v>
      </c>
      <c r="AK350" s="19" t="s">
        <v>10489</v>
      </c>
      <c r="AL350" s="19" t="str">
        <f>IFERROR(VLOOKUP(tbl_ues[[#This Row],[Id_UE]],'[1]Directorio v.02'!$H$3:$U$3089,11,FALSE),"")</f>
        <v>Tania Hancco Mamani</v>
      </c>
      <c r="AM350" s="19" t="str">
        <f>IFERROR(VLOOKUP(tbl_ues[[#This Row],[Id_UE]],'[1]Directorio v.02'!$H$3:$U$3089,12,FALSE),"")</f>
        <v>Especialista en Planeamiento</v>
      </c>
      <c r="AN350" s="52">
        <f>IFERROR(VLOOKUP(tbl_ues[[#This Row],[Id_UE]],'[1]Directorio v.02'!$H$3:$U$3089,13,FALSE),"")</f>
        <v>933752574</v>
      </c>
      <c r="AO350" s="19" t="str">
        <f>IFERROR(VLOOKUP(tbl_ues[[#This Row],[Id_UE]],'[1]Directorio v.02'!$H$3:$U$3089,14,FALSE),"")</f>
        <v>talidana4@gmail.com</v>
      </c>
      <c r="AP350" s="21" t="e">
        <f>VLOOKUP(H350,#REF!,7,0)</f>
        <v>#REF!</v>
      </c>
      <c r="AQ350" s="9" t="e">
        <f>VLOOKUP(H350,#REF!,9,0)</f>
        <v>#REF!</v>
      </c>
      <c r="AR350" s="9" t="e">
        <f>VLOOKUP(H350,#REF!,15,0)</f>
        <v>#REF!</v>
      </c>
      <c r="AS350" s="9" t="e">
        <f>VLOOKUP(H350,#REF!,16,0)</f>
        <v>#REF!</v>
      </c>
      <c r="AT350" s="9" t="e">
        <f>VLOOKUP(H350,#REF!,17,0)</f>
        <v>#REF!</v>
      </c>
      <c r="AU350" s="9" t="e">
        <f>VLOOKUP(H350,#REF!,18,0)</f>
        <v>#REF!</v>
      </c>
      <c r="AV350" s="9" t="e">
        <f>VLOOKUP(H350,#REF!,19,0)</f>
        <v>#REF!</v>
      </c>
      <c r="AW350" s="9" t="e">
        <f>VLOOKUP(H350,#REF!,20,0)</f>
        <v>#REF!</v>
      </c>
      <c r="AX350" s="9" t="e">
        <f>VLOOKUP(H350,#REF!,22,0)</f>
        <v>#REF!</v>
      </c>
      <c r="AY350" s="9" t="e">
        <f>VLOOKUP(H350,#REF!,23,0)</f>
        <v>#REF!</v>
      </c>
      <c r="AZ350" s="9" t="e">
        <f>VLOOKUP(H350,#REF!,24,0)</f>
        <v>#REF!</v>
      </c>
      <c r="BA350" s="9" t="e">
        <f>VLOOKUP(H350,#REF!,25,0)</f>
        <v>#REF!</v>
      </c>
      <c r="BB350" s="9" t="e">
        <f>VLOOKUP(H350,#REF!,26,0)</f>
        <v>#REF!</v>
      </c>
      <c r="BC350" s="9" t="e">
        <f>VLOOKUP(H350,#REF!,27,0)</f>
        <v>#REF!</v>
      </c>
      <c r="BD350" s="9" t="e">
        <f>VLOOKUP(H350,#REF!,29,0)</f>
        <v>#REF!</v>
      </c>
      <c r="BE350" s="9" t="e">
        <f>VLOOKUP(H350,#REF!,30,0)</f>
        <v>#REF!</v>
      </c>
      <c r="BF350" s="9" t="e">
        <f>VLOOKUP(H350,#REF!,31,0)</f>
        <v>#REF!</v>
      </c>
      <c r="BG350" s="9" t="e">
        <f>VLOOKUP(H350,#REF!,32,0)</f>
        <v>#REF!</v>
      </c>
      <c r="BH350" s="9" t="e">
        <f>VLOOKUP(H350,#REF!,33,0)</f>
        <v>#REF!</v>
      </c>
      <c r="BI350" s="9" t="e">
        <f>VLOOKUP(H350,#REF!,34,0)</f>
        <v>#REF!</v>
      </c>
      <c r="BJ350" s="9" t="e">
        <f>VLOOKUP(H350,#REF!,36,0)</f>
        <v>#REF!</v>
      </c>
      <c r="BK350" s="9" t="e">
        <f>VLOOKUP(H350,#REF!,37,0)</f>
        <v>#REF!</v>
      </c>
      <c r="BL350" s="22" t="e">
        <f>VLOOKUP(H350,#REF!,44,0)</f>
        <v>#REF!</v>
      </c>
      <c r="BM350" s="22" t="e">
        <f>VLOOKUP(H350,#REF!,45,0)</f>
        <v>#REF!</v>
      </c>
      <c r="BN350" s="22" t="e">
        <f>VLOOKUP(H350,#REF!,46,0)</f>
        <v>#REF!</v>
      </c>
      <c r="BO350" s="22" t="e">
        <f>VLOOKUP(H350,#REF!,47,0)</f>
        <v>#REF!</v>
      </c>
      <c r="BP350" s="22" t="e">
        <f>VLOOKUP(H350,#REF!,48,0)</f>
        <v>#REF!</v>
      </c>
      <c r="BQ350" s="9"/>
      <c r="BR350" s="9"/>
      <c r="BS350" s="9"/>
    </row>
    <row r="351" spans="1:71" ht="14.5" x14ac:dyDescent="0.35">
      <c r="A351" s="16"/>
      <c r="B351" s="16"/>
      <c r="C351" s="16"/>
      <c r="D351" s="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Q351" s="8"/>
      <c r="R351" s="9"/>
      <c r="S351" s="17"/>
      <c r="T351" s="17"/>
      <c r="U351" s="13"/>
      <c r="V351" s="18"/>
      <c r="W351" s="18"/>
      <c r="X351" s="19"/>
      <c r="Y351" s="19"/>
      <c r="Z351" s="19"/>
      <c r="AA351" s="19"/>
      <c r="AB351" s="19"/>
      <c r="AC351" s="20"/>
      <c r="AD351" s="19"/>
      <c r="AE351" s="19"/>
      <c r="AF351" s="18"/>
      <c r="AG351" s="18"/>
      <c r="AH351" s="18"/>
      <c r="AI351" s="19"/>
      <c r="AJ351" s="13"/>
      <c r="AK351" s="19"/>
      <c r="AL351" s="19" t="str">
        <f>IFERROR(VLOOKUP(tbl_ues[[#This Row],[Id_UE]],'[1]Directorio v.02'!$H$3:$U$3089,11,FALSE),"")</f>
        <v/>
      </c>
      <c r="AM351" s="19" t="str">
        <f>IFERROR(VLOOKUP(tbl_ues[[#This Row],[Id_UE]],'[1]Directorio v.02'!$H$3:$U$3089,12,FALSE),"")</f>
        <v/>
      </c>
      <c r="AN351" s="52" t="str">
        <f>IFERROR(VLOOKUP(tbl_ues[[#This Row],[Id_UE]],'[1]Directorio v.02'!$H$3:$U$3089,13,FALSE),"")</f>
        <v/>
      </c>
      <c r="AO351" s="19" t="str">
        <f>IFERROR(VLOOKUP(tbl_ues[[#This Row],[Id_UE]],'[1]Directorio v.02'!$H$3:$U$3089,14,FALSE),"")</f>
        <v/>
      </c>
      <c r="AP351" s="1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</row>
    <row r="352" spans="1:71" ht="14.5" x14ac:dyDescent="0.35">
      <c r="A352" s="16"/>
      <c r="B352" s="16"/>
      <c r="C352" s="16"/>
      <c r="D352" s="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Q352" s="8"/>
      <c r="R352" s="9"/>
      <c r="S352" s="17"/>
      <c r="T352" s="17"/>
      <c r="U352" s="13"/>
      <c r="V352" s="18"/>
      <c r="W352" s="18"/>
      <c r="X352" s="19"/>
      <c r="Y352" s="19"/>
      <c r="Z352" s="19"/>
      <c r="AA352" s="19"/>
      <c r="AB352" s="19"/>
      <c r="AC352" s="20"/>
      <c r="AD352" s="19"/>
      <c r="AE352" s="19"/>
      <c r="AF352" s="18"/>
      <c r="AG352" s="18"/>
      <c r="AH352" s="18"/>
      <c r="AI352" s="19"/>
      <c r="AJ352" s="13"/>
      <c r="AK352" s="19"/>
      <c r="AL352" s="19" t="str">
        <f>IFERROR(VLOOKUP(tbl_ues[[#This Row],[Id_UE]],'[1]Directorio v.02'!$H$3:$U$3089,11,FALSE),"")</f>
        <v/>
      </c>
      <c r="AM352" s="19" t="str">
        <f>IFERROR(VLOOKUP(tbl_ues[[#This Row],[Id_UE]],'[1]Directorio v.02'!$H$3:$U$3089,12,FALSE),"")</f>
        <v/>
      </c>
      <c r="AN352" s="52" t="str">
        <f>IFERROR(VLOOKUP(tbl_ues[[#This Row],[Id_UE]],'[1]Directorio v.02'!$H$3:$U$3089,13,FALSE),"")</f>
        <v/>
      </c>
      <c r="AO352" s="19" t="str">
        <f>IFERROR(VLOOKUP(tbl_ues[[#This Row],[Id_UE]],'[1]Directorio v.02'!$H$3:$U$3089,14,FALSE),"")</f>
        <v/>
      </c>
      <c r="AP352" s="1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</row>
    <row r="353" spans="1:71" ht="14.5" x14ac:dyDescent="0.35">
      <c r="A353" s="16"/>
      <c r="B353" s="16"/>
      <c r="C353" s="16"/>
      <c r="D353" s="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Q353" s="8"/>
      <c r="R353" s="9"/>
      <c r="S353" s="17"/>
      <c r="T353" s="17"/>
      <c r="U353" s="13"/>
      <c r="V353" s="18"/>
      <c r="W353" s="18"/>
      <c r="X353" s="19"/>
      <c r="Y353" s="19"/>
      <c r="Z353" s="19"/>
      <c r="AA353" s="19"/>
      <c r="AB353" s="19"/>
      <c r="AC353" s="20"/>
      <c r="AD353" s="19"/>
      <c r="AE353" s="19"/>
      <c r="AF353" s="18"/>
      <c r="AG353" s="18"/>
      <c r="AH353" s="18"/>
      <c r="AI353" s="19"/>
      <c r="AJ353" s="13"/>
      <c r="AK353" s="19"/>
      <c r="AL353" s="19" t="str">
        <f>IFERROR(VLOOKUP(tbl_ues[[#This Row],[Id_UE]],'[1]Directorio v.02'!$H$3:$U$3089,11,FALSE),"")</f>
        <v/>
      </c>
      <c r="AM353" s="19" t="str">
        <f>IFERROR(VLOOKUP(tbl_ues[[#This Row],[Id_UE]],'[1]Directorio v.02'!$H$3:$U$3089,12,FALSE),"")</f>
        <v/>
      </c>
      <c r="AN353" s="52" t="str">
        <f>IFERROR(VLOOKUP(tbl_ues[[#This Row],[Id_UE]],'[1]Directorio v.02'!$H$3:$U$3089,13,FALSE),"")</f>
        <v/>
      </c>
      <c r="AO353" s="19" t="str">
        <f>IFERROR(VLOOKUP(tbl_ues[[#This Row],[Id_UE]],'[1]Directorio v.02'!$H$3:$U$3089,14,FALSE),"")</f>
        <v/>
      </c>
      <c r="AP353" s="1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</row>
    <row r="354" spans="1:71" ht="14.5" x14ac:dyDescent="0.35">
      <c r="A354" s="16"/>
      <c r="B354" s="16"/>
      <c r="C354" s="16"/>
      <c r="D354" s="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Q354" s="8"/>
      <c r="R354" s="9"/>
      <c r="S354" s="17"/>
      <c r="T354" s="17"/>
      <c r="U354" s="13"/>
      <c r="V354" s="18"/>
      <c r="W354" s="18"/>
      <c r="X354" s="19"/>
      <c r="Y354" s="19"/>
      <c r="Z354" s="19"/>
      <c r="AA354" s="19"/>
      <c r="AB354" s="19"/>
      <c r="AC354" s="20"/>
      <c r="AD354" s="19"/>
      <c r="AE354" s="19"/>
      <c r="AF354" s="18"/>
      <c r="AG354" s="18"/>
      <c r="AH354" s="18"/>
      <c r="AI354" s="19"/>
      <c r="AJ354" s="13"/>
      <c r="AK354" s="19"/>
      <c r="AL354" s="19" t="str">
        <f>IFERROR(VLOOKUP(tbl_ues[[#This Row],[Id_UE]],'[1]Directorio v.02'!$H$3:$U$3089,11,FALSE),"")</f>
        <v/>
      </c>
      <c r="AM354" s="19" t="str">
        <f>IFERROR(VLOOKUP(tbl_ues[[#This Row],[Id_UE]],'[1]Directorio v.02'!$H$3:$U$3089,12,FALSE),"")</f>
        <v/>
      </c>
      <c r="AN354" s="52" t="str">
        <f>IFERROR(VLOOKUP(tbl_ues[[#This Row],[Id_UE]],'[1]Directorio v.02'!$H$3:$U$3089,13,FALSE),"")</f>
        <v/>
      </c>
      <c r="AO354" s="19" t="str">
        <f>IFERROR(VLOOKUP(tbl_ues[[#This Row],[Id_UE]],'[1]Directorio v.02'!$H$3:$U$3089,14,FALSE),"")</f>
        <v/>
      </c>
      <c r="AP354" s="1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</row>
    <row r="355" spans="1:71" ht="14.5" x14ac:dyDescent="0.35">
      <c r="A355" s="16"/>
      <c r="B355" s="16"/>
      <c r="C355" s="16"/>
      <c r="D355" s="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Q355" s="8"/>
      <c r="R355" s="9"/>
      <c r="S355" s="17"/>
      <c r="T355" s="17"/>
      <c r="U355" s="13"/>
      <c r="V355" s="18"/>
      <c r="W355" s="18"/>
      <c r="X355" s="19"/>
      <c r="Y355" s="19"/>
      <c r="Z355" s="19"/>
      <c r="AA355" s="19"/>
      <c r="AB355" s="19"/>
      <c r="AC355" s="20"/>
      <c r="AD355" s="19"/>
      <c r="AE355" s="19"/>
      <c r="AF355" s="18"/>
      <c r="AG355" s="18"/>
      <c r="AH355" s="18"/>
      <c r="AI355" s="19"/>
      <c r="AJ355" s="13"/>
      <c r="AK355" s="19"/>
      <c r="AL355" s="19" t="str">
        <f>IFERROR(VLOOKUP(tbl_ues[[#This Row],[Id_UE]],'[1]Directorio v.02'!$H$3:$U$3089,11,FALSE),"")</f>
        <v/>
      </c>
      <c r="AM355" s="19" t="str">
        <f>IFERROR(VLOOKUP(tbl_ues[[#This Row],[Id_UE]],'[1]Directorio v.02'!$H$3:$U$3089,12,FALSE),"")</f>
        <v/>
      </c>
      <c r="AN355" s="52" t="str">
        <f>IFERROR(VLOOKUP(tbl_ues[[#This Row],[Id_UE]],'[1]Directorio v.02'!$H$3:$U$3089,13,FALSE),"")</f>
        <v/>
      </c>
      <c r="AO355" s="19" t="str">
        <f>IFERROR(VLOOKUP(tbl_ues[[#This Row],[Id_UE]],'[1]Directorio v.02'!$H$3:$U$3089,14,FALSE),"")</f>
        <v/>
      </c>
      <c r="AP355" s="1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</row>
    <row r="356" spans="1:71" ht="14.5" x14ac:dyDescent="0.35">
      <c r="A356" s="16"/>
      <c r="B356" s="16"/>
      <c r="C356" s="16"/>
      <c r="D356" s="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Q356" s="8"/>
      <c r="R356" s="9"/>
      <c r="S356" s="17"/>
      <c r="T356" s="17"/>
      <c r="U356" s="13"/>
      <c r="V356" s="18"/>
      <c r="W356" s="18"/>
      <c r="X356" s="19"/>
      <c r="Y356" s="19"/>
      <c r="Z356" s="19"/>
      <c r="AA356" s="19"/>
      <c r="AB356" s="19"/>
      <c r="AC356" s="20"/>
      <c r="AD356" s="19"/>
      <c r="AE356" s="19"/>
      <c r="AF356" s="18"/>
      <c r="AG356" s="18"/>
      <c r="AH356" s="18"/>
      <c r="AI356" s="19"/>
      <c r="AJ356" s="13"/>
      <c r="AK356" s="19"/>
      <c r="AL356" s="19" t="str">
        <f>IFERROR(VLOOKUP(tbl_ues[[#This Row],[Id_UE]],'[1]Directorio v.02'!$H$3:$U$3089,11,FALSE),"")</f>
        <v/>
      </c>
      <c r="AM356" s="19" t="str">
        <f>IFERROR(VLOOKUP(tbl_ues[[#This Row],[Id_UE]],'[1]Directorio v.02'!$H$3:$U$3089,12,FALSE),"")</f>
        <v/>
      </c>
      <c r="AN356" s="52" t="str">
        <f>IFERROR(VLOOKUP(tbl_ues[[#This Row],[Id_UE]],'[1]Directorio v.02'!$H$3:$U$3089,13,FALSE),"")</f>
        <v/>
      </c>
      <c r="AO356" s="19" t="str">
        <f>IFERROR(VLOOKUP(tbl_ues[[#This Row],[Id_UE]],'[1]Directorio v.02'!$H$3:$U$3089,14,FALSE),"")</f>
        <v/>
      </c>
      <c r="AP356" s="1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</row>
    <row r="357" spans="1:71" ht="14.5" x14ac:dyDescent="0.35">
      <c r="A357" s="16"/>
      <c r="B357" s="16"/>
      <c r="C357" s="16"/>
      <c r="D357" s="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Q357" s="8"/>
      <c r="R357" s="9"/>
      <c r="S357" s="17"/>
      <c r="T357" s="17"/>
      <c r="U357" s="13"/>
      <c r="V357" s="18"/>
      <c r="W357" s="18"/>
      <c r="X357" s="19"/>
      <c r="Y357" s="19"/>
      <c r="Z357" s="19"/>
      <c r="AA357" s="19"/>
      <c r="AB357" s="19"/>
      <c r="AC357" s="20"/>
      <c r="AD357" s="19"/>
      <c r="AE357" s="19"/>
      <c r="AF357" s="18"/>
      <c r="AG357" s="18"/>
      <c r="AH357" s="18"/>
      <c r="AI357" s="19"/>
      <c r="AJ357" s="13"/>
      <c r="AK357" s="19"/>
      <c r="AL357" s="19" t="str">
        <f>IFERROR(VLOOKUP(tbl_ues[[#This Row],[Id_UE]],'[1]Directorio v.02'!$H$3:$U$3089,11,FALSE),"")</f>
        <v/>
      </c>
      <c r="AM357" s="19" t="str">
        <f>IFERROR(VLOOKUP(tbl_ues[[#This Row],[Id_UE]],'[1]Directorio v.02'!$H$3:$U$3089,12,FALSE),"")</f>
        <v/>
      </c>
      <c r="AN357" s="52" t="str">
        <f>IFERROR(VLOOKUP(tbl_ues[[#This Row],[Id_UE]],'[1]Directorio v.02'!$H$3:$U$3089,13,FALSE),"")</f>
        <v/>
      </c>
      <c r="AO357" s="19" t="str">
        <f>IFERROR(VLOOKUP(tbl_ues[[#This Row],[Id_UE]],'[1]Directorio v.02'!$H$3:$U$3089,14,FALSE),"")</f>
        <v/>
      </c>
      <c r="AP357" s="1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</row>
    <row r="358" spans="1:71" ht="14.5" x14ac:dyDescent="0.35">
      <c r="A358" s="16"/>
      <c r="B358" s="16"/>
      <c r="C358" s="16"/>
      <c r="D358" s="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Q358" s="8"/>
      <c r="R358" s="9"/>
      <c r="S358" s="17"/>
      <c r="T358" s="17"/>
      <c r="U358" s="13"/>
      <c r="V358" s="18"/>
      <c r="W358" s="18"/>
      <c r="X358" s="19"/>
      <c r="Y358" s="19"/>
      <c r="Z358" s="19"/>
      <c r="AA358" s="19"/>
      <c r="AB358" s="19"/>
      <c r="AC358" s="20"/>
      <c r="AD358" s="19"/>
      <c r="AE358" s="19"/>
      <c r="AF358" s="18"/>
      <c r="AG358" s="18"/>
      <c r="AH358" s="18"/>
      <c r="AI358" s="19"/>
      <c r="AJ358" s="13"/>
      <c r="AK358" s="19"/>
      <c r="AL358" s="19" t="str">
        <f>IFERROR(VLOOKUP(tbl_ues[[#This Row],[Id_UE]],'[1]Directorio v.02'!$H$3:$U$3089,11,FALSE),"")</f>
        <v/>
      </c>
      <c r="AM358" s="19" t="str">
        <f>IFERROR(VLOOKUP(tbl_ues[[#This Row],[Id_UE]],'[1]Directorio v.02'!$H$3:$U$3089,12,FALSE),"")</f>
        <v/>
      </c>
      <c r="AN358" s="52" t="str">
        <f>IFERROR(VLOOKUP(tbl_ues[[#This Row],[Id_UE]],'[1]Directorio v.02'!$H$3:$U$3089,13,FALSE),"")</f>
        <v/>
      </c>
      <c r="AO358" s="19" t="str">
        <f>IFERROR(VLOOKUP(tbl_ues[[#This Row],[Id_UE]],'[1]Directorio v.02'!$H$3:$U$3089,14,FALSE),"")</f>
        <v/>
      </c>
      <c r="AP358" s="1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</row>
    <row r="359" spans="1:71" ht="14.5" x14ac:dyDescent="0.35">
      <c r="A359" s="16"/>
      <c r="B359" s="16"/>
      <c r="C359" s="16"/>
      <c r="D359" s="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Q359" s="8"/>
      <c r="R359" s="9"/>
      <c r="S359" s="17"/>
      <c r="T359" s="17"/>
      <c r="U359" s="13"/>
      <c r="V359" s="18"/>
      <c r="W359" s="18"/>
      <c r="X359" s="19"/>
      <c r="Y359" s="19"/>
      <c r="Z359" s="19"/>
      <c r="AA359" s="19"/>
      <c r="AB359" s="19"/>
      <c r="AC359" s="20"/>
      <c r="AD359" s="19"/>
      <c r="AE359" s="19"/>
      <c r="AF359" s="18"/>
      <c r="AG359" s="18"/>
      <c r="AH359" s="18"/>
      <c r="AI359" s="19"/>
      <c r="AJ359" s="13"/>
      <c r="AK359" s="19"/>
      <c r="AL359" s="19" t="str">
        <f>IFERROR(VLOOKUP(tbl_ues[[#This Row],[Id_UE]],'[1]Directorio v.02'!$H$3:$U$3089,11,FALSE),"")</f>
        <v/>
      </c>
      <c r="AM359" s="19" t="str">
        <f>IFERROR(VLOOKUP(tbl_ues[[#This Row],[Id_UE]],'[1]Directorio v.02'!$H$3:$U$3089,12,FALSE),"")</f>
        <v/>
      </c>
      <c r="AN359" s="52" t="str">
        <f>IFERROR(VLOOKUP(tbl_ues[[#This Row],[Id_UE]],'[1]Directorio v.02'!$H$3:$U$3089,13,FALSE),"")</f>
        <v/>
      </c>
      <c r="AO359" s="19" t="str">
        <f>IFERROR(VLOOKUP(tbl_ues[[#This Row],[Id_UE]],'[1]Directorio v.02'!$H$3:$U$3089,14,FALSE),"")</f>
        <v/>
      </c>
      <c r="AP359" s="1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</row>
    <row r="360" spans="1:71" ht="14.5" x14ac:dyDescent="0.35">
      <c r="A360" s="16"/>
      <c r="B360" s="16"/>
      <c r="C360" s="16"/>
      <c r="D360" s="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Q360" s="8"/>
      <c r="R360" s="9"/>
      <c r="S360" s="17"/>
      <c r="T360" s="17"/>
      <c r="U360" s="13"/>
      <c r="V360" s="18"/>
      <c r="W360" s="18"/>
      <c r="X360" s="19"/>
      <c r="Y360" s="19"/>
      <c r="Z360" s="19"/>
      <c r="AA360" s="19"/>
      <c r="AB360" s="19"/>
      <c r="AC360" s="20"/>
      <c r="AD360" s="19"/>
      <c r="AE360" s="19"/>
      <c r="AF360" s="18"/>
      <c r="AG360" s="18"/>
      <c r="AH360" s="18"/>
      <c r="AI360" s="19"/>
      <c r="AJ360" s="13"/>
      <c r="AK360" s="19"/>
      <c r="AL360" s="19" t="str">
        <f>IFERROR(VLOOKUP(tbl_ues[[#This Row],[Id_UE]],'[1]Directorio v.02'!$H$3:$U$3089,11,FALSE),"")</f>
        <v/>
      </c>
      <c r="AM360" s="19" t="str">
        <f>IFERROR(VLOOKUP(tbl_ues[[#This Row],[Id_UE]],'[1]Directorio v.02'!$H$3:$U$3089,12,FALSE),"")</f>
        <v/>
      </c>
      <c r="AN360" s="52" t="str">
        <f>IFERROR(VLOOKUP(tbl_ues[[#This Row],[Id_UE]],'[1]Directorio v.02'!$H$3:$U$3089,13,FALSE),"")</f>
        <v/>
      </c>
      <c r="AO360" s="19" t="str">
        <f>IFERROR(VLOOKUP(tbl_ues[[#This Row],[Id_UE]],'[1]Directorio v.02'!$H$3:$U$3089,14,FALSE),"")</f>
        <v/>
      </c>
      <c r="AP360" s="1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</row>
    <row r="361" spans="1:71" ht="14.5" x14ac:dyDescent="0.35">
      <c r="A361" s="16"/>
      <c r="B361" s="16"/>
      <c r="C361" s="16"/>
      <c r="D361" s="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Q361" s="8"/>
      <c r="R361" s="9"/>
      <c r="S361" s="17"/>
      <c r="T361" s="17"/>
      <c r="U361" s="13"/>
      <c r="V361" s="18"/>
      <c r="W361" s="18"/>
      <c r="X361" s="19"/>
      <c r="Y361" s="19"/>
      <c r="Z361" s="19"/>
      <c r="AA361" s="19"/>
      <c r="AB361" s="19"/>
      <c r="AC361" s="20"/>
      <c r="AD361" s="19"/>
      <c r="AE361" s="19"/>
      <c r="AF361" s="18"/>
      <c r="AG361" s="18"/>
      <c r="AH361" s="18"/>
      <c r="AI361" s="19"/>
      <c r="AJ361" s="13"/>
      <c r="AK361" s="19"/>
      <c r="AL361" s="19" t="str">
        <f>IFERROR(VLOOKUP(tbl_ues[[#This Row],[Id_UE]],'[1]Directorio v.02'!$H$3:$U$3089,11,FALSE),"")</f>
        <v/>
      </c>
      <c r="AM361" s="19" t="str">
        <f>IFERROR(VLOOKUP(tbl_ues[[#This Row],[Id_UE]],'[1]Directorio v.02'!$H$3:$U$3089,12,FALSE),"")</f>
        <v/>
      </c>
      <c r="AN361" s="52" t="str">
        <f>IFERROR(VLOOKUP(tbl_ues[[#This Row],[Id_UE]],'[1]Directorio v.02'!$H$3:$U$3089,13,FALSE),"")</f>
        <v/>
      </c>
      <c r="AO361" s="19" t="str">
        <f>IFERROR(VLOOKUP(tbl_ues[[#This Row],[Id_UE]],'[1]Directorio v.02'!$H$3:$U$3089,14,FALSE),"")</f>
        <v/>
      </c>
      <c r="AP361" s="1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</row>
    <row r="362" spans="1:71" ht="14.5" x14ac:dyDescent="0.35">
      <c r="A362" s="16"/>
      <c r="B362" s="16"/>
      <c r="C362" s="16"/>
      <c r="D362" s="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Q362" s="8"/>
      <c r="R362" s="9"/>
      <c r="S362" s="17"/>
      <c r="T362" s="17"/>
      <c r="U362" s="13"/>
      <c r="V362" s="18"/>
      <c r="W362" s="18"/>
      <c r="X362" s="19"/>
      <c r="Y362" s="19"/>
      <c r="Z362" s="19"/>
      <c r="AA362" s="19"/>
      <c r="AB362" s="19"/>
      <c r="AC362" s="20"/>
      <c r="AD362" s="19"/>
      <c r="AE362" s="19"/>
      <c r="AF362" s="18"/>
      <c r="AG362" s="18"/>
      <c r="AH362" s="18"/>
      <c r="AI362" s="19"/>
      <c r="AJ362" s="13"/>
      <c r="AK362" s="19"/>
      <c r="AL362" s="19" t="str">
        <f>IFERROR(VLOOKUP(tbl_ues[[#This Row],[Id_UE]],'[1]Directorio v.02'!$H$3:$U$3089,11,FALSE),"")</f>
        <v/>
      </c>
      <c r="AM362" s="19" t="str">
        <f>IFERROR(VLOOKUP(tbl_ues[[#This Row],[Id_UE]],'[1]Directorio v.02'!$H$3:$U$3089,12,FALSE),"")</f>
        <v/>
      </c>
      <c r="AN362" s="52" t="str">
        <f>IFERROR(VLOOKUP(tbl_ues[[#This Row],[Id_UE]],'[1]Directorio v.02'!$H$3:$U$3089,13,FALSE),"")</f>
        <v/>
      </c>
      <c r="AO362" s="19" t="str">
        <f>IFERROR(VLOOKUP(tbl_ues[[#This Row],[Id_UE]],'[1]Directorio v.02'!$H$3:$U$3089,14,FALSE),"")</f>
        <v/>
      </c>
      <c r="AP362" s="1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</row>
    <row r="363" spans="1:71" ht="14.5" x14ac:dyDescent="0.35">
      <c r="A363" s="16"/>
      <c r="B363" s="16"/>
      <c r="C363" s="16"/>
      <c r="D363" s="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Q363" s="8"/>
      <c r="R363" s="9"/>
      <c r="S363" s="17"/>
      <c r="T363" s="17"/>
      <c r="U363" s="13"/>
      <c r="V363" s="18"/>
      <c r="W363" s="18"/>
      <c r="X363" s="19"/>
      <c r="Y363" s="19"/>
      <c r="Z363" s="19"/>
      <c r="AA363" s="19"/>
      <c r="AB363" s="19"/>
      <c r="AC363" s="20"/>
      <c r="AD363" s="19"/>
      <c r="AE363" s="19"/>
      <c r="AF363" s="18"/>
      <c r="AG363" s="18"/>
      <c r="AH363" s="18"/>
      <c r="AI363" s="19"/>
      <c r="AJ363" s="13"/>
      <c r="AK363" s="19"/>
      <c r="AL363" s="19" t="str">
        <f>IFERROR(VLOOKUP(tbl_ues[[#This Row],[Id_UE]],'[1]Directorio v.02'!$H$3:$U$3089,11,FALSE),"")</f>
        <v/>
      </c>
      <c r="AM363" s="19" t="str">
        <f>IFERROR(VLOOKUP(tbl_ues[[#This Row],[Id_UE]],'[1]Directorio v.02'!$H$3:$U$3089,12,FALSE),"")</f>
        <v/>
      </c>
      <c r="AN363" s="52" t="str">
        <f>IFERROR(VLOOKUP(tbl_ues[[#This Row],[Id_UE]],'[1]Directorio v.02'!$H$3:$U$3089,13,FALSE),"")</f>
        <v/>
      </c>
      <c r="AO363" s="19" t="str">
        <f>IFERROR(VLOOKUP(tbl_ues[[#This Row],[Id_UE]],'[1]Directorio v.02'!$H$3:$U$3089,14,FALSE),"")</f>
        <v/>
      </c>
      <c r="AP363" s="1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</row>
    <row r="364" spans="1:71" ht="14.5" x14ac:dyDescent="0.35">
      <c r="A364" s="16"/>
      <c r="B364" s="16"/>
      <c r="C364" s="16"/>
      <c r="D364" s="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Q364" s="8"/>
      <c r="R364" s="9"/>
      <c r="S364" s="17"/>
      <c r="T364" s="17"/>
      <c r="U364" s="13"/>
      <c r="V364" s="18"/>
      <c r="W364" s="18"/>
      <c r="X364" s="19"/>
      <c r="Y364" s="19"/>
      <c r="Z364" s="19"/>
      <c r="AA364" s="19"/>
      <c r="AB364" s="19"/>
      <c r="AC364" s="20"/>
      <c r="AD364" s="19"/>
      <c r="AE364" s="19"/>
      <c r="AF364" s="18"/>
      <c r="AG364" s="18"/>
      <c r="AH364" s="18"/>
      <c r="AI364" s="19"/>
      <c r="AJ364" s="13"/>
      <c r="AK364" s="19"/>
      <c r="AL364" s="19" t="str">
        <f>IFERROR(VLOOKUP(tbl_ues[[#This Row],[Id_UE]],'[1]Directorio v.02'!$H$3:$U$3089,11,FALSE),"")</f>
        <v/>
      </c>
      <c r="AM364" s="19" t="str">
        <f>IFERROR(VLOOKUP(tbl_ues[[#This Row],[Id_UE]],'[1]Directorio v.02'!$H$3:$U$3089,12,FALSE),"")</f>
        <v/>
      </c>
      <c r="AN364" s="52" t="str">
        <f>IFERROR(VLOOKUP(tbl_ues[[#This Row],[Id_UE]],'[1]Directorio v.02'!$H$3:$U$3089,13,FALSE),"")</f>
        <v/>
      </c>
      <c r="AO364" s="19" t="str">
        <f>IFERROR(VLOOKUP(tbl_ues[[#This Row],[Id_UE]],'[1]Directorio v.02'!$H$3:$U$3089,14,FALSE),"")</f>
        <v/>
      </c>
      <c r="AP364" s="1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</row>
    <row r="365" spans="1:71" ht="14.5" x14ac:dyDescent="0.35">
      <c r="A365" s="16"/>
      <c r="B365" s="16"/>
      <c r="C365" s="16"/>
      <c r="D365" s="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Q365" s="8"/>
      <c r="R365" s="9"/>
      <c r="S365" s="17"/>
      <c r="T365" s="17"/>
      <c r="U365" s="13"/>
      <c r="V365" s="18"/>
      <c r="W365" s="18"/>
      <c r="X365" s="19"/>
      <c r="Y365" s="19"/>
      <c r="Z365" s="19"/>
      <c r="AA365" s="19"/>
      <c r="AB365" s="19"/>
      <c r="AC365" s="20"/>
      <c r="AD365" s="19"/>
      <c r="AE365" s="19"/>
      <c r="AF365" s="18"/>
      <c r="AG365" s="18"/>
      <c r="AH365" s="18"/>
      <c r="AI365" s="19"/>
      <c r="AJ365" s="13"/>
      <c r="AK365" s="19"/>
      <c r="AL365" s="19" t="str">
        <f>IFERROR(VLOOKUP(tbl_ues[[#This Row],[Id_UE]],'[1]Directorio v.02'!$H$3:$U$3089,11,FALSE),"")</f>
        <v/>
      </c>
      <c r="AM365" s="19" t="str">
        <f>IFERROR(VLOOKUP(tbl_ues[[#This Row],[Id_UE]],'[1]Directorio v.02'!$H$3:$U$3089,12,FALSE),"")</f>
        <v/>
      </c>
      <c r="AN365" s="52" t="str">
        <f>IFERROR(VLOOKUP(tbl_ues[[#This Row],[Id_UE]],'[1]Directorio v.02'!$H$3:$U$3089,13,FALSE),"")</f>
        <v/>
      </c>
      <c r="AO365" s="19" t="str">
        <f>IFERROR(VLOOKUP(tbl_ues[[#This Row],[Id_UE]],'[1]Directorio v.02'!$H$3:$U$3089,14,FALSE),"")</f>
        <v/>
      </c>
      <c r="AP365" s="1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</row>
    <row r="366" spans="1:71" ht="14.5" x14ac:dyDescent="0.35">
      <c r="A366" s="16"/>
      <c r="B366" s="16"/>
      <c r="C366" s="16"/>
      <c r="D366" s="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Q366" s="8"/>
      <c r="R366" s="9"/>
      <c r="S366" s="17"/>
      <c r="T366" s="17"/>
      <c r="U366" s="13"/>
      <c r="V366" s="18"/>
      <c r="W366" s="18"/>
      <c r="X366" s="19"/>
      <c r="Y366" s="19"/>
      <c r="Z366" s="19"/>
      <c r="AA366" s="19"/>
      <c r="AB366" s="19"/>
      <c r="AC366" s="20"/>
      <c r="AD366" s="19"/>
      <c r="AE366" s="19"/>
      <c r="AF366" s="18"/>
      <c r="AG366" s="18"/>
      <c r="AH366" s="18"/>
      <c r="AI366" s="19"/>
      <c r="AJ366" s="13"/>
      <c r="AK366" s="19"/>
      <c r="AL366" s="19" t="str">
        <f>IFERROR(VLOOKUP(tbl_ues[[#This Row],[Id_UE]],'[1]Directorio v.02'!$H$3:$U$3089,11,FALSE),"")</f>
        <v/>
      </c>
      <c r="AM366" s="19" t="str">
        <f>IFERROR(VLOOKUP(tbl_ues[[#This Row],[Id_UE]],'[1]Directorio v.02'!$H$3:$U$3089,12,FALSE),"")</f>
        <v/>
      </c>
      <c r="AN366" s="52" t="str">
        <f>IFERROR(VLOOKUP(tbl_ues[[#This Row],[Id_UE]],'[1]Directorio v.02'!$H$3:$U$3089,13,FALSE),"")</f>
        <v/>
      </c>
      <c r="AO366" s="19" t="str">
        <f>IFERROR(VLOOKUP(tbl_ues[[#This Row],[Id_UE]],'[1]Directorio v.02'!$H$3:$U$3089,14,FALSE),"")</f>
        <v/>
      </c>
      <c r="AP366" s="1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</row>
    <row r="367" spans="1:71" ht="14.5" x14ac:dyDescent="0.35">
      <c r="A367" s="16"/>
      <c r="B367" s="16"/>
      <c r="C367" s="16"/>
      <c r="D367" s="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Q367" s="8"/>
      <c r="R367" s="9"/>
      <c r="S367" s="17"/>
      <c r="T367" s="17"/>
      <c r="U367" s="13"/>
      <c r="V367" s="18"/>
      <c r="W367" s="18"/>
      <c r="X367" s="19"/>
      <c r="Y367" s="19"/>
      <c r="Z367" s="19"/>
      <c r="AA367" s="19"/>
      <c r="AB367" s="19"/>
      <c r="AC367" s="20"/>
      <c r="AD367" s="19"/>
      <c r="AE367" s="19"/>
      <c r="AF367" s="18"/>
      <c r="AG367" s="18"/>
      <c r="AH367" s="18"/>
      <c r="AI367" s="19"/>
      <c r="AJ367" s="13"/>
      <c r="AK367" s="19"/>
      <c r="AL367" s="19" t="str">
        <f>IFERROR(VLOOKUP(tbl_ues[[#This Row],[Id_UE]],'[1]Directorio v.02'!$H$3:$U$3089,11,FALSE),"")</f>
        <v/>
      </c>
      <c r="AM367" s="19" t="str">
        <f>IFERROR(VLOOKUP(tbl_ues[[#This Row],[Id_UE]],'[1]Directorio v.02'!$H$3:$U$3089,12,FALSE),"")</f>
        <v/>
      </c>
      <c r="AN367" s="52" t="str">
        <f>IFERROR(VLOOKUP(tbl_ues[[#This Row],[Id_UE]],'[1]Directorio v.02'!$H$3:$U$3089,13,FALSE),"")</f>
        <v/>
      </c>
      <c r="AO367" s="19" t="str">
        <f>IFERROR(VLOOKUP(tbl_ues[[#This Row],[Id_UE]],'[1]Directorio v.02'!$H$3:$U$3089,14,FALSE),"")</f>
        <v/>
      </c>
      <c r="AP367" s="1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</row>
    <row r="368" spans="1:71" ht="14.5" x14ac:dyDescent="0.35">
      <c r="A368" s="16"/>
      <c r="B368" s="16"/>
      <c r="C368" s="16"/>
      <c r="D368" s="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Q368" s="8"/>
      <c r="R368" s="9"/>
      <c r="S368" s="17"/>
      <c r="T368" s="17"/>
      <c r="U368" s="13"/>
      <c r="V368" s="18"/>
      <c r="W368" s="18"/>
      <c r="X368" s="19"/>
      <c r="Y368" s="19"/>
      <c r="Z368" s="19"/>
      <c r="AA368" s="19"/>
      <c r="AB368" s="19"/>
      <c r="AC368" s="20"/>
      <c r="AD368" s="19"/>
      <c r="AE368" s="19"/>
      <c r="AF368" s="18"/>
      <c r="AG368" s="18"/>
      <c r="AH368" s="18"/>
      <c r="AI368" s="19"/>
      <c r="AJ368" s="13"/>
      <c r="AK368" s="19"/>
      <c r="AL368" s="19" t="str">
        <f>IFERROR(VLOOKUP(tbl_ues[[#This Row],[Id_UE]],'[1]Directorio v.02'!$H$3:$U$3089,11,FALSE),"")</f>
        <v/>
      </c>
      <c r="AM368" s="19" t="str">
        <f>IFERROR(VLOOKUP(tbl_ues[[#This Row],[Id_UE]],'[1]Directorio v.02'!$H$3:$U$3089,12,FALSE),"")</f>
        <v/>
      </c>
      <c r="AN368" s="52" t="str">
        <f>IFERROR(VLOOKUP(tbl_ues[[#This Row],[Id_UE]],'[1]Directorio v.02'!$H$3:$U$3089,13,FALSE),"")</f>
        <v/>
      </c>
      <c r="AO368" s="19" t="str">
        <f>IFERROR(VLOOKUP(tbl_ues[[#This Row],[Id_UE]],'[1]Directorio v.02'!$H$3:$U$3089,14,FALSE),"")</f>
        <v/>
      </c>
      <c r="AP368" s="1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</row>
    <row r="369" spans="1:71" ht="14.5" x14ac:dyDescent="0.35">
      <c r="A369" s="16"/>
      <c r="B369" s="16"/>
      <c r="C369" s="16"/>
      <c r="D369" s="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Q369" s="8"/>
      <c r="R369" s="9"/>
      <c r="S369" s="17"/>
      <c r="T369" s="17"/>
      <c r="U369" s="13"/>
      <c r="V369" s="18"/>
      <c r="W369" s="18"/>
      <c r="X369" s="19"/>
      <c r="Y369" s="19"/>
      <c r="Z369" s="19"/>
      <c r="AA369" s="19"/>
      <c r="AB369" s="19"/>
      <c r="AC369" s="20"/>
      <c r="AD369" s="19"/>
      <c r="AE369" s="19"/>
      <c r="AF369" s="18"/>
      <c r="AG369" s="18"/>
      <c r="AH369" s="18"/>
      <c r="AI369" s="19"/>
      <c r="AJ369" s="13"/>
      <c r="AK369" s="19"/>
      <c r="AL369" s="19" t="str">
        <f>IFERROR(VLOOKUP(tbl_ues[[#This Row],[Id_UE]],'[1]Directorio v.02'!$H$3:$U$3089,11,FALSE),"")</f>
        <v/>
      </c>
      <c r="AM369" s="19" t="str">
        <f>IFERROR(VLOOKUP(tbl_ues[[#This Row],[Id_UE]],'[1]Directorio v.02'!$H$3:$U$3089,12,FALSE),"")</f>
        <v/>
      </c>
      <c r="AN369" s="52" t="str">
        <f>IFERROR(VLOOKUP(tbl_ues[[#This Row],[Id_UE]],'[1]Directorio v.02'!$H$3:$U$3089,13,FALSE),"")</f>
        <v/>
      </c>
      <c r="AO369" s="19" t="str">
        <f>IFERROR(VLOOKUP(tbl_ues[[#This Row],[Id_UE]],'[1]Directorio v.02'!$H$3:$U$3089,14,FALSE),"")</f>
        <v/>
      </c>
      <c r="AP369" s="1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</row>
    <row r="370" spans="1:71" ht="14.5" x14ac:dyDescent="0.35">
      <c r="A370" s="16"/>
      <c r="B370" s="16"/>
      <c r="C370" s="16"/>
      <c r="D370" s="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Q370" s="8"/>
      <c r="R370" s="9"/>
      <c r="S370" s="17"/>
      <c r="T370" s="17"/>
      <c r="U370" s="13"/>
      <c r="V370" s="18"/>
      <c r="W370" s="18"/>
      <c r="X370" s="19"/>
      <c r="Y370" s="19"/>
      <c r="Z370" s="19"/>
      <c r="AA370" s="19"/>
      <c r="AB370" s="19"/>
      <c r="AC370" s="20"/>
      <c r="AD370" s="19"/>
      <c r="AE370" s="19"/>
      <c r="AF370" s="18"/>
      <c r="AG370" s="18"/>
      <c r="AH370" s="18"/>
      <c r="AI370" s="19"/>
      <c r="AJ370" s="13"/>
      <c r="AK370" s="19"/>
      <c r="AL370" s="19" t="str">
        <f>IFERROR(VLOOKUP(tbl_ues[[#This Row],[Id_UE]],'[1]Directorio v.02'!$H$3:$U$3089,11,FALSE),"")</f>
        <v/>
      </c>
      <c r="AM370" s="19" t="str">
        <f>IFERROR(VLOOKUP(tbl_ues[[#This Row],[Id_UE]],'[1]Directorio v.02'!$H$3:$U$3089,12,FALSE),"")</f>
        <v/>
      </c>
      <c r="AN370" s="52" t="str">
        <f>IFERROR(VLOOKUP(tbl_ues[[#This Row],[Id_UE]],'[1]Directorio v.02'!$H$3:$U$3089,13,FALSE),"")</f>
        <v/>
      </c>
      <c r="AO370" s="19" t="str">
        <f>IFERROR(VLOOKUP(tbl_ues[[#This Row],[Id_UE]],'[1]Directorio v.02'!$H$3:$U$3089,14,FALSE),"")</f>
        <v/>
      </c>
      <c r="AP370" s="1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</row>
    <row r="371" spans="1:71" ht="14.5" x14ac:dyDescent="0.35">
      <c r="A371" s="16"/>
      <c r="B371" s="16"/>
      <c r="C371" s="16"/>
      <c r="D371" s="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Q371" s="8"/>
      <c r="R371" s="9"/>
      <c r="S371" s="17"/>
      <c r="T371" s="17"/>
      <c r="U371" s="13"/>
      <c r="V371" s="18"/>
      <c r="W371" s="18"/>
      <c r="X371" s="19"/>
      <c r="Y371" s="19"/>
      <c r="Z371" s="19"/>
      <c r="AA371" s="19"/>
      <c r="AB371" s="19"/>
      <c r="AC371" s="20"/>
      <c r="AD371" s="19"/>
      <c r="AE371" s="19"/>
      <c r="AF371" s="18"/>
      <c r="AG371" s="18"/>
      <c r="AH371" s="18"/>
      <c r="AI371" s="19"/>
      <c r="AJ371" s="13"/>
      <c r="AK371" s="19"/>
      <c r="AL371" s="19" t="str">
        <f>IFERROR(VLOOKUP(tbl_ues[[#This Row],[Id_UE]],'[1]Directorio v.02'!$H$3:$U$3089,11,FALSE),"")</f>
        <v/>
      </c>
      <c r="AM371" s="19" t="str">
        <f>IFERROR(VLOOKUP(tbl_ues[[#This Row],[Id_UE]],'[1]Directorio v.02'!$H$3:$U$3089,12,FALSE),"")</f>
        <v/>
      </c>
      <c r="AN371" s="52" t="str">
        <f>IFERROR(VLOOKUP(tbl_ues[[#This Row],[Id_UE]],'[1]Directorio v.02'!$H$3:$U$3089,13,FALSE),"")</f>
        <v/>
      </c>
      <c r="AO371" s="19" t="str">
        <f>IFERROR(VLOOKUP(tbl_ues[[#This Row],[Id_UE]],'[1]Directorio v.02'!$H$3:$U$3089,14,FALSE),"")</f>
        <v/>
      </c>
      <c r="AP371" s="1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</row>
    <row r="372" spans="1:71" ht="14.5" x14ac:dyDescent="0.35">
      <c r="A372" s="16"/>
      <c r="B372" s="16"/>
      <c r="C372" s="16"/>
      <c r="D372" s="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Q372" s="8"/>
      <c r="R372" s="9"/>
      <c r="S372" s="17"/>
      <c r="T372" s="17"/>
      <c r="U372" s="13"/>
      <c r="V372" s="18"/>
      <c r="W372" s="18"/>
      <c r="X372" s="19"/>
      <c r="Y372" s="19"/>
      <c r="Z372" s="19"/>
      <c r="AA372" s="19"/>
      <c r="AB372" s="19"/>
      <c r="AC372" s="20"/>
      <c r="AD372" s="19"/>
      <c r="AE372" s="19"/>
      <c r="AF372" s="18"/>
      <c r="AG372" s="18"/>
      <c r="AH372" s="18"/>
      <c r="AI372" s="19"/>
      <c r="AJ372" s="13"/>
      <c r="AK372" s="19"/>
      <c r="AL372" s="19" t="str">
        <f>IFERROR(VLOOKUP(tbl_ues[[#This Row],[Id_UE]],'[1]Directorio v.02'!$H$3:$U$3089,11,FALSE),"")</f>
        <v/>
      </c>
      <c r="AM372" s="19" t="str">
        <f>IFERROR(VLOOKUP(tbl_ues[[#This Row],[Id_UE]],'[1]Directorio v.02'!$H$3:$U$3089,12,FALSE),"")</f>
        <v/>
      </c>
      <c r="AN372" s="52" t="str">
        <f>IFERROR(VLOOKUP(tbl_ues[[#This Row],[Id_UE]],'[1]Directorio v.02'!$H$3:$U$3089,13,FALSE),"")</f>
        <v/>
      </c>
      <c r="AO372" s="19" t="str">
        <f>IFERROR(VLOOKUP(tbl_ues[[#This Row],[Id_UE]],'[1]Directorio v.02'!$H$3:$U$3089,14,FALSE),"")</f>
        <v/>
      </c>
      <c r="AP372" s="1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</row>
    <row r="373" spans="1:71" ht="14.5" x14ac:dyDescent="0.35">
      <c r="A373" s="16"/>
      <c r="B373" s="16"/>
      <c r="C373" s="16"/>
      <c r="D373" s="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Q373" s="8"/>
      <c r="R373" s="9"/>
      <c r="S373" s="17"/>
      <c r="T373" s="17"/>
      <c r="U373" s="13"/>
      <c r="V373" s="18"/>
      <c r="W373" s="18"/>
      <c r="X373" s="19"/>
      <c r="Y373" s="19"/>
      <c r="Z373" s="19"/>
      <c r="AA373" s="19"/>
      <c r="AB373" s="19"/>
      <c r="AC373" s="20"/>
      <c r="AD373" s="19"/>
      <c r="AE373" s="19"/>
      <c r="AF373" s="18"/>
      <c r="AG373" s="18"/>
      <c r="AH373" s="18"/>
      <c r="AI373" s="19"/>
      <c r="AJ373" s="13"/>
      <c r="AK373" s="19"/>
      <c r="AL373" s="19" t="str">
        <f>IFERROR(VLOOKUP(tbl_ues[[#This Row],[Id_UE]],'[1]Directorio v.02'!$H$3:$U$3089,11,FALSE),"")</f>
        <v/>
      </c>
      <c r="AM373" s="19" t="str">
        <f>IFERROR(VLOOKUP(tbl_ues[[#This Row],[Id_UE]],'[1]Directorio v.02'!$H$3:$U$3089,12,FALSE),"")</f>
        <v/>
      </c>
      <c r="AN373" s="52" t="str">
        <f>IFERROR(VLOOKUP(tbl_ues[[#This Row],[Id_UE]],'[1]Directorio v.02'!$H$3:$U$3089,13,FALSE),"")</f>
        <v/>
      </c>
      <c r="AO373" s="19" t="str">
        <f>IFERROR(VLOOKUP(tbl_ues[[#This Row],[Id_UE]],'[1]Directorio v.02'!$H$3:$U$3089,14,FALSE),"")</f>
        <v/>
      </c>
      <c r="AP373" s="1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</row>
    <row r="374" spans="1:71" ht="14.5" x14ac:dyDescent="0.35">
      <c r="A374" s="16"/>
      <c r="B374" s="16"/>
      <c r="C374" s="16"/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Q374" s="8"/>
      <c r="R374" s="9"/>
      <c r="S374" s="17"/>
      <c r="T374" s="17"/>
      <c r="U374" s="13"/>
      <c r="V374" s="18"/>
      <c r="W374" s="18"/>
      <c r="X374" s="19"/>
      <c r="Y374" s="19"/>
      <c r="Z374" s="19"/>
      <c r="AA374" s="19"/>
      <c r="AB374" s="19"/>
      <c r="AC374" s="20"/>
      <c r="AD374" s="19"/>
      <c r="AE374" s="19"/>
      <c r="AF374" s="18"/>
      <c r="AG374" s="18"/>
      <c r="AH374" s="18"/>
      <c r="AI374" s="19"/>
      <c r="AJ374" s="13"/>
      <c r="AK374" s="19"/>
      <c r="AL374" s="19" t="str">
        <f>IFERROR(VLOOKUP(tbl_ues[[#This Row],[Id_UE]],'[1]Directorio v.02'!$H$3:$U$3089,11,FALSE),"")</f>
        <v/>
      </c>
      <c r="AM374" s="19" t="str">
        <f>IFERROR(VLOOKUP(tbl_ues[[#This Row],[Id_UE]],'[1]Directorio v.02'!$H$3:$U$3089,12,FALSE),"")</f>
        <v/>
      </c>
      <c r="AN374" s="52" t="str">
        <f>IFERROR(VLOOKUP(tbl_ues[[#This Row],[Id_UE]],'[1]Directorio v.02'!$H$3:$U$3089,13,FALSE),"")</f>
        <v/>
      </c>
      <c r="AO374" s="19" t="str">
        <f>IFERROR(VLOOKUP(tbl_ues[[#This Row],[Id_UE]],'[1]Directorio v.02'!$H$3:$U$3089,14,FALSE),"")</f>
        <v/>
      </c>
      <c r="AP374" s="1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</row>
    <row r="375" spans="1:71" ht="14.5" x14ac:dyDescent="0.35">
      <c r="A375" s="16"/>
      <c r="B375" s="16"/>
      <c r="C375" s="16"/>
      <c r="D375" s="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Q375" s="8"/>
      <c r="R375" s="9"/>
      <c r="S375" s="17"/>
      <c r="T375" s="17"/>
      <c r="U375" s="13"/>
      <c r="V375" s="18"/>
      <c r="W375" s="18"/>
      <c r="X375" s="19"/>
      <c r="Y375" s="19"/>
      <c r="Z375" s="19"/>
      <c r="AA375" s="19"/>
      <c r="AB375" s="19"/>
      <c r="AC375" s="20"/>
      <c r="AD375" s="19"/>
      <c r="AE375" s="19"/>
      <c r="AF375" s="18"/>
      <c r="AG375" s="18"/>
      <c r="AH375" s="18"/>
      <c r="AI375" s="19"/>
      <c r="AJ375" s="13"/>
      <c r="AK375" s="19"/>
      <c r="AL375" s="19" t="str">
        <f>IFERROR(VLOOKUP(tbl_ues[[#This Row],[Id_UE]],'[1]Directorio v.02'!$H$3:$U$3089,11,FALSE),"")</f>
        <v/>
      </c>
      <c r="AM375" s="19" t="str">
        <f>IFERROR(VLOOKUP(tbl_ues[[#This Row],[Id_UE]],'[1]Directorio v.02'!$H$3:$U$3089,12,FALSE),"")</f>
        <v/>
      </c>
      <c r="AN375" s="52" t="str">
        <f>IFERROR(VLOOKUP(tbl_ues[[#This Row],[Id_UE]],'[1]Directorio v.02'!$H$3:$U$3089,13,FALSE),"")</f>
        <v/>
      </c>
      <c r="AO375" s="19" t="str">
        <f>IFERROR(VLOOKUP(tbl_ues[[#This Row],[Id_UE]],'[1]Directorio v.02'!$H$3:$U$3089,14,FALSE),"")</f>
        <v/>
      </c>
      <c r="AP375" s="1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</row>
    <row r="376" spans="1:71" ht="14.5" x14ac:dyDescent="0.35">
      <c r="A376" s="16"/>
      <c r="B376" s="16"/>
      <c r="C376" s="16"/>
      <c r="D376" s="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Q376" s="8"/>
      <c r="R376" s="9"/>
      <c r="S376" s="17"/>
      <c r="T376" s="17"/>
      <c r="U376" s="13"/>
      <c r="V376" s="18"/>
      <c r="W376" s="18"/>
      <c r="X376" s="19"/>
      <c r="Y376" s="19"/>
      <c r="Z376" s="19"/>
      <c r="AA376" s="19"/>
      <c r="AB376" s="19"/>
      <c r="AC376" s="20"/>
      <c r="AD376" s="19"/>
      <c r="AE376" s="19"/>
      <c r="AF376" s="18"/>
      <c r="AG376" s="18"/>
      <c r="AH376" s="18"/>
      <c r="AI376" s="19"/>
      <c r="AJ376" s="13"/>
      <c r="AK376" s="19"/>
      <c r="AL376" s="19" t="str">
        <f>IFERROR(VLOOKUP(tbl_ues[[#This Row],[Id_UE]],'[1]Directorio v.02'!$H$3:$U$3089,11,FALSE),"")</f>
        <v/>
      </c>
      <c r="AM376" s="19" t="str">
        <f>IFERROR(VLOOKUP(tbl_ues[[#This Row],[Id_UE]],'[1]Directorio v.02'!$H$3:$U$3089,12,FALSE),"")</f>
        <v/>
      </c>
      <c r="AN376" s="52" t="str">
        <f>IFERROR(VLOOKUP(tbl_ues[[#This Row],[Id_UE]],'[1]Directorio v.02'!$H$3:$U$3089,13,FALSE),"")</f>
        <v/>
      </c>
      <c r="AO376" s="19" t="str">
        <f>IFERROR(VLOOKUP(tbl_ues[[#This Row],[Id_UE]],'[1]Directorio v.02'!$H$3:$U$3089,14,FALSE),"")</f>
        <v/>
      </c>
      <c r="AP376" s="1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</row>
    <row r="377" spans="1:71" ht="14.5" x14ac:dyDescent="0.35">
      <c r="A377" s="16"/>
      <c r="B377" s="16"/>
      <c r="C377" s="16"/>
      <c r="D377" s="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Q377" s="8"/>
      <c r="R377" s="9"/>
      <c r="S377" s="17"/>
      <c r="T377" s="17"/>
      <c r="U377" s="13"/>
      <c r="V377" s="18"/>
      <c r="W377" s="18"/>
      <c r="X377" s="19"/>
      <c r="Y377" s="19"/>
      <c r="Z377" s="19"/>
      <c r="AA377" s="19"/>
      <c r="AB377" s="19"/>
      <c r="AC377" s="20"/>
      <c r="AD377" s="19"/>
      <c r="AE377" s="19"/>
      <c r="AF377" s="18"/>
      <c r="AG377" s="18"/>
      <c r="AH377" s="18"/>
      <c r="AI377" s="19"/>
      <c r="AJ377" s="13"/>
      <c r="AK377" s="19"/>
      <c r="AL377" s="19" t="str">
        <f>IFERROR(VLOOKUP(tbl_ues[[#This Row],[Id_UE]],'[1]Directorio v.02'!$H$3:$U$3089,11,FALSE),"")</f>
        <v/>
      </c>
      <c r="AM377" s="19" t="str">
        <f>IFERROR(VLOOKUP(tbl_ues[[#This Row],[Id_UE]],'[1]Directorio v.02'!$H$3:$U$3089,12,FALSE),"")</f>
        <v/>
      </c>
      <c r="AN377" s="52" t="str">
        <f>IFERROR(VLOOKUP(tbl_ues[[#This Row],[Id_UE]],'[1]Directorio v.02'!$H$3:$U$3089,13,FALSE),"")</f>
        <v/>
      </c>
      <c r="AO377" s="19" t="str">
        <f>IFERROR(VLOOKUP(tbl_ues[[#This Row],[Id_UE]],'[1]Directorio v.02'!$H$3:$U$3089,14,FALSE),"")</f>
        <v/>
      </c>
      <c r="AP377" s="1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</row>
    <row r="378" spans="1:71" ht="14.5" x14ac:dyDescent="0.35">
      <c r="A378" s="16"/>
      <c r="B378" s="16"/>
      <c r="C378" s="16"/>
      <c r="D378" s="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Q378" s="8"/>
      <c r="R378" s="9"/>
      <c r="S378" s="17"/>
      <c r="T378" s="17"/>
      <c r="U378" s="13"/>
      <c r="V378" s="18"/>
      <c r="W378" s="18"/>
      <c r="X378" s="19"/>
      <c r="Y378" s="19"/>
      <c r="Z378" s="19"/>
      <c r="AA378" s="19"/>
      <c r="AB378" s="19"/>
      <c r="AC378" s="20"/>
      <c r="AD378" s="19"/>
      <c r="AE378" s="19"/>
      <c r="AF378" s="18"/>
      <c r="AG378" s="18"/>
      <c r="AH378" s="18"/>
      <c r="AI378" s="19"/>
      <c r="AJ378" s="13"/>
      <c r="AK378" s="19"/>
      <c r="AL378" s="19" t="str">
        <f>IFERROR(VLOOKUP(tbl_ues[[#This Row],[Id_UE]],'[1]Directorio v.02'!$H$3:$U$3089,11,FALSE),"")</f>
        <v/>
      </c>
      <c r="AM378" s="19" t="str">
        <f>IFERROR(VLOOKUP(tbl_ues[[#This Row],[Id_UE]],'[1]Directorio v.02'!$H$3:$U$3089,12,FALSE),"")</f>
        <v/>
      </c>
      <c r="AN378" s="52" t="str">
        <f>IFERROR(VLOOKUP(tbl_ues[[#This Row],[Id_UE]],'[1]Directorio v.02'!$H$3:$U$3089,13,FALSE),"")</f>
        <v/>
      </c>
      <c r="AO378" s="19" t="str">
        <f>IFERROR(VLOOKUP(tbl_ues[[#This Row],[Id_UE]],'[1]Directorio v.02'!$H$3:$U$3089,14,FALSE),"")</f>
        <v/>
      </c>
      <c r="AP378" s="1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</row>
    <row r="379" spans="1:71" ht="14.5" x14ac:dyDescent="0.35">
      <c r="A379" s="16"/>
      <c r="B379" s="16"/>
      <c r="C379" s="16"/>
      <c r="D379" s="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Q379" s="8"/>
      <c r="R379" s="9"/>
      <c r="S379" s="17"/>
      <c r="T379" s="17"/>
      <c r="U379" s="13"/>
      <c r="V379" s="18"/>
      <c r="W379" s="18"/>
      <c r="X379" s="19"/>
      <c r="Y379" s="19"/>
      <c r="Z379" s="19"/>
      <c r="AA379" s="19"/>
      <c r="AB379" s="19"/>
      <c r="AC379" s="20"/>
      <c r="AD379" s="19"/>
      <c r="AE379" s="19"/>
      <c r="AF379" s="18"/>
      <c r="AG379" s="18"/>
      <c r="AH379" s="18"/>
      <c r="AI379" s="19"/>
      <c r="AJ379" s="13"/>
      <c r="AK379" s="19"/>
      <c r="AL379" s="19" t="str">
        <f>IFERROR(VLOOKUP(tbl_ues[[#This Row],[Id_UE]],'[1]Directorio v.02'!$H$3:$U$3089,11,FALSE),"")</f>
        <v/>
      </c>
      <c r="AM379" s="19" t="str">
        <f>IFERROR(VLOOKUP(tbl_ues[[#This Row],[Id_UE]],'[1]Directorio v.02'!$H$3:$U$3089,12,FALSE),"")</f>
        <v/>
      </c>
      <c r="AN379" s="52" t="str">
        <f>IFERROR(VLOOKUP(tbl_ues[[#This Row],[Id_UE]],'[1]Directorio v.02'!$H$3:$U$3089,13,FALSE),"")</f>
        <v/>
      </c>
      <c r="AO379" s="19" t="str">
        <f>IFERROR(VLOOKUP(tbl_ues[[#This Row],[Id_UE]],'[1]Directorio v.02'!$H$3:$U$3089,14,FALSE),"")</f>
        <v/>
      </c>
      <c r="AP379" s="1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</row>
    <row r="380" spans="1:71" ht="14.5" x14ac:dyDescent="0.35">
      <c r="A380" s="16"/>
      <c r="B380" s="16"/>
      <c r="C380" s="16"/>
      <c r="D380" s="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Q380" s="8"/>
      <c r="R380" s="9"/>
      <c r="S380" s="17"/>
      <c r="T380" s="17"/>
      <c r="U380" s="13"/>
      <c r="V380" s="18"/>
      <c r="W380" s="18"/>
      <c r="X380" s="19"/>
      <c r="Y380" s="19"/>
      <c r="Z380" s="19"/>
      <c r="AA380" s="19"/>
      <c r="AB380" s="19"/>
      <c r="AC380" s="20"/>
      <c r="AD380" s="19"/>
      <c r="AE380" s="19"/>
      <c r="AF380" s="18"/>
      <c r="AG380" s="18"/>
      <c r="AH380" s="18"/>
      <c r="AI380" s="19"/>
      <c r="AJ380" s="13"/>
      <c r="AK380" s="19"/>
      <c r="AL380" s="19" t="str">
        <f>IFERROR(VLOOKUP(tbl_ues[[#This Row],[Id_UE]],'[1]Directorio v.02'!$H$3:$U$3089,11,FALSE),"")</f>
        <v/>
      </c>
      <c r="AM380" s="19" t="str">
        <f>IFERROR(VLOOKUP(tbl_ues[[#This Row],[Id_UE]],'[1]Directorio v.02'!$H$3:$U$3089,12,FALSE),"")</f>
        <v/>
      </c>
      <c r="AN380" s="52" t="str">
        <f>IFERROR(VLOOKUP(tbl_ues[[#This Row],[Id_UE]],'[1]Directorio v.02'!$H$3:$U$3089,13,FALSE),"")</f>
        <v/>
      </c>
      <c r="AO380" s="19" t="str">
        <f>IFERROR(VLOOKUP(tbl_ues[[#This Row],[Id_UE]],'[1]Directorio v.02'!$H$3:$U$3089,14,FALSE),"")</f>
        <v/>
      </c>
      <c r="AP380" s="1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</row>
    <row r="381" spans="1:71" ht="14.5" x14ac:dyDescent="0.35">
      <c r="A381" s="16"/>
      <c r="B381" s="16"/>
      <c r="C381" s="16"/>
      <c r="D381" s="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Q381" s="8"/>
      <c r="R381" s="9"/>
      <c r="S381" s="17"/>
      <c r="T381" s="17"/>
      <c r="U381" s="13"/>
      <c r="V381" s="18"/>
      <c r="W381" s="18"/>
      <c r="X381" s="19"/>
      <c r="Y381" s="19"/>
      <c r="Z381" s="19"/>
      <c r="AA381" s="19"/>
      <c r="AB381" s="19"/>
      <c r="AC381" s="20"/>
      <c r="AD381" s="19"/>
      <c r="AE381" s="19"/>
      <c r="AF381" s="18"/>
      <c r="AG381" s="18"/>
      <c r="AH381" s="18"/>
      <c r="AI381" s="19"/>
      <c r="AJ381" s="13"/>
      <c r="AK381" s="19"/>
      <c r="AL381" s="19" t="str">
        <f>IFERROR(VLOOKUP(tbl_ues[[#This Row],[Id_UE]],'[1]Directorio v.02'!$H$3:$U$3089,11,FALSE),"")</f>
        <v/>
      </c>
      <c r="AM381" s="19" t="str">
        <f>IFERROR(VLOOKUP(tbl_ues[[#This Row],[Id_UE]],'[1]Directorio v.02'!$H$3:$U$3089,12,FALSE),"")</f>
        <v/>
      </c>
      <c r="AN381" s="52" t="str">
        <f>IFERROR(VLOOKUP(tbl_ues[[#This Row],[Id_UE]],'[1]Directorio v.02'!$H$3:$U$3089,13,FALSE),"")</f>
        <v/>
      </c>
      <c r="AO381" s="19" t="str">
        <f>IFERROR(VLOOKUP(tbl_ues[[#This Row],[Id_UE]],'[1]Directorio v.02'!$H$3:$U$3089,14,FALSE),"")</f>
        <v/>
      </c>
      <c r="AP381" s="1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</row>
    <row r="382" spans="1:71" ht="14.5" x14ac:dyDescent="0.35">
      <c r="A382" s="16"/>
      <c r="B382" s="16"/>
      <c r="C382" s="16"/>
      <c r="D382" s="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Q382" s="8"/>
      <c r="R382" s="9"/>
      <c r="S382" s="17"/>
      <c r="T382" s="17"/>
      <c r="U382" s="13"/>
      <c r="V382" s="18"/>
      <c r="W382" s="18"/>
      <c r="X382" s="19"/>
      <c r="Y382" s="19"/>
      <c r="Z382" s="19"/>
      <c r="AA382" s="19"/>
      <c r="AB382" s="19"/>
      <c r="AC382" s="20"/>
      <c r="AD382" s="19"/>
      <c r="AE382" s="19"/>
      <c r="AF382" s="18"/>
      <c r="AG382" s="18"/>
      <c r="AH382" s="18"/>
      <c r="AI382" s="19"/>
      <c r="AJ382" s="13"/>
      <c r="AK382" s="19"/>
      <c r="AL382" s="19" t="str">
        <f>IFERROR(VLOOKUP(tbl_ues[[#This Row],[Id_UE]],'[1]Directorio v.02'!$H$3:$U$3089,11,FALSE),"")</f>
        <v/>
      </c>
      <c r="AM382" s="19" t="str">
        <f>IFERROR(VLOOKUP(tbl_ues[[#This Row],[Id_UE]],'[1]Directorio v.02'!$H$3:$U$3089,12,FALSE),"")</f>
        <v/>
      </c>
      <c r="AN382" s="52" t="str">
        <f>IFERROR(VLOOKUP(tbl_ues[[#This Row],[Id_UE]],'[1]Directorio v.02'!$H$3:$U$3089,13,FALSE),"")</f>
        <v/>
      </c>
      <c r="AO382" s="19" t="str">
        <f>IFERROR(VLOOKUP(tbl_ues[[#This Row],[Id_UE]],'[1]Directorio v.02'!$H$3:$U$3089,14,FALSE),"")</f>
        <v/>
      </c>
      <c r="AP382" s="1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</row>
    <row r="383" spans="1:71" ht="14.5" x14ac:dyDescent="0.35">
      <c r="A383" s="16"/>
      <c r="B383" s="16"/>
      <c r="C383" s="16"/>
      <c r="D383" s="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Q383" s="8"/>
      <c r="R383" s="9"/>
      <c r="S383" s="17"/>
      <c r="T383" s="17"/>
      <c r="U383" s="13"/>
      <c r="V383" s="18"/>
      <c r="W383" s="18"/>
      <c r="X383" s="19"/>
      <c r="Y383" s="19"/>
      <c r="Z383" s="19"/>
      <c r="AA383" s="19"/>
      <c r="AB383" s="19"/>
      <c r="AC383" s="20"/>
      <c r="AD383" s="19"/>
      <c r="AE383" s="19"/>
      <c r="AF383" s="18"/>
      <c r="AG383" s="18"/>
      <c r="AH383" s="18"/>
      <c r="AI383" s="19"/>
      <c r="AJ383" s="13"/>
      <c r="AK383" s="19"/>
      <c r="AL383" s="19" t="str">
        <f>IFERROR(VLOOKUP(tbl_ues[[#This Row],[Id_UE]],'[1]Directorio v.02'!$H$3:$U$3089,11,FALSE),"")</f>
        <v/>
      </c>
      <c r="AM383" s="19" t="str">
        <f>IFERROR(VLOOKUP(tbl_ues[[#This Row],[Id_UE]],'[1]Directorio v.02'!$H$3:$U$3089,12,FALSE),"")</f>
        <v/>
      </c>
      <c r="AN383" s="52" t="str">
        <f>IFERROR(VLOOKUP(tbl_ues[[#This Row],[Id_UE]],'[1]Directorio v.02'!$H$3:$U$3089,13,FALSE),"")</f>
        <v/>
      </c>
      <c r="AO383" s="19" t="str">
        <f>IFERROR(VLOOKUP(tbl_ues[[#This Row],[Id_UE]],'[1]Directorio v.02'!$H$3:$U$3089,14,FALSE),"")</f>
        <v/>
      </c>
      <c r="AP383" s="1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</row>
    <row r="384" spans="1:71" ht="14.5" x14ac:dyDescent="0.35">
      <c r="A384" s="16"/>
      <c r="B384" s="16"/>
      <c r="C384" s="16"/>
      <c r="D384" s="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Q384" s="8"/>
      <c r="R384" s="9"/>
      <c r="S384" s="17"/>
      <c r="T384" s="17"/>
      <c r="U384" s="13"/>
      <c r="V384" s="18"/>
      <c r="W384" s="18"/>
      <c r="X384" s="19"/>
      <c r="Y384" s="19"/>
      <c r="Z384" s="19"/>
      <c r="AA384" s="19"/>
      <c r="AB384" s="19"/>
      <c r="AC384" s="20"/>
      <c r="AD384" s="19"/>
      <c r="AE384" s="19"/>
      <c r="AF384" s="18"/>
      <c r="AG384" s="18"/>
      <c r="AH384" s="18"/>
      <c r="AI384" s="19"/>
      <c r="AJ384" s="13"/>
      <c r="AK384" s="19"/>
      <c r="AL384" s="19" t="str">
        <f>IFERROR(VLOOKUP(tbl_ues[[#This Row],[Id_UE]],'[1]Directorio v.02'!$H$3:$U$3089,11,FALSE),"")</f>
        <v/>
      </c>
      <c r="AM384" s="19" t="str">
        <f>IFERROR(VLOOKUP(tbl_ues[[#This Row],[Id_UE]],'[1]Directorio v.02'!$H$3:$U$3089,12,FALSE),"")</f>
        <v/>
      </c>
      <c r="AN384" s="52" t="str">
        <f>IFERROR(VLOOKUP(tbl_ues[[#This Row],[Id_UE]],'[1]Directorio v.02'!$H$3:$U$3089,13,FALSE),"")</f>
        <v/>
      </c>
      <c r="AO384" s="19" t="str">
        <f>IFERROR(VLOOKUP(tbl_ues[[#This Row],[Id_UE]],'[1]Directorio v.02'!$H$3:$U$3089,14,FALSE),"")</f>
        <v/>
      </c>
      <c r="AP384" s="1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</row>
    <row r="385" spans="1:71" ht="14.5" x14ac:dyDescent="0.35">
      <c r="A385" s="16"/>
      <c r="B385" s="16"/>
      <c r="C385" s="16"/>
      <c r="D385" s="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Q385" s="8"/>
      <c r="R385" s="9"/>
      <c r="S385" s="17"/>
      <c r="T385" s="17"/>
      <c r="U385" s="13"/>
      <c r="V385" s="18"/>
      <c r="W385" s="18"/>
      <c r="X385" s="19"/>
      <c r="Y385" s="19"/>
      <c r="Z385" s="19"/>
      <c r="AA385" s="19"/>
      <c r="AB385" s="19"/>
      <c r="AC385" s="20"/>
      <c r="AD385" s="19"/>
      <c r="AE385" s="19"/>
      <c r="AF385" s="18"/>
      <c r="AG385" s="18"/>
      <c r="AH385" s="18"/>
      <c r="AI385" s="19"/>
      <c r="AJ385" s="13"/>
      <c r="AK385" s="19"/>
      <c r="AL385" s="19" t="str">
        <f>IFERROR(VLOOKUP(tbl_ues[[#This Row],[Id_UE]],'[1]Directorio v.02'!$H$3:$U$3089,11,FALSE),"")</f>
        <v/>
      </c>
      <c r="AM385" s="19" t="str">
        <f>IFERROR(VLOOKUP(tbl_ues[[#This Row],[Id_UE]],'[1]Directorio v.02'!$H$3:$U$3089,12,FALSE),"")</f>
        <v/>
      </c>
      <c r="AN385" s="52" t="str">
        <f>IFERROR(VLOOKUP(tbl_ues[[#This Row],[Id_UE]],'[1]Directorio v.02'!$H$3:$U$3089,13,FALSE),"")</f>
        <v/>
      </c>
      <c r="AO385" s="19" t="str">
        <f>IFERROR(VLOOKUP(tbl_ues[[#This Row],[Id_UE]],'[1]Directorio v.02'!$H$3:$U$3089,14,FALSE),"")</f>
        <v/>
      </c>
      <c r="AP385" s="1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</row>
    <row r="386" spans="1:71" ht="14.5" x14ac:dyDescent="0.35">
      <c r="A386" s="16"/>
      <c r="B386" s="16"/>
      <c r="C386" s="16"/>
      <c r="D386" s="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Q386" s="8"/>
      <c r="R386" s="9"/>
      <c r="S386" s="17"/>
      <c r="T386" s="17"/>
      <c r="U386" s="13"/>
      <c r="V386" s="18"/>
      <c r="W386" s="18"/>
      <c r="X386" s="19"/>
      <c r="Y386" s="19"/>
      <c r="Z386" s="19"/>
      <c r="AA386" s="19"/>
      <c r="AB386" s="19"/>
      <c r="AC386" s="20"/>
      <c r="AD386" s="19"/>
      <c r="AE386" s="19"/>
      <c r="AF386" s="18"/>
      <c r="AG386" s="18"/>
      <c r="AH386" s="18"/>
      <c r="AI386" s="19"/>
      <c r="AJ386" s="13"/>
      <c r="AK386" s="19"/>
      <c r="AL386" s="19" t="str">
        <f>IFERROR(VLOOKUP(tbl_ues[[#This Row],[Id_UE]],'[1]Directorio v.02'!$H$3:$U$3089,11,FALSE),"")</f>
        <v/>
      </c>
      <c r="AM386" s="19" t="str">
        <f>IFERROR(VLOOKUP(tbl_ues[[#This Row],[Id_UE]],'[1]Directorio v.02'!$H$3:$U$3089,12,FALSE),"")</f>
        <v/>
      </c>
      <c r="AN386" s="52" t="str">
        <f>IFERROR(VLOOKUP(tbl_ues[[#This Row],[Id_UE]],'[1]Directorio v.02'!$H$3:$U$3089,13,FALSE),"")</f>
        <v/>
      </c>
      <c r="AO386" s="19" t="str">
        <f>IFERROR(VLOOKUP(tbl_ues[[#This Row],[Id_UE]],'[1]Directorio v.02'!$H$3:$U$3089,14,FALSE),"")</f>
        <v/>
      </c>
      <c r="AP386" s="1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</row>
    <row r="387" spans="1:71" ht="14.5" x14ac:dyDescent="0.35">
      <c r="A387" s="16"/>
      <c r="B387" s="16"/>
      <c r="C387" s="16"/>
      <c r="D387" s="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Q387" s="8"/>
      <c r="R387" s="9"/>
      <c r="S387" s="17"/>
      <c r="T387" s="17"/>
      <c r="U387" s="13"/>
      <c r="V387" s="18"/>
      <c r="W387" s="18"/>
      <c r="X387" s="19"/>
      <c r="Y387" s="19"/>
      <c r="Z387" s="19"/>
      <c r="AA387" s="19"/>
      <c r="AB387" s="19"/>
      <c r="AC387" s="20"/>
      <c r="AD387" s="19"/>
      <c r="AE387" s="19"/>
      <c r="AF387" s="18"/>
      <c r="AG387" s="18"/>
      <c r="AH387" s="18"/>
      <c r="AI387" s="19"/>
      <c r="AJ387" s="13"/>
      <c r="AK387" s="19"/>
      <c r="AL387" s="19" t="str">
        <f>IFERROR(VLOOKUP(tbl_ues[[#This Row],[Id_UE]],'[1]Directorio v.02'!$H$3:$U$3089,11,FALSE),"")</f>
        <v/>
      </c>
      <c r="AM387" s="19" t="str">
        <f>IFERROR(VLOOKUP(tbl_ues[[#This Row],[Id_UE]],'[1]Directorio v.02'!$H$3:$U$3089,12,FALSE),"")</f>
        <v/>
      </c>
      <c r="AN387" s="52" t="str">
        <f>IFERROR(VLOOKUP(tbl_ues[[#This Row],[Id_UE]],'[1]Directorio v.02'!$H$3:$U$3089,13,FALSE),"")</f>
        <v/>
      </c>
      <c r="AO387" s="19" t="str">
        <f>IFERROR(VLOOKUP(tbl_ues[[#This Row],[Id_UE]],'[1]Directorio v.02'!$H$3:$U$3089,14,FALSE),"")</f>
        <v/>
      </c>
      <c r="AP387" s="1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</row>
    <row r="388" spans="1:71" ht="14.5" x14ac:dyDescent="0.35">
      <c r="A388" s="16"/>
      <c r="B388" s="16"/>
      <c r="C388" s="16"/>
      <c r="D388" s="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Q388" s="8"/>
      <c r="R388" s="9"/>
      <c r="S388" s="17"/>
      <c r="T388" s="17"/>
      <c r="U388" s="13"/>
      <c r="V388" s="18"/>
      <c r="W388" s="18"/>
      <c r="X388" s="19"/>
      <c r="Y388" s="19"/>
      <c r="Z388" s="19"/>
      <c r="AA388" s="19"/>
      <c r="AB388" s="19"/>
      <c r="AC388" s="20"/>
      <c r="AD388" s="19"/>
      <c r="AE388" s="19"/>
      <c r="AF388" s="18"/>
      <c r="AG388" s="18"/>
      <c r="AH388" s="18"/>
      <c r="AI388" s="19"/>
      <c r="AJ388" s="13"/>
      <c r="AK388" s="19"/>
      <c r="AL388" s="19" t="str">
        <f>IFERROR(VLOOKUP(tbl_ues[[#This Row],[Id_UE]],'[1]Directorio v.02'!$H$3:$U$3089,11,FALSE),"")</f>
        <v/>
      </c>
      <c r="AM388" s="19" t="str">
        <f>IFERROR(VLOOKUP(tbl_ues[[#This Row],[Id_UE]],'[1]Directorio v.02'!$H$3:$U$3089,12,FALSE),"")</f>
        <v/>
      </c>
      <c r="AN388" s="52" t="str">
        <f>IFERROR(VLOOKUP(tbl_ues[[#This Row],[Id_UE]],'[1]Directorio v.02'!$H$3:$U$3089,13,FALSE),"")</f>
        <v/>
      </c>
      <c r="AO388" s="19" t="str">
        <f>IFERROR(VLOOKUP(tbl_ues[[#This Row],[Id_UE]],'[1]Directorio v.02'!$H$3:$U$3089,14,FALSE),"")</f>
        <v/>
      </c>
      <c r="AP388" s="1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</row>
    <row r="389" spans="1:71" ht="14.5" x14ac:dyDescent="0.35">
      <c r="A389" s="16"/>
      <c r="B389" s="16"/>
      <c r="C389" s="16"/>
      <c r="D389" s="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Q389" s="8"/>
      <c r="R389" s="9"/>
      <c r="S389" s="17"/>
      <c r="T389" s="17"/>
      <c r="U389" s="13"/>
      <c r="V389" s="18"/>
      <c r="W389" s="18"/>
      <c r="X389" s="19"/>
      <c r="Y389" s="19"/>
      <c r="Z389" s="19"/>
      <c r="AA389" s="19"/>
      <c r="AB389" s="19"/>
      <c r="AC389" s="20"/>
      <c r="AD389" s="19"/>
      <c r="AE389" s="19"/>
      <c r="AF389" s="18"/>
      <c r="AG389" s="18"/>
      <c r="AH389" s="18"/>
      <c r="AI389" s="19"/>
      <c r="AJ389" s="13"/>
      <c r="AK389" s="19"/>
      <c r="AL389" s="19" t="str">
        <f>IFERROR(VLOOKUP(tbl_ues[[#This Row],[Id_UE]],'[1]Directorio v.02'!$H$3:$U$3089,11,FALSE),"")</f>
        <v/>
      </c>
      <c r="AM389" s="19" t="str">
        <f>IFERROR(VLOOKUP(tbl_ues[[#This Row],[Id_UE]],'[1]Directorio v.02'!$H$3:$U$3089,12,FALSE),"")</f>
        <v/>
      </c>
      <c r="AN389" s="52" t="str">
        <f>IFERROR(VLOOKUP(tbl_ues[[#This Row],[Id_UE]],'[1]Directorio v.02'!$H$3:$U$3089,13,FALSE),"")</f>
        <v/>
      </c>
      <c r="AO389" s="19" t="str">
        <f>IFERROR(VLOOKUP(tbl_ues[[#This Row],[Id_UE]],'[1]Directorio v.02'!$H$3:$U$3089,14,FALSE),"")</f>
        <v/>
      </c>
      <c r="AP389" s="1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</row>
    <row r="390" spans="1:71" ht="14.5" x14ac:dyDescent="0.35">
      <c r="A390" s="16"/>
      <c r="B390" s="16"/>
      <c r="C390" s="16"/>
      <c r="D390" s="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Q390" s="8"/>
      <c r="R390" s="9"/>
      <c r="S390" s="17"/>
      <c r="T390" s="17"/>
      <c r="U390" s="13"/>
      <c r="V390" s="18"/>
      <c r="W390" s="18"/>
      <c r="X390" s="19"/>
      <c r="Y390" s="19"/>
      <c r="Z390" s="19"/>
      <c r="AA390" s="19"/>
      <c r="AB390" s="19"/>
      <c r="AC390" s="20"/>
      <c r="AD390" s="19"/>
      <c r="AE390" s="19"/>
      <c r="AF390" s="18"/>
      <c r="AG390" s="18"/>
      <c r="AH390" s="18"/>
      <c r="AI390" s="19"/>
      <c r="AJ390" s="13"/>
      <c r="AK390" s="19"/>
      <c r="AL390" s="19" t="str">
        <f>IFERROR(VLOOKUP(tbl_ues[[#This Row],[Id_UE]],'[1]Directorio v.02'!$H$3:$U$3089,11,FALSE),"")</f>
        <v/>
      </c>
      <c r="AM390" s="19" t="str">
        <f>IFERROR(VLOOKUP(tbl_ues[[#This Row],[Id_UE]],'[1]Directorio v.02'!$H$3:$U$3089,12,FALSE),"")</f>
        <v/>
      </c>
      <c r="AN390" s="52" t="str">
        <f>IFERROR(VLOOKUP(tbl_ues[[#This Row],[Id_UE]],'[1]Directorio v.02'!$H$3:$U$3089,13,FALSE),"")</f>
        <v/>
      </c>
      <c r="AO390" s="19" t="str">
        <f>IFERROR(VLOOKUP(tbl_ues[[#This Row],[Id_UE]],'[1]Directorio v.02'!$H$3:$U$3089,14,FALSE),"")</f>
        <v/>
      </c>
      <c r="AP390" s="1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</row>
    <row r="391" spans="1:71" ht="14.5" x14ac:dyDescent="0.35">
      <c r="A391" s="16"/>
      <c r="B391" s="16"/>
      <c r="C391" s="16"/>
      <c r="D391" s="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Q391" s="8"/>
      <c r="R391" s="9"/>
      <c r="S391" s="17"/>
      <c r="T391" s="17"/>
      <c r="U391" s="13"/>
      <c r="V391" s="18"/>
      <c r="W391" s="18"/>
      <c r="X391" s="19"/>
      <c r="Y391" s="19"/>
      <c r="Z391" s="19"/>
      <c r="AA391" s="19"/>
      <c r="AB391" s="19"/>
      <c r="AC391" s="20"/>
      <c r="AD391" s="19"/>
      <c r="AE391" s="19"/>
      <c r="AF391" s="18"/>
      <c r="AG391" s="18"/>
      <c r="AH391" s="18"/>
      <c r="AI391" s="19"/>
      <c r="AJ391" s="13"/>
      <c r="AK391" s="19"/>
      <c r="AL391" s="19" t="str">
        <f>IFERROR(VLOOKUP(tbl_ues[[#This Row],[Id_UE]],'[1]Directorio v.02'!$H$3:$U$3089,11,FALSE),"")</f>
        <v/>
      </c>
      <c r="AM391" s="19" t="str">
        <f>IFERROR(VLOOKUP(tbl_ues[[#This Row],[Id_UE]],'[1]Directorio v.02'!$H$3:$U$3089,12,FALSE),"")</f>
        <v/>
      </c>
      <c r="AN391" s="52" t="str">
        <f>IFERROR(VLOOKUP(tbl_ues[[#This Row],[Id_UE]],'[1]Directorio v.02'!$H$3:$U$3089,13,FALSE),"")</f>
        <v/>
      </c>
      <c r="AO391" s="19" t="str">
        <f>IFERROR(VLOOKUP(tbl_ues[[#This Row],[Id_UE]],'[1]Directorio v.02'!$H$3:$U$3089,14,FALSE),"")</f>
        <v/>
      </c>
      <c r="AP391" s="1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</row>
    <row r="392" spans="1:71" ht="14.5" x14ac:dyDescent="0.35">
      <c r="A392" s="16"/>
      <c r="B392" s="16"/>
      <c r="C392" s="16"/>
      <c r="D392" s="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Q392" s="8"/>
      <c r="R392" s="9"/>
      <c r="S392" s="17"/>
      <c r="T392" s="17"/>
      <c r="U392" s="13"/>
      <c r="V392" s="18"/>
      <c r="W392" s="18"/>
      <c r="X392" s="19"/>
      <c r="Y392" s="19"/>
      <c r="Z392" s="19"/>
      <c r="AA392" s="19"/>
      <c r="AB392" s="19"/>
      <c r="AC392" s="20"/>
      <c r="AD392" s="19"/>
      <c r="AE392" s="19"/>
      <c r="AF392" s="18"/>
      <c r="AG392" s="18"/>
      <c r="AH392" s="18"/>
      <c r="AI392" s="19"/>
      <c r="AJ392" s="13"/>
      <c r="AK392" s="19"/>
      <c r="AL392" s="19" t="str">
        <f>IFERROR(VLOOKUP(tbl_ues[[#This Row],[Id_UE]],'[1]Directorio v.02'!$H$3:$U$3089,11,FALSE),"")</f>
        <v/>
      </c>
      <c r="AM392" s="19" t="str">
        <f>IFERROR(VLOOKUP(tbl_ues[[#This Row],[Id_UE]],'[1]Directorio v.02'!$H$3:$U$3089,12,FALSE),"")</f>
        <v/>
      </c>
      <c r="AN392" s="52" t="str">
        <f>IFERROR(VLOOKUP(tbl_ues[[#This Row],[Id_UE]],'[1]Directorio v.02'!$H$3:$U$3089,13,FALSE),"")</f>
        <v/>
      </c>
      <c r="AO392" s="19" t="str">
        <f>IFERROR(VLOOKUP(tbl_ues[[#This Row],[Id_UE]],'[1]Directorio v.02'!$H$3:$U$3089,14,FALSE),"")</f>
        <v/>
      </c>
      <c r="AP392" s="1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</row>
    <row r="393" spans="1:71" ht="14.5" x14ac:dyDescent="0.35">
      <c r="A393" s="16"/>
      <c r="B393" s="16"/>
      <c r="C393" s="16"/>
      <c r="D393" s="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Q393" s="8"/>
      <c r="R393" s="9"/>
      <c r="S393" s="17"/>
      <c r="T393" s="17"/>
      <c r="U393" s="13"/>
      <c r="V393" s="18"/>
      <c r="W393" s="18"/>
      <c r="X393" s="19"/>
      <c r="Y393" s="19"/>
      <c r="Z393" s="19"/>
      <c r="AA393" s="19"/>
      <c r="AB393" s="19"/>
      <c r="AC393" s="20"/>
      <c r="AD393" s="19"/>
      <c r="AE393" s="19"/>
      <c r="AF393" s="18"/>
      <c r="AG393" s="18"/>
      <c r="AH393" s="18"/>
      <c r="AI393" s="19"/>
      <c r="AJ393" s="13"/>
      <c r="AK393" s="19"/>
      <c r="AL393" s="19" t="str">
        <f>IFERROR(VLOOKUP(tbl_ues[[#This Row],[Id_UE]],'[1]Directorio v.02'!$H$3:$U$3089,11,FALSE),"")</f>
        <v/>
      </c>
      <c r="AM393" s="19" t="str">
        <f>IFERROR(VLOOKUP(tbl_ues[[#This Row],[Id_UE]],'[1]Directorio v.02'!$H$3:$U$3089,12,FALSE),"")</f>
        <v/>
      </c>
      <c r="AN393" s="52" t="str">
        <f>IFERROR(VLOOKUP(tbl_ues[[#This Row],[Id_UE]],'[1]Directorio v.02'!$H$3:$U$3089,13,FALSE),"")</f>
        <v/>
      </c>
      <c r="AO393" s="19" t="str">
        <f>IFERROR(VLOOKUP(tbl_ues[[#This Row],[Id_UE]],'[1]Directorio v.02'!$H$3:$U$3089,14,FALSE),"")</f>
        <v/>
      </c>
      <c r="AP393" s="1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</row>
    <row r="394" spans="1:71" ht="14.5" x14ac:dyDescent="0.35">
      <c r="A394" s="16"/>
      <c r="B394" s="16"/>
      <c r="C394" s="16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Q394" s="8"/>
      <c r="R394" s="9"/>
      <c r="S394" s="17"/>
      <c r="T394" s="17"/>
      <c r="U394" s="13"/>
      <c r="V394" s="18"/>
      <c r="W394" s="18"/>
      <c r="X394" s="19"/>
      <c r="Y394" s="19"/>
      <c r="Z394" s="19"/>
      <c r="AA394" s="19"/>
      <c r="AB394" s="19"/>
      <c r="AC394" s="20"/>
      <c r="AD394" s="19"/>
      <c r="AE394" s="19"/>
      <c r="AF394" s="18"/>
      <c r="AG394" s="18"/>
      <c r="AH394" s="18"/>
      <c r="AI394" s="19"/>
      <c r="AJ394" s="13"/>
      <c r="AK394" s="19"/>
      <c r="AL394" s="19" t="str">
        <f>IFERROR(VLOOKUP(tbl_ues[[#This Row],[Id_UE]],'[1]Directorio v.02'!$H$3:$U$3089,11,FALSE),"")</f>
        <v/>
      </c>
      <c r="AM394" s="19" t="str">
        <f>IFERROR(VLOOKUP(tbl_ues[[#This Row],[Id_UE]],'[1]Directorio v.02'!$H$3:$U$3089,12,FALSE),"")</f>
        <v/>
      </c>
      <c r="AN394" s="52" t="str">
        <f>IFERROR(VLOOKUP(tbl_ues[[#This Row],[Id_UE]],'[1]Directorio v.02'!$H$3:$U$3089,13,FALSE),"")</f>
        <v/>
      </c>
      <c r="AO394" s="19" t="str">
        <f>IFERROR(VLOOKUP(tbl_ues[[#This Row],[Id_UE]],'[1]Directorio v.02'!$H$3:$U$3089,14,FALSE),"")</f>
        <v/>
      </c>
      <c r="AP394" s="1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</row>
    <row r="395" spans="1:71" ht="14.5" x14ac:dyDescent="0.35">
      <c r="A395" s="16"/>
      <c r="B395" s="16"/>
      <c r="C395" s="16"/>
      <c r="D395" s="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Q395" s="8"/>
      <c r="R395" s="9"/>
      <c r="S395" s="17"/>
      <c r="T395" s="17"/>
      <c r="U395" s="13"/>
      <c r="V395" s="18"/>
      <c r="W395" s="18"/>
      <c r="X395" s="19"/>
      <c r="Y395" s="19"/>
      <c r="Z395" s="19"/>
      <c r="AA395" s="19"/>
      <c r="AB395" s="19"/>
      <c r="AC395" s="20"/>
      <c r="AD395" s="19"/>
      <c r="AE395" s="19"/>
      <c r="AF395" s="18"/>
      <c r="AG395" s="18"/>
      <c r="AH395" s="18"/>
      <c r="AI395" s="19"/>
      <c r="AJ395" s="13"/>
      <c r="AK395" s="19"/>
      <c r="AL395" s="19" t="str">
        <f>IFERROR(VLOOKUP(tbl_ues[[#This Row],[Id_UE]],'[1]Directorio v.02'!$H$3:$U$3089,11,FALSE),"")</f>
        <v/>
      </c>
      <c r="AM395" s="19" t="str">
        <f>IFERROR(VLOOKUP(tbl_ues[[#This Row],[Id_UE]],'[1]Directorio v.02'!$H$3:$U$3089,12,FALSE),"")</f>
        <v/>
      </c>
      <c r="AN395" s="52" t="str">
        <f>IFERROR(VLOOKUP(tbl_ues[[#This Row],[Id_UE]],'[1]Directorio v.02'!$H$3:$U$3089,13,FALSE),"")</f>
        <v/>
      </c>
      <c r="AO395" s="19" t="str">
        <f>IFERROR(VLOOKUP(tbl_ues[[#This Row],[Id_UE]],'[1]Directorio v.02'!$H$3:$U$3089,14,FALSE),"")</f>
        <v/>
      </c>
      <c r="AP395" s="1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</row>
    <row r="396" spans="1:71" ht="14.5" x14ac:dyDescent="0.35">
      <c r="A396" s="16"/>
      <c r="B396" s="16"/>
      <c r="C396" s="16"/>
      <c r="D396" s="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Q396" s="8"/>
      <c r="R396" s="9"/>
      <c r="S396" s="17"/>
      <c r="T396" s="17"/>
      <c r="U396" s="13"/>
      <c r="V396" s="18"/>
      <c r="W396" s="18"/>
      <c r="X396" s="19"/>
      <c r="Y396" s="19"/>
      <c r="Z396" s="19"/>
      <c r="AA396" s="19"/>
      <c r="AB396" s="19"/>
      <c r="AC396" s="20"/>
      <c r="AD396" s="19"/>
      <c r="AE396" s="19"/>
      <c r="AF396" s="18"/>
      <c r="AG396" s="18"/>
      <c r="AH396" s="18"/>
      <c r="AI396" s="19"/>
      <c r="AJ396" s="13"/>
      <c r="AK396" s="19"/>
      <c r="AL396" s="19" t="str">
        <f>IFERROR(VLOOKUP(tbl_ues[[#This Row],[Id_UE]],'[1]Directorio v.02'!$H$3:$U$3089,11,FALSE),"")</f>
        <v/>
      </c>
      <c r="AM396" s="19" t="str">
        <f>IFERROR(VLOOKUP(tbl_ues[[#This Row],[Id_UE]],'[1]Directorio v.02'!$H$3:$U$3089,12,FALSE),"")</f>
        <v/>
      </c>
      <c r="AN396" s="52" t="str">
        <f>IFERROR(VLOOKUP(tbl_ues[[#This Row],[Id_UE]],'[1]Directorio v.02'!$H$3:$U$3089,13,FALSE),"")</f>
        <v/>
      </c>
      <c r="AO396" s="19" t="str">
        <f>IFERROR(VLOOKUP(tbl_ues[[#This Row],[Id_UE]],'[1]Directorio v.02'!$H$3:$U$3089,14,FALSE),"")</f>
        <v/>
      </c>
      <c r="AP396" s="1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</row>
    <row r="397" spans="1:71" ht="14.5" x14ac:dyDescent="0.35">
      <c r="A397" s="16"/>
      <c r="B397" s="16"/>
      <c r="C397" s="16"/>
      <c r="D397" s="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Q397" s="8"/>
      <c r="R397" s="9"/>
      <c r="S397" s="17"/>
      <c r="T397" s="17"/>
      <c r="U397" s="13"/>
      <c r="V397" s="18"/>
      <c r="W397" s="18"/>
      <c r="X397" s="19"/>
      <c r="Y397" s="19"/>
      <c r="Z397" s="19"/>
      <c r="AA397" s="19"/>
      <c r="AB397" s="19"/>
      <c r="AC397" s="20"/>
      <c r="AD397" s="19"/>
      <c r="AE397" s="19"/>
      <c r="AF397" s="18"/>
      <c r="AG397" s="18"/>
      <c r="AH397" s="18"/>
      <c r="AI397" s="19"/>
      <c r="AJ397" s="13"/>
      <c r="AK397" s="19"/>
      <c r="AL397" s="19" t="str">
        <f>IFERROR(VLOOKUP(tbl_ues[[#This Row],[Id_UE]],'[1]Directorio v.02'!$H$3:$U$3089,11,FALSE),"")</f>
        <v/>
      </c>
      <c r="AM397" s="19" t="str">
        <f>IFERROR(VLOOKUP(tbl_ues[[#This Row],[Id_UE]],'[1]Directorio v.02'!$H$3:$U$3089,12,FALSE),"")</f>
        <v/>
      </c>
      <c r="AN397" s="52" t="str">
        <f>IFERROR(VLOOKUP(tbl_ues[[#This Row],[Id_UE]],'[1]Directorio v.02'!$H$3:$U$3089,13,FALSE),"")</f>
        <v/>
      </c>
      <c r="AO397" s="19" t="str">
        <f>IFERROR(VLOOKUP(tbl_ues[[#This Row],[Id_UE]],'[1]Directorio v.02'!$H$3:$U$3089,14,FALSE),"")</f>
        <v/>
      </c>
      <c r="AP397" s="1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</row>
    <row r="398" spans="1:71" ht="14.5" x14ac:dyDescent="0.35">
      <c r="A398" s="16"/>
      <c r="B398" s="16"/>
      <c r="C398" s="16"/>
      <c r="D398" s="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Q398" s="8"/>
      <c r="R398" s="9"/>
      <c r="S398" s="17"/>
      <c r="T398" s="17"/>
      <c r="U398" s="13"/>
      <c r="V398" s="18"/>
      <c r="W398" s="18"/>
      <c r="X398" s="19"/>
      <c r="Y398" s="19"/>
      <c r="Z398" s="19"/>
      <c r="AA398" s="19"/>
      <c r="AB398" s="19"/>
      <c r="AC398" s="20"/>
      <c r="AD398" s="19"/>
      <c r="AE398" s="19"/>
      <c r="AF398" s="18"/>
      <c r="AG398" s="18"/>
      <c r="AH398" s="18"/>
      <c r="AI398" s="19"/>
      <c r="AJ398" s="13"/>
      <c r="AK398" s="19"/>
      <c r="AL398" s="19" t="str">
        <f>IFERROR(VLOOKUP(tbl_ues[[#This Row],[Id_UE]],'[1]Directorio v.02'!$H$3:$U$3089,11,FALSE),"")</f>
        <v/>
      </c>
      <c r="AM398" s="19" t="str">
        <f>IFERROR(VLOOKUP(tbl_ues[[#This Row],[Id_UE]],'[1]Directorio v.02'!$H$3:$U$3089,12,FALSE),"")</f>
        <v/>
      </c>
      <c r="AN398" s="52" t="str">
        <f>IFERROR(VLOOKUP(tbl_ues[[#This Row],[Id_UE]],'[1]Directorio v.02'!$H$3:$U$3089,13,FALSE),"")</f>
        <v/>
      </c>
      <c r="AO398" s="19" t="str">
        <f>IFERROR(VLOOKUP(tbl_ues[[#This Row],[Id_UE]],'[1]Directorio v.02'!$H$3:$U$3089,14,FALSE),"")</f>
        <v/>
      </c>
      <c r="AP398" s="1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</row>
    <row r="399" spans="1:71" ht="14.5" x14ac:dyDescent="0.35">
      <c r="A399" s="16"/>
      <c r="B399" s="16"/>
      <c r="C399" s="16"/>
      <c r="D399" s="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Q399" s="8"/>
      <c r="R399" s="9"/>
      <c r="S399" s="17"/>
      <c r="T399" s="17"/>
      <c r="U399" s="13"/>
      <c r="V399" s="18"/>
      <c r="W399" s="18"/>
      <c r="X399" s="19"/>
      <c r="Y399" s="19"/>
      <c r="Z399" s="19"/>
      <c r="AA399" s="19"/>
      <c r="AB399" s="19"/>
      <c r="AC399" s="20"/>
      <c r="AD399" s="19"/>
      <c r="AE399" s="19"/>
      <c r="AF399" s="18"/>
      <c r="AG399" s="18"/>
      <c r="AH399" s="18"/>
      <c r="AI399" s="19"/>
      <c r="AJ399" s="13"/>
      <c r="AK399" s="19"/>
      <c r="AL399" s="19" t="str">
        <f>IFERROR(VLOOKUP(tbl_ues[[#This Row],[Id_UE]],'[1]Directorio v.02'!$H$3:$U$3089,11,FALSE),"")</f>
        <v/>
      </c>
      <c r="AM399" s="19" t="str">
        <f>IFERROR(VLOOKUP(tbl_ues[[#This Row],[Id_UE]],'[1]Directorio v.02'!$H$3:$U$3089,12,FALSE),"")</f>
        <v/>
      </c>
      <c r="AN399" s="52" t="str">
        <f>IFERROR(VLOOKUP(tbl_ues[[#This Row],[Id_UE]],'[1]Directorio v.02'!$H$3:$U$3089,13,FALSE),"")</f>
        <v/>
      </c>
      <c r="AO399" s="19" t="str">
        <f>IFERROR(VLOOKUP(tbl_ues[[#This Row],[Id_UE]],'[1]Directorio v.02'!$H$3:$U$3089,14,FALSE),"")</f>
        <v/>
      </c>
      <c r="AP399" s="1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</row>
    <row r="400" spans="1:71" ht="14.5" x14ac:dyDescent="0.35">
      <c r="A400" s="16"/>
      <c r="B400" s="16"/>
      <c r="C400" s="16"/>
      <c r="D400" s="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Q400" s="8"/>
      <c r="R400" s="9"/>
      <c r="S400" s="17"/>
      <c r="T400" s="17"/>
      <c r="U400" s="13"/>
      <c r="V400" s="18"/>
      <c r="W400" s="18"/>
      <c r="X400" s="19"/>
      <c r="Y400" s="19"/>
      <c r="Z400" s="19"/>
      <c r="AA400" s="19"/>
      <c r="AB400" s="19"/>
      <c r="AC400" s="20"/>
      <c r="AD400" s="19"/>
      <c r="AE400" s="19"/>
      <c r="AF400" s="18"/>
      <c r="AG400" s="18"/>
      <c r="AH400" s="18"/>
      <c r="AI400" s="19"/>
      <c r="AJ400" s="13"/>
      <c r="AK400" s="19"/>
      <c r="AL400" s="19" t="str">
        <f>IFERROR(VLOOKUP(tbl_ues[[#This Row],[Id_UE]],'[1]Directorio v.02'!$H$3:$U$3089,11,FALSE),"")</f>
        <v/>
      </c>
      <c r="AM400" s="19" t="str">
        <f>IFERROR(VLOOKUP(tbl_ues[[#This Row],[Id_UE]],'[1]Directorio v.02'!$H$3:$U$3089,12,FALSE),"")</f>
        <v/>
      </c>
      <c r="AN400" s="52" t="str">
        <f>IFERROR(VLOOKUP(tbl_ues[[#This Row],[Id_UE]],'[1]Directorio v.02'!$H$3:$U$3089,13,FALSE),"")</f>
        <v/>
      </c>
      <c r="AO400" s="19" t="str">
        <f>IFERROR(VLOOKUP(tbl_ues[[#This Row],[Id_UE]],'[1]Directorio v.02'!$H$3:$U$3089,14,FALSE),"")</f>
        <v/>
      </c>
      <c r="AP400" s="1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</row>
    <row r="401" spans="1:71" ht="14.5" x14ac:dyDescent="0.35">
      <c r="A401" s="16"/>
      <c r="B401" s="16"/>
      <c r="C401" s="16"/>
      <c r="D401" s="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Q401" s="8"/>
      <c r="R401" s="9"/>
      <c r="S401" s="17"/>
      <c r="T401" s="17"/>
      <c r="U401" s="13"/>
      <c r="V401" s="18"/>
      <c r="W401" s="18"/>
      <c r="X401" s="19"/>
      <c r="Y401" s="19"/>
      <c r="Z401" s="19"/>
      <c r="AA401" s="19"/>
      <c r="AB401" s="19"/>
      <c r="AC401" s="20"/>
      <c r="AD401" s="19"/>
      <c r="AE401" s="19"/>
      <c r="AF401" s="18"/>
      <c r="AG401" s="18"/>
      <c r="AH401" s="18"/>
      <c r="AI401" s="19"/>
      <c r="AJ401" s="13"/>
      <c r="AK401" s="19"/>
      <c r="AL401" s="19" t="str">
        <f>IFERROR(VLOOKUP(tbl_ues[[#This Row],[Id_UE]],'[1]Directorio v.02'!$H$3:$U$3089,11,FALSE),"")</f>
        <v/>
      </c>
      <c r="AM401" s="19" t="str">
        <f>IFERROR(VLOOKUP(tbl_ues[[#This Row],[Id_UE]],'[1]Directorio v.02'!$H$3:$U$3089,12,FALSE),"")</f>
        <v/>
      </c>
      <c r="AN401" s="52" t="str">
        <f>IFERROR(VLOOKUP(tbl_ues[[#This Row],[Id_UE]],'[1]Directorio v.02'!$H$3:$U$3089,13,FALSE),"")</f>
        <v/>
      </c>
      <c r="AO401" s="19" t="str">
        <f>IFERROR(VLOOKUP(tbl_ues[[#This Row],[Id_UE]],'[1]Directorio v.02'!$H$3:$U$3089,14,FALSE),"")</f>
        <v/>
      </c>
      <c r="AP401" s="1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</row>
    <row r="402" spans="1:71" ht="14.5" x14ac:dyDescent="0.35">
      <c r="A402" s="16"/>
      <c r="B402" s="16"/>
      <c r="C402" s="16"/>
      <c r="D402" s="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Q402" s="8"/>
      <c r="R402" s="9"/>
      <c r="S402" s="17"/>
      <c r="T402" s="17"/>
      <c r="U402" s="13"/>
      <c r="V402" s="18"/>
      <c r="W402" s="18"/>
      <c r="X402" s="19"/>
      <c r="Y402" s="19"/>
      <c r="Z402" s="19"/>
      <c r="AA402" s="19"/>
      <c r="AB402" s="19"/>
      <c r="AC402" s="20"/>
      <c r="AD402" s="19"/>
      <c r="AE402" s="19"/>
      <c r="AF402" s="18"/>
      <c r="AG402" s="18"/>
      <c r="AH402" s="18"/>
      <c r="AI402" s="19"/>
      <c r="AJ402" s="13"/>
      <c r="AK402" s="19"/>
      <c r="AL402" s="19" t="str">
        <f>IFERROR(VLOOKUP(tbl_ues[[#This Row],[Id_UE]],'[1]Directorio v.02'!$H$3:$U$3089,11,FALSE),"")</f>
        <v/>
      </c>
      <c r="AM402" s="19" t="str">
        <f>IFERROR(VLOOKUP(tbl_ues[[#This Row],[Id_UE]],'[1]Directorio v.02'!$H$3:$U$3089,12,FALSE),"")</f>
        <v/>
      </c>
      <c r="AN402" s="52" t="str">
        <f>IFERROR(VLOOKUP(tbl_ues[[#This Row],[Id_UE]],'[1]Directorio v.02'!$H$3:$U$3089,13,FALSE),"")</f>
        <v/>
      </c>
      <c r="AO402" s="19" t="str">
        <f>IFERROR(VLOOKUP(tbl_ues[[#This Row],[Id_UE]],'[1]Directorio v.02'!$H$3:$U$3089,14,FALSE),"")</f>
        <v/>
      </c>
      <c r="AP402" s="1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</row>
    <row r="403" spans="1:71" ht="14.5" x14ac:dyDescent="0.35">
      <c r="A403" s="16"/>
      <c r="B403" s="16"/>
      <c r="C403" s="16"/>
      <c r="D403" s="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Q403" s="8"/>
      <c r="R403" s="9"/>
      <c r="S403" s="17"/>
      <c r="T403" s="17"/>
      <c r="U403" s="13"/>
      <c r="V403" s="18"/>
      <c r="W403" s="18"/>
      <c r="X403" s="19"/>
      <c r="Y403" s="19"/>
      <c r="Z403" s="19"/>
      <c r="AA403" s="19"/>
      <c r="AB403" s="19"/>
      <c r="AC403" s="20"/>
      <c r="AD403" s="19"/>
      <c r="AE403" s="19"/>
      <c r="AF403" s="18"/>
      <c r="AG403" s="18"/>
      <c r="AH403" s="18"/>
      <c r="AI403" s="19"/>
      <c r="AJ403" s="13"/>
      <c r="AK403" s="19"/>
      <c r="AL403" s="19" t="str">
        <f>IFERROR(VLOOKUP(tbl_ues[[#This Row],[Id_UE]],'[1]Directorio v.02'!$H$3:$U$3089,11,FALSE),"")</f>
        <v/>
      </c>
      <c r="AM403" s="19" t="str">
        <f>IFERROR(VLOOKUP(tbl_ues[[#This Row],[Id_UE]],'[1]Directorio v.02'!$H$3:$U$3089,12,FALSE),"")</f>
        <v/>
      </c>
      <c r="AN403" s="52" t="str">
        <f>IFERROR(VLOOKUP(tbl_ues[[#This Row],[Id_UE]],'[1]Directorio v.02'!$H$3:$U$3089,13,FALSE),"")</f>
        <v/>
      </c>
      <c r="AO403" s="19" t="str">
        <f>IFERROR(VLOOKUP(tbl_ues[[#This Row],[Id_UE]],'[1]Directorio v.02'!$H$3:$U$3089,14,FALSE),"")</f>
        <v/>
      </c>
      <c r="AP403" s="1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</row>
    <row r="404" spans="1:71" ht="14.5" x14ac:dyDescent="0.35">
      <c r="A404" s="16"/>
      <c r="B404" s="16"/>
      <c r="C404" s="16"/>
      <c r="D404" s="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Q404" s="8"/>
      <c r="R404" s="9"/>
      <c r="S404" s="17"/>
      <c r="T404" s="17"/>
      <c r="U404" s="13"/>
      <c r="V404" s="18"/>
      <c r="W404" s="18"/>
      <c r="X404" s="19"/>
      <c r="Y404" s="19"/>
      <c r="Z404" s="19"/>
      <c r="AA404" s="19"/>
      <c r="AB404" s="19"/>
      <c r="AC404" s="20"/>
      <c r="AD404" s="19"/>
      <c r="AE404" s="19"/>
      <c r="AF404" s="18"/>
      <c r="AG404" s="18"/>
      <c r="AH404" s="18"/>
      <c r="AI404" s="19"/>
      <c r="AJ404" s="13"/>
      <c r="AK404" s="19"/>
      <c r="AL404" s="19" t="str">
        <f>IFERROR(VLOOKUP(tbl_ues[[#This Row],[Id_UE]],'[1]Directorio v.02'!$H$3:$U$3089,11,FALSE),"")</f>
        <v/>
      </c>
      <c r="AM404" s="19" t="str">
        <f>IFERROR(VLOOKUP(tbl_ues[[#This Row],[Id_UE]],'[1]Directorio v.02'!$H$3:$U$3089,12,FALSE),"")</f>
        <v/>
      </c>
      <c r="AN404" s="52" t="str">
        <f>IFERROR(VLOOKUP(tbl_ues[[#This Row],[Id_UE]],'[1]Directorio v.02'!$H$3:$U$3089,13,FALSE),"")</f>
        <v/>
      </c>
      <c r="AO404" s="19" t="str">
        <f>IFERROR(VLOOKUP(tbl_ues[[#This Row],[Id_UE]],'[1]Directorio v.02'!$H$3:$U$3089,14,FALSE),"")</f>
        <v/>
      </c>
      <c r="AP404" s="1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</row>
    <row r="405" spans="1:71" ht="14.5" x14ac:dyDescent="0.35">
      <c r="A405" s="16"/>
      <c r="B405" s="16"/>
      <c r="C405" s="16"/>
      <c r="D405" s="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Q405" s="8"/>
      <c r="R405" s="9"/>
      <c r="S405" s="17"/>
      <c r="T405" s="17"/>
      <c r="U405" s="13"/>
      <c r="V405" s="18"/>
      <c r="W405" s="18"/>
      <c r="X405" s="19"/>
      <c r="Y405" s="19"/>
      <c r="Z405" s="19"/>
      <c r="AA405" s="19"/>
      <c r="AB405" s="19"/>
      <c r="AC405" s="20"/>
      <c r="AD405" s="19"/>
      <c r="AE405" s="19"/>
      <c r="AF405" s="18"/>
      <c r="AG405" s="18"/>
      <c r="AH405" s="18"/>
      <c r="AI405" s="19"/>
      <c r="AJ405" s="13"/>
      <c r="AK405" s="19"/>
      <c r="AL405" s="19" t="str">
        <f>IFERROR(VLOOKUP(tbl_ues[[#This Row],[Id_UE]],'[1]Directorio v.02'!$H$3:$U$3089,11,FALSE),"")</f>
        <v/>
      </c>
      <c r="AM405" s="19" t="str">
        <f>IFERROR(VLOOKUP(tbl_ues[[#This Row],[Id_UE]],'[1]Directorio v.02'!$H$3:$U$3089,12,FALSE),"")</f>
        <v/>
      </c>
      <c r="AN405" s="52" t="str">
        <f>IFERROR(VLOOKUP(tbl_ues[[#This Row],[Id_UE]],'[1]Directorio v.02'!$H$3:$U$3089,13,FALSE),"")</f>
        <v/>
      </c>
      <c r="AO405" s="19" t="str">
        <f>IFERROR(VLOOKUP(tbl_ues[[#This Row],[Id_UE]],'[1]Directorio v.02'!$H$3:$U$3089,14,FALSE),"")</f>
        <v/>
      </c>
      <c r="AP405" s="1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</row>
    <row r="406" spans="1:71" ht="14.5" x14ac:dyDescent="0.35">
      <c r="A406" s="16"/>
      <c r="B406" s="16"/>
      <c r="C406" s="16"/>
      <c r="D406" s="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Q406" s="8"/>
      <c r="R406" s="9"/>
      <c r="S406" s="17"/>
      <c r="T406" s="17"/>
      <c r="U406" s="13"/>
      <c r="V406" s="18"/>
      <c r="W406" s="18"/>
      <c r="X406" s="19"/>
      <c r="Y406" s="19"/>
      <c r="Z406" s="19"/>
      <c r="AA406" s="19"/>
      <c r="AB406" s="19"/>
      <c r="AC406" s="20"/>
      <c r="AD406" s="19"/>
      <c r="AE406" s="19"/>
      <c r="AF406" s="18"/>
      <c r="AG406" s="18"/>
      <c r="AH406" s="18"/>
      <c r="AI406" s="19"/>
      <c r="AJ406" s="13"/>
      <c r="AK406" s="19"/>
      <c r="AL406" s="19" t="str">
        <f>IFERROR(VLOOKUP(tbl_ues[[#This Row],[Id_UE]],'[1]Directorio v.02'!$H$3:$U$3089,11,FALSE),"")</f>
        <v/>
      </c>
      <c r="AM406" s="19" t="str">
        <f>IFERROR(VLOOKUP(tbl_ues[[#This Row],[Id_UE]],'[1]Directorio v.02'!$H$3:$U$3089,12,FALSE),"")</f>
        <v/>
      </c>
      <c r="AN406" s="52" t="str">
        <f>IFERROR(VLOOKUP(tbl_ues[[#This Row],[Id_UE]],'[1]Directorio v.02'!$H$3:$U$3089,13,FALSE),"")</f>
        <v/>
      </c>
      <c r="AO406" s="19" t="str">
        <f>IFERROR(VLOOKUP(tbl_ues[[#This Row],[Id_UE]],'[1]Directorio v.02'!$H$3:$U$3089,14,FALSE),"")</f>
        <v/>
      </c>
      <c r="AP406" s="1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</row>
    <row r="407" spans="1:71" ht="14.5" x14ac:dyDescent="0.35">
      <c r="A407" s="16"/>
      <c r="B407" s="16"/>
      <c r="C407" s="16"/>
      <c r="D407" s="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Q407" s="8"/>
      <c r="R407" s="9"/>
      <c r="S407" s="17"/>
      <c r="T407" s="17"/>
      <c r="U407" s="13"/>
      <c r="V407" s="18"/>
      <c r="W407" s="18"/>
      <c r="X407" s="19"/>
      <c r="Y407" s="19"/>
      <c r="Z407" s="19"/>
      <c r="AA407" s="19"/>
      <c r="AB407" s="19"/>
      <c r="AC407" s="20"/>
      <c r="AD407" s="19"/>
      <c r="AE407" s="19"/>
      <c r="AF407" s="18"/>
      <c r="AG407" s="18"/>
      <c r="AH407" s="18"/>
      <c r="AI407" s="19"/>
      <c r="AJ407" s="13"/>
      <c r="AK407" s="19"/>
      <c r="AL407" s="19" t="str">
        <f>IFERROR(VLOOKUP(tbl_ues[[#This Row],[Id_UE]],'[1]Directorio v.02'!$H$3:$U$3089,11,FALSE),"")</f>
        <v/>
      </c>
      <c r="AM407" s="19" t="str">
        <f>IFERROR(VLOOKUP(tbl_ues[[#This Row],[Id_UE]],'[1]Directorio v.02'!$H$3:$U$3089,12,FALSE),"")</f>
        <v/>
      </c>
      <c r="AN407" s="52" t="str">
        <f>IFERROR(VLOOKUP(tbl_ues[[#This Row],[Id_UE]],'[1]Directorio v.02'!$H$3:$U$3089,13,FALSE),"")</f>
        <v/>
      </c>
      <c r="AO407" s="19" t="str">
        <f>IFERROR(VLOOKUP(tbl_ues[[#This Row],[Id_UE]],'[1]Directorio v.02'!$H$3:$U$3089,14,FALSE),"")</f>
        <v/>
      </c>
      <c r="AP407" s="1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</row>
    <row r="408" spans="1:71" ht="14.5" x14ac:dyDescent="0.35">
      <c r="A408" s="16"/>
      <c r="B408" s="16"/>
      <c r="C408" s="16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Q408" s="8"/>
      <c r="R408" s="9"/>
      <c r="S408" s="17"/>
      <c r="T408" s="17"/>
      <c r="U408" s="13"/>
      <c r="V408" s="18"/>
      <c r="W408" s="18"/>
      <c r="X408" s="19"/>
      <c r="Y408" s="19"/>
      <c r="Z408" s="19"/>
      <c r="AA408" s="19"/>
      <c r="AB408" s="19"/>
      <c r="AC408" s="20"/>
      <c r="AD408" s="19"/>
      <c r="AE408" s="19"/>
      <c r="AF408" s="18"/>
      <c r="AG408" s="18"/>
      <c r="AH408" s="18"/>
      <c r="AI408" s="19"/>
      <c r="AJ408" s="13"/>
      <c r="AK408" s="19"/>
      <c r="AL408" s="19" t="str">
        <f>IFERROR(VLOOKUP(tbl_ues[[#This Row],[Id_UE]],'[1]Directorio v.02'!$H$3:$U$3089,11,FALSE),"")</f>
        <v/>
      </c>
      <c r="AM408" s="19" t="str">
        <f>IFERROR(VLOOKUP(tbl_ues[[#This Row],[Id_UE]],'[1]Directorio v.02'!$H$3:$U$3089,12,FALSE),"")</f>
        <v/>
      </c>
      <c r="AN408" s="52" t="str">
        <f>IFERROR(VLOOKUP(tbl_ues[[#This Row],[Id_UE]],'[1]Directorio v.02'!$H$3:$U$3089,13,FALSE),"")</f>
        <v/>
      </c>
      <c r="AO408" s="19" t="str">
        <f>IFERROR(VLOOKUP(tbl_ues[[#This Row],[Id_UE]],'[1]Directorio v.02'!$H$3:$U$3089,14,FALSE),"")</f>
        <v/>
      </c>
      <c r="AP408" s="1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</row>
    <row r="409" spans="1:71" ht="14.5" x14ac:dyDescent="0.35">
      <c r="A409" s="16"/>
      <c r="B409" s="16"/>
      <c r="C409" s="16"/>
      <c r="D409" s="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Q409" s="8"/>
      <c r="R409" s="9"/>
      <c r="S409" s="17"/>
      <c r="T409" s="17"/>
      <c r="U409" s="13"/>
      <c r="V409" s="18"/>
      <c r="W409" s="18"/>
      <c r="X409" s="19"/>
      <c r="Y409" s="19"/>
      <c r="Z409" s="19"/>
      <c r="AA409" s="19"/>
      <c r="AB409" s="19"/>
      <c r="AC409" s="20"/>
      <c r="AD409" s="19"/>
      <c r="AE409" s="19"/>
      <c r="AF409" s="18"/>
      <c r="AG409" s="18"/>
      <c r="AH409" s="18"/>
      <c r="AI409" s="19"/>
      <c r="AJ409" s="13"/>
      <c r="AK409" s="19"/>
      <c r="AL409" s="19" t="str">
        <f>IFERROR(VLOOKUP(tbl_ues[[#This Row],[Id_UE]],'[1]Directorio v.02'!$H$3:$U$3089,11,FALSE),"")</f>
        <v/>
      </c>
      <c r="AM409" s="19" t="str">
        <f>IFERROR(VLOOKUP(tbl_ues[[#This Row],[Id_UE]],'[1]Directorio v.02'!$H$3:$U$3089,12,FALSE),"")</f>
        <v/>
      </c>
      <c r="AN409" s="52" t="str">
        <f>IFERROR(VLOOKUP(tbl_ues[[#This Row],[Id_UE]],'[1]Directorio v.02'!$H$3:$U$3089,13,FALSE),"")</f>
        <v/>
      </c>
      <c r="AO409" s="19" t="str">
        <f>IFERROR(VLOOKUP(tbl_ues[[#This Row],[Id_UE]],'[1]Directorio v.02'!$H$3:$U$3089,14,FALSE),"")</f>
        <v/>
      </c>
      <c r="AP409" s="1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</row>
    <row r="410" spans="1:71" ht="14.5" x14ac:dyDescent="0.35">
      <c r="A410" s="16"/>
      <c r="B410" s="16"/>
      <c r="C410" s="16"/>
      <c r="D410" s="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Q410" s="8"/>
      <c r="R410" s="9"/>
      <c r="S410" s="17"/>
      <c r="T410" s="17"/>
      <c r="U410" s="13"/>
      <c r="V410" s="18"/>
      <c r="W410" s="18"/>
      <c r="X410" s="19"/>
      <c r="Y410" s="19"/>
      <c r="Z410" s="19"/>
      <c r="AA410" s="19"/>
      <c r="AB410" s="19"/>
      <c r="AC410" s="20"/>
      <c r="AD410" s="19"/>
      <c r="AE410" s="19"/>
      <c r="AF410" s="18"/>
      <c r="AG410" s="18"/>
      <c r="AH410" s="18"/>
      <c r="AI410" s="19"/>
      <c r="AJ410" s="13"/>
      <c r="AK410" s="19"/>
      <c r="AL410" s="19" t="str">
        <f>IFERROR(VLOOKUP(tbl_ues[[#This Row],[Id_UE]],'[1]Directorio v.02'!$H$3:$U$3089,11,FALSE),"")</f>
        <v/>
      </c>
      <c r="AM410" s="19" t="str">
        <f>IFERROR(VLOOKUP(tbl_ues[[#This Row],[Id_UE]],'[1]Directorio v.02'!$H$3:$U$3089,12,FALSE),"")</f>
        <v/>
      </c>
      <c r="AN410" s="52" t="str">
        <f>IFERROR(VLOOKUP(tbl_ues[[#This Row],[Id_UE]],'[1]Directorio v.02'!$H$3:$U$3089,13,FALSE),"")</f>
        <v/>
      </c>
      <c r="AO410" s="19" t="str">
        <f>IFERROR(VLOOKUP(tbl_ues[[#This Row],[Id_UE]],'[1]Directorio v.02'!$H$3:$U$3089,14,FALSE),"")</f>
        <v/>
      </c>
      <c r="AP410" s="1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</row>
    <row r="411" spans="1:71" ht="14.5" x14ac:dyDescent="0.35">
      <c r="A411" s="16"/>
      <c r="B411" s="16"/>
      <c r="C411" s="16"/>
      <c r="D411" s="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Q411" s="8"/>
      <c r="R411" s="9"/>
      <c r="S411" s="17"/>
      <c r="T411" s="17"/>
      <c r="U411" s="13"/>
      <c r="V411" s="18"/>
      <c r="W411" s="18"/>
      <c r="X411" s="19"/>
      <c r="Y411" s="19"/>
      <c r="Z411" s="19"/>
      <c r="AA411" s="19"/>
      <c r="AB411" s="19"/>
      <c r="AC411" s="20"/>
      <c r="AD411" s="19"/>
      <c r="AE411" s="19"/>
      <c r="AF411" s="18"/>
      <c r="AG411" s="18"/>
      <c r="AH411" s="18"/>
      <c r="AI411" s="19"/>
      <c r="AJ411" s="13"/>
      <c r="AK411" s="19"/>
      <c r="AL411" s="19" t="str">
        <f>IFERROR(VLOOKUP(tbl_ues[[#This Row],[Id_UE]],'[1]Directorio v.02'!$H$3:$U$3089,11,FALSE),"")</f>
        <v/>
      </c>
      <c r="AM411" s="19" t="str">
        <f>IFERROR(VLOOKUP(tbl_ues[[#This Row],[Id_UE]],'[1]Directorio v.02'!$H$3:$U$3089,12,FALSE),"")</f>
        <v/>
      </c>
      <c r="AN411" s="52" t="str">
        <f>IFERROR(VLOOKUP(tbl_ues[[#This Row],[Id_UE]],'[1]Directorio v.02'!$H$3:$U$3089,13,FALSE),"")</f>
        <v/>
      </c>
      <c r="AO411" s="19" t="str">
        <f>IFERROR(VLOOKUP(tbl_ues[[#This Row],[Id_UE]],'[1]Directorio v.02'!$H$3:$U$3089,14,FALSE),"")</f>
        <v/>
      </c>
      <c r="AP411" s="1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</row>
    <row r="412" spans="1:71" ht="14.5" x14ac:dyDescent="0.35">
      <c r="A412" s="16"/>
      <c r="B412" s="16"/>
      <c r="C412" s="16"/>
      <c r="D412" s="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Q412" s="8"/>
      <c r="R412" s="9"/>
      <c r="S412" s="17"/>
      <c r="T412" s="17"/>
      <c r="U412" s="13"/>
      <c r="V412" s="18"/>
      <c r="W412" s="18"/>
      <c r="X412" s="19"/>
      <c r="Y412" s="19"/>
      <c r="Z412" s="19"/>
      <c r="AA412" s="19"/>
      <c r="AB412" s="19"/>
      <c r="AC412" s="20"/>
      <c r="AD412" s="19"/>
      <c r="AE412" s="19"/>
      <c r="AF412" s="18"/>
      <c r="AG412" s="18"/>
      <c r="AH412" s="18"/>
      <c r="AI412" s="19"/>
      <c r="AJ412" s="13"/>
      <c r="AK412" s="19"/>
      <c r="AL412" s="19" t="str">
        <f>IFERROR(VLOOKUP(tbl_ues[[#This Row],[Id_UE]],'[1]Directorio v.02'!$H$3:$U$3089,11,FALSE),"")</f>
        <v/>
      </c>
      <c r="AM412" s="19" t="str">
        <f>IFERROR(VLOOKUP(tbl_ues[[#This Row],[Id_UE]],'[1]Directorio v.02'!$H$3:$U$3089,12,FALSE),"")</f>
        <v/>
      </c>
      <c r="AN412" s="52" t="str">
        <f>IFERROR(VLOOKUP(tbl_ues[[#This Row],[Id_UE]],'[1]Directorio v.02'!$H$3:$U$3089,13,FALSE),"")</f>
        <v/>
      </c>
      <c r="AO412" s="19" t="str">
        <f>IFERROR(VLOOKUP(tbl_ues[[#This Row],[Id_UE]],'[1]Directorio v.02'!$H$3:$U$3089,14,FALSE),"")</f>
        <v/>
      </c>
      <c r="AP412" s="1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</row>
    <row r="413" spans="1:71" ht="14.5" x14ac:dyDescent="0.35">
      <c r="A413" s="16"/>
      <c r="B413" s="16"/>
      <c r="C413" s="16"/>
      <c r="D413" s="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Q413" s="8"/>
      <c r="R413" s="9"/>
      <c r="S413" s="17"/>
      <c r="T413" s="17"/>
      <c r="U413" s="13"/>
      <c r="V413" s="18"/>
      <c r="W413" s="18"/>
      <c r="X413" s="19"/>
      <c r="Y413" s="19"/>
      <c r="Z413" s="19"/>
      <c r="AA413" s="19"/>
      <c r="AB413" s="19"/>
      <c r="AC413" s="20"/>
      <c r="AD413" s="19"/>
      <c r="AE413" s="19"/>
      <c r="AF413" s="18"/>
      <c r="AG413" s="18"/>
      <c r="AH413" s="18"/>
      <c r="AI413" s="19"/>
      <c r="AJ413" s="13"/>
      <c r="AK413" s="19"/>
      <c r="AL413" s="19" t="str">
        <f>IFERROR(VLOOKUP(tbl_ues[[#This Row],[Id_UE]],'[1]Directorio v.02'!$H$3:$U$3089,11,FALSE),"")</f>
        <v/>
      </c>
      <c r="AM413" s="19" t="str">
        <f>IFERROR(VLOOKUP(tbl_ues[[#This Row],[Id_UE]],'[1]Directorio v.02'!$H$3:$U$3089,12,FALSE),"")</f>
        <v/>
      </c>
      <c r="AN413" s="52" t="str">
        <f>IFERROR(VLOOKUP(tbl_ues[[#This Row],[Id_UE]],'[1]Directorio v.02'!$H$3:$U$3089,13,FALSE),"")</f>
        <v/>
      </c>
      <c r="AO413" s="19" t="str">
        <f>IFERROR(VLOOKUP(tbl_ues[[#This Row],[Id_UE]],'[1]Directorio v.02'!$H$3:$U$3089,14,FALSE),"")</f>
        <v/>
      </c>
      <c r="AP413" s="1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</row>
    <row r="414" spans="1:71" ht="14.5" x14ac:dyDescent="0.35">
      <c r="A414" s="16"/>
      <c r="B414" s="16"/>
      <c r="C414" s="16"/>
      <c r="D414" s="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Q414" s="8"/>
      <c r="R414" s="9"/>
      <c r="S414" s="17"/>
      <c r="T414" s="17"/>
      <c r="U414" s="13"/>
      <c r="V414" s="18"/>
      <c r="W414" s="18"/>
      <c r="X414" s="19"/>
      <c r="Y414" s="19"/>
      <c r="Z414" s="19"/>
      <c r="AA414" s="19"/>
      <c r="AB414" s="19"/>
      <c r="AC414" s="20"/>
      <c r="AD414" s="19"/>
      <c r="AE414" s="19"/>
      <c r="AF414" s="18"/>
      <c r="AG414" s="18"/>
      <c r="AH414" s="18"/>
      <c r="AI414" s="19"/>
      <c r="AJ414" s="13"/>
      <c r="AK414" s="19"/>
      <c r="AL414" s="19" t="str">
        <f>IFERROR(VLOOKUP(tbl_ues[[#This Row],[Id_UE]],'[1]Directorio v.02'!$H$3:$U$3089,11,FALSE),"")</f>
        <v/>
      </c>
      <c r="AM414" s="19" t="str">
        <f>IFERROR(VLOOKUP(tbl_ues[[#This Row],[Id_UE]],'[1]Directorio v.02'!$H$3:$U$3089,12,FALSE),"")</f>
        <v/>
      </c>
      <c r="AN414" s="52" t="str">
        <f>IFERROR(VLOOKUP(tbl_ues[[#This Row],[Id_UE]],'[1]Directorio v.02'!$H$3:$U$3089,13,FALSE),"")</f>
        <v/>
      </c>
      <c r="AO414" s="19" t="str">
        <f>IFERROR(VLOOKUP(tbl_ues[[#This Row],[Id_UE]],'[1]Directorio v.02'!$H$3:$U$3089,14,FALSE),"")</f>
        <v/>
      </c>
      <c r="AP414" s="1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</row>
    <row r="415" spans="1:71" ht="14.5" x14ac:dyDescent="0.35">
      <c r="A415" s="16"/>
      <c r="B415" s="16"/>
      <c r="C415" s="16"/>
      <c r="D415" s="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Q415" s="8"/>
      <c r="R415" s="9"/>
      <c r="S415" s="17"/>
      <c r="T415" s="17"/>
      <c r="U415" s="13"/>
      <c r="V415" s="18"/>
      <c r="W415" s="18"/>
      <c r="X415" s="19"/>
      <c r="Y415" s="19"/>
      <c r="Z415" s="19"/>
      <c r="AA415" s="19"/>
      <c r="AB415" s="19"/>
      <c r="AC415" s="20"/>
      <c r="AD415" s="19"/>
      <c r="AE415" s="19"/>
      <c r="AF415" s="18"/>
      <c r="AG415" s="18"/>
      <c r="AH415" s="18"/>
      <c r="AI415" s="19"/>
      <c r="AJ415" s="13"/>
      <c r="AK415" s="19"/>
      <c r="AL415" s="19" t="str">
        <f>IFERROR(VLOOKUP(tbl_ues[[#This Row],[Id_UE]],'[1]Directorio v.02'!$H$3:$U$3089,11,FALSE),"")</f>
        <v/>
      </c>
      <c r="AM415" s="19" t="str">
        <f>IFERROR(VLOOKUP(tbl_ues[[#This Row],[Id_UE]],'[1]Directorio v.02'!$H$3:$U$3089,12,FALSE),"")</f>
        <v/>
      </c>
      <c r="AN415" s="52" t="str">
        <f>IFERROR(VLOOKUP(tbl_ues[[#This Row],[Id_UE]],'[1]Directorio v.02'!$H$3:$U$3089,13,FALSE),"")</f>
        <v/>
      </c>
      <c r="AO415" s="19" t="str">
        <f>IFERROR(VLOOKUP(tbl_ues[[#This Row],[Id_UE]],'[1]Directorio v.02'!$H$3:$U$3089,14,FALSE),"")</f>
        <v/>
      </c>
      <c r="AP415" s="1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</row>
    <row r="416" spans="1:71" ht="14.5" x14ac:dyDescent="0.35">
      <c r="A416" s="16"/>
      <c r="B416" s="16"/>
      <c r="C416" s="16"/>
      <c r="D416" s="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Q416" s="8"/>
      <c r="R416" s="9"/>
      <c r="S416" s="17"/>
      <c r="T416" s="17"/>
      <c r="U416" s="13"/>
      <c r="V416" s="18"/>
      <c r="W416" s="18"/>
      <c r="X416" s="19"/>
      <c r="Y416" s="19"/>
      <c r="Z416" s="19"/>
      <c r="AA416" s="19"/>
      <c r="AB416" s="19"/>
      <c r="AC416" s="20"/>
      <c r="AD416" s="19"/>
      <c r="AE416" s="19"/>
      <c r="AF416" s="18"/>
      <c r="AG416" s="18"/>
      <c r="AH416" s="18"/>
      <c r="AI416" s="19"/>
      <c r="AJ416" s="13"/>
      <c r="AK416" s="19"/>
      <c r="AL416" s="19" t="str">
        <f>IFERROR(VLOOKUP(tbl_ues[[#This Row],[Id_UE]],'[1]Directorio v.02'!$H$3:$U$3089,11,FALSE),"")</f>
        <v/>
      </c>
      <c r="AM416" s="19" t="str">
        <f>IFERROR(VLOOKUP(tbl_ues[[#This Row],[Id_UE]],'[1]Directorio v.02'!$H$3:$U$3089,12,FALSE),"")</f>
        <v/>
      </c>
      <c r="AN416" s="52" t="str">
        <f>IFERROR(VLOOKUP(tbl_ues[[#This Row],[Id_UE]],'[1]Directorio v.02'!$H$3:$U$3089,13,FALSE),"")</f>
        <v/>
      </c>
      <c r="AO416" s="19" t="str">
        <f>IFERROR(VLOOKUP(tbl_ues[[#This Row],[Id_UE]],'[1]Directorio v.02'!$H$3:$U$3089,14,FALSE),"")</f>
        <v/>
      </c>
      <c r="AP416" s="1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</row>
    <row r="417" spans="1:71" ht="14.5" x14ac:dyDescent="0.35">
      <c r="A417" s="16"/>
      <c r="B417" s="16"/>
      <c r="C417" s="16"/>
      <c r="D417" s="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Q417" s="8"/>
      <c r="R417" s="9"/>
      <c r="S417" s="17"/>
      <c r="T417" s="17"/>
      <c r="U417" s="13"/>
      <c r="V417" s="18"/>
      <c r="W417" s="18"/>
      <c r="X417" s="19"/>
      <c r="Y417" s="19"/>
      <c r="Z417" s="19"/>
      <c r="AA417" s="19"/>
      <c r="AB417" s="19"/>
      <c r="AC417" s="20"/>
      <c r="AD417" s="19"/>
      <c r="AE417" s="19"/>
      <c r="AF417" s="18"/>
      <c r="AG417" s="18"/>
      <c r="AH417" s="18"/>
      <c r="AI417" s="19"/>
      <c r="AJ417" s="13"/>
      <c r="AK417" s="19"/>
      <c r="AL417" s="19" t="str">
        <f>IFERROR(VLOOKUP(tbl_ues[[#This Row],[Id_UE]],'[1]Directorio v.02'!$H$3:$U$3089,11,FALSE),"")</f>
        <v/>
      </c>
      <c r="AM417" s="19" t="str">
        <f>IFERROR(VLOOKUP(tbl_ues[[#This Row],[Id_UE]],'[1]Directorio v.02'!$H$3:$U$3089,12,FALSE),"")</f>
        <v/>
      </c>
      <c r="AN417" s="52" t="str">
        <f>IFERROR(VLOOKUP(tbl_ues[[#This Row],[Id_UE]],'[1]Directorio v.02'!$H$3:$U$3089,13,FALSE),"")</f>
        <v/>
      </c>
      <c r="AO417" s="19" t="str">
        <f>IFERROR(VLOOKUP(tbl_ues[[#This Row],[Id_UE]],'[1]Directorio v.02'!$H$3:$U$3089,14,FALSE),"")</f>
        <v/>
      </c>
      <c r="AP417" s="1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</row>
    <row r="418" spans="1:71" ht="14.5" x14ac:dyDescent="0.35">
      <c r="A418" s="16"/>
      <c r="B418" s="16"/>
      <c r="C418" s="16"/>
      <c r="D418" s="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Q418" s="8"/>
      <c r="R418" s="9"/>
      <c r="S418" s="17"/>
      <c r="T418" s="17"/>
      <c r="U418" s="13"/>
      <c r="V418" s="18"/>
      <c r="W418" s="18"/>
      <c r="X418" s="19"/>
      <c r="Y418" s="19"/>
      <c r="Z418" s="19"/>
      <c r="AA418" s="19"/>
      <c r="AB418" s="19"/>
      <c r="AC418" s="20"/>
      <c r="AD418" s="19"/>
      <c r="AE418" s="19"/>
      <c r="AF418" s="18"/>
      <c r="AG418" s="18"/>
      <c r="AH418" s="18"/>
      <c r="AI418" s="19"/>
      <c r="AJ418" s="13"/>
      <c r="AK418" s="19"/>
      <c r="AL418" s="19" t="str">
        <f>IFERROR(VLOOKUP(tbl_ues[[#This Row],[Id_UE]],'[1]Directorio v.02'!$H$3:$U$3089,11,FALSE),"")</f>
        <v/>
      </c>
      <c r="AM418" s="19" t="str">
        <f>IFERROR(VLOOKUP(tbl_ues[[#This Row],[Id_UE]],'[1]Directorio v.02'!$H$3:$U$3089,12,FALSE),"")</f>
        <v/>
      </c>
      <c r="AN418" s="52" t="str">
        <f>IFERROR(VLOOKUP(tbl_ues[[#This Row],[Id_UE]],'[1]Directorio v.02'!$H$3:$U$3089,13,FALSE),"")</f>
        <v/>
      </c>
      <c r="AO418" s="19" t="str">
        <f>IFERROR(VLOOKUP(tbl_ues[[#This Row],[Id_UE]],'[1]Directorio v.02'!$H$3:$U$3089,14,FALSE),"")</f>
        <v/>
      </c>
      <c r="AP418" s="1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</row>
    <row r="419" spans="1:71" ht="14.5" x14ac:dyDescent="0.35">
      <c r="A419" s="16"/>
      <c r="B419" s="16"/>
      <c r="C419" s="16"/>
      <c r="D419" s="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Q419" s="8"/>
      <c r="R419" s="9"/>
      <c r="S419" s="17"/>
      <c r="T419" s="17"/>
      <c r="U419" s="13"/>
      <c r="V419" s="18"/>
      <c r="W419" s="18"/>
      <c r="X419" s="19"/>
      <c r="Y419" s="19"/>
      <c r="Z419" s="19"/>
      <c r="AA419" s="19"/>
      <c r="AB419" s="19"/>
      <c r="AC419" s="20"/>
      <c r="AD419" s="19"/>
      <c r="AE419" s="19"/>
      <c r="AF419" s="18"/>
      <c r="AG419" s="18"/>
      <c r="AH419" s="18"/>
      <c r="AI419" s="19"/>
      <c r="AJ419" s="13"/>
      <c r="AK419" s="19"/>
      <c r="AL419" s="19" t="str">
        <f>IFERROR(VLOOKUP(tbl_ues[[#This Row],[Id_UE]],'[1]Directorio v.02'!$H$3:$U$3089,11,FALSE),"")</f>
        <v/>
      </c>
      <c r="AM419" s="19" t="str">
        <f>IFERROR(VLOOKUP(tbl_ues[[#This Row],[Id_UE]],'[1]Directorio v.02'!$H$3:$U$3089,12,FALSE),"")</f>
        <v/>
      </c>
      <c r="AN419" s="52" t="str">
        <f>IFERROR(VLOOKUP(tbl_ues[[#This Row],[Id_UE]],'[1]Directorio v.02'!$H$3:$U$3089,13,FALSE),"")</f>
        <v/>
      </c>
      <c r="AO419" s="19" t="str">
        <f>IFERROR(VLOOKUP(tbl_ues[[#This Row],[Id_UE]],'[1]Directorio v.02'!$H$3:$U$3089,14,FALSE),"")</f>
        <v/>
      </c>
      <c r="AP419" s="1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</row>
    <row r="420" spans="1:71" ht="14.5" x14ac:dyDescent="0.35">
      <c r="A420" s="16"/>
      <c r="B420" s="16"/>
      <c r="C420" s="16"/>
      <c r="D420" s="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Q420" s="8"/>
      <c r="R420" s="9"/>
      <c r="S420" s="17"/>
      <c r="T420" s="17"/>
      <c r="U420" s="13"/>
      <c r="V420" s="18"/>
      <c r="W420" s="18"/>
      <c r="X420" s="19"/>
      <c r="Y420" s="19"/>
      <c r="Z420" s="19"/>
      <c r="AA420" s="19"/>
      <c r="AB420" s="19"/>
      <c r="AC420" s="20"/>
      <c r="AD420" s="19"/>
      <c r="AE420" s="19"/>
      <c r="AF420" s="18"/>
      <c r="AG420" s="18"/>
      <c r="AH420" s="18"/>
      <c r="AI420" s="19"/>
      <c r="AJ420" s="13"/>
      <c r="AK420" s="19"/>
      <c r="AL420" s="19" t="str">
        <f>IFERROR(VLOOKUP(tbl_ues[[#This Row],[Id_UE]],'[1]Directorio v.02'!$H$3:$U$3089,11,FALSE),"")</f>
        <v/>
      </c>
      <c r="AM420" s="19" t="str">
        <f>IFERROR(VLOOKUP(tbl_ues[[#This Row],[Id_UE]],'[1]Directorio v.02'!$H$3:$U$3089,12,FALSE),"")</f>
        <v/>
      </c>
      <c r="AN420" s="52" t="str">
        <f>IFERROR(VLOOKUP(tbl_ues[[#This Row],[Id_UE]],'[1]Directorio v.02'!$H$3:$U$3089,13,FALSE),"")</f>
        <v/>
      </c>
      <c r="AO420" s="19" t="str">
        <f>IFERROR(VLOOKUP(tbl_ues[[#This Row],[Id_UE]],'[1]Directorio v.02'!$H$3:$U$3089,14,FALSE),"")</f>
        <v/>
      </c>
      <c r="AP420" s="1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</row>
    <row r="421" spans="1:71" ht="14.5" x14ac:dyDescent="0.35">
      <c r="A421" s="16"/>
      <c r="B421" s="16"/>
      <c r="C421" s="16"/>
      <c r="D421" s="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Q421" s="8"/>
      <c r="R421" s="9"/>
      <c r="S421" s="17"/>
      <c r="T421" s="17"/>
      <c r="U421" s="13"/>
      <c r="V421" s="18"/>
      <c r="W421" s="18"/>
      <c r="X421" s="19"/>
      <c r="Y421" s="19"/>
      <c r="Z421" s="19"/>
      <c r="AA421" s="19"/>
      <c r="AB421" s="19"/>
      <c r="AC421" s="20"/>
      <c r="AD421" s="19"/>
      <c r="AE421" s="19"/>
      <c r="AF421" s="18"/>
      <c r="AG421" s="18"/>
      <c r="AH421" s="18"/>
      <c r="AI421" s="19"/>
      <c r="AJ421" s="13"/>
      <c r="AK421" s="19"/>
      <c r="AL421" s="19" t="str">
        <f>IFERROR(VLOOKUP(tbl_ues[[#This Row],[Id_UE]],'[1]Directorio v.02'!$H$3:$U$3089,11,FALSE),"")</f>
        <v/>
      </c>
      <c r="AM421" s="19" t="str">
        <f>IFERROR(VLOOKUP(tbl_ues[[#This Row],[Id_UE]],'[1]Directorio v.02'!$H$3:$U$3089,12,FALSE),"")</f>
        <v/>
      </c>
      <c r="AN421" s="52" t="str">
        <f>IFERROR(VLOOKUP(tbl_ues[[#This Row],[Id_UE]],'[1]Directorio v.02'!$H$3:$U$3089,13,FALSE),"")</f>
        <v/>
      </c>
      <c r="AO421" s="19" t="str">
        <f>IFERROR(VLOOKUP(tbl_ues[[#This Row],[Id_UE]],'[1]Directorio v.02'!$H$3:$U$3089,14,FALSE),"")</f>
        <v/>
      </c>
      <c r="AP421" s="1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</row>
    <row r="422" spans="1:71" ht="14.5" x14ac:dyDescent="0.35">
      <c r="A422" s="16"/>
      <c r="B422" s="16"/>
      <c r="C422" s="16"/>
      <c r="D422" s="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Q422" s="8"/>
      <c r="R422" s="9"/>
      <c r="S422" s="17"/>
      <c r="T422" s="17"/>
      <c r="U422" s="13"/>
      <c r="V422" s="18"/>
      <c r="W422" s="18"/>
      <c r="X422" s="19"/>
      <c r="Y422" s="19"/>
      <c r="Z422" s="19"/>
      <c r="AA422" s="19"/>
      <c r="AB422" s="19"/>
      <c r="AC422" s="20"/>
      <c r="AD422" s="19"/>
      <c r="AE422" s="19"/>
      <c r="AF422" s="18"/>
      <c r="AG422" s="18"/>
      <c r="AH422" s="18"/>
      <c r="AI422" s="19"/>
      <c r="AJ422" s="13"/>
      <c r="AK422" s="19"/>
      <c r="AL422" s="19" t="str">
        <f>IFERROR(VLOOKUP(tbl_ues[[#This Row],[Id_UE]],'[1]Directorio v.02'!$H$3:$U$3089,11,FALSE),"")</f>
        <v/>
      </c>
      <c r="AM422" s="19" t="str">
        <f>IFERROR(VLOOKUP(tbl_ues[[#This Row],[Id_UE]],'[1]Directorio v.02'!$H$3:$U$3089,12,FALSE),"")</f>
        <v/>
      </c>
      <c r="AN422" s="52" t="str">
        <f>IFERROR(VLOOKUP(tbl_ues[[#This Row],[Id_UE]],'[1]Directorio v.02'!$H$3:$U$3089,13,FALSE),"")</f>
        <v/>
      </c>
      <c r="AO422" s="19" t="str">
        <f>IFERROR(VLOOKUP(tbl_ues[[#This Row],[Id_UE]],'[1]Directorio v.02'!$H$3:$U$3089,14,FALSE),"")</f>
        <v/>
      </c>
      <c r="AP422" s="1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</row>
    <row r="423" spans="1:71" ht="14.5" x14ac:dyDescent="0.35">
      <c r="A423" s="16"/>
      <c r="B423" s="16"/>
      <c r="C423" s="16"/>
      <c r="D423" s="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Q423" s="8"/>
      <c r="R423" s="9"/>
      <c r="S423" s="17"/>
      <c r="T423" s="17"/>
      <c r="U423" s="13"/>
      <c r="V423" s="18"/>
      <c r="W423" s="18"/>
      <c r="X423" s="19"/>
      <c r="Y423" s="19"/>
      <c r="Z423" s="19"/>
      <c r="AA423" s="19"/>
      <c r="AB423" s="19"/>
      <c r="AC423" s="20"/>
      <c r="AD423" s="19"/>
      <c r="AE423" s="19"/>
      <c r="AF423" s="18"/>
      <c r="AG423" s="18"/>
      <c r="AH423" s="18"/>
      <c r="AI423" s="19"/>
      <c r="AJ423" s="13"/>
      <c r="AK423" s="19"/>
      <c r="AL423" s="19" t="str">
        <f>IFERROR(VLOOKUP(tbl_ues[[#This Row],[Id_UE]],'[1]Directorio v.02'!$H$3:$U$3089,11,FALSE),"")</f>
        <v/>
      </c>
      <c r="AM423" s="19" t="str">
        <f>IFERROR(VLOOKUP(tbl_ues[[#This Row],[Id_UE]],'[1]Directorio v.02'!$H$3:$U$3089,12,FALSE),"")</f>
        <v/>
      </c>
      <c r="AN423" s="52" t="str">
        <f>IFERROR(VLOOKUP(tbl_ues[[#This Row],[Id_UE]],'[1]Directorio v.02'!$H$3:$U$3089,13,FALSE),"")</f>
        <v/>
      </c>
      <c r="AO423" s="19" t="str">
        <f>IFERROR(VLOOKUP(tbl_ues[[#This Row],[Id_UE]],'[1]Directorio v.02'!$H$3:$U$3089,14,FALSE),"")</f>
        <v/>
      </c>
      <c r="AP423" s="1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</row>
    <row r="424" spans="1:71" ht="14.5" x14ac:dyDescent="0.35">
      <c r="A424" s="16"/>
      <c r="B424" s="16"/>
      <c r="C424" s="16"/>
      <c r="D424" s="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Q424" s="8"/>
      <c r="R424" s="9"/>
      <c r="S424" s="17"/>
      <c r="T424" s="17"/>
      <c r="U424" s="13"/>
      <c r="V424" s="18"/>
      <c r="W424" s="18"/>
      <c r="X424" s="19"/>
      <c r="Y424" s="19"/>
      <c r="Z424" s="19"/>
      <c r="AA424" s="19"/>
      <c r="AB424" s="19"/>
      <c r="AC424" s="20"/>
      <c r="AD424" s="19"/>
      <c r="AE424" s="19"/>
      <c r="AF424" s="18"/>
      <c r="AG424" s="18"/>
      <c r="AH424" s="18"/>
      <c r="AI424" s="19"/>
      <c r="AJ424" s="13"/>
      <c r="AK424" s="19"/>
      <c r="AL424" s="19" t="str">
        <f>IFERROR(VLOOKUP(tbl_ues[[#This Row],[Id_UE]],'[1]Directorio v.02'!$H$3:$U$3089,11,FALSE),"")</f>
        <v/>
      </c>
      <c r="AM424" s="19" t="str">
        <f>IFERROR(VLOOKUP(tbl_ues[[#This Row],[Id_UE]],'[1]Directorio v.02'!$H$3:$U$3089,12,FALSE),"")</f>
        <v/>
      </c>
      <c r="AN424" s="52" t="str">
        <f>IFERROR(VLOOKUP(tbl_ues[[#This Row],[Id_UE]],'[1]Directorio v.02'!$H$3:$U$3089,13,FALSE),"")</f>
        <v/>
      </c>
      <c r="AO424" s="19" t="str">
        <f>IFERROR(VLOOKUP(tbl_ues[[#This Row],[Id_UE]],'[1]Directorio v.02'!$H$3:$U$3089,14,FALSE),"")</f>
        <v/>
      </c>
      <c r="AP424" s="1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</row>
    <row r="425" spans="1:71" ht="14.5" x14ac:dyDescent="0.35">
      <c r="A425" s="16"/>
      <c r="B425" s="16"/>
      <c r="C425" s="16"/>
      <c r="D425" s="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Q425" s="8"/>
      <c r="R425" s="9"/>
      <c r="S425" s="17"/>
      <c r="T425" s="17"/>
      <c r="U425" s="13"/>
      <c r="V425" s="18"/>
      <c r="W425" s="18"/>
      <c r="X425" s="19"/>
      <c r="Y425" s="19"/>
      <c r="Z425" s="19"/>
      <c r="AA425" s="19"/>
      <c r="AB425" s="19"/>
      <c r="AC425" s="20"/>
      <c r="AD425" s="19"/>
      <c r="AE425" s="19"/>
      <c r="AF425" s="18"/>
      <c r="AG425" s="18"/>
      <c r="AH425" s="18"/>
      <c r="AI425" s="19"/>
      <c r="AJ425" s="13"/>
      <c r="AK425" s="19"/>
      <c r="AL425" s="19" t="str">
        <f>IFERROR(VLOOKUP(tbl_ues[[#This Row],[Id_UE]],'[1]Directorio v.02'!$H$3:$U$3089,11,FALSE),"")</f>
        <v/>
      </c>
      <c r="AM425" s="19" t="str">
        <f>IFERROR(VLOOKUP(tbl_ues[[#This Row],[Id_UE]],'[1]Directorio v.02'!$H$3:$U$3089,12,FALSE),"")</f>
        <v/>
      </c>
      <c r="AN425" s="52" t="str">
        <f>IFERROR(VLOOKUP(tbl_ues[[#This Row],[Id_UE]],'[1]Directorio v.02'!$H$3:$U$3089,13,FALSE),"")</f>
        <v/>
      </c>
      <c r="AO425" s="19" t="str">
        <f>IFERROR(VLOOKUP(tbl_ues[[#This Row],[Id_UE]],'[1]Directorio v.02'!$H$3:$U$3089,14,FALSE),"")</f>
        <v/>
      </c>
      <c r="AP425" s="1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</row>
    <row r="426" spans="1:71" ht="14.5" x14ac:dyDescent="0.35">
      <c r="A426" s="16"/>
      <c r="B426" s="16"/>
      <c r="C426" s="16"/>
      <c r="D426" s="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Q426" s="8"/>
      <c r="R426" s="9"/>
      <c r="S426" s="17"/>
      <c r="T426" s="17"/>
      <c r="U426" s="13"/>
      <c r="V426" s="18"/>
      <c r="W426" s="18"/>
      <c r="X426" s="19"/>
      <c r="Y426" s="19"/>
      <c r="Z426" s="19"/>
      <c r="AA426" s="19"/>
      <c r="AB426" s="19"/>
      <c r="AC426" s="20"/>
      <c r="AD426" s="19"/>
      <c r="AE426" s="19"/>
      <c r="AF426" s="18"/>
      <c r="AG426" s="18"/>
      <c r="AH426" s="18"/>
      <c r="AI426" s="19"/>
      <c r="AJ426" s="13"/>
      <c r="AK426" s="19"/>
      <c r="AL426" s="19" t="str">
        <f>IFERROR(VLOOKUP(tbl_ues[[#This Row],[Id_UE]],'[1]Directorio v.02'!$H$3:$U$3089,11,FALSE),"")</f>
        <v/>
      </c>
      <c r="AM426" s="19" t="str">
        <f>IFERROR(VLOOKUP(tbl_ues[[#This Row],[Id_UE]],'[1]Directorio v.02'!$H$3:$U$3089,12,FALSE),"")</f>
        <v/>
      </c>
      <c r="AN426" s="52" t="str">
        <f>IFERROR(VLOOKUP(tbl_ues[[#This Row],[Id_UE]],'[1]Directorio v.02'!$H$3:$U$3089,13,FALSE),"")</f>
        <v/>
      </c>
      <c r="AO426" s="19" t="str">
        <f>IFERROR(VLOOKUP(tbl_ues[[#This Row],[Id_UE]],'[1]Directorio v.02'!$H$3:$U$3089,14,FALSE),"")</f>
        <v/>
      </c>
      <c r="AP426" s="1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</row>
    <row r="427" spans="1:71" ht="14.5" x14ac:dyDescent="0.35">
      <c r="A427" s="16"/>
      <c r="B427" s="16"/>
      <c r="C427" s="16"/>
      <c r="D427" s="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Q427" s="8"/>
      <c r="R427" s="9"/>
      <c r="S427" s="17"/>
      <c r="T427" s="17"/>
      <c r="U427" s="13"/>
      <c r="V427" s="18"/>
      <c r="W427" s="18"/>
      <c r="X427" s="19"/>
      <c r="Y427" s="19"/>
      <c r="Z427" s="19"/>
      <c r="AA427" s="19"/>
      <c r="AB427" s="19"/>
      <c r="AC427" s="20"/>
      <c r="AD427" s="19"/>
      <c r="AE427" s="19"/>
      <c r="AF427" s="18"/>
      <c r="AG427" s="18"/>
      <c r="AH427" s="18"/>
      <c r="AI427" s="19"/>
      <c r="AJ427" s="13"/>
      <c r="AK427" s="19"/>
      <c r="AL427" s="19" t="str">
        <f>IFERROR(VLOOKUP(tbl_ues[[#This Row],[Id_UE]],'[1]Directorio v.02'!$H$3:$U$3089,11,FALSE),"")</f>
        <v/>
      </c>
      <c r="AM427" s="19" t="str">
        <f>IFERROR(VLOOKUP(tbl_ues[[#This Row],[Id_UE]],'[1]Directorio v.02'!$H$3:$U$3089,12,FALSE),"")</f>
        <v/>
      </c>
      <c r="AN427" s="52" t="str">
        <f>IFERROR(VLOOKUP(tbl_ues[[#This Row],[Id_UE]],'[1]Directorio v.02'!$H$3:$U$3089,13,FALSE),"")</f>
        <v/>
      </c>
      <c r="AO427" s="19" t="str">
        <f>IFERROR(VLOOKUP(tbl_ues[[#This Row],[Id_UE]],'[1]Directorio v.02'!$H$3:$U$3089,14,FALSE),"")</f>
        <v/>
      </c>
      <c r="AP427" s="1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</row>
    <row r="428" spans="1:71" ht="14.5" x14ac:dyDescent="0.35">
      <c r="A428" s="16"/>
      <c r="B428" s="16"/>
      <c r="C428" s="16"/>
      <c r="D428" s="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Q428" s="8"/>
      <c r="R428" s="9"/>
      <c r="S428" s="17"/>
      <c r="T428" s="17"/>
      <c r="U428" s="13"/>
      <c r="V428" s="18"/>
      <c r="W428" s="18"/>
      <c r="X428" s="19"/>
      <c r="Y428" s="19"/>
      <c r="Z428" s="19"/>
      <c r="AA428" s="19"/>
      <c r="AB428" s="19"/>
      <c r="AC428" s="20"/>
      <c r="AD428" s="19"/>
      <c r="AE428" s="19"/>
      <c r="AF428" s="18"/>
      <c r="AG428" s="18"/>
      <c r="AH428" s="18"/>
      <c r="AI428" s="19"/>
      <c r="AJ428" s="13"/>
      <c r="AK428" s="19"/>
      <c r="AL428" s="19" t="str">
        <f>IFERROR(VLOOKUP(tbl_ues[[#This Row],[Id_UE]],'[1]Directorio v.02'!$H$3:$U$3089,11,FALSE),"")</f>
        <v/>
      </c>
      <c r="AM428" s="19" t="str">
        <f>IFERROR(VLOOKUP(tbl_ues[[#This Row],[Id_UE]],'[1]Directorio v.02'!$H$3:$U$3089,12,FALSE),"")</f>
        <v/>
      </c>
      <c r="AN428" s="52" t="str">
        <f>IFERROR(VLOOKUP(tbl_ues[[#This Row],[Id_UE]],'[1]Directorio v.02'!$H$3:$U$3089,13,FALSE),"")</f>
        <v/>
      </c>
      <c r="AO428" s="19" t="str">
        <f>IFERROR(VLOOKUP(tbl_ues[[#This Row],[Id_UE]],'[1]Directorio v.02'!$H$3:$U$3089,14,FALSE),"")</f>
        <v/>
      </c>
      <c r="AP428" s="1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</row>
    <row r="429" spans="1:71" ht="14.5" x14ac:dyDescent="0.35">
      <c r="A429" s="16"/>
      <c r="B429" s="16"/>
      <c r="C429" s="16"/>
      <c r="D429" s="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Q429" s="8"/>
      <c r="R429" s="9"/>
      <c r="S429" s="17"/>
      <c r="T429" s="17"/>
      <c r="U429" s="13"/>
      <c r="V429" s="18"/>
      <c r="W429" s="18"/>
      <c r="X429" s="19"/>
      <c r="Y429" s="19"/>
      <c r="Z429" s="19"/>
      <c r="AA429" s="19"/>
      <c r="AB429" s="19"/>
      <c r="AC429" s="20"/>
      <c r="AD429" s="19"/>
      <c r="AE429" s="19"/>
      <c r="AF429" s="18"/>
      <c r="AG429" s="18"/>
      <c r="AH429" s="18"/>
      <c r="AI429" s="19"/>
      <c r="AJ429" s="13"/>
      <c r="AK429" s="19"/>
      <c r="AL429" s="19" t="str">
        <f>IFERROR(VLOOKUP(tbl_ues[[#This Row],[Id_UE]],'[1]Directorio v.02'!$H$3:$U$3089,11,FALSE),"")</f>
        <v/>
      </c>
      <c r="AM429" s="19" t="str">
        <f>IFERROR(VLOOKUP(tbl_ues[[#This Row],[Id_UE]],'[1]Directorio v.02'!$H$3:$U$3089,12,FALSE),"")</f>
        <v/>
      </c>
      <c r="AN429" s="52" t="str">
        <f>IFERROR(VLOOKUP(tbl_ues[[#This Row],[Id_UE]],'[1]Directorio v.02'!$H$3:$U$3089,13,FALSE),"")</f>
        <v/>
      </c>
      <c r="AO429" s="19" t="str">
        <f>IFERROR(VLOOKUP(tbl_ues[[#This Row],[Id_UE]],'[1]Directorio v.02'!$H$3:$U$3089,14,FALSE),"")</f>
        <v/>
      </c>
      <c r="AP429" s="1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</row>
    <row r="430" spans="1:71" ht="14.5" x14ac:dyDescent="0.35">
      <c r="A430" s="16"/>
      <c r="B430" s="16"/>
      <c r="C430" s="16"/>
      <c r="D430" s="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Q430" s="8"/>
      <c r="R430" s="9"/>
      <c r="S430" s="17"/>
      <c r="T430" s="17"/>
      <c r="U430" s="13"/>
      <c r="V430" s="18"/>
      <c r="W430" s="18"/>
      <c r="X430" s="19"/>
      <c r="Y430" s="19"/>
      <c r="Z430" s="19"/>
      <c r="AA430" s="19"/>
      <c r="AB430" s="19"/>
      <c r="AC430" s="20"/>
      <c r="AD430" s="19"/>
      <c r="AE430" s="19"/>
      <c r="AF430" s="18"/>
      <c r="AG430" s="18"/>
      <c r="AH430" s="18"/>
      <c r="AI430" s="19"/>
      <c r="AJ430" s="13"/>
      <c r="AK430" s="19"/>
      <c r="AL430" s="19" t="str">
        <f>IFERROR(VLOOKUP(tbl_ues[[#This Row],[Id_UE]],'[1]Directorio v.02'!$H$3:$U$3089,11,FALSE),"")</f>
        <v/>
      </c>
      <c r="AM430" s="19" t="str">
        <f>IFERROR(VLOOKUP(tbl_ues[[#This Row],[Id_UE]],'[1]Directorio v.02'!$H$3:$U$3089,12,FALSE),"")</f>
        <v/>
      </c>
      <c r="AN430" s="52" t="str">
        <f>IFERROR(VLOOKUP(tbl_ues[[#This Row],[Id_UE]],'[1]Directorio v.02'!$H$3:$U$3089,13,FALSE),"")</f>
        <v/>
      </c>
      <c r="AO430" s="19" t="str">
        <f>IFERROR(VLOOKUP(tbl_ues[[#This Row],[Id_UE]],'[1]Directorio v.02'!$H$3:$U$3089,14,FALSE),"")</f>
        <v/>
      </c>
      <c r="AP430" s="1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</row>
    <row r="431" spans="1:71" ht="14.5" x14ac:dyDescent="0.35">
      <c r="A431" s="16"/>
      <c r="B431" s="16"/>
      <c r="C431" s="16"/>
      <c r="D431" s="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Q431" s="8"/>
      <c r="R431" s="9"/>
      <c r="S431" s="17"/>
      <c r="T431" s="17"/>
      <c r="U431" s="13"/>
      <c r="V431" s="18"/>
      <c r="W431" s="18"/>
      <c r="X431" s="19"/>
      <c r="Y431" s="19"/>
      <c r="Z431" s="19"/>
      <c r="AA431" s="19"/>
      <c r="AB431" s="19"/>
      <c r="AC431" s="20"/>
      <c r="AD431" s="19"/>
      <c r="AE431" s="19"/>
      <c r="AF431" s="18"/>
      <c r="AG431" s="18"/>
      <c r="AH431" s="18"/>
      <c r="AI431" s="19"/>
      <c r="AJ431" s="13"/>
      <c r="AK431" s="19"/>
      <c r="AL431" s="19" t="str">
        <f>IFERROR(VLOOKUP(tbl_ues[[#This Row],[Id_UE]],'[1]Directorio v.02'!$H$3:$U$3089,11,FALSE),"")</f>
        <v/>
      </c>
      <c r="AM431" s="19" t="str">
        <f>IFERROR(VLOOKUP(tbl_ues[[#This Row],[Id_UE]],'[1]Directorio v.02'!$H$3:$U$3089,12,FALSE),"")</f>
        <v/>
      </c>
      <c r="AN431" s="52" t="str">
        <f>IFERROR(VLOOKUP(tbl_ues[[#This Row],[Id_UE]],'[1]Directorio v.02'!$H$3:$U$3089,13,FALSE),"")</f>
        <v/>
      </c>
      <c r="AO431" s="19" t="str">
        <f>IFERROR(VLOOKUP(tbl_ues[[#This Row],[Id_UE]],'[1]Directorio v.02'!$H$3:$U$3089,14,FALSE),"")</f>
        <v/>
      </c>
      <c r="AP431" s="1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</row>
    <row r="432" spans="1:71" ht="14.5" x14ac:dyDescent="0.35">
      <c r="A432" s="16"/>
      <c r="B432" s="16"/>
      <c r="C432" s="16"/>
      <c r="D432" s="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Q432" s="8"/>
      <c r="R432" s="9"/>
      <c r="S432" s="17"/>
      <c r="T432" s="17"/>
      <c r="U432" s="13"/>
      <c r="V432" s="18"/>
      <c r="W432" s="18"/>
      <c r="X432" s="19"/>
      <c r="Y432" s="19"/>
      <c r="Z432" s="19"/>
      <c r="AA432" s="19"/>
      <c r="AB432" s="19"/>
      <c r="AC432" s="20"/>
      <c r="AD432" s="19"/>
      <c r="AE432" s="19"/>
      <c r="AF432" s="18"/>
      <c r="AG432" s="18"/>
      <c r="AH432" s="18"/>
      <c r="AI432" s="19"/>
      <c r="AJ432" s="13"/>
      <c r="AK432" s="19"/>
      <c r="AL432" s="19" t="str">
        <f>IFERROR(VLOOKUP(tbl_ues[[#This Row],[Id_UE]],'[1]Directorio v.02'!$H$3:$U$3089,11,FALSE),"")</f>
        <v/>
      </c>
      <c r="AM432" s="19" t="str">
        <f>IFERROR(VLOOKUP(tbl_ues[[#This Row],[Id_UE]],'[1]Directorio v.02'!$H$3:$U$3089,12,FALSE),"")</f>
        <v/>
      </c>
      <c r="AN432" s="52" t="str">
        <f>IFERROR(VLOOKUP(tbl_ues[[#This Row],[Id_UE]],'[1]Directorio v.02'!$H$3:$U$3089,13,FALSE),"")</f>
        <v/>
      </c>
      <c r="AO432" s="19" t="str">
        <f>IFERROR(VLOOKUP(tbl_ues[[#This Row],[Id_UE]],'[1]Directorio v.02'!$H$3:$U$3089,14,FALSE),"")</f>
        <v/>
      </c>
      <c r="AP432" s="1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</row>
    <row r="433" spans="1:71" ht="14.5" x14ac:dyDescent="0.35">
      <c r="A433" s="16"/>
      <c r="B433" s="16"/>
      <c r="C433" s="16"/>
      <c r="D433" s="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Q433" s="8"/>
      <c r="R433" s="9"/>
      <c r="S433" s="17"/>
      <c r="T433" s="17"/>
      <c r="U433" s="13"/>
      <c r="V433" s="18"/>
      <c r="W433" s="18"/>
      <c r="X433" s="19"/>
      <c r="Y433" s="19"/>
      <c r="Z433" s="19"/>
      <c r="AA433" s="19"/>
      <c r="AB433" s="19"/>
      <c r="AC433" s="20"/>
      <c r="AD433" s="19"/>
      <c r="AE433" s="19"/>
      <c r="AF433" s="18"/>
      <c r="AG433" s="18"/>
      <c r="AH433" s="18"/>
      <c r="AI433" s="19"/>
      <c r="AJ433" s="13"/>
      <c r="AK433" s="19"/>
      <c r="AL433" s="19" t="str">
        <f>IFERROR(VLOOKUP(tbl_ues[[#This Row],[Id_UE]],'[1]Directorio v.02'!$H$3:$U$3089,11,FALSE),"")</f>
        <v/>
      </c>
      <c r="AM433" s="19" t="str">
        <f>IFERROR(VLOOKUP(tbl_ues[[#This Row],[Id_UE]],'[1]Directorio v.02'!$H$3:$U$3089,12,FALSE),"")</f>
        <v/>
      </c>
      <c r="AN433" s="52" t="str">
        <f>IFERROR(VLOOKUP(tbl_ues[[#This Row],[Id_UE]],'[1]Directorio v.02'!$H$3:$U$3089,13,FALSE),"")</f>
        <v/>
      </c>
      <c r="AO433" s="19" t="str">
        <f>IFERROR(VLOOKUP(tbl_ues[[#This Row],[Id_UE]],'[1]Directorio v.02'!$H$3:$U$3089,14,FALSE),"")</f>
        <v/>
      </c>
      <c r="AP433" s="1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</row>
    <row r="434" spans="1:71" ht="14.5" x14ac:dyDescent="0.35">
      <c r="A434" s="16"/>
      <c r="B434" s="16"/>
      <c r="C434" s="16"/>
      <c r="D434" s="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Q434" s="8"/>
      <c r="R434" s="9"/>
      <c r="S434" s="17"/>
      <c r="T434" s="17"/>
      <c r="U434" s="13"/>
      <c r="V434" s="18"/>
      <c r="W434" s="18"/>
      <c r="X434" s="19"/>
      <c r="Y434" s="19"/>
      <c r="Z434" s="19"/>
      <c r="AA434" s="19"/>
      <c r="AB434" s="19"/>
      <c r="AC434" s="20"/>
      <c r="AD434" s="19"/>
      <c r="AE434" s="19"/>
      <c r="AF434" s="18"/>
      <c r="AG434" s="18"/>
      <c r="AH434" s="18"/>
      <c r="AI434" s="19"/>
      <c r="AJ434" s="13"/>
      <c r="AK434" s="19"/>
      <c r="AL434" s="19" t="str">
        <f>IFERROR(VLOOKUP(tbl_ues[[#This Row],[Id_UE]],'[1]Directorio v.02'!$H$3:$U$3089,11,FALSE),"")</f>
        <v/>
      </c>
      <c r="AM434" s="19" t="str">
        <f>IFERROR(VLOOKUP(tbl_ues[[#This Row],[Id_UE]],'[1]Directorio v.02'!$H$3:$U$3089,12,FALSE),"")</f>
        <v/>
      </c>
      <c r="AN434" s="52" t="str">
        <f>IFERROR(VLOOKUP(tbl_ues[[#This Row],[Id_UE]],'[1]Directorio v.02'!$H$3:$U$3089,13,FALSE),"")</f>
        <v/>
      </c>
      <c r="AO434" s="19" t="str">
        <f>IFERROR(VLOOKUP(tbl_ues[[#This Row],[Id_UE]],'[1]Directorio v.02'!$H$3:$U$3089,14,FALSE),"")</f>
        <v/>
      </c>
      <c r="AP434" s="1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</row>
    <row r="435" spans="1:71" ht="14.5" x14ac:dyDescent="0.35">
      <c r="A435" s="16"/>
      <c r="B435" s="16"/>
      <c r="C435" s="16"/>
      <c r="D435" s="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Q435" s="8"/>
      <c r="R435" s="9"/>
      <c r="S435" s="17"/>
      <c r="T435" s="17"/>
      <c r="U435" s="13"/>
      <c r="V435" s="18"/>
      <c r="W435" s="18"/>
      <c r="X435" s="19"/>
      <c r="Y435" s="19"/>
      <c r="Z435" s="19"/>
      <c r="AA435" s="19"/>
      <c r="AB435" s="19"/>
      <c r="AC435" s="20"/>
      <c r="AD435" s="19"/>
      <c r="AE435" s="19"/>
      <c r="AF435" s="18"/>
      <c r="AG435" s="18"/>
      <c r="AH435" s="18"/>
      <c r="AI435" s="19"/>
      <c r="AJ435" s="13"/>
      <c r="AK435" s="19"/>
      <c r="AL435" s="19" t="str">
        <f>IFERROR(VLOOKUP(tbl_ues[[#This Row],[Id_UE]],'[1]Directorio v.02'!$H$3:$U$3089,11,FALSE),"")</f>
        <v/>
      </c>
      <c r="AM435" s="19" t="str">
        <f>IFERROR(VLOOKUP(tbl_ues[[#This Row],[Id_UE]],'[1]Directorio v.02'!$H$3:$U$3089,12,FALSE),"")</f>
        <v/>
      </c>
      <c r="AN435" s="52" t="str">
        <f>IFERROR(VLOOKUP(tbl_ues[[#This Row],[Id_UE]],'[1]Directorio v.02'!$H$3:$U$3089,13,FALSE),"")</f>
        <v/>
      </c>
      <c r="AO435" s="19" t="str">
        <f>IFERROR(VLOOKUP(tbl_ues[[#This Row],[Id_UE]],'[1]Directorio v.02'!$H$3:$U$3089,14,FALSE),"")</f>
        <v/>
      </c>
      <c r="AP435" s="1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</row>
    <row r="436" spans="1:71" ht="14.5" x14ac:dyDescent="0.35">
      <c r="A436" s="16"/>
      <c r="B436" s="16"/>
      <c r="C436" s="16"/>
      <c r="D436" s="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Q436" s="8"/>
      <c r="R436" s="9"/>
      <c r="S436" s="17"/>
      <c r="T436" s="17"/>
      <c r="U436" s="13"/>
      <c r="V436" s="18"/>
      <c r="W436" s="18"/>
      <c r="X436" s="19"/>
      <c r="Y436" s="19"/>
      <c r="Z436" s="19"/>
      <c r="AA436" s="19"/>
      <c r="AB436" s="19"/>
      <c r="AC436" s="20"/>
      <c r="AD436" s="19"/>
      <c r="AE436" s="19"/>
      <c r="AF436" s="18"/>
      <c r="AG436" s="18"/>
      <c r="AH436" s="18"/>
      <c r="AI436" s="19"/>
      <c r="AJ436" s="13"/>
      <c r="AK436" s="19"/>
      <c r="AL436" s="19" t="str">
        <f>IFERROR(VLOOKUP(tbl_ues[[#This Row],[Id_UE]],'[1]Directorio v.02'!$H$3:$U$3089,11,FALSE),"")</f>
        <v/>
      </c>
      <c r="AM436" s="19" t="str">
        <f>IFERROR(VLOOKUP(tbl_ues[[#This Row],[Id_UE]],'[1]Directorio v.02'!$H$3:$U$3089,12,FALSE),"")</f>
        <v/>
      </c>
      <c r="AN436" s="52" t="str">
        <f>IFERROR(VLOOKUP(tbl_ues[[#This Row],[Id_UE]],'[1]Directorio v.02'!$H$3:$U$3089,13,FALSE),"")</f>
        <v/>
      </c>
      <c r="AO436" s="19" t="str">
        <f>IFERROR(VLOOKUP(tbl_ues[[#This Row],[Id_UE]],'[1]Directorio v.02'!$H$3:$U$3089,14,FALSE),"")</f>
        <v/>
      </c>
      <c r="AP436" s="1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</row>
    <row r="437" spans="1:71" ht="14.5" x14ac:dyDescent="0.35">
      <c r="A437" s="16"/>
      <c r="B437" s="16"/>
      <c r="C437" s="16"/>
      <c r="D437" s="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Q437" s="8"/>
      <c r="R437" s="9"/>
      <c r="S437" s="17"/>
      <c r="T437" s="17"/>
      <c r="U437" s="13"/>
      <c r="V437" s="18"/>
      <c r="W437" s="18"/>
      <c r="X437" s="19"/>
      <c r="Y437" s="19"/>
      <c r="Z437" s="19"/>
      <c r="AA437" s="19"/>
      <c r="AB437" s="19"/>
      <c r="AC437" s="20"/>
      <c r="AD437" s="19"/>
      <c r="AE437" s="19"/>
      <c r="AF437" s="18"/>
      <c r="AG437" s="18"/>
      <c r="AH437" s="18"/>
      <c r="AI437" s="19"/>
      <c r="AJ437" s="13"/>
      <c r="AK437" s="19"/>
      <c r="AL437" s="19" t="str">
        <f>IFERROR(VLOOKUP(tbl_ues[[#This Row],[Id_UE]],'[1]Directorio v.02'!$H$3:$U$3089,11,FALSE),"")</f>
        <v/>
      </c>
      <c r="AM437" s="19" t="str">
        <f>IFERROR(VLOOKUP(tbl_ues[[#This Row],[Id_UE]],'[1]Directorio v.02'!$H$3:$U$3089,12,FALSE),"")</f>
        <v/>
      </c>
      <c r="AN437" s="52" t="str">
        <f>IFERROR(VLOOKUP(tbl_ues[[#This Row],[Id_UE]],'[1]Directorio v.02'!$H$3:$U$3089,13,FALSE),"")</f>
        <v/>
      </c>
      <c r="AO437" s="19" t="str">
        <f>IFERROR(VLOOKUP(tbl_ues[[#This Row],[Id_UE]],'[1]Directorio v.02'!$H$3:$U$3089,14,FALSE),"")</f>
        <v/>
      </c>
      <c r="AP437" s="1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</row>
    <row r="438" spans="1:71" ht="14.5" x14ac:dyDescent="0.35">
      <c r="A438" s="16"/>
      <c r="B438" s="16"/>
      <c r="C438" s="16"/>
      <c r="D438" s="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Q438" s="8"/>
      <c r="R438" s="9"/>
      <c r="S438" s="17"/>
      <c r="T438" s="17"/>
      <c r="U438" s="13"/>
      <c r="V438" s="18"/>
      <c r="W438" s="18"/>
      <c r="X438" s="19"/>
      <c r="Y438" s="19"/>
      <c r="Z438" s="19"/>
      <c r="AA438" s="19"/>
      <c r="AB438" s="19"/>
      <c r="AC438" s="20"/>
      <c r="AD438" s="19"/>
      <c r="AE438" s="19"/>
      <c r="AF438" s="18"/>
      <c r="AG438" s="18"/>
      <c r="AH438" s="18"/>
      <c r="AI438" s="19"/>
      <c r="AJ438" s="13"/>
      <c r="AK438" s="19"/>
      <c r="AL438" s="19" t="str">
        <f>IFERROR(VLOOKUP(tbl_ues[[#This Row],[Id_UE]],'[1]Directorio v.02'!$H$3:$U$3089,11,FALSE),"")</f>
        <v/>
      </c>
      <c r="AM438" s="19" t="str">
        <f>IFERROR(VLOOKUP(tbl_ues[[#This Row],[Id_UE]],'[1]Directorio v.02'!$H$3:$U$3089,12,FALSE),"")</f>
        <v/>
      </c>
      <c r="AN438" s="52" t="str">
        <f>IFERROR(VLOOKUP(tbl_ues[[#This Row],[Id_UE]],'[1]Directorio v.02'!$H$3:$U$3089,13,FALSE),"")</f>
        <v/>
      </c>
      <c r="AO438" s="19" t="str">
        <f>IFERROR(VLOOKUP(tbl_ues[[#This Row],[Id_UE]],'[1]Directorio v.02'!$H$3:$U$3089,14,FALSE),"")</f>
        <v/>
      </c>
      <c r="AP438" s="1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</row>
    <row r="439" spans="1:71" ht="14.5" x14ac:dyDescent="0.35">
      <c r="A439" s="16"/>
      <c r="B439" s="16"/>
      <c r="C439" s="16"/>
      <c r="D439" s="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Q439" s="8"/>
      <c r="R439" s="9"/>
      <c r="S439" s="17"/>
      <c r="T439" s="17"/>
      <c r="U439" s="13"/>
      <c r="V439" s="18"/>
      <c r="W439" s="18"/>
      <c r="X439" s="19"/>
      <c r="Y439" s="19"/>
      <c r="Z439" s="19"/>
      <c r="AA439" s="19"/>
      <c r="AB439" s="19"/>
      <c r="AC439" s="20"/>
      <c r="AD439" s="19"/>
      <c r="AE439" s="19"/>
      <c r="AF439" s="18"/>
      <c r="AG439" s="18"/>
      <c r="AH439" s="18"/>
      <c r="AI439" s="19"/>
      <c r="AJ439" s="13"/>
      <c r="AK439" s="19"/>
      <c r="AL439" s="19" t="str">
        <f>IFERROR(VLOOKUP(tbl_ues[[#This Row],[Id_UE]],'[1]Directorio v.02'!$H$3:$U$3089,11,FALSE),"")</f>
        <v/>
      </c>
      <c r="AM439" s="19" t="str">
        <f>IFERROR(VLOOKUP(tbl_ues[[#This Row],[Id_UE]],'[1]Directorio v.02'!$H$3:$U$3089,12,FALSE),"")</f>
        <v/>
      </c>
      <c r="AN439" s="52" t="str">
        <f>IFERROR(VLOOKUP(tbl_ues[[#This Row],[Id_UE]],'[1]Directorio v.02'!$H$3:$U$3089,13,FALSE),"")</f>
        <v/>
      </c>
      <c r="AO439" s="19" t="str">
        <f>IFERROR(VLOOKUP(tbl_ues[[#This Row],[Id_UE]],'[1]Directorio v.02'!$H$3:$U$3089,14,FALSE),"")</f>
        <v/>
      </c>
      <c r="AP439" s="1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</row>
    <row r="440" spans="1:71" ht="14.5" x14ac:dyDescent="0.35">
      <c r="A440" s="16"/>
      <c r="B440" s="16"/>
      <c r="C440" s="16"/>
      <c r="D440" s="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Q440" s="8"/>
      <c r="R440" s="9"/>
      <c r="S440" s="17"/>
      <c r="T440" s="17"/>
      <c r="U440" s="13"/>
      <c r="V440" s="18"/>
      <c r="W440" s="18"/>
      <c r="X440" s="19"/>
      <c r="Y440" s="19"/>
      <c r="Z440" s="19"/>
      <c r="AA440" s="19"/>
      <c r="AB440" s="19"/>
      <c r="AC440" s="20"/>
      <c r="AD440" s="19"/>
      <c r="AE440" s="19"/>
      <c r="AF440" s="18"/>
      <c r="AG440" s="18"/>
      <c r="AH440" s="18"/>
      <c r="AI440" s="19"/>
      <c r="AJ440" s="13"/>
      <c r="AK440" s="19"/>
      <c r="AL440" s="19" t="str">
        <f>IFERROR(VLOOKUP(tbl_ues[[#This Row],[Id_UE]],'[1]Directorio v.02'!$H$3:$U$3089,11,FALSE),"")</f>
        <v/>
      </c>
      <c r="AM440" s="19" t="str">
        <f>IFERROR(VLOOKUP(tbl_ues[[#This Row],[Id_UE]],'[1]Directorio v.02'!$H$3:$U$3089,12,FALSE),"")</f>
        <v/>
      </c>
      <c r="AN440" s="52" t="str">
        <f>IFERROR(VLOOKUP(tbl_ues[[#This Row],[Id_UE]],'[1]Directorio v.02'!$H$3:$U$3089,13,FALSE),"")</f>
        <v/>
      </c>
      <c r="AO440" s="19" t="str">
        <f>IFERROR(VLOOKUP(tbl_ues[[#This Row],[Id_UE]],'[1]Directorio v.02'!$H$3:$U$3089,14,FALSE),"")</f>
        <v/>
      </c>
      <c r="AP440" s="1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</row>
    <row r="441" spans="1:71" ht="14.5" x14ac:dyDescent="0.35">
      <c r="A441" s="16"/>
      <c r="B441" s="16"/>
      <c r="C441" s="16"/>
      <c r="D441" s="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Q441" s="8"/>
      <c r="R441" s="9"/>
      <c r="S441" s="17"/>
      <c r="T441" s="17"/>
      <c r="U441" s="13"/>
      <c r="V441" s="18"/>
      <c r="W441" s="18"/>
      <c r="X441" s="19"/>
      <c r="Y441" s="19"/>
      <c r="Z441" s="19"/>
      <c r="AA441" s="19"/>
      <c r="AB441" s="19"/>
      <c r="AC441" s="20"/>
      <c r="AD441" s="19"/>
      <c r="AE441" s="19"/>
      <c r="AF441" s="18"/>
      <c r="AG441" s="18"/>
      <c r="AH441" s="18"/>
      <c r="AI441" s="19"/>
      <c r="AJ441" s="13"/>
      <c r="AK441" s="19"/>
      <c r="AL441" s="19" t="str">
        <f>IFERROR(VLOOKUP(tbl_ues[[#This Row],[Id_UE]],'[1]Directorio v.02'!$H$3:$U$3089,11,FALSE),"")</f>
        <v/>
      </c>
      <c r="AM441" s="19" t="str">
        <f>IFERROR(VLOOKUP(tbl_ues[[#This Row],[Id_UE]],'[1]Directorio v.02'!$H$3:$U$3089,12,FALSE),"")</f>
        <v/>
      </c>
      <c r="AN441" s="52" t="str">
        <f>IFERROR(VLOOKUP(tbl_ues[[#This Row],[Id_UE]],'[1]Directorio v.02'!$H$3:$U$3089,13,FALSE),"")</f>
        <v/>
      </c>
      <c r="AO441" s="19" t="str">
        <f>IFERROR(VLOOKUP(tbl_ues[[#This Row],[Id_UE]],'[1]Directorio v.02'!$H$3:$U$3089,14,FALSE),"")</f>
        <v/>
      </c>
      <c r="AP441" s="1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</row>
    <row r="442" spans="1:71" ht="14.5" x14ac:dyDescent="0.35">
      <c r="A442" s="16"/>
      <c r="B442" s="16"/>
      <c r="C442" s="16"/>
      <c r="D442" s="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Q442" s="8"/>
      <c r="R442" s="9"/>
      <c r="S442" s="17"/>
      <c r="T442" s="17"/>
      <c r="U442" s="13"/>
      <c r="V442" s="18"/>
      <c r="W442" s="18"/>
      <c r="X442" s="19"/>
      <c r="Y442" s="19"/>
      <c r="Z442" s="19"/>
      <c r="AA442" s="19"/>
      <c r="AB442" s="19"/>
      <c r="AC442" s="20"/>
      <c r="AD442" s="19"/>
      <c r="AE442" s="19"/>
      <c r="AF442" s="18"/>
      <c r="AG442" s="18"/>
      <c r="AH442" s="18"/>
      <c r="AI442" s="19"/>
      <c r="AJ442" s="13"/>
      <c r="AK442" s="19"/>
      <c r="AL442" s="19" t="str">
        <f>IFERROR(VLOOKUP(tbl_ues[[#This Row],[Id_UE]],'[1]Directorio v.02'!$H$3:$U$3089,11,FALSE),"")</f>
        <v/>
      </c>
      <c r="AM442" s="19" t="str">
        <f>IFERROR(VLOOKUP(tbl_ues[[#This Row],[Id_UE]],'[1]Directorio v.02'!$H$3:$U$3089,12,FALSE),"")</f>
        <v/>
      </c>
      <c r="AN442" s="52" t="str">
        <f>IFERROR(VLOOKUP(tbl_ues[[#This Row],[Id_UE]],'[1]Directorio v.02'!$H$3:$U$3089,13,FALSE),"")</f>
        <v/>
      </c>
      <c r="AO442" s="19" t="str">
        <f>IFERROR(VLOOKUP(tbl_ues[[#This Row],[Id_UE]],'[1]Directorio v.02'!$H$3:$U$3089,14,FALSE),"")</f>
        <v/>
      </c>
      <c r="AP442" s="1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</row>
    <row r="443" spans="1:71" ht="14.5" x14ac:dyDescent="0.35">
      <c r="A443" s="16"/>
      <c r="B443" s="16"/>
      <c r="C443" s="16"/>
      <c r="D443" s="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Q443" s="8"/>
      <c r="R443" s="9"/>
      <c r="S443" s="17"/>
      <c r="T443" s="17"/>
      <c r="U443" s="13"/>
      <c r="V443" s="18"/>
      <c r="W443" s="18"/>
      <c r="X443" s="19"/>
      <c r="Y443" s="19"/>
      <c r="Z443" s="19"/>
      <c r="AA443" s="19"/>
      <c r="AB443" s="19"/>
      <c r="AC443" s="20"/>
      <c r="AD443" s="19"/>
      <c r="AE443" s="19"/>
      <c r="AF443" s="18"/>
      <c r="AG443" s="18"/>
      <c r="AH443" s="18"/>
      <c r="AI443" s="19"/>
      <c r="AJ443" s="13"/>
      <c r="AK443" s="19"/>
      <c r="AL443" s="19" t="str">
        <f>IFERROR(VLOOKUP(tbl_ues[[#This Row],[Id_UE]],'[1]Directorio v.02'!$H$3:$U$3089,11,FALSE),"")</f>
        <v/>
      </c>
      <c r="AM443" s="19" t="str">
        <f>IFERROR(VLOOKUP(tbl_ues[[#This Row],[Id_UE]],'[1]Directorio v.02'!$H$3:$U$3089,12,FALSE),"")</f>
        <v/>
      </c>
      <c r="AN443" s="52" t="str">
        <f>IFERROR(VLOOKUP(tbl_ues[[#This Row],[Id_UE]],'[1]Directorio v.02'!$H$3:$U$3089,13,FALSE),"")</f>
        <v/>
      </c>
      <c r="AO443" s="19" t="str">
        <f>IFERROR(VLOOKUP(tbl_ues[[#This Row],[Id_UE]],'[1]Directorio v.02'!$H$3:$U$3089,14,FALSE),"")</f>
        <v/>
      </c>
      <c r="AP443" s="1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</row>
    <row r="444" spans="1:71" ht="14.5" x14ac:dyDescent="0.35">
      <c r="A444" s="16"/>
      <c r="B444" s="16"/>
      <c r="C444" s="16"/>
      <c r="D444" s="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Q444" s="8"/>
      <c r="R444" s="9"/>
      <c r="S444" s="17"/>
      <c r="T444" s="17"/>
      <c r="U444" s="13"/>
      <c r="V444" s="18"/>
      <c r="W444" s="18"/>
      <c r="X444" s="19"/>
      <c r="Y444" s="19"/>
      <c r="Z444" s="19"/>
      <c r="AA444" s="19"/>
      <c r="AB444" s="19"/>
      <c r="AC444" s="20"/>
      <c r="AD444" s="19"/>
      <c r="AE444" s="19"/>
      <c r="AF444" s="18"/>
      <c r="AG444" s="18"/>
      <c r="AH444" s="18"/>
      <c r="AI444" s="19"/>
      <c r="AJ444" s="13"/>
      <c r="AK444" s="19"/>
      <c r="AL444" s="19" t="str">
        <f>IFERROR(VLOOKUP(tbl_ues[[#This Row],[Id_UE]],'[1]Directorio v.02'!$H$3:$U$3089,11,FALSE),"")</f>
        <v/>
      </c>
      <c r="AM444" s="19" t="str">
        <f>IFERROR(VLOOKUP(tbl_ues[[#This Row],[Id_UE]],'[1]Directorio v.02'!$H$3:$U$3089,12,FALSE),"")</f>
        <v/>
      </c>
      <c r="AN444" s="52" t="str">
        <f>IFERROR(VLOOKUP(tbl_ues[[#This Row],[Id_UE]],'[1]Directorio v.02'!$H$3:$U$3089,13,FALSE),"")</f>
        <v/>
      </c>
      <c r="AO444" s="19" t="str">
        <f>IFERROR(VLOOKUP(tbl_ues[[#This Row],[Id_UE]],'[1]Directorio v.02'!$H$3:$U$3089,14,FALSE),"")</f>
        <v/>
      </c>
      <c r="AP444" s="1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</row>
    <row r="445" spans="1:71" ht="14.5" x14ac:dyDescent="0.35">
      <c r="A445" s="16"/>
      <c r="B445" s="16"/>
      <c r="C445" s="16"/>
      <c r="D445" s="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Q445" s="8"/>
      <c r="R445" s="9"/>
      <c r="S445" s="17"/>
      <c r="T445" s="17"/>
      <c r="U445" s="13"/>
      <c r="V445" s="18"/>
      <c r="W445" s="18"/>
      <c r="X445" s="19"/>
      <c r="Y445" s="19"/>
      <c r="Z445" s="19"/>
      <c r="AA445" s="19"/>
      <c r="AB445" s="19"/>
      <c r="AC445" s="20"/>
      <c r="AD445" s="19"/>
      <c r="AE445" s="19"/>
      <c r="AF445" s="18"/>
      <c r="AG445" s="18"/>
      <c r="AH445" s="18"/>
      <c r="AI445" s="19"/>
      <c r="AJ445" s="13"/>
      <c r="AK445" s="19"/>
      <c r="AL445" s="19" t="str">
        <f>IFERROR(VLOOKUP(tbl_ues[[#This Row],[Id_UE]],'[1]Directorio v.02'!$H$3:$U$3089,11,FALSE),"")</f>
        <v/>
      </c>
      <c r="AM445" s="19" t="str">
        <f>IFERROR(VLOOKUP(tbl_ues[[#This Row],[Id_UE]],'[1]Directorio v.02'!$H$3:$U$3089,12,FALSE),"")</f>
        <v/>
      </c>
      <c r="AN445" s="52" t="str">
        <f>IFERROR(VLOOKUP(tbl_ues[[#This Row],[Id_UE]],'[1]Directorio v.02'!$H$3:$U$3089,13,FALSE),"")</f>
        <v/>
      </c>
      <c r="AO445" s="19" t="str">
        <f>IFERROR(VLOOKUP(tbl_ues[[#This Row],[Id_UE]],'[1]Directorio v.02'!$H$3:$U$3089,14,FALSE),"")</f>
        <v/>
      </c>
      <c r="AP445" s="1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</row>
    <row r="446" spans="1:71" ht="14.5" x14ac:dyDescent="0.35">
      <c r="A446" s="16"/>
      <c r="B446" s="16"/>
      <c r="C446" s="16"/>
      <c r="D446" s="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Q446" s="8"/>
      <c r="R446" s="9"/>
      <c r="S446" s="17"/>
      <c r="T446" s="17"/>
      <c r="U446" s="13"/>
      <c r="V446" s="18"/>
      <c r="W446" s="18"/>
      <c r="X446" s="19"/>
      <c r="Y446" s="19"/>
      <c r="Z446" s="19"/>
      <c r="AA446" s="19"/>
      <c r="AB446" s="19"/>
      <c r="AC446" s="20"/>
      <c r="AD446" s="19"/>
      <c r="AE446" s="19"/>
      <c r="AF446" s="18"/>
      <c r="AG446" s="18"/>
      <c r="AH446" s="18"/>
      <c r="AI446" s="19"/>
      <c r="AJ446" s="13"/>
      <c r="AK446" s="19"/>
      <c r="AL446" s="19" t="str">
        <f>IFERROR(VLOOKUP(tbl_ues[[#This Row],[Id_UE]],'[1]Directorio v.02'!$H$3:$U$3089,11,FALSE),"")</f>
        <v/>
      </c>
      <c r="AM446" s="19" t="str">
        <f>IFERROR(VLOOKUP(tbl_ues[[#This Row],[Id_UE]],'[1]Directorio v.02'!$H$3:$U$3089,12,FALSE),"")</f>
        <v/>
      </c>
      <c r="AN446" s="52" t="str">
        <f>IFERROR(VLOOKUP(tbl_ues[[#This Row],[Id_UE]],'[1]Directorio v.02'!$H$3:$U$3089,13,FALSE),"")</f>
        <v/>
      </c>
      <c r="AO446" s="19" t="str">
        <f>IFERROR(VLOOKUP(tbl_ues[[#This Row],[Id_UE]],'[1]Directorio v.02'!$H$3:$U$3089,14,FALSE),"")</f>
        <v/>
      </c>
      <c r="AP446" s="1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</row>
    <row r="447" spans="1:71" ht="14.5" x14ac:dyDescent="0.35">
      <c r="A447" s="16"/>
      <c r="B447" s="16"/>
      <c r="C447" s="16"/>
      <c r="D447" s="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Q447" s="8"/>
      <c r="R447" s="9"/>
      <c r="S447" s="17"/>
      <c r="T447" s="17"/>
      <c r="U447" s="13"/>
      <c r="V447" s="18"/>
      <c r="W447" s="18"/>
      <c r="X447" s="19"/>
      <c r="Y447" s="19"/>
      <c r="Z447" s="19"/>
      <c r="AA447" s="19"/>
      <c r="AB447" s="19"/>
      <c r="AC447" s="20"/>
      <c r="AD447" s="19"/>
      <c r="AE447" s="19"/>
      <c r="AF447" s="18"/>
      <c r="AG447" s="18"/>
      <c r="AH447" s="18"/>
      <c r="AI447" s="19"/>
      <c r="AJ447" s="13"/>
      <c r="AK447" s="19"/>
      <c r="AL447" s="19" t="str">
        <f>IFERROR(VLOOKUP(tbl_ues[[#This Row],[Id_UE]],'[1]Directorio v.02'!$H$3:$U$3089,11,FALSE),"")</f>
        <v/>
      </c>
      <c r="AM447" s="19" t="str">
        <f>IFERROR(VLOOKUP(tbl_ues[[#This Row],[Id_UE]],'[1]Directorio v.02'!$H$3:$U$3089,12,FALSE),"")</f>
        <v/>
      </c>
      <c r="AN447" s="52" t="str">
        <f>IFERROR(VLOOKUP(tbl_ues[[#This Row],[Id_UE]],'[1]Directorio v.02'!$H$3:$U$3089,13,FALSE),"")</f>
        <v/>
      </c>
      <c r="AO447" s="19" t="str">
        <f>IFERROR(VLOOKUP(tbl_ues[[#This Row],[Id_UE]],'[1]Directorio v.02'!$H$3:$U$3089,14,FALSE),"")</f>
        <v/>
      </c>
      <c r="AP447" s="1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</row>
    <row r="448" spans="1:71" ht="14.5" x14ac:dyDescent="0.35">
      <c r="A448" s="16"/>
      <c r="B448" s="16"/>
      <c r="C448" s="16"/>
      <c r="D448" s="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Q448" s="8"/>
      <c r="R448" s="9"/>
      <c r="S448" s="17"/>
      <c r="T448" s="17"/>
      <c r="U448" s="13"/>
      <c r="V448" s="18"/>
      <c r="W448" s="18"/>
      <c r="X448" s="19"/>
      <c r="Y448" s="19"/>
      <c r="Z448" s="19"/>
      <c r="AA448" s="19"/>
      <c r="AB448" s="19"/>
      <c r="AC448" s="20"/>
      <c r="AD448" s="19"/>
      <c r="AE448" s="19"/>
      <c r="AF448" s="18"/>
      <c r="AG448" s="18"/>
      <c r="AH448" s="18"/>
      <c r="AI448" s="19"/>
      <c r="AJ448" s="13"/>
      <c r="AK448" s="19"/>
      <c r="AL448" s="19" t="str">
        <f>IFERROR(VLOOKUP(tbl_ues[[#This Row],[Id_UE]],'[1]Directorio v.02'!$H$3:$U$3089,11,FALSE),"")</f>
        <v/>
      </c>
      <c r="AM448" s="19" t="str">
        <f>IFERROR(VLOOKUP(tbl_ues[[#This Row],[Id_UE]],'[1]Directorio v.02'!$H$3:$U$3089,12,FALSE),"")</f>
        <v/>
      </c>
      <c r="AN448" s="52" t="str">
        <f>IFERROR(VLOOKUP(tbl_ues[[#This Row],[Id_UE]],'[1]Directorio v.02'!$H$3:$U$3089,13,FALSE),"")</f>
        <v/>
      </c>
      <c r="AO448" s="19" t="str">
        <f>IFERROR(VLOOKUP(tbl_ues[[#This Row],[Id_UE]],'[1]Directorio v.02'!$H$3:$U$3089,14,FALSE),"")</f>
        <v/>
      </c>
      <c r="AP448" s="1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</row>
    <row r="449" spans="1:71" ht="14.5" x14ac:dyDescent="0.35">
      <c r="A449" s="16"/>
      <c r="B449" s="16"/>
      <c r="C449" s="16"/>
      <c r="D449" s="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Q449" s="8"/>
      <c r="R449" s="9"/>
      <c r="S449" s="17"/>
      <c r="T449" s="17"/>
      <c r="U449" s="13"/>
      <c r="V449" s="18"/>
      <c r="W449" s="18"/>
      <c r="X449" s="19"/>
      <c r="Y449" s="19"/>
      <c r="Z449" s="19"/>
      <c r="AA449" s="19"/>
      <c r="AB449" s="19"/>
      <c r="AC449" s="20"/>
      <c r="AD449" s="19"/>
      <c r="AE449" s="19"/>
      <c r="AF449" s="18"/>
      <c r="AG449" s="18"/>
      <c r="AH449" s="18"/>
      <c r="AI449" s="19"/>
      <c r="AJ449" s="13"/>
      <c r="AK449" s="19"/>
      <c r="AL449" s="19" t="str">
        <f>IFERROR(VLOOKUP(tbl_ues[[#This Row],[Id_UE]],'[1]Directorio v.02'!$H$3:$U$3089,11,FALSE),"")</f>
        <v/>
      </c>
      <c r="AM449" s="19" t="str">
        <f>IFERROR(VLOOKUP(tbl_ues[[#This Row],[Id_UE]],'[1]Directorio v.02'!$H$3:$U$3089,12,FALSE),"")</f>
        <v/>
      </c>
      <c r="AN449" s="52" t="str">
        <f>IFERROR(VLOOKUP(tbl_ues[[#This Row],[Id_UE]],'[1]Directorio v.02'!$H$3:$U$3089,13,FALSE),"")</f>
        <v/>
      </c>
      <c r="AO449" s="19" t="str">
        <f>IFERROR(VLOOKUP(tbl_ues[[#This Row],[Id_UE]],'[1]Directorio v.02'!$H$3:$U$3089,14,FALSE),"")</f>
        <v/>
      </c>
      <c r="AP449" s="1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</row>
    <row r="450" spans="1:71" ht="14.5" x14ac:dyDescent="0.35">
      <c r="A450" s="16"/>
      <c r="B450" s="16"/>
      <c r="C450" s="16"/>
      <c r="D450" s="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Q450" s="8"/>
      <c r="R450" s="9"/>
      <c r="S450" s="17"/>
      <c r="T450" s="17"/>
      <c r="U450" s="13"/>
      <c r="V450" s="18"/>
      <c r="W450" s="18"/>
      <c r="X450" s="19"/>
      <c r="Y450" s="19"/>
      <c r="Z450" s="19"/>
      <c r="AA450" s="19"/>
      <c r="AB450" s="19"/>
      <c r="AC450" s="20"/>
      <c r="AD450" s="19"/>
      <c r="AE450" s="19"/>
      <c r="AF450" s="18"/>
      <c r="AG450" s="18"/>
      <c r="AH450" s="18"/>
      <c r="AI450" s="19"/>
      <c r="AJ450" s="13"/>
      <c r="AK450" s="19"/>
      <c r="AL450" s="19" t="str">
        <f>IFERROR(VLOOKUP(tbl_ues[[#This Row],[Id_UE]],'[1]Directorio v.02'!$H$3:$U$3089,11,FALSE),"")</f>
        <v/>
      </c>
      <c r="AM450" s="19" t="str">
        <f>IFERROR(VLOOKUP(tbl_ues[[#This Row],[Id_UE]],'[1]Directorio v.02'!$H$3:$U$3089,12,FALSE),"")</f>
        <v/>
      </c>
      <c r="AN450" s="52" t="str">
        <f>IFERROR(VLOOKUP(tbl_ues[[#This Row],[Id_UE]],'[1]Directorio v.02'!$H$3:$U$3089,13,FALSE),"")</f>
        <v/>
      </c>
      <c r="AO450" s="19" t="str">
        <f>IFERROR(VLOOKUP(tbl_ues[[#This Row],[Id_UE]],'[1]Directorio v.02'!$H$3:$U$3089,14,FALSE),"")</f>
        <v/>
      </c>
      <c r="AP450" s="1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</row>
    <row r="451" spans="1:71" ht="14.5" x14ac:dyDescent="0.35">
      <c r="A451" s="16"/>
      <c r="B451" s="16"/>
      <c r="C451" s="16"/>
      <c r="D451" s="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Q451" s="8"/>
      <c r="R451" s="9"/>
      <c r="S451" s="17"/>
      <c r="T451" s="17"/>
      <c r="U451" s="13"/>
      <c r="V451" s="18"/>
      <c r="W451" s="18"/>
      <c r="X451" s="19"/>
      <c r="Y451" s="19"/>
      <c r="Z451" s="19"/>
      <c r="AA451" s="19"/>
      <c r="AB451" s="19"/>
      <c r="AC451" s="20"/>
      <c r="AD451" s="19"/>
      <c r="AE451" s="19"/>
      <c r="AF451" s="18"/>
      <c r="AG451" s="18"/>
      <c r="AH451" s="18"/>
      <c r="AI451" s="19"/>
      <c r="AJ451" s="13"/>
      <c r="AK451" s="19"/>
      <c r="AL451" s="19" t="str">
        <f>IFERROR(VLOOKUP(tbl_ues[[#This Row],[Id_UE]],'[1]Directorio v.02'!$H$3:$U$3089,11,FALSE),"")</f>
        <v/>
      </c>
      <c r="AM451" s="19" t="str">
        <f>IFERROR(VLOOKUP(tbl_ues[[#This Row],[Id_UE]],'[1]Directorio v.02'!$H$3:$U$3089,12,FALSE),"")</f>
        <v/>
      </c>
      <c r="AN451" s="52" t="str">
        <f>IFERROR(VLOOKUP(tbl_ues[[#This Row],[Id_UE]],'[1]Directorio v.02'!$H$3:$U$3089,13,FALSE),"")</f>
        <v/>
      </c>
      <c r="AO451" s="19" t="str">
        <f>IFERROR(VLOOKUP(tbl_ues[[#This Row],[Id_UE]],'[1]Directorio v.02'!$H$3:$U$3089,14,FALSE),"")</f>
        <v/>
      </c>
      <c r="AP451" s="1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</row>
    <row r="452" spans="1:71" ht="14.5" x14ac:dyDescent="0.35">
      <c r="A452" s="16"/>
      <c r="B452" s="16"/>
      <c r="C452" s="16"/>
      <c r="D452" s="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Q452" s="8"/>
      <c r="R452" s="9"/>
      <c r="S452" s="17"/>
      <c r="T452" s="17"/>
      <c r="U452" s="13"/>
      <c r="V452" s="18"/>
      <c r="W452" s="18"/>
      <c r="X452" s="19"/>
      <c r="Y452" s="19"/>
      <c r="Z452" s="19"/>
      <c r="AA452" s="19"/>
      <c r="AB452" s="19"/>
      <c r="AC452" s="20"/>
      <c r="AD452" s="19"/>
      <c r="AE452" s="19"/>
      <c r="AF452" s="18"/>
      <c r="AG452" s="18"/>
      <c r="AH452" s="18"/>
      <c r="AI452" s="19"/>
      <c r="AJ452" s="13"/>
      <c r="AK452" s="19"/>
      <c r="AL452" s="19" t="str">
        <f>IFERROR(VLOOKUP(tbl_ues[[#This Row],[Id_UE]],'[1]Directorio v.02'!$H$3:$U$3089,11,FALSE),"")</f>
        <v/>
      </c>
      <c r="AM452" s="19" t="str">
        <f>IFERROR(VLOOKUP(tbl_ues[[#This Row],[Id_UE]],'[1]Directorio v.02'!$H$3:$U$3089,12,FALSE),"")</f>
        <v/>
      </c>
      <c r="AN452" s="52" t="str">
        <f>IFERROR(VLOOKUP(tbl_ues[[#This Row],[Id_UE]],'[1]Directorio v.02'!$H$3:$U$3089,13,FALSE),"")</f>
        <v/>
      </c>
      <c r="AO452" s="19" t="str">
        <f>IFERROR(VLOOKUP(tbl_ues[[#This Row],[Id_UE]],'[1]Directorio v.02'!$H$3:$U$3089,14,FALSE),"")</f>
        <v/>
      </c>
      <c r="AP452" s="1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</row>
    <row r="453" spans="1:71" ht="14.5" x14ac:dyDescent="0.35">
      <c r="A453" s="16"/>
      <c r="B453" s="16"/>
      <c r="C453" s="16"/>
      <c r="D453" s="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Q453" s="8"/>
      <c r="R453" s="9"/>
      <c r="S453" s="17"/>
      <c r="T453" s="17"/>
      <c r="U453" s="13"/>
      <c r="V453" s="18"/>
      <c r="W453" s="18"/>
      <c r="X453" s="19"/>
      <c r="Y453" s="19"/>
      <c r="Z453" s="19"/>
      <c r="AA453" s="19"/>
      <c r="AB453" s="19"/>
      <c r="AC453" s="20"/>
      <c r="AD453" s="19"/>
      <c r="AE453" s="19"/>
      <c r="AF453" s="18"/>
      <c r="AG453" s="18"/>
      <c r="AH453" s="18"/>
      <c r="AI453" s="19"/>
      <c r="AJ453" s="13"/>
      <c r="AK453" s="19"/>
      <c r="AL453" s="19" t="str">
        <f>IFERROR(VLOOKUP(tbl_ues[[#This Row],[Id_UE]],'[1]Directorio v.02'!$H$3:$U$3089,11,FALSE),"")</f>
        <v/>
      </c>
      <c r="AM453" s="19" t="str">
        <f>IFERROR(VLOOKUP(tbl_ues[[#This Row],[Id_UE]],'[1]Directorio v.02'!$H$3:$U$3089,12,FALSE),"")</f>
        <v/>
      </c>
      <c r="AN453" s="52" t="str">
        <f>IFERROR(VLOOKUP(tbl_ues[[#This Row],[Id_UE]],'[1]Directorio v.02'!$H$3:$U$3089,13,FALSE),"")</f>
        <v/>
      </c>
      <c r="AO453" s="19" t="str">
        <f>IFERROR(VLOOKUP(tbl_ues[[#This Row],[Id_UE]],'[1]Directorio v.02'!$H$3:$U$3089,14,FALSE),"")</f>
        <v/>
      </c>
      <c r="AP453" s="1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</row>
    <row r="454" spans="1:71" ht="14.5" x14ac:dyDescent="0.35">
      <c r="A454" s="16"/>
      <c r="B454" s="16"/>
      <c r="C454" s="16"/>
      <c r="D454" s="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Q454" s="8"/>
      <c r="R454" s="9"/>
      <c r="S454" s="17"/>
      <c r="T454" s="17"/>
      <c r="U454" s="13"/>
      <c r="V454" s="18"/>
      <c r="W454" s="18"/>
      <c r="X454" s="19"/>
      <c r="Y454" s="19"/>
      <c r="Z454" s="19"/>
      <c r="AA454" s="19"/>
      <c r="AB454" s="19"/>
      <c r="AC454" s="20"/>
      <c r="AD454" s="19"/>
      <c r="AE454" s="19"/>
      <c r="AF454" s="18"/>
      <c r="AG454" s="18"/>
      <c r="AH454" s="18"/>
      <c r="AI454" s="19"/>
      <c r="AJ454" s="13"/>
      <c r="AK454" s="19"/>
      <c r="AL454" s="19" t="str">
        <f>IFERROR(VLOOKUP(tbl_ues[[#This Row],[Id_UE]],'[1]Directorio v.02'!$H$3:$U$3089,11,FALSE),"")</f>
        <v/>
      </c>
      <c r="AM454" s="19" t="str">
        <f>IFERROR(VLOOKUP(tbl_ues[[#This Row],[Id_UE]],'[1]Directorio v.02'!$H$3:$U$3089,12,FALSE),"")</f>
        <v/>
      </c>
      <c r="AN454" s="52" t="str">
        <f>IFERROR(VLOOKUP(tbl_ues[[#This Row],[Id_UE]],'[1]Directorio v.02'!$H$3:$U$3089,13,FALSE),"")</f>
        <v/>
      </c>
      <c r="AO454" s="19" t="str">
        <f>IFERROR(VLOOKUP(tbl_ues[[#This Row],[Id_UE]],'[1]Directorio v.02'!$H$3:$U$3089,14,FALSE),"")</f>
        <v/>
      </c>
      <c r="AP454" s="1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</row>
    <row r="455" spans="1:71" ht="14.5" x14ac:dyDescent="0.35">
      <c r="A455" s="16"/>
      <c r="B455" s="16"/>
      <c r="C455" s="16"/>
      <c r="D455" s="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Q455" s="8"/>
      <c r="R455" s="9"/>
      <c r="S455" s="17"/>
      <c r="T455" s="17"/>
      <c r="U455" s="13"/>
      <c r="V455" s="18"/>
      <c r="W455" s="18"/>
      <c r="X455" s="19"/>
      <c r="Y455" s="19"/>
      <c r="Z455" s="19"/>
      <c r="AA455" s="19"/>
      <c r="AB455" s="19"/>
      <c r="AC455" s="20"/>
      <c r="AD455" s="19"/>
      <c r="AE455" s="19"/>
      <c r="AF455" s="18"/>
      <c r="AG455" s="18"/>
      <c r="AH455" s="18"/>
      <c r="AI455" s="19"/>
      <c r="AJ455" s="13"/>
      <c r="AK455" s="19"/>
      <c r="AL455" s="19" t="str">
        <f>IFERROR(VLOOKUP(tbl_ues[[#This Row],[Id_UE]],'[1]Directorio v.02'!$H$3:$U$3089,11,FALSE),"")</f>
        <v/>
      </c>
      <c r="AM455" s="19" t="str">
        <f>IFERROR(VLOOKUP(tbl_ues[[#This Row],[Id_UE]],'[1]Directorio v.02'!$H$3:$U$3089,12,FALSE),"")</f>
        <v/>
      </c>
      <c r="AN455" s="52" t="str">
        <f>IFERROR(VLOOKUP(tbl_ues[[#This Row],[Id_UE]],'[1]Directorio v.02'!$H$3:$U$3089,13,FALSE),"")</f>
        <v/>
      </c>
      <c r="AO455" s="19" t="str">
        <f>IFERROR(VLOOKUP(tbl_ues[[#This Row],[Id_UE]],'[1]Directorio v.02'!$H$3:$U$3089,14,FALSE),"")</f>
        <v/>
      </c>
      <c r="AP455" s="1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</row>
    <row r="456" spans="1:71" ht="14.5" x14ac:dyDescent="0.35">
      <c r="A456" s="16"/>
      <c r="B456" s="16"/>
      <c r="C456" s="16"/>
      <c r="D456" s="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Q456" s="8"/>
      <c r="R456" s="9"/>
      <c r="S456" s="17"/>
      <c r="T456" s="17"/>
      <c r="U456" s="13"/>
      <c r="V456" s="18"/>
      <c r="W456" s="18"/>
      <c r="X456" s="19"/>
      <c r="Y456" s="19"/>
      <c r="Z456" s="19"/>
      <c r="AA456" s="19"/>
      <c r="AB456" s="19"/>
      <c r="AC456" s="20"/>
      <c r="AD456" s="19"/>
      <c r="AE456" s="19"/>
      <c r="AF456" s="18"/>
      <c r="AG456" s="18"/>
      <c r="AH456" s="18"/>
      <c r="AI456" s="19"/>
      <c r="AJ456" s="13"/>
      <c r="AK456" s="19"/>
      <c r="AL456" s="19" t="str">
        <f>IFERROR(VLOOKUP(tbl_ues[[#This Row],[Id_UE]],'[1]Directorio v.02'!$H$3:$U$3089,11,FALSE),"")</f>
        <v/>
      </c>
      <c r="AM456" s="19" t="str">
        <f>IFERROR(VLOOKUP(tbl_ues[[#This Row],[Id_UE]],'[1]Directorio v.02'!$H$3:$U$3089,12,FALSE),"")</f>
        <v/>
      </c>
      <c r="AN456" s="52" t="str">
        <f>IFERROR(VLOOKUP(tbl_ues[[#This Row],[Id_UE]],'[1]Directorio v.02'!$H$3:$U$3089,13,FALSE),"")</f>
        <v/>
      </c>
      <c r="AO456" s="19" t="str">
        <f>IFERROR(VLOOKUP(tbl_ues[[#This Row],[Id_UE]],'[1]Directorio v.02'!$H$3:$U$3089,14,FALSE),"")</f>
        <v/>
      </c>
      <c r="AP456" s="1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</row>
    <row r="457" spans="1:71" ht="14.5" x14ac:dyDescent="0.35">
      <c r="A457" s="16"/>
      <c r="B457" s="16"/>
      <c r="C457" s="16"/>
      <c r="D457" s="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Q457" s="8"/>
      <c r="R457" s="9"/>
      <c r="S457" s="17"/>
      <c r="T457" s="17"/>
      <c r="U457" s="13"/>
      <c r="V457" s="18"/>
      <c r="W457" s="18"/>
      <c r="X457" s="19"/>
      <c r="Y457" s="19"/>
      <c r="Z457" s="19"/>
      <c r="AA457" s="19"/>
      <c r="AB457" s="19"/>
      <c r="AC457" s="20"/>
      <c r="AD457" s="19"/>
      <c r="AE457" s="19"/>
      <c r="AF457" s="18"/>
      <c r="AG457" s="18"/>
      <c r="AH457" s="18"/>
      <c r="AI457" s="19"/>
      <c r="AJ457" s="13"/>
      <c r="AK457" s="19"/>
      <c r="AL457" s="19" t="str">
        <f>IFERROR(VLOOKUP(tbl_ues[[#This Row],[Id_UE]],'[1]Directorio v.02'!$H$3:$U$3089,11,FALSE),"")</f>
        <v/>
      </c>
      <c r="AM457" s="19" t="str">
        <f>IFERROR(VLOOKUP(tbl_ues[[#This Row],[Id_UE]],'[1]Directorio v.02'!$H$3:$U$3089,12,FALSE),"")</f>
        <v/>
      </c>
      <c r="AN457" s="52" t="str">
        <f>IFERROR(VLOOKUP(tbl_ues[[#This Row],[Id_UE]],'[1]Directorio v.02'!$H$3:$U$3089,13,FALSE),"")</f>
        <v/>
      </c>
      <c r="AO457" s="19" t="str">
        <f>IFERROR(VLOOKUP(tbl_ues[[#This Row],[Id_UE]],'[1]Directorio v.02'!$H$3:$U$3089,14,FALSE),"")</f>
        <v/>
      </c>
      <c r="AP457" s="1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</row>
    <row r="458" spans="1:71" ht="14.5" x14ac:dyDescent="0.35">
      <c r="A458" s="16"/>
      <c r="B458" s="16"/>
      <c r="C458" s="16"/>
      <c r="D458" s="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Q458" s="8"/>
      <c r="R458" s="9"/>
      <c r="S458" s="17"/>
      <c r="T458" s="17"/>
      <c r="U458" s="13"/>
      <c r="V458" s="18"/>
      <c r="W458" s="18"/>
      <c r="X458" s="19"/>
      <c r="Y458" s="19"/>
      <c r="Z458" s="19"/>
      <c r="AA458" s="19"/>
      <c r="AB458" s="19"/>
      <c r="AC458" s="20"/>
      <c r="AD458" s="19"/>
      <c r="AE458" s="19"/>
      <c r="AF458" s="18"/>
      <c r="AG458" s="18"/>
      <c r="AH458" s="18"/>
      <c r="AI458" s="19"/>
      <c r="AJ458" s="13"/>
      <c r="AK458" s="19"/>
      <c r="AL458" s="19" t="str">
        <f>IFERROR(VLOOKUP(tbl_ues[[#This Row],[Id_UE]],'[1]Directorio v.02'!$H$3:$U$3089,11,FALSE),"")</f>
        <v/>
      </c>
      <c r="AM458" s="19" t="str">
        <f>IFERROR(VLOOKUP(tbl_ues[[#This Row],[Id_UE]],'[1]Directorio v.02'!$H$3:$U$3089,12,FALSE),"")</f>
        <v/>
      </c>
      <c r="AN458" s="52" t="str">
        <f>IFERROR(VLOOKUP(tbl_ues[[#This Row],[Id_UE]],'[1]Directorio v.02'!$H$3:$U$3089,13,FALSE),"")</f>
        <v/>
      </c>
      <c r="AO458" s="19" t="str">
        <f>IFERROR(VLOOKUP(tbl_ues[[#This Row],[Id_UE]],'[1]Directorio v.02'!$H$3:$U$3089,14,FALSE),"")</f>
        <v/>
      </c>
      <c r="AP458" s="1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</row>
    <row r="459" spans="1:71" ht="14.5" x14ac:dyDescent="0.35">
      <c r="A459" s="16"/>
      <c r="B459" s="16"/>
      <c r="C459" s="16"/>
      <c r="D459" s="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Q459" s="8"/>
      <c r="R459" s="9"/>
      <c r="S459" s="17"/>
      <c r="T459" s="17"/>
      <c r="U459" s="13"/>
      <c r="V459" s="18"/>
      <c r="W459" s="18"/>
      <c r="X459" s="19"/>
      <c r="Y459" s="19"/>
      <c r="Z459" s="19"/>
      <c r="AA459" s="19"/>
      <c r="AB459" s="19"/>
      <c r="AC459" s="20"/>
      <c r="AD459" s="19"/>
      <c r="AE459" s="19"/>
      <c r="AF459" s="18"/>
      <c r="AG459" s="18"/>
      <c r="AH459" s="18"/>
      <c r="AI459" s="19"/>
      <c r="AJ459" s="13"/>
      <c r="AK459" s="19"/>
      <c r="AL459" s="19" t="str">
        <f>IFERROR(VLOOKUP(tbl_ues[[#This Row],[Id_UE]],'[1]Directorio v.02'!$H$3:$U$3089,11,FALSE),"")</f>
        <v/>
      </c>
      <c r="AM459" s="19" t="str">
        <f>IFERROR(VLOOKUP(tbl_ues[[#This Row],[Id_UE]],'[1]Directorio v.02'!$H$3:$U$3089,12,FALSE),"")</f>
        <v/>
      </c>
      <c r="AN459" s="52" t="str">
        <f>IFERROR(VLOOKUP(tbl_ues[[#This Row],[Id_UE]],'[1]Directorio v.02'!$H$3:$U$3089,13,FALSE),"")</f>
        <v/>
      </c>
      <c r="AO459" s="19" t="str">
        <f>IFERROR(VLOOKUP(tbl_ues[[#This Row],[Id_UE]],'[1]Directorio v.02'!$H$3:$U$3089,14,FALSE),"")</f>
        <v/>
      </c>
      <c r="AP459" s="1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</row>
    <row r="460" spans="1:71" ht="14.5" x14ac:dyDescent="0.35">
      <c r="A460" s="16"/>
      <c r="B460" s="16"/>
      <c r="C460" s="16"/>
      <c r="D460" s="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Q460" s="8"/>
      <c r="R460" s="9"/>
      <c r="S460" s="17"/>
      <c r="T460" s="17"/>
      <c r="U460" s="13"/>
      <c r="V460" s="18"/>
      <c r="W460" s="18"/>
      <c r="X460" s="19"/>
      <c r="Y460" s="19"/>
      <c r="Z460" s="19"/>
      <c r="AA460" s="19"/>
      <c r="AB460" s="19"/>
      <c r="AC460" s="20"/>
      <c r="AD460" s="19"/>
      <c r="AE460" s="19"/>
      <c r="AF460" s="18"/>
      <c r="AG460" s="18"/>
      <c r="AH460" s="18"/>
      <c r="AI460" s="19"/>
      <c r="AJ460" s="13"/>
      <c r="AK460" s="19"/>
      <c r="AL460" s="19" t="str">
        <f>IFERROR(VLOOKUP(tbl_ues[[#This Row],[Id_UE]],'[1]Directorio v.02'!$H$3:$U$3089,11,FALSE),"")</f>
        <v/>
      </c>
      <c r="AM460" s="19" t="str">
        <f>IFERROR(VLOOKUP(tbl_ues[[#This Row],[Id_UE]],'[1]Directorio v.02'!$H$3:$U$3089,12,FALSE),"")</f>
        <v/>
      </c>
      <c r="AN460" s="52" t="str">
        <f>IFERROR(VLOOKUP(tbl_ues[[#This Row],[Id_UE]],'[1]Directorio v.02'!$H$3:$U$3089,13,FALSE),"")</f>
        <v/>
      </c>
      <c r="AO460" s="19" t="str">
        <f>IFERROR(VLOOKUP(tbl_ues[[#This Row],[Id_UE]],'[1]Directorio v.02'!$H$3:$U$3089,14,FALSE),"")</f>
        <v/>
      </c>
      <c r="AP460" s="1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</row>
    <row r="461" spans="1:71" ht="14.5" x14ac:dyDescent="0.35">
      <c r="A461" s="16"/>
      <c r="B461" s="16"/>
      <c r="C461" s="16"/>
      <c r="D461" s="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Q461" s="8"/>
      <c r="R461" s="9"/>
      <c r="S461" s="17"/>
      <c r="T461" s="17"/>
      <c r="U461" s="13"/>
      <c r="V461" s="18"/>
      <c r="W461" s="18"/>
      <c r="X461" s="19"/>
      <c r="Y461" s="19"/>
      <c r="Z461" s="19"/>
      <c r="AA461" s="19"/>
      <c r="AB461" s="19"/>
      <c r="AC461" s="20"/>
      <c r="AD461" s="19"/>
      <c r="AE461" s="19"/>
      <c r="AF461" s="18"/>
      <c r="AG461" s="18"/>
      <c r="AH461" s="18"/>
      <c r="AI461" s="19"/>
      <c r="AJ461" s="13"/>
      <c r="AK461" s="19"/>
      <c r="AL461" s="19" t="str">
        <f>IFERROR(VLOOKUP(tbl_ues[[#This Row],[Id_UE]],'[1]Directorio v.02'!$H$3:$U$3089,11,FALSE),"")</f>
        <v/>
      </c>
      <c r="AM461" s="19" t="str">
        <f>IFERROR(VLOOKUP(tbl_ues[[#This Row],[Id_UE]],'[1]Directorio v.02'!$H$3:$U$3089,12,FALSE),"")</f>
        <v/>
      </c>
      <c r="AN461" s="52" t="str">
        <f>IFERROR(VLOOKUP(tbl_ues[[#This Row],[Id_UE]],'[1]Directorio v.02'!$H$3:$U$3089,13,FALSE),"")</f>
        <v/>
      </c>
      <c r="AO461" s="19" t="str">
        <f>IFERROR(VLOOKUP(tbl_ues[[#This Row],[Id_UE]],'[1]Directorio v.02'!$H$3:$U$3089,14,FALSE),"")</f>
        <v/>
      </c>
      <c r="AP461" s="1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</row>
    <row r="462" spans="1:71" ht="14.5" x14ac:dyDescent="0.35">
      <c r="A462" s="16"/>
      <c r="B462" s="16"/>
      <c r="C462" s="16"/>
      <c r="D462" s="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Q462" s="8"/>
      <c r="R462" s="9"/>
      <c r="S462" s="17"/>
      <c r="T462" s="17"/>
      <c r="U462" s="13"/>
      <c r="V462" s="18"/>
      <c r="W462" s="18"/>
      <c r="X462" s="19"/>
      <c r="Y462" s="19"/>
      <c r="Z462" s="19"/>
      <c r="AA462" s="19"/>
      <c r="AB462" s="19"/>
      <c r="AC462" s="20"/>
      <c r="AD462" s="19"/>
      <c r="AE462" s="19"/>
      <c r="AF462" s="18"/>
      <c r="AG462" s="18"/>
      <c r="AH462" s="18"/>
      <c r="AI462" s="19"/>
      <c r="AJ462" s="13"/>
      <c r="AK462" s="19"/>
      <c r="AL462" s="19" t="str">
        <f>IFERROR(VLOOKUP(tbl_ues[[#This Row],[Id_UE]],'[1]Directorio v.02'!$H$3:$U$3089,11,FALSE),"")</f>
        <v/>
      </c>
      <c r="AM462" s="19" t="str">
        <f>IFERROR(VLOOKUP(tbl_ues[[#This Row],[Id_UE]],'[1]Directorio v.02'!$H$3:$U$3089,12,FALSE),"")</f>
        <v/>
      </c>
      <c r="AN462" s="52" t="str">
        <f>IFERROR(VLOOKUP(tbl_ues[[#This Row],[Id_UE]],'[1]Directorio v.02'!$H$3:$U$3089,13,FALSE),"")</f>
        <v/>
      </c>
      <c r="AO462" s="19" t="str">
        <f>IFERROR(VLOOKUP(tbl_ues[[#This Row],[Id_UE]],'[1]Directorio v.02'!$H$3:$U$3089,14,FALSE),"")</f>
        <v/>
      </c>
      <c r="AP462" s="1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</row>
    <row r="463" spans="1:71" ht="14.5" x14ac:dyDescent="0.35">
      <c r="A463" s="16"/>
      <c r="B463" s="16"/>
      <c r="C463" s="16"/>
      <c r="D463" s="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Q463" s="8"/>
      <c r="R463" s="9"/>
      <c r="S463" s="17"/>
      <c r="T463" s="17"/>
      <c r="U463" s="13"/>
      <c r="V463" s="18"/>
      <c r="W463" s="18"/>
      <c r="X463" s="19"/>
      <c r="Y463" s="19"/>
      <c r="Z463" s="19"/>
      <c r="AA463" s="19"/>
      <c r="AB463" s="19"/>
      <c r="AC463" s="20"/>
      <c r="AD463" s="19"/>
      <c r="AE463" s="19"/>
      <c r="AF463" s="18"/>
      <c r="AG463" s="18"/>
      <c r="AH463" s="18"/>
      <c r="AI463" s="19"/>
      <c r="AJ463" s="13"/>
      <c r="AK463" s="19"/>
      <c r="AL463" s="19" t="str">
        <f>IFERROR(VLOOKUP(tbl_ues[[#This Row],[Id_UE]],'[1]Directorio v.02'!$H$3:$U$3089,11,FALSE),"")</f>
        <v/>
      </c>
      <c r="AM463" s="19" t="str">
        <f>IFERROR(VLOOKUP(tbl_ues[[#This Row],[Id_UE]],'[1]Directorio v.02'!$H$3:$U$3089,12,FALSE),"")</f>
        <v/>
      </c>
      <c r="AN463" s="52" t="str">
        <f>IFERROR(VLOOKUP(tbl_ues[[#This Row],[Id_UE]],'[1]Directorio v.02'!$H$3:$U$3089,13,FALSE),"")</f>
        <v/>
      </c>
      <c r="AO463" s="19" t="str">
        <f>IFERROR(VLOOKUP(tbl_ues[[#This Row],[Id_UE]],'[1]Directorio v.02'!$H$3:$U$3089,14,FALSE),"")</f>
        <v/>
      </c>
      <c r="AP463" s="1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</row>
    <row r="464" spans="1:71" ht="14.5" x14ac:dyDescent="0.35">
      <c r="A464" s="16"/>
      <c r="B464" s="16"/>
      <c r="C464" s="16"/>
      <c r="D464" s="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Q464" s="8"/>
      <c r="R464" s="9"/>
      <c r="S464" s="17"/>
      <c r="T464" s="17"/>
      <c r="U464" s="13"/>
      <c r="V464" s="18"/>
      <c r="W464" s="18"/>
      <c r="X464" s="19"/>
      <c r="Y464" s="19"/>
      <c r="Z464" s="19"/>
      <c r="AA464" s="19"/>
      <c r="AB464" s="19"/>
      <c r="AC464" s="20"/>
      <c r="AD464" s="19"/>
      <c r="AE464" s="19"/>
      <c r="AF464" s="18"/>
      <c r="AG464" s="18"/>
      <c r="AH464" s="18"/>
      <c r="AI464" s="19"/>
      <c r="AJ464" s="13"/>
      <c r="AK464" s="19"/>
      <c r="AL464" s="19" t="str">
        <f>IFERROR(VLOOKUP(tbl_ues[[#This Row],[Id_UE]],'[1]Directorio v.02'!$H$3:$U$3089,11,FALSE),"")</f>
        <v/>
      </c>
      <c r="AM464" s="19" t="str">
        <f>IFERROR(VLOOKUP(tbl_ues[[#This Row],[Id_UE]],'[1]Directorio v.02'!$H$3:$U$3089,12,FALSE),"")</f>
        <v/>
      </c>
      <c r="AN464" s="52" t="str">
        <f>IFERROR(VLOOKUP(tbl_ues[[#This Row],[Id_UE]],'[1]Directorio v.02'!$H$3:$U$3089,13,FALSE),"")</f>
        <v/>
      </c>
      <c r="AO464" s="19" t="str">
        <f>IFERROR(VLOOKUP(tbl_ues[[#This Row],[Id_UE]],'[1]Directorio v.02'!$H$3:$U$3089,14,FALSE),"")</f>
        <v/>
      </c>
      <c r="AP464" s="1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</row>
    <row r="465" spans="1:71" ht="14.5" x14ac:dyDescent="0.35">
      <c r="A465" s="16"/>
      <c r="B465" s="16"/>
      <c r="C465" s="16"/>
      <c r="D465" s="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Q465" s="8"/>
      <c r="R465" s="9"/>
      <c r="S465" s="17"/>
      <c r="T465" s="17"/>
      <c r="U465" s="13"/>
      <c r="V465" s="18"/>
      <c r="W465" s="18"/>
      <c r="X465" s="19"/>
      <c r="Y465" s="19"/>
      <c r="Z465" s="19"/>
      <c r="AA465" s="19"/>
      <c r="AB465" s="19"/>
      <c r="AC465" s="20"/>
      <c r="AD465" s="19"/>
      <c r="AE465" s="19"/>
      <c r="AF465" s="18"/>
      <c r="AG465" s="18"/>
      <c r="AH465" s="18"/>
      <c r="AI465" s="19"/>
      <c r="AJ465" s="13"/>
      <c r="AK465" s="19"/>
      <c r="AL465" s="19" t="str">
        <f>IFERROR(VLOOKUP(tbl_ues[[#This Row],[Id_UE]],'[1]Directorio v.02'!$H$3:$U$3089,11,FALSE),"")</f>
        <v/>
      </c>
      <c r="AM465" s="19" t="str">
        <f>IFERROR(VLOOKUP(tbl_ues[[#This Row],[Id_UE]],'[1]Directorio v.02'!$H$3:$U$3089,12,FALSE),"")</f>
        <v/>
      </c>
      <c r="AN465" s="52" t="str">
        <f>IFERROR(VLOOKUP(tbl_ues[[#This Row],[Id_UE]],'[1]Directorio v.02'!$H$3:$U$3089,13,FALSE),"")</f>
        <v/>
      </c>
      <c r="AO465" s="19" t="str">
        <f>IFERROR(VLOOKUP(tbl_ues[[#This Row],[Id_UE]],'[1]Directorio v.02'!$H$3:$U$3089,14,FALSE),"")</f>
        <v/>
      </c>
      <c r="AP465" s="1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</row>
    <row r="466" spans="1:71" ht="14.5" x14ac:dyDescent="0.35">
      <c r="A466" s="16"/>
      <c r="B466" s="16"/>
      <c r="C466" s="16"/>
      <c r="D466" s="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Q466" s="8"/>
      <c r="R466" s="9"/>
      <c r="S466" s="17"/>
      <c r="T466" s="17"/>
      <c r="U466" s="13"/>
      <c r="V466" s="18"/>
      <c r="W466" s="18"/>
      <c r="X466" s="19"/>
      <c r="Y466" s="19"/>
      <c r="Z466" s="19"/>
      <c r="AA466" s="19"/>
      <c r="AB466" s="19"/>
      <c r="AC466" s="20"/>
      <c r="AD466" s="19"/>
      <c r="AE466" s="19"/>
      <c r="AF466" s="18"/>
      <c r="AG466" s="18"/>
      <c r="AH466" s="18"/>
      <c r="AI466" s="19"/>
      <c r="AJ466" s="13"/>
      <c r="AK466" s="19"/>
      <c r="AL466" s="19" t="str">
        <f>IFERROR(VLOOKUP(tbl_ues[[#This Row],[Id_UE]],'[1]Directorio v.02'!$H$3:$U$3089,11,FALSE),"")</f>
        <v/>
      </c>
      <c r="AM466" s="19" t="str">
        <f>IFERROR(VLOOKUP(tbl_ues[[#This Row],[Id_UE]],'[1]Directorio v.02'!$H$3:$U$3089,12,FALSE),"")</f>
        <v/>
      </c>
      <c r="AN466" s="52" t="str">
        <f>IFERROR(VLOOKUP(tbl_ues[[#This Row],[Id_UE]],'[1]Directorio v.02'!$H$3:$U$3089,13,FALSE),"")</f>
        <v/>
      </c>
      <c r="AO466" s="19" t="str">
        <f>IFERROR(VLOOKUP(tbl_ues[[#This Row],[Id_UE]],'[1]Directorio v.02'!$H$3:$U$3089,14,FALSE),"")</f>
        <v/>
      </c>
      <c r="AP466" s="1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</row>
    <row r="467" spans="1:71" ht="14.5" x14ac:dyDescent="0.35">
      <c r="A467" s="16"/>
      <c r="B467" s="16"/>
      <c r="C467" s="16"/>
      <c r="D467" s="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Q467" s="8"/>
      <c r="R467" s="9"/>
      <c r="S467" s="17"/>
      <c r="T467" s="17"/>
      <c r="U467" s="13"/>
      <c r="V467" s="18"/>
      <c r="W467" s="18"/>
      <c r="X467" s="19"/>
      <c r="Y467" s="19"/>
      <c r="Z467" s="19"/>
      <c r="AA467" s="19"/>
      <c r="AB467" s="19"/>
      <c r="AC467" s="20"/>
      <c r="AD467" s="19"/>
      <c r="AE467" s="19"/>
      <c r="AF467" s="18"/>
      <c r="AG467" s="18"/>
      <c r="AH467" s="18"/>
      <c r="AI467" s="19"/>
      <c r="AJ467" s="13"/>
      <c r="AK467" s="19"/>
      <c r="AL467" s="19" t="str">
        <f>IFERROR(VLOOKUP(tbl_ues[[#This Row],[Id_UE]],'[1]Directorio v.02'!$H$3:$U$3089,11,FALSE),"")</f>
        <v/>
      </c>
      <c r="AM467" s="19" t="str">
        <f>IFERROR(VLOOKUP(tbl_ues[[#This Row],[Id_UE]],'[1]Directorio v.02'!$H$3:$U$3089,12,FALSE),"")</f>
        <v/>
      </c>
      <c r="AN467" s="52" t="str">
        <f>IFERROR(VLOOKUP(tbl_ues[[#This Row],[Id_UE]],'[1]Directorio v.02'!$H$3:$U$3089,13,FALSE),"")</f>
        <v/>
      </c>
      <c r="AO467" s="19" t="str">
        <f>IFERROR(VLOOKUP(tbl_ues[[#This Row],[Id_UE]],'[1]Directorio v.02'!$H$3:$U$3089,14,FALSE),"")</f>
        <v/>
      </c>
      <c r="AP467" s="1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</row>
    <row r="468" spans="1:71" ht="14.5" x14ac:dyDescent="0.35">
      <c r="A468" s="15"/>
      <c r="B468" s="15"/>
      <c r="C468" s="15"/>
      <c r="D468" s="7"/>
      <c r="E468" s="4"/>
      <c r="F468" s="4"/>
      <c r="G468" s="4"/>
      <c r="H468" s="4"/>
      <c r="I468" s="4"/>
      <c r="J468" s="7"/>
      <c r="K468" s="4"/>
      <c r="L468" s="4"/>
      <c r="M468" s="4"/>
      <c r="N468" s="4"/>
      <c r="O468" s="4"/>
      <c r="P468" s="27"/>
      <c r="Q468" s="14"/>
      <c r="R468" s="9"/>
      <c r="S468" s="15"/>
      <c r="T468" s="15"/>
      <c r="U468" s="9"/>
      <c r="V468" s="18"/>
      <c r="W468" s="19"/>
      <c r="X468" s="19"/>
      <c r="Y468" s="19"/>
      <c r="Z468" s="19"/>
      <c r="AA468" s="19"/>
      <c r="AB468" s="19"/>
      <c r="AC468" s="19"/>
      <c r="AD468" s="19"/>
      <c r="AE468" s="19"/>
      <c r="AF468" s="18"/>
      <c r="AG468" s="18"/>
      <c r="AH468" s="18"/>
      <c r="AI468" s="19"/>
      <c r="AJ468" s="19"/>
      <c r="AK468" s="19"/>
      <c r="AL468" s="19"/>
      <c r="AM468" s="19"/>
      <c r="AN468" s="52"/>
      <c r="AO468" s="19"/>
      <c r="AP468" s="1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</row>
    <row r="469" spans="1:71" ht="14.5" x14ac:dyDescent="0.35">
      <c r="A469" s="15"/>
      <c r="B469" s="15"/>
      <c r="C469" s="15"/>
      <c r="D469" s="7"/>
      <c r="E469" s="4"/>
      <c r="F469" s="4"/>
      <c r="G469" s="4"/>
      <c r="H469" s="4"/>
      <c r="I469" s="4"/>
      <c r="J469" s="7"/>
      <c r="K469" s="4"/>
      <c r="L469" s="4"/>
      <c r="M469" s="4"/>
      <c r="N469" s="4"/>
      <c r="O469" s="4"/>
      <c r="P469" s="27"/>
      <c r="Q469" s="14"/>
      <c r="R469" s="9"/>
      <c r="S469" s="15"/>
      <c r="T469" s="15"/>
      <c r="U469" s="9"/>
      <c r="V469" s="18"/>
      <c r="W469" s="19"/>
      <c r="X469" s="19"/>
      <c r="Y469" s="19"/>
      <c r="Z469" s="19"/>
      <c r="AA469" s="19"/>
      <c r="AB469" s="19"/>
      <c r="AC469" s="19"/>
      <c r="AD469" s="19"/>
      <c r="AE469" s="19"/>
      <c r="AF469" s="18"/>
      <c r="AG469" s="18"/>
      <c r="AH469" s="18"/>
      <c r="AI469" s="19"/>
      <c r="AJ469" s="19"/>
      <c r="AK469" s="19"/>
      <c r="AL469" s="19"/>
      <c r="AM469" s="19"/>
      <c r="AN469" s="52"/>
      <c r="AO469" s="19"/>
      <c r="AP469" s="1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</row>
    <row r="470" spans="1:71" ht="14.5" x14ac:dyDescent="0.35">
      <c r="A470" s="15"/>
      <c r="B470" s="15"/>
      <c r="C470" s="15"/>
      <c r="D470" s="7"/>
      <c r="E470" s="4"/>
      <c r="F470" s="4"/>
      <c r="G470" s="4"/>
      <c r="H470" s="4"/>
      <c r="I470" s="4"/>
      <c r="J470" s="7"/>
      <c r="K470" s="4"/>
      <c r="L470" s="4"/>
      <c r="M470" s="4"/>
      <c r="N470" s="4"/>
      <c r="O470" s="4"/>
      <c r="P470" s="27"/>
      <c r="Q470" s="14"/>
      <c r="R470" s="9"/>
      <c r="S470" s="15"/>
      <c r="T470" s="15"/>
      <c r="U470" s="9"/>
      <c r="V470" s="18"/>
      <c r="W470" s="19"/>
      <c r="X470" s="19"/>
      <c r="Y470" s="19"/>
      <c r="Z470" s="19"/>
      <c r="AA470" s="19"/>
      <c r="AB470" s="19"/>
      <c r="AC470" s="19"/>
      <c r="AD470" s="19"/>
      <c r="AE470" s="19"/>
      <c r="AF470" s="18"/>
      <c r="AG470" s="18"/>
      <c r="AH470" s="18"/>
      <c r="AI470" s="19"/>
      <c r="AJ470" s="19"/>
      <c r="AK470" s="19"/>
      <c r="AL470" s="19"/>
      <c r="AM470" s="19"/>
      <c r="AN470" s="52"/>
      <c r="AO470" s="19"/>
      <c r="AP470" s="1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</row>
    <row r="471" spans="1:71" ht="14.5" x14ac:dyDescent="0.35">
      <c r="A471" s="15"/>
      <c r="B471" s="15"/>
      <c r="C471" s="15"/>
      <c r="D471" s="7"/>
      <c r="E471" s="4"/>
      <c r="F471" s="4"/>
      <c r="G471" s="4"/>
      <c r="H471" s="4"/>
      <c r="I471" s="4"/>
      <c r="J471" s="7"/>
      <c r="K471" s="4"/>
      <c r="L471" s="4"/>
      <c r="M471" s="4"/>
      <c r="N471" s="4"/>
      <c r="O471" s="4"/>
      <c r="P471" s="27"/>
      <c r="Q471" s="14"/>
      <c r="R471" s="9"/>
      <c r="S471" s="15"/>
      <c r="T471" s="15"/>
      <c r="U471" s="9"/>
      <c r="V471" s="18"/>
      <c r="W471" s="19"/>
      <c r="X471" s="19"/>
      <c r="Y471" s="19"/>
      <c r="Z471" s="19"/>
      <c r="AA471" s="19"/>
      <c r="AB471" s="19"/>
      <c r="AC471" s="19"/>
      <c r="AD471" s="19"/>
      <c r="AE471" s="19"/>
      <c r="AF471" s="18"/>
      <c r="AG471" s="18"/>
      <c r="AH471" s="18"/>
      <c r="AI471" s="19"/>
      <c r="AJ471" s="19"/>
      <c r="AK471" s="19"/>
      <c r="AL471" s="19"/>
      <c r="AM471" s="19"/>
      <c r="AN471" s="52"/>
      <c r="AO471" s="19"/>
      <c r="AP471" s="1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</row>
    <row r="472" spans="1:71" ht="14.5" x14ac:dyDescent="0.35">
      <c r="A472" s="15"/>
      <c r="B472" s="15"/>
      <c r="C472" s="15"/>
      <c r="D472" s="7"/>
      <c r="E472" s="4"/>
      <c r="F472" s="4"/>
      <c r="G472" s="4"/>
      <c r="H472" s="4"/>
      <c r="I472" s="4"/>
      <c r="J472" s="7"/>
      <c r="K472" s="4"/>
      <c r="L472" s="4"/>
      <c r="M472" s="4"/>
      <c r="N472" s="4"/>
      <c r="O472" s="4"/>
      <c r="P472" s="27"/>
      <c r="Q472" s="14"/>
      <c r="R472" s="9"/>
      <c r="S472" s="15"/>
      <c r="T472" s="15"/>
      <c r="U472" s="9"/>
      <c r="V472" s="18"/>
      <c r="W472" s="19"/>
      <c r="X472" s="19"/>
      <c r="Y472" s="19"/>
      <c r="Z472" s="19"/>
      <c r="AA472" s="19"/>
      <c r="AB472" s="19"/>
      <c r="AC472" s="19"/>
      <c r="AD472" s="19"/>
      <c r="AE472" s="19"/>
      <c r="AF472" s="18"/>
      <c r="AG472" s="18"/>
      <c r="AH472" s="18"/>
      <c r="AI472" s="19"/>
      <c r="AJ472" s="19"/>
      <c r="AK472" s="19"/>
      <c r="AL472" s="19"/>
      <c r="AM472" s="19"/>
      <c r="AN472" s="52"/>
      <c r="AO472" s="19"/>
      <c r="AP472" s="1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</row>
    <row r="473" spans="1:71" ht="14.5" x14ac:dyDescent="0.35">
      <c r="A473" s="15"/>
      <c r="B473" s="15"/>
      <c r="C473" s="15"/>
      <c r="D473" s="7"/>
      <c r="E473" s="4"/>
      <c r="F473" s="4"/>
      <c r="G473" s="4"/>
      <c r="H473" s="4"/>
      <c r="I473" s="4"/>
      <c r="J473" s="7"/>
      <c r="K473" s="4"/>
      <c r="L473" s="4"/>
      <c r="M473" s="4"/>
      <c r="N473" s="4"/>
      <c r="O473" s="4"/>
      <c r="P473" s="27"/>
      <c r="Q473" s="14"/>
      <c r="R473" s="9"/>
      <c r="S473" s="15"/>
      <c r="T473" s="15"/>
      <c r="U473" s="9"/>
      <c r="V473" s="18"/>
      <c r="W473" s="19"/>
      <c r="X473" s="19"/>
      <c r="Y473" s="19"/>
      <c r="Z473" s="19"/>
      <c r="AA473" s="19"/>
      <c r="AB473" s="19"/>
      <c r="AC473" s="19"/>
      <c r="AD473" s="19"/>
      <c r="AE473" s="19"/>
      <c r="AF473" s="18"/>
      <c r="AG473" s="18"/>
      <c r="AH473" s="18"/>
      <c r="AI473" s="19"/>
      <c r="AJ473" s="19"/>
      <c r="AK473" s="19"/>
      <c r="AL473" s="19"/>
      <c r="AM473" s="19"/>
      <c r="AN473" s="52"/>
      <c r="AO473" s="19"/>
      <c r="AP473" s="1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</row>
    <row r="474" spans="1:71" ht="14.5" x14ac:dyDescent="0.35">
      <c r="A474" s="15"/>
      <c r="B474" s="15"/>
      <c r="C474" s="15"/>
      <c r="D474" s="7"/>
      <c r="E474" s="4"/>
      <c r="F474" s="4"/>
      <c r="G474" s="4"/>
      <c r="H474" s="4"/>
      <c r="I474" s="4"/>
      <c r="J474" s="7"/>
      <c r="K474" s="4"/>
      <c r="L474" s="4"/>
      <c r="M474" s="4"/>
      <c r="N474" s="4"/>
      <c r="O474" s="4"/>
      <c r="P474" s="27"/>
      <c r="Q474" s="14"/>
      <c r="R474" s="9"/>
      <c r="S474" s="15"/>
      <c r="T474" s="15"/>
      <c r="U474" s="9"/>
      <c r="V474" s="18"/>
      <c r="W474" s="19"/>
      <c r="X474" s="19"/>
      <c r="Y474" s="19"/>
      <c r="Z474" s="19"/>
      <c r="AA474" s="19"/>
      <c r="AB474" s="19"/>
      <c r="AC474" s="19"/>
      <c r="AD474" s="19"/>
      <c r="AE474" s="19"/>
      <c r="AF474" s="18"/>
      <c r="AG474" s="18"/>
      <c r="AH474" s="18"/>
      <c r="AI474" s="19"/>
      <c r="AJ474" s="19"/>
      <c r="AK474" s="19"/>
      <c r="AL474" s="19"/>
      <c r="AM474" s="19"/>
      <c r="AN474" s="52"/>
      <c r="AO474" s="19"/>
      <c r="AP474" s="1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</row>
    <row r="475" spans="1:71" ht="14.5" x14ac:dyDescent="0.35">
      <c r="A475" s="15"/>
      <c r="B475" s="15"/>
      <c r="C475" s="15"/>
      <c r="D475" s="7"/>
      <c r="E475" s="4"/>
      <c r="F475" s="4"/>
      <c r="G475" s="4"/>
      <c r="H475" s="4"/>
      <c r="I475" s="4"/>
      <c r="J475" s="7"/>
      <c r="K475" s="4"/>
      <c r="L475" s="4"/>
      <c r="M475" s="4"/>
      <c r="N475" s="4"/>
      <c r="O475" s="4"/>
      <c r="P475" s="27"/>
      <c r="Q475" s="14"/>
      <c r="R475" s="9"/>
      <c r="S475" s="15"/>
      <c r="T475" s="15"/>
      <c r="U475" s="9"/>
      <c r="V475" s="18"/>
      <c r="W475" s="19"/>
      <c r="X475" s="19"/>
      <c r="Y475" s="19"/>
      <c r="Z475" s="19"/>
      <c r="AA475" s="19"/>
      <c r="AB475" s="19"/>
      <c r="AC475" s="19"/>
      <c r="AD475" s="19"/>
      <c r="AE475" s="19"/>
      <c r="AF475" s="18"/>
      <c r="AG475" s="18"/>
      <c r="AH475" s="18"/>
      <c r="AI475" s="19"/>
      <c r="AJ475" s="19"/>
      <c r="AK475" s="19"/>
      <c r="AL475" s="19"/>
      <c r="AM475" s="19"/>
      <c r="AN475" s="52"/>
      <c r="AO475" s="19"/>
      <c r="AP475" s="1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</row>
    <row r="476" spans="1:71" ht="14.5" x14ac:dyDescent="0.35">
      <c r="A476" s="15"/>
      <c r="B476" s="15"/>
      <c r="C476" s="15"/>
      <c r="D476" s="7"/>
      <c r="E476" s="4"/>
      <c r="F476" s="4"/>
      <c r="G476" s="4"/>
      <c r="H476" s="4"/>
      <c r="I476" s="4"/>
      <c r="J476" s="7"/>
      <c r="K476" s="4"/>
      <c r="L476" s="4"/>
      <c r="M476" s="4"/>
      <c r="N476" s="4"/>
      <c r="O476" s="4"/>
      <c r="P476" s="27"/>
      <c r="Q476" s="14"/>
      <c r="R476" s="9"/>
      <c r="S476" s="15"/>
      <c r="T476" s="15"/>
      <c r="U476" s="9"/>
      <c r="V476" s="18"/>
      <c r="W476" s="19"/>
      <c r="X476" s="19"/>
      <c r="Y476" s="19"/>
      <c r="Z476" s="19"/>
      <c r="AA476" s="19"/>
      <c r="AB476" s="19"/>
      <c r="AC476" s="19"/>
      <c r="AD476" s="19"/>
      <c r="AE476" s="19"/>
      <c r="AF476" s="18"/>
      <c r="AG476" s="18"/>
      <c r="AH476" s="18"/>
      <c r="AI476" s="19"/>
      <c r="AJ476" s="19"/>
      <c r="AK476" s="19"/>
      <c r="AL476" s="19"/>
      <c r="AM476" s="19"/>
      <c r="AN476" s="52"/>
      <c r="AO476" s="19"/>
      <c r="AP476" s="1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</row>
    <row r="477" spans="1:71" ht="14.5" x14ac:dyDescent="0.35">
      <c r="A477" s="15"/>
      <c r="B477" s="15"/>
      <c r="C477" s="15"/>
      <c r="D477" s="7"/>
      <c r="E477" s="4"/>
      <c r="F477" s="4"/>
      <c r="G477" s="4"/>
      <c r="H477" s="4"/>
      <c r="I477" s="4"/>
      <c r="J477" s="7"/>
      <c r="K477" s="4"/>
      <c r="L477" s="4"/>
      <c r="M477" s="4"/>
      <c r="N477" s="4"/>
      <c r="O477" s="4"/>
      <c r="P477" s="27"/>
      <c r="Q477" s="14"/>
      <c r="R477" s="9"/>
      <c r="S477" s="15"/>
      <c r="T477" s="15"/>
      <c r="U477" s="9"/>
      <c r="V477" s="18"/>
      <c r="W477" s="19"/>
      <c r="X477" s="19"/>
      <c r="Y477" s="19"/>
      <c r="Z477" s="19"/>
      <c r="AA477" s="19"/>
      <c r="AB477" s="19"/>
      <c r="AC477" s="19"/>
      <c r="AD477" s="19"/>
      <c r="AE477" s="19"/>
      <c r="AF477" s="18"/>
      <c r="AG477" s="18"/>
      <c r="AH477" s="18"/>
      <c r="AI477" s="19"/>
      <c r="AJ477" s="19"/>
      <c r="AK477" s="19"/>
      <c r="AL477" s="19"/>
      <c r="AM477" s="19"/>
      <c r="AN477" s="52"/>
      <c r="AO477" s="19"/>
      <c r="AP477" s="1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</row>
    <row r="478" spans="1:71" ht="14.5" x14ac:dyDescent="0.35">
      <c r="A478" s="15"/>
      <c r="B478" s="15"/>
      <c r="C478" s="15"/>
      <c r="D478" s="7"/>
      <c r="E478" s="4"/>
      <c r="F478" s="4"/>
      <c r="G478" s="4"/>
      <c r="H478" s="4"/>
      <c r="I478" s="4"/>
      <c r="J478" s="7"/>
      <c r="K478" s="4"/>
      <c r="L478" s="4"/>
      <c r="M478" s="4"/>
      <c r="N478" s="4"/>
      <c r="O478" s="4"/>
      <c r="P478" s="27"/>
      <c r="Q478" s="14"/>
      <c r="R478" s="9"/>
      <c r="S478" s="15"/>
      <c r="T478" s="15"/>
      <c r="U478" s="9"/>
      <c r="V478" s="18"/>
      <c r="W478" s="19"/>
      <c r="X478" s="19"/>
      <c r="Y478" s="19"/>
      <c r="Z478" s="19"/>
      <c r="AA478" s="19"/>
      <c r="AB478" s="19"/>
      <c r="AC478" s="19"/>
      <c r="AD478" s="19"/>
      <c r="AE478" s="19"/>
      <c r="AF478" s="18"/>
      <c r="AG478" s="18"/>
      <c r="AH478" s="18"/>
      <c r="AI478" s="19"/>
      <c r="AJ478" s="19"/>
      <c r="AK478" s="19"/>
      <c r="AL478" s="19"/>
      <c r="AM478" s="19"/>
      <c r="AN478" s="52"/>
      <c r="AO478" s="19"/>
      <c r="AP478" s="1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</row>
    <row r="479" spans="1:71" ht="14.5" x14ac:dyDescent="0.35">
      <c r="A479" s="15"/>
      <c r="B479" s="15"/>
      <c r="C479" s="15"/>
      <c r="D479" s="7"/>
      <c r="E479" s="4"/>
      <c r="F479" s="4"/>
      <c r="G479" s="4"/>
      <c r="H479" s="4"/>
      <c r="I479" s="4"/>
      <c r="J479" s="7"/>
      <c r="K479" s="4"/>
      <c r="L479" s="4"/>
      <c r="M479" s="4"/>
      <c r="N479" s="4"/>
      <c r="O479" s="4"/>
      <c r="P479" s="27"/>
      <c r="Q479" s="14"/>
      <c r="R479" s="9"/>
      <c r="S479" s="15"/>
      <c r="T479" s="15"/>
      <c r="U479" s="9"/>
      <c r="V479" s="18"/>
      <c r="W479" s="19"/>
      <c r="X479" s="19"/>
      <c r="Y479" s="19"/>
      <c r="Z479" s="19"/>
      <c r="AA479" s="19"/>
      <c r="AB479" s="19"/>
      <c r="AC479" s="19"/>
      <c r="AD479" s="19"/>
      <c r="AE479" s="19"/>
      <c r="AF479" s="18"/>
      <c r="AG479" s="18"/>
      <c r="AH479" s="18"/>
      <c r="AI479" s="19"/>
      <c r="AJ479" s="19"/>
      <c r="AK479" s="19"/>
      <c r="AL479" s="19"/>
      <c r="AM479" s="19"/>
      <c r="AN479" s="52"/>
      <c r="AO479" s="19"/>
      <c r="AP479" s="1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</row>
    <row r="480" spans="1:71" ht="14.5" x14ac:dyDescent="0.35">
      <c r="A480" s="15"/>
      <c r="B480" s="15"/>
      <c r="C480" s="15"/>
      <c r="D480" s="7"/>
      <c r="E480" s="4"/>
      <c r="F480" s="4"/>
      <c r="G480" s="4"/>
      <c r="H480" s="4"/>
      <c r="I480" s="4"/>
      <c r="J480" s="7"/>
      <c r="K480" s="4"/>
      <c r="L480" s="4"/>
      <c r="M480" s="4"/>
      <c r="N480" s="4"/>
      <c r="O480" s="4"/>
      <c r="P480" s="27"/>
      <c r="Q480" s="14"/>
      <c r="R480" s="9"/>
      <c r="S480" s="15"/>
      <c r="T480" s="15"/>
      <c r="U480" s="9"/>
      <c r="V480" s="18"/>
      <c r="W480" s="19"/>
      <c r="X480" s="19"/>
      <c r="Y480" s="19"/>
      <c r="Z480" s="19"/>
      <c r="AA480" s="19"/>
      <c r="AB480" s="19"/>
      <c r="AC480" s="19"/>
      <c r="AD480" s="19"/>
      <c r="AE480" s="19"/>
      <c r="AF480" s="18"/>
      <c r="AG480" s="18"/>
      <c r="AH480" s="18"/>
      <c r="AI480" s="19"/>
      <c r="AJ480" s="19"/>
      <c r="AK480" s="19"/>
      <c r="AL480" s="19"/>
      <c r="AM480" s="19"/>
      <c r="AN480" s="52"/>
      <c r="AO480" s="19"/>
      <c r="AP480" s="1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</row>
    <row r="481" spans="1:71" ht="14.5" x14ac:dyDescent="0.35">
      <c r="A481" s="15"/>
      <c r="B481" s="15"/>
      <c r="C481" s="15"/>
      <c r="D481" s="7"/>
      <c r="E481" s="4"/>
      <c r="F481" s="4"/>
      <c r="G481" s="4"/>
      <c r="H481" s="4"/>
      <c r="I481" s="4"/>
      <c r="J481" s="7"/>
      <c r="K481" s="4"/>
      <c r="L481" s="4"/>
      <c r="M481" s="4"/>
      <c r="N481" s="4"/>
      <c r="O481" s="4"/>
      <c r="P481" s="27"/>
      <c r="Q481" s="14"/>
      <c r="R481" s="9"/>
      <c r="S481" s="15"/>
      <c r="T481" s="15"/>
      <c r="U481" s="9"/>
      <c r="V481" s="18"/>
      <c r="W481" s="19"/>
      <c r="X481" s="19"/>
      <c r="Y481" s="19"/>
      <c r="Z481" s="19"/>
      <c r="AA481" s="19"/>
      <c r="AB481" s="19"/>
      <c r="AC481" s="19"/>
      <c r="AD481" s="19"/>
      <c r="AE481" s="19"/>
      <c r="AF481" s="18"/>
      <c r="AG481" s="18"/>
      <c r="AH481" s="18"/>
      <c r="AI481" s="19"/>
      <c r="AJ481" s="19"/>
      <c r="AK481" s="19"/>
      <c r="AL481" s="19"/>
      <c r="AM481" s="19"/>
      <c r="AN481" s="52"/>
      <c r="AO481" s="19"/>
      <c r="AP481" s="1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</row>
    <row r="482" spans="1:71" ht="14.5" x14ac:dyDescent="0.35">
      <c r="A482" s="15"/>
      <c r="B482" s="15"/>
      <c r="C482" s="15"/>
      <c r="D482" s="7"/>
      <c r="E482" s="4"/>
      <c r="F482" s="4"/>
      <c r="G482" s="4"/>
      <c r="H482" s="4"/>
      <c r="I482" s="4"/>
      <c r="J482" s="7"/>
      <c r="K482" s="4"/>
      <c r="L482" s="4"/>
      <c r="M482" s="4"/>
      <c r="N482" s="4"/>
      <c r="O482" s="4"/>
      <c r="P482" s="27"/>
      <c r="Q482" s="14"/>
      <c r="R482" s="9"/>
      <c r="S482" s="15"/>
      <c r="T482" s="15"/>
      <c r="U482" s="9"/>
      <c r="V482" s="18"/>
      <c r="W482" s="19"/>
      <c r="X482" s="19"/>
      <c r="Y482" s="19"/>
      <c r="Z482" s="19"/>
      <c r="AA482" s="19"/>
      <c r="AB482" s="19"/>
      <c r="AC482" s="19"/>
      <c r="AD482" s="19"/>
      <c r="AE482" s="19"/>
      <c r="AF482" s="18"/>
      <c r="AG482" s="18"/>
      <c r="AH482" s="18"/>
      <c r="AI482" s="19"/>
      <c r="AJ482" s="19"/>
      <c r="AK482" s="19"/>
      <c r="AL482" s="19"/>
      <c r="AM482" s="19"/>
      <c r="AN482" s="52"/>
      <c r="AO482" s="19"/>
      <c r="AP482" s="1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</row>
    <row r="483" spans="1:71" ht="14.5" x14ac:dyDescent="0.35">
      <c r="A483" s="15"/>
      <c r="B483" s="15"/>
      <c r="C483" s="15"/>
      <c r="D483" s="7"/>
      <c r="E483" s="4"/>
      <c r="F483" s="4"/>
      <c r="G483" s="4"/>
      <c r="H483" s="4"/>
      <c r="I483" s="4"/>
      <c r="J483" s="7"/>
      <c r="K483" s="4"/>
      <c r="L483" s="4"/>
      <c r="M483" s="4"/>
      <c r="N483" s="4"/>
      <c r="O483" s="4"/>
      <c r="P483" s="27"/>
      <c r="Q483" s="14"/>
      <c r="R483" s="9"/>
      <c r="S483" s="15"/>
      <c r="T483" s="15"/>
      <c r="U483" s="9"/>
      <c r="V483" s="18"/>
      <c r="W483" s="19"/>
      <c r="X483" s="19"/>
      <c r="Y483" s="19"/>
      <c r="Z483" s="19"/>
      <c r="AA483" s="19"/>
      <c r="AB483" s="19"/>
      <c r="AC483" s="19"/>
      <c r="AD483" s="19"/>
      <c r="AE483" s="19"/>
      <c r="AF483" s="18"/>
      <c r="AG483" s="18"/>
      <c r="AH483" s="18"/>
      <c r="AI483" s="19"/>
      <c r="AJ483" s="19"/>
      <c r="AK483" s="19"/>
      <c r="AL483" s="19"/>
      <c r="AM483" s="19"/>
      <c r="AN483" s="52"/>
      <c r="AO483" s="19"/>
      <c r="AP483" s="1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</row>
    <row r="484" spans="1:71" ht="14.5" x14ac:dyDescent="0.35">
      <c r="A484" s="15"/>
      <c r="B484" s="15"/>
      <c r="C484" s="15"/>
      <c r="D484" s="7"/>
      <c r="E484" s="4"/>
      <c r="F484" s="4"/>
      <c r="G484" s="4"/>
      <c r="H484" s="4"/>
      <c r="I484" s="4"/>
      <c r="J484" s="7"/>
      <c r="K484" s="4"/>
      <c r="L484" s="4"/>
      <c r="M484" s="4"/>
      <c r="N484" s="4"/>
      <c r="O484" s="4"/>
      <c r="P484" s="27"/>
      <c r="Q484" s="14"/>
      <c r="R484" s="9"/>
      <c r="S484" s="15"/>
      <c r="T484" s="15"/>
      <c r="U484" s="9"/>
      <c r="V484" s="18"/>
      <c r="W484" s="19"/>
      <c r="X484" s="19"/>
      <c r="Y484" s="19"/>
      <c r="Z484" s="19"/>
      <c r="AA484" s="19"/>
      <c r="AB484" s="19"/>
      <c r="AC484" s="19"/>
      <c r="AD484" s="19"/>
      <c r="AE484" s="19"/>
      <c r="AF484" s="18"/>
      <c r="AG484" s="18"/>
      <c r="AH484" s="18"/>
      <c r="AI484" s="19"/>
      <c r="AJ484" s="19"/>
      <c r="AK484" s="19"/>
      <c r="AL484" s="19"/>
      <c r="AM484" s="19"/>
      <c r="AN484" s="52"/>
      <c r="AO484" s="19"/>
      <c r="AP484" s="1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</row>
    <row r="485" spans="1:71" ht="14.5" x14ac:dyDescent="0.35">
      <c r="A485" s="15"/>
      <c r="B485" s="15"/>
      <c r="C485" s="15"/>
      <c r="D485" s="7"/>
      <c r="E485" s="4"/>
      <c r="F485" s="4"/>
      <c r="G485" s="4"/>
      <c r="H485" s="4"/>
      <c r="I485" s="4"/>
      <c r="J485" s="7"/>
      <c r="K485" s="4"/>
      <c r="L485" s="4"/>
      <c r="M485" s="4"/>
      <c r="N485" s="4"/>
      <c r="O485" s="4"/>
      <c r="P485" s="27"/>
      <c r="Q485" s="14"/>
      <c r="R485" s="9"/>
      <c r="S485" s="15"/>
      <c r="T485" s="15"/>
      <c r="U485" s="9"/>
      <c r="V485" s="18"/>
      <c r="W485" s="19"/>
      <c r="X485" s="19"/>
      <c r="Y485" s="19"/>
      <c r="Z485" s="19"/>
      <c r="AA485" s="19"/>
      <c r="AB485" s="19"/>
      <c r="AC485" s="19"/>
      <c r="AD485" s="19"/>
      <c r="AE485" s="19"/>
      <c r="AF485" s="18"/>
      <c r="AG485" s="18"/>
      <c r="AH485" s="18"/>
      <c r="AI485" s="19"/>
      <c r="AJ485" s="19"/>
      <c r="AK485" s="19"/>
      <c r="AL485" s="19"/>
      <c r="AM485" s="19"/>
      <c r="AN485" s="52"/>
      <c r="AO485" s="19"/>
      <c r="AP485" s="1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</row>
    <row r="486" spans="1:71" ht="14.5" x14ac:dyDescent="0.35">
      <c r="A486" s="15"/>
      <c r="B486" s="15"/>
      <c r="C486" s="15"/>
      <c r="D486" s="7"/>
      <c r="E486" s="4"/>
      <c r="F486" s="4"/>
      <c r="G486" s="4"/>
      <c r="H486" s="4"/>
      <c r="I486" s="4"/>
      <c r="J486" s="7"/>
      <c r="K486" s="4"/>
      <c r="L486" s="4"/>
      <c r="M486" s="4"/>
      <c r="N486" s="4"/>
      <c r="O486" s="4"/>
      <c r="P486" s="27"/>
      <c r="Q486" s="14"/>
      <c r="R486" s="9"/>
      <c r="S486" s="15"/>
      <c r="T486" s="15"/>
      <c r="U486" s="9"/>
      <c r="V486" s="18"/>
      <c r="W486" s="19"/>
      <c r="X486" s="19"/>
      <c r="Y486" s="19"/>
      <c r="Z486" s="19"/>
      <c r="AA486" s="19"/>
      <c r="AB486" s="19"/>
      <c r="AC486" s="19"/>
      <c r="AD486" s="19"/>
      <c r="AE486" s="19"/>
      <c r="AF486" s="18"/>
      <c r="AG486" s="18"/>
      <c r="AH486" s="18"/>
      <c r="AI486" s="19"/>
      <c r="AJ486" s="19"/>
      <c r="AK486" s="19"/>
      <c r="AL486" s="19"/>
      <c r="AM486" s="19"/>
      <c r="AN486" s="52"/>
      <c r="AO486" s="19"/>
      <c r="AP486" s="1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</row>
    <row r="487" spans="1:71" ht="14.5" x14ac:dyDescent="0.35">
      <c r="A487" s="15"/>
      <c r="B487" s="15"/>
      <c r="C487" s="15"/>
      <c r="D487" s="7"/>
      <c r="E487" s="4"/>
      <c r="F487" s="4"/>
      <c r="G487" s="4"/>
      <c r="H487" s="4"/>
      <c r="I487" s="4"/>
      <c r="J487" s="7"/>
      <c r="K487" s="4"/>
      <c r="L487" s="4"/>
      <c r="M487" s="4"/>
      <c r="N487" s="4"/>
      <c r="O487" s="4"/>
      <c r="P487" s="27"/>
      <c r="Q487" s="14"/>
      <c r="R487" s="9"/>
      <c r="S487" s="15"/>
      <c r="T487" s="15"/>
      <c r="U487" s="9"/>
      <c r="V487" s="18"/>
      <c r="W487" s="19"/>
      <c r="X487" s="19"/>
      <c r="Y487" s="19"/>
      <c r="Z487" s="19"/>
      <c r="AA487" s="19"/>
      <c r="AB487" s="19"/>
      <c r="AC487" s="19"/>
      <c r="AD487" s="19"/>
      <c r="AE487" s="19"/>
      <c r="AF487" s="18"/>
      <c r="AG487" s="18"/>
      <c r="AH487" s="18"/>
      <c r="AI487" s="19"/>
      <c r="AJ487" s="19"/>
      <c r="AK487" s="19"/>
      <c r="AL487" s="19"/>
      <c r="AM487" s="19"/>
      <c r="AN487" s="52"/>
      <c r="AO487" s="19"/>
      <c r="AP487" s="1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</row>
    <row r="488" spans="1:71" ht="14.5" x14ac:dyDescent="0.35">
      <c r="A488" s="15"/>
      <c r="B488" s="15"/>
      <c r="C488" s="15"/>
      <c r="D488" s="7"/>
      <c r="E488" s="4"/>
      <c r="F488" s="4"/>
      <c r="G488" s="4"/>
      <c r="H488" s="4"/>
      <c r="I488" s="4"/>
      <c r="J488" s="7"/>
      <c r="K488" s="4"/>
      <c r="L488" s="4"/>
      <c r="M488" s="4"/>
      <c r="N488" s="4"/>
      <c r="O488" s="4"/>
      <c r="P488" s="27"/>
      <c r="Q488" s="14"/>
      <c r="R488" s="9"/>
      <c r="S488" s="15"/>
      <c r="T488" s="15"/>
      <c r="U488" s="9"/>
      <c r="V488" s="18"/>
      <c r="W488" s="19"/>
      <c r="X488" s="19"/>
      <c r="Y488" s="19"/>
      <c r="Z488" s="19"/>
      <c r="AA488" s="19"/>
      <c r="AB488" s="19"/>
      <c r="AC488" s="19"/>
      <c r="AD488" s="19"/>
      <c r="AE488" s="19"/>
      <c r="AF488" s="18"/>
      <c r="AG488" s="18"/>
      <c r="AH488" s="18"/>
      <c r="AI488" s="19"/>
      <c r="AJ488" s="19"/>
      <c r="AK488" s="19"/>
      <c r="AL488" s="19"/>
      <c r="AM488" s="19"/>
      <c r="AN488" s="52"/>
      <c r="AO488" s="19"/>
      <c r="AP488" s="1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</row>
    <row r="489" spans="1:71" ht="14.5" x14ac:dyDescent="0.35">
      <c r="A489" s="15"/>
      <c r="B489" s="15"/>
      <c r="C489" s="15"/>
      <c r="D489" s="7"/>
      <c r="E489" s="4"/>
      <c r="F489" s="4"/>
      <c r="G489" s="4"/>
      <c r="H489" s="4"/>
      <c r="I489" s="4"/>
      <c r="J489" s="7"/>
      <c r="K489" s="4"/>
      <c r="L489" s="4"/>
      <c r="M489" s="4"/>
      <c r="N489" s="4"/>
      <c r="O489" s="4"/>
      <c r="P489" s="27"/>
      <c r="Q489" s="14"/>
      <c r="R489" s="9"/>
      <c r="S489" s="15"/>
      <c r="T489" s="15"/>
      <c r="U489" s="9"/>
      <c r="V489" s="18"/>
      <c r="W489" s="19"/>
      <c r="X489" s="19"/>
      <c r="Y489" s="19"/>
      <c r="Z489" s="19"/>
      <c r="AA489" s="19"/>
      <c r="AB489" s="19"/>
      <c r="AC489" s="19"/>
      <c r="AD489" s="19"/>
      <c r="AE489" s="19"/>
      <c r="AF489" s="18"/>
      <c r="AG489" s="18"/>
      <c r="AH489" s="18"/>
      <c r="AI489" s="19"/>
      <c r="AJ489" s="19"/>
      <c r="AK489" s="19"/>
      <c r="AL489" s="19"/>
      <c r="AM489" s="19"/>
      <c r="AN489" s="52"/>
      <c r="AO489" s="19"/>
      <c r="AP489" s="1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</row>
    <row r="490" spans="1:71" ht="14.5" x14ac:dyDescent="0.35">
      <c r="A490" s="15"/>
      <c r="B490" s="15"/>
      <c r="C490" s="15"/>
      <c r="D490" s="7"/>
      <c r="E490" s="4"/>
      <c r="F490" s="4"/>
      <c r="G490" s="4"/>
      <c r="H490" s="4"/>
      <c r="I490" s="4"/>
      <c r="J490" s="7"/>
      <c r="K490" s="4"/>
      <c r="L490" s="4"/>
      <c r="M490" s="4"/>
      <c r="N490" s="4"/>
      <c r="O490" s="4"/>
      <c r="P490" s="27"/>
      <c r="Q490" s="14"/>
      <c r="R490" s="9"/>
      <c r="S490" s="15"/>
      <c r="T490" s="15"/>
      <c r="U490" s="9"/>
      <c r="V490" s="18"/>
      <c r="W490" s="19"/>
      <c r="X490" s="19"/>
      <c r="Y490" s="19"/>
      <c r="Z490" s="19"/>
      <c r="AA490" s="19"/>
      <c r="AB490" s="19"/>
      <c r="AC490" s="19"/>
      <c r="AD490" s="19"/>
      <c r="AE490" s="19"/>
      <c r="AF490" s="18"/>
      <c r="AG490" s="18"/>
      <c r="AH490" s="18"/>
      <c r="AI490" s="19"/>
      <c r="AJ490" s="19"/>
      <c r="AK490" s="19"/>
      <c r="AL490" s="19"/>
      <c r="AM490" s="19"/>
      <c r="AN490" s="52"/>
      <c r="AO490" s="19"/>
      <c r="AP490" s="1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</row>
    <row r="491" spans="1:71" ht="14.5" x14ac:dyDescent="0.35">
      <c r="A491" s="15"/>
      <c r="B491" s="15"/>
      <c r="C491" s="15"/>
      <c r="D491" s="7"/>
      <c r="E491" s="4"/>
      <c r="F491" s="4"/>
      <c r="G491" s="4"/>
      <c r="H491" s="4"/>
      <c r="I491" s="4"/>
      <c r="J491" s="7"/>
      <c r="K491" s="4"/>
      <c r="L491" s="4"/>
      <c r="M491" s="4"/>
      <c r="N491" s="4"/>
      <c r="O491" s="4"/>
      <c r="P491" s="27"/>
      <c r="Q491" s="14"/>
      <c r="R491" s="9"/>
      <c r="S491" s="15"/>
      <c r="T491" s="15"/>
      <c r="U491" s="9"/>
      <c r="V491" s="18"/>
      <c r="W491" s="19"/>
      <c r="X491" s="19"/>
      <c r="Y491" s="19"/>
      <c r="Z491" s="19"/>
      <c r="AA491" s="19"/>
      <c r="AB491" s="19"/>
      <c r="AC491" s="19"/>
      <c r="AD491" s="19"/>
      <c r="AE491" s="19"/>
      <c r="AF491" s="18"/>
      <c r="AG491" s="18"/>
      <c r="AH491" s="18"/>
      <c r="AI491" s="19"/>
      <c r="AJ491" s="19"/>
      <c r="AK491" s="19"/>
      <c r="AL491" s="19"/>
      <c r="AM491" s="19"/>
      <c r="AN491" s="52"/>
      <c r="AO491" s="19"/>
      <c r="AP491" s="1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</row>
    <row r="492" spans="1:71" ht="14.5" x14ac:dyDescent="0.35">
      <c r="A492" s="15"/>
      <c r="B492" s="15"/>
      <c r="C492" s="15"/>
      <c r="D492" s="7"/>
      <c r="E492" s="4"/>
      <c r="F492" s="4"/>
      <c r="G492" s="4"/>
      <c r="H492" s="4"/>
      <c r="I492" s="4"/>
      <c r="J492" s="7"/>
      <c r="K492" s="4"/>
      <c r="L492" s="4"/>
      <c r="M492" s="4"/>
      <c r="N492" s="4"/>
      <c r="O492" s="4"/>
      <c r="P492" s="27"/>
      <c r="Q492" s="14"/>
      <c r="R492" s="9"/>
      <c r="S492" s="15"/>
      <c r="T492" s="15"/>
      <c r="U492" s="9"/>
      <c r="V492" s="18"/>
      <c r="W492" s="19"/>
      <c r="X492" s="19"/>
      <c r="Y492" s="19"/>
      <c r="Z492" s="19"/>
      <c r="AA492" s="19"/>
      <c r="AB492" s="19"/>
      <c r="AC492" s="19"/>
      <c r="AD492" s="19"/>
      <c r="AE492" s="19"/>
      <c r="AF492" s="18"/>
      <c r="AG492" s="18"/>
      <c r="AH492" s="18"/>
      <c r="AI492" s="19"/>
      <c r="AJ492" s="19"/>
      <c r="AK492" s="19"/>
      <c r="AL492" s="19"/>
      <c r="AM492" s="19"/>
      <c r="AN492" s="52"/>
      <c r="AO492" s="19"/>
      <c r="AP492" s="1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</row>
    <row r="493" spans="1:71" ht="14.5" x14ac:dyDescent="0.35">
      <c r="A493" s="15"/>
      <c r="B493" s="15"/>
      <c r="C493" s="15"/>
      <c r="D493" s="7"/>
      <c r="E493" s="4"/>
      <c r="F493" s="4"/>
      <c r="G493" s="4"/>
      <c r="H493" s="4"/>
      <c r="I493" s="4"/>
      <c r="J493" s="7"/>
      <c r="K493" s="4"/>
      <c r="L493" s="4"/>
      <c r="M493" s="4"/>
      <c r="N493" s="4"/>
      <c r="O493" s="4"/>
      <c r="P493" s="27"/>
      <c r="Q493" s="14"/>
      <c r="R493" s="9"/>
      <c r="S493" s="15"/>
      <c r="T493" s="15"/>
      <c r="U493" s="9"/>
      <c r="V493" s="18"/>
      <c r="W493" s="19"/>
      <c r="X493" s="19"/>
      <c r="Y493" s="19"/>
      <c r="Z493" s="19"/>
      <c r="AA493" s="19"/>
      <c r="AB493" s="19"/>
      <c r="AC493" s="19"/>
      <c r="AD493" s="19"/>
      <c r="AE493" s="19"/>
      <c r="AF493" s="18"/>
      <c r="AG493" s="18"/>
      <c r="AH493" s="18"/>
      <c r="AI493" s="19"/>
      <c r="AJ493" s="19"/>
      <c r="AK493" s="19"/>
      <c r="AL493" s="19"/>
      <c r="AM493" s="19"/>
      <c r="AN493" s="52"/>
      <c r="AO493" s="19"/>
      <c r="AP493" s="1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</row>
    <row r="494" spans="1:71" ht="14.5" x14ac:dyDescent="0.35">
      <c r="A494" s="15"/>
      <c r="B494" s="15"/>
      <c r="C494" s="15"/>
      <c r="D494" s="7"/>
      <c r="E494" s="4"/>
      <c r="F494" s="4"/>
      <c r="G494" s="4"/>
      <c r="H494" s="4"/>
      <c r="I494" s="4"/>
      <c r="J494" s="7"/>
      <c r="K494" s="4"/>
      <c r="L494" s="4"/>
      <c r="M494" s="4"/>
      <c r="N494" s="4"/>
      <c r="O494" s="4"/>
      <c r="P494" s="27"/>
      <c r="Q494" s="14"/>
      <c r="R494" s="9"/>
      <c r="S494" s="15"/>
      <c r="T494" s="15"/>
      <c r="U494" s="9"/>
      <c r="V494" s="18"/>
      <c r="W494" s="19"/>
      <c r="X494" s="19"/>
      <c r="Y494" s="19"/>
      <c r="Z494" s="19"/>
      <c r="AA494" s="19"/>
      <c r="AB494" s="19"/>
      <c r="AC494" s="19"/>
      <c r="AD494" s="19"/>
      <c r="AE494" s="19"/>
      <c r="AF494" s="18"/>
      <c r="AG494" s="18"/>
      <c r="AH494" s="18"/>
      <c r="AI494" s="19"/>
      <c r="AJ494" s="19"/>
      <c r="AK494" s="19"/>
      <c r="AL494" s="19"/>
      <c r="AM494" s="19"/>
      <c r="AN494" s="52"/>
      <c r="AO494" s="19"/>
      <c r="AP494" s="1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</row>
    <row r="495" spans="1:71" ht="14.5" x14ac:dyDescent="0.35">
      <c r="A495" s="15"/>
      <c r="B495" s="15"/>
      <c r="C495" s="15"/>
      <c r="D495" s="7"/>
      <c r="E495" s="4"/>
      <c r="F495" s="4"/>
      <c r="G495" s="4"/>
      <c r="H495" s="4"/>
      <c r="I495" s="4"/>
      <c r="J495" s="7"/>
      <c r="K495" s="4"/>
      <c r="L495" s="4"/>
      <c r="M495" s="4"/>
      <c r="N495" s="4"/>
      <c r="O495" s="4"/>
      <c r="P495" s="27"/>
      <c r="Q495" s="14"/>
      <c r="R495" s="9"/>
      <c r="S495" s="15"/>
      <c r="T495" s="15"/>
      <c r="U495" s="9"/>
      <c r="V495" s="18"/>
      <c r="W495" s="19"/>
      <c r="X495" s="19"/>
      <c r="Y495" s="19"/>
      <c r="Z495" s="19"/>
      <c r="AA495" s="19"/>
      <c r="AB495" s="19"/>
      <c r="AC495" s="19"/>
      <c r="AD495" s="19"/>
      <c r="AE495" s="19"/>
      <c r="AF495" s="18"/>
      <c r="AG495" s="18"/>
      <c r="AH495" s="18"/>
      <c r="AI495" s="19"/>
      <c r="AJ495" s="19"/>
      <c r="AK495" s="19"/>
      <c r="AL495" s="19"/>
      <c r="AM495" s="19"/>
      <c r="AN495" s="52"/>
      <c r="AO495" s="19"/>
      <c r="AP495" s="1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</row>
    <row r="496" spans="1:71" ht="14.5" x14ac:dyDescent="0.35">
      <c r="A496" s="15"/>
      <c r="B496" s="15"/>
      <c r="C496" s="15"/>
      <c r="D496" s="7"/>
      <c r="E496" s="4"/>
      <c r="F496" s="4"/>
      <c r="G496" s="4"/>
      <c r="H496" s="4"/>
      <c r="I496" s="4"/>
      <c r="J496" s="7"/>
      <c r="K496" s="4"/>
      <c r="L496" s="4"/>
      <c r="M496" s="4"/>
      <c r="N496" s="4"/>
      <c r="O496" s="4"/>
      <c r="P496" s="27"/>
      <c r="Q496" s="14"/>
      <c r="R496" s="9"/>
      <c r="S496" s="15"/>
      <c r="T496" s="15"/>
      <c r="U496" s="9"/>
      <c r="V496" s="18"/>
      <c r="W496" s="19"/>
      <c r="X496" s="19"/>
      <c r="Y496" s="19"/>
      <c r="Z496" s="19"/>
      <c r="AA496" s="19"/>
      <c r="AB496" s="19"/>
      <c r="AC496" s="19"/>
      <c r="AD496" s="19"/>
      <c r="AE496" s="19"/>
      <c r="AF496" s="18"/>
      <c r="AG496" s="18"/>
      <c r="AH496" s="18"/>
      <c r="AI496" s="19"/>
      <c r="AJ496" s="19"/>
      <c r="AK496" s="19"/>
      <c r="AL496" s="19"/>
      <c r="AM496" s="19"/>
      <c r="AN496" s="52"/>
      <c r="AO496" s="19"/>
      <c r="AP496" s="1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</row>
    <row r="497" spans="1:71" ht="14.5" x14ac:dyDescent="0.35">
      <c r="A497" s="15"/>
      <c r="B497" s="15"/>
      <c r="C497" s="15"/>
      <c r="D497" s="7"/>
      <c r="E497" s="4"/>
      <c r="F497" s="4"/>
      <c r="G497" s="4"/>
      <c r="H497" s="4"/>
      <c r="I497" s="4"/>
      <c r="J497" s="7"/>
      <c r="K497" s="4"/>
      <c r="L497" s="4"/>
      <c r="M497" s="4"/>
      <c r="N497" s="4"/>
      <c r="O497" s="4"/>
      <c r="P497" s="27"/>
      <c r="Q497" s="14"/>
      <c r="R497" s="9"/>
      <c r="S497" s="15"/>
      <c r="T497" s="15"/>
      <c r="U497" s="9"/>
      <c r="V497" s="18"/>
      <c r="W497" s="19"/>
      <c r="X497" s="19"/>
      <c r="Y497" s="19"/>
      <c r="Z497" s="19"/>
      <c r="AA497" s="19"/>
      <c r="AB497" s="19"/>
      <c r="AC497" s="19"/>
      <c r="AD497" s="19"/>
      <c r="AE497" s="19"/>
      <c r="AF497" s="18"/>
      <c r="AG497" s="18"/>
      <c r="AH497" s="18"/>
      <c r="AI497" s="19"/>
      <c r="AJ497" s="19"/>
      <c r="AK497" s="19"/>
      <c r="AL497" s="19"/>
      <c r="AM497" s="19"/>
      <c r="AN497" s="52"/>
      <c r="AO497" s="19"/>
      <c r="AP497" s="1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</row>
    <row r="498" spans="1:71" ht="14.5" x14ac:dyDescent="0.35">
      <c r="A498" s="15"/>
      <c r="B498" s="15"/>
      <c r="C498" s="15"/>
      <c r="D498" s="7"/>
      <c r="E498" s="4"/>
      <c r="F498" s="4"/>
      <c r="G498" s="4"/>
      <c r="H498" s="4"/>
      <c r="I498" s="4"/>
      <c r="J498" s="7"/>
      <c r="K498" s="4"/>
      <c r="L498" s="4"/>
      <c r="M498" s="4"/>
      <c r="N498" s="4"/>
      <c r="O498" s="4"/>
      <c r="P498" s="27"/>
      <c r="Q498" s="14"/>
      <c r="R498" s="9"/>
      <c r="S498" s="15"/>
      <c r="T498" s="15"/>
      <c r="U498" s="9"/>
      <c r="V498" s="18"/>
      <c r="W498" s="19"/>
      <c r="X498" s="19"/>
      <c r="Y498" s="19"/>
      <c r="Z498" s="19"/>
      <c r="AA498" s="19"/>
      <c r="AB498" s="19"/>
      <c r="AC498" s="19"/>
      <c r="AD498" s="19"/>
      <c r="AE498" s="19"/>
      <c r="AF498" s="18"/>
      <c r="AG498" s="18"/>
      <c r="AH498" s="18"/>
      <c r="AI498" s="19"/>
      <c r="AJ498" s="19"/>
      <c r="AK498" s="19"/>
      <c r="AL498" s="19"/>
      <c r="AM498" s="19"/>
      <c r="AN498" s="52"/>
      <c r="AO498" s="19"/>
      <c r="AP498" s="1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</row>
    <row r="499" spans="1:71" ht="14.5" x14ac:dyDescent="0.35">
      <c r="A499" s="15"/>
      <c r="B499" s="15"/>
      <c r="C499" s="15"/>
      <c r="D499" s="7"/>
      <c r="E499" s="4"/>
      <c r="F499" s="4"/>
      <c r="G499" s="4"/>
      <c r="H499" s="4"/>
      <c r="I499" s="4"/>
      <c r="J499" s="7"/>
      <c r="K499" s="4"/>
      <c r="L499" s="4"/>
      <c r="M499" s="4"/>
      <c r="N499" s="4"/>
      <c r="O499" s="4"/>
      <c r="P499" s="27"/>
      <c r="Q499" s="14"/>
      <c r="R499" s="9"/>
      <c r="S499" s="15"/>
      <c r="T499" s="15"/>
      <c r="U499" s="9"/>
      <c r="V499" s="18"/>
      <c r="W499" s="19"/>
      <c r="X499" s="19"/>
      <c r="Y499" s="19"/>
      <c r="Z499" s="19"/>
      <c r="AA499" s="19"/>
      <c r="AB499" s="19"/>
      <c r="AC499" s="19"/>
      <c r="AD499" s="19"/>
      <c r="AE499" s="19"/>
      <c r="AF499" s="18"/>
      <c r="AG499" s="18"/>
      <c r="AH499" s="18"/>
      <c r="AI499" s="19"/>
      <c r="AJ499" s="19"/>
      <c r="AK499" s="19"/>
      <c r="AL499" s="19"/>
      <c r="AM499" s="19"/>
      <c r="AN499" s="52"/>
      <c r="AO499" s="19"/>
      <c r="AP499" s="1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</row>
    <row r="500" spans="1:71" ht="14.5" x14ac:dyDescent="0.35">
      <c r="A500" s="15"/>
      <c r="B500" s="15"/>
      <c r="C500" s="15"/>
      <c r="D500" s="7"/>
      <c r="E500" s="4"/>
      <c r="F500" s="4"/>
      <c r="G500" s="4"/>
      <c r="H500" s="4"/>
      <c r="I500" s="4"/>
      <c r="J500" s="7"/>
      <c r="K500" s="4"/>
      <c r="L500" s="4"/>
      <c r="M500" s="4"/>
      <c r="N500" s="4"/>
      <c r="O500" s="4"/>
      <c r="P500" s="27"/>
      <c r="Q500" s="14"/>
      <c r="R500" s="9"/>
      <c r="S500" s="15"/>
      <c r="T500" s="15"/>
      <c r="U500" s="9"/>
      <c r="V500" s="18"/>
      <c r="W500" s="19"/>
      <c r="X500" s="19"/>
      <c r="Y500" s="19"/>
      <c r="Z500" s="19"/>
      <c r="AA500" s="19"/>
      <c r="AB500" s="19"/>
      <c r="AC500" s="19"/>
      <c r="AD500" s="19"/>
      <c r="AE500" s="19"/>
      <c r="AF500" s="18"/>
      <c r="AG500" s="18"/>
      <c r="AH500" s="18"/>
      <c r="AI500" s="19"/>
      <c r="AJ500" s="19"/>
      <c r="AK500" s="19"/>
      <c r="AL500" s="19"/>
      <c r="AM500" s="19"/>
      <c r="AN500" s="52"/>
      <c r="AO500" s="19"/>
      <c r="AP500" s="1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</row>
    <row r="501" spans="1:71" ht="14.5" x14ac:dyDescent="0.35">
      <c r="A501" s="15"/>
      <c r="B501" s="15"/>
      <c r="C501" s="15"/>
      <c r="D501" s="7"/>
      <c r="E501" s="4"/>
      <c r="F501" s="4"/>
      <c r="G501" s="4"/>
      <c r="H501" s="4"/>
      <c r="I501" s="4"/>
      <c r="J501" s="7"/>
      <c r="K501" s="4"/>
      <c r="L501" s="4"/>
      <c r="M501" s="4"/>
      <c r="N501" s="4"/>
      <c r="O501" s="4"/>
      <c r="P501" s="27"/>
      <c r="Q501" s="14"/>
      <c r="R501" s="9"/>
      <c r="S501" s="15"/>
      <c r="T501" s="15"/>
      <c r="U501" s="9"/>
      <c r="V501" s="18"/>
      <c r="W501" s="19"/>
      <c r="X501" s="19"/>
      <c r="Y501" s="19"/>
      <c r="Z501" s="19"/>
      <c r="AA501" s="19"/>
      <c r="AB501" s="19"/>
      <c r="AC501" s="19"/>
      <c r="AD501" s="19"/>
      <c r="AE501" s="19"/>
      <c r="AF501" s="18"/>
      <c r="AG501" s="18"/>
      <c r="AH501" s="18"/>
      <c r="AI501" s="19"/>
      <c r="AJ501" s="19"/>
      <c r="AK501" s="19"/>
      <c r="AL501" s="19"/>
      <c r="AM501" s="19"/>
      <c r="AN501" s="52"/>
      <c r="AO501" s="19"/>
      <c r="AP501" s="1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</row>
    <row r="502" spans="1:71" ht="14.5" x14ac:dyDescent="0.35">
      <c r="A502" s="15"/>
      <c r="B502" s="15"/>
      <c r="C502" s="15"/>
      <c r="D502" s="7"/>
      <c r="E502" s="4"/>
      <c r="F502" s="4"/>
      <c r="G502" s="4"/>
      <c r="H502" s="4"/>
      <c r="I502" s="4"/>
      <c r="J502" s="7"/>
      <c r="K502" s="4"/>
      <c r="L502" s="4"/>
      <c r="M502" s="4"/>
      <c r="N502" s="4"/>
      <c r="O502" s="4"/>
      <c r="P502" s="27"/>
      <c r="Q502" s="14"/>
      <c r="R502" s="9"/>
      <c r="S502" s="15"/>
      <c r="T502" s="15"/>
      <c r="U502" s="9"/>
      <c r="V502" s="18"/>
      <c r="W502" s="19"/>
      <c r="X502" s="19"/>
      <c r="Y502" s="19"/>
      <c r="Z502" s="19"/>
      <c r="AA502" s="19"/>
      <c r="AB502" s="19"/>
      <c r="AC502" s="19"/>
      <c r="AD502" s="19"/>
      <c r="AE502" s="19"/>
      <c r="AF502" s="18"/>
      <c r="AG502" s="18"/>
      <c r="AH502" s="18"/>
      <c r="AI502" s="19"/>
      <c r="AJ502" s="19"/>
      <c r="AK502" s="19"/>
      <c r="AL502" s="19"/>
      <c r="AM502" s="19"/>
      <c r="AN502" s="52"/>
      <c r="AO502" s="19"/>
      <c r="AP502" s="1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</row>
    <row r="503" spans="1:71" ht="14.5" x14ac:dyDescent="0.35">
      <c r="A503" s="15"/>
      <c r="B503" s="15"/>
      <c r="C503" s="15"/>
      <c r="D503" s="7"/>
      <c r="E503" s="4"/>
      <c r="F503" s="4"/>
      <c r="G503" s="4"/>
      <c r="H503" s="4"/>
      <c r="I503" s="4"/>
      <c r="J503" s="7"/>
      <c r="K503" s="4"/>
      <c r="L503" s="4"/>
      <c r="M503" s="4"/>
      <c r="N503" s="4"/>
      <c r="O503" s="4"/>
      <c r="P503" s="27"/>
      <c r="Q503" s="14"/>
      <c r="R503" s="9"/>
      <c r="S503" s="15"/>
      <c r="T503" s="15"/>
      <c r="U503" s="9"/>
      <c r="V503" s="18"/>
      <c r="W503" s="19"/>
      <c r="X503" s="19"/>
      <c r="Y503" s="19"/>
      <c r="Z503" s="19"/>
      <c r="AA503" s="19"/>
      <c r="AB503" s="19"/>
      <c r="AC503" s="19"/>
      <c r="AD503" s="19"/>
      <c r="AE503" s="19"/>
      <c r="AF503" s="18"/>
      <c r="AG503" s="18"/>
      <c r="AH503" s="18"/>
      <c r="AI503" s="19"/>
      <c r="AJ503" s="19"/>
      <c r="AK503" s="19"/>
      <c r="AL503" s="19"/>
      <c r="AM503" s="19"/>
      <c r="AN503" s="52"/>
      <c r="AO503" s="19"/>
      <c r="AP503" s="1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</row>
    <row r="504" spans="1:71" ht="14.5" x14ac:dyDescent="0.35">
      <c r="A504" s="15"/>
      <c r="B504" s="15"/>
      <c r="C504" s="15"/>
      <c r="D504" s="7"/>
      <c r="E504" s="4"/>
      <c r="F504" s="4"/>
      <c r="G504" s="4"/>
      <c r="H504" s="4"/>
      <c r="I504" s="4"/>
      <c r="J504" s="7"/>
      <c r="K504" s="4"/>
      <c r="L504" s="4"/>
      <c r="M504" s="4"/>
      <c r="N504" s="4"/>
      <c r="O504" s="4"/>
      <c r="P504" s="27"/>
      <c r="Q504" s="14"/>
      <c r="R504" s="9"/>
      <c r="S504" s="15"/>
      <c r="T504" s="15"/>
      <c r="U504" s="9"/>
      <c r="V504" s="18"/>
      <c r="W504" s="19"/>
      <c r="X504" s="19"/>
      <c r="Y504" s="19"/>
      <c r="Z504" s="19"/>
      <c r="AA504" s="19"/>
      <c r="AB504" s="19"/>
      <c r="AC504" s="19"/>
      <c r="AD504" s="19"/>
      <c r="AE504" s="19"/>
      <c r="AF504" s="18"/>
      <c r="AG504" s="18"/>
      <c r="AH504" s="18"/>
      <c r="AI504" s="19"/>
      <c r="AJ504" s="19"/>
      <c r="AK504" s="19"/>
      <c r="AL504" s="19"/>
      <c r="AM504" s="19"/>
      <c r="AN504" s="52"/>
      <c r="AO504" s="19"/>
      <c r="AP504" s="1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</row>
    <row r="505" spans="1:71" ht="14.5" x14ac:dyDescent="0.35">
      <c r="A505" s="15"/>
      <c r="B505" s="15"/>
      <c r="C505" s="15"/>
      <c r="D505" s="7"/>
      <c r="E505" s="4"/>
      <c r="F505" s="4"/>
      <c r="G505" s="4"/>
      <c r="H505" s="4"/>
      <c r="I505" s="4"/>
      <c r="J505" s="7"/>
      <c r="K505" s="4"/>
      <c r="L505" s="4"/>
      <c r="M505" s="4"/>
      <c r="N505" s="4"/>
      <c r="O505" s="4"/>
      <c r="P505" s="27"/>
      <c r="Q505" s="14"/>
      <c r="R505" s="9"/>
      <c r="S505" s="15"/>
      <c r="T505" s="15"/>
      <c r="U505" s="9"/>
      <c r="V505" s="18"/>
      <c r="W505" s="19"/>
      <c r="X505" s="19"/>
      <c r="Y505" s="19"/>
      <c r="Z505" s="19"/>
      <c r="AA505" s="19"/>
      <c r="AB505" s="19"/>
      <c r="AC505" s="19"/>
      <c r="AD505" s="19"/>
      <c r="AE505" s="19"/>
      <c r="AF505" s="18"/>
      <c r="AG505" s="18"/>
      <c r="AH505" s="18"/>
      <c r="AI505" s="19"/>
      <c r="AJ505" s="19"/>
      <c r="AK505" s="19"/>
      <c r="AL505" s="19"/>
      <c r="AM505" s="19"/>
      <c r="AN505" s="52"/>
      <c r="AO505" s="19"/>
      <c r="AP505" s="1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</row>
    <row r="506" spans="1:71" ht="14.5" x14ac:dyDescent="0.35">
      <c r="A506" s="15"/>
      <c r="B506" s="15"/>
      <c r="C506" s="15"/>
      <c r="D506" s="7"/>
      <c r="E506" s="4"/>
      <c r="F506" s="4"/>
      <c r="G506" s="4"/>
      <c r="H506" s="4"/>
      <c r="I506" s="4"/>
      <c r="J506" s="7"/>
      <c r="K506" s="4"/>
      <c r="L506" s="4"/>
      <c r="M506" s="4"/>
      <c r="N506" s="4"/>
      <c r="O506" s="4"/>
      <c r="P506" s="27"/>
      <c r="Q506" s="14"/>
      <c r="R506" s="9"/>
      <c r="S506" s="15"/>
      <c r="T506" s="15"/>
      <c r="U506" s="9"/>
      <c r="V506" s="18"/>
      <c r="W506" s="19"/>
      <c r="X506" s="19"/>
      <c r="Y506" s="19"/>
      <c r="Z506" s="19"/>
      <c r="AA506" s="19"/>
      <c r="AB506" s="19"/>
      <c r="AC506" s="19"/>
      <c r="AD506" s="19"/>
      <c r="AE506" s="19"/>
      <c r="AF506" s="18"/>
      <c r="AG506" s="18"/>
      <c r="AH506" s="18"/>
      <c r="AI506" s="19"/>
      <c r="AJ506" s="19"/>
      <c r="AK506" s="19"/>
      <c r="AL506" s="19"/>
      <c r="AM506" s="19"/>
      <c r="AN506" s="52"/>
      <c r="AO506" s="19"/>
      <c r="AP506" s="1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</row>
    <row r="507" spans="1:71" ht="14.5" x14ac:dyDescent="0.35">
      <c r="A507" s="15"/>
      <c r="B507" s="15"/>
      <c r="C507" s="15"/>
      <c r="D507" s="7"/>
      <c r="E507" s="4"/>
      <c r="F507" s="4"/>
      <c r="G507" s="4"/>
      <c r="H507" s="4"/>
      <c r="I507" s="4"/>
      <c r="J507" s="7"/>
      <c r="K507" s="4"/>
      <c r="L507" s="4"/>
      <c r="M507" s="4"/>
      <c r="N507" s="4"/>
      <c r="O507" s="4"/>
      <c r="P507" s="27"/>
      <c r="Q507" s="14"/>
      <c r="R507" s="9"/>
      <c r="S507" s="15"/>
      <c r="T507" s="15"/>
      <c r="U507" s="9"/>
      <c r="V507" s="18"/>
      <c r="W507" s="19"/>
      <c r="X507" s="19"/>
      <c r="Y507" s="19"/>
      <c r="Z507" s="19"/>
      <c r="AA507" s="19"/>
      <c r="AB507" s="19"/>
      <c r="AC507" s="19"/>
      <c r="AD507" s="19"/>
      <c r="AE507" s="19"/>
      <c r="AF507" s="18"/>
      <c r="AG507" s="18"/>
      <c r="AH507" s="18"/>
      <c r="AI507" s="19"/>
      <c r="AJ507" s="19"/>
      <c r="AK507" s="19"/>
      <c r="AL507" s="19"/>
      <c r="AM507" s="19"/>
      <c r="AN507" s="52"/>
      <c r="AO507" s="19"/>
      <c r="AP507" s="1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</row>
    <row r="508" spans="1:71" ht="14.5" x14ac:dyDescent="0.35">
      <c r="A508" s="15"/>
      <c r="B508" s="15"/>
      <c r="C508" s="15"/>
      <c r="D508" s="7"/>
      <c r="E508" s="4"/>
      <c r="F508" s="4"/>
      <c r="G508" s="4"/>
      <c r="H508" s="4"/>
      <c r="I508" s="4"/>
      <c r="J508" s="7"/>
      <c r="K508" s="4"/>
      <c r="L508" s="4"/>
      <c r="M508" s="4"/>
      <c r="N508" s="4"/>
      <c r="O508" s="4"/>
      <c r="P508" s="27"/>
      <c r="Q508" s="14"/>
      <c r="R508" s="9"/>
      <c r="S508" s="15"/>
      <c r="T508" s="15"/>
      <c r="U508" s="9"/>
      <c r="V508" s="18"/>
      <c r="W508" s="19"/>
      <c r="X508" s="19"/>
      <c r="Y508" s="19"/>
      <c r="Z508" s="19"/>
      <c r="AA508" s="19"/>
      <c r="AB508" s="19"/>
      <c r="AC508" s="19"/>
      <c r="AD508" s="19"/>
      <c r="AE508" s="19"/>
      <c r="AF508" s="18"/>
      <c r="AG508" s="18"/>
      <c r="AH508" s="18"/>
      <c r="AI508" s="19"/>
      <c r="AJ508" s="19"/>
      <c r="AK508" s="19"/>
      <c r="AL508" s="19"/>
      <c r="AM508" s="19"/>
      <c r="AN508" s="52"/>
      <c r="AO508" s="19"/>
      <c r="AP508" s="1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</row>
    <row r="509" spans="1:71" ht="14.5" x14ac:dyDescent="0.35">
      <c r="A509" s="15"/>
      <c r="B509" s="15"/>
      <c r="C509" s="15"/>
      <c r="D509" s="7"/>
      <c r="E509" s="4"/>
      <c r="F509" s="4"/>
      <c r="G509" s="4"/>
      <c r="H509" s="4"/>
      <c r="I509" s="4"/>
      <c r="J509" s="7"/>
      <c r="K509" s="4"/>
      <c r="L509" s="4"/>
      <c r="M509" s="4"/>
      <c r="N509" s="4"/>
      <c r="O509" s="4"/>
      <c r="P509" s="27"/>
      <c r="Q509" s="14"/>
      <c r="R509" s="9"/>
      <c r="S509" s="15"/>
      <c r="T509" s="15"/>
      <c r="U509" s="9"/>
      <c r="V509" s="18"/>
      <c r="W509" s="19"/>
      <c r="X509" s="19"/>
      <c r="Y509" s="19"/>
      <c r="Z509" s="19"/>
      <c r="AA509" s="19"/>
      <c r="AB509" s="19"/>
      <c r="AC509" s="19"/>
      <c r="AD509" s="19"/>
      <c r="AE509" s="19"/>
      <c r="AF509" s="18"/>
      <c r="AG509" s="18"/>
      <c r="AH509" s="18"/>
      <c r="AI509" s="19"/>
      <c r="AJ509" s="19"/>
      <c r="AK509" s="19"/>
      <c r="AL509" s="19"/>
      <c r="AM509" s="19"/>
      <c r="AN509" s="52"/>
      <c r="AO509" s="19"/>
      <c r="AP509" s="1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</row>
    <row r="510" spans="1:71" ht="14.5" x14ac:dyDescent="0.35">
      <c r="A510" s="15"/>
      <c r="B510" s="15"/>
      <c r="C510" s="15"/>
      <c r="D510" s="7"/>
      <c r="E510" s="4"/>
      <c r="F510" s="4"/>
      <c r="G510" s="4"/>
      <c r="H510" s="4"/>
      <c r="I510" s="4"/>
      <c r="J510" s="7"/>
      <c r="K510" s="4"/>
      <c r="L510" s="4"/>
      <c r="M510" s="4"/>
      <c r="N510" s="4"/>
      <c r="O510" s="4"/>
      <c r="P510" s="27"/>
      <c r="Q510" s="14"/>
      <c r="R510" s="9"/>
      <c r="S510" s="15"/>
      <c r="T510" s="15"/>
      <c r="U510" s="9"/>
      <c r="V510" s="18"/>
      <c r="W510" s="19"/>
      <c r="X510" s="19"/>
      <c r="Y510" s="19"/>
      <c r="Z510" s="19"/>
      <c r="AA510" s="19"/>
      <c r="AB510" s="19"/>
      <c r="AC510" s="19"/>
      <c r="AD510" s="19"/>
      <c r="AE510" s="19"/>
      <c r="AF510" s="18"/>
      <c r="AG510" s="18"/>
      <c r="AH510" s="18"/>
      <c r="AI510" s="19"/>
      <c r="AJ510" s="19"/>
      <c r="AK510" s="19"/>
      <c r="AL510" s="19"/>
      <c r="AM510" s="19"/>
      <c r="AN510" s="52"/>
      <c r="AO510" s="19"/>
      <c r="AP510" s="1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</row>
    <row r="511" spans="1:71" ht="14.5" x14ac:dyDescent="0.35">
      <c r="A511" s="15"/>
      <c r="B511" s="15"/>
      <c r="C511" s="15"/>
      <c r="D511" s="7"/>
      <c r="E511" s="4"/>
      <c r="F511" s="4"/>
      <c r="G511" s="4"/>
      <c r="H511" s="4"/>
      <c r="I511" s="4"/>
      <c r="J511" s="7"/>
      <c r="K511" s="4"/>
      <c r="L511" s="4"/>
      <c r="M511" s="4"/>
      <c r="N511" s="4"/>
      <c r="O511" s="4"/>
      <c r="P511" s="27"/>
      <c r="Q511" s="14"/>
      <c r="R511" s="9"/>
      <c r="S511" s="15"/>
      <c r="T511" s="15"/>
      <c r="U511" s="9"/>
      <c r="V511" s="18"/>
      <c r="W511" s="19"/>
      <c r="X511" s="19"/>
      <c r="Y511" s="19"/>
      <c r="Z511" s="19"/>
      <c r="AA511" s="19"/>
      <c r="AB511" s="19"/>
      <c r="AC511" s="19"/>
      <c r="AD511" s="19"/>
      <c r="AE511" s="19"/>
      <c r="AF511" s="18"/>
      <c r="AG511" s="18"/>
      <c r="AH511" s="18"/>
      <c r="AI511" s="19"/>
      <c r="AJ511" s="19"/>
      <c r="AK511" s="19"/>
      <c r="AL511" s="19"/>
      <c r="AM511" s="19"/>
      <c r="AN511" s="52"/>
      <c r="AO511" s="19"/>
      <c r="AP511" s="1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</row>
    <row r="512" spans="1:71" ht="14.5" x14ac:dyDescent="0.35">
      <c r="A512" s="15"/>
      <c r="B512" s="15"/>
      <c r="C512" s="15"/>
      <c r="D512" s="7"/>
      <c r="E512" s="4"/>
      <c r="F512" s="4"/>
      <c r="G512" s="4"/>
      <c r="H512" s="4"/>
      <c r="I512" s="4"/>
      <c r="J512" s="7"/>
      <c r="K512" s="4"/>
      <c r="L512" s="4"/>
      <c r="M512" s="4"/>
      <c r="N512" s="4"/>
      <c r="O512" s="4"/>
      <c r="P512" s="27"/>
      <c r="Q512" s="14"/>
      <c r="R512" s="9"/>
      <c r="S512" s="15"/>
      <c r="T512" s="15"/>
      <c r="U512" s="9"/>
      <c r="V512" s="18"/>
      <c r="W512" s="19"/>
      <c r="X512" s="19"/>
      <c r="Y512" s="19"/>
      <c r="Z512" s="19"/>
      <c r="AA512" s="19"/>
      <c r="AB512" s="19"/>
      <c r="AC512" s="19"/>
      <c r="AD512" s="19"/>
      <c r="AE512" s="19"/>
      <c r="AF512" s="18"/>
      <c r="AG512" s="18"/>
      <c r="AH512" s="18"/>
      <c r="AI512" s="19"/>
      <c r="AJ512" s="19"/>
      <c r="AK512" s="19"/>
      <c r="AL512" s="19"/>
      <c r="AM512" s="19"/>
      <c r="AN512" s="52"/>
      <c r="AO512" s="19"/>
      <c r="AP512" s="1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</row>
    <row r="513" spans="1:71" ht="14.5" x14ac:dyDescent="0.35">
      <c r="A513" s="15"/>
      <c r="B513" s="15"/>
      <c r="C513" s="15"/>
      <c r="D513" s="7"/>
      <c r="E513" s="4"/>
      <c r="F513" s="4"/>
      <c r="G513" s="4"/>
      <c r="H513" s="4"/>
      <c r="I513" s="4"/>
      <c r="J513" s="7"/>
      <c r="K513" s="4"/>
      <c r="L513" s="4"/>
      <c r="M513" s="4"/>
      <c r="N513" s="4"/>
      <c r="O513" s="4"/>
      <c r="P513" s="27"/>
      <c r="Q513" s="14"/>
      <c r="R513" s="9"/>
      <c r="S513" s="15"/>
      <c r="T513" s="15"/>
      <c r="U513" s="9"/>
      <c r="V513" s="18"/>
      <c r="W513" s="19"/>
      <c r="X513" s="19"/>
      <c r="Y513" s="19"/>
      <c r="Z513" s="19"/>
      <c r="AA513" s="19"/>
      <c r="AB513" s="19"/>
      <c r="AC513" s="19"/>
      <c r="AD513" s="19"/>
      <c r="AE513" s="19"/>
      <c r="AF513" s="18"/>
      <c r="AG513" s="18"/>
      <c r="AH513" s="18"/>
      <c r="AI513" s="19"/>
      <c r="AJ513" s="19"/>
      <c r="AK513" s="19"/>
      <c r="AL513" s="19"/>
      <c r="AM513" s="19"/>
      <c r="AN513" s="52"/>
      <c r="AO513" s="19"/>
      <c r="AP513" s="1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</row>
    <row r="514" spans="1:71" ht="14.5" x14ac:dyDescent="0.35">
      <c r="A514" s="15"/>
      <c r="B514" s="15"/>
      <c r="C514" s="15"/>
      <c r="D514" s="7"/>
      <c r="E514" s="4"/>
      <c r="F514" s="4"/>
      <c r="G514" s="4"/>
      <c r="H514" s="4"/>
      <c r="I514" s="4"/>
      <c r="J514" s="7"/>
      <c r="K514" s="4"/>
      <c r="L514" s="4"/>
      <c r="M514" s="4"/>
      <c r="N514" s="4"/>
      <c r="O514" s="4"/>
      <c r="P514" s="27"/>
      <c r="Q514" s="14"/>
      <c r="R514" s="9"/>
      <c r="S514" s="15"/>
      <c r="T514" s="15"/>
      <c r="U514" s="9"/>
      <c r="V514" s="18"/>
      <c r="W514" s="19"/>
      <c r="X514" s="19"/>
      <c r="Y514" s="19"/>
      <c r="Z514" s="19"/>
      <c r="AA514" s="19"/>
      <c r="AB514" s="19"/>
      <c r="AC514" s="19"/>
      <c r="AD514" s="19"/>
      <c r="AE514" s="19"/>
      <c r="AF514" s="18"/>
      <c r="AG514" s="18"/>
      <c r="AH514" s="18"/>
      <c r="AI514" s="19"/>
      <c r="AJ514" s="19"/>
      <c r="AK514" s="19"/>
      <c r="AL514" s="19"/>
      <c r="AM514" s="19"/>
      <c r="AN514" s="52"/>
      <c r="AO514" s="19"/>
      <c r="AP514" s="1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</row>
    <row r="515" spans="1:71" ht="14.5" x14ac:dyDescent="0.35">
      <c r="A515" s="15"/>
      <c r="B515" s="15"/>
      <c r="C515" s="15"/>
      <c r="D515" s="7"/>
      <c r="E515" s="4"/>
      <c r="F515" s="4"/>
      <c r="G515" s="4"/>
      <c r="H515" s="4"/>
      <c r="I515" s="4"/>
      <c r="J515" s="7"/>
      <c r="K515" s="4"/>
      <c r="L515" s="4"/>
      <c r="M515" s="4"/>
      <c r="N515" s="4"/>
      <c r="O515" s="4"/>
      <c r="P515" s="27"/>
      <c r="Q515" s="14"/>
      <c r="R515" s="9"/>
      <c r="S515" s="15"/>
      <c r="T515" s="15"/>
      <c r="U515" s="9"/>
      <c r="V515" s="18"/>
      <c r="W515" s="19"/>
      <c r="X515" s="19"/>
      <c r="Y515" s="19"/>
      <c r="Z515" s="19"/>
      <c r="AA515" s="19"/>
      <c r="AB515" s="19"/>
      <c r="AC515" s="19"/>
      <c r="AD515" s="19"/>
      <c r="AE515" s="19"/>
      <c r="AF515" s="18"/>
      <c r="AG515" s="18"/>
      <c r="AH515" s="18"/>
      <c r="AI515" s="19"/>
      <c r="AJ515" s="19"/>
      <c r="AK515" s="19"/>
      <c r="AL515" s="19"/>
      <c r="AM515" s="19"/>
      <c r="AN515" s="52"/>
      <c r="AO515" s="19"/>
      <c r="AP515" s="1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</row>
    <row r="516" spans="1:71" ht="14.5" x14ac:dyDescent="0.35">
      <c r="A516" s="15"/>
      <c r="B516" s="15"/>
      <c r="C516" s="15"/>
      <c r="D516" s="7"/>
      <c r="E516" s="4"/>
      <c r="F516" s="4"/>
      <c r="G516" s="4"/>
      <c r="H516" s="4"/>
      <c r="I516" s="4"/>
      <c r="J516" s="7"/>
      <c r="K516" s="4"/>
      <c r="L516" s="4"/>
      <c r="M516" s="4"/>
      <c r="N516" s="4"/>
      <c r="O516" s="4"/>
      <c r="P516" s="27"/>
      <c r="Q516" s="14"/>
      <c r="R516" s="9"/>
      <c r="S516" s="15"/>
      <c r="T516" s="15"/>
      <c r="U516" s="9"/>
      <c r="V516" s="18"/>
      <c r="W516" s="19"/>
      <c r="X516" s="19"/>
      <c r="Y516" s="19"/>
      <c r="Z516" s="19"/>
      <c r="AA516" s="19"/>
      <c r="AB516" s="19"/>
      <c r="AC516" s="19"/>
      <c r="AD516" s="19"/>
      <c r="AE516" s="19"/>
      <c r="AF516" s="18"/>
      <c r="AG516" s="18"/>
      <c r="AH516" s="18"/>
      <c r="AI516" s="19"/>
      <c r="AJ516" s="19"/>
      <c r="AK516" s="19"/>
      <c r="AL516" s="19"/>
      <c r="AM516" s="19"/>
      <c r="AN516" s="52"/>
      <c r="AO516" s="19"/>
      <c r="AP516" s="1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</row>
    <row r="517" spans="1:71" ht="14.5" x14ac:dyDescent="0.35">
      <c r="A517" s="15"/>
      <c r="B517" s="15"/>
      <c r="C517" s="15"/>
      <c r="D517" s="7"/>
      <c r="E517" s="4"/>
      <c r="F517" s="4"/>
      <c r="G517" s="4"/>
      <c r="H517" s="4"/>
      <c r="I517" s="4"/>
      <c r="J517" s="7"/>
      <c r="K517" s="4"/>
      <c r="L517" s="4"/>
      <c r="M517" s="4"/>
      <c r="N517" s="4"/>
      <c r="O517" s="4"/>
      <c r="P517" s="27"/>
      <c r="Q517" s="14"/>
      <c r="R517" s="9"/>
      <c r="S517" s="15"/>
      <c r="T517" s="15"/>
      <c r="U517" s="9"/>
      <c r="V517" s="18"/>
      <c r="W517" s="19"/>
      <c r="X517" s="19"/>
      <c r="Y517" s="19"/>
      <c r="Z517" s="19"/>
      <c r="AA517" s="19"/>
      <c r="AB517" s="19"/>
      <c r="AC517" s="19"/>
      <c r="AD517" s="19"/>
      <c r="AE517" s="19"/>
      <c r="AF517" s="18"/>
      <c r="AG517" s="18"/>
      <c r="AH517" s="18"/>
      <c r="AI517" s="19"/>
      <c r="AJ517" s="19"/>
      <c r="AK517" s="19"/>
      <c r="AL517" s="19"/>
      <c r="AM517" s="19"/>
      <c r="AN517" s="52"/>
      <c r="AO517" s="19"/>
      <c r="AP517" s="1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</row>
    <row r="518" spans="1:71" ht="14.5" x14ac:dyDescent="0.35">
      <c r="A518" s="15"/>
      <c r="B518" s="15"/>
      <c r="C518" s="15"/>
      <c r="D518" s="7"/>
      <c r="E518" s="4"/>
      <c r="F518" s="4"/>
      <c r="G518" s="4"/>
      <c r="H518" s="4"/>
      <c r="I518" s="4"/>
      <c r="J518" s="7"/>
      <c r="K518" s="4"/>
      <c r="L518" s="4"/>
      <c r="M518" s="4"/>
      <c r="N518" s="4"/>
      <c r="O518" s="4"/>
      <c r="P518" s="27"/>
      <c r="Q518" s="14"/>
      <c r="R518" s="9"/>
      <c r="S518" s="15"/>
      <c r="T518" s="15"/>
      <c r="U518" s="9"/>
      <c r="V518" s="18"/>
      <c r="W518" s="19"/>
      <c r="X518" s="19"/>
      <c r="Y518" s="19"/>
      <c r="Z518" s="19"/>
      <c r="AA518" s="19"/>
      <c r="AB518" s="19"/>
      <c r="AC518" s="19"/>
      <c r="AD518" s="19"/>
      <c r="AE518" s="19"/>
      <c r="AF518" s="18"/>
      <c r="AG518" s="18"/>
      <c r="AH518" s="18"/>
      <c r="AI518" s="19"/>
      <c r="AJ518" s="19"/>
      <c r="AK518" s="19"/>
      <c r="AL518" s="19"/>
      <c r="AM518" s="19"/>
      <c r="AN518" s="52"/>
      <c r="AO518" s="19"/>
      <c r="AP518" s="1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</row>
    <row r="519" spans="1:71" ht="14.5" x14ac:dyDescent="0.35">
      <c r="A519" s="15"/>
      <c r="B519" s="15"/>
      <c r="C519" s="15"/>
      <c r="D519" s="7"/>
      <c r="E519" s="4"/>
      <c r="F519" s="4"/>
      <c r="G519" s="4"/>
      <c r="H519" s="4"/>
      <c r="I519" s="4"/>
      <c r="J519" s="7"/>
      <c r="K519" s="4"/>
      <c r="L519" s="4"/>
      <c r="M519" s="4"/>
      <c r="N519" s="4"/>
      <c r="O519" s="4"/>
      <c r="P519" s="27"/>
      <c r="Q519" s="14"/>
      <c r="R519" s="9"/>
      <c r="S519" s="15"/>
      <c r="T519" s="15"/>
      <c r="U519" s="9"/>
      <c r="V519" s="18"/>
      <c r="W519" s="19"/>
      <c r="X519" s="19"/>
      <c r="Y519" s="19"/>
      <c r="Z519" s="19"/>
      <c r="AA519" s="19"/>
      <c r="AB519" s="19"/>
      <c r="AC519" s="19"/>
      <c r="AD519" s="19"/>
      <c r="AE519" s="19"/>
      <c r="AF519" s="18"/>
      <c r="AG519" s="18"/>
      <c r="AH519" s="18"/>
      <c r="AI519" s="19"/>
      <c r="AJ519" s="19"/>
      <c r="AK519" s="19"/>
      <c r="AL519" s="19"/>
      <c r="AM519" s="19"/>
      <c r="AN519" s="52"/>
      <c r="AO519" s="19"/>
      <c r="AP519" s="1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</row>
    <row r="520" spans="1:71" ht="14.5" x14ac:dyDescent="0.35">
      <c r="A520" s="15"/>
      <c r="B520" s="15"/>
      <c r="C520" s="15"/>
      <c r="D520" s="7"/>
      <c r="E520" s="4"/>
      <c r="F520" s="4"/>
      <c r="G520" s="4"/>
      <c r="H520" s="4"/>
      <c r="I520" s="4"/>
      <c r="J520" s="7"/>
      <c r="K520" s="4"/>
      <c r="L520" s="4"/>
      <c r="M520" s="4"/>
      <c r="N520" s="4"/>
      <c r="O520" s="4"/>
      <c r="P520" s="27"/>
      <c r="Q520" s="14"/>
      <c r="R520" s="9"/>
      <c r="S520" s="15"/>
      <c r="T520" s="15"/>
      <c r="U520" s="9"/>
      <c r="V520" s="18"/>
      <c r="W520" s="19"/>
      <c r="X520" s="19"/>
      <c r="Y520" s="19"/>
      <c r="Z520" s="19"/>
      <c r="AA520" s="19"/>
      <c r="AB520" s="19"/>
      <c r="AC520" s="19"/>
      <c r="AD520" s="19"/>
      <c r="AE520" s="19"/>
      <c r="AF520" s="18"/>
      <c r="AG520" s="18"/>
      <c r="AH520" s="18"/>
      <c r="AI520" s="19"/>
      <c r="AJ520" s="19"/>
      <c r="AK520" s="19"/>
      <c r="AL520" s="19"/>
      <c r="AM520" s="19"/>
      <c r="AN520" s="52"/>
      <c r="AO520" s="19"/>
      <c r="AP520" s="1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</row>
    <row r="521" spans="1:71" ht="14.5" x14ac:dyDescent="0.35">
      <c r="A521" s="15"/>
      <c r="B521" s="15"/>
      <c r="C521" s="15"/>
      <c r="D521" s="7"/>
      <c r="E521" s="4"/>
      <c r="F521" s="4"/>
      <c r="G521" s="4"/>
      <c r="H521" s="4"/>
      <c r="I521" s="4"/>
      <c r="J521" s="7"/>
      <c r="K521" s="4"/>
      <c r="L521" s="4"/>
      <c r="M521" s="4"/>
      <c r="N521" s="4"/>
      <c r="O521" s="4"/>
      <c r="P521" s="27"/>
      <c r="Q521" s="14"/>
      <c r="R521" s="9"/>
      <c r="S521" s="15"/>
      <c r="T521" s="15"/>
      <c r="U521" s="9"/>
      <c r="V521" s="18"/>
      <c r="W521" s="19"/>
      <c r="X521" s="19"/>
      <c r="Y521" s="19"/>
      <c r="Z521" s="19"/>
      <c r="AA521" s="19"/>
      <c r="AB521" s="19"/>
      <c r="AC521" s="19"/>
      <c r="AD521" s="19"/>
      <c r="AE521" s="19"/>
      <c r="AF521" s="18"/>
      <c r="AG521" s="18"/>
      <c r="AH521" s="18"/>
      <c r="AI521" s="19"/>
      <c r="AJ521" s="19"/>
      <c r="AK521" s="19"/>
      <c r="AL521" s="19"/>
      <c r="AM521" s="19"/>
      <c r="AN521" s="52"/>
      <c r="AO521" s="19"/>
      <c r="AP521" s="1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</row>
    <row r="522" spans="1:71" ht="14.5" x14ac:dyDescent="0.35">
      <c r="A522" s="15"/>
      <c r="B522" s="15"/>
      <c r="C522" s="15"/>
      <c r="D522" s="7"/>
      <c r="E522" s="4"/>
      <c r="F522" s="4"/>
      <c r="G522" s="4"/>
      <c r="H522" s="4"/>
      <c r="I522" s="4"/>
      <c r="J522" s="7"/>
      <c r="K522" s="4"/>
      <c r="L522" s="4"/>
      <c r="M522" s="4"/>
      <c r="N522" s="4"/>
      <c r="O522" s="4"/>
      <c r="P522" s="27"/>
      <c r="Q522" s="14"/>
      <c r="R522" s="9"/>
      <c r="S522" s="15"/>
      <c r="T522" s="15"/>
      <c r="U522" s="9"/>
      <c r="V522" s="18"/>
      <c r="W522" s="19"/>
      <c r="X522" s="19"/>
      <c r="Y522" s="19"/>
      <c r="Z522" s="19"/>
      <c r="AA522" s="19"/>
      <c r="AB522" s="19"/>
      <c r="AC522" s="19"/>
      <c r="AD522" s="19"/>
      <c r="AE522" s="19"/>
      <c r="AF522" s="18"/>
      <c r="AG522" s="18"/>
      <c r="AH522" s="18"/>
      <c r="AI522" s="19"/>
      <c r="AJ522" s="19"/>
      <c r="AK522" s="19"/>
      <c r="AL522" s="19"/>
      <c r="AM522" s="19"/>
      <c r="AN522" s="52"/>
      <c r="AO522" s="19"/>
      <c r="AP522" s="1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</row>
    <row r="523" spans="1:71" ht="14.5" x14ac:dyDescent="0.35">
      <c r="A523" s="15"/>
      <c r="B523" s="15"/>
      <c r="C523" s="15"/>
      <c r="D523" s="7"/>
      <c r="E523" s="4"/>
      <c r="F523" s="4"/>
      <c r="G523" s="4"/>
      <c r="H523" s="4"/>
      <c r="I523" s="4"/>
      <c r="J523" s="7"/>
      <c r="K523" s="4"/>
      <c r="L523" s="4"/>
      <c r="M523" s="4"/>
      <c r="N523" s="4"/>
      <c r="O523" s="4"/>
      <c r="P523" s="27"/>
      <c r="Q523" s="14"/>
      <c r="R523" s="9"/>
      <c r="S523" s="15"/>
      <c r="T523" s="15"/>
      <c r="U523" s="9"/>
      <c r="V523" s="18"/>
      <c r="W523" s="19"/>
      <c r="X523" s="19"/>
      <c r="Y523" s="19"/>
      <c r="Z523" s="19"/>
      <c r="AA523" s="19"/>
      <c r="AB523" s="19"/>
      <c r="AC523" s="19"/>
      <c r="AD523" s="19"/>
      <c r="AE523" s="19"/>
      <c r="AF523" s="18"/>
      <c r="AG523" s="18"/>
      <c r="AH523" s="18"/>
      <c r="AI523" s="19"/>
      <c r="AJ523" s="19"/>
      <c r="AK523" s="19"/>
      <c r="AL523" s="19"/>
      <c r="AM523" s="19"/>
      <c r="AN523" s="52"/>
      <c r="AO523" s="19"/>
      <c r="AP523" s="1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</row>
    <row r="524" spans="1:71" ht="14.5" x14ac:dyDescent="0.35">
      <c r="A524" s="15"/>
      <c r="B524" s="15"/>
      <c r="C524" s="15"/>
      <c r="D524" s="7"/>
      <c r="E524" s="4"/>
      <c r="F524" s="4"/>
      <c r="G524" s="4"/>
      <c r="H524" s="4"/>
      <c r="I524" s="4"/>
      <c r="J524" s="7"/>
      <c r="K524" s="4"/>
      <c r="L524" s="4"/>
      <c r="M524" s="4"/>
      <c r="N524" s="4"/>
      <c r="O524" s="4"/>
      <c r="P524" s="27"/>
      <c r="Q524" s="14"/>
      <c r="R524" s="9"/>
      <c r="S524" s="15"/>
      <c r="T524" s="15"/>
      <c r="U524" s="9"/>
      <c r="V524" s="18"/>
      <c r="W524" s="19"/>
      <c r="X524" s="19"/>
      <c r="Y524" s="19"/>
      <c r="Z524" s="19"/>
      <c r="AA524" s="19"/>
      <c r="AB524" s="19"/>
      <c r="AC524" s="19"/>
      <c r="AD524" s="19"/>
      <c r="AE524" s="19"/>
      <c r="AF524" s="18"/>
      <c r="AG524" s="18"/>
      <c r="AH524" s="18"/>
      <c r="AI524" s="19"/>
      <c r="AJ524" s="19"/>
      <c r="AK524" s="19"/>
      <c r="AL524" s="19"/>
      <c r="AM524" s="19"/>
      <c r="AN524" s="52"/>
      <c r="AO524" s="19"/>
      <c r="AP524" s="1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</row>
    <row r="525" spans="1:71" ht="14.5" x14ac:dyDescent="0.35">
      <c r="A525" s="15"/>
      <c r="B525" s="15"/>
      <c r="C525" s="15"/>
      <c r="D525" s="7"/>
      <c r="E525" s="4"/>
      <c r="F525" s="4"/>
      <c r="G525" s="4"/>
      <c r="H525" s="4"/>
      <c r="I525" s="4"/>
      <c r="J525" s="7"/>
      <c r="K525" s="4"/>
      <c r="L525" s="4"/>
      <c r="M525" s="4"/>
      <c r="N525" s="4"/>
      <c r="O525" s="4"/>
      <c r="P525" s="27"/>
      <c r="Q525" s="14"/>
      <c r="R525" s="9"/>
      <c r="S525" s="15"/>
      <c r="T525" s="15"/>
      <c r="U525" s="9"/>
      <c r="V525" s="18"/>
      <c r="W525" s="19"/>
      <c r="X525" s="19"/>
      <c r="Y525" s="19"/>
      <c r="Z525" s="19"/>
      <c r="AA525" s="19"/>
      <c r="AB525" s="19"/>
      <c r="AC525" s="19"/>
      <c r="AD525" s="19"/>
      <c r="AE525" s="19"/>
      <c r="AF525" s="18"/>
      <c r="AG525" s="18"/>
      <c r="AH525" s="18"/>
      <c r="AI525" s="19"/>
      <c r="AJ525" s="19"/>
      <c r="AK525" s="19"/>
      <c r="AL525" s="19"/>
      <c r="AM525" s="19"/>
      <c r="AN525" s="52"/>
      <c r="AO525" s="19"/>
      <c r="AP525" s="1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</row>
    <row r="526" spans="1:71" ht="14.5" x14ac:dyDescent="0.35">
      <c r="A526" s="15"/>
      <c r="B526" s="15"/>
      <c r="C526" s="15"/>
      <c r="D526" s="7"/>
      <c r="E526" s="4"/>
      <c r="F526" s="4"/>
      <c r="G526" s="4"/>
      <c r="H526" s="4"/>
      <c r="I526" s="4"/>
      <c r="J526" s="7"/>
      <c r="K526" s="4"/>
      <c r="L526" s="4"/>
      <c r="M526" s="4"/>
      <c r="N526" s="4"/>
      <c r="O526" s="4"/>
      <c r="P526" s="27"/>
      <c r="Q526" s="14"/>
      <c r="R526" s="9"/>
      <c r="S526" s="15"/>
      <c r="T526" s="15"/>
      <c r="U526" s="9"/>
      <c r="V526" s="18"/>
      <c r="W526" s="19"/>
      <c r="X526" s="19"/>
      <c r="Y526" s="19"/>
      <c r="Z526" s="19"/>
      <c r="AA526" s="19"/>
      <c r="AB526" s="19"/>
      <c r="AC526" s="19"/>
      <c r="AD526" s="19"/>
      <c r="AE526" s="19"/>
      <c r="AF526" s="18"/>
      <c r="AG526" s="18"/>
      <c r="AH526" s="18"/>
      <c r="AI526" s="19"/>
      <c r="AJ526" s="19"/>
      <c r="AK526" s="19"/>
      <c r="AL526" s="19"/>
      <c r="AM526" s="19"/>
      <c r="AN526" s="52"/>
      <c r="AO526" s="19"/>
      <c r="AP526" s="1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</row>
    <row r="527" spans="1:71" ht="14.5" x14ac:dyDescent="0.35">
      <c r="A527" s="15"/>
      <c r="B527" s="15"/>
      <c r="C527" s="15"/>
      <c r="D527" s="7"/>
      <c r="E527" s="4"/>
      <c r="F527" s="4"/>
      <c r="G527" s="4"/>
      <c r="H527" s="4"/>
      <c r="I527" s="4"/>
      <c r="J527" s="7"/>
      <c r="K527" s="4"/>
      <c r="L527" s="4"/>
      <c r="M527" s="4"/>
      <c r="N527" s="4"/>
      <c r="O527" s="4"/>
      <c r="P527" s="27"/>
      <c r="Q527" s="14"/>
      <c r="R527" s="9"/>
      <c r="S527" s="15"/>
      <c r="T527" s="15"/>
      <c r="U527" s="9"/>
      <c r="V527" s="18"/>
      <c r="W527" s="19"/>
      <c r="X527" s="19"/>
      <c r="Y527" s="19"/>
      <c r="Z527" s="19"/>
      <c r="AA527" s="19"/>
      <c r="AB527" s="19"/>
      <c r="AC527" s="19"/>
      <c r="AD527" s="19"/>
      <c r="AE527" s="19"/>
      <c r="AF527" s="18"/>
      <c r="AG527" s="18"/>
      <c r="AH527" s="18"/>
      <c r="AI527" s="19"/>
      <c r="AJ527" s="19"/>
      <c r="AK527" s="19"/>
      <c r="AL527" s="19"/>
      <c r="AM527" s="19"/>
      <c r="AN527" s="52"/>
      <c r="AO527" s="19"/>
      <c r="AP527" s="1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</row>
    <row r="528" spans="1:71" ht="14.5" x14ac:dyDescent="0.35">
      <c r="A528" s="15"/>
      <c r="B528" s="15"/>
      <c r="C528" s="15"/>
      <c r="D528" s="7"/>
      <c r="E528" s="4"/>
      <c r="F528" s="4"/>
      <c r="G528" s="4"/>
      <c r="H528" s="4"/>
      <c r="I528" s="4"/>
      <c r="J528" s="7"/>
      <c r="K528" s="4"/>
      <c r="L528" s="4"/>
      <c r="M528" s="4"/>
      <c r="N528" s="4"/>
      <c r="O528" s="4"/>
      <c r="P528" s="27"/>
      <c r="Q528" s="14"/>
      <c r="R528" s="9"/>
      <c r="S528" s="15"/>
      <c r="T528" s="15"/>
      <c r="U528" s="9"/>
      <c r="V528" s="18"/>
      <c r="W528" s="19"/>
      <c r="X528" s="19"/>
      <c r="Y528" s="19"/>
      <c r="Z528" s="19"/>
      <c r="AA528" s="19"/>
      <c r="AB528" s="19"/>
      <c r="AC528" s="19"/>
      <c r="AD528" s="19"/>
      <c r="AE528" s="19"/>
      <c r="AF528" s="18"/>
      <c r="AG528" s="18"/>
      <c r="AH528" s="18"/>
      <c r="AI528" s="19"/>
      <c r="AJ528" s="19"/>
      <c r="AK528" s="19"/>
      <c r="AL528" s="19"/>
      <c r="AM528" s="19"/>
      <c r="AN528" s="52"/>
      <c r="AO528" s="19"/>
      <c r="AP528" s="1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</row>
    <row r="529" spans="1:71" ht="14.5" x14ac:dyDescent="0.35">
      <c r="A529" s="15"/>
      <c r="B529" s="15"/>
      <c r="C529" s="15"/>
      <c r="D529" s="7"/>
      <c r="E529" s="4"/>
      <c r="F529" s="4"/>
      <c r="G529" s="4"/>
      <c r="H529" s="4"/>
      <c r="I529" s="4"/>
      <c r="J529" s="7"/>
      <c r="K529" s="4"/>
      <c r="L529" s="4"/>
      <c r="M529" s="4"/>
      <c r="N529" s="4"/>
      <c r="O529" s="4"/>
      <c r="P529" s="27"/>
      <c r="Q529" s="14"/>
      <c r="R529" s="9"/>
      <c r="S529" s="15"/>
      <c r="T529" s="15"/>
      <c r="U529" s="9"/>
      <c r="V529" s="18"/>
      <c r="W529" s="19"/>
      <c r="X529" s="19"/>
      <c r="Y529" s="19"/>
      <c r="Z529" s="19"/>
      <c r="AA529" s="19"/>
      <c r="AB529" s="19"/>
      <c r="AC529" s="19"/>
      <c r="AD529" s="19"/>
      <c r="AE529" s="19"/>
      <c r="AF529" s="18"/>
      <c r="AG529" s="18"/>
      <c r="AH529" s="18"/>
      <c r="AI529" s="19"/>
      <c r="AJ529" s="19"/>
      <c r="AK529" s="19"/>
      <c r="AL529" s="19"/>
      <c r="AM529" s="19"/>
      <c r="AN529" s="52"/>
      <c r="AO529" s="19"/>
      <c r="AP529" s="1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</row>
    <row r="530" spans="1:71" ht="14.5" x14ac:dyDescent="0.35">
      <c r="A530" s="15"/>
      <c r="B530" s="15"/>
      <c r="C530" s="15"/>
      <c r="D530" s="7"/>
      <c r="E530" s="4"/>
      <c r="F530" s="4"/>
      <c r="G530" s="4"/>
      <c r="H530" s="4"/>
      <c r="I530" s="4"/>
      <c r="J530" s="7"/>
      <c r="K530" s="4"/>
      <c r="L530" s="4"/>
      <c r="M530" s="4"/>
      <c r="N530" s="4"/>
      <c r="O530" s="4"/>
      <c r="P530" s="27"/>
      <c r="Q530" s="14"/>
      <c r="R530" s="9"/>
      <c r="S530" s="15"/>
      <c r="T530" s="15"/>
      <c r="U530" s="9"/>
      <c r="V530" s="18"/>
      <c r="W530" s="19"/>
      <c r="X530" s="19"/>
      <c r="Y530" s="19"/>
      <c r="Z530" s="19"/>
      <c r="AA530" s="19"/>
      <c r="AB530" s="19"/>
      <c r="AC530" s="19"/>
      <c r="AD530" s="19"/>
      <c r="AE530" s="19"/>
      <c r="AF530" s="18"/>
      <c r="AG530" s="18"/>
      <c r="AH530" s="18"/>
      <c r="AI530" s="19"/>
      <c r="AJ530" s="19"/>
      <c r="AK530" s="19"/>
      <c r="AL530" s="19"/>
      <c r="AM530" s="19"/>
      <c r="AN530" s="52"/>
      <c r="AO530" s="19"/>
      <c r="AP530" s="1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</row>
    <row r="531" spans="1:71" ht="14.5" x14ac:dyDescent="0.35">
      <c r="A531" s="15"/>
      <c r="B531" s="15"/>
      <c r="C531" s="15"/>
      <c r="D531" s="7"/>
      <c r="E531" s="4"/>
      <c r="F531" s="4"/>
      <c r="G531" s="4"/>
      <c r="H531" s="4"/>
      <c r="I531" s="4"/>
      <c r="J531" s="7"/>
      <c r="K531" s="4"/>
      <c r="L531" s="4"/>
      <c r="M531" s="4"/>
      <c r="N531" s="4"/>
      <c r="O531" s="4"/>
      <c r="P531" s="27"/>
      <c r="Q531" s="14"/>
      <c r="R531" s="9"/>
      <c r="S531" s="15"/>
      <c r="T531" s="15"/>
      <c r="U531" s="9"/>
      <c r="V531" s="18"/>
      <c r="W531" s="19"/>
      <c r="X531" s="19"/>
      <c r="Y531" s="19"/>
      <c r="Z531" s="19"/>
      <c r="AA531" s="19"/>
      <c r="AB531" s="19"/>
      <c r="AC531" s="19"/>
      <c r="AD531" s="19"/>
      <c r="AE531" s="19"/>
      <c r="AF531" s="18"/>
      <c r="AG531" s="18"/>
      <c r="AH531" s="18"/>
      <c r="AI531" s="19"/>
      <c r="AJ531" s="19"/>
      <c r="AK531" s="19"/>
      <c r="AL531" s="19"/>
      <c r="AM531" s="19"/>
      <c r="AN531" s="52"/>
      <c r="AO531" s="19"/>
      <c r="AP531" s="1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</row>
    <row r="532" spans="1:71" ht="14.5" x14ac:dyDescent="0.35">
      <c r="A532" s="15"/>
      <c r="B532" s="15"/>
      <c r="C532" s="15"/>
      <c r="D532" s="7"/>
      <c r="E532" s="4"/>
      <c r="F532" s="4"/>
      <c r="G532" s="4"/>
      <c r="H532" s="4"/>
      <c r="I532" s="4"/>
      <c r="J532" s="7"/>
      <c r="K532" s="4"/>
      <c r="L532" s="4"/>
      <c r="M532" s="4"/>
      <c r="N532" s="4"/>
      <c r="O532" s="4"/>
      <c r="P532" s="27"/>
      <c r="Q532" s="14"/>
      <c r="R532" s="9"/>
      <c r="S532" s="15"/>
      <c r="T532" s="15"/>
      <c r="U532" s="9"/>
      <c r="V532" s="18"/>
      <c r="W532" s="19"/>
      <c r="X532" s="19"/>
      <c r="Y532" s="19"/>
      <c r="Z532" s="19"/>
      <c r="AA532" s="19"/>
      <c r="AB532" s="19"/>
      <c r="AC532" s="19"/>
      <c r="AD532" s="19"/>
      <c r="AE532" s="19"/>
      <c r="AF532" s="18"/>
      <c r="AG532" s="18"/>
      <c r="AH532" s="18"/>
      <c r="AI532" s="19"/>
      <c r="AJ532" s="19"/>
      <c r="AK532" s="19"/>
      <c r="AL532" s="19"/>
      <c r="AM532" s="19"/>
      <c r="AN532" s="52"/>
      <c r="AO532" s="19"/>
      <c r="AP532" s="1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</row>
    <row r="533" spans="1:71" ht="14.5" x14ac:dyDescent="0.35">
      <c r="A533" s="15"/>
      <c r="B533" s="15"/>
      <c r="C533" s="15"/>
      <c r="D533" s="7"/>
      <c r="E533" s="4"/>
      <c r="F533" s="4"/>
      <c r="G533" s="4"/>
      <c r="H533" s="4"/>
      <c r="I533" s="4"/>
      <c r="J533" s="7"/>
      <c r="K533" s="4"/>
      <c r="L533" s="4"/>
      <c r="M533" s="4"/>
      <c r="N533" s="4"/>
      <c r="O533" s="4"/>
      <c r="P533" s="27"/>
      <c r="Q533" s="14"/>
      <c r="R533" s="9"/>
      <c r="S533" s="15"/>
      <c r="T533" s="15"/>
      <c r="U533" s="9"/>
      <c r="V533" s="18"/>
      <c r="W533" s="19"/>
      <c r="X533" s="19"/>
      <c r="Y533" s="19"/>
      <c r="Z533" s="19"/>
      <c r="AA533" s="19"/>
      <c r="AB533" s="19"/>
      <c r="AC533" s="19"/>
      <c r="AD533" s="19"/>
      <c r="AE533" s="19"/>
      <c r="AF533" s="18"/>
      <c r="AG533" s="18"/>
      <c r="AH533" s="18"/>
      <c r="AI533" s="19"/>
      <c r="AJ533" s="19"/>
      <c r="AK533" s="19"/>
      <c r="AL533" s="19"/>
      <c r="AM533" s="19"/>
      <c r="AN533" s="52"/>
      <c r="AO533" s="19"/>
      <c r="AP533" s="1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</row>
    <row r="534" spans="1:71" ht="14.5" x14ac:dyDescent="0.35">
      <c r="A534" s="15"/>
      <c r="B534" s="15"/>
      <c r="C534" s="15"/>
      <c r="D534" s="7"/>
      <c r="E534" s="4"/>
      <c r="F534" s="4"/>
      <c r="G534" s="4"/>
      <c r="H534" s="4"/>
      <c r="I534" s="4"/>
      <c r="J534" s="7"/>
      <c r="K534" s="4"/>
      <c r="L534" s="4"/>
      <c r="M534" s="4"/>
      <c r="N534" s="4"/>
      <c r="O534" s="4"/>
      <c r="P534" s="27"/>
      <c r="Q534" s="14"/>
      <c r="R534" s="9"/>
      <c r="S534" s="15"/>
      <c r="T534" s="15"/>
      <c r="U534" s="9"/>
      <c r="V534" s="18"/>
      <c r="W534" s="19"/>
      <c r="X534" s="19"/>
      <c r="Y534" s="19"/>
      <c r="Z534" s="19"/>
      <c r="AA534" s="19"/>
      <c r="AB534" s="19"/>
      <c r="AC534" s="19"/>
      <c r="AD534" s="19"/>
      <c r="AE534" s="19"/>
      <c r="AF534" s="18"/>
      <c r="AG534" s="18"/>
      <c r="AH534" s="18"/>
      <c r="AI534" s="19"/>
      <c r="AJ534" s="19"/>
      <c r="AK534" s="19"/>
      <c r="AL534" s="19"/>
      <c r="AM534" s="19"/>
      <c r="AN534" s="52"/>
      <c r="AO534" s="19"/>
      <c r="AP534" s="1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</row>
    <row r="535" spans="1:71" ht="14.5" x14ac:dyDescent="0.35">
      <c r="A535" s="15"/>
      <c r="B535" s="15"/>
      <c r="C535" s="15"/>
      <c r="D535" s="7"/>
      <c r="E535" s="4"/>
      <c r="F535" s="4"/>
      <c r="G535" s="4"/>
      <c r="H535" s="4"/>
      <c r="I535" s="4"/>
      <c r="J535" s="7"/>
      <c r="K535" s="4"/>
      <c r="L535" s="4"/>
      <c r="M535" s="4"/>
      <c r="N535" s="4"/>
      <c r="O535" s="4"/>
      <c r="P535" s="27"/>
      <c r="Q535" s="14"/>
      <c r="R535" s="9"/>
      <c r="S535" s="15"/>
      <c r="T535" s="15"/>
      <c r="U535" s="9"/>
      <c r="V535" s="18"/>
      <c r="W535" s="19"/>
      <c r="X535" s="19"/>
      <c r="Y535" s="19"/>
      <c r="Z535" s="19"/>
      <c r="AA535" s="19"/>
      <c r="AB535" s="19"/>
      <c r="AC535" s="19"/>
      <c r="AD535" s="19"/>
      <c r="AE535" s="19"/>
      <c r="AF535" s="18"/>
      <c r="AG535" s="18"/>
      <c r="AH535" s="18"/>
      <c r="AI535" s="19"/>
      <c r="AJ535" s="19"/>
      <c r="AK535" s="19"/>
      <c r="AL535" s="19"/>
      <c r="AM535" s="19"/>
      <c r="AN535" s="52"/>
      <c r="AO535" s="19"/>
      <c r="AP535" s="1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</row>
    <row r="536" spans="1:71" ht="14.5" x14ac:dyDescent="0.35">
      <c r="A536" s="15"/>
      <c r="B536" s="15"/>
      <c r="C536" s="15"/>
      <c r="D536" s="7"/>
      <c r="E536" s="4"/>
      <c r="F536" s="4"/>
      <c r="G536" s="4"/>
      <c r="H536" s="4"/>
      <c r="I536" s="4"/>
      <c r="J536" s="7"/>
      <c r="K536" s="4"/>
      <c r="L536" s="4"/>
      <c r="M536" s="4"/>
      <c r="N536" s="4"/>
      <c r="O536" s="4"/>
      <c r="P536" s="27"/>
      <c r="Q536" s="14"/>
      <c r="R536" s="9"/>
      <c r="S536" s="15"/>
      <c r="T536" s="15"/>
      <c r="U536" s="9"/>
      <c r="V536" s="18"/>
      <c r="W536" s="19"/>
      <c r="X536" s="19"/>
      <c r="Y536" s="19"/>
      <c r="Z536" s="19"/>
      <c r="AA536" s="19"/>
      <c r="AB536" s="19"/>
      <c r="AC536" s="19"/>
      <c r="AD536" s="19"/>
      <c r="AE536" s="19"/>
      <c r="AF536" s="18"/>
      <c r="AG536" s="18"/>
      <c r="AH536" s="18"/>
      <c r="AI536" s="19"/>
      <c r="AJ536" s="19"/>
      <c r="AK536" s="19"/>
      <c r="AL536" s="19"/>
      <c r="AM536" s="19"/>
      <c r="AN536" s="52"/>
      <c r="AO536" s="19"/>
      <c r="AP536" s="1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</row>
    <row r="537" spans="1:71" ht="14.5" x14ac:dyDescent="0.35">
      <c r="A537" s="15"/>
      <c r="B537" s="15"/>
      <c r="C537" s="15"/>
      <c r="D537" s="7"/>
      <c r="E537" s="4"/>
      <c r="F537" s="4"/>
      <c r="G537" s="4"/>
      <c r="H537" s="4"/>
      <c r="I537" s="4"/>
      <c r="J537" s="7"/>
      <c r="K537" s="4"/>
      <c r="L537" s="4"/>
      <c r="M537" s="4"/>
      <c r="N537" s="4"/>
      <c r="O537" s="4"/>
      <c r="P537" s="27"/>
      <c r="Q537" s="14"/>
      <c r="R537" s="9"/>
      <c r="S537" s="15"/>
      <c r="T537" s="15"/>
      <c r="U537" s="9"/>
      <c r="V537" s="18"/>
      <c r="W537" s="19"/>
      <c r="X537" s="19"/>
      <c r="Y537" s="19"/>
      <c r="Z537" s="19"/>
      <c r="AA537" s="19"/>
      <c r="AB537" s="19"/>
      <c r="AC537" s="19"/>
      <c r="AD537" s="19"/>
      <c r="AE537" s="19"/>
      <c r="AF537" s="18"/>
      <c r="AG537" s="18"/>
      <c r="AH537" s="18"/>
      <c r="AI537" s="19"/>
      <c r="AJ537" s="19"/>
      <c r="AK537" s="19"/>
      <c r="AL537" s="19"/>
      <c r="AM537" s="19"/>
      <c r="AN537" s="52"/>
      <c r="AO537" s="19"/>
      <c r="AP537" s="1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</row>
    <row r="538" spans="1:71" ht="14.5" x14ac:dyDescent="0.35">
      <c r="A538" s="15"/>
      <c r="B538" s="15"/>
      <c r="C538" s="15"/>
      <c r="D538" s="7"/>
      <c r="E538" s="4"/>
      <c r="F538" s="4"/>
      <c r="G538" s="4"/>
      <c r="H538" s="4"/>
      <c r="I538" s="4"/>
      <c r="J538" s="7"/>
      <c r="K538" s="4"/>
      <c r="L538" s="4"/>
      <c r="M538" s="4"/>
      <c r="N538" s="4"/>
      <c r="O538" s="4"/>
      <c r="P538" s="27"/>
      <c r="Q538" s="14"/>
      <c r="R538" s="9"/>
      <c r="S538" s="15"/>
      <c r="T538" s="15"/>
      <c r="U538" s="9"/>
      <c r="V538" s="18"/>
      <c r="W538" s="19"/>
      <c r="X538" s="19"/>
      <c r="Y538" s="19"/>
      <c r="Z538" s="19"/>
      <c r="AA538" s="19"/>
      <c r="AB538" s="19"/>
      <c r="AC538" s="19"/>
      <c r="AD538" s="19"/>
      <c r="AE538" s="19"/>
      <c r="AF538" s="18"/>
      <c r="AG538" s="18"/>
      <c r="AH538" s="18"/>
      <c r="AI538" s="19"/>
      <c r="AJ538" s="19"/>
      <c r="AK538" s="19"/>
      <c r="AL538" s="19"/>
      <c r="AM538" s="19"/>
      <c r="AN538" s="52"/>
      <c r="AO538" s="19"/>
      <c r="AP538" s="1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</row>
    <row r="539" spans="1:71" ht="14.5" x14ac:dyDescent="0.35">
      <c r="A539" s="15"/>
      <c r="B539" s="15"/>
      <c r="C539" s="15"/>
      <c r="D539" s="7"/>
      <c r="E539" s="4"/>
      <c r="F539" s="4"/>
      <c r="G539" s="4"/>
      <c r="H539" s="4"/>
      <c r="I539" s="4"/>
      <c r="J539" s="7"/>
      <c r="K539" s="4"/>
      <c r="L539" s="4"/>
      <c r="M539" s="4"/>
      <c r="N539" s="4"/>
      <c r="O539" s="4"/>
      <c r="P539" s="27"/>
      <c r="Q539" s="14"/>
      <c r="R539" s="9"/>
      <c r="S539" s="15"/>
      <c r="T539" s="15"/>
      <c r="U539" s="9"/>
      <c r="V539" s="18"/>
      <c r="W539" s="19"/>
      <c r="X539" s="19"/>
      <c r="Y539" s="19"/>
      <c r="Z539" s="19"/>
      <c r="AA539" s="19"/>
      <c r="AB539" s="19"/>
      <c r="AC539" s="19"/>
      <c r="AD539" s="19"/>
      <c r="AE539" s="19"/>
      <c r="AF539" s="18"/>
      <c r="AG539" s="18"/>
      <c r="AH539" s="18"/>
      <c r="AI539" s="19"/>
      <c r="AJ539" s="19"/>
      <c r="AK539" s="19"/>
      <c r="AL539" s="19"/>
      <c r="AM539" s="19"/>
      <c r="AN539" s="52"/>
      <c r="AO539" s="19"/>
      <c r="AP539" s="1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</row>
    <row r="540" spans="1:71" ht="14.5" x14ac:dyDescent="0.35">
      <c r="A540" s="15"/>
      <c r="B540" s="15"/>
      <c r="C540" s="15"/>
      <c r="D540" s="7"/>
      <c r="E540" s="4"/>
      <c r="F540" s="4"/>
      <c r="G540" s="4"/>
      <c r="H540" s="4"/>
      <c r="I540" s="4"/>
      <c r="J540" s="7"/>
      <c r="K540" s="4"/>
      <c r="L540" s="4"/>
      <c r="M540" s="4"/>
      <c r="N540" s="4"/>
      <c r="O540" s="4"/>
      <c r="P540" s="27"/>
      <c r="Q540" s="14"/>
      <c r="R540" s="9"/>
      <c r="S540" s="15"/>
      <c r="T540" s="15"/>
      <c r="U540" s="9"/>
      <c r="V540" s="18"/>
      <c r="W540" s="19"/>
      <c r="X540" s="19"/>
      <c r="Y540" s="19"/>
      <c r="Z540" s="19"/>
      <c r="AA540" s="19"/>
      <c r="AB540" s="19"/>
      <c r="AC540" s="19"/>
      <c r="AD540" s="19"/>
      <c r="AE540" s="19"/>
      <c r="AF540" s="18"/>
      <c r="AG540" s="18"/>
      <c r="AH540" s="18"/>
      <c r="AI540" s="19"/>
      <c r="AJ540" s="19"/>
      <c r="AK540" s="19"/>
      <c r="AL540" s="19"/>
      <c r="AM540" s="19"/>
      <c r="AN540" s="52"/>
      <c r="AO540" s="19"/>
      <c r="AP540" s="1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</row>
    <row r="541" spans="1:71" ht="14.5" x14ac:dyDescent="0.35">
      <c r="A541" s="15"/>
      <c r="B541" s="15"/>
      <c r="C541" s="15"/>
      <c r="D541" s="7"/>
      <c r="E541" s="4"/>
      <c r="F541" s="4"/>
      <c r="G541" s="4"/>
      <c r="H541" s="4"/>
      <c r="I541" s="4"/>
      <c r="J541" s="7"/>
      <c r="K541" s="4"/>
      <c r="L541" s="4"/>
      <c r="M541" s="4"/>
      <c r="N541" s="4"/>
      <c r="O541" s="4"/>
      <c r="P541" s="27"/>
      <c r="Q541" s="14"/>
      <c r="R541" s="9"/>
      <c r="S541" s="15"/>
      <c r="T541" s="15"/>
      <c r="U541" s="9"/>
      <c r="V541" s="18"/>
      <c r="W541" s="19"/>
      <c r="X541" s="19"/>
      <c r="Y541" s="19"/>
      <c r="Z541" s="19"/>
      <c r="AA541" s="19"/>
      <c r="AB541" s="19"/>
      <c r="AC541" s="19"/>
      <c r="AD541" s="19"/>
      <c r="AE541" s="19"/>
      <c r="AF541" s="18"/>
      <c r="AG541" s="18"/>
      <c r="AH541" s="18"/>
      <c r="AI541" s="19"/>
      <c r="AJ541" s="19"/>
      <c r="AK541" s="19"/>
      <c r="AL541" s="19"/>
      <c r="AM541" s="19"/>
      <c r="AN541" s="52"/>
      <c r="AO541" s="19"/>
      <c r="AP541" s="1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</row>
    <row r="542" spans="1:71" ht="14.5" x14ac:dyDescent="0.35">
      <c r="A542" s="15"/>
      <c r="B542" s="15"/>
      <c r="C542" s="15"/>
      <c r="D542" s="7"/>
      <c r="E542" s="4"/>
      <c r="F542" s="4"/>
      <c r="G542" s="4"/>
      <c r="H542" s="4"/>
      <c r="I542" s="4"/>
      <c r="J542" s="7"/>
      <c r="K542" s="4"/>
      <c r="L542" s="4"/>
      <c r="M542" s="4"/>
      <c r="N542" s="4"/>
      <c r="O542" s="4"/>
      <c r="P542" s="27"/>
      <c r="Q542" s="14"/>
      <c r="R542" s="9"/>
      <c r="S542" s="15"/>
      <c r="T542" s="15"/>
      <c r="U542" s="9"/>
      <c r="V542" s="18"/>
      <c r="W542" s="19"/>
      <c r="X542" s="19"/>
      <c r="Y542" s="19"/>
      <c r="Z542" s="19"/>
      <c r="AA542" s="19"/>
      <c r="AB542" s="19"/>
      <c r="AC542" s="19"/>
      <c r="AD542" s="19"/>
      <c r="AE542" s="19"/>
      <c r="AF542" s="18"/>
      <c r="AG542" s="18"/>
      <c r="AH542" s="18"/>
      <c r="AI542" s="19"/>
      <c r="AJ542" s="19"/>
      <c r="AK542" s="19"/>
      <c r="AL542" s="19"/>
      <c r="AM542" s="19"/>
      <c r="AN542" s="52"/>
      <c r="AO542" s="19"/>
      <c r="AP542" s="1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</row>
    <row r="543" spans="1:71" ht="14.5" x14ac:dyDescent="0.35">
      <c r="A543" s="15"/>
      <c r="B543" s="15"/>
      <c r="C543" s="15"/>
      <c r="D543" s="7"/>
      <c r="E543" s="4"/>
      <c r="F543" s="4"/>
      <c r="G543" s="4"/>
      <c r="H543" s="4"/>
      <c r="I543" s="4"/>
      <c r="J543" s="7"/>
      <c r="K543" s="4"/>
      <c r="L543" s="4"/>
      <c r="M543" s="4"/>
      <c r="N543" s="4"/>
      <c r="O543" s="4"/>
      <c r="P543" s="27"/>
      <c r="Q543" s="14"/>
      <c r="R543" s="9"/>
      <c r="S543" s="15"/>
      <c r="T543" s="15"/>
      <c r="U543" s="9"/>
      <c r="V543" s="18"/>
      <c r="W543" s="19"/>
      <c r="X543" s="19"/>
      <c r="Y543" s="19"/>
      <c r="Z543" s="19"/>
      <c r="AA543" s="19"/>
      <c r="AB543" s="19"/>
      <c r="AC543" s="19"/>
      <c r="AD543" s="19"/>
      <c r="AE543" s="19"/>
      <c r="AF543" s="18"/>
      <c r="AG543" s="18"/>
      <c r="AH543" s="18"/>
      <c r="AI543" s="19"/>
      <c r="AJ543" s="19"/>
      <c r="AK543" s="19"/>
      <c r="AL543" s="19"/>
      <c r="AM543" s="19"/>
      <c r="AN543" s="52"/>
      <c r="AO543" s="19"/>
      <c r="AP543" s="1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</row>
    <row r="544" spans="1:71" ht="14.5" x14ac:dyDescent="0.35">
      <c r="A544" s="15"/>
      <c r="B544" s="15"/>
      <c r="C544" s="15"/>
      <c r="D544" s="7"/>
      <c r="E544" s="4"/>
      <c r="F544" s="4"/>
      <c r="G544" s="4"/>
      <c r="H544" s="4"/>
      <c r="I544" s="4"/>
      <c r="J544" s="7"/>
      <c r="K544" s="4"/>
      <c r="L544" s="4"/>
      <c r="M544" s="4"/>
      <c r="N544" s="4"/>
      <c r="O544" s="4"/>
      <c r="P544" s="27"/>
      <c r="Q544" s="14"/>
      <c r="R544" s="9"/>
      <c r="S544" s="15"/>
      <c r="T544" s="15"/>
      <c r="U544" s="9"/>
      <c r="V544" s="18"/>
      <c r="W544" s="19"/>
      <c r="X544" s="19"/>
      <c r="Y544" s="19"/>
      <c r="Z544" s="19"/>
      <c r="AA544" s="19"/>
      <c r="AB544" s="19"/>
      <c r="AC544" s="19"/>
      <c r="AD544" s="19"/>
      <c r="AE544" s="19"/>
      <c r="AF544" s="18"/>
      <c r="AG544" s="18"/>
      <c r="AH544" s="18"/>
      <c r="AI544" s="19"/>
      <c r="AJ544" s="19"/>
      <c r="AK544" s="19"/>
      <c r="AL544" s="19"/>
      <c r="AM544" s="19"/>
      <c r="AN544" s="52"/>
      <c r="AO544" s="19"/>
      <c r="AP544" s="1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</row>
    <row r="545" spans="1:71" ht="14.5" x14ac:dyDescent="0.35">
      <c r="A545" s="15"/>
      <c r="B545" s="15"/>
      <c r="C545" s="15"/>
      <c r="D545" s="7"/>
      <c r="E545" s="4"/>
      <c r="F545" s="4"/>
      <c r="G545" s="4"/>
      <c r="H545" s="4"/>
      <c r="I545" s="4"/>
      <c r="J545" s="7"/>
      <c r="K545" s="4"/>
      <c r="L545" s="4"/>
      <c r="M545" s="4"/>
      <c r="N545" s="4"/>
      <c r="O545" s="4"/>
      <c r="P545" s="27"/>
      <c r="Q545" s="14"/>
      <c r="R545" s="9"/>
      <c r="S545" s="15"/>
      <c r="T545" s="15"/>
      <c r="U545" s="9"/>
      <c r="V545" s="18"/>
      <c r="W545" s="19"/>
      <c r="X545" s="19"/>
      <c r="Y545" s="19"/>
      <c r="Z545" s="19"/>
      <c r="AA545" s="19"/>
      <c r="AB545" s="19"/>
      <c r="AC545" s="19"/>
      <c r="AD545" s="19"/>
      <c r="AE545" s="19"/>
      <c r="AF545" s="18"/>
      <c r="AG545" s="18"/>
      <c r="AH545" s="18"/>
      <c r="AI545" s="19"/>
      <c r="AJ545" s="19"/>
      <c r="AK545" s="19"/>
      <c r="AL545" s="19"/>
      <c r="AM545" s="19"/>
      <c r="AN545" s="52"/>
      <c r="AO545" s="19"/>
      <c r="AP545" s="1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</row>
    <row r="546" spans="1:71" ht="14.5" x14ac:dyDescent="0.35">
      <c r="A546" s="15"/>
      <c r="B546" s="15"/>
      <c r="C546" s="15"/>
      <c r="D546" s="7"/>
      <c r="E546" s="4"/>
      <c r="F546" s="4"/>
      <c r="G546" s="4"/>
      <c r="H546" s="4"/>
      <c r="I546" s="4"/>
      <c r="J546" s="7"/>
      <c r="K546" s="4"/>
      <c r="L546" s="4"/>
      <c r="M546" s="4"/>
      <c r="N546" s="4"/>
      <c r="O546" s="4"/>
      <c r="P546" s="27"/>
      <c r="Q546" s="14"/>
      <c r="R546" s="9"/>
      <c r="S546" s="15"/>
      <c r="T546" s="15"/>
      <c r="U546" s="9"/>
      <c r="V546" s="18"/>
      <c r="W546" s="19"/>
      <c r="X546" s="19"/>
      <c r="Y546" s="19"/>
      <c r="Z546" s="19"/>
      <c r="AA546" s="19"/>
      <c r="AB546" s="19"/>
      <c r="AC546" s="19"/>
      <c r="AD546" s="19"/>
      <c r="AE546" s="19"/>
      <c r="AF546" s="18"/>
      <c r="AG546" s="18"/>
      <c r="AH546" s="18"/>
      <c r="AI546" s="19"/>
      <c r="AJ546" s="19"/>
      <c r="AK546" s="19"/>
      <c r="AL546" s="19"/>
      <c r="AM546" s="19"/>
      <c r="AN546" s="52"/>
      <c r="AO546" s="19"/>
      <c r="AP546" s="1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</row>
    <row r="547" spans="1:71" ht="14.5" x14ac:dyDescent="0.35">
      <c r="A547" s="15"/>
      <c r="B547" s="15"/>
      <c r="C547" s="15"/>
      <c r="D547" s="7"/>
      <c r="E547" s="4"/>
      <c r="F547" s="4"/>
      <c r="G547" s="4"/>
      <c r="H547" s="4"/>
      <c r="I547" s="4"/>
      <c r="J547" s="7"/>
      <c r="K547" s="4"/>
      <c r="L547" s="4"/>
      <c r="M547" s="4"/>
      <c r="N547" s="4"/>
      <c r="O547" s="4"/>
      <c r="P547" s="27"/>
      <c r="Q547" s="14"/>
      <c r="R547" s="9"/>
      <c r="S547" s="15"/>
      <c r="T547" s="15"/>
      <c r="U547" s="9"/>
      <c r="V547" s="18"/>
      <c r="W547" s="19"/>
      <c r="X547" s="19"/>
      <c r="Y547" s="19"/>
      <c r="Z547" s="19"/>
      <c r="AA547" s="19"/>
      <c r="AB547" s="19"/>
      <c r="AC547" s="19"/>
      <c r="AD547" s="19"/>
      <c r="AE547" s="19"/>
      <c r="AF547" s="18"/>
      <c r="AG547" s="18"/>
      <c r="AH547" s="18"/>
      <c r="AI547" s="19"/>
      <c r="AJ547" s="19"/>
      <c r="AK547" s="19"/>
      <c r="AL547" s="19"/>
      <c r="AM547" s="19"/>
      <c r="AN547" s="52"/>
      <c r="AO547" s="19"/>
      <c r="AP547" s="1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</row>
    <row r="548" spans="1:71" ht="14.5" x14ac:dyDescent="0.35">
      <c r="A548" s="15"/>
      <c r="B548" s="15"/>
      <c r="C548" s="15"/>
      <c r="D548" s="7"/>
      <c r="E548" s="4"/>
      <c r="F548" s="4"/>
      <c r="G548" s="4"/>
      <c r="H548" s="4"/>
      <c r="I548" s="4"/>
      <c r="J548" s="7"/>
      <c r="K548" s="4"/>
      <c r="L548" s="4"/>
      <c r="M548" s="4"/>
      <c r="N548" s="4"/>
      <c r="O548" s="4"/>
      <c r="P548" s="27"/>
      <c r="Q548" s="14"/>
      <c r="R548" s="9"/>
      <c r="S548" s="15"/>
      <c r="T548" s="15"/>
      <c r="U548" s="9"/>
      <c r="V548" s="18"/>
      <c r="W548" s="19"/>
      <c r="X548" s="19"/>
      <c r="Y548" s="19"/>
      <c r="Z548" s="19"/>
      <c r="AA548" s="19"/>
      <c r="AB548" s="19"/>
      <c r="AC548" s="19"/>
      <c r="AD548" s="19"/>
      <c r="AE548" s="19"/>
      <c r="AF548" s="18"/>
      <c r="AG548" s="18"/>
      <c r="AH548" s="18"/>
      <c r="AI548" s="19"/>
      <c r="AJ548" s="19"/>
      <c r="AK548" s="19"/>
      <c r="AL548" s="19"/>
      <c r="AM548" s="19"/>
      <c r="AN548" s="52"/>
      <c r="AO548" s="19"/>
      <c r="AP548" s="1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</row>
    <row r="549" spans="1:71" ht="14.5" x14ac:dyDescent="0.35">
      <c r="A549" s="15"/>
      <c r="B549" s="15"/>
      <c r="C549" s="15"/>
      <c r="D549" s="7"/>
      <c r="E549" s="4"/>
      <c r="F549" s="4"/>
      <c r="G549" s="4"/>
      <c r="H549" s="4"/>
      <c r="I549" s="4"/>
      <c r="J549" s="7"/>
      <c r="K549" s="4"/>
      <c r="L549" s="4"/>
      <c r="M549" s="4"/>
      <c r="N549" s="4"/>
      <c r="O549" s="4"/>
      <c r="P549" s="27"/>
      <c r="Q549" s="14"/>
      <c r="R549" s="9"/>
      <c r="S549" s="15"/>
      <c r="T549" s="15"/>
      <c r="U549" s="9"/>
      <c r="V549" s="18"/>
      <c r="W549" s="19"/>
      <c r="X549" s="19"/>
      <c r="Y549" s="19"/>
      <c r="Z549" s="19"/>
      <c r="AA549" s="19"/>
      <c r="AB549" s="19"/>
      <c r="AC549" s="19"/>
      <c r="AD549" s="19"/>
      <c r="AE549" s="19"/>
      <c r="AF549" s="18"/>
      <c r="AG549" s="18"/>
      <c r="AH549" s="18"/>
      <c r="AI549" s="19"/>
      <c r="AJ549" s="19"/>
      <c r="AK549" s="19"/>
      <c r="AL549" s="19"/>
      <c r="AM549" s="19"/>
      <c r="AN549" s="52"/>
      <c r="AO549" s="19"/>
      <c r="AP549" s="1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</row>
    <row r="550" spans="1:71" ht="14.5" x14ac:dyDescent="0.35">
      <c r="A550" s="15"/>
      <c r="B550" s="15"/>
      <c r="C550" s="15"/>
      <c r="D550" s="7"/>
      <c r="E550" s="4"/>
      <c r="F550" s="4"/>
      <c r="G550" s="4"/>
      <c r="H550" s="4"/>
      <c r="I550" s="4"/>
      <c r="J550" s="7"/>
      <c r="K550" s="4"/>
      <c r="L550" s="4"/>
      <c r="M550" s="4"/>
      <c r="N550" s="4"/>
      <c r="O550" s="4"/>
      <c r="P550" s="27"/>
      <c r="Q550" s="14"/>
      <c r="R550" s="9"/>
      <c r="S550" s="15"/>
      <c r="T550" s="15"/>
      <c r="U550" s="9"/>
      <c r="V550" s="18"/>
      <c r="W550" s="19"/>
      <c r="X550" s="19"/>
      <c r="Y550" s="19"/>
      <c r="Z550" s="19"/>
      <c r="AA550" s="19"/>
      <c r="AB550" s="19"/>
      <c r="AC550" s="19"/>
      <c r="AD550" s="19"/>
      <c r="AE550" s="19"/>
      <c r="AF550" s="18"/>
      <c r="AG550" s="18"/>
      <c r="AH550" s="18"/>
      <c r="AI550" s="19"/>
      <c r="AJ550" s="19"/>
      <c r="AK550" s="19"/>
      <c r="AL550" s="19"/>
      <c r="AM550" s="19"/>
      <c r="AN550" s="52"/>
      <c r="AO550" s="19"/>
      <c r="AP550" s="1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</row>
    <row r="551" spans="1:71" ht="14.5" x14ac:dyDescent="0.35">
      <c r="A551" s="15"/>
      <c r="B551" s="15"/>
      <c r="C551" s="15"/>
      <c r="D551" s="7"/>
      <c r="E551" s="4"/>
      <c r="F551" s="4"/>
      <c r="G551" s="4"/>
      <c r="H551" s="4"/>
      <c r="I551" s="4"/>
      <c r="J551" s="7"/>
      <c r="K551" s="4"/>
      <c r="L551" s="4"/>
      <c r="M551" s="4"/>
      <c r="N551" s="4"/>
      <c r="O551" s="4"/>
      <c r="P551" s="27"/>
      <c r="Q551" s="14"/>
      <c r="R551" s="9"/>
      <c r="S551" s="15"/>
      <c r="T551" s="15"/>
      <c r="U551" s="9"/>
      <c r="V551" s="18"/>
      <c r="W551" s="19"/>
      <c r="X551" s="19"/>
      <c r="Y551" s="19"/>
      <c r="Z551" s="19"/>
      <c r="AA551" s="19"/>
      <c r="AB551" s="19"/>
      <c r="AC551" s="19"/>
      <c r="AD551" s="19"/>
      <c r="AE551" s="19"/>
      <c r="AF551" s="18"/>
      <c r="AG551" s="18"/>
      <c r="AH551" s="18"/>
      <c r="AI551" s="19"/>
      <c r="AJ551" s="19"/>
      <c r="AK551" s="19"/>
      <c r="AL551" s="19"/>
      <c r="AM551" s="19"/>
      <c r="AN551" s="52"/>
      <c r="AO551" s="19"/>
      <c r="AP551" s="1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</row>
    <row r="552" spans="1:71" ht="14.5" x14ac:dyDescent="0.35">
      <c r="A552" s="15"/>
      <c r="B552" s="15"/>
      <c r="C552" s="15"/>
      <c r="D552" s="7"/>
      <c r="E552" s="4"/>
      <c r="F552" s="4"/>
      <c r="G552" s="4"/>
      <c r="H552" s="4"/>
      <c r="I552" s="4"/>
      <c r="J552" s="7"/>
      <c r="K552" s="4"/>
      <c r="L552" s="4"/>
      <c r="M552" s="4"/>
      <c r="N552" s="4"/>
      <c r="O552" s="4"/>
      <c r="P552" s="27"/>
      <c r="Q552" s="14"/>
      <c r="R552" s="9"/>
      <c r="S552" s="15"/>
      <c r="T552" s="15"/>
      <c r="U552" s="9"/>
      <c r="V552" s="18"/>
      <c r="W552" s="19"/>
      <c r="X552" s="19"/>
      <c r="Y552" s="19"/>
      <c r="Z552" s="19"/>
      <c r="AA552" s="19"/>
      <c r="AB552" s="19"/>
      <c r="AC552" s="19"/>
      <c r="AD552" s="19"/>
      <c r="AE552" s="19"/>
      <c r="AF552" s="18"/>
      <c r="AG552" s="18"/>
      <c r="AH552" s="18"/>
      <c r="AI552" s="19"/>
      <c r="AJ552" s="19"/>
      <c r="AK552" s="19"/>
      <c r="AL552" s="19"/>
      <c r="AM552" s="19"/>
      <c r="AN552" s="52"/>
      <c r="AO552" s="19"/>
      <c r="AP552" s="1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</row>
    <row r="553" spans="1:71" ht="14.5" x14ac:dyDescent="0.35">
      <c r="A553" s="15"/>
      <c r="B553" s="15"/>
      <c r="C553" s="15"/>
      <c r="D553" s="7"/>
      <c r="E553" s="4"/>
      <c r="F553" s="4"/>
      <c r="G553" s="4"/>
      <c r="H553" s="4"/>
      <c r="I553" s="4"/>
      <c r="J553" s="7"/>
      <c r="K553" s="4"/>
      <c r="L553" s="4"/>
      <c r="M553" s="4"/>
      <c r="N553" s="4"/>
      <c r="O553" s="4"/>
      <c r="P553" s="27"/>
      <c r="Q553" s="14"/>
      <c r="R553" s="9"/>
      <c r="S553" s="15"/>
      <c r="T553" s="15"/>
      <c r="U553" s="9"/>
      <c r="V553" s="18"/>
      <c r="W553" s="19"/>
      <c r="X553" s="19"/>
      <c r="Y553" s="19"/>
      <c r="Z553" s="19"/>
      <c r="AA553" s="19"/>
      <c r="AB553" s="19"/>
      <c r="AC553" s="19"/>
      <c r="AD553" s="19"/>
      <c r="AE553" s="19"/>
      <c r="AF553" s="18"/>
      <c r="AG553" s="18"/>
      <c r="AH553" s="18"/>
      <c r="AI553" s="19"/>
      <c r="AJ553" s="19"/>
      <c r="AK553" s="19"/>
      <c r="AL553" s="19"/>
      <c r="AM553" s="19"/>
      <c r="AN553" s="52"/>
      <c r="AO553" s="19"/>
      <c r="AP553" s="1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</row>
    <row r="554" spans="1:71" ht="14.5" x14ac:dyDescent="0.35">
      <c r="A554" s="15"/>
      <c r="B554" s="15"/>
      <c r="C554" s="15"/>
      <c r="D554" s="7"/>
      <c r="E554" s="4"/>
      <c r="F554" s="4"/>
      <c r="G554" s="4"/>
      <c r="H554" s="4"/>
      <c r="I554" s="4"/>
      <c r="J554" s="7"/>
      <c r="K554" s="4"/>
      <c r="L554" s="4"/>
      <c r="M554" s="4"/>
      <c r="N554" s="4"/>
      <c r="O554" s="4"/>
      <c r="P554" s="27"/>
      <c r="Q554" s="14"/>
      <c r="R554" s="9"/>
      <c r="S554" s="15"/>
      <c r="T554" s="15"/>
      <c r="U554" s="9"/>
      <c r="V554" s="18"/>
      <c r="W554" s="19"/>
      <c r="X554" s="19"/>
      <c r="Y554" s="19"/>
      <c r="Z554" s="19"/>
      <c r="AA554" s="19"/>
      <c r="AB554" s="19"/>
      <c r="AC554" s="19"/>
      <c r="AD554" s="19"/>
      <c r="AE554" s="19"/>
      <c r="AF554" s="18"/>
      <c r="AG554" s="18"/>
      <c r="AH554" s="18"/>
      <c r="AI554" s="19"/>
      <c r="AJ554" s="19"/>
      <c r="AK554" s="19"/>
      <c r="AL554" s="19"/>
      <c r="AM554" s="19"/>
      <c r="AN554" s="52"/>
      <c r="AO554" s="19"/>
      <c r="AP554" s="1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</row>
    <row r="555" spans="1:71" ht="14.5" x14ac:dyDescent="0.35">
      <c r="A555" s="15"/>
      <c r="B555" s="15"/>
      <c r="C555" s="15"/>
      <c r="D555" s="7"/>
      <c r="E555" s="4"/>
      <c r="F555" s="4"/>
      <c r="G555" s="4"/>
      <c r="H555" s="4"/>
      <c r="I555" s="4"/>
      <c r="J555" s="7"/>
      <c r="K555" s="4"/>
      <c r="L555" s="4"/>
      <c r="M555" s="4"/>
      <c r="N555" s="4"/>
      <c r="O555" s="4"/>
      <c r="P555" s="27"/>
      <c r="Q555" s="14"/>
      <c r="R555" s="9"/>
      <c r="S555" s="15"/>
      <c r="T555" s="15"/>
      <c r="U555" s="9"/>
      <c r="V555" s="18"/>
      <c r="W555" s="19"/>
      <c r="X555" s="19"/>
      <c r="Y555" s="19"/>
      <c r="Z555" s="19"/>
      <c r="AA555" s="19"/>
      <c r="AB555" s="19"/>
      <c r="AC555" s="19"/>
      <c r="AD555" s="19"/>
      <c r="AE555" s="19"/>
      <c r="AF555" s="18"/>
      <c r="AG555" s="18"/>
      <c r="AH555" s="18"/>
      <c r="AI555" s="19"/>
      <c r="AJ555" s="19"/>
      <c r="AK555" s="19"/>
      <c r="AL555" s="19"/>
      <c r="AM555" s="19"/>
      <c r="AN555" s="52"/>
      <c r="AO555" s="19"/>
      <c r="AP555" s="1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</row>
    <row r="556" spans="1:71" ht="14.5" x14ac:dyDescent="0.35">
      <c r="A556" s="15"/>
      <c r="B556" s="15"/>
      <c r="C556" s="15"/>
      <c r="D556" s="7"/>
      <c r="E556" s="4"/>
      <c r="F556" s="4"/>
      <c r="G556" s="4"/>
      <c r="H556" s="4"/>
      <c r="I556" s="4"/>
      <c r="J556" s="7"/>
      <c r="K556" s="4"/>
      <c r="L556" s="4"/>
      <c r="M556" s="4"/>
      <c r="N556" s="4"/>
      <c r="O556" s="4"/>
      <c r="P556" s="27"/>
      <c r="Q556" s="14"/>
      <c r="R556" s="9"/>
      <c r="S556" s="15"/>
      <c r="T556" s="15"/>
      <c r="U556" s="9"/>
      <c r="V556" s="18"/>
      <c r="W556" s="19"/>
      <c r="X556" s="19"/>
      <c r="Y556" s="19"/>
      <c r="Z556" s="19"/>
      <c r="AA556" s="19"/>
      <c r="AB556" s="19"/>
      <c r="AC556" s="19"/>
      <c r="AD556" s="19"/>
      <c r="AE556" s="19"/>
      <c r="AF556" s="18"/>
      <c r="AG556" s="18"/>
      <c r="AH556" s="18"/>
      <c r="AI556" s="19"/>
      <c r="AJ556" s="19"/>
      <c r="AK556" s="19"/>
      <c r="AL556" s="19"/>
      <c r="AM556" s="19"/>
      <c r="AN556" s="52"/>
      <c r="AO556" s="19"/>
      <c r="AP556" s="1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</row>
    <row r="557" spans="1:71" ht="14.5" x14ac:dyDescent="0.35">
      <c r="A557" s="15"/>
      <c r="B557" s="15"/>
      <c r="C557" s="15"/>
      <c r="D557" s="7"/>
      <c r="E557" s="4"/>
      <c r="F557" s="4"/>
      <c r="G557" s="4"/>
      <c r="H557" s="4"/>
      <c r="I557" s="4"/>
      <c r="J557" s="7"/>
      <c r="K557" s="4"/>
      <c r="L557" s="4"/>
      <c r="M557" s="4"/>
      <c r="N557" s="4"/>
      <c r="O557" s="4"/>
      <c r="P557" s="27"/>
      <c r="Q557" s="14"/>
      <c r="R557" s="9"/>
      <c r="S557" s="15"/>
      <c r="T557" s="15"/>
      <c r="U557" s="9"/>
      <c r="V557" s="18"/>
      <c r="W557" s="19"/>
      <c r="X557" s="19"/>
      <c r="Y557" s="19"/>
      <c r="Z557" s="19"/>
      <c r="AA557" s="19"/>
      <c r="AB557" s="19"/>
      <c r="AC557" s="19"/>
      <c r="AD557" s="19"/>
      <c r="AE557" s="19"/>
      <c r="AF557" s="18"/>
      <c r="AG557" s="18"/>
      <c r="AH557" s="18"/>
      <c r="AI557" s="19"/>
      <c r="AJ557" s="19"/>
      <c r="AK557" s="19"/>
      <c r="AL557" s="19"/>
      <c r="AM557" s="19"/>
      <c r="AN557" s="52"/>
      <c r="AO557" s="19"/>
      <c r="AP557" s="1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</row>
    <row r="558" spans="1:71" ht="14.5" x14ac:dyDescent="0.35">
      <c r="A558" s="15"/>
      <c r="B558" s="15"/>
      <c r="C558" s="15"/>
      <c r="D558" s="7"/>
      <c r="E558" s="4"/>
      <c r="F558" s="4"/>
      <c r="G558" s="4"/>
      <c r="H558" s="4"/>
      <c r="I558" s="4"/>
      <c r="J558" s="7"/>
      <c r="K558" s="4"/>
      <c r="L558" s="4"/>
      <c r="M558" s="4"/>
      <c r="N558" s="4"/>
      <c r="O558" s="4"/>
      <c r="P558" s="27"/>
      <c r="Q558" s="14"/>
      <c r="R558" s="9"/>
      <c r="S558" s="15"/>
      <c r="T558" s="15"/>
      <c r="U558" s="9"/>
      <c r="V558" s="18"/>
      <c r="W558" s="19"/>
      <c r="X558" s="19"/>
      <c r="Y558" s="19"/>
      <c r="Z558" s="19"/>
      <c r="AA558" s="19"/>
      <c r="AB558" s="19"/>
      <c r="AC558" s="19"/>
      <c r="AD558" s="19"/>
      <c r="AE558" s="19"/>
      <c r="AF558" s="18"/>
      <c r="AG558" s="18"/>
      <c r="AH558" s="18"/>
      <c r="AI558" s="19"/>
      <c r="AJ558" s="19"/>
      <c r="AK558" s="19"/>
      <c r="AL558" s="19"/>
      <c r="AM558" s="19"/>
      <c r="AN558" s="52"/>
      <c r="AO558" s="19"/>
      <c r="AP558" s="1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</row>
    <row r="559" spans="1:71" ht="14.5" x14ac:dyDescent="0.35">
      <c r="A559" s="15"/>
      <c r="B559" s="15"/>
      <c r="C559" s="15"/>
      <c r="D559" s="7"/>
      <c r="E559" s="4"/>
      <c r="F559" s="4"/>
      <c r="G559" s="4"/>
      <c r="H559" s="4"/>
      <c r="I559" s="4"/>
      <c r="J559" s="7"/>
      <c r="K559" s="4"/>
      <c r="L559" s="4"/>
      <c r="M559" s="4"/>
      <c r="N559" s="4"/>
      <c r="O559" s="4"/>
      <c r="P559" s="27"/>
      <c r="Q559" s="14"/>
      <c r="R559" s="9"/>
      <c r="S559" s="15"/>
      <c r="T559" s="15"/>
      <c r="U559" s="9"/>
      <c r="V559" s="18"/>
      <c r="W559" s="19"/>
      <c r="X559" s="19"/>
      <c r="Y559" s="19"/>
      <c r="Z559" s="19"/>
      <c r="AA559" s="19"/>
      <c r="AB559" s="19"/>
      <c r="AC559" s="19"/>
      <c r="AD559" s="19"/>
      <c r="AE559" s="19"/>
      <c r="AF559" s="18"/>
      <c r="AG559" s="18"/>
      <c r="AH559" s="18"/>
      <c r="AI559" s="19"/>
      <c r="AJ559" s="19"/>
      <c r="AK559" s="19"/>
      <c r="AL559" s="19"/>
      <c r="AM559" s="19"/>
      <c r="AN559" s="52"/>
      <c r="AO559" s="19"/>
      <c r="AP559" s="1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</row>
    <row r="560" spans="1:71" ht="14.5" x14ac:dyDescent="0.35">
      <c r="A560" s="15"/>
      <c r="B560" s="15"/>
      <c r="C560" s="15"/>
      <c r="D560" s="7"/>
      <c r="E560" s="4"/>
      <c r="F560" s="4"/>
      <c r="G560" s="4"/>
      <c r="H560" s="4"/>
      <c r="I560" s="4"/>
      <c r="J560" s="7"/>
      <c r="K560" s="4"/>
      <c r="L560" s="4"/>
      <c r="M560" s="4"/>
      <c r="N560" s="4"/>
      <c r="O560" s="4"/>
      <c r="P560" s="27"/>
      <c r="Q560" s="14"/>
      <c r="R560" s="9"/>
      <c r="S560" s="15"/>
      <c r="T560" s="15"/>
      <c r="U560" s="9"/>
      <c r="V560" s="18"/>
      <c r="W560" s="19"/>
      <c r="X560" s="19"/>
      <c r="Y560" s="19"/>
      <c r="Z560" s="19"/>
      <c r="AA560" s="19"/>
      <c r="AB560" s="19"/>
      <c r="AC560" s="19"/>
      <c r="AD560" s="19"/>
      <c r="AE560" s="19"/>
      <c r="AF560" s="18"/>
      <c r="AG560" s="18"/>
      <c r="AH560" s="18"/>
      <c r="AI560" s="19"/>
      <c r="AJ560" s="19"/>
      <c r="AK560" s="19"/>
      <c r="AL560" s="19"/>
      <c r="AM560" s="19"/>
      <c r="AN560" s="52"/>
      <c r="AO560" s="19"/>
      <c r="AP560" s="1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</row>
    <row r="561" spans="1:71" ht="14.5" x14ac:dyDescent="0.35">
      <c r="A561" s="15"/>
      <c r="B561" s="15"/>
      <c r="C561" s="15"/>
      <c r="D561" s="7"/>
      <c r="E561" s="4"/>
      <c r="F561" s="4"/>
      <c r="G561" s="4"/>
      <c r="H561" s="4"/>
      <c r="I561" s="4"/>
      <c r="J561" s="7"/>
      <c r="K561" s="4"/>
      <c r="L561" s="4"/>
      <c r="M561" s="4"/>
      <c r="N561" s="4"/>
      <c r="O561" s="4"/>
      <c r="P561" s="27"/>
      <c r="Q561" s="14"/>
      <c r="R561" s="9"/>
      <c r="S561" s="15"/>
      <c r="T561" s="15"/>
      <c r="U561" s="9"/>
      <c r="V561" s="18"/>
      <c r="W561" s="19"/>
      <c r="X561" s="19"/>
      <c r="Y561" s="19"/>
      <c r="Z561" s="19"/>
      <c r="AA561" s="19"/>
      <c r="AB561" s="19"/>
      <c r="AC561" s="19"/>
      <c r="AD561" s="19"/>
      <c r="AE561" s="19"/>
      <c r="AF561" s="18"/>
      <c r="AG561" s="18"/>
      <c r="AH561" s="18"/>
      <c r="AI561" s="19"/>
      <c r="AJ561" s="19"/>
      <c r="AK561" s="19"/>
      <c r="AL561" s="19"/>
      <c r="AM561" s="19"/>
      <c r="AN561" s="52"/>
      <c r="AO561" s="19"/>
      <c r="AP561" s="1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</row>
    <row r="562" spans="1:71" ht="14.5" x14ac:dyDescent="0.35">
      <c r="A562" s="15"/>
      <c r="B562" s="15"/>
      <c r="C562" s="15"/>
      <c r="D562" s="7"/>
      <c r="E562" s="4"/>
      <c r="F562" s="4"/>
      <c r="G562" s="4"/>
      <c r="H562" s="4"/>
      <c r="I562" s="4"/>
      <c r="J562" s="7"/>
      <c r="K562" s="4"/>
      <c r="L562" s="4"/>
      <c r="M562" s="4"/>
      <c r="N562" s="4"/>
      <c r="O562" s="4"/>
      <c r="P562" s="27"/>
      <c r="Q562" s="14"/>
      <c r="R562" s="9"/>
      <c r="S562" s="15"/>
      <c r="T562" s="15"/>
      <c r="U562" s="9"/>
      <c r="V562" s="18"/>
      <c r="W562" s="19"/>
      <c r="X562" s="19"/>
      <c r="Y562" s="19"/>
      <c r="Z562" s="19"/>
      <c r="AA562" s="19"/>
      <c r="AB562" s="19"/>
      <c r="AC562" s="19"/>
      <c r="AD562" s="19"/>
      <c r="AE562" s="19"/>
      <c r="AF562" s="18"/>
      <c r="AG562" s="18"/>
      <c r="AH562" s="18"/>
      <c r="AI562" s="19"/>
      <c r="AJ562" s="19"/>
      <c r="AK562" s="19"/>
      <c r="AL562" s="19"/>
      <c r="AM562" s="19"/>
      <c r="AN562" s="52"/>
      <c r="AO562" s="19"/>
      <c r="AP562" s="1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</row>
    <row r="563" spans="1:71" ht="14.5" x14ac:dyDescent="0.35">
      <c r="A563" s="15"/>
      <c r="B563" s="15"/>
      <c r="C563" s="15"/>
      <c r="D563" s="7"/>
      <c r="E563" s="4"/>
      <c r="F563" s="4"/>
      <c r="G563" s="4"/>
      <c r="H563" s="4"/>
      <c r="I563" s="4"/>
      <c r="J563" s="7"/>
      <c r="K563" s="4"/>
      <c r="L563" s="4"/>
      <c r="M563" s="4"/>
      <c r="N563" s="4"/>
      <c r="O563" s="4"/>
      <c r="P563" s="27"/>
      <c r="Q563" s="14"/>
      <c r="R563" s="9"/>
      <c r="S563" s="15"/>
      <c r="T563" s="15"/>
      <c r="U563" s="9"/>
      <c r="V563" s="18"/>
      <c r="W563" s="19"/>
      <c r="X563" s="19"/>
      <c r="Y563" s="19"/>
      <c r="Z563" s="19"/>
      <c r="AA563" s="19"/>
      <c r="AB563" s="19"/>
      <c r="AC563" s="19"/>
      <c r="AD563" s="19"/>
      <c r="AE563" s="19"/>
      <c r="AF563" s="18"/>
      <c r="AG563" s="18"/>
      <c r="AH563" s="18"/>
      <c r="AI563" s="19"/>
      <c r="AJ563" s="19"/>
      <c r="AK563" s="19"/>
      <c r="AL563" s="19"/>
      <c r="AM563" s="19"/>
      <c r="AN563" s="52"/>
      <c r="AO563" s="19"/>
      <c r="AP563" s="1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</row>
    <row r="564" spans="1:71" ht="14.5" x14ac:dyDescent="0.35">
      <c r="A564" s="15"/>
      <c r="B564" s="15"/>
      <c r="C564" s="15"/>
      <c r="D564" s="7"/>
      <c r="E564" s="4"/>
      <c r="F564" s="4"/>
      <c r="G564" s="4"/>
      <c r="H564" s="4"/>
      <c r="I564" s="4"/>
      <c r="J564" s="7"/>
      <c r="K564" s="4"/>
      <c r="L564" s="4"/>
      <c r="M564" s="4"/>
      <c r="N564" s="4"/>
      <c r="O564" s="4"/>
      <c r="P564" s="27"/>
      <c r="Q564" s="14"/>
      <c r="R564" s="9"/>
      <c r="S564" s="15"/>
      <c r="T564" s="15"/>
      <c r="U564" s="9"/>
      <c r="V564" s="18"/>
      <c r="W564" s="19"/>
      <c r="X564" s="19"/>
      <c r="Y564" s="19"/>
      <c r="Z564" s="19"/>
      <c r="AA564" s="19"/>
      <c r="AB564" s="19"/>
      <c r="AC564" s="19"/>
      <c r="AD564" s="19"/>
      <c r="AE564" s="19"/>
      <c r="AF564" s="18"/>
      <c r="AG564" s="18"/>
      <c r="AH564" s="18"/>
      <c r="AI564" s="19"/>
      <c r="AJ564" s="19"/>
      <c r="AK564" s="19"/>
      <c r="AL564" s="19"/>
      <c r="AM564" s="19"/>
      <c r="AN564" s="52"/>
      <c r="AO564" s="19"/>
      <c r="AP564" s="1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</row>
    <row r="565" spans="1:71" ht="14.5" x14ac:dyDescent="0.35">
      <c r="A565" s="15"/>
      <c r="B565" s="15"/>
      <c r="C565" s="15"/>
      <c r="D565" s="7"/>
      <c r="E565" s="4"/>
      <c r="F565" s="4"/>
      <c r="G565" s="4"/>
      <c r="H565" s="4"/>
      <c r="I565" s="4"/>
      <c r="J565" s="7"/>
      <c r="K565" s="4"/>
      <c r="L565" s="4"/>
      <c r="M565" s="4"/>
      <c r="N565" s="4"/>
      <c r="O565" s="4"/>
      <c r="P565" s="27"/>
      <c r="Q565" s="14"/>
      <c r="R565" s="9"/>
      <c r="S565" s="15"/>
      <c r="T565" s="15"/>
      <c r="U565" s="9"/>
      <c r="V565" s="18"/>
      <c r="W565" s="19"/>
      <c r="X565" s="19"/>
      <c r="Y565" s="19"/>
      <c r="Z565" s="19"/>
      <c r="AA565" s="19"/>
      <c r="AB565" s="19"/>
      <c r="AC565" s="19"/>
      <c r="AD565" s="19"/>
      <c r="AE565" s="19"/>
      <c r="AF565" s="18"/>
      <c r="AG565" s="18"/>
      <c r="AH565" s="18"/>
      <c r="AI565" s="19"/>
      <c r="AJ565" s="19"/>
      <c r="AK565" s="19"/>
      <c r="AL565" s="19"/>
      <c r="AM565" s="19"/>
      <c r="AN565" s="52"/>
      <c r="AO565" s="19"/>
      <c r="AP565" s="1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</row>
    <row r="566" spans="1:71" ht="14.5" x14ac:dyDescent="0.35">
      <c r="A566" s="15"/>
      <c r="B566" s="15"/>
      <c r="C566" s="15"/>
      <c r="D566" s="7"/>
      <c r="E566" s="4"/>
      <c r="F566" s="4"/>
      <c r="G566" s="4"/>
      <c r="H566" s="4"/>
      <c r="I566" s="4"/>
      <c r="J566" s="7"/>
      <c r="K566" s="4"/>
      <c r="L566" s="4"/>
      <c r="M566" s="4"/>
      <c r="N566" s="4"/>
      <c r="O566" s="4"/>
      <c r="P566" s="27"/>
      <c r="Q566" s="14"/>
      <c r="R566" s="9"/>
      <c r="S566" s="15"/>
      <c r="T566" s="15"/>
      <c r="U566" s="9"/>
      <c r="V566" s="18"/>
      <c r="W566" s="19"/>
      <c r="X566" s="19"/>
      <c r="Y566" s="19"/>
      <c r="Z566" s="19"/>
      <c r="AA566" s="19"/>
      <c r="AB566" s="19"/>
      <c r="AC566" s="19"/>
      <c r="AD566" s="19"/>
      <c r="AE566" s="19"/>
      <c r="AF566" s="18"/>
      <c r="AG566" s="18"/>
      <c r="AH566" s="18"/>
      <c r="AI566" s="19"/>
      <c r="AJ566" s="19"/>
      <c r="AK566" s="19"/>
      <c r="AL566" s="19"/>
      <c r="AM566" s="19"/>
      <c r="AN566" s="52"/>
      <c r="AO566" s="19"/>
      <c r="AP566" s="1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</row>
    <row r="567" spans="1:71" ht="14.5" x14ac:dyDescent="0.35">
      <c r="A567" s="15"/>
      <c r="B567" s="15"/>
      <c r="C567" s="15"/>
      <c r="D567" s="7"/>
      <c r="E567" s="4"/>
      <c r="F567" s="4"/>
      <c r="G567" s="4"/>
      <c r="H567" s="4"/>
      <c r="I567" s="4"/>
      <c r="J567" s="7"/>
      <c r="K567" s="4"/>
      <c r="L567" s="4"/>
      <c r="M567" s="4"/>
      <c r="N567" s="4"/>
      <c r="O567" s="4"/>
      <c r="P567" s="27"/>
      <c r="Q567" s="14"/>
      <c r="R567" s="9"/>
      <c r="S567" s="15"/>
      <c r="T567" s="15"/>
      <c r="U567" s="9"/>
      <c r="V567" s="18"/>
      <c r="W567" s="19"/>
      <c r="X567" s="19"/>
      <c r="Y567" s="19"/>
      <c r="Z567" s="19"/>
      <c r="AA567" s="19"/>
      <c r="AB567" s="19"/>
      <c r="AC567" s="19"/>
      <c r="AD567" s="19"/>
      <c r="AE567" s="19"/>
      <c r="AF567" s="18"/>
      <c r="AG567" s="18"/>
      <c r="AH567" s="18"/>
      <c r="AI567" s="19"/>
      <c r="AJ567" s="19"/>
      <c r="AK567" s="19"/>
      <c r="AL567" s="19"/>
      <c r="AM567" s="19"/>
      <c r="AN567" s="52"/>
      <c r="AO567" s="19"/>
      <c r="AP567" s="1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</row>
    <row r="568" spans="1:71" ht="14.5" x14ac:dyDescent="0.35">
      <c r="A568" s="15"/>
      <c r="B568" s="15"/>
      <c r="C568" s="15"/>
      <c r="D568" s="7"/>
      <c r="E568" s="4"/>
      <c r="F568" s="4"/>
      <c r="G568" s="4"/>
      <c r="H568" s="4"/>
      <c r="I568" s="4"/>
      <c r="J568" s="7"/>
      <c r="K568" s="4"/>
      <c r="L568" s="4"/>
      <c r="M568" s="4"/>
      <c r="N568" s="4"/>
      <c r="O568" s="4"/>
      <c r="P568" s="27"/>
      <c r="Q568" s="14"/>
      <c r="R568" s="9"/>
      <c r="S568" s="15"/>
      <c r="T568" s="15"/>
      <c r="U568" s="9"/>
      <c r="V568" s="18"/>
      <c r="W568" s="19"/>
      <c r="X568" s="19"/>
      <c r="Y568" s="19"/>
      <c r="Z568" s="19"/>
      <c r="AA568" s="19"/>
      <c r="AB568" s="19"/>
      <c r="AC568" s="19"/>
      <c r="AD568" s="19"/>
      <c r="AE568" s="19"/>
      <c r="AF568" s="18"/>
      <c r="AG568" s="18"/>
      <c r="AH568" s="18"/>
      <c r="AI568" s="19"/>
      <c r="AJ568" s="19"/>
      <c r="AK568" s="19"/>
      <c r="AL568" s="19"/>
      <c r="AM568" s="19"/>
      <c r="AN568" s="52"/>
      <c r="AO568" s="19"/>
      <c r="AP568" s="1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</row>
    <row r="569" spans="1:71" ht="14.5" x14ac:dyDescent="0.35">
      <c r="A569" s="15"/>
      <c r="B569" s="15"/>
      <c r="C569" s="15"/>
      <c r="D569" s="7"/>
      <c r="E569" s="4"/>
      <c r="F569" s="4"/>
      <c r="G569" s="4"/>
      <c r="H569" s="4"/>
      <c r="I569" s="4"/>
      <c r="J569" s="7"/>
      <c r="K569" s="4"/>
      <c r="L569" s="4"/>
      <c r="M569" s="4"/>
      <c r="N569" s="4"/>
      <c r="O569" s="4"/>
      <c r="P569" s="27"/>
      <c r="Q569" s="14"/>
      <c r="R569" s="9"/>
      <c r="S569" s="15"/>
      <c r="T569" s="15"/>
      <c r="U569" s="9"/>
      <c r="V569" s="18"/>
      <c r="W569" s="19"/>
      <c r="X569" s="19"/>
      <c r="Y569" s="19"/>
      <c r="Z569" s="19"/>
      <c r="AA569" s="19"/>
      <c r="AB569" s="19"/>
      <c r="AC569" s="19"/>
      <c r="AD569" s="19"/>
      <c r="AE569" s="19"/>
      <c r="AF569" s="18"/>
      <c r="AG569" s="18"/>
      <c r="AH569" s="18"/>
      <c r="AI569" s="19"/>
      <c r="AJ569" s="19"/>
      <c r="AK569" s="19"/>
      <c r="AL569" s="19"/>
      <c r="AM569" s="19"/>
      <c r="AN569" s="52"/>
      <c r="AO569" s="19"/>
      <c r="AP569" s="1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</row>
    <row r="570" spans="1:71" ht="14.5" x14ac:dyDescent="0.35">
      <c r="A570" s="15"/>
      <c r="B570" s="15"/>
      <c r="C570" s="15"/>
      <c r="D570" s="7"/>
      <c r="E570" s="4"/>
      <c r="F570" s="4"/>
      <c r="G570" s="4"/>
      <c r="H570" s="4"/>
      <c r="I570" s="4"/>
      <c r="J570" s="7"/>
      <c r="K570" s="4"/>
      <c r="L570" s="4"/>
      <c r="M570" s="4"/>
      <c r="N570" s="4"/>
      <c r="O570" s="4"/>
      <c r="P570" s="27"/>
      <c r="Q570" s="14"/>
      <c r="R570" s="9"/>
      <c r="S570" s="15"/>
      <c r="T570" s="15"/>
      <c r="U570" s="9"/>
      <c r="V570" s="18"/>
      <c r="W570" s="19"/>
      <c r="X570" s="19"/>
      <c r="Y570" s="19"/>
      <c r="Z570" s="19"/>
      <c r="AA570" s="19"/>
      <c r="AB570" s="19"/>
      <c r="AC570" s="19"/>
      <c r="AD570" s="19"/>
      <c r="AE570" s="19"/>
      <c r="AF570" s="18"/>
      <c r="AG570" s="18"/>
      <c r="AH570" s="18"/>
      <c r="AI570" s="19"/>
      <c r="AJ570" s="19"/>
      <c r="AK570" s="19"/>
      <c r="AL570" s="19"/>
      <c r="AM570" s="19"/>
      <c r="AN570" s="52"/>
      <c r="AO570" s="19"/>
      <c r="AP570" s="1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</row>
    <row r="571" spans="1:71" ht="14.5" x14ac:dyDescent="0.35">
      <c r="A571" s="15"/>
      <c r="B571" s="15"/>
      <c r="C571" s="15"/>
      <c r="D571" s="7"/>
      <c r="E571" s="4"/>
      <c r="F571" s="4"/>
      <c r="G571" s="4"/>
      <c r="H571" s="4"/>
      <c r="I571" s="4"/>
      <c r="J571" s="7"/>
      <c r="K571" s="4"/>
      <c r="L571" s="4"/>
      <c r="M571" s="4"/>
      <c r="N571" s="4"/>
      <c r="O571" s="4"/>
      <c r="P571" s="27"/>
      <c r="Q571" s="14"/>
      <c r="R571" s="9"/>
      <c r="S571" s="15"/>
      <c r="T571" s="15"/>
      <c r="U571" s="9"/>
      <c r="V571" s="18"/>
      <c r="W571" s="19"/>
      <c r="X571" s="19"/>
      <c r="Y571" s="19"/>
      <c r="Z571" s="19"/>
      <c r="AA571" s="19"/>
      <c r="AB571" s="19"/>
      <c r="AC571" s="19"/>
      <c r="AD571" s="19"/>
      <c r="AE571" s="19"/>
      <c r="AF571" s="18"/>
      <c r="AG571" s="18"/>
      <c r="AH571" s="18"/>
      <c r="AI571" s="19"/>
      <c r="AJ571" s="19"/>
      <c r="AK571" s="19"/>
      <c r="AL571" s="19"/>
      <c r="AM571" s="19"/>
      <c r="AN571" s="52"/>
      <c r="AO571" s="19"/>
      <c r="AP571" s="1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</row>
    <row r="572" spans="1:71" ht="14.5" x14ac:dyDescent="0.35">
      <c r="A572" s="15"/>
      <c r="B572" s="15"/>
      <c r="C572" s="15"/>
      <c r="D572" s="7"/>
      <c r="E572" s="4"/>
      <c r="F572" s="4"/>
      <c r="G572" s="4"/>
      <c r="H572" s="4"/>
      <c r="I572" s="4"/>
      <c r="J572" s="7"/>
      <c r="K572" s="4"/>
      <c r="L572" s="4"/>
      <c r="M572" s="4"/>
      <c r="N572" s="4"/>
      <c r="O572" s="4"/>
      <c r="P572" s="27"/>
      <c r="Q572" s="14"/>
      <c r="R572" s="9"/>
      <c r="S572" s="15"/>
      <c r="T572" s="15"/>
      <c r="U572" s="9"/>
      <c r="V572" s="18"/>
      <c r="W572" s="19"/>
      <c r="X572" s="19"/>
      <c r="Y572" s="19"/>
      <c r="Z572" s="19"/>
      <c r="AA572" s="19"/>
      <c r="AB572" s="19"/>
      <c r="AC572" s="19"/>
      <c r="AD572" s="19"/>
      <c r="AE572" s="19"/>
      <c r="AF572" s="18"/>
      <c r="AG572" s="18"/>
      <c r="AH572" s="18"/>
      <c r="AI572" s="19"/>
      <c r="AJ572" s="19"/>
      <c r="AK572" s="19"/>
      <c r="AL572" s="19"/>
      <c r="AM572" s="19"/>
      <c r="AN572" s="52"/>
      <c r="AO572" s="19"/>
      <c r="AP572" s="1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</row>
    <row r="573" spans="1:71" ht="14.5" x14ac:dyDescent="0.35">
      <c r="A573" s="15"/>
      <c r="B573" s="15"/>
      <c r="C573" s="15"/>
      <c r="D573" s="7"/>
      <c r="E573" s="4"/>
      <c r="F573" s="4"/>
      <c r="G573" s="4"/>
      <c r="H573" s="4"/>
      <c r="I573" s="4"/>
      <c r="J573" s="7"/>
      <c r="K573" s="4"/>
      <c r="L573" s="4"/>
      <c r="M573" s="4"/>
      <c r="N573" s="4"/>
      <c r="O573" s="4"/>
      <c r="P573" s="27"/>
      <c r="Q573" s="14"/>
      <c r="R573" s="9"/>
      <c r="S573" s="15"/>
      <c r="T573" s="15"/>
      <c r="U573" s="9"/>
      <c r="V573" s="18"/>
      <c r="W573" s="19"/>
      <c r="X573" s="19"/>
      <c r="Y573" s="19"/>
      <c r="Z573" s="19"/>
      <c r="AA573" s="19"/>
      <c r="AB573" s="19"/>
      <c r="AC573" s="19"/>
      <c r="AD573" s="19"/>
      <c r="AE573" s="19"/>
      <c r="AF573" s="18"/>
      <c r="AG573" s="18"/>
      <c r="AH573" s="18"/>
      <c r="AI573" s="19"/>
      <c r="AJ573" s="19"/>
      <c r="AK573" s="19"/>
      <c r="AL573" s="19"/>
      <c r="AM573" s="19"/>
      <c r="AN573" s="52"/>
      <c r="AO573" s="19"/>
      <c r="AP573" s="1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</row>
    <row r="574" spans="1:71" ht="14.5" x14ac:dyDescent="0.35">
      <c r="A574" s="15"/>
      <c r="B574" s="15"/>
      <c r="C574" s="15"/>
      <c r="D574" s="7"/>
      <c r="E574" s="4"/>
      <c r="F574" s="4"/>
      <c r="G574" s="4"/>
      <c r="H574" s="4"/>
      <c r="I574" s="4"/>
      <c r="J574" s="7"/>
      <c r="K574" s="4"/>
      <c r="L574" s="4"/>
      <c r="M574" s="4"/>
      <c r="N574" s="4"/>
      <c r="O574" s="4"/>
      <c r="P574" s="27"/>
      <c r="Q574" s="14"/>
      <c r="R574" s="9"/>
      <c r="S574" s="15"/>
      <c r="T574" s="15"/>
      <c r="U574" s="9"/>
      <c r="V574" s="18"/>
      <c r="W574" s="19"/>
      <c r="X574" s="19"/>
      <c r="Y574" s="19"/>
      <c r="Z574" s="19"/>
      <c r="AA574" s="19"/>
      <c r="AB574" s="19"/>
      <c r="AC574" s="19"/>
      <c r="AD574" s="19"/>
      <c r="AE574" s="19"/>
      <c r="AF574" s="18"/>
      <c r="AG574" s="18"/>
      <c r="AH574" s="18"/>
      <c r="AI574" s="19"/>
      <c r="AJ574" s="19"/>
      <c r="AK574" s="19"/>
      <c r="AL574" s="19"/>
      <c r="AM574" s="19"/>
      <c r="AN574" s="52"/>
      <c r="AO574" s="19"/>
      <c r="AP574" s="1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</row>
    <row r="575" spans="1:71" ht="14.5" x14ac:dyDescent="0.35">
      <c r="A575" s="15"/>
      <c r="B575" s="15"/>
      <c r="C575" s="15"/>
      <c r="D575" s="7"/>
      <c r="E575" s="4"/>
      <c r="F575" s="4"/>
      <c r="G575" s="4"/>
      <c r="H575" s="4"/>
      <c r="I575" s="4"/>
      <c r="J575" s="7"/>
      <c r="K575" s="4"/>
      <c r="L575" s="4"/>
      <c r="M575" s="4"/>
      <c r="N575" s="4"/>
      <c r="O575" s="4"/>
      <c r="P575" s="27"/>
      <c r="Q575" s="14"/>
      <c r="R575" s="9"/>
      <c r="S575" s="15"/>
      <c r="T575" s="15"/>
      <c r="U575" s="9"/>
      <c r="V575" s="18"/>
      <c r="W575" s="19"/>
      <c r="X575" s="19"/>
      <c r="Y575" s="19"/>
      <c r="Z575" s="19"/>
      <c r="AA575" s="19"/>
      <c r="AB575" s="19"/>
      <c r="AC575" s="19"/>
      <c r="AD575" s="19"/>
      <c r="AE575" s="19"/>
      <c r="AF575" s="18"/>
      <c r="AG575" s="18"/>
      <c r="AH575" s="18"/>
      <c r="AI575" s="19"/>
      <c r="AJ575" s="19"/>
      <c r="AK575" s="19"/>
      <c r="AL575" s="19"/>
      <c r="AM575" s="19"/>
      <c r="AN575" s="52"/>
      <c r="AO575" s="19"/>
      <c r="AP575" s="1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</row>
    <row r="576" spans="1:71" ht="14.5" x14ac:dyDescent="0.35">
      <c r="A576" s="15"/>
      <c r="B576" s="15"/>
      <c r="C576" s="15"/>
      <c r="D576" s="7"/>
      <c r="E576" s="4"/>
      <c r="F576" s="4"/>
      <c r="G576" s="4"/>
      <c r="H576" s="4"/>
      <c r="I576" s="4"/>
      <c r="J576" s="7"/>
      <c r="K576" s="4"/>
      <c r="L576" s="4"/>
      <c r="M576" s="4"/>
      <c r="N576" s="4"/>
      <c r="O576" s="4"/>
      <c r="P576" s="27"/>
      <c r="Q576" s="14"/>
      <c r="R576" s="9"/>
      <c r="S576" s="15"/>
      <c r="T576" s="15"/>
      <c r="U576" s="9"/>
      <c r="V576" s="18"/>
      <c r="W576" s="19"/>
      <c r="X576" s="19"/>
      <c r="Y576" s="19"/>
      <c r="Z576" s="19"/>
      <c r="AA576" s="19"/>
      <c r="AB576" s="19"/>
      <c r="AC576" s="19"/>
      <c r="AD576" s="19"/>
      <c r="AE576" s="19"/>
      <c r="AF576" s="18"/>
      <c r="AG576" s="18"/>
      <c r="AH576" s="18"/>
      <c r="AI576" s="19"/>
      <c r="AJ576" s="19"/>
      <c r="AK576" s="19"/>
      <c r="AL576" s="19"/>
      <c r="AM576" s="19"/>
      <c r="AN576" s="52"/>
      <c r="AO576" s="19"/>
      <c r="AP576" s="1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</row>
    <row r="577" spans="1:71" ht="14.5" x14ac:dyDescent="0.35">
      <c r="A577" s="15"/>
      <c r="B577" s="15"/>
      <c r="C577" s="15"/>
      <c r="D577" s="7"/>
      <c r="E577" s="4"/>
      <c r="F577" s="4"/>
      <c r="G577" s="4"/>
      <c r="H577" s="4"/>
      <c r="I577" s="4"/>
      <c r="J577" s="7"/>
      <c r="K577" s="4"/>
      <c r="L577" s="4"/>
      <c r="M577" s="4"/>
      <c r="N577" s="4"/>
      <c r="O577" s="4"/>
      <c r="P577" s="27"/>
      <c r="Q577" s="14"/>
      <c r="R577" s="9"/>
      <c r="S577" s="15"/>
      <c r="T577" s="15"/>
      <c r="U577" s="9"/>
      <c r="V577" s="18"/>
      <c r="W577" s="19"/>
      <c r="X577" s="19"/>
      <c r="Y577" s="19"/>
      <c r="Z577" s="19"/>
      <c r="AA577" s="19"/>
      <c r="AB577" s="19"/>
      <c r="AC577" s="19"/>
      <c r="AD577" s="19"/>
      <c r="AE577" s="19"/>
      <c r="AF577" s="18"/>
      <c r="AG577" s="18"/>
      <c r="AH577" s="18"/>
      <c r="AI577" s="19"/>
      <c r="AJ577" s="19"/>
      <c r="AK577" s="19"/>
      <c r="AL577" s="19"/>
      <c r="AM577" s="19"/>
      <c r="AN577" s="52"/>
      <c r="AO577" s="19"/>
      <c r="AP577" s="1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</row>
    <row r="578" spans="1:71" ht="14.5" x14ac:dyDescent="0.35">
      <c r="A578" s="15"/>
      <c r="B578" s="15"/>
      <c r="C578" s="15"/>
      <c r="D578" s="7"/>
      <c r="E578" s="4"/>
      <c r="F578" s="4"/>
      <c r="G578" s="4"/>
      <c r="H578" s="4"/>
      <c r="I578" s="4"/>
      <c r="J578" s="7"/>
      <c r="K578" s="4"/>
      <c r="L578" s="4"/>
      <c r="M578" s="4"/>
      <c r="N578" s="4"/>
      <c r="O578" s="4"/>
      <c r="P578" s="27"/>
      <c r="Q578" s="14"/>
      <c r="R578" s="9"/>
      <c r="S578" s="15"/>
      <c r="T578" s="15"/>
      <c r="U578" s="9"/>
      <c r="V578" s="18"/>
      <c r="W578" s="19"/>
      <c r="X578" s="19"/>
      <c r="Y578" s="19"/>
      <c r="Z578" s="19"/>
      <c r="AA578" s="19"/>
      <c r="AB578" s="19"/>
      <c r="AC578" s="19"/>
      <c r="AD578" s="19"/>
      <c r="AE578" s="19"/>
      <c r="AF578" s="18"/>
      <c r="AG578" s="18"/>
      <c r="AH578" s="18"/>
      <c r="AI578" s="19"/>
      <c r="AJ578" s="19"/>
      <c r="AK578" s="19"/>
      <c r="AL578" s="19"/>
      <c r="AM578" s="19"/>
      <c r="AN578" s="52"/>
      <c r="AO578" s="19"/>
      <c r="AP578" s="1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</row>
    <row r="579" spans="1:71" ht="14.5" x14ac:dyDescent="0.35">
      <c r="A579" s="15"/>
      <c r="B579" s="15"/>
      <c r="C579" s="15"/>
      <c r="D579" s="7"/>
      <c r="E579" s="4"/>
      <c r="F579" s="4"/>
      <c r="G579" s="4"/>
      <c r="H579" s="4"/>
      <c r="I579" s="4"/>
      <c r="J579" s="7"/>
      <c r="K579" s="4"/>
      <c r="L579" s="4"/>
      <c r="M579" s="4"/>
      <c r="N579" s="4"/>
      <c r="O579" s="4"/>
      <c r="P579" s="27"/>
      <c r="Q579" s="14"/>
      <c r="R579" s="9"/>
      <c r="S579" s="15"/>
      <c r="T579" s="15"/>
      <c r="U579" s="9"/>
      <c r="V579" s="18"/>
      <c r="W579" s="19"/>
      <c r="X579" s="19"/>
      <c r="Y579" s="19"/>
      <c r="Z579" s="19"/>
      <c r="AA579" s="19"/>
      <c r="AB579" s="19"/>
      <c r="AC579" s="19"/>
      <c r="AD579" s="19"/>
      <c r="AE579" s="19"/>
      <c r="AF579" s="18"/>
      <c r="AG579" s="18"/>
      <c r="AH579" s="18"/>
      <c r="AI579" s="19"/>
      <c r="AJ579" s="19"/>
      <c r="AK579" s="19"/>
      <c r="AL579" s="19"/>
      <c r="AM579" s="19"/>
      <c r="AN579" s="52"/>
      <c r="AO579" s="19"/>
      <c r="AP579" s="1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</row>
    <row r="580" spans="1:71" ht="14.5" x14ac:dyDescent="0.35">
      <c r="A580" s="15"/>
      <c r="B580" s="15"/>
      <c r="C580" s="15"/>
      <c r="D580" s="7"/>
      <c r="E580" s="4"/>
      <c r="F580" s="4"/>
      <c r="G580" s="4"/>
      <c r="H580" s="4"/>
      <c r="I580" s="4"/>
      <c r="J580" s="7"/>
      <c r="K580" s="4"/>
      <c r="L580" s="4"/>
      <c r="M580" s="4"/>
      <c r="N580" s="4"/>
      <c r="O580" s="4"/>
      <c r="P580" s="27"/>
      <c r="Q580" s="14"/>
      <c r="R580" s="9"/>
      <c r="S580" s="15"/>
      <c r="T580" s="15"/>
      <c r="U580" s="9"/>
      <c r="V580" s="18"/>
      <c r="W580" s="19"/>
      <c r="X580" s="19"/>
      <c r="Y580" s="19"/>
      <c r="Z580" s="19"/>
      <c r="AA580" s="19"/>
      <c r="AB580" s="19"/>
      <c r="AC580" s="19"/>
      <c r="AD580" s="19"/>
      <c r="AE580" s="19"/>
      <c r="AF580" s="18"/>
      <c r="AG580" s="18"/>
      <c r="AH580" s="18"/>
      <c r="AI580" s="19"/>
      <c r="AJ580" s="19"/>
      <c r="AK580" s="19"/>
      <c r="AL580" s="19"/>
      <c r="AM580" s="19"/>
      <c r="AN580" s="52"/>
      <c r="AO580" s="19"/>
      <c r="AP580" s="1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</row>
    <row r="581" spans="1:71" ht="14.5" x14ac:dyDescent="0.35">
      <c r="A581" s="15"/>
      <c r="B581" s="15"/>
      <c r="C581" s="15"/>
      <c r="D581" s="7"/>
      <c r="E581" s="4"/>
      <c r="F581" s="4"/>
      <c r="G581" s="4"/>
      <c r="H581" s="4"/>
      <c r="I581" s="4"/>
      <c r="J581" s="7"/>
      <c r="K581" s="4"/>
      <c r="L581" s="4"/>
      <c r="M581" s="4"/>
      <c r="N581" s="4"/>
      <c r="O581" s="4"/>
      <c r="P581" s="27"/>
      <c r="Q581" s="14"/>
      <c r="R581" s="9"/>
      <c r="S581" s="15"/>
      <c r="T581" s="15"/>
      <c r="U581" s="9"/>
      <c r="V581" s="18"/>
      <c r="W581" s="19"/>
      <c r="X581" s="19"/>
      <c r="Y581" s="19"/>
      <c r="Z581" s="19"/>
      <c r="AA581" s="19"/>
      <c r="AB581" s="19"/>
      <c r="AC581" s="19"/>
      <c r="AD581" s="19"/>
      <c r="AE581" s="19"/>
      <c r="AF581" s="18"/>
      <c r="AG581" s="18"/>
      <c r="AH581" s="18"/>
      <c r="AI581" s="19"/>
      <c r="AJ581" s="19"/>
      <c r="AK581" s="19"/>
      <c r="AL581" s="19"/>
      <c r="AM581" s="19"/>
      <c r="AN581" s="52"/>
      <c r="AO581" s="19"/>
      <c r="AP581" s="1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</row>
    <row r="582" spans="1:71" ht="14.5" x14ac:dyDescent="0.35">
      <c r="A582" s="15"/>
      <c r="B582" s="15"/>
      <c r="C582" s="15"/>
      <c r="D582" s="7"/>
      <c r="E582" s="4"/>
      <c r="F582" s="4"/>
      <c r="G582" s="4"/>
      <c r="H582" s="4"/>
      <c r="I582" s="4"/>
      <c r="J582" s="7"/>
      <c r="K582" s="4"/>
      <c r="L582" s="4"/>
      <c r="M582" s="4"/>
      <c r="N582" s="4"/>
      <c r="O582" s="4"/>
      <c r="P582" s="27"/>
      <c r="Q582" s="14"/>
      <c r="R582" s="9"/>
      <c r="S582" s="15"/>
      <c r="T582" s="15"/>
      <c r="U582" s="9"/>
      <c r="V582" s="18"/>
      <c r="W582" s="19"/>
      <c r="X582" s="19"/>
      <c r="Y582" s="19"/>
      <c r="Z582" s="19"/>
      <c r="AA582" s="19"/>
      <c r="AB582" s="19"/>
      <c r="AC582" s="19"/>
      <c r="AD582" s="19"/>
      <c r="AE582" s="19"/>
      <c r="AF582" s="18"/>
      <c r="AG582" s="18"/>
      <c r="AH582" s="18"/>
      <c r="AI582" s="19"/>
      <c r="AJ582" s="19"/>
      <c r="AK582" s="19"/>
      <c r="AL582" s="19"/>
      <c r="AM582" s="19"/>
      <c r="AN582" s="52"/>
      <c r="AO582" s="19"/>
      <c r="AP582" s="1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</row>
    <row r="583" spans="1:71" ht="14.5" x14ac:dyDescent="0.35">
      <c r="A583" s="15"/>
      <c r="B583" s="15"/>
      <c r="C583" s="15"/>
      <c r="D583" s="7"/>
      <c r="E583" s="4"/>
      <c r="F583" s="4"/>
      <c r="G583" s="4"/>
      <c r="H583" s="4"/>
      <c r="I583" s="4"/>
      <c r="J583" s="7"/>
      <c r="K583" s="4"/>
      <c r="L583" s="4"/>
      <c r="M583" s="4"/>
      <c r="N583" s="4"/>
      <c r="O583" s="4"/>
      <c r="P583" s="27"/>
      <c r="Q583" s="14"/>
      <c r="R583" s="9"/>
      <c r="S583" s="15"/>
      <c r="T583" s="15"/>
      <c r="U583" s="9"/>
      <c r="V583" s="18"/>
      <c r="W583" s="19"/>
      <c r="X583" s="19"/>
      <c r="Y583" s="19"/>
      <c r="Z583" s="19"/>
      <c r="AA583" s="19"/>
      <c r="AB583" s="19"/>
      <c r="AC583" s="19"/>
      <c r="AD583" s="19"/>
      <c r="AE583" s="19"/>
      <c r="AF583" s="18"/>
      <c r="AG583" s="18"/>
      <c r="AH583" s="18"/>
      <c r="AI583" s="19"/>
      <c r="AJ583" s="19"/>
      <c r="AK583" s="19"/>
      <c r="AL583" s="19"/>
      <c r="AM583" s="19"/>
      <c r="AN583" s="52"/>
      <c r="AO583" s="19"/>
      <c r="AP583" s="1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</row>
    <row r="584" spans="1:71" ht="14.5" x14ac:dyDescent="0.35">
      <c r="A584" s="15"/>
      <c r="B584" s="15"/>
      <c r="C584" s="15"/>
      <c r="D584" s="7"/>
      <c r="E584" s="4"/>
      <c r="F584" s="4"/>
      <c r="G584" s="4"/>
      <c r="H584" s="4"/>
      <c r="I584" s="4"/>
      <c r="J584" s="7"/>
      <c r="K584" s="4"/>
      <c r="L584" s="4"/>
      <c r="M584" s="4"/>
      <c r="N584" s="4"/>
      <c r="O584" s="4"/>
      <c r="P584" s="27"/>
      <c r="Q584" s="14"/>
      <c r="R584" s="9"/>
      <c r="S584" s="15"/>
      <c r="T584" s="15"/>
      <c r="U584" s="9"/>
      <c r="V584" s="18"/>
      <c r="W584" s="19"/>
      <c r="X584" s="19"/>
      <c r="Y584" s="19"/>
      <c r="Z584" s="19"/>
      <c r="AA584" s="19"/>
      <c r="AB584" s="19"/>
      <c r="AC584" s="19"/>
      <c r="AD584" s="19"/>
      <c r="AE584" s="19"/>
      <c r="AF584" s="18"/>
      <c r="AG584" s="18"/>
      <c r="AH584" s="18"/>
      <c r="AI584" s="19"/>
      <c r="AJ584" s="19"/>
      <c r="AK584" s="19"/>
      <c r="AL584" s="19"/>
      <c r="AM584" s="19"/>
      <c r="AN584" s="52"/>
      <c r="AO584" s="19"/>
      <c r="AP584" s="1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</row>
    <row r="585" spans="1:71" ht="14.5" x14ac:dyDescent="0.35">
      <c r="A585" s="15"/>
      <c r="B585" s="15"/>
      <c r="C585" s="15"/>
      <c r="D585" s="7"/>
      <c r="E585" s="4"/>
      <c r="F585" s="4"/>
      <c r="G585" s="4"/>
      <c r="H585" s="4"/>
      <c r="I585" s="4"/>
      <c r="J585" s="7"/>
      <c r="K585" s="4"/>
      <c r="L585" s="4"/>
      <c r="M585" s="4"/>
      <c r="N585" s="4"/>
      <c r="O585" s="4"/>
      <c r="P585" s="27"/>
      <c r="Q585" s="14"/>
      <c r="R585" s="9"/>
      <c r="S585" s="15"/>
      <c r="T585" s="15"/>
      <c r="U585" s="9"/>
      <c r="V585" s="18"/>
      <c r="W585" s="19"/>
      <c r="X585" s="19"/>
      <c r="Y585" s="19"/>
      <c r="Z585" s="19"/>
      <c r="AA585" s="19"/>
      <c r="AB585" s="19"/>
      <c r="AC585" s="19"/>
      <c r="AD585" s="19"/>
      <c r="AE585" s="19"/>
      <c r="AF585" s="18"/>
      <c r="AG585" s="18"/>
      <c r="AH585" s="18"/>
      <c r="AI585" s="19"/>
      <c r="AJ585" s="19"/>
      <c r="AK585" s="19"/>
      <c r="AL585" s="19"/>
      <c r="AM585" s="19"/>
      <c r="AN585" s="52"/>
      <c r="AO585" s="19"/>
      <c r="AP585" s="1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</row>
    <row r="586" spans="1:71" ht="14.5" x14ac:dyDescent="0.35">
      <c r="A586" s="15"/>
      <c r="B586" s="15"/>
      <c r="C586" s="15"/>
      <c r="D586" s="7"/>
      <c r="E586" s="4"/>
      <c r="F586" s="4"/>
      <c r="G586" s="4"/>
      <c r="H586" s="4"/>
      <c r="I586" s="4"/>
      <c r="J586" s="7"/>
      <c r="K586" s="4"/>
      <c r="L586" s="4"/>
      <c r="M586" s="4"/>
      <c r="N586" s="4"/>
      <c r="O586" s="4"/>
      <c r="P586" s="27"/>
      <c r="Q586" s="14"/>
      <c r="R586" s="9"/>
      <c r="S586" s="15"/>
      <c r="T586" s="15"/>
      <c r="U586" s="9"/>
      <c r="V586" s="18"/>
      <c r="W586" s="19"/>
      <c r="X586" s="19"/>
      <c r="Y586" s="19"/>
      <c r="Z586" s="19"/>
      <c r="AA586" s="19"/>
      <c r="AB586" s="19"/>
      <c r="AC586" s="19"/>
      <c r="AD586" s="19"/>
      <c r="AE586" s="19"/>
      <c r="AF586" s="18"/>
      <c r="AG586" s="18"/>
      <c r="AH586" s="18"/>
      <c r="AI586" s="19"/>
      <c r="AJ586" s="19"/>
      <c r="AK586" s="19"/>
      <c r="AL586" s="19"/>
      <c r="AM586" s="19"/>
      <c r="AN586" s="52"/>
      <c r="AO586" s="19"/>
      <c r="AP586" s="1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</row>
    <row r="587" spans="1:71" ht="14.5" x14ac:dyDescent="0.35">
      <c r="A587" s="15"/>
      <c r="B587" s="15"/>
      <c r="C587" s="15"/>
      <c r="D587" s="7"/>
      <c r="E587" s="4"/>
      <c r="F587" s="4"/>
      <c r="G587" s="4"/>
      <c r="H587" s="4"/>
      <c r="I587" s="4"/>
      <c r="J587" s="7"/>
      <c r="K587" s="4"/>
      <c r="L587" s="4"/>
      <c r="M587" s="4"/>
      <c r="N587" s="4"/>
      <c r="O587" s="4"/>
      <c r="P587" s="27"/>
      <c r="Q587" s="14"/>
      <c r="R587" s="9"/>
      <c r="S587" s="15"/>
      <c r="T587" s="15"/>
      <c r="U587" s="9"/>
      <c r="V587" s="18"/>
      <c r="W587" s="19"/>
      <c r="X587" s="19"/>
      <c r="Y587" s="19"/>
      <c r="Z587" s="19"/>
      <c r="AA587" s="19"/>
      <c r="AB587" s="19"/>
      <c r="AC587" s="19"/>
      <c r="AD587" s="19"/>
      <c r="AE587" s="19"/>
      <c r="AF587" s="18"/>
      <c r="AG587" s="18"/>
      <c r="AH587" s="18"/>
      <c r="AI587" s="19"/>
      <c r="AJ587" s="19"/>
      <c r="AK587" s="19"/>
      <c r="AL587" s="19"/>
      <c r="AM587" s="19"/>
      <c r="AN587" s="52"/>
      <c r="AO587" s="19"/>
      <c r="AP587" s="1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</row>
    <row r="588" spans="1:71" ht="14.5" x14ac:dyDescent="0.35">
      <c r="A588" s="15"/>
      <c r="B588" s="15"/>
      <c r="C588" s="15"/>
      <c r="D588" s="7"/>
      <c r="E588" s="4"/>
      <c r="F588" s="4"/>
      <c r="G588" s="4"/>
      <c r="H588" s="4"/>
      <c r="I588" s="4"/>
      <c r="J588" s="7"/>
      <c r="K588" s="4"/>
      <c r="L588" s="4"/>
      <c r="M588" s="4"/>
      <c r="N588" s="4"/>
      <c r="O588" s="4"/>
      <c r="P588" s="27"/>
      <c r="Q588" s="14"/>
      <c r="R588" s="9"/>
      <c r="S588" s="15"/>
      <c r="T588" s="15"/>
      <c r="U588" s="9"/>
      <c r="V588" s="18"/>
      <c r="W588" s="19"/>
      <c r="X588" s="19"/>
      <c r="Y588" s="19"/>
      <c r="Z588" s="19"/>
      <c r="AA588" s="19"/>
      <c r="AB588" s="19"/>
      <c r="AC588" s="19"/>
      <c r="AD588" s="19"/>
      <c r="AE588" s="19"/>
      <c r="AF588" s="18"/>
      <c r="AG588" s="18"/>
      <c r="AH588" s="18"/>
      <c r="AI588" s="19"/>
      <c r="AJ588" s="19"/>
      <c r="AK588" s="19"/>
      <c r="AL588" s="19"/>
      <c r="AM588" s="19"/>
      <c r="AN588" s="52"/>
      <c r="AO588" s="19"/>
      <c r="AP588" s="1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</row>
    <row r="589" spans="1:71" ht="14.5" x14ac:dyDescent="0.35">
      <c r="A589" s="15"/>
      <c r="B589" s="15"/>
      <c r="C589" s="15"/>
      <c r="D589" s="7"/>
      <c r="E589" s="4"/>
      <c r="F589" s="4"/>
      <c r="G589" s="4"/>
      <c r="H589" s="4"/>
      <c r="I589" s="4"/>
      <c r="J589" s="7"/>
      <c r="K589" s="4"/>
      <c r="L589" s="4"/>
      <c r="M589" s="4"/>
      <c r="N589" s="4"/>
      <c r="O589" s="4"/>
      <c r="P589" s="27"/>
      <c r="Q589" s="14"/>
      <c r="R589" s="9"/>
      <c r="S589" s="15"/>
      <c r="T589" s="15"/>
      <c r="U589" s="9"/>
      <c r="V589" s="18"/>
      <c r="W589" s="19"/>
      <c r="X589" s="19"/>
      <c r="Y589" s="19"/>
      <c r="Z589" s="19"/>
      <c r="AA589" s="19"/>
      <c r="AB589" s="19"/>
      <c r="AC589" s="19"/>
      <c r="AD589" s="19"/>
      <c r="AE589" s="19"/>
      <c r="AF589" s="18"/>
      <c r="AG589" s="18"/>
      <c r="AH589" s="18"/>
      <c r="AI589" s="19"/>
      <c r="AJ589" s="19"/>
      <c r="AK589" s="19"/>
      <c r="AL589" s="19"/>
      <c r="AM589" s="19"/>
      <c r="AN589" s="52"/>
      <c r="AO589" s="19"/>
      <c r="AP589" s="1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</row>
    <row r="590" spans="1:71" ht="14.5" x14ac:dyDescent="0.35">
      <c r="A590" s="15"/>
      <c r="B590" s="15"/>
      <c r="C590" s="15"/>
      <c r="D590" s="7"/>
      <c r="E590" s="4"/>
      <c r="F590" s="4"/>
      <c r="G590" s="4"/>
      <c r="H590" s="4"/>
      <c r="I590" s="4"/>
      <c r="J590" s="7"/>
      <c r="K590" s="4"/>
      <c r="L590" s="4"/>
      <c r="M590" s="4"/>
      <c r="N590" s="4"/>
      <c r="O590" s="4"/>
      <c r="P590" s="27"/>
      <c r="Q590" s="14"/>
      <c r="R590" s="9"/>
      <c r="S590" s="15"/>
      <c r="T590" s="15"/>
      <c r="U590" s="9"/>
      <c r="V590" s="18"/>
      <c r="W590" s="19"/>
      <c r="X590" s="19"/>
      <c r="Y590" s="19"/>
      <c r="Z590" s="19"/>
      <c r="AA590" s="19"/>
      <c r="AB590" s="19"/>
      <c r="AC590" s="19"/>
      <c r="AD590" s="19"/>
      <c r="AE590" s="19"/>
      <c r="AF590" s="18"/>
      <c r="AG590" s="18"/>
      <c r="AH590" s="18"/>
      <c r="AI590" s="19"/>
      <c r="AJ590" s="19"/>
      <c r="AK590" s="19"/>
      <c r="AL590" s="19"/>
      <c r="AM590" s="19"/>
      <c r="AN590" s="52"/>
      <c r="AO590" s="19"/>
      <c r="AP590" s="1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</row>
    <row r="591" spans="1:71" ht="14.5" x14ac:dyDescent="0.35">
      <c r="A591" s="15"/>
      <c r="B591" s="15"/>
      <c r="C591" s="15"/>
      <c r="D591" s="7"/>
      <c r="E591" s="4"/>
      <c r="F591" s="4"/>
      <c r="G591" s="4"/>
      <c r="H591" s="4"/>
      <c r="I591" s="4"/>
      <c r="J591" s="7"/>
      <c r="K591" s="4"/>
      <c r="L591" s="4"/>
      <c r="M591" s="4"/>
      <c r="N591" s="4"/>
      <c r="O591" s="4"/>
      <c r="P591" s="27"/>
      <c r="Q591" s="14"/>
      <c r="R591" s="9"/>
      <c r="S591" s="15"/>
      <c r="T591" s="15"/>
      <c r="U591" s="9"/>
      <c r="V591" s="18"/>
      <c r="W591" s="19"/>
      <c r="X591" s="19"/>
      <c r="Y591" s="19"/>
      <c r="Z591" s="19"/>
      <c r="AA591" s="19"/>
      <c r="AB591" s="19"/>
      <c r="AC591" s="19"/>
      <c r="AD591" s="19"/>
      <c r="AE591" s="19"/>
      <c r="AF591" s="18"/>
      <c r="AG591" s="18"/>
      <c r="AH591" s="18"/>
      <c r="AI591" s="19"/>
      <c r="AJ591" s="19"/>
      <c r="AK591" s="19"/>
      <c r="AL591" s="19"/>
      <c r="AM591" s="19"/>
      <c r="AN591" s="52"/>
      <c r="AO591" s="19"/>
      <c r="AP591" s="1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</row>
    <row r="592" spans="1:71" ht="14.5" x14ac:dyDescent="0.35">
      <c r="A592" s="15"/>
      <c r="B592" s="15"/>
      <c r="C592" s="15"/>
      <c r="D592" s="7"/>
      <c r="E592" s="4"/>
      <c r="F592" s="4"/>
      <c r="G592" s="4"/>
      <c r="H592" s="4"/>
      <c r="I592" s="4"/>
      <c r="J592" s="7"/>
      <c r="K592" s="4"/>
      <c r="L592" s="4"/>
      <c r="M592" s="4"/>
      <c r="N592" s="4"/>
      <c r="O592" s="4"/>
      <c r="P592" s="27"/>
      <c r="Q592" s="14"/>
      <c r="R592" s="9"/>
      <c r="S592" s="15"/>
      <c r="T592" s="15"/>
      <c r="U592" s="9"/>
      <c r="V592" s="18"/>
      <c r="W592" s="19"/>
      <c r="X592" s="19"/>
      <c r="Y592" s="19"/>
      <c r="Z592" s="19"/>
      <c r="AA592" s="19"/>
      <c r="AB592" s="19"/>
      <c r="AC592" s="19"/>
      <c r="AD592" s="19"/>
      <c r="AE592" s="19"/>
      <c r="AF592" s="18"/>
      <c r="AG592" s="18"/>
      <c r="AH592" s="18"/>
      <c r="AI592" s="19"/>
      <c r="AJ592" s="19"/>
      <c r="AK592" s="19"/>
      <c r="AL592" s="19"/>
      <c r="AM592" s="19"/>
      <c r="AN592" s="52"/>
      <c r="AO592" s="19"/>
      <c r="AP592" s="1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</row>
    <row r="593" spans="1:71" ht="14.5" x14ac:dyDescent="0.35">
      <c r="A593" s="15"/>
      <c r="B593" s="15"/>
      <c r="C593" s="15"/>
      <c r="D593" s="7"/>
      <c r="E593" s="4"/>
      <c r="F593" s="4"/>
      <c r="G593" s="4"/>
      <c r="H593" s="4"/>
      <c r="I593" s="4"/>
      <c r="J593" s="7"/>
      <c r="K593" s="4"/>
      <c r="L593" s="4"/>
      <c r="M593" s="4"/>
      <c r="N593" s="4"/>
      <c r="O593" s="4"/>
      <c r="P593" s="27"/>
      <c r="Q593" s="14"/>
      <c r="R593" s="9"/>
      <c r="S593" s="15"/>
      <c r="T593" s="15"/>
      <c r="U593" s="9"/>
      <c r="V593" s="18"/>
      <c r="W593" s="19"/>
      <c r="X593" s="19"/>
      <c r="Y593" s="19"/>
      <c r="Z593" s="19"/>
      <c r="AA593" s="19"/>
      <c r="AB593" s="19"/>
      <c r="AC593" s="19"/>
      <c r="AD593" s="19"/>
      <c r="AE593" s="19"/>
      <c r="AF593" s="18"/>
      <c r="AG593" s="18"/>
      <c r="AH593" s="18"/>
      <c r="AI593" s="19"/>
      <c r="AJ593" s="19"/>
      <c r="AK593" s="19"/>
      <c r="AL593" s="19"/>
      <c r="AM593" s="19"/>
      <c r="AN593" s="52"/>
      <c r="AO593" s="19"/>
      <c r="AP593" s="1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</row>
    <row r="594" spans="1:71" ht="14.5" x14ac:dyDescent="0.35">
      <c r="A594" s="15"/>
      <c r="B594" s="15"/>
      <c r="C594" s="15"/>
      <c r="D594" s="7"/>
      <c r="E594" s="4"/>
      <c r="F594" s="4"/>
      <c r="G594" s="4"/>
      <c r="H594" s="4"/>
      <c r="I594" s="4"/>
      <c r="J594" s="7"/>
      <c r="K594" s="4"/>
      <c r="L594" s="4"/>
      <c r="M594" s="4"/>
      <c r="N594" s="4"/>
      <c r="O594" s="4"/>
      <c r="P594" s="27"/>
      <c r="Q594" s="14"/>
      <c r="R594" s="9"/>
      <c r="S594" s="15"/>
      <c r="T594" s="15"/>
      <c r="U594" s="9"/>
      <c r="V594" s="18"/>
      <c r="W594" s="19"/>
      <c r="X594" s="19"/>
      <c r="Y594" s="19"/>
      <c r="Z594" s="19"/>
      <c r="AA594" s="19"/>
      <c r="AB594" s="19"/>
      <c r="AC594" s="19"/>
      <c r="AD594" s="19"/>
      <c r="AE594" s="19"/>
      <c r="AF594" s="18"/>
      <c r="AG594" s="18"/>
      <c r="AH594" s="18"/>
      <c r="AI594" s="19"/>
      <c r="AJ594" s="19"/>
      <c r="AK594" s="19"/>
      <c r="AL594" s="19"/>
      <c r="AM594" s="19"/>
      <c r="AN594" s="52"/>
      <c r="AO594" s="19"/>
      <c r="AP594" s="1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</row>
    <row r="595" spans="1:71" ht="14.5" x14ac:dyDescent="0.35">
      <c r="A595" s="15"/>
      <c r="B595" s="15"/>
      <c r="C595" s="15"/>
      <c r="D595" s="7"/>
      <c r="E595" s="4"/>
      <c r="F595" s="4"/>
      <c r="G595" s="4"/>
      <c r="H595" s="4"/>
      <c r="I595" s="4"/>
      <c r="J595" s="7"/>
      <c r="K595" s="4"/>
      <c r="L595" s="4"/>
      <c r="M595" s="4"/>
      <c r="N595" s="4"/>
      <c r="O595" s="4"/>
      <c r="P595" s="27"/>
      <c r="Q595" s="14"/>
      <c r="R595" s="9"/>
      <c r="S595" s="15"/>
      <c r="T595" s="15"/>
      <c r="U595" s="9"/>
      <c r="V595" s="18"/>
      <c r="W595" s="19"/>
      <c r="X595" s="19"/>
      <c r="Y595" s="19"/>
      <c r="Z595" s="19"/>
      <c r="AA595" s="19"/>
      <c r="AB595" s="19"/>
      <c r="AC595" s="19"/>
      <c r="AD595" s="19"/>
      <c r="AE595" s="19"/>
      <c r="AF595" s="18"/>
      <c r="AG595" s="18"/>
      <c r="AH595" s="18"/>
      <c r="AI595" s="19"/>
      <c r="AJ595" s="19"/>
      <c r="AK595" s="19"/>
      <c r="AL595" s="19"/>
      <c r="AM595" s="19"/>
      <c r="AN595" s="52"/>
      <c r="AO595" s="19"/>
      <c r="AP595" s="1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</row>
    <row r="596" spans="1:71" ht="14.5" x14ac:dyDescent="0.35">
      <c r="A596" s="15"/>
      <c r="B596" s="15"/>
      <c r="C596" s="15"/>
      <c r="D596" s="7"/>
      <c r="E596" s="4"/>
      <c r="F596" s="4"/>
      <c r="G596" s="4"/>
      <c r="H596" s="4"/>
      <c r="I596" s="4"/>
      <c r="J596" s="7"/>
      <c r="K596" s="4"/>
      <c r="L596" s="4"/>
      <c r="M596" s="4"/>
      <c r="N596" s="4"/>
      <c r="O596" s="4"/>
      <c r="P596" s="27"/>
      <c r="Q596" s="14"/>
      <c r="R596" s="9"/>
      <c r="S596" s="15"/>
      <c r="T596" s="15"/>
      <c r="U596" s="9"/>
      <c r="V596" s="18"/>
      <c r="W596" s="19"/>
      <c r="X596" s="19"/>
      <c r="Y596" s="19"/>
      <c r="Z596" s="19"/>
      <c r="AA596" s="19"/>
      <c r="AB596" s="19"/>
      <c r="AC596" s="19"/>
      <c r="AD596" s="19"/>
      <c r="AE596" s="19"/>
      <c r="AF596" s="18"/>
      <c r="AG596" s="18"/>
      <c r="AH596" s="18"/>
      <c r="AI596" s="19"/>
      <c r="AJ596" s="19"/>
      <c r="AK596" s="19"/>
      <c r="AL596" s="19"/>
      <c r="AM596" s="19"/>
      <c r="AN596" s="52"/>
      <c r="AO596" s="19"/>
      <c r="AP596" s="1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</row>
    <row r="597" spans="1:71" ht="14.5" x14ac:dyDescent="0.35">
      <c r="A597" s="15"/>
      <c r="B597" s="15"/>
      <c r="C597" s="15"/>
      <c r="D597" s="7"/>
      <c r="E597" s="4"/>
      <c r="F597" s="4"/>
      <c r="G597" s="4"/>
      <c r="H597" s="4"/>
      <c r="I597" s="4"/>
      <c r="J597" s="7"/>
      <c r="K597" s="4"/>
      <c r="L597" s="4"/>
      <c r="M597" s="4"/>
      <c r="N597" s="4"/>
      <c r="O597" s="4"/>
      <c r="P597" s="27"/>
      <c r="Q597" s="14"/>
      <c r="R597" s="9"/>
      <c r="S597" s="15"/>
      <c r="T597" s="15"/>
      <c r="U597" s="9"/>
      <c r="V597" s="18"/>
      <c r="W597" s="19"/>
      <c r="X597" s="19"/>
      <c r="Y597" s="19"/>
      <c r="Z597" s="19"/>
      <c r="AA597" s="19"/>
      <c r="AB597" s="19"/>
      <c r="AC597" s="19"/>
      <c r="AD597" s="19"/>
      <c r="AE597" s="19"/>
      <c r="AF597" s="18"/>
      <c r="AG597" s="18"/>
      <c r="AH597" s="18"/>
      <c r="AI597" s="19"/>
      <c r="AJ597" s="19"/>
      <c r="AK597" s="19"/>
      <c r="AL597" s="19"/>
      <c r="AM597" s="19"/>
      <c r="AN597" s="52"/>
      <c r="AO597" s="19"/>
      <c r="AP597" s="1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</row>
    <row r="598" spans="1:71" ht="14.5" x14ac:dyDescent="0.35">
      <c r="A598" s="15"/>
      <c r="B598" s="15"/>
      <c r="C598" s="15"/>
      <c r="D598" s="7"/>
      <c r="E598" s="4"/>
      <c r="F598" s="4"/>
      <c r="G598" s="4"/>
      <c r="H598" s="4"/>
      <c r="I598" s="4"/>
      <c r="J598" s="7"/>
      <c r="K598" s="4"/>
      <c r="L598" s="4"/>
      <c r="M598" s="4"/>
      <c r="N598" s="4"/>
      <c r="O598" s="4"/>
      <c r="P598" s="27"/>
      <c r="Q598" s="14"/>
      <c r="R598" s="9"/>
      <c r="S598" s="15"/>
      <c r="T598" s="15"/>
      <c r="U598" s="9"/>
      <c r="V598" s="18"/>
      <c r="W598" s="19"/>
      <c r="X598" s="19"/>
      <c r="Y598" s="19"/>
      <c r="Z598" s="19"/>
      <c r="AA598" s="19"/>
      <c r="AB598" s="19"/>
      <c r="AC598" s="19"/>
      <c r="AD598" s="19"/>
      <c r="AE598" s="19"/>
      <c r="AF598" s="18"/>
      <c r="AG598" s="18"/>
      <c r="AH598" s="18"/>
      <c r="AI598" s="19"/>
      <c r="AJ598" s="19"/>
      <c r="AK598" s="19"/>
      <c r="AL598" s="19"/>
      <c r="AM598" s="19"/>
      <c r="AN598" s="52"/>
      <c r="AO598" s="19"/>
      <c r="AP598" s="1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</row>
    <row r="599" spans="1:71" ht="14.5" x14ac:dyDescent="0.35">
      <c r="A599" s="15"/>
      <c r="B599" s="15"/>
      <c r="C599" s="15"/>
      <c r="D599" s="7"/>
      <c r="E599" s="4"/>
      <c r="F599" s="4"/>
      <c r="G599" s="4"/>
      <c r="H599" s="4"/>
      <c r="I599" s="4"/>
      <c r="J599" s="7"/>
      <c r="K599" s="4"/>
      <c r="L599" s="4"/>
      <c r="M599" s="4"/>
      <c r="N599" s="4"/>
      <c r="O599" s="4"/>
      <c r="P599" s="27"/>
      <c r="Q599" s="14"/>
      <c r="R599" s="9"/>
      <c r="S599" s="15"/>
      <c r="T599" s="15"/>
      <c r="U599" s="9"/>
      <c r="V599" s="18"/>
      <c r="W599" s="19"/>
      <c r="X599" s="19"/>
      <c r="Y599" s="19"/>
      <c r="Z599" s="19"/>
      <c r="AA599" s="19"/>
      <c r="AB599" s="19"/>
      <c r="AC599" s="19"/>
      <c r="AD599" s="19"/>
      <c r="AE599" s="19"/>
      <c r="AF599" s="18"/>
      <c r="AG599" s="18"/>
      <c r="AH599" s="18"/>
      <c r="AI599" s="19"/>
      <c r="AJ599" s="19"/>
      <c r="AK599" s="19"/>
      <c r="AL599" s="19"/>
      <c r="AM599" s="19"/>
      <c r="AN599" s="52"/>
      <c r="AO599" s="19"/>
      <c r="AP599" s="1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</row>
    <row r="600" spans="1:71" ht="14.5" x14ac:dyDescent="0.35">
      <c r="A600" s="15"/>
      <c r="B600" s="15"/>
      <c r="C600" s="15"/>
      <c r="D600" s="7"/>
      <c r="E600" s="4"/>
      <c r="F600" s="4"/>
      <c r="G600" s="4"/>
      <c r="H600" s="4"/>
      <c r="I600" s="4"/>
      <c r="J600" s="7"/>
      <c r="K600" s="4"/>
      <c r="L600" s="4"/>
      <c r="M600" s="4"/>
      <c r="N600" s="4"/>
      <c r="O600" s="4"/>
      <c r="P600" s="27"/>
      <c r="Q600" s="14"/>
      <c r="R600" s="9"/>
      <c r="S600" s="15"/>
      <c r="T600" s="15"/>
      <c r="U600" s="9"/>
      <c r="V600" s="18"/>
      <c r="W600" s="19"/>
      <c r="X600" s="19"/>
      <c r="Y600" s="19"/>
      <c r="Z600" s="19"/>
      <c r="AA600" s="19"/>
      <c r="AB600" s="19"/>
      <c r="AC600" s="19"/>
      <c r="AD600" s="19"/>
      <c r="AE600" s="19"/>
      <c r="AF600" s="18"/>
      <c r="AG600" s="18"/>
      <c r="AH600" s="18"/>
      <c r="AI600" s="19"/>
      <c r="AJ600" s="19"/>
      <c r="AK600" s="19"/>
      <c r="AL600" s="19"/>
      <c r="AM600" s="19"/>
      <c r="AN600" s="52"/>
      <c r="AO600" s="19"/>
      <c r="AP600" s="1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</row>
    <row r="601" spans="1:71" ht="14.5" x14ac:dyDescent="0.35">
      <c r="A601" s="15"/>
      <c r="B601" s="15"/>
      <c r="C601" s="15"/>
      <c r="D601" s="7"/>
      <c r="E601" s="4"/>
      <c r="F601" s="4"/>
      <c r="G601" s="4"/>
      <c r="H601" s="4"/>
      <c r="I601" s="4"/>
      <c r="J601" s="7"/>
      <c r="K601" s="4"/>
      <c r="L601" s="4"/>
      <c r="M601" s="4"/>
      <c r="N601" s="4"/>
      <c r="O601" s="4"/>
      <c r="P601" s="27"/>
      <c r="Q601" s="14"/>
      <c r="R601" s="9"/>
      <c r="S601" s="15"/>
      <c r="T601" s="15"/>
      <c r="U601" s="9"/>
      <c r="V601" s="18"/>
      <c r="W601" s="19"/>
      <c r="X601" s="19"/>
      <c r="Y601" s="19"/>
      <c r="Z601" s="19"/>
      <c r="AA601" s="19"/>
      <c r="AB601" s="19"/>
      <c r="AC601" s="19"/>
      <c r="AD601" s="19"/>
      <c r="AE601" s="19"/>
      <c r="AF601" s="18"/>
      <c r="AG601" s="18"/>
      <c r="AH601" s="18"/>
      <c r="AI601" s="19"/>
      <c r="AJ601" s="19"/>
      <c r="AK601" s="19"/>
      <c r="AL601" s="19"/>
      <c r="AM601" s="19"/>
      <c r="AN601" s="52"/>
      <c r="AO601" s="19"/>
      <c r="AP601" s="1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</row>
    <row r="602" spans="1:71" ht="14.5" x14ac:dyDescent="0.35">
      <c r="A602" s="15"/>
      <c r="B602" s="15"/>
      <c r="C602" s="15"/>
      <c r="D602" s="7"/>
      <c r="E602" s="4"/>
      <c r="F602" s="4"/>
      <c r="G602" s="4"/>
      <c r="H602" s="4"/>
      <c r="I602" s="4"/>
      <c r="J602" s="7"/>
      <c r="K602" s="4"/>
      <c r="L602" s="4"/>
      <c r="M602" s="4"/>
      <c r="N602" s="4"/>
      <c r="O602" s="4"/>
      <c r="P602" s="27"/>
      <c r="Q602" s="14"/>
      <c r="R602" s="9"/>
      <c r="S602" s="15"/>
      <c r="T602" s="15"/>
      <c r="U602" s="9"/>
      <c r="V602" s="18"/>
      <c r="W602" s="19"/>
      <c r="X602" s="19"/>
      <c r="Y602" s="19"/>
      <c r="Z602" s="19"/>
      <c r="AA602" s="19"/>
      <c r="AB602" s="19"/>
      <c r="AC602" s="19"/>
      <c r="AD602" s="19"/>
      <c r="AE602" s="19"/>
      <c r="AF602" s="18"/>
      <c r="AG602" s="18"/>
      <c r="AH602" s="18"/>
      <c r="AI602" s="19"/>
      <c r="AJ602" s="19"/>
      <c r="AK602" s="19"/>
      <c r="AL602" s="19"/>
      <c r="AM602" s="19"/>
      <c r="AN602" s="52"/>
      <c r="AO602" s="19"/>
      <c r="AP602" s="1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</row>
    <row r="603" spans="1:71" ht="14.5" x14ac:dyDescent="0.35">
      <c r="A603" s="15"/>
      <c r="B603" s="15"/>
      <c r="C603" s="15"/>
      <c r="D603" s="7"/>
      <c r="E603" s="4"/>
      <c r="F603" s="4"/>
      <c r="G603" s="4"/>
      <c r="H603" s="4"/>
      <c r="I603" s="4"/>
      <c r="J603" s="7"/>
      <c r="K603" s="4"/>
      <c r="L603" s="4"/>
      <c r="M603" s="4"/>
      <c r="N603" s="4"/>
      <c r="O603" s="4"/>
      <c r="P603" s="27"/>
      <c r="Q603" s="14"/>
      <c r="R603" s="9"/>
      <c r="S603" s="15"/>
      <c r="T603" s="15"/>
      <c r="U603" s="9"/>
      <c r="V603" s="18"/>
      <c r="W603" s="19"/>
      <c r="X603" s="19"/>
      <c r="Y603" s="19"/>
      <c r="Z603" s="19"/>
      <c r="AA603" s="19"/>
      <c r="AB603" s="19"/>
      <c r="AC603" s="19"/>
      <c r="AD603" s="19"/>
      <c r="AE603" s="19"/>
      <c r="AF603" s="18"/>
      <c r="AG603" s="18"/>
      <c r="AH603" s="18"/>
      <c r="AI603" s="19"/>
      <c r="AJ603" s="19"/>
      <c r="AK603" s="19"/>
      <c r="AL603" s="19"/>
      <c r="AM603" s="19"/>
      <c r="AN603" s="52"/>
      <c r="AO603" s="19"/>
      <c r="AP603" s="1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</row>
    <row r="604" spans="1:71" ht="14.5" x14ac:dyDescent="0.35">
      <c r="A604" s="15"/>
      <c r="B604" s="15"/>
      <c r="C604" s="15"/>
      <c r="D604" s="7"/>
      <c r="E604" s="4"/>
      <c r="F604" s="4"/>
      <c r="G604" s="4"/>
      <c r="H604" s="4"/>
      <c r="I604" s="4"/>
      <c r="J604" s="7"/>
      <c r="K604" s="4"/>
      <c r="L604" s="4"/>
      <c r="M604" s="4"/>
      <c r="N604" s="4"/>
      <c r="O604" s="4"/>
      <c r="P604" s="27"/>
      <c r="Q604" s="14"/>
      <c r="R604" s="9"/>
      <c r="S604" s="15"/>
      <c r="T604" s="15"/>
      <c r="U604" s="9"/>
      <c r="V604" s="18"/>
      <c r="W604" s="19"/>
      <c r="X604" s="19"/>
      <c r="Y604" s="19"/>
      <c r="Z604" s="19"/>
      <c r="AA604" s="19"/>
      <c r="AB604" s="19"/>
      <c r="AC604" s="19"/>
      <c r="AD604" s="19"/>
      <c r="AE604" s="19"/>
      <c r="AF604" s="18"/>
      <c r="AG604" s="18"/>
      <c r="AH604" s="18"/>
      <c r="AI604" s="19"/>
      <c r="AJ604" s="19"/>
      <c r="AK604" s="19"/>
      <c r="AL604" s="19"/>
      <c r="AM604" s="19"/>
      <c r="AN604" s="52"/>
      <c r="AO604" s="19"/>
      <c r="AP604" s="1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</row>
    <row r="605" spans="1:71" ht="14.5" x14ac:dyDescent="0.35">
      <c r="A605" s="15"/>
      <c r="B605" s="15"/>
      <c r="C605" s="15"/>
      <c r="D605" s="7"/>
      <c r="E605" s="4"/>
      <c r="F605" s="4"/>
      <c r="G605" s="4"/>
      <c r="H605" s="4"/>
      <c r="I605" s="4"/>
      <c r="J605" s="7"/>
      <c r="K605" s="4"/>
      <c r="L605" s="4"/>
      <c r="M605" s="4"/>
      <c r="N605" s="4"/>
      <c r="O605" s="4"/>
      <c r="P605" s="27"/>
      <c r="Q605" s="14"/>
      <c r="R605" s="9"/>
      <c r="S605" s="15"/>
      <c r="T605" s="15"/>
      <c r="U605" s="9"/>
      <c r="V605" s="18"/>
      <c r="W605" s="19"/>
      <c r="X605" s="19"/>
      <c r="Y605" s="19"/>
      <c r="Z605" s="19"/>
      <c r="AA605" s="19"/>
      <c r="AB605" s="19"/>
      <c r="AC605" s="19"/>
      <c r="AD605" s="19"/>
      <c r="AE605" s="19"/>
      <c r="AF605" s="18"/>
      <c r="AG605" s="18"/>
      <c r="AH605" s="18"/>
      <c r="AI605" s="19"/>
      <c r="AJ605" s="19"/>
      <c r="AK605" s="19"/>
      <c r="AL605" s="19"/>
      <c r="AM605" s="19"/>
      <c r="AN605" s="52"/>
      <c r="AO605" s="19"/>
      <c r="AP605" s="1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</row>
    <row r="606" spans="1:71" ht="14.5" x14ac:dyDescent="0.35">
      <c r="A606" s="15"/>
      <c r="B606" s="15"/>
      <c r="C606" s="15"/>
      <c r="D606" s="7"/>
      <c r="E606" s="4"/>
      <c r="F606" s="4"/>
      <c r="G606" s="4"/>
      <c r="H606" s="4"/>
      <c r="I606" s="4"/>
      <c r="J606" s="7"/>
      <c r="K606" s="4"/>
      <c r="L606" s="4"/>
      <c r="M606" s="4"/>
      <c r="N606" s="4"/>
      <c r="O606" s="4"/>
      <c r="P606" s="27"/>
      <c r="Q606" s="14"/>
      <c r="R606" s="9"/>
      <c r="S606" s="15"/>
      <c r="T606" s="15"/>
      <c r="U606" s="9"/>
      <c r="V606" s="18"/>
      <c r="W606" s="19"/>
      <c r="X606" s="19"/>
      <c r="Y606" s="19"/>
      <c r="Z606" s="19"/>
      <c r="AA606" s="19"/>
      <c r="AB606" s="19"/>
      <c r="AC606" s="19"/>
      <c r="AD606" s="19"/>
      <c r="AE606" s="19"/>
      <c r="AF606" s="18"/>
      <c r="AG606" s="18"/>
      <c r="AH606" s="18"/>
      <c r="AI606" s="19"/>
      <c r="AJ606" s="19"/>
      <c r="AK606" s="19"/>
      <c r="AL606" s="19"/>
      <c r="AM606" s="19"/>
      <c r="AN606" s="52"/>
      <c r="AO606" s="19"/>
      <c r="AP606" s="1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</row>
    <row r="607" spans="1:71" ht="14.5" x14ac:dyDescent="0.35">
      <c r="A607" s="15"/>
      <c r="B607" s="15"/>
      <c r="C607" s="15"/>
      <c r="D607" s="7"/>
      <c r="E607" s="4"/>
      <c r="F607" s="4"/>
      <c r="G607" s="4"/>
      <c r="H607" s="4"/>
      <c r="I607" s="4"/>
      <c r="J607" s="7"/>
      <c r="K607" s="4"/>
      <c r="L607" s="4"/>
      <c r="M607" s="4"/>
      <c r="N607" s="4"/>
      <c r="O607" s="4"/>
      <c r="P607" s="27"/>
      <c r="Q607" s="14"/>
      <c r="R607" s="9"/>
      <c r="S607" s="15"/>
      <c r="T607" s="15"/>
      <c r="U607" s="9"/>
      <c r="V607" s="18"/>
      <c r="W607" s="19"/>
      <c r="X607" s="19"/>
      <c r="Y607" s="19"/>
      <c r="Z607" s="19"/>
      <c r="AA607" s="19"/>
      <c r="AB607" s="19"/>
      <c r="AC607" s="19"/>
      <c r="AD607" s="19"/>
      <c r="AE607" s="19"/>
      <c r="AF607" s="18"/>
      <c r="AG607" s="18"/>
      <c r="AH607" s="18"/>
      <c r="AI607" s="19"/>
      <c r="AJ607" s="19"/>
      <c r="AK607" s="19"/>
      <c r="AL607" s="19"/>
      <c r="AM607" s="19"/>
      <c r="AN607" s="52"/>
      <c r="AO607" s="19"/>
      <c r="AP607" s="1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</row>
    <row r="608" spans="1:71" ht="14.5" x14ac:dyDescent="0.35">
      <c r="A608" s="15"/>
      <c r="B608" s="15"/>
      <c r="C608" s="15"/>
      <c r="D608" s="7"/>
      <c r="E608" s="4"/>
      <c r="F608" s="4"/>
      <c r="G608" s="4"/>
      <c r="H608" s="4"/>
      <c r="I608" s="4"/>
      <c r="J608" s="7"/>
      <c r="K608" s="4"/>
      <c r="L608" s="4"/>
      <c r="M608" s="4"/>
      <c r="N608" s="4"/>
      <c r="O608" s="4"/>
      <c r="P608" s="27"/>
      <c r="Q608" s="14"/>
      <c r="R608" s="9"/>
      <c r="S608" s="15"/>
      <c r="T608" s="15"/>
      <c r="U608" s="9"/>
      <c r="V608" s="18"/>
      <c r="W608" s="19"/>
      <c r="X608" s="19"/>
      <c r="Y608" s="19"/>
      <c r="Z608" s="19"/>
      <c r="AA608" s="19"/>
      <c r="AB608" s="19"/>
      <c r="AC608" s="19"/>
      <c r="AD608" s="19"/>
      <c r="AE608" s="19"/>
      <c r="AF608" s="18"/>
      <c r="AG608" s="18"/>
      <c r="AH608" s="18"/>
      <c r="AI608" s="19"/>
      <c r="AJ608" s="19"/>
      <c r="AK608" s="19"/>
      <c r="AL608" s="19"/>
      <c r="AM608" s="19"/>
      <c r="AN608" s="52"/>
      <c r="AO608" s="19"/>
      <c r="AP608" s="1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</row>
    <row r="609" spans="1:71" ht="14.5" x14ac:dyDescent="0.35">
      <c r="A609" s="15"/>
      <c r="B609" s="15"/>
      <c r="C609" s="15"/>
      <c r="D609" s="7"/>
      <c r="E609" s="4"/>
      <c r="F609" s="4"/>
      <c r="G609" s="4"/>
      <c r="H609" s="4"/>
      <c r="I609" s="4"/>
      <c r="J609" s="7"/>
      <c r="K609" s="4"/>
      <c r="L609" s="4"/>
      <c r="M609" s="4"/>
      <c r="N609" s="4"/>
      <c r="O609" s="4"/>
      <c r="P609" s="27"/>
      <c r="Q609" s="14"/>
      <c r="R609" s="9"/>
      <c r="S609" s="15"/>
      <c r="T609" s="15"/>
      <c r="U609" s="9"/>
      <c r="V609" s="18"/>
      <c r="W609" s="19"/>
      <c r="X609" s="19"/>
      <c r="Y609" s="19"/>
      <c r="Z609" s="19"/>
      <c r="AA609" s="19"/>
      <c r="AB609" s="19"/>
      <c r="AC609" s="19"/>
      <c r="AD609" s="19"/>
      <c r="AE609" s="19"/>
      <c r="AF609" s="18"/>
      <c r="AG609" s="18"/>
      <c r="AH609" s="18"/>
      <c r="AI609" s="19"/>
      <c r="AJ609" s="19"/>
      <c r="AK609" s="19"/>
      <c r="AL609" s="19"/>
      <c r="AM609" s="19"/>
      <c r="AN609" s="52"/>
      <c r="AO609" s="19"/>
      <c r="AP609" s="1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</row>
    <row r="610" spans="1:71" ht="14.5" x14ac:dyDescent="0.35">
      <c r="A610" s="15"/>
      <c r="B610" s="15"/>
      <c r="C610" s="15"/>
      <c r="D610" s="7"/>
      <c r="E610" s="4"/>
      <c r="F610" s="4"/>
      <c r="G610" s="4"/>
      <c r="H610" s="4"/>
      <c r="I610" s="4"/>
      <c r="J610" s="7"/>
      <c r="K610" s="4"/>
      <c r="L610" s="4"/>
      <c r="M610" s="4"/>
      <c r="N610" s="4"/>
      <c r="O610" s="4"/>
      <c r="P610" s="27"/>
      <c r="Q610" s="14"/>
      <c r="R610" s="9"/>
      <c r="S610" s="15"/>
      <c r="T610" s="15"/>
      <c r="U610" s="9"/>
      <c r="V610" s="18"/>
      <c r="W610" s="19"/>
      <c r="X610" s="19"/>
      <c r="Y610" s="19"/>
      <c r="Z610" s="19"/>
      <c r="AA610" s="19"/>
      <c r="AB610" s="19"/>
      <c r="AC610" s="19"/>
      <c r="AD610" s="19"/>
      <c r="AE610" s="19"/>
      <c r="AF610" s="18"/>
      <c r="AG610" s="18"/>
      <c r="AH610" s="18"/>
      <c r="AI610" s="19"/>
      <c r="AJ610" s="19"/>
      <c r="AK610" s="19"/>
      <c r="AL610" s="19"/>
      <c r="AM610" s="19"/>
      <c r="AN610" s="52"/>
      <c r="AO610" s="19"/>
      <c r="AP610" s="1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</row>
    <row r="611" spans="1:71" ht="14.5" x14ac:dyDescent="0.35">
      <c r="A611" s="15"/>
      <c r="B611" s="15"/>
      <c r="C611" s="15"/>
      <c r="D611" s="7"/>
      <c r="E611" s="4"/>
      <c r="F611" s="4"/>
      <c r="G611" s="4"/>
      <c r="H611" s="4"/>
      <c r="I611" s="4"/>
      <c r="J611" s="7"/>
      <c r="K611" s="4"/>
      <c r="L611" s="4"/>
      <c r="M611" s="4"/>
      <c r="N611" s="4"/>
      <c r="O611" s="4"/>
      <c r="P611" s="27"/>
      <c r="Q611" s="14"/>
      <c r="R611" s="9"/>
      <c r="S611" s="15"/>
      <c r="T611" s="15"/>
      <c r="U611" s="9"/>
      <c r="V611" s="18"/>
      <c r="W611" s="19"/>
      <c r="X611" s="19"/>
      <c r="Y611" s="19"/>
      <c r="Z611" s="19"/>
      <c r="AA611" s="19"/>
      <c r="AB611" s="19"/>
      <c r="AC611" s="19"/>
      <c r="AD611" s="19"/>
      <c r="AE611" s="19"/>
      <c r="AF611" s="18"/>
      <c r="AG611" s="18"/>
      <c r="AH611" s="18"/>
      <c r="AI611" s="19"/>
      <c r="AJ611" s="19"/>
      <c r="AK611" s="19"/>
      <c r="AL611" s="19"/>
      <c r="AM611" s="19"/>
      <c r="AN611" s="52"/>
      <c r="AO611" s="19"/>
      <c r="AP611" s="1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</row>
    <row r="612" spans="1:71" ht="14.5" x14ac:dyDescent="0.35">
      <c r="A612" s="15"/>
      <c r="B612" s="15"/>
      <c r="C612" s="15"/>
      <c r="D612" s="7"/>
      <c r="E612" s="4"/>
      <c r="F612" s="4"/>
      <c r="G612" s="4"/>
      <c r="H612" s="4"/>
      <c r="I612" s="4"/>
      <c r="J612" s="7"/>
      <c r="K612" s="4"/>
      <c r="L612" s="4"/>
      <c r="M612" s="4"/>
      <c r="N612" s="4"/>
      <c r="O612" s="4"/>
      <c r="P612" s="27"/>
      <c r="Q612" s="14"/>
      <c r="R612" s="9"/>
      <c r="S612" s="15"/>
      <c r="T612" s="15"/>
      <c r="U612" s="9"/>
      <c r="V612" s="18"/>
      <c r="W612" s="19"/>
      <c r="X612" s="19"/>
      <c r="Y612" s="19"/>
      <c r="Z612" s="19"/>
      <c r="AA612" s="19"/>
      <c r="AB612" s="19"/>
      <c r="AC612" s="19"/>
      <c r="AD612" s="19"/>
      <c r="AE612" s="19"/>
      <c r="AF612" s="18"/>
      <c r="AG612" s="18"/>
      <c r="AH612" s="18"/>
      <c r="AI612" s="19"/>
      <c r="AJ612" s="19"/>
      <c r="AK612" s="19"/>
      <c r="AL612" s="19"/>
      <c r="AM612" s="19"/>
      <c r="AN612" s="52"/>
      <c r="AO612" s="19"/>
      <c r="AP612" s="1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</row>
    <row r="613" spans="1:71" ht="14.5" x14ac:dyDescent="0.35">
      <c r="A613" s="15"/>
      <c r="B613" s="15"/>
      <c r="C613" s="15"/>
      <c r="D613" s="7"/>
      <c r="E613" s="4"/>
      <c r="F613" s="4"/>
      <c r="G613" s="4"/>
      <c r="H613" s="4"/>
      <c r="I613" s="4"/>
      <c r="J613" s="7"/>
      <c r="K613" s="4"/>
      <c r="L613" s="4"/>
      <c r="M613" s="4"/>
      <c r="N613" s="4"/>
      <c r="O613" s="4"/>
      <c r="P613" s="27"/>
      <c r="Q613" s="14"/>
      <c r="R613" s="9"/>
      <c r="S613" s="15"/>
      <c r="T613" s="15"/>
      <c r="U613" s="9"/>
      <c r="V613" s="18"/>
      <c r="W613" s="19"/>
      <c r="X613" s="19"/>
      <c r="Y613" s="19"/>
      <c r="Z613" s="19"/>
      <c r="AA613" s="19"/>
      <c r="AB613" s="19"/>
      <c r="AC613" s="19"/>
      <c r="AD613" s="19"/>
      <c r="AE613" s="19"/>
      <c r="AF613" s="18"/>
      <c r="AG613" s="18"/>
      <c r="AH613" s="18"/>
      <c r="AI613" s="19"/>
      <c r="AJ613" s="19"/>
      <c r="AK613" s="19"/>
      <c r="AL613" s="19"/>
      <c r="AM613" s="19"/>
      <c r="AN613" s="52"/>
      <c r="AO613" s="19"/>
      <c r="AP613" s="1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</row>
    <row r="614" spans="1:71" ht="14.5" x14ac:dyDescent="0.35">
      <c r="A614" s="15"/>
      <c r="B614" s="15"/>
      <c r="C614" s="15"/>
      <c r="D614" s="7"/>
      <c r="E614" s="4"/>
      <c r="F614" s="4"/>
      <c r="G614" s="4"/>
      <c r="H614" s="4"/>
      <c r="I614" s="4"/>
      <c r="J614" s="7"/>
      <c r="K614" s="4"/>
      <c r="L614" s="4"/>
      <c r="M614" s="4"/>
      <c r="N614" s="4"/>
      <c r="O614" s="4"/>
      <c r="P614" s="27"/>
      <c r="Q614" s="14"/>
      <c r="R614" s="9"/>
      <c r="S614" s="15"/>
      <c r="T614" s="15"/>
      <c r="U614" s="9"/>
      <c r="V614" s="18"/>
      <c r="W614" s="19"/>
      <c r="X614" s="19"/>
      <c r="Y614" s="19"/>
      <c r="Z614" s="19"/>
      <c r="AA614" s="19"/>
      <c r="AB614" s="19"/>
      <c r="AC614" s="19"/>
      <c r="AD614" s="19"/>
      <c r="AE614" s="19"/>
      <c r="AF614" s="18"/>
      <c r="AG614" s="18"/>
      <c r="AH614" s="18"/>
      <c r="AI614" s="19"/>
      <c r="AJ614" s="19"/>
      <c r="AK614" s="19"/>
      <c r="AL614" s="19"/>
      <c r="AM614" s="19"/>
      <c r="AN614" s="52"/>
      <c r="AO614" s="19"/>
      <c r="AP614" s="1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</row>
    <row r="615" spans="1:71" ht="14.5" x14ac:dyDescent="0.35">
      <c r="A615" s="15"/>
      <c r="B615" s="15"/>
      <c r="C615" s="15"/>
      <c r="D615" s="7"/>
      <c r="E615" s="4"/>
      <c r="F615" s="4"/>
      <c r="G615" s="4"/>
      <c r="H615" s="4"/>
      <c r="I615" s="4"/>
      <c r="J615" s="7"/>
      <c r="K615" s="4"/>
      <c r="L615" s="4"/>
      <c r="M615" s="4"/>
      <c r="N615" s="4"/>
      <c r="O615" s="4"/>
      <c r="P615" s="27"/>
      <c r="Q615" s="14"/>
      <c r="R615" s="9"/>
      <c r="S615" s="15"/>
      <c r="T615" s="15"/>
      <c r="U615" s="9"/>
      <c r="V615" s="18"/>
      <c r="W615" s="19"/>
      <c r="X615" s="19"/>
      <c r="Y615" s="19"/>
      <c r="Z615" s="19"/>
      <c r="AA615" s="19"/>
      <c r="AB615" s="19"/>
      <c r="AC615" s="19"/>
      <c r="AD615" s="19"/>
      <c r="AE615" s="19"/>
      <c r="AF615" s="18"/>
      <c r="AG615" s="18"/>
      <c r="AH615" s="18"/>
      <c r="AI615" s="19"/>
      <c r="AJ615" s="19"/>
      <c r="AK615" s="19"/>
      <c r="AL615" s="19"/>
      <c r="AM615" s="19"/>
      <c r="AN615" s="52"/>
      <c r="AO615" s="19"/>
      <c r="AP615" s="1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</row>
    <row r="616" spans="1:71" ht="14.5" x14ac:dyDescent="0.35">
      <c r="A616" s="15"/>
      <c r="B616" s="15"/>
      <c r="C616" s="15"/>
      <c r="D616" s="7"/>
      <c r="E616" s="4"/>
      <c r="F616" s="4"/>
      <c r="G616" s="4"/>
      <c r="H616" s="4"/>
      <c r="I616" s="4"/>
      <c r="J616" s="7"/>
      <c r="K616" s="4"/>
      <c r="L616" s="4"/>
      <c r="M616" s="4"/>
      <c r="N616" s="4"/>
      <c r="O616" s="4"/>
      <c r="P616" s="27"/>
      <c r="Q616" s="14"/>
      <c r="R616" s="9"/>
      <c r="S616" s="15"/>
      <c r="T616" s="15"/>
      <c r="U616" s="9"/>
      <c r="V616" s="18"/>
      <c r="W616" s="19"/>
      <c r="X616" s="19"/>
      <c r="Y616" s="19"/>
      <c r="Z616" s="19"/>
      <c r="AA616" s="19"/>
      <c r="AB616" s="19"/>
      <c r="AC616" s="19"/>
      <c r="AD616" s="19"/>
      <c r="AE616" s="19"/>
      <c r="AF616" s="18"/>
      <c r="AG616" s="18"/>
      <c r="AH616" s="18"/>
      <c r="AI616" s="19"/>
      <c r="AJ616" s="19"/>
      <c r="AK616" s="19"/>
      <c r="AL616" s="19"/>
      <c r="AM616" s="19"/>
      <c r="AN616" s="52"/>
      <c r="AO616" s="19"/>
      <c r="AP616" s="1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</row>
    <row r="617" spans="1:71" ht="14.5" x14ac:dyDescent="0.35">
      <c r="A617" s="15"/>
      <c r="B617" s="15"/>
      <c r="C617" s="15"/>
      <c r="D617" s="7"/>
      <c r="E617" s="4"/>
      <c r="F617" s="4"/>
      <c r="G617" s="4"/>
      <c r="H617" s="4"/>
      <c r="I617" s="4"/>
      <c r="J617" s="7"/>
      <c r="K617" s="4"/>
      <c r="L617" s="4"/>
      <c r="M617" s="4"/>
      <c r="N617" s="4"/>
      <c r="O617" s="4"/>
      <c r="P617" s="27"/>
      <c r="Q617" s="14"/>
      <c r="R617" s="9"/>
      <c r="S617" s="15"/>
      <c r="T617" s="15"/>
      <c r="U617" s="9"/>
      <c r="V617" s="18"/>
      <c r="W617" s="19"/>
      <c r="X617" s="19"/>
      <c r="Y617" s="19"/>
      <c r="Z617" s="19"/>
      <c r="AA617" s="19"/>
      <c r="AB617" s="19"/>
      <c r="AC617" s="19"/>
      <c r="AD617" s="19"/>
      <c r="AE617" s="19"/>
      <c r="AF617" s="18"/>
      <c r="AG617" s="18"/>
      <c r="AH617" s="18"/>
      <c r="AI617" s="19"/>
      <c r="AJ617" s="19"/>
      <c r="AK617" s="19"/>
      <c r="AL617" s="19"/>
      <c r="AM617" s="19"/>
      <c r="AN617" s="52"/>
      <c r="AO617" s="19"/>
      <c r="AP617" s="1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</row>
    <row r="618" spans="1:71" ht="14.5" x14ac:dyDescent="0.35">
      <c r="A618" s="15"/>
      <c r="B618" s="15"/>
      <c r="C618" s="15"/>
      <c r="D618" s="7"/>
      <c r="E618" s="4"/>
      <c r="F618" s="4"/>
      <c r="G618" s="4"/>
      <c r="H618" s="4"/>
      <c r="I618" s="4"/>
      <c r="J618" s="7"/>
      <c r="K618" s="4"/>
      <c r="L618" s="4"/>
      <c r="M618" s="4"/>
      <c r="N618" s="4"/>
      <c r="O618" s="4"/>
      <c r="P618" s="27"/>
      <c r="Q618" s="14"/>
      <c r="R618" s="9"/>
      <c r="S618" s="15"/>
      <c r="T618" s="15"/>
      <c r="U618" s="9"/>
      <c r="V618" s="18"/>
      <c r="W618" s="19"/>
      <c r="X618" s="19"/>
      <c r="Y618" s="19"/>
      <c r="Z618" s="19"/>
      <c r="AA618" s="19"/>
      <c r="AB618" s="19"/>
      <c r="AC618" s="19"/>
      <c r="AD618" s="19"/>
      <c r="AE618" s="19"/>
      <c r="AF618" s="18"/>
      <c r="AG618" s="18"/>
      <c r="AH618" s="18"/>
      <c r="AI618" s="19"/>
      <c r="AJ618" s="19"/>
      <c r="AK618" s="19"/>
      <c r="AL618" s="19"/>
      <c r="AM618" s="19"/>
      <c r="AN618" s="52"/>
      <c r="AO618" s="19"/>
      <c r="AP618" s="1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</row>
    <row r="619" spans="1:71" ht="14.5" x14ac:dyDescent="0.35">
      <c r="A619" s="15"/>
      <c r="B619" s="15"/>
      <c r="C619" s="15"/>
      <c r="D619" s="7"/>
      <c r="E619" s="4"/>
      <c r="F619" s="4"/>
      <c r="G619" s="4"/>
      <c r="H619" s="4"/>
      <c r="I619" s="4"/>
      <c r="J619" s="7"/>
      <c r="K619" s="4"/>
      <c r="L619" s="4"/>
      <c r="M619" s="4"/>
      <c r="N619" s="4"/>
      <c r="O619" s="4"/>
      <c r="P619" s="27"/>
      <c r="Q619" s="14"/>
      <c r="R619" s="9"/>
      <c r="S619" s="15"/>
      <c r="T619" s="15"/>
      <c r="U619" s="9"/>
      <c r="V619" s="18"/>
      <c r="W619" s="19"/>
      <c r="X619" s="19"/>
      <c r="Y619" s="19"/>
      <c r="Z619" s="19"/>
      <c r="AA619" s="19"/>
      <c r="AB619" s="19"/>
      <c r="AC619" s="19"/>
      <c r="AD619" s="19"/>
      <c r="AE619" s="19"/>
      <c r="AF619" s="18"/>
      <c r="AG619" s="18"/>
      <c r="AH619" s="18"/>
      <c r="AI619" s="19"/>
      <c r="AJ619" s="19"/>
      <c r="AK619" s="19"/>
      <c r="AL619" s="19"/>
      <c r="AM619" s="19"/>
      <c r="AN619" s="52"/>
      <c r="AO619" s="19"/>
      <c r="AP619" s="1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</row>
    <row r="620" spans="1:71" ht="14.5" x14ac:dyDescent="0.35">
      <c r="A620" s="15"/>
      <c r="B620" s="15"/>
      <c r="C620" s="15"/>
      <c r="D620" s="7"/>
      <c r="E620" s="4"/>
      <c r="F620" s="4"/>
      <c r="G620" s="4"/>
      <c r="H620" s="4"/>
      <c r="I620" s="4"/>
      <c r="J620" s="7"/>
      <c r="K620" s="4"/>
      <c r="L620" s="4"/>
      <c r="M620" s="4"/>
      <c r="N620" s="4"/>
      <c r="O620" s="4"/>
      <c r="P620" s="27"/>
      <c r="Q620" s="14"/>
      <c r="R620" s="9"/>
      <c r="S620" s="15"/>
      <c r="T620" s="15"/>
      <c r="U620" s="9"/>
      <c r="V620" s="18"/>
      <c r="W620" s="19"/>
      <c r="X620" s="19"/>
      <c r="Y620" s="19"/>
      <c r="Z620" s="19"/>
      <c r="AA620" s="19"/>
      <c r="AB620" s="19"/>
      <c r="AC620" s="19"/>
      <c r="AD620" s="19"/>
      <c r="AE620" s="19"/>
      <c r="AF620" s="18"/>
      <c r="AG620" s="18"/>
      <c r="AH620" s="18"/>
      <c r="AI620" s="19"/>
      <c r="AJ620" s="19"/>
      <c r="AK620" s="19"/>
      <c r="AL620" s="19"/>
      <c r="AM620" s="19"/>
      <c r="AN620" s="52"/>
      <c r="AO620" s="19"/>
      <c r="AP620" s="1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</row>
    <row r="621" spans="1:71" ht="14.5" x14ac:dyDescent="0.35">
      <c r="A621" s="15"/>
      <c r="B621" s="15"/>
      <c r="C621" s="15"/>
      <c r="D621" s="7"/>
      <c r="E621" s="4"/>
      <c r="F621" s="4"/>
      <c r="G621" s="4"/>
      <c r="H621" s="4"/>
      <c r="I621" s="4"/>
      <c r="J621" s="7"/>
      <c r="K621" s="4"/>
      <c r="L621" s="4"/>
      <c r="M621" s="4"/>
      <c r="N621" s="4"/>
      <c r="O621" s="4"/>
      <c r="P621" s="27"/>
      <c r="Q621" s="14"/>
      <c r="R621" s="9"/>
      <c r="S621" s="15"/>
      <c r="T621" s="15"/>
      <c r="U621" s="9"/>
      <c r="V621" s="18"/>
      <c r="W621" s="19"/>
      <c r="X621" s="19"/>
      <c r="Y621" s="19"/>
      <c r="Z621" s="19"/>
      <c r="AA621" s="19"/>
      <c r="AB621" s="19"/>
      <c r="AC621" s="19"/>
      <c r="AD621" s="19"/>
      <c r="AE621" s="19"/>
      <c r="AF621" s="18"/>
      <c r="AG621" s="18"/>
      <c r="AH621" s="18"/>
      <c r="AI621" s="19"/>
      <c r="AJ621" s="19"/>
      <c r="AK621" s="19"/>
      <c r="AL621" s="19"/>
      <c r="AM621" s="19"/>
      <c r="AN621" s="52"/>
      <c r="AO621" s="19"/>
      <c r="AP621" s="1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</row>
    <row r="622" spans="1:71" ht="14.5" x14ac:dyDescent="0.35">
      <c r="A622" s="15"/>
      <c r="B622" s="15"/>
      <c r="C622" s="15"/>
      <c r="D622" s="7"/>
      <c r="E622" s="4"/>
      <c r="F622" s="4"/>
      <c r="G622" s="4"/>
      <c r="H622" s="4"/>
      <c r="I622" s="4"/>
      <c r="J622" s="7"/>
      <c r="K622" s="4"/>
      <c r="L622" s="4"/>
      <c r="M622" s="4"/>
      <c r="N622" s="4"/>
      <c r="O622" s="4"/>
      <c r="P622" s="27"/>
      <c r="Q622" s="14"/>
      <c r="R622" s="9"/>
      <c r="S622" s="15"/>
      <c r="T622" s="15"/>
      <c r="U622" s="9"/>
      <c r="V622" s="18"/>
      <c r="W622" s="19"/>
      <c r="X622" s="19"/>
      <c r="Y622" s="19"/>
      <c r="Z622" s="19"/>
      <c r="AA622" s="19"/>
      <c r="AB622" s="19"/>
      <c r="AC622" s="19"/>
      <c r="AD622" s="19"/>
      <c r="AE622" s="19"/>
      <c r="AF622" s="18"/>
      <c r="AG622" s="18"/>
      <c r="AH622" s="18"/>
      <c r="AI622" s="19"/>
      <c r="AJ622" s="19"/>
      <c r="AK622" s="19"/>
      <c r="AL622" s="19"/>
      <c r="AM622" s="19"/>
      <c r="AN622" s="52"/>
      <c r="AO622" s="19"/>
      <c r="AP622" s="1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</row>
    <row r="623" spans="1:71" ht="14.5" x14ac:dyDescent="0.35">
      <c r="A623" s="15"/>
      <c r="B623" s="15"/>
      <c r="C623" s="15"/>
      <c r="D623" s="7"/>
      <c r="E623" s="4"/>
      <c r="F623" s="4"/>
      <c r="G623" s="4"/>
      <c r="H623" s="4"/>
      <c r="I623" s="4"/>
      <c r="J623" s="7"/>
      <c r="K623" s="4"/>
      <c r="L623" s="4"/>
      <c r="M623" s="4"/>
      <c r="N623" s="4"/>
      <c r="O623" s="4"/>
      <c r="P623" s="27"/>
      <c r="Q623" s="14"/>
      <c r="R623" s="9"/>
      <c r="S623" s="15"/>
      <c r="T623" s="15"/>
      <c r="U623" s="9"/>
      <c r="V623" s="18"/>
      <c r="W623" s="19"/>
      <c r="X623" s="19"/>
      <c r="Y623" s="19"/>
      <c r="Z623" s="19"/>
      <c r="AA623" s="19"/>
      <c r="AB623" s="19"/>
      <c r="AC623" s="19"/>
      <c r="AD623" s="19"/>
      <c r="AE623" s="19"/>
      <c r="AF623" s="18"/>
      <c r="AG623" s="18"/>
      <c r="AH623" s="18"/>
      <c r="AI623" s="19"/>
      <c r="AJ623" s="19"/>
      <c r="AK623" s="19"/>
      <c r="AL623" s="19"/>
      <c r="AM623" s="19"/>
      <c r="AN623" s="52"/>
      <c r="AO623" s="19"/>
      <c r="AP623" s="1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</row>
    <row r="624" spans="1:71" ht="14.5" x14ac:dyDescent="0.35">
      <c r="A624" s="15"/>
      <c r="B624" s="15"/>
      <c r="C624" s="15"/>
      <c r="D624" s="7"/>
      <c r="E624" s="4"/>
      <c r="F624" s="4"/>
      <c r="G624" s="4"/>
      <c r="H624" s="4"/>
      <c r="I624" s="4"/>
      <c r="J624" s="7"/>
      <c r="K624" s="4"/>
      <c r="L624" s="4"/>
      <c r="M624" s="4"/>
      <c r="N624" s="4"/>
      <c r="O624" s="4"/>
      <c r="P624" s="27"/>
      <c r="Q624" s="14"/>
      <c r="R624" s="9"/>
      <c r="S624" s="15"/>
      <c r="T624" s="15"/>
      <c r="U624" s="9"/>
      <c r="V624" s="18"/>
      <c r="W624" s="19"/>
      <c r="X624" s="19"/>
      <c r="Y624" s="19"/>
      <c r="Z624" s="19"/>
      <c r="AA624" s="19"/>
      <c r="AB624" s="19"/>
      <c r="AC624" s="19"/>
      <c r="AD624" s="19"/>
      <c r="AE624" s="19"/>
      <c r="AF624" s="18"/>
      <c r="AG624" s="18"/>
      <c r="AH624" s="18"/>
      <c r="AI624" s="19"/>
      <c r="AJ624" s="19"/>
      <c r="AK624" s="19"/>
      <c r="AL624" s="19"/>
      <c r="AM624" s="19"/>
      <c r="AN624" s="52"/>
      <c r="AO624" s="19"/>
      <c r="AP624" s="1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</row>
    <row r="625" spans="1:71" ht="14.5" x14ac:dyDescent="0.35">
      <c r="A625" s="15"/>
      <c r="B625" s="15"/>
      <c r="C625" s="15"/>
      <c r="D625" s="7"/>
      <c r="E625" s="4"/>
      <c r="F625" s="4"/>
      <c r="G625" s="4"/>
      <c r="H625" s="4"/>
      <c r="I625" s="4"/>
      <c r="J625" s="7"/>
      <c r="K625" s="4"/>
      <c r="L625" s="4"/>
      <c r="M625" s="4"/>
      <c r="N625" s="4"/>
      <c r="O625" s="4"/>
      <c r="P625" s="27"/>
      <c r="Q625" s="14"/>
      <c r="R625" s="9"/>
      <c r="S625" s="15"/>
      <c r="T625" s="15"/>
      <c r="U625" s="9"/>
      <c r="V625" s="18"/>
      <c r="W625" s="19"/>
      <c r="X625" s="19"/>
      <c r="Y625" s="19"/>
      <c r="Z625" s="19"/>
      <c r="AA625" s="19"/>
      <c r="AB625" s="19"/>
      <c r="AC625" s="19"/>
      <c r="AD625" s="19"/>
      <c r="AE625" s="19"/>
      <c r="AF625" s="18"/>
      <c r="AG625" s="18"/>
      <c r="AH625" s="18"/>
      <c r="AI625" s="19"/>
      <c r="AJ625" s="19"/>
      <c r="AK625" s="19"/>
      <c r="AL625" s="19"/>
      <c r="AM625" s="19"/>
      <c r="AN625" s="52"/>
      <c r="AO625" s="19"/>
      <c r="AP625" s="1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</row>
    <row r="626" spans="1:71" ht="14.5" x14ac:dyDescent="0.35">
      <c r="A626" s="15"/>
      <c r="B626" s="15"/>
      <c r="C626" s="15"/>
      <c r="D626" s="7"/>
      <c r="E626" s="4"/>
      <c r="F626" s="4"/>
      <c r="G626" s="4"/>
      <c r="H626" s="4"/>
      <c r="I626" s="4"/>
      <c r="J626" s="7"/>
      <c r="K626" s="4"/>
      <c r="L626" s="4"/>
      <c r="M626" s="4"/>
      <c r="N626" s="4"/>
      <c r="O626" s="4"/>
      <c r="P626" s="27"/>
      <c r="Q626" s="14"/>
      <c r="R626" s="9"/>
      <c r="S626" s="15"/>
      <c r="T626" s="15"/>
      <c r="U626" s="9"/>
      <c r="V626" s="18"/>
      <c r="W626" s="19"/>
      <c r="X626" s="19"/>
      <c r="Y626" s="19"/>
      <c r="Z626" s="19"/>
      <c r="AA626" s="19"/>
      <c r="AB626" s="19"/>
      <c r="AC626" s="19"/>
      <c r="AD626" s="19"/>
      <c r="AE626" s="19"/>
      <c r="AF626" s="18"/>
      <c r="AG626" s="18"/>
      <c r="AH626" s="18"/>
      <c r="AI626" s="19"/>
      <c r="AJ626" s="19"/>
      <c r="AK626" s="19"/>
      <c r="AL626" s="19"/>
      <c r="AM626" s="19"/>
      <c r="AN626" s="52"/>
      <c r="AO626" s="19"/>
      <c r="AP626" s="1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</row>
    <row r="627" spans="1:71" ht="14.5" x14ac:dyDescent="0.35">
      <c r="A627" s="15"/>
      <c r="B627" s="15"/>
      <c r="C627" s="15"/>
      <c r="D627" s="7"/>
      <c r="E627" s="4"/>
      <c r="F627" s="4"/>
      <c r="G627" s="4"/>
      <c r="H627" s="4"/>
      <c r="I627" s="4"/>
      <c r="J627" s="7"/>
      <c r="K627" s="4"/>
      <c r="L627" s="4"/>
      <c r="M627" s="4"/>
      <c r="N627" s="4"/>
      <c r="O627" s="4"/>
      <c r="P627" s="27"/>
      <c r="Q627" s="14"/>
      <c r="R627" s="9"/>
      <c r="S627" s="15"/>
      <c r="T627" s="15"/>
      <c r="U627" s="9"/>
      <c r="V627" s="18"/>
      <c r="W627" s="19"/>
      <c r="X627" s="19"/>
      <c r="Y627" s="19"/>
      <c r="Z627" s="19"/>
      <c r="AA627" s="19"/>
      <c r="AB627" s="19"/>
      <c r="AC627" s="19"/>
      <c r="AD627" s="19"/>
      <c r="AE627" s="19"/>
      <c r="AF627" s="18"/>
      <c r="AG627" s="18"/>
      <c r="AH627" s="18"/>
      <c r="AI627" s="19"/>
      <c r="AJ627" s="19"/>
      <c r="AK627" s="19"/>
      <c r="AL627" s="19"/>
      <c r="AM627" s="19"/>
      <c r="AN627" s="52"/>
      <c r="AO627" s="19"/>
      <c r="AP627" s="1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</row>
    <row r="628" spans="1:71" ht="14.5" x14ac:dyDescent="0.35">
      <c r="A628" s="15"/>
      <c r="B628" s="15"/>
      <c r="C628" s="15"/>
      <c r="D628" s="7"/>
      <c r="E628" s="4"/>
      <c r="F628" s="4"/>
      <c r="G628" s="4"/>
      <c r="H628" s="4"/>
      <c r="I628" s="4"/>
      <c r="J628" s="7"/>
      <c r="K628" s="4"/>
      <c r="L628" s="4"/>
      <c r="M628" s="4"/>
      <c r="N628" s="4"/>
      <c r="O628" s="4"/>
      <c r="P628" s="27"/>
      <c r="Q628" s="14"/>
      <c r="R628" s="9"/>
      <c r="S628" s="15"/>
      <c r="T628" s="15"/>
      <c r="U628" s="9"/>
      <c r="V628" s="18"/>
      <c r="W628" s="19"/>
      <c r="X628" s="19"/>
      <c r="Y628" s="19"/>
      <c r="Z628" s="19"/>
      <c r="AA628" s="19"/>
      <c r="AB628" s="19"/>
      <c r="AC628" s="19"/>
      <c r="AD628" s="19"/>
      <c r="AE628" s="19"/>
      <c r="AF628" s="18"/>
      <c r="AG628" s="18"/>
      <c r="AH628" s="18"/>
      <c r="AI628" s="19"/>
      <c r="AJ628" s="19"/>
      <c r="AK628" s="19"/>
      <c r="AL628" s="19"/>
      <c r="AM628" s="19"/>
      <c r="AN628" s="52"/>
      <c r="AO628" s="19"/>
      <c r="AP628" s="1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</row>
    <row r="629" spans="1:71" ht="14.5" x14ac:dyDescent="0.35">
      <c r="A629" s="15"/>
      <c r="B629" s="15"/>
      <c r="C629" s="15"/>
      <c r="D629" s="7"/>
      <c r="E629" s="4"/>
      <c r="F629" s="4"/>
      <c r="G629" s="4"/>
      <c r="H629" s="4"/>
      <c r="I629" s="4"/>
      <c r="J629" s="7"/>
      <c r="K629" s="4"/>
      <c r="L629" s="4"/>
      <c r="M629" s="4"/>
      <c r="N629" s="4"/>
      <c r="O629" s="4"/>
      <c r="P629" s="27"/>
      <c r="Q629" s="14"/>
      <c r="R629" s="9"/>
      <c r="S629" s="15"/>
      <c r="T629" s="15"/>
      <c r="U629" s="9"/>
      <c r="V629" s="18"/>
      <c r="W629" s="19"/>
      <c r="X629" s="19"/>
      <c r="Y629" s="19"/>
      <c r="Z629" s="19"/>
      <c r="AA629" s="19"/>
      <c r="AB629" s="19"/>
      <c r="AC629" s="19"/>
      <c r="AD629" s="19"/>
      <c r="AE629" s="19"/>
      <c r="AF629" s="18"/>
      <c r="AG629" s="18"/>
      <c r="AH629" s="18"/>
      <c r="AI629" s="19"/>
      <c r="AJ629" s="19"/>
      <c r="AK629" s="19"/>
      <c r="AL629" s="19"/>
      <c r="AM629" s="19"/>
      <c r="AN629" s="52"/>
      <c r="AO629" s="19"/>
      <c r="AP629" s="1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</row>
    <row r="630" spans="1:71" ht="14.5" x14ac:dyDescent="0.35">
      <c r="A630" s="15"/>
      <c r="B630" s="15"/>
      <c r="C630" s="15"/>
      <c r="D630" s="7"/>
      <c r="E630" s="4"/>
      <c r="F630" s="4"/>
      <c r="G630" s="4"/>
      <c r="H630" s="4"/>
      <c r="I630" s="4"/>
      <c r="J630" s="7"/>
      <c r="K630" s="4"/>
      <c r="L630" s="4"/>
      <c r="M630" s="4"/>
      <c r="N630" s="4"/>
      <c r="O630" s="4"/>
      <c r="P630" s="27"/>
      <c r="Q630" s="14"/>
      <c r="R630" s="9"/>
      <c r="S630" s="15"/>
      <c r="T630" s="15"/>
      <c r="U630" s="9"/>
      <c r="V630" s="18"/>
      <c r="W630" s="19"/>
      <c r="X630" s="19"/>
      <c r="Y630" s="19"/>
      <c r="Z630" s="19"/>
      <c r="AA630" s="19"/>
      <c r="AB630" s="19"/>
      <c r="AC630" s="19"/>
      <c r="AD630" s="19"/>
      <c r="AE630" s="19"/>
      <c r="AF630" s="18"/>
      <c r="AG630" s="18"/>
      <c r="AH630" s="18"/>
      <c r="AI630" s="19"/>
      <c r="AJ630" s="19"/>
      <c r="AK630" s="19"/>
      <c r="AL630" s="19"/>
      <c r="AM630" s="19"/>
      <c r="AN630" s="52"/>
      <c r="AO630" s="19"/>
      <c r="AP630" s="1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</row>
    <row r="631" spans="1:71" ht="14.5" x14ac:dyDescent="0.35">
      <c r="A631" s="15"/>
      <c r="B631" s="15"/>
      <c r="C631" s="15"/>
      <c r="D631" s="7"/>
      <c r="E631" s="4"/>
      <c r="F631" s="4"/>
      <c r="G631" s="4"/>
      <c r="H631" s="4"/>
      <c r="I631" s="4"/>
      <c r="J631" s="7"/>
      <c r="K631" s="4"/>
      <c r="L631" s="4"/>
      <c r="M631" s="4"/>
      <c r="N631" s="4"/>
      <c r="O631" s="4"/>
      <c r="P631" s="27"/>
      <c r="Q631" s="14"/>
      <c r="R631" s="9"/>
      <c r="S631" s="15"/>
      <c r="T631" s="15"/>
      <c r="U631" s="9"/>
      <c r="V631" s="18"/>
      <c r="W631" s="19"/>
      <c r="X631" s="19"/>
      <c r="Y631" s="19"/>
      <c r="Z631" s="19"/>
      <c r="AA631" s="19"/>
      <c r="AB631" s="19"/>
      <c r="AC631" s="19"/>
      <c r="AD631" s="19"/>
      <c r="AE631" s="19"/>
      <c r="AF631" s="18"/>
      <c r="AG631" s="18"/>
      <c r="AH631" s="18"/>
      <c r="AI631" s="19"/>
      <c r="AJ631" s="19"/>
      <c r="AK631" s="19"/>
      <c r="AL631" s="19"/>
      <c r="AM631" s="19"/>
      <c r="AN631" s="52"/>
      <c r="AO631" s="19"/>
      <c r="AP631" s="1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</row>
    <row r="632" spans="1:71" ht="14.5" x14ac:dyDescent="0.35">
      <c r="A632" s="15"/>
      <c r="B632" s="15"/>
      <c r="C632" s="15"/>
      <c r="D632" s="7"/>
      <c r="E632" s="4"/>
      <c r="F632" s="4"/>
      <c r="G632" s="4"/>
      <c r="H632" s="4"/>
      <c r="I632" s="4"/>
      <c r="J632" s="7"/>
      <c r="K632" s="4"/>
      <c r="L632" s="4"/>
      <c r="M632" s="4"/>
      <c r="N632" s="4"/>
      <c r="O632" s="4"/>
      <c r="P632" s="27"/>
      <c r="Q632" s="14"/>
      <c r="R632" s="9"/>
      <c r="S632" s="15"/>
      <c r="T632" s="15"/>
      <c r="U632" s="9"/>
      <c r="V632" s="18"/>
      <c r="W632" s="19"/>
      <c r="X632" s="19"/>
      <c r="Y632" s="19"/>
      <c r="Z632" s="19"/>
      <c r="AA632" s="19"/>
      <c r="AB632" s="19"/>
      <c r="AC632" s="19"/>
      <c r="AD632" s="19"/>
      <c r="AE632" s="19"/>
      <c r="AF632" s="18"/>
      <c r="AG632" s="18"/>
      <c r="AH632" s="18"/>
      <c r="AI632" s="19"/>
      <c r="AJ632" s="19"/>
      <c r="AK632" s="19"/>
      <c r="AL632" s="19"/>
      <c r="AM632" s="19"/>
      <c r="AN632" s="52"/>
      <c r="AO632" s="19"/>
      <c r="AP632" s="1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</row>
    <row r="633" spans="1:71" ht="14.5" x14ac:dyDescent="0.35">
      <c r="A633" s="15"/>
      <c r="B633" s="15"/>
      <c r="C633" s="15"/>
      <c r="D633" s="7"/>
      <c r="E633" s="4"/>
      <c r="F633" s="4"/>
      <c r="G633" s="4"/>
      <c r="H633" s="4"/>
      <c r="I633" s="4"/>
      <c r="J633" s="7"/>
      <c r="K633" s="4"/>
      <c r="L633" s="4"/>
      <c r="M633" s="4"/>
      <c r="N633" s="4"/>
      <c r="O633" s="4"/>
      <c r="P633" s="27"/>
      <c r="Q633" s="14"/>
      <c r="R633" s="9"/>
      <c r="S633" s="15"/>
      <c r="T633" s="15"/>
      <c r="U633" s="9"/>
      <c r="V633" s="18"/>
      <c r="W633" s="19"/>
      <c r="X633" s="19"/>
      <c r="Y633" s="19"/>
      <c r="Z633" s="19"/>
      <c r="AA633" s="19"/>
      <c r="AB633" s="19"/>
      <c r="AC633" s="19"/>
      <c r="AD633" s="19"/>
      <c r="AE633" s="19"/>
      <c r="AF633" s="18"/>
      <c r="AG633" s="18"/>
      <c r="AH633" s="18"/>
      <c r="AI633" s="19"/>
      <c r="AJ633" s="19"/>
      <c r="AK633" s="19"/>
      <c r="AL633" s="19"/>
      <c r="AM633" s="19"/>
      <c r="AN633" s="52"/>
      <c r="AO633" s="19"/>
      <c r="AP633" s="1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</row>
    <row r="634" spans="1:71" ht="14.5" x14ac:dyDescent="0.35">
      <c r="A634" s="15"/>
      <c r="B634" s="15"/>
      <c r="C634" s="15"/>
      <c r="D634" s="7"/>
      <c r="E634" s="4"/>
      <c r="F634" s="4"/>
      <c r="G634" s="4"/>
      <c r="H634" s="4"/>
      <c r="I634" s="4"/>
      <c r="J634" s="7"/>
      <c r="K634" s="4"/>
      <c r="L634" s="4"/>
      <c r="M634" s="4"/>
      <c r="N634" s="4"/>
      <c r="O634" s="4"/>
      <c r="P634" s="27"/>
      <c r="Q634" s="14"/>
      <c r="R634" s="9"/>
      <c r="S634" s="15"/>
      <c r="T634" s="15"/>
      <c r="U634" s="9"/>
      <c r="V634" s="18"/>
      <c r="W634" s="19"/>
      <c r="X634" s="19"/>
      <c r="Y634" s="19"/>
      <c r="Z634" s="19"/>
      <c r="AA634" s="19"/>
      <c r="AB634" s="19"/>
      <c r="AC634" s="19"/>
      <c r="AD634" s="19"/>
      <c r="AE634" s="19"/>
      <c r="AF634" s="18"/>
      <c r="AG634" s="18"/>
      <c r="AH634" s="18"/>
      <c r="AI634" s="19"/>
      <c r="AJ634" s="19"/>
      <c r="AK634" s="19"/>
      <c r="AL634" s="19"/>
      <c r="AM634" s="19"/>
      <c r="AN634" s="52"/>
      <c r="AO634" s="19"/>
      <c r="AP634" s="1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</row>
    <row r="635" spans="1:71" ht="14.5" x14ac:dyDescent="0.35">
      <c r="A635" s="15"/>
      <c r="B635" s="15"/>
      <c r="C635" s="15"/>
      <c r="D635" s="7"/>
      <c r="E635" s="4"/>
      <c r="F635" s="4"/>
      <c r="G635" s="4"/>
      <c r="H635" s="4"/>
      <c r="I635" s="4"/>
      <c r="J635" s="7"/>
      <c r="K635" s="4"/>
      <c r="L635" s="4"/>
      <c r="M635" s="4"/>
      <c r="N635" s="4"/>
      <c r="O635" s="4"/>
      <c r="P635" s="27"/>
      <c r="Q635" s="14"/>
      <c r="R635" s="9"/>
      <c r="S635" s="15"/>
      <c r="T635" s="15"/>
      <c r="U635" s="9"/>
      <c r="V635" s="18"/>
      <c r="W635" s="19"/>
      <c r="X635" s="19"/>
      <c r="Y635" s="19"/>
      <c r="Z635" s="19"/>
      <c r="AA635" s="19"/>
      <c r="AB635" s="19"/>
      <c r="AC635" s="19"/>
      <c r="AD635" s="19"/>
      <c r="AE635" s="19"/>
      <c r="AF635" s="18"/>
      <c r="AG635" s="18"/>
      <c r="AH635" s="18"/>
      <c r="AI635" s="19"/>
      <c r="AJ635" s="19"/>
      <c r="AK635" s="19"/>
      <c r="AL635" s="19"/>
      <c r="AM635" s="19"/>
      <c r="AN635" s="52"/>
      <c r="AO635" s="19"/>
      <c r="AP635" s="1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</row>
    <row r="636" spans="1:71" ht="14.5" x14ac:dyDescent="0.35">
      <c r="A636" s="15"/>
      <c r="B636" s="15"/>
      <c r="C636" s="15"/>
      <c r="D636" s="7"/>
      <c r="E636" s="4"/>
      <c r="F636" s="4"/>
      <c r="G636" s="4"/>
      <c r="H636" s="4"/>
      <c r="I636" s="4"/>
      <c r="J636" s="7"/>
      <c r="K636" s="4"/>
      <c r="L636" s="4"/>
      <c r="M636" s="4"/>
      <c r="N636" s="4"/>
      <c r="O636" s="4"/>
      <c r="P636" s="27"/>
      <c r="Q636" s="14"/>
      <c r="R636" s="9"/>
      <c r="S636" s="15"/>
      <c r="T636" s="15"/>
      <c r="U636" s="9"/>
      <c r="V636" s="18"/>
      <c r="W636" s="19"/>
      <c r="X636" s="19"/>
      <c r="Y636" s="19"/>
      <c r="Z636" s="19"/>
      <c r="AA636" s="19"/>
      <c r="AB636" s="19"/>
      <c r="AC636" s="19"/>
      <c r="AD636" s="19"/>
      <c r="AE636" s="19"/>
      <c r="AF636" s="18"/>
      <c r="AG636" s="18"/>
      <c r="AH636" s="18"/>
      <c r="AI636" s="19"/>
      <c r="AJ636" s="19"/>
      <c r="AK636" s="19"/>
      <c r="AL636" s="19"/>
      <c r="AM636" s="19"/>
      <c r="AN636" s="52"/>
      <c r="AO636" s="19"/>
      <c r="AP636" s="1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</row>
    <row r="637" spans="1:71" ht="14.5" x14ac:dyDescent="0.35">
      <c r="A637" s="15"/>
      <c r="B637" s="15"/>
      <c r="C637" s="15"/>
      <c r="D637" s="7"/>
      <c r="E637" s="4"/>
      <c r="F637" s="4"/>
      <c r="G637" s="4"/>
      <c r="H637" s="4"/>
      <c r="I637" s="4"/>
      <c r="J637" s="7"/>
      <c r="K637" s="4"/>
      <c r="L637" s="4"/>
      <c r="M637" s="4"/>
      <c r="N637" s="4"/>
      <c r="O637" s="4"/>
      <c r="P637" s="27"/>
      <c r="Q637" s="14"/>
      <c r="R637" s="9"/>
      <c r="S637" s="15"/>
      <c r="T637" s="15"/>
      <c r="U637" s="9"/>
      <c r="V637" s="18"/>
      <c r="W637" s="19"/>
      <c r="X637" s="19"/>
      <c r="Y637" s="19"/>
      <c r="Z637" s="19"/>
      <c r="AA637" s="19"/>
      <c r="AB637" s="19"/>
      <c r="AC637" s="19"/>
      <c r="AD637" s="19"/>
      <c r="AE637" s="19"/>
      <c r="AF637" s="18"/>
      <c r="AG637" s="18"/>
      <c r="AH637" s="18"/>
      <c r="AI637" s="19"/>
      <c r="AJ637" s="19"/>
      <c r="AK637" s="19"/>
      <c r="AL637" s="19"/>
      <c r="AM637" s="19"/>
      <c r="AN637" s="52"/>
      <c r="AO637" s="19"/>
      <c r="AP637" s="1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</row>
    <row r="638" spans="1:71" ht="14.5" x14ac:dyDescent="0.35">
      <c r="A638" s="15"/>
      <c r="B638" s="15"/>
      <c r="C638" s="15"/>
      <c r="D638" s="7"/>
      <c r="E638" s="4"/>
      <c r="F638" s="4"/>
      <c r="G638" s="4"/>
      <c r="H638" s="4"/>
      <c r="I638" s="4"/>
      <c r="J638" s="7"/>
      <c r="K638" s="4"/>
      <c r="L638" s="4"/>
      <c r="M638" s="4"/>
      <c r="N638" s="4"/>
      <c r="O638" s="4"/>
      <c r="P638" s="27"/>
      <c r="Q638" s="14"/>
      <c r="R638" s="9"/>
      <c r="S638" s="15"/>
      <c r="T638" s="15"/>
      <c r="U638" s="9"/>
      <c r="V638" s="18"/>
      <c r="W638" s="19"/>
      <c r="X638" s="19"/>
      <c r="Y638" s="19"/>
      <c r="Z638" s="19"/>
      <c r="AA638" s="19"/>
      <c r="AB638" s="19"/>
      <c r="AC638" s="19"/>
      <c r="AD638" s="19"/>
      <c r="AE638" s="19"/>
      <c r="AF638" s="18"/>
      <c r="AG638" s="18"/>
      <c r="AH638" s="18"/>
      <c r="AI638" s="19"/>
      <c r="AJ638" s="19"/>
      <c r="AK638" s="19"/>
      <c r="AL638" s="19"/>
      <c r="AM638" s="19"/>
      <c r="AN638" s="52"/>
      <c r="AO638" s="19"/>
      <c r="AP638" s="1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</row>
    <row r="639" spans="1:71" ht="14.5" x14ac:dyDescent="0.35">
      <c r="A639" s="15"/>
      <c r="B639" s="15"/>
      <c r="C639" s="15"/>
      <c r="D639" s="7"/>
      <c r="E639" s="4"/>
      <c r="F639" s="4"/>
      <c r="G639" s="4"/>
      <c r="H639" s="4"/>
      <c r="I639" s="4"/>
      <c r="J639" s="7"/>
      <c r="K639" s="4"/>
      <c r="L639" s="4"/>
      <c r="M639" s="4"/>
      <c r="N639" s="4"/>
      <c r="O639" s="4"/>
      <c r="P639" s="27"/>
      <c r="Q639" s="14"/>
      <c r="R639" s="9"/>
      <c r="S639" s="15"/>
      <c r="T639" s="15"/>
      <c r="U639" s="9"/>
      <c r="V639" s="18"/>
      <c r="W639" s="19"/>
      <c r="X639" s="19"/>
      <c r="Y639" s="19"/>
      <c r="Z639" s="19"/>
      <c r="AA639" s="19"/>
      <c r="AB639" s="19"/>
      <c r="AC639" s="19"/>
      <c r="AD639" s="19"/>
      <c r="AE639" s="19"/>
      <c r="AF639" s="18"/>
      <c r="AG639" s="18"/>
      <c r="AH639" s="18"/>
      <c r="AI639" s="19"/>
      <c r="AJ639" s="19"/>
      <c r="AK639" s="19"/>
      <c r="AL639" s="19"/>
      <c r="AM639" s="19"/>
      <c r="AN639" s="52"/>
      <c r="AO639" s="19"/>
      <c r="AP639" s="1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</row>
    <row r="640" spans="1:71" ht="14.5" x14ac:dyDescent="0.35">
      <c r="A640" s="15"/>
      <c r="B640" s="15"/>
      <c r="C640" s="15"/>
      <c r="D640" s="7"/>
      <c r="E640" s="4"/>
      <c r="F640" s="4"/>
      <c r="G640" s="4"/>
      <c r="H640" s="4"/>
      <c r="I640" s="4"/>
      <c r="J640" s="7"/>
      <c r="K640" s="4"/>
      <c r="L640" s="4"/>
      <c r="M640" s="4"/>
      <c r="N640" s="4"/>
      <c r="O640" s="4"/>
      <c r="P640" s="27"/>
      <c r="Q640" s="14"/>
      <c r="R640" s="9"/>
      <c r="S640" s="15"/>
      <c r="T640" s="15"/>
      <c r="U640" s="9"/>
      <c r="V640" s="18"/>
      <c r="W640" s="19"/>
      <c r="X640" s="19"/>
      <c r="Y640" s="19"/>
      <c r="Z640" s="19"/>
      <c r="AA640" s="19"/>
      <c r="AB640" s="19"/>
      <c r="AC640" s="19"/>
      <c r="AD640" s="19"/>
      <c r="AE640" s="19"/>
      <c r="AF640" s="18"/>
      <c r="AG640" s="18"/>
      <c r="AH640" s="18"/>
      <c r="AI640" s="19"/>
      <c r="AJ640" s="19"/>
      <c r="AK640" s="19"/>
      <c r="AL640" s="19"/>
      <c r="AM640" s="19"/>
      <c r="AN640" s="52"/>
      <c r="AO640" s="19"/>
      <c r="AP640" s="1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</row>
    <row r="641" spans="1:71" ht="14.5" x14ac:dyDescent="0.35">
      <c r="A641" s="15"/>
      <c r="B641" s="15"/>
      <c r="C641" s="15"/>
      <c r="D641" s="7"/>
      <c r="E641" s="4"/>
      <c r="F641" s="4"/>
      <c r="G641" s="4"/>
      <c r="H641" s="4"/>
      <c r="I641" s="4"/>
      <c r="J641" s="7"/>
      <c r="K641" s="4"/>
      <c r="L641" s="4"/>
      <c r="M641" s="4"/>
      <c r="N641" s="4"/>
      <c r="O641" s="4"/>
      <c r="P641" s="27"/>
      <c r="Q641" s="14"/>
      <c r="R641" s="9"/>
      <c r="S641" s="15"/>
      <c r="T641" s="15"/>
      <c r="U641" s="9"/>
      <c r="V641" s="18"/>
      <c r="W641" s="19"/>
      <c r="X641" s="19"/>
      <c r="Y641" s="19"/>
      <c r="Z641" s="19"/>
      <c r="AA641" s="19"/>
      <c r="AB641" s="19"/>
      <c r="AC641" s="19"/>
      <c r="AD641" s="19"/>
      <c r="AE641" s="19"/>
      <c r="AF641" s="18"/>
      <c r="AG641" s="18"/>
      <c r="AH641" s="18"/>
      <c r="AI641" s="19"/>
      <c r="AJ641" s="19"/>
      <c r="AK641" s="19"/>
      <c r="AL641" s="19"/>
      <c r="AM641" s="19"/>
      <c r="AN641" s="52"/>
      <c r="AO641" s="19"/>
      <c r="AP641" s="1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</row>
    <row r="642" spans="1:71" ht="14.5" x14ac:dyDescent="0.35">
      <c r="A642" s="15"/>
      <c r="B642" s="15"/>
      <c r="C642" s="15"/>
      <c r="D642" s="7"/>
      <c r="E642" s="4"/>
      <c r="F642" s="4"/>
      <c r="G642" s="4"/>
      <c r="H642" s="4"/>
      <c r="I642" s="4"/>
      <c r="J642" s="7"/>
      <c r="K642" s="4"/>
      <c r="L642" s="4"/>
      <c r="M642" s="4"/>
      <c r="N642" s="4"/>
      <c r="O642" s="4"/>
      <c r="P642" s="27"/>
      <c r="Q642" s="14"/>
      <c r="R642" s="9"/>
      <c r="S642" s="15"/>
      <c r="T642" s="15"/>
      <c r="U642" s="9"/>
      <c r="V642" s="18"/>
      <c r="W642" s="19"/>
      <c r="X642" s="19"/>
      <c r="Y642" s="19"/>
      <c r="Z642" s="19"/>
      <c r="AA642" s="19"/>
      <c r="AB642" s="19"/>
      <c r="AC642" s="19"/>
      <c r="AD642" s="19"/>
      <c r="AE642" s="19"/>
      <c r="AF642" s="18"/>
      <c r="AG642" s="18"/>
      <c r="AH642" s="18"/>
      <c r="AI642" s="19"/>
      <c r="AJ642" s="19"/>
      <c r="AK642" s="19"/>
      <c r="AL642" s="19"/>
      <c r="AM642" s="19"/>
      <c r="AN642" s="52"/>
      <c r="AO642" s="19"/>
      <c r="AP642" s="1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</row>
    <row r="643" spans="1:71" ht="14.5" x14ac:dyDescent="0.35">
      <c r="A643" s="15"/>
      <c r="B643" s="15"/>
      <c r="C643" s="15"/>
      <c r="D643" s="7"/>
      <c r="E643" s="4"/>
      <c r="F643" s="4"/>
      <c r="G643" s="4"/>
      <c r="H643" s="4"/>
      <c r="I643" s="4"/>
      <c r="J643" s="7"/>
      <c r="K643" s="4"/>
      <c r="L643" s="4"/>
      <c r="M643" s="4"/>
      <c r="N643" s="4"/>
      <c r="O643" s="4"/>
      <c r="P643" s="27"/>
      <c r="Q643" s="14"/>
      <c r="R643" s="9"/>
      <c r="S643" s="15"/>
      <c r="T643" s="15"/>
      <c r="U643" s="9"/>
      <c r="V643" s="18"/>
      <c r="W643" s="19"/>
      <c r="X643" s="19"/>
      <c r="Y643" s="19"/>
      <c r="Z643" s="19"/>
      <c r="AA643" s="19"/>
      <c r="AB643" s="19"/>
      <c r="AC643" s="19"/>
      <c r="AD643" s="19"/>
      <c r="AE643" s="19"/>
      <c r="AF643" s="18"/>
      <c r="AG643" s="18"/>
      <c r="AH643" s="18"/>
      <c r="AI643" s="19"/>
      <c r="AJ643" s="19"/>
      <c r="AK643" s="19"/>
      <c r="AL643" s="19"/>
      <c r="AM643" s="19"/>
      <c r="AN643" s="52"/>
      <c r="AO643" s="19"/>
      <c r="AP643" s="1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</row>
    <row r="644" spans="1:71" ht="14.5" x14ac:dyDescent="0.35">
      <c r="A644" s="15"/>
      <c r="B644" s="15"/>
      <c r="C644" s="15"/>
      <c r="D644" s="7"/>
      <c r="E644" s="4"/>
      <c r="F644" s="4"/>
      <c r="G644" s="4"/>
      <c r="H644" s="4"/>
      <c r="I644" s="4"/>
      <c r="J644" s="7"/>
      <c r="K644" s="4"/>
      <c r="L644" s="4"/>
      <c r="M644" s="4"/>
      <c r="N644" s="4"/>
      <c r="O644" s="4"/>
      <c r="P644" s="27"/>
      <c r="Q644" s="14"/>
      <c r="R644" s="9"/>
      <c r="S644" s="15"/>
      <c r="T644" s="15"/>
      <c r="U644" s="9"/>
      <c r="V644" s="18"/>
      <c r="W644" s="19"/>
      <c r="X644" s="19"/>
      <c r="Y644" s="19"/>
      <c r="Z644" s="19"/>
      <c r="AA644" s="19"/>
      <c r="AB644" s="19"/>
      <c r="AC644" s="19"/>
      <c r="AD644" s="19"/>
      <c r="AE644" s="19"/>
      <c r="AF644" s="18"/>
      <c r="AG644" s="18"/>
      <c r="AH644" s="18"/>
      <c r="AI644" s="19"/>
      <c r="AJ644" s="19"/>
      <c r="AK644" s="19"/>
      <c r="AL644" s="19"/>
      <c r="AM644" s="19"/>
      <c r="AN644" s="52"/>
      <c r="AO644" s="19"/>
      <c r="AP644" s="1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</row>
    <row r="645" spans="1:71" ht="14.5" x14ac:dyDescent="0.35">
      <c r="A645" s="15"/>
      <c r="B645" s="15"/>
      <c r="C645" s="15"/>
      <c r="D645" s="7"/>
      <c r="E645" s="4"/>
      <c r="F645" s="4"/>
      <c r="G645" s="4"/>
      <c r="H645" s="4"/>
      <c r="I645" s="4"/>
      <c r="J645" s="7"/>
      <c r="K645" s="4"/>
      <c r="L645" s="4"/>
      <c r="M645" s="4"/>
      <c r="N645" s="4"/>
      <c r="O645" s="4"/>
      <c r="P645" s="27"/>
      <c r="Q645" s="14"/>
      <c r="R645" s="9"/>
      <c r="S645" s="15"/>
      <c r="T645" s="15"/>
      <c r="U645" s="9"/>
      <c r="V645" s="18"/>
      <c r="W645" s="19"/>
      <c r="X645" s="19"/>
      <c r="Y645" s="19"/>
      <c r="Z645" s="19"/>
      <c r="AA645" s="19"/>
      <c r="AB645" s="19"/>
      <c r="AC645" s="19"/>
      <c r="AD645" s="19"/>
      <c r="AE645" s="19"/>
      <c r="AF645" s="18"/>
      <c r="AG645" s="18"/>
      <c r="AH645" s="18"/>
      <c r="AI645" s="19"/>
      <c r="AJ645" s="19"/>
      <c r="AK645" s="19"/>
      <c r="AL645" s="19"/>
      <c r="AM645" s="19"/>
      <c r="AN645" s="52"/>
      <c r="AO645" s="19"/>
      <c r="AP645" s="1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</row>
    <row r="646" spans="1:71" ht="14.5" x14ac:dyDescent="0.35">
      <c r="A646" s="15"/>
      <c r="B646" s="15"/>
      <c r="C646" s="15"/>
      <c r="D646" s="7"/>
      <c r="E646" s="4"/>
      <c r="F646" s="4"/>
      <c r="G646" s="4"/>
      <c r="H646" s="4"/>
      <c r="I646" s="4"/>
      <c r="J646" s="7"/>
      <c r="K646" s="4"/>
      <c r="L646" s="4"/>
      <c r="M646" s="4"/>
      <c r="N646" s="4"/>
      <c r="O646" s="4"/>
      <c r="P646" s="27"/>
      <c r="Q646" s="14"/>
      <c r="R646" s="9"/>
      <c r="S646" s="15"/>
      <c r="T646" s="15"/>
      <c r="U646" s="9"/>
      <c r="V646" s="18"/>
      <c r="W646" s="19"/>
      <c r="X646" s="19"/>
      <c r="Y646" s="19"/>
      <c r="Z646" s="19"/>
      <c r="AA646" s="19"/>
      <c r="AB646" s="19"/>
      <c r="AC646" s="19"/>
      <c r="AD646" s="19"/>
      <c r="AE646" s="19"/>
      <c r="AF646" s="18"/>
      <c r="AG646" s="18"/>
      <c r="AH646" s="18"/>
      <c r="AI646" s="19"/>
      <c r="AJ646" s="19"/>
      <c r="AK646" s="19"/>
      <c r="AL646" s="19"/>
      <c r="AM646" s="19"/>
      <c r="AN646" s="52"/>
      <c r="AO646" s="19"/>
      <c r="AP646" s="1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</row>
    <row r="647" spans="1:71" ht="14.5" x14ac:dyDescent="0.35">
      <c r="A647" s="15"/>
      <c r="B647" s="15"/>
      <c r="C647" s="15"/>
      <c r="D647" s="7"/>
      <c r="E647" s="4"/>
      <c r="F647" s="4"/>
      <c r="G647" s="4"/>
      <c r="H647" s="4"/>
      <c r="I647" s="4"/>
      <c r="J647" s="7"/>
      <c r="K647" s="4"/>
      <c r="L647" s="4"/>
      <c r="M647" s="4"/>
      <c r="N647" s="4"/>
      <c r="O647" s="4"/>
      <c r="P647" s="27"/>
      <c r="Q647" s="14"/>
      <c r="R647" s="9"/>
      <c r="S647" s="15"/>
      <c r="T647" s="15"/>
      <c r="U647" s="9"/>
      <c r="V647" s="18"/>
      <c r="W647" s="19"/>
      <c r="X647" s="19"/>
      <c r="Y647" s="19"/>
      <c r="Z647" s="19"/>
      <c r="AA647" s="19"/>
      <c r="AB647" s="19"/>
      <c r="AC647" s="19"/>
      <c r="AD647" s="19"/>
      <c r="AE647" s="19"/>
      <c r="AF647" s="18"/>
      <c r="AG647" s="18"/>
      <c r="AH647" s="18"/>
      <c r="AI647" s="19"/>
      <c r="AJ647" s="19"/>
      <c r="AK647" s="19"/>
      <c r="AL647" s="19"/>
      <c r="AM647" s="19"/>
      <c r="AN647" s="52"/>
      <c r="AO647" s="19"/>
      <c r="AP647" s="1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</row>
    <row r="648" spans="1:71" ht="14.5" x14ac:dyDescent="0.35">
      <c r="A648" s="15"/>
      <c r="B648" s="15"/>
      <c r="C648" s="15"/>
      <c r="D648" s="7"/>
      <c r="E648" s="4"/>
      <c r="F648" s="4"/>
      <c r="G648" s="4"/>
      <c r="H648" s="4"/>
      <c r="I648" s="4"/>
      <c r="J648" s="7"/>
      <c r="K648" s="4"/>
      <c r="L648" s="4"/>
      <c r="M648" s="4"/>
      <c r="N648" s="4"/>
      <c r="O648" s="4"/>
      <c r="P648" s="27"/>
      <c r="Q648" s="14"/>
      <c r="R648" s="9"/>
      <c r="S648" s="15"/>
      <c r="T648" s="15"/>
      <c r="U648" s="9"/>
      <c r="V648" s="18"/>
      <c r="W648" s="19"/>
      <c r="X648" s="19"/>
      <c r="Y648" s="19"/>
      <c r="Z648" s="19"/>
      <c r="AA648" s="19"/>
      <c r="AB648" s="19"/>
      <c r="AC648" s="19"/>
      <c r="AD648" s="19"/>
      <c r="AE648" s="19"/>
      <c r="AF648" s="18"/>
      <c r="AG648" s="18"/>
      <c r="AH648" s="18"/>
      <c r="AI648" s="19"/>
      <c r="AJ648" s="19"/>
      <c r="AK648" s="19"/>
      <c r="AL648" s="19"/>
      <c r="AM648" s="19"/>
      <c r="AN648" s="52"/>
      <c r="AO648" s="19"/>
      <c r="AP648" s="1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</row>
    <row r="649" spans="1:71" ht="14.5" x14ac:dyDescent="0.35">
      <c r="A649" s="15"/>
      <c r="B649" s="15"/>
      <c r="C649" s="15"/>
      <c r="D649" s="7"/>
      <c r="E649" s="4"/>
      <c r="F649" s="4"/>
      <c r="G649" s="4"/>
      <c r="H649" s="4"/>
      <c r="I649" s="4"/>
      <c r="J649" s="7"/>
      <c r="K649" s="4"/>
      <c r="L649" s="4"/>
      <c r="M649" s="4"/>
      <c r="N649" s="4"/>
      <c r="O649" s="4"/>
      <c r="P649" s="27"/>
      <c r="Q649" s="14"/>
      <c r="R649" s="9"/>
      <c r="S649" s="15"/>
      <c r="T649" s="15"/>
      <c r="U649" s="9"/>
      <c r="V649" s="18"/>
      <c r="W649" s="19"/>
      <c r="X649" s="19"/>
      <c r="Y649" s="19"/>
      <c r="Z649" s="19"/>
      <c r="AA649" s="19"/>
      <c r="AB649" s="19"/>
      <c r="AC649" s="19"/>
      <c r="AD649" s="19"/>
      <c r="AE649" s="19"/>
      <c r="AF649" s="18"/>
      <c r="AG649" s="18"/>
      <c r="AH649" s="18"/>
      <c r="AI649" s="19"/>
      <c r="AJ649" s="19"/>
      <c r="AK649" s="19"/>
      <c r="AL649" s="19"/>
      <c r="AM649" s="19"/>
      <c r="AN649" s="52"/>
      <c r="AO649" s="19"/>
      <c r="AP649" s="1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</row>
    <row r="650" spans="1:71" ht="14.5" x14ac:dyDescent="0.35">
      <c r="A650" s="15"/>
      <c r="B650" s="15"/>
      <c r="C650" s="15"/>
      <c r="D650" s="7"/>
      <c r="E650" s="4"/>
      <c r="F650" s="4"/>
      <c r="G650" s="4"/>
      <c r="H650" s="4"/>
      <c r="I650" s="4"/>
      <c r="J650" s="7"/>
      <c r="K650" s="4"/>
      <c r="L650" s="4"/>
      <c r="M650" s="4"/>
      <c r="N650" s="4"/>
      <c r="O650" s="4"/>
      <c r="P650" s="27"/>
      <c r="Q650" s="14"/>
      <c r="R650" s="9"/>
      <c r="S650" s="15"/>
      <c r="T650" s="15"/>
      <c r="U650" s="9"/>
      <c r="V650" s="18"/>
      <c r="W650" s="19"/>
      <c r="X650" s="19"/>
      <c r="Y650" s="19"/>
      <c r="Z650" s="19"/>
      <c r="AA650" s="19"/>
      <c r="AB650" s="19"/>
      <c r="AC650" s="19"/>
      <c r="AD650" s="19"/>
      <c r="AE650" s="19"/>
      <c r="AF650" s="18"/>
      <c r="AG650" s="18"/>
      <c r="AH650" s="18"/>
      <c r="AI650" s="19"/>
      <c r="AJ650" s="19"/>
      <c r="AK650" s="19"/>
      <c r="AL650" s="19"/>
      <c r="AM650" s="19"/>
      <c r="AN650" s="52"/>
      <c r="AO650" s="19"/>
      <c r="AP650" s="1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</row>
    <row r="651" spans="1:71" ht="14.5" x14ac:dyDescent="0.35">
      <c r="A651" s="15"/>
      <c r="B651" s="15"/>
      <c r="C651" s="15"/>
      <c r="D651" s="7"/>
      <c r="E651" s="4"/>
      <c r="F651" s="4"/>
      <c r="G651" s="4"/>
      <c r="H651" s="4"/>
      <c r="I651" s="4"/>
      <c r="J651" s="7"/>
      <c r="K651" s="4"/>
      <c r="L651" s="4"/>
      <c r="M651" s="4"/>
      <c r="N651" s="4"/>
      <c r="O651" s="4"/>
      <c r="P651" s="27"/>
      <c r="Q651" s="14"/>
      <c r="R651" s="9"/>
      <c r="S651" s="15"/>
      <c r="T651" s="15"/>
      <c r="U651" s="9"/>
      <c r="V651" s="18"/>
      <c r="W651" s="19"/>
      <c r="X651" s="19"/>
      <c r="Y651" s="19"/>
      <c r="Z651" s="19"/>
      <c r="AA651" s="19"/>
      <c r="AB651" s="19"/>
      <c r="AC651" s="19"/>
      <c r="AD651" s="19"/>
      <c r="AE651" s="19"/>
      <c r="AF651" s="18"/>
      <c r="AG651" s="18"/>
      <c r="AH651" s="18"/>
      <c r="AI651" s="19"/>
      <c r="AJ651" s="19"/>
      <c r="AK651" s="19"/>
      <c r="AL651" s="19"/>
      <c r="AM651" s="19"/>
      <c r="AN651" s="52"/>
      <c r="AO651" s="19"/>
      <c r="AP651" s="1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</row>
    <row r="652" spans="1:71" ht="14.5" x14ac:dyDescent="0.35">
      <c r="A652" s="15"/>
      <c r="B652" s="15"/>
      <c r="C652" s="15"/>
      <c r="D652" s="7"/>
      <c r="E652" s="4"/>
      <c r="F652" s="4"/>
      <c r="G652" s="4"/>
      <c r="H652" s="4"/>
      <c r="I652" s="4"/>
      <c r="J652" s="7"/>
      <c r="K652" s="4"/>
      <c r="L652" s="4"/>
      <c r="M652" s="4"/>
      <c r="N652" s="4"/>
      <c r="O652" s="4"/>
      <c r="P652" s="27"/>
      <c r="Q652" s="14"/>
      <c r="R652" s="9"/>
      <c r="S652" s="15"/>
      <c r="T652" s="15"/>
      <c r="U652" s="9"/>
      <c r="V652" s="18"/>
      <c r="W652" s="19"/>
      <c r="X652" s="19"/>
      <c r="Y652" s="19"/>
      <c r="Z652" s="19"/>
      <c r="AA652" s="19"/>
      <c r="AB652" s="19"/>
      <c r="AC652" s="19"/>
      <c r="AD652" s="19"/>
      <c r="AE652" s="19"/>
      <c r="AF652" s="18"/>
      <c r="AG652" s="18"/>
      <c r="AH652" s="18"/>
      <c r="AI652" s="19"/>
      <c r="AJ652" s="19"/>
      <c r="AK652" s="19"/>
      <c r="AL652" s="19"/>
      <c r="AM652" s="19"/>
      <c r="AN652" s="52"/>
      <c r="AO652" s="19"/>
      <c r="AP652" s="1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</row>
    <row r="653" spans="1:71" ht="14.5" x14ac:dyDescent="0.35">
      <c r="A653" s="15"/>
      <c r="B653" s="15"/>
      <c r="C653" s="15"/>
      <c r="D653" s="7"/>
      <c r="E653" s="4"/>
      <c r="F653" s="4"/>
      <c r="G653" s="4"/>
      <c r="H653" s="4"/>
      <c r="I653" s="4"/>
      <c r="J653" s="7"/>
      <c r="K653" s="4"/>
      <c r="L653" s="4"/>
      <c r="M653" s="4"/>
      <c r="N653" s="4"/>
      <c r="O653" s="4"/>
      <c r="P653" s="27"/>
      <c r="Q653" s="14"/>
      <c r="R653" s="9"/>
      <c r="S653" s="15"/>
      <c r="T653" s="15"/>
      <c r="U653" s="9"/>
      <c r="V653" s="18"/>
      <c r="W653" s="19"/>
      <c r="X653" s="19"/>
      <c r="Y653" s="19"/>
      <c r="Z653" s="19"/>
      <c r="AA653" s="19"/>
      <c r="AB653" s="19"/>
      <c r="AC653" s="19"/>
      <c r="AD653" s="19"/>
      <c r="AE653" s="19"/>
      <c r="AF653" s="18"/>
      <c r="AG653" s="18"/>
      <c r="AH653" s="18"/>
      <c r="AI653" s="19"/>
      <c r="AJ653" s="19"/>
      <c r="AK653" s="19"/>
      <c r="AL653" s="19"/>
      <c r="AM653" s="19"/>
      <c r="AN653" s="52"/>
      <c r="AO653" s="19"/>
      <c r="AP653" s="1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</row>
    <row r="654" spans="1:71" ht="14.5" x14ac:dyDescent="0.35">
      <c r="A654" s="15"/>
      <c r="B654" s="15"/>
      <c r="C654" s="15"/>
      <c r="D654" s="7"/>
      <c r="E654" s="4"/>
      <c r="F654" s="4"/>
      <c r="G654" s="4"/>
      <c r="H654" s="4"/>
      <c r="I654" s="4"/>
      <c r="J654" s="7"/>
      <c r="K654" s="4"/>
      <c r="L654" s="4"/>
      <c r="M654" s="4"/>
      <c r="N654" s="4"/>
      <c r="O654" s="4"/>
      <c r="P654" s="27"/>
      <c r="Q654" s="14"/>
      <c r="R654" s="9"/>
      <c r="S654" s="15"/>
      <c r="T654" s="15"/>
      <c r="U654" s="9"/>
      <c r="V654" s="18"/>
      <c r="W654" s="19"/>
      <c r="X654" s="19"/>
      <c r="Y654" s="19"/>
      <c r="Z654" s="19"/>
      <c r="AA654" s="19"/>
      <c r="AB654" s="19"/>
      <c r="AC654" s="19"/>
      <c r="AD654" s="19"/>
      <c r="AE654" s="19"/>
      <c r="AF654" s="18"/>
      <c r="AG654" s="18"/>
      <c r="AH654" s="18"/>
      <c r="AI654" s="19"/>
      <c r="AJ654" s="19"/>
      <c r="AK654" s="19"/>
      <c r="AL654" s="19"/>
      <c r="AM654" s="19"/>
      <c r="AN654" s="52"/>
      <c r="AO654" s="19"/>
      <c r="AP654" s="1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</row>
    <row r="655" spans="1:71" ht="14.5" x14ac:dyDescent="0.35">
      <c r="A655" s="15"/>
      <c r="B655" s="15"/>
      <c r="C655" s="15"/>
      <c r="D655" s="7"/>
      <c r="E655" s="4"/>
      <c r="F655" s="4"/>
      <c r="G655" s="4"/>
      <c r="H655" s="4"/>
      <c r="I655" s="4"/>
      <c r="J655" s="7"/>
      <c r="K655" s="4"/>
      <c r="L655" s="4"/>
      <c r="M655" s="4"/>
      <c r="N655" s="4"/>
      <c r="O655" s="4"/>
      <c r="P655" s="27"/>
      <c r="Q655" s="14"/>
      <c r="R655" s="9"/>
      <c r="S655" s="15"/>
      <c r="T655" s="15"/>
      <c r="U655" s="9"/>
      <c r="V655" s="18"/>
      <c r="W655" s="19"/>
      <c r="X655" s="19"/>
      <c r="Y655" s="19"/>
      <c r="Z655" s="19"/>
      <c r="AA655" s="19"/>
      <c r="AB655" s="19"/>
      <c r="AC655" s="19"/>
      <c r="AD655" s="19"/>
      <c r="AE655" s="19"/>
      <c r="AF655" s="18"/>
      <c r="AG655" s="18"/>
      <c r="AH655" s="18"/>
      <c r="AI655" s="19"/>
      <c r="AJ655" s="19"/>
      <c r="AK655" s="19"/>
      <c r="AL655" s="19"/>
      <c r="AM655" s="19"/>
      <c r="AN655" s="52"/>
      <c r="AO655" s="19"/>
      <c r="AP655" s="1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</row>
    <row r="656" spans="1:71" ht="14.5" x14ac:dyDescent="0.35">
      <c r="A656" s="15"/>
      <c r="B656" s="15"/>
      <c r="C656" s="15"/>
      <c r="D656" s="7"/>
      <c r="E656" s="4"/>
      <c r="F656" s="4"/>
      <c r="G656" s="4"/>
      <c r="H656" s="4"/>
      <c r="I656" s="4"/>
      <c r="J656" s="7"/>
      <c r="K656" s="4"/>
      <c r="L656" s="4"/>
      <c r="M656" s="4"/>
      <c r="N656" s="4"/>
      <c r="O656" s="4"/>
      <c r="P656" s="27"/>
      <c r="Q656" s="14"/>
      <c r="R656" s="9"/>
      <c r="S656" s="15"/>
      <c r="T656" s="15"/>
      <c r="U656" s="9"/>
      <c r="V656" s="18"/>
      <c r="W656" s="19"/>
      <c r="X656" s="19"/>
      <c r="Y656" s="19"/>
      <c r="Z656" s="19"/>
      <c r="AA656" s="19"/>
      <c r="AB656" s="19"/>
      <c r="AC656" s="19"/>
      <c r="AD656" s="19"/>
      <c r="AE656" s="19"/>
      <c r="AF656" s="18"/>
      <c r="AG656" s="18"/>
      <c r="AH656" s="18"/>
      <c r="AI656" s="19"/>
      <c r="AJ656" s="19"/>
      <c r="AK656" s="19"/>
      <c r="AL656" s="19"/>
      <c r="AM656" s="19"/>
      <c r="AN656" s="52"/>
      <c r="AO656" s="19"/>
      <c r="AP656" s="1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</row>
    <row r="657" spans="1:71" ht="14.5" x14ac:dyDescent="0.35">
      <c r="A657" s="15"/>
      <c r="B657" s="15"/>
      <c r="C657" s="15"/>
      <c r="D657" s="7"/>
      <c r="E657" s="4"/>
      <c r="F657" s="4"/>
      <c r="G657" s="4"/>
      <c r="H657" s="4"/>
      <c r="I657" s="4"/>
      <c r="J657" s="7"/>
      <c r="K657" s="4"/>
      <c r="L657" s="4"/>
      <c r="M657" s="4"/>
      <c r="N657" s="4"/>
      <c r="O657" s="4"/>
      <c r="P657" s="27"/>
      <c r="Q657" s="14"/>
      <c r="R657" s="9"/>
      <c r="S657" s="15"/>
      <c r="T657" s="15"/>
      <c r="U657" s="9"/>
      <c r="V657" s="18"/>
      <c r="W657" s="19"/>
      <c r="X657" s="19"/>
      <c r="Y657" s="19"/>
      <c r="Z657" s="19"/>
      <c r="AA657" s="19"/>
      <c r="AB657" s="19"/>
      <c r="AC657" s="19"/>
      <c r="AD657" s="19"/>
      <c r="AE657" s="19"/>
      <c r="AF657" s="18"/>
      <c r="AG657" s="18"/>
      <c r="AH657" s="18"/>
      <c r="AI657" s="19"/>
      <c r="AJ657" s="19"/>
      <c r="AK657" s="19"/>
      <c r="AL657" s="19"/>
      <c r="AM657" s="19"/>
      <c r="AN657" s="52"/>
      <c r="AO657" s="19"/>
      <c r="AP657" s="1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</row>
    <row r="658" spans="1:71" ht="14.5" x14ac:dyDescent="0.35">
      <c r="A658" s="15"/>
      <c r="B658" s="15"/>
      <c r="C658" s="15"/>
      <c r="D658" s="7"/>
      <c r="E658" s="4"/>
      <c r="F658" s="4"/>
      <c r="G658" s="4"/>
      <c r="H658" s="4"/>
      <c r="I658" s="4"/>
      <c r="J658" s="7"/>
      <c r="K658" s="4"/>
      <c r="L658" s="4"/>
      <c r="M658" s="4"/>
      <c r="N658" s="4"/>
      <c r="O658" s="4"/>
      <c r="P658" s="27"/>
      <c r="Q658" s="14"/>
      <c r="R658" s="9"/>
      <c r="S658" s="15"/>
      <c r="T658" s="15"/>
      <c r="U658" s="9"/>
      <c r="V658" s="18"/>
      <c r="W658" s="19"/>
      <c r="X658" s="19"/>
      <c r="Y658" s="19"/>
      <c r="Z658" s="19"/>
      <c r="AA658" s="19"/>
      <c r="AB658" s="19"/>
      <c r="AC658" s="19"/>
      <c r="AD658" s="19"/>
      <c r="AE658" s="19"/>
      <c r="AF658" s="18"/>
      <c r="AG658" s="18"/>
      <c r="AH658" s="18"/>
      <c r="AI658" s="19"/>
      <c r="AJ658" s="19"/>
      <c r="AK658" s="19"/>
      <c r="AL658" s="19"/>
      <c r="AM658" s="19"/>
      <c r="AN658" s="52"/>
      <c r="AO658" s="19"/>
      <c r="AP658" s="1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</row>
    <row r="659" spans="1:71" ht="14.5" x14ac:dyDescent="0.35">
      <c r="A659" s="15"/>
      <c r="B659" s="15"/>
      <c r="C659" s="15"/>
      <c r="D659" s="7"/>
      <c r="E659" s="4"/>
      <c r="F659" s="4"/>
      <c r="G659" s="4"/>
      <c r="H659" s="4"/>
      <c r="I659" s="4"/>
      <c r="J659" s="7"/>
      <c r="K659" s="4"/>
      <c r="L659" s="4"/>
      <c r="M659" s="4"/>
      <c r="N659" s="4"/>
      <c r="O659" s="4"/>
      <c r="P659" s="27"/>
      <c r="Q659" s="14"/>
      <c r="R659" s="9"/>
      <c r="S659" s="15"/>
      <c r="T659" s="15"/>
      <c r="U659" s="9"/>
      <c r="V659" s="18"/>
      <c r="W659" s="19"/>
      <c r="X659" s="19"/>
      <c r="Y659" s="19"/>
      <c r="Z659" s="19"/>
      <c r="AA659" s="19"/>
      <c r="AB659" s="19"/>
      <c r="AC659" s="19"/>
      <c r="AD659" s="19"/>
      <c r="AE659" s="19"/>
      <c r="AF659" s="18"/>
      <c r="AG659" s="18"/>
      <c r="AH659" s="18"/>
      <c r="AI659" s="19"/>
      <c r="AJ659" s="19"/>
      <c r="AK659" s="19"/>
      <c r="AL659" s="19"/>
      <c r="AM659" s="19"/>
      <c r="AN659" s="52"/>
      <c r="AO659" s="19"/>
      <c r="AP659" s="1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</row>
    <row r="660" spans="1:71" ht="14.5" x14ac:dyDescent="0.35">
      <c r="A660" s="15"/>
      <c r="B660" s="15"/>
      <c r="C660" s="15"/>
      <c r="D660" s="7"/>
      <c r="E660" s="4"/>
      <c r="F660" s="4"/>
      <c r="G660" s="4"/>
      <c r="H660" s="4"/>
      <c r="I660" s="4"/>
      <c r="J660" s="7"/>
      <c r="K660" s="4"/>
      <c r="L660" s="4"/>
      <c r="M660" s="4"/>
      <c r="N660" s="4"/>
      <c r="O660" s="4"/>
      <c r="P660" s="27"/>
      <c r="Q660" s="14"/>
      <c r="R660" s="9"/>
      <c r="S660" s="15"/>
      <c r="T660" s="15"/>
      <c r="U660" s="9"/>
      <c r="V660" s="18"/>
      <c r="W660" s="19"/>
      <c r="X660" s="19"/>
      <c r="Y660" s="19"/>
      <c r="Z660" s="19"/>
      <c r="AA660" s="19"/>
      <c r="AB660" s="19"/>
      <c r="AC660" s="19"/>
      <c r="AD660" s="19"/>
      <c r="AE660" s="19"/>
      <c r="AF660" s="18"/>
      <c r="AG660" s="18"/>
      <c r="AH660" s="18"/>
      <c r="AI660" s="19"/>
      <c r="AJ660" s="19"/>
      <c r="AK660" s="19"/>
      <c r="AL660" s="19"/>
      <c r="AM660" s="19"/>
      <c r="AN660" s="52"/>
      <c r="AO660" s="19"/>
      <c r="AP660" s="1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</row>
    <row r="661" spans="1:71" ht="14.5" x14ac:dyDescent="0.35">
      <c r="A661" s="15"/>
      <c r="B661" s="15"/>
      <c r="C661" s="15"/>
      <c r="D661" s="7"/>
      <c r="E661" s="4"/>
      <c r="F661" s="4"/>
      <c r="G661" s="4"/>
      <c r="H661" s="4"/>
      <c r="I661" s="4"/>
      <c r="J661" s="7"/>
      <c r="K661" s="4"/>
      <c r="L661" s="4"/>
      <c r="M661" s="4"/>
      <c r="N661" s="4"/>
      <c r="O661" s="4"/>
      <c r="P661" s="27"/>
      <c r="Q661" s="14"/>
      <c r="R661" s="9"/>
      <c r="S661" s="15"/>
      <c r="T661" s="15"/>
      <c r="U661" s="9"/>
      <c r="V661" s="18"/>
      <c r="W661" s="19"/>
      <c r="X661" s="19"/>
      <c r="Y661" s="19"/>
      <c r="Z661" s="19"/>
      <c r="AA661" s="19"/>
      <c r="AB661" s="19"/>
      <c r="AC661" s="19"/>
      <c r="AD661" s="19"/>
      <c r="AE661" s="19"/>
      <c r="AF661" s="18"/>
      <c r="AG661" s="18"/>
      <c r="AH661" s="18"/>
      <c r="AI661" s="19"/>
      <c r="AJ661" s="19"/>
      <c r="AK661" s="19"/>
      <c r="AL661" s="19"/>
      <c r="AM661" s="19"/>
      <c r="AN661" s="52"/>
      <c r="AO661" s="19"/>
      <c r="AP661" s="1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</row>
    <row r="662" spans="1:71" ht="14.5" x14ac:dyDescent="0.35">
      <c r="A662" s="15"/>
      <c r="B662" s="15"/>
      <c r="C662" s="15"/>
      <c r="D662" s="7"/>
      <c r="E662" s="4"/>
      <c r="F662" s="4"/>
      <c r="G662" s="4"/>
      <c r="H662" s="4"/>
      <c r="I662" s="4"/>
      <c r="J662" s="7"/>
      <c r="K662" s="4"/>
      <c r="L662" s="4"/>
      <c r="M662" s="4"/>
      <c r="N662" s="4"/>
      <c r="O662" s="4"/>
      <c r="P662" s="27"/>
      <c r="Q662" s="14"/>
      <c r="R662" s="9"/>
      <c r="S662" s="15"/>
      <c r="T662" s="15"/>
      <c r="U662" s="9"/>
      <c r="V662" s="18"/>
      <c r="W662" s="19"/>
      <c r="X662" s="19"/>
      <c r="Y662" s="19"/>
      <c r="Z662" s="19"/>
      <c r="AA662" s="19"/>
      <c r="AB662" s="19"/>
      <c r="AC662" s="19"/>
      <c r="AD662" s="19"/>
      <c r="AE662" s="19"/>
      <c r="AF662" s="18"/>
      <c r="AG662" s="18"/>
      <c r="AH662" s="18"/>
      <c r="AI662" s="19"/>
      <c r="AJ662" s="19"/>
      <c r="AK662" s="19"/>
      <c r="AL662" s="19"/>
      <c r="AM662" s="19"/>
      <c r="AN662" s="52"/>
      <c r="AO662" s="19"/>
      <c r="AP662" s="1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</row>
    <row r="663" spans="1:71" ht="14.5" x14ac:dyDescent="0.35">
      <c r="A663" s="15"/>
      <c r="B663" s="15"/>
      <c r="C663" s="15"/>
      <c r="D663" s="7"/>
      <c r="E663" s="4"/>
      <c r="F663" s="4"/>
      <c r="G663" s="4"/>
      <c r="H663" s="4"/>
      <c r="I663" s="4"/>
      <c r="J663" s="7"/>
      <c r="K663" s="4"/>
      <c r="L663" s="4"/>
      <c r="M663" s="4"/>
      <c r="N663" s="4"/>
      <c r="O663" s="4"/>
      <c r="P663" s="27"/>
      <c r="Q663" s="14"/>
      <c r="R663" s="9"/>
      <c r="S663" s="15"/>
      <c r="T663" s="15"/>
      <c r="U663" s="9"/>
      <c r="V663" s="18"/>
      <c r="W663" s="19"/>
      <c r="X663" s="19"/>
      <c r="Y663" s="19"/>
      <c r="Z663" s="19"/>
      <c r="AA663" s="19"/>
      <c r="AB663" s="19"/>
      <c r="AC663" s="19"/>
      <c r="AD663" s="19"/>
      <c r="AE663" s="19"/>
      <c r="AF663" s="18"/>
      <c r="AG663" s="18"/>
      <c r="AH663" s="18"/>
      <c r="AI663" s="19"/>
      <c r="AJ663" s="19"/>
      <c r="AK663" s="19"/>
      <c r="AL663" s="19"/>
      <c r="AM663" s="19"/>
      <c r="AN663" s="52"/>
      <c r="AO663" s="19"/>
      <c r="AP663" s="1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</row>
    <row r="664" spans="1:71" ht="14.5" x14ac:dyDescent="0.35">
      <c r="A664" s="15"/>
      <c r="B664" s="15"/>
      <c r="C664" s="15"/>
      <c r="D664" s="7"/>
      <c r="E664" s="4"/>
      <c r="F664" s="4"/>
      <c r="G664" s="4"/>
      <c r="H664" s="4"/>
      <c r="I664" s="4"/>
      <c r="J664" s="7"/>
      <c r="K664" s="4"/>
      <c r="L664" s="4"/>
      <c r="M664" s="4"/>
      <c r="N664" s="4"/>
      <c r="O664" s="4"/>
      <c r="P664" s="27"/>
      <c r="Q664" s="14"/>
      <c r="R664" s="9"/>
      <c r="S664" s="15"/>
      <c r="T664" s="15"/>
      <c r="U664" s="9"/>
      <c r="V664" s="18"/>
      <c r="W664" s="19"/>
      <c r="X664" s="19"/>
      <c r="Y664" s="19"/>
      <c r="Z664" s="19"/>
      <c r="AA664" s="19"/>
      <c r="AB664" s="19"/>
      <c r="AC664" s="19"/>
      <c r="AD664" s="19"/>
      <c r="AE664" s="19"/>
      <c r="AF664" s="18"/>
      <c r="AG664" s="18"/>
      <c r="AH664" s="18"/>
      <c r="AI664" s="19"/>
      <c r="AJ664" s="19"/>
      <c r="AK664" s="19"/>
      <c r="AL664" s="19"/>
      <c r="AM664" s="19"/>
      <c r="AN664" s="52"/>
      <c r="AO664" s="19"/>
      <c r="AP664" s="1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</row>
    <row r="665" spans="1:71" ht="14.5" x14ac:dyDescent="0.35">
      <c r="A665" s="15"/>
      <c r="B665" s="15"/>
      <c r="C665" s="15"/>
      <c r="D665" s="7"/>
      <c r="E665" s="4"/>
      <c r="F665" s="4"/>
      <c r="G665" s="4"/>
      <c r="H665" s="4"/>
      <c r="I665" s="4"/>
      <c r="J665" s="7"/>
      <c r="K665" s="4"/>
      <c r="L665" s="4"/>
      <c r="M665" s="4"/>
      <c r="N665" s="4"/>
      <c r="O665" s="4"/>
      <c r="P665" s="27"/>
      <c r="Q665" s="14"/>
      <c r="R665" s="9"/>
      <c r="S665" s="15"/>
      <c r="T665" s="15"/>
      <c r="U665" s="9"/>
      <c r="V665" s="18"/>
      <c r="W665" s="19"/>
      <c r="X665" s="19"/>
      <c r="Y665" s="19"/>
      <c r="Z665" s="19"/>
      <c r="AA665" s="19"/>
      <c r="AB665" s="19"/>
      <c r="AC665" s="19"/>
      <c r="AD665" s="19"/>
      <c r="AE665" s="19"/>
      <c r="AF665" s="18"/>
      <c r="AG665" s="18"/>
      <c r="AH665" s="18"/>
      <c r="AI665" s="19"/>
      <c r="AJ665" s="19"/>
      <c r="AK665" s="19"/>
      <c r="AL665" s="19"/>
      <c r="AM665" s="19"/>
      <c r="AN665" s="52"/>
      <c r="AO665" s="19"/>
      <c r="AP665" s="1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</row>
    <row r="666" spans="1:71" ht="14.5" x14ac:dyDescent="0.35">
      <c r="A666" s="15"/>
      <c r="B666" s="15"/>
      <c r="C666" s="15"/>
      <c r="D666" s="7"/>
      <c r="E666" s="4"/>
      <c r="F666" s="4"/>
      <c r="G666" s="4"/>
      <c r="H666" s="4"/>
      <c r="I666" s="4"/>
      <c r="J666" s="7"/>
      <c r="K666" s="4"/>
      <c r="L666" s="4"/>
      <c r="M666" s="4"/>
      <c r="N666" s="4"/>
      <c r="O666" s="4"/>
      <c r="P666" s="27"/>
      <c r="Q666" s="14"/>
      <c r="R666" s="9"/>
      <c r="S666" s="15"/>
      <c r="T666" s="15"/>
      <c r="U666" s="9"/>
      <c r="V666" s="18"/>
      <c r="W666" s="19"/>
      <c r="X666" s="19"/>
      <c r="Y666" s="19"/>
      <c r="Z666" s="19"/>
      <c r="AA666" s="19"/>
      <c r="AB666" s="19"/>
      <c r="AC666" s="19"/>
      <c r="AD666" s="19"/>
      <c r="AE666" s="19"/>
      <c r="AF666" s="18"/>
      <c r="AG666" s="18"/>
      <c r="AH666" s="18"/>
      <c r="AI666" s="19"/>
      <c r="AJ666" s="19"/>
      <c r="AK666" s="19"/>
      <c r="AL666" s="19"/>
      <c r="AM666" s="19"/>
      <c r="AN666" s="52"/>
      <c r="AO666" s="19"/>
      <c r="AP666" s="1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</row>
    <row r="667" spans="1:71" ht="14.5" x14ac:dyDescent="0.35">
      <c r="A667" s="15"/>
      <c r="B667" s="15"/>
      <c r="C667" s="15"/>
      <c r="D667" s="7"/>
      <c r="E667" s="4"/>
      <c r="F667" s="4"/>
      <c r="G667" s="4"/>
      <c r="H667" s="4"/>
      <c r="I667" s="4"/>
      <c r="J667" s="7"/>
      <c r="K667" s="4"/>
      <c r="L667" s="4"/>
      <c r="M667" s="4"/>
      <c r="N667" s="4"/>
      <c r="O667" s="4"/>
      <c r="P667" s="27"/>
      <c r="Q667" s="14"/>
      <c r="R667" s="9"/>
      <c r="S667" s="15"/>
      <c r="T667" s="15"/>
      <c r="U667" s="9"/>
      <c r="V667" s="18"/>
      <c r="W667" s="19"/>
      <c r="X667" s="19"/>
      <c r="Y667" s="19"/>
      <c r="Z667" s="19"/>
      <c r="AA667" s="19"/>
      <c r="AB667" s="19"/>
      <c r="AC667" s="19"/>
      <c r="AD667" s="19"/>
      <c r="AE667" s="19"/>
      <c r="AF667" s="18"/>
      <c r="AG667" s="18"/>
      <c r="AH667" s="18"/>
      <c r="AI667" s="19"/>
      <c r="AJ667" s="19"/>
      <c r="AK667" s="19"/>
      <c r="AL667" s="19"/>
      <c r="AM667" s="19"/>
      <c r="AN667" s="52"/>
      <c r="AO667" s="19"/>
      <c r="AP667" s="1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</row>
    <row r="668" spans="1:71" ht="14.5" x14ac:dyDescent="0.35">
      <c r="A668" s="15"/>
      <c r="B668" s="15"/>
      <c r="C668" s="15"/>
      <c r="D668" s="7"/>
      <c r="E668" s="4"/>
      <c r="F668" s="4"/>
      <c r="G668" s="4"/>
      <c r="H668" s="4"/>
      <c r="I668" s="4"/>
      <c r="J668" s="7"/>
      <c r="K668" s="4"/>
      <c r="L668" s="4"/>
      <c r="M668" s="4"/>
      <c r="N668" s="4"/>
      <c r="O668" s="4"/>
      <c r="P668" s="27"/>
      <c r="Q668" s="14"/>
      <c r="R668" s="9"/>
      <c r="S668" s="15"/>
      <c r="T668" s="15"/>
      <c r="U668" s="9"/>
      <c r="V668" s="18"/>
      <c r="W668" s="19"/>
      <c r="X668" s="19"/>
      <c r="Y668" s="19"/>
      <c r="Z668" s="19"/>
      <c r="AA668" s="19"/>
      <c r="AB668" s="19"/>
      <c r="AC668" s="19"/>
      <c r="AD668" s="19"/>
      <c r="AE668" s="19"/>
      <c r="AF668" s="18"/>
      <c r="AG668" s="18"/>
      <c r="AH668" s="18"/>
      <c r="AI668" s="19"/>
      <c r="AJ668" s="19"/>
      <c r="AK668" s="19"/>
      <c r="AL668" s="19"/>
      <c r="AM668" s="19"/>
      <c r="AN668" s="52"/>
      <c r="AO668" s="19"/>
      <c r="AP668" s="1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</row>
    <row r="669" spans="1:71" ht="14.5" x14ac:dyDescent="0.35">
      <c r="A669" s="15"/>
      <c r="B669" s="15"/>
      <c r="C669" s="15"/>
      <c r="D669" s="7"/>
      <c r="E669" s="4"/>
      <c r="F669" s="4"/>
      <c r="G669" s="4"/>
      <c r="H669" s="4"/>
      <c r="I669" s="4"/>
      <c r="J669" s="7"/>
      <c r="K669" s="4"/>
      <c r="L669" s="4"/>
      <c r="M669" s="4"/>
      <c r="N669" s="4"/>
      <c r="O669" s="4"/>
      <c r="P669" s="27"/>
      <c r="Q669" s="14"/>
      <c r="R669" s="9"/>
      <c r="S669" s="15"/>
      <c r="T669" s="15"/>
      <c r="U669" s="9"/>
      <c r="V669" s="18"/>
      <c r="W669" s="19"/>
      <c r="X669" s="19"/>
      <c r="Y669" s="19"/>
      <c r="Z669" s="19"/>
      <c r="AA669" s="19"/>
      <c r="AB669" s="19"/>
      <c r="AC669" s="19"/>
      <c r="AD669" s="19"/>
      <c r="AE669" s="19"/>
      <c r="AF669" s="18"/>
      <c r="AG669" s="18"/>
      <c r="AH669" s="18"/>
      <c r="AI669" s="19"/>
      <c r="AJ669" s="19"/>
      <c r="AK669" s="19"/>
      <c r="AL669" s="19"/>
      <c r="AM669" s="19"/>
      <c r="AN669" s="52"/>
      <c r="AO669" s="19"/>
      <c r="AP669" s="1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</row>
    <row r="670" spans="1:71" ht="14.5" x14ac:dyDescent="0.35">
      <c r="A670" s="15"/>
      <c r="B670" s="15"/>
      <c r="C670" s="15"/>
      <c r="D670" s="7"/>
      <c r="E670" s="4"/>
      <c r="F670" s="4"/>
      <c r="G670" s="4"/>
      <c r="H670" s="4"/>
      <c r="I670" s="4"/>
      <c r="J670" s="7"/>
      <c r="K670" s="4"/>
      <c r="L670" s="4"/>
      <c r="M670" s="4"/>
      <c r="N670" s="4"/>
      <c r="O670" s="4"/>
      <c r="P670" s="27"/>
      <c r="Q670" s="14"/>
      <c r="R670" s="9"/>
      <c r="S670" s="15"/>
      <c r="T670" s="15"/>
      <c r="U670" s="9"/>
      <c r="V670" s="18"/>
      <c r="W670" s="19"/>
      <c r="X670" s="19"/>
      <c r="Y670" s="19"/>
      <c r="Z670" s="19"/>
      <c r="AA670" s="19"/>
      <c r="AB670" s="19"/>
      <c r="AC670" s="19"/>
      <c r="AD670" s="19"/>
      <c r="AE670" s="19"/>
      <c r="AF670" s="18"/>
      <c r="AG670" s="18"/>
      <c r="AH670" s="18"/>
      <c r="AI670" s="19"/>
      <c r="AJ670" s="19"/>
      <c r="AK670" s="19"/>
      <c r="AL670" s="19"/>
      <c r="AM670" s="19"/>
      <c r="AN670" s="52"/>
      <c r="AO670" s="19"/>
      <c r="AP670" s="1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</row>
    <row r="671" spans="1:71" ht="14.5" x14ac:dyDescent="0.35">
      <c r="A671" s="15"/>
      <c r="B671" s="15"/>
      <c r="C671" s="15"/>
      <c r="D671" s="7"/>
      <c r="E671" s="4"/>
      <c r="F671" s="4"/>
      <c r="G671" s="4"/>
      <c r="H671" s="4"/>
      <c r="I671" s="4"/>
      <c r="J671" s="7"/>
      <c r="K671" s="4"/>
      <c r="L671" s="4"/>
      <c r="M671" s="4"/>
      <c r="N671" s="4"/>
      <c r="O671" s="4"/>
      <c r="P671" s="27"/>
      <c r="Q671" s="14"/>
      <c r="R671" s="9"/>
      <c r="S671" s="15"/>
      <c r="T671" s="15"/>
      <c r="U671" s="9"/>
      <c r="V671" s="18"/>
      <c r="W671" s="19"/>
      <c r="X671" s="19"/>
      <c r="Y671" s="19"/>
      <c r="Z671" s="19"/>
      <c r="AA671" s="19"/>
      <c r="AB671" s="19"/>
      <c r="AC671" s="19"/>
      <c r="AD671" s="19"/>
      <c r="AE671" s="19"/>
      <c r="AF671" s="18"/>
      <c r="AG671" s="18"/>
      <c r="AH671" s="18"/>
      <c r="AI671" s="19"/>
      <c r="AJ671" s="19"/>
      <c r="AK671" s="19"/>
      <c r="AL671" s="19"/>
      <c r="AM671" s="19"/>
      <c r="AN671" s="52"/>
      <c r="AO671" s="19"/>
      <c r="AP671" s="1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</row>
    <row r="672" spans="1:71" ht="14.5" x14ac:dyDescent="0.35">
      <c r="A672" s="15"/>
      <c r="B672" s="15"/>
      <c r="C672" s="15"/>
      <c r="D672" s="7"/>
      <c r="E672" s="4"/>
      <c r="F672" s="4"/>
      <c r="G672" s="4"/>
      <c r="H672" s="4"/>
      <c r="I672" s="4"/>
      <c r="J672" s="7"/>
      <c r="K672" s="4"/>
      <c r="L672" s="4"/>
      <c r="M672" s="4"/>
      <c r="N672" s="4"/>
      <c r="O672" s="4"/>
      <c r="P672" s="27"/>
      <c r="Q672" s="14"/>
      <c r="R672" s="9"/>
      <c r="S672" s="15"/>
      <c r="T672" s="15"/>
      <c r="U672" s="9"/>
      <c r="V672" s="18"/>
      <c r="W672" s="19"/>
      <c r="X672" s="19"/>
      <c r="Y672" s="19"/>
      <c r="Z672" s="19"/>
      <c r="AA672" s="19"/>
      <c r="AB672" s="19"/>
      <c r="AC672" s="19"/>
      <c r="AD672" s="19"/>
      <c r="AE672" s="19"/>
      <c r="AF672" s="18"/>
      <c r="AG672" s="18"/>
      <c r="AH672" s="18"/>
      <c r="AI672" s="19"/>
      <c r="AJ672" s="19"/>
      <c r="AK672" s="19"/>
      <c r="AL672" s="19"/>
      <c r="AM672" s="19"/>
      <c r="AN672" s="52"/>
      <c r="AO672" s="19"/>
      <c r="AP672" s="1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</row>
    <row r="673" spans="1:71" ht="14.5" x14ac:dyDescent="0.35">
      <c r="A673" s="15"/>
      <c r="B673" s="15"/>
      <c r="C673" s="15"/>
      <c r="D673" s="7"/>
      <c r="E673" s="4"/>
      <c r="F673" s="4"/>
      <c r="G673" s="4"/>
      <c r="H673" s="4"/>
      <c r="I673" s="4"/>
      <c r="J673" s="7"/>
      <c r="K673" s="4"/>
      <c r="L673" s="4"/>
      <c r="M673" s="4"/>
      <c r="N673" s="4"/>
      <c r="O673" s="4"/>
      <c r="P673" s="27"/>
      <c r="Q673" s="14"/>
      <c r="R673" s="9"/>
      <c r="S673" s="15"/>
      <c r="T673" s="15"/>
      <c r="U673" s="9"/>
      <c r="V673" s="18"/>
      <c r="W673" s="19"/>
      <c r="X673" s="19"/>
      <c r="Y673" s="19"/>
      <c r="Z673" s="19"/>
      <c r="AA673" s="19"/>
      <c r="AB673" s="19"/>
      <c r="AC673" s="19"/>
      <c r="AD673" s="19"/>
      <c r="AE673" s="19"/>
      <c r="AF673" s="18"/>
      <c r="AG673" s="18"/>
      <c r="AH673" s="18"/>
      <c r="AI673" s="19"/>
      <c r="AJ673" s="19"/>
      <c r="AK673" s="19"/>
      <c r="AL673" s="19"/>
      <c r="AM673" s="19"/>
      <c r="AN673" s="52"/>
      <c r="AO673" s="19"/>
      <c r="AP673" s="1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</row>
    <row r="674" spans="1:71" ht="14.5" x14ac:dyDescent="0.35">
      <c r="A674" s="15"/>
      <c r="B674" s="15"/>
      <c r="C674" s="15"/>
      <c r="D674" s="7"/>
      <c r="E674" s="4"/>
      <c r="F674" s="4"/>
      <c r="G674" s="4"/>
      <c r="H674" s="4"/>
      <c r="I674" s="4"/>
      <c r="J674" s="7"/>
      <c r="K674" s="4"/>
      <c r="L674" s="4"/>
      <c r="M674" s="4"/>
      <c r="N674" s="4"/>
      <c r="O674" s="4"/>
      <c r="P674" s="27"/>
      <c r="Q674" s="14"/>
      <c r="R674" s="9"/>
      <c r="S674" s="15"/>
      <c r="T674" s="15"/>
      <c r="U674" s="9"/>
      <c r="V674" s="18"/>
      <c r="W674" s="19"/>
      <c r="X674" s="19"/>
      <c r="Y674" s="19"/>
      <c r="Z674" s="19"/>
      <c r="AA674" s="19"/>
      <c r="AB674" s="19"/>
      <c r="AC674" s="19"/>
      <c r="AD674" s="19"/>
      <c r="AE674" s="19"/>
      <c r="AF674" s="18"/>
      <c r="AG674" s="18"/>
      <c r="AH674" s="18"/>
      <c r="AI674" s="19"/>
      <c r="AJ674" s="19"/>
      <c r="AK674" s="19"/>
      <c r="AL674" s="19"/>
      <c r="AM674" s="19"/>
      <c r="AN674" s="52"/>
      <c r="AO674" s="19"/>
      <c r="AP674" s="1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</row>
    <row r="675" spans="1:71" ht="14.5" x14ac:dyDescent="0.35">
      <c r="A675" s="15"/>
      <c r="B675" s="15"/>
      <c r="C675" s="15"/>
      <c r="D675" s="7"/>
      <c r="E675" s="4"/>
      <c r="F675" s="4"/>
      <c r="G675" s="4"/>
      <c r="H675" s="4"/>
      <c r="I675" s="4"/>
      <c r="J675" s="7"/>
      <c r="K675" s="4"/>
      <c r="L675" s="4"/>
      <c r="M675" s="4"/>
      <c r="N675" s="4"/>
      <c r="O675" s="4"/>
      <c r="P675" s="27"/>
      <c r="Q675" s="14"/>
      <c r="R675" s="9"/>
      <c r="S675" s="15"/>
      <c r="T675" s="15"/>
      <c r="U675" s="9"/>
      <c r="V675" s="18"/>
      <c r="W675" s="19"/>
      <c r="X675" s="19"/>
      <c r="Y675" s="19"/>
      <c r="Z675" s="19"/>
      <c r="AA675" s="19"/>
      <c r="AB675" s="19"/>
      <c r="AC675" s="19"/>
      <c r="AD675" s="19"/>
      <c r="AE675" s="19"/>
      <c r="AF675" s="18"/>
      <c r="AG675" s="18"/>
      <c r="AH675" s="18"/>
      <c r="AI675" s="19"/>
      <c r="AJ675" s="19"/>
      <c r="AK675" s="19"/>
      <c r="AL675" s="19"/>
      <c r="AM675" s="19"/>
      <c r="AN675" s="52"/>
      <c r="AO675" s="19"/>
      <c r="AP675" s="1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</row>
    <row r="676" spans="1:71" ht="14.5" x14ac:dyDescent="0.35">
      <c r="A676" s="15"/>
      <c r="B676" s="15"/>
      <c r="C676" s="15"/>
      <c r="D676" s="7"/>
      <c r="E676" s="4"/>
      <c r="F676" s="4"/>
      <c r="G676" s="4"/>
      <c r="H676" s="4"/>
      <c r="I676" s="4"/>
      <c r="J676" s="7"/>
      <c r="K676" s="4"/>
      <c r="L676" s="4"/>
      <c r="M676" s="4"/>
      <c r="N676" s="4"/>
      <c r="O676" s="4"/>
      <c r="P676" s="27"/>
      <c r="Q676" s="14"/>
      <c r="R676" s="9"/>
      <c r="S676" s="15"/>
      <c r="T676" s="15"/>
      <c r="U676" s="9"/>
      <c r="V676" s="18"/>
      <c r="W676" s="19"/>
      <c r="X676" s="19"/>
      <c r="Y676" s="19"/>
      <c r="Z676" s="19"/>
      <c r="AA676" s="19"/>
      <c r="AB676" s="19"/>
      <c r="AC676" s="19"/>
      <c r="AD676" s="19"/>
      <c r="AE676" s="19"/>
      <c r="AF676" s="18"/>
      <c r="AG676" s="18"/>
      <c r="AH676" s="18"/>
      <c r="AI676" s="19"/>
      <c r="AJ676" s="19"/>
      <c r="AK676" s="19"/>
      <c r="AL676" s="19"/>
      <c r="AM676" s="19"/>
      <c r="AN676" s="52"/>
      <c r="AO676" s="19"/>
      <c r="AP676" s="1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</row>
    <row r="677" spans="1:71" ht="14.5" x14ac:dyDescent="0.35">
      <c r="A677" s="15"/>
      <c r="B677" s="15"/>
      <c r="C677" s="15"/>
      <c r="D677" s="7"/>
      <c r="E677" s="4"/>
      <c r="F677" s="4"/>
      <c r="G677" s="4"/>
      <c r="H677" s="4"/>
      <c r="I677" s="4"/>
      <c r="J677" s="7"/>
      <c r="K677" s="4"/>
      <c r="L677" s="4"/>
      <c r="M677" s="4"/>
      <c r="N677" s="4"/>
      <c r="O677" s="4"/>
      <c r="P677" s="27"/>
      <c r="Q677" s="14"/>
      <c r="R677" s="9"/>
      <c r="S677" s="15"/>
      <c r="T677" s="15"/>
      <c r="U677" s="9"/>
      <c r="V677" s="18"/>
      <c r="W677" s="19"/>
      <c r="X677" s="19"/>
      <c r="Y677" s="19"/>
      <c r="Z677" s="19"/>
      <c r="AA677" s="19"/>
      <c r="AB677" s="19"/>
      <c r="AC677" s="19"/>
      <c r="AD677" s="19"/>
      <c r="AE677" s="19"/>
      <c r="AF677" s="18"/>
      <c r="AG677" s="18"/>
      <c r="AH677" s="18"/>
      <c r="AI677" s="19"/>
      <c r="AJ677" s="19"/>
      <c r="AK677" s="19"/>
      <c r="AL677" s="19"/>
      <c r="AM677" s="19"/>
      <c r="AN677" s="52"/>
      <c r="AO677" s="19"/>
      <c r="AP677" s="1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</row>
    <row r="678" spans="1:71" ht="14.5" x14ac:dyDescent="0.35">
      <c r="A678" s="15"/>
      <c r="B678" s="15"/>
      <c r="C678" s="15"/>
      <c r="D678" s="7"/>
      <c r="E678" s="4"/>
      <c r="F678" s="4"/>
      <c r="G678" s="4"/>
      <c r="H678" s="4"/>
      <c r="I678" s="4"/>
      <c r="J678" s="7"/>
      <c r="K678" s="4"/>
      <c r="L678" s="4"/>
      <c r="M678" s="4"/>
      <c r="N678" s="4"/>
      <c r="O678" s="4"/>
      <c r="P678" s="27"/>
      <c r="Q678" s="14"/>
      <c r="R678" s="9"/>
      <c r="S678" s="15"/>
      <c r="T678" s="15"/>
      <c r="U678" s="9"/>
      <c r="V678" s="18"/>
      <c r="W678" s="19"/>
      <c r="X678" s="19"/>
      <c r="Y678" s="19"/>
      <c r="Z678" s="19"/>
      <c r="AA678" s="19"/>
      <c r="AB678" s="19"/>
      <c r="AC678" s="19"/>
      <c r="AD678" s="19"/>
      <c r="AE678" s="19"/>
      <c r="AF678" s="18"/>
      <c r="AG678" s="18"/>
      <c r="AH678" s="18"/>
      <c r="AI678" s="19"/>
      <c r="AJ678" s="19"/>
      <c r="AK678" s="19"/>
      <c r="AL678" s="19"/>
      <c r="AM678" s="19"/>
      <c r="AN678" s="52"/>
      <c r="AO678" s="19"/>
      <c r="AP678" s="1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</row>
    <row r="679" spans="1:71" ht="14.5" x14ac:dyDescent="0.35">
      <c r="A679" s="15"/>
      <c r="B679" s="15"/>
      <c r="C679" s="15"/>
      <c r="D679" s="7"/>
      <c r="E679" s="4"/>
      <c r="F679" s="4"/>
      <c r="G679" s="4"/>
      <c r="H679" s="4"/>
      <c r="I679" s="4"/>
      <c r="J679" s="7"/>
      <c r="K679" s="4"/>
      <c r="L679" s="4"/>
      <c r="M679" s="4"/>
      <c r="N679" s="4"/>
      <c r="O679" s="4"/>
      <c r="P679" s="27"/>
      <c r="Q679" s="14"/>
      <c r="R679" s="9"/>
      <c r="S679" s="15"/>
      <c r="T679" s="15"/>
      <c r="U679" s="9"/>
      <c r="V679" s="18"/>
      <c r="W679" s="19"/>
      <c r="X679" s="19"/>
      <c r="Y679" s="19"/>
      <c r="Z679" s="19"/>
      <c r="AA679" s="19"/>
      <c r="AB679" s="19"/>
      <c r="AC679" s="19"/>
      <c r="AD679" s="19"/>
      <c r="AE679" s="19"/>
      <c r="AF679" s="18"/>
      <c r="AG679" s="18"/>
      <c r="AH679" s="18"/>
      <c r="AI679" s="19"/>
      <c r="AJ679" s="19"/>
      <c r="AK679" s="19"/>
      <c r="AL679" s="19"/>
      <c r="AM679" s="19"/>
      <c r="AN679" s="52"/>
      <c r="AO679" s="19"/>
      <c r="AP679" s="1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</row>
    <row r="680" spans="1:71" ht="14.5" x14ac:dyDescent="0.35">
      <c r="A680" s="15"/>
      <c r="B680" s="15"/>
      <c r="C680" s="15"/>
      <c r="D680" s="7"/>
      <c r="E680" s="4"/>
      <c r="F680" s="4"/>
      <c r="G680" s="4"/>
      <c r="H680" s="4"/>
      <c r="I680" s="4"/>
      <c r="J680" s="7"/>
      <c r="K680" s="4"/>
      <c r="L680" s="4"/>
      <c r="M680" s="4"/>
      <c r="N680" s="4"/>
      <c r="O680" s="4"/>
      <c r="P680" s="27"/>
      <c r="Q680" s="14"/>
      <c r="R680" s="9"/>
      <c r="S680" s="15"/>
      <c r="T680" s="15"/>
      <c r="U680" s="9"/>
      <c r="V680" s="18"/>
      <c r="W680" s="19"/>
      <c r="X680" s="19"/>
      <c r="Y680" s="19"/>
      <c r="Z680" s="19"/>
      <c r="AA680" s="19"/>
      <c r="AB680" s="19"/>
      <c r="AC680" s="19"/>
      <c r="AD680" s="19"/>
      <c r="AE680" s="19"/>
      <c r="AF680" s="18"/>
      <c r="AG680" s="18"/>
      <c r="AH680" s="18"/>
      <c r="AI680" s="19"/>
      <c r="AJ680" s="19"/>
      <c r="AK680" s="19"/>
      <c r="AL680" s="19"/>
      <c r="AM680" s="19"/>
      <c r="AN680" s="52"/>
      <c r="AO680" s="19"/>
      <c r="AP680" s="1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</row>
    <row r="681" spans="1:71" ht="14.5" x14ac:dyDescent="0.35">
      <c r="A681" s="15"/>
      <c r="B681" s="15"/>
      <c r="C681" s="15"/>
      <c r="D681" s="7"/>
      <c r="E681" s="4"/>
      <c r="F681" s="4"/>
      <c r="G681" s="4"/>
      <c r="H681" s="4"/>
      <c r="I681" s="4"/>
      <c r="J681" s="7"/>
      <c r="K681" s="4"/>
      <c r="L681" s="4"/>
      <c r="M681" s="4"/>
      <c r="N681" s="4"/>
      <c r="O681" s="4"/>
      <c r="P681" s="27"/>
      <c r="Q681" s="14"/>
      <c r="R681" s="9"/>
      <c r="S681" s="15"/>
      <c r="T681" s="15"/>
      <c r="U681" s="9"/>
      <c r="V681" s="18"/>
      <c r="W681" s="19"/>
      <c r="X681" s="19"/>
      <c r="Y681" s="19"/>
      <c r="Z681" s="19"/>
      <c r="AA681" s="19"/>
      <c r="AB681" s="19"/>
      <c r="AC681" s="19"/>
      <c r="AD681" s="19"/>
      <c r="AE681" s="19"/>
      <c r="AF681" s="18"/>
      <c r="AG681" s="18"/>
      <c r="AH681" s="18"/>
      <c r="AI681" s="19"/>
      <c r="AJ681" s="19"/>
      <c r="AK681" s="19"/>
      <c r="AL681" s="19"/>
      <c r="AM681" s="19"/>
      <c r="AN681" s="52"/>
      <c r="AO681" s="19"/>
      <c r="AP681" s="1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</row>
    <row r="682" spans="1:71" ht="14.5" x14ac:dyDescent="0.35">
      <c r="A682" s="15"/>
      <c r="B682" s="15"/>
      <c r="C682" s="15"/>
      <c r="D682" s="7"/>
      <c r="E682" s="4"/>
      <c r="F682" s="4"/>
      <c r="G682" s="4"/>
      <c r="H682" s="4"/>
      <c r="I682" s="4"/>
      <c r="J682" s="7"/>
      <c r="K682" s="4"/>
      <c r="L682" s="4"/>
      <c r="M682" s="4"/>
      <c r="N682" s="4"/>
      <c r="O682" s="4"/>
      <c r="P682" s="27"/>
      <c r="Q682" s="14"/>
      <c r="R682" s="9"/>
      <c r="S682" s="15"/>
      <c r="T682" s="15"/>
      <c r="U682" s="9"/>
      <c r="V682" s="18"/>
      <c r="W682" s="19"/>
      <c r="X682" s="19"/>
      <c r="Y682" s="19"/>
      <c r="Z682" s="19"/>
      <c r="AA682" s="19"/>
      <c r="AB682" s="19"/>
      <c r="AC682" s="19"/>
      <c r="AD682" s="19"/>
      <c r="AE682" s="19"/>
      <c r="AF682" s="18"/>
      <c r="AG682" s="18"/>
      <c r="AH682" s="18"/>
      <c r="AI682" s="19"/>
      <c r="AJ682" s="19"/>
      <c r="AK682" s="19"/>
      <c r="AL682" s="19"/>
      <c r="AM682" s="19"/>
      <c r="AN682" s="52"/>
      <c r="AO682" s="19"/>
      <c r="AP682" s="1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</row>
    <row r="683" spans="1:71" ht="14.5" x14ac:dyDescent="0.35">
      <c r="A683" s="15"/>
      <c r="B683" s="15"/>
      <c r="C683" s="15"/>
      <c r="D683" s="7"/>
      <c r="E683" s="4"/>
      <c r="F683" s="4"/>
      <c r="G683" s="4"/>
      <c r="H683" s="4"/>
      <c r="I683" s="4"/>
      <c r="J683" s="7"/>
      <c r="K683" s="4"/>
      <c r="L683" s="4"/>
      <c r="M683" s="4"/>
      <c r="N683" s="4"/>
      <c r="O683" s="4"/>
      <c r="P683" s="27"/>
      <c r="Q683" s="14"/>
      <c r="R683" s="9"/>
      <c r="S683" s="15"/>
      <c r="T683" s="15"/>
      <c r="U683" s="9"/>
      <c r="V683" s="18"/>
      <c r="W683" s="19"/>
      <c r="X683" s="19"/>
      <c r="Y683" s="19"/>
      <c r="Z683" s="19"/>
      <c r="AA683" s="19"/>
      <c r="AB683" s="19"/>
      <c r="AC683" s="19"/>
      <c r="AD683" s="19"/>
      <c r="AE683" s="19"/>
      <c r="AF683" s="18"/>
      <c r="AG683" s="18"/>
      <c r="AH683" s="18"/>
      <c r="AI683" s="19"/>
      <c r="AJ683" s="19"/>
      <c r="AK683" s="19"/>
      <c r="AL683" s="19"/>
      <c r="AM683" s="19"/>
      <c r="AN683" s="52"/>
      <c r="AO683" s="19"/>
      <c r="AP683" s="1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</row>
    <row r="684" spans="1:71" ht="14.5" x14ac:dyDescent="0.35">
      <c r="A684" s="15"/>
      <c r="B684" s="15"/>
      <c r="C684" s="15"/>
      <c r="D684" s="7"/>
      <c r="E684" s="4"/>
      <c r="F684" s="4"/>
      <c r="G684" s="4"/>
      <c r="H684" s="4"/>
      <c r="I684" s="4"/>
      <c r="J684" s="7"/>
      <c r="K684" s="4"/>
      <c r="L684" s="4"/>
      <c r="M684" s="4"/>
      <c r="N684" s="4"/>
      <c r="O684" s="4"/>
      <c r="P684" s="27"/>
      <c r="Q684" s="14"/>
      <c r="R684" s="9"/>
      <c r="S684" s="15"/>
      <c r="T684" s="15"/>
      <c r="U684" s="9"/>
      <c r="V684" s="18"/>
      <c r="W684" s="19"/>
      <c r="X684" s="19"/>
      <c r="Y684" s="19"/>
      <c r="Z684" s="19"/>
      <c r="AA684" s="19"/>
      <c r="AB684" s="19"/>
      <c r="AC684" s="19"/>
      <c r="AD684" s="19"/>
      <c r="AE684" s="19"/>
      <c r="AF684" s="18"/>
      <c r="AG684" s="18"/>
      <c r="AH684" s="18"/>
      <c r="AI684" s="19"/>
      <c r="AJ684" s="19"/>
      <c r="AK684" s="19"/>
      <c r="AL684" s="19"/>
      <c r="AM684" s="19"/>
      <c r="AN684" s="52"/>
      <c r="AO684" s="19"/>
      <c r="AP684" s="1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</row>
    <row r="685" spans="1:71" ht="14.5" x14ac:dyDescent="0.35">
      <c r="A685" s="15"/>
      <c r="B685" s="15"/>
      <c r="C685" s="15"/>
      <c r="D685" s="7"/>
      <c r="E685" s="4"/>
      <c r="F685" s="4"/>
      <c r="G685" s="4"/>
      <c r="H685" s="4"/>
      <c r="I685" s="4"/>
      <c r="J685" s="7"/>
      <c r="K685" s="4"/>
      <c r="L685" s="4"/>
      <c r="M685" s="4"/>
      <c r="N685" s="4"/>
      <c r="O685" s="4"/>
      <c r="P685" s="27"/>
      <c r="Q685" s="14"/>
      <c r="R685" s="9"/>
      <c r="S685" s="15"/>
      <c r="T685" s="15"/>
      <c r="U685" s="9"/>
      <c r="V685" s="18"/>
      <c r="W685" s="19"/>
      <c r="X685" s="19"/>
      <c r="Y685" s="19"/>
      <c r="Z685" s="19"/>
      <c r="AA685" s="19"/>
      <c r="AB685" s="19"/>
      <c r="AC685" s="19"/>
      <c r="AD685" s="19"/>
      <c r="AE685" s="19"/>
      <c r="AF685" s="18"/>
      <c r="AG685" s="18"/>
      <c r="AH685" s="18"/>
      <c r="AI685" s="19"/>
      <c r="AJ685" s="19"/>
      <c r="AK685" s="19"/>
      <c r="AL685" s="19"/>
      <c r="AM685" s="19"/>
      <c r="AN685" s="52"/>
      <c r="AO685" s="19"/>
      <c r="AP685" s="1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</row>
    <row r="686" spans="1:71" ht="14.5" x14ac:dyDescent="0.35">
      <c r="A686" s="15"/>
      <c r="B686" s="15"/>
      <c r="C686" s="15"/>
      <c r="D686" s="7"/>
      <c r="E686" s="4"/>
      <c r="F686" s="4"/>
      <c r="G686" s="4"/>
      <c r="H686" s="4"/>
      <c r="I686" s="4"/>
      <c r="J686" s="7"/>
      <c r="K686" s="4"/>
      <c r="L686" s="4"/>
      <c r="M686" s="4"/>
      <c r="N686" s="4"/>
      <c r="O686" s="4"/>
      <c r="P686" s="27"/>
      <c r="Q686" s="14"/>
      <c r="R686" s="9"/>
      <c r="S686" s="15"/>
      <c r="T686" s="15"/>
      <c r="U686" s="9"/>
      <c r="V686" s="18"/>
      <c r="W686" s="19"/>
      <c r="X686" s="19"/>
      <c r="Y686" s="19"/>
      <c r="Z686" s="19"/>
      <c r="AA686" s="19"/>
      <c r="AB686" s="19"/>
      <c r="AC686" s="19"/>
      <c r="AD686" s="19"/>
      <c r="AE686" s="19"/>
      <c r="AF686" s="18"/>
      <c r="AG686" s="18"/>
      <c r="AH686" s="18"/>
      <c r="AI686" s="19"/>
      <c r="AJ686" s="19"/>
      <c r="AK686" s="19"/>
      <c r="AL686" s="19"/>
      <c r="AM686" s="19"/>
      <c r="AN686" s="52"/>
      <c r="AO686" s="19"/>
      <c r="AP686" s="1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</row>
    <row r="687" spans="1:71" ht="14.5" x14ac:dyDescent="0.35">
      <c r="A687" s="15"/>
      <c r="B687" s="15"/>
      <c r="C687" s="15"/>
      <c r="D687" s="7"/>
      <c r="E687" s="4"/>
      <c r="F687" s="4"/>
      <c r="G687" s="4"/>
      <c r="H687" s="4"/>
      <c r="I687" s="4"/>
      <c r="J687" s="7"/>
      <c r="K687" s="4"/>
      <c r="L687" s="4"/>
      <c r="M687" s="4"/>
      <c r="N687" s="4"/>
      <c r="O687" s="4"/>
      <c r="P687" s="27"/>
      <c r="Q687" s="14"/>
      <c r="R687" s="9"/>
      <c r="S687" s="15"/>
      <c r="T687" s="15"/>
      <c r="U687" s="9"/>
      <c r="V687" s="18"/>
      <c r="W687" s="19"/>
      <c r="X687" s="19"/>
      <c r="Y687" s="19"/>
      <c r="Z687" s="19"/>
      <c r="AA687" s="19"/>
      <c r="AB687" s="19"/>
      <c r="AC687" s="19"/>
      <c r="AD687" s="19"/>
      <c r="AE687" s="19"/>
      <c r="AF687" s="18"/>
      <c r="AG687" s="18"/>
      <c r="AH687" s="18"/>
      <c r="AI687" s="19"/>
      <c r="AJ687" s="19"/>
      <c r="AK687" s="19"/>
      <c r="AL687" s="19"/>
      <c r="AM687" s="19"/>
      <c r="AN687" s="52"/>
      <c r="AO687" s="19"/>
      <c r="AP687" s="1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</row>
    <row r="688" spans="1:71" ht="14.5" x14ac:dyDescent="0.35">
      <c r="A688" s="15"/>
      <c r="B688" s="15"/>
      <c r="C688" s="15"/>
      <c r="D688" s="7"/>
      <c r="E688" s="4"/>
      <c r="F688" s="4"/>
      <c r="G688" s="4"/>
      <c r="H688" s="4"/>
      <c r="I688" s="4"/>
      <c r="J688" s="7"/>
      <c r="K688" s="4"/>
      <c r="L688" s="4"/>
      <c r="M688" s="4"/>
      <c r="N688" s="4"/>
      <c r="O688" s="4"/>
      <c r="P688" s="27"/>
      <c r="Q688" s="14"/>
      <c r="R688" s="9"/>
      <c r="S688" s="15"/>
      <c r="T688" s="15"/>
      <c r="U688" s="9"/>
      <c r="V688" s="18"/>
      <c r="W688" s="19"/>
      <c r="X688" s="19"/>
      <c r="Y688" s="19"/>
      <c r="Z688" s="19"/>
      <c r="AA688" s="19"/>
      <c r="AB688" s="19"/>
      <c r="AC688" s="19"/>
      <c r="AD688" s="19"/>
      <c r="AE688" s="19"/>
      <c r="AF688" s="18"/>
      <c r="AG688" s="18"/>
      <c r="AH688" s="18"/>
      <c r="AI688" s="19"/>
      <c r="AJ688" s="19"/>
      <c r="AK688" s="19"/>
      <c r="AL688" s="19"/>
      <c r="AM688" s="19"/>
      <c r="AN688" s="52"/>
      <c r="AO688" s="19"/>
      <c r="AP688" s="1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</row>
    <row r="689" spans="1:71" ht="14.5" x14ac:dyDescent="0.35">
      <c r="A689" s="15"/>
      <c r="B689" s="15"/>
      <c r="C689" s="15"/>
      <c r="D689" s="7"/>
      <c r="E689" s="4"/>
      <c r="F689" s="4"/>
      <c r="G689" s="4"/>
      <c r="H689" s="4"/>
      <c r="I689" s="4"/>
      <c r="J689" s="7"/>
      <c r="K689" s="4"/>
      <c r="L689" s="4"/>
      <c r="M689" s="4"/>
      <c r="N689" s="4"/>
      <c r="O689" s="4"/>
      <c r="P689" s="27"/>
      <c r="Q689" s="14"/>
      <c r="R689" s="9"/>
      <c r="S689" s="15"/>
      <c r="T689" s="15"/>
      <c r="U689" s="9"/>
      <c r="V689" s="18"/>
      <c r="W689" s="19"/>
      <c r="X689" s="19"/>
      <c r="Y689" s="19"/>
      <c r="Z689" s="19"/>
      <c r="AA689" s="19"/>
      <c r="AB689" s="19"/>
      <c r="AC689" s="19"/>
      <c r="AD689" s="19"/>
      <c r="AE689" s="19"/>
      <c r="AF689" s="18"/>
      <c r="AG689" s="18"/>
      <c r="AH689" s="18"/>
      <c r="AI689" s="19"/>
      <c r="AJ689" s="19"/>
      <c r="AK689" s="19"/>
      <c r="AL689" s="19"/>
      <c r="AM689" s="19"/>
      <c r="AN689" s="52"/>
      <c r="AO689" s="19"/>
      <c r="AP689" s="1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</row>
    <row r="690" spans="1:71" ht="14.5" x14ac:dyDescent="0.35">
      <c r="A690" s="15"/>
      <c r="B690" s="15"/>
      <c r="C690" s="15"/>
      <c r="D690" s="7"/>
      <c r="E690" s="4"/>
      <c r="F690" s="4"/>
      <c r="G690" s="4"/>
      <c r="H690" s="4"/>
      <c r="I690" s="4"/>
      <c r="J690" s="7"/>
      <c r="K690" s="4"/>
      <c r="L690" s="4"/>
      <c r="M690" s="4"/>
      <c r="N690" s="4"/>
      <c r="O690" s="4"/>
      <c r="P690" s="27"/>
      <c r="Q690" s="14"/>
      <c r="R690" s="9"/>
      <c r="S690" s="15"/>
      <c r="T690" s="15"/>
      <c r="U690" s="9"/>
      <c r="V690" s="18"/>
      <c r="W690" s="19"/>
      <c r="X690" s="19"/>
      <c r="Y690" s="19"/>
      <c r="Z690" s="19"/>
      <c r="AA690" s="19"/>
      <c r="AB690" s="19"/>
      <c r="AC690" s="19"/>
      <c r="AD690" s="19"/>
      <c r="AE690" s="19"/>
      <c r="AF690" s="18"/>
      <c r="AG690" s="18"/>
      <c r="AH690" s="18"/>
      <c r="AI690" s="19"/>
      <c r="AJ690" s="19"/>
      <c r="AK690" s="19"/>
      <c r="AL690" s="19"/>
      <c r="AM690" s="19"/>
      <c r="AN690" s="52"/>
      <c r="AO690" s="19"/>
      <c r="AP690" s="1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</row>
    <row r="691" spans="1:71" ht="14.5" x14ac:dyDescent="0.35">
      <c r="A691" s="15"/>
      <c r="B691" s="15"/>
      <c r="C691" s="15"/>
      <c r="D691" s="7"/>
      <c r="E691" s="4"/>
      <c r="F691" s="4"/>
      <c r="G691" s="4"/>
      <c r="H691" s="4"/>
      <c r="I691" s="4"/>
      <c r="J691" s="7"/>
      <c r="K691" s="4"/>
      <c r="L691" s="4"/>
      <c r="M691" s="4"/>
      <c r="N691" s="4"/>
      <c r="O691" s="4"/>
      <c r="P691" s="27"/>
      <c r="Q691" s="14"/>
      <c r="R691" s="9"/>
      <c r="S691" s="15"/>
      <c r="T691" s="15"/>
      <c r="U691" s="9"/>
      <c r="V691" s="18"/>
      <c r="W691" s="19"/>
      <c r="X691" s="19"/>
      <c r="Y691" s="19"/>
      <c r="Z691" s="19"/>
      <c r="AA691" s="19"/>
      <c r="AB691" s="19"/>
      <c r="AC691" s="19"/>
      <c r="AD691" s="19"/>
      <c r="AE691" s="19"/>
      <c r="AF691" s="18"/>
      <c r="AG691" s="18"/>
      <c r="AH691" s="18"/>
      <c r="AI691" s="19"/>
      <c r="AJ691" s="19"/>
      <c r="AK691" s="19"/>
      <c r="AL691" s="19"/>
      <c r="AM691" s="19"/>
      <c r="AN691" s="52"/>
      <c r="AO691" s="19"/>
      <c r="AP691" s="1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</row>
    <row r="692" spans="1:71" ht="14.5" x14ac:dyDescent="0.35">
      <c r="A692" s="15"/>
      <c r="B692" s="15"/>
      <c r="C692" s="15"/>
      <c r="D692" s="7"/>
      <c r="E692" s="4"/>
      <c r="F692" s="4"/>
      <c r="G692" s="4"/>
      <c r="H692" s="4"/>
      <c r="I692" s="4"/>
      <c r="J692" s="7"/>
      <c r="K692" s="4"/>
      <c r="L692" s="4"/>
      <c r="M692" s="4"/>
      <c r="N692" s="4"/>
      <c r="O692" s="4"/>
      <c r="P692" s="27"/>
      <c r="Q692" s="14"/>
      <c r="R692" s="9"/>
      <c r="S692" s="15"/>
      <c r="T692" s="15"/>
      <c r="U692" s="9"/>
      <c r="V692" s="18"/>
      <c r="W692" s="19"/>
      <c r="X692" s="19"/>
      <c r="Y692" s="19"/>
      <c r="Z692" s="19"/>
      <c r="AA692" s="19"/>
      <c r="AB692" s="19"/>
      <c r="AC692" s="19"/>
      <c r="AD692" s="19"/>
      <c r="AE692" s="19"/>
      <c r="AF692" s="18"/>
      <c r="AG692" s="18"/>
      <c r="AH692" s="18"/>
      <c r="AI692" s="19"/>
      <c r="AJ692" s="19"/>
      <c r="AK692" s="19"/>
      <c r="AL692" s="19"/>
      <c r="AM692" s="19"/>
      <c r="AN692" s="52"/>
      <c r="AO692" s="19"/>
      <c r="AP692" s="1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</row>
    <row r="693" spans="1:71" ht="14.5" x14ac:dyDescent="0.35">
      <c r="A693" s="15"/>
      <c r="B693" s="15"/>
      <c r="C693" s="15"/>
      <c r="D693" s="7"/>
      <c r="E693" s="4"/>
      <c r="F693" s="4"/>
      <c r="G693" s="4"/>
      <c r="H693" s="4"/>
      <c r="I693" s="4"/>
      <c r="J693" s="7"/>
      <c r="K693" s="4"/>
      <c r="L693" s="4"/>
      <c r="M693" s="4"/>
      <c r="N693" s="4"/>
      <c r="O693" s="4"/>
      <c r="P693" s="27"/>
      <c r="Q693" s="14"/>
      <c r="R693" s="9"/>
      <c r="S693" s="15"/>
      <c r="T693" s="15"/>
      <c r="U693" s="9"/>
      <c r="V693" s="18"/>
      <c r="W693" s="19"/>
      <c r="X693" s="19"/>
      <c r="Y693" s="19"/>
      <c r="Z693" s="19"/>
      <c r="AA693" s="19"/>
      <c r="AB693" s="19"/>
      <c r="AC693" s="19"/>
      <c r="AD693" s="19"/>
      <c r="AE693" s="19"/>
      <c r="AF693" s="18"/>
      <c r="AG693" s="18"/>
      <c r="AH693" s="18"/>
      <c r="AI693" s="19"/>
      <c r="AJ693" s="19"/>
      <c r="AK693" s="19"/>
      <c r="AL693" s="19"/>
      <c r="AM693" s="19"/>
      <c r="AN693" s="52"/>
      <c r="AO693" s="19"/>
      <c r="AP693" s="1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</row>
    <row r="694" spans="1:71" ht="14.5" x14ac:dyDescent="0.35">
      <c r="A694" s="15"/>
      <c r="B694" s="15"/>
      <c r="C694" s="15"/>
      <c r="D694" s="7"/>
      <c r="E694" s="4"/>
      <c r="F694" s="4"/>
      <c r="G694" s="4"/>
      <c r="H694" s="4"/>
      <c r="I694" s="4"/>
      <c r="J694" s="7"/>
      <c r="K694" s="4"/>
      <c r="L694" s="4"/>
      <c r="M694" s="4"/>
      <c r="N694" s="4"/>
      <c r="O694" s="4"/>
      <c r="P694" s="27"/>
      <c r="Q694" s="14"/>
      <c r="R694" s="9"/>
      <c r="S694" s="15"/>
      <c r="T694" s="15"/>
      <c r="U694" s="9"/>
      <c r="V694" s="18"/>
      <c r="W694" s="19"/>
      <c r="X694" s="19"/>
      <c r="Y694" s="19"/>
      <c r="Z694" s="19"/>
      <c r="AA694" s="19"/>
      <c r="AB694" s="19"/>
      <c r="AC694" s="19"/>
      <c r="AD694" s="19"/>
      <c r="AE694" s="19"/>
      <c r="AF694" s="18"/>
      <c r="AG694" s="18"/>
      <c r="AH694" s="18"/>
      <c r="AI694" s="19"/>
      <c r="AJ694" s="19"/>
      <c r="AK694" s="19"/>
      <c r="AL694" s="19"/>
      <c r="AM694" s="19"/>
      <c r="AN694" s="52"/>
      <c r="AO694" s="19"/>
      <c r="AP694" s="1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</row>
    <row r="695" spans="1:71" ht="14.5" x14ac:dyDescent="0.35">
      <c r="A695" s="15"/>
      <c r="B695" s="15"/>
      <c r="C695" s="15"/>
      <c r="D695" s="7"/>
      <c r="E695" s="4"/>
      <c r="F695" s="4"/>
      <c r="G695" s="4"/>
      <c r="H695" s="4"/>
      <c r="I695" s="4"/>
      <c r="J695" s="7"/>
      <c r="K695" s="4"/>
      <c r="L695" s="4"/>
      <c r="M695" s="4"/>
      <c r="N695" s="4"/>
      <c r="O695" s="4"/>
      <c r="P695" s="27"/>
      <c r="Q695" s="14"/>
      <c r="R695" s="9"/>
      <c r="S695" s="15"/>
      <c r="T695" s="15"/>
      <c r="U695" s="9"/>
      <c r="V695" s="18"/>
      <c r="W695" s="19"/>
      <c r="X695" s="19"/>
      <c r="Y695" s="19"/>
      <c r="Z695" s="19"/>
      <c r="AA695" s="19"/>
      <c r="AB695" s="19"/>
      <c r="AC695" s="19"/>
      <c r="AD695" s="19"/>
      <c r="AE695" s="19"/>
      <c r="AF695" s="18"/>
      <c r="AG695" s="18"/>
      <c r="AH695" s="18"/>
      <c r="AI695" s="19"/>
      <c r="AJ695" s="19"/>
      <c r="AK695" s="19"/>
      <c r="AL695" s="19"/>
      <c r="AM695" s="19"/>
      <c r="AN695" s="52"/>
      <c r="AO695" s="19"/>
      <c r="AP695" s="1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</row>
    <row r="696" spans="1:71" ht="14.5" x14ac:dyDescent="0.35">
      <c r="A696" s="15"/>
      <c r="B696" s="15"/>
      <c r="C696" s="15"/>
      <c r="D696" s="7"/>
      <c r="E696" s="4"/>
      <c r="F696" s="4"/>
      <c r="G696" s="4"/>
      <c r="H696" s="4"/>
      <c r="I696" s="4"/>
      <c r="J696" s="7"/>
      <c r="K696" s="4"/>
      <c r="L696" s="4"/>
      <c r="M696" s="4"/>
      <c r="N696" s="4"/>
      <c r="O696" s="4"/>
      <c r="P696" s="27"/>
      <c r="Q696" s="14"/>
      <c r="R696" s="9"/>
      <c r="S696" s="15"/>
      <c r="T696" s="15"/>
      <c r="U696" s="9"/>
      <c r="V696" s="18"/>
      <c r="W696" s="19"/>
      <c r="X696" s="19"/>
      <c r="Y696" s="19"/>
      <c r="Z696" s="19"/>
      <c r="AA696" s="19"/>
      <c r="AB696" s="19"/>
      <c r="AC696" s="19"/>
      <c r="AD696" s="19"/>
      <c r="AE696" s="19"/>
      <c r="AF696" s="18"/>
      <c r="AG696" s="18"/>
      <c r="AH696" s="18"/>
      <c r="AI696" s="19"/>
      <c r="AJ696" s="19"/>
      <c r="AK696" s="19"/>
      <c r="AL696" s="19"/>
      <c r="AM696" s="19"/>
      <c r="AN696" s="52"/>
      <c r="AO696" s="19"/>
      <c r="AP696" s="1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</row>
    <row r="697" spans="1:71" ht="14.5" x14ac:dyDescent="0.35">
      <c r="A697" s="15"/>
      <c r="B697" s="15"/>
      <c r="C697" s="15"/>
      <c r="D697" s="7"/>
      <c r="E697" s="4"/>
      <c r="F697" s="4"/>
      <c r="G697" s="4"/>
      <c r="H697" s="4"/>
      <c r="I697" s="4"/>
      <c r="J697" s="7"/>
      <c r="K697" s="4"/>
      <c r="L697" s="4"/>
      <c r="M697" s="4"/>
      <c r="N697" s="4"/>
      <c r="O697" s="4"/>
      <c r="P697" s="27"/>
      <c r="Q697" s="14"/>
      <c r="R697" s="9"/>
      <c r="S697" s="15"/>
      <c r="T697" s="15"/>
      <c r="U697" s="9"/>
      <c r="V697" s="18"/>
      <c r="W697" s="19"/>
      <c r="X697" s="19"/>
      <c r="Y697" s="19"/>
      <c r="Z697" s="19"/>
      <c r="AA697" s="19"/>
      <c r="AB697" s="19"/>
      <c r="AC697" s="19"/>
      <c r="AD697" s="19"/>
      <c r="AE697" s="19"/>
      <c r="AF697" s="18"/>
      <c r="AG697" s="18"/>
      <c r="AH697" s="18"/>
      <c r="AI697" s="19"/>
      <c r="AJ697" s="19"/>
      <c r="AK697" s="19"/>
      <c r="AL697" s="19"/>
      <c r="AM697" s="19"/>
      <c r="AN697" s="52"/>
      <c r="AO697" s="19"/>
      <c r="AP697" s="1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</row>
    <row r="698" spans="1:71" ht="14.5" x14ac:dyDescent="0.35">
      <c r="A698" s="15"/>
      <c r="B698" s="15"/>
      <c r="C698" s="15"/>
      <c r="D698" s="7"/>
      <c r="E698" s="4"/>
      <c r="F698" s="4"/>
      <c r="G698" s="4"/>
      <c r="H698" s="4"/>
      <c r="I698" s="4"/>
      <c r="J698" s="7"/>
      <c r="K698" s="4"/>
      <c r="L698" s="4"/>
      <c r="M698" s="4"/>
      <c r="N698" s="4"/>
      <c r="O698" s="4"/>
      <c r="P698" s="27"/>
      <c r="Q698" s="14"/>
      <c r="R698" s="9"/>
      <c r="S698" s="15"/>
      <c r="T698" s="15"/>
      <c r="U698" s="9"/>
      <c r="V698" s="18"/>
      <c r="W698" s="19"/>
      <c r="X698" s="19"/>
      <c r="Y698" s="19"/>
      <c r="Z698" s="19"/>
      <c r="AA698" s="19"/>
      <c r="AB698" s="19"/>
      <c r="AC698" s="19"/>
      <c r="AD698" s="19"/>
      <c r="AE698" s="19"/>
      <c r="AF698" s="18"/>
      <c r="AG698" s="18"/>
      <c r="AH698" s="18"/>
      <c r="AI698" s="19"/>
      <c r="AJ698" s="19"/>
      <c r="AK698" s="19"/>
      <c r="AL698" s="19"/>
      <c r="AM698" s="19"/>
      <c r="AN698" s="52"/>
      <c r="AO698" s="19"/>
      <c r="AP698" s="1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</row>
    <row r="699" spans="1:71" ht="14.5" x14ac:dyDescent="0.35">
      <c r="A699" s="15"/>
      <c r="B699" s="15"/>
      <c r="C699" s="15"/>
      <c r="D699" s="7"/>
      <c r="E699" s="4"/>
      <c r="F699" s="4"/>
      <c r="G699" s="4"/>
      <c r="H699" s="4"/>
      <c r="I699" s="4"/>
      <c r="J699" s="7"/>
      <c r="K699" s="4"/>
      <c r="L699" s="4"/>
      <c r="M699" s="4"/>
      <c r="N699" s="4"/>
      <c r="O699" s="4"/>
      <c r="P699" s="27"/>
      <c r="Q699" s="14"/>
      <c r="R699" s="9"/>
      <c r="S699" s="15"/>
      <c r="T699" s="15"/>
      <c r="U699" s="9"/>
      <c r="V699" s="18"/>
      <c r="W699" s="19"/>
      <c r="X699" s="19"/>
      <c r="Y699" s="19"/>
      <c r="Z699" s="19"/>
      <c r="AA699" s="19"/>
      <c r="AB699" s="19"/>
      <c r="AC699" s="19"/>
      <c r="AD699" s="19"/>
      <c r="AE699" s="19"/>
      <c r="AF699" s="18"/>
      <c r="AG699" s="18"/>
      <c r="AH699" s="18"/>
      <c r="AI699" s="19"/>
      <c r="AJ699" s="19"/>
      <c r="AK699" s="19"/>
      <c r="AL699" s="19"/>
      <c r="AM699" s="19"/>
      <c r="AN699" s="52"/>
      <c r="AO699" s="19"/>
      <c r="AP699" s="1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</row>
    <row r="700" spans="1:71" ht="14.5" x14ac:dyDescent="0.35">
      <c r="A700" s="15"/>
      <c r="B700" s="15"/>
      <c r="C700" s="15"/>
      <c r="D700" s="7"/>
      <c r="E700" s="4"/>
      <c r="F700" s="4"/>
      <c r="G700" s="4"/>
      <c r="H700" s="4"/>
      <c r="I700" s="4"/>
      <c r="J700" s="7"/>
      <c r="K700" s="4"/>
      <c r="L700" s="4"/>
      <c r="M700" s="4"/>
      <c r="N700" s="4"/>
      <c r="O700" s="4"/>
      <c r="P700" s="27"/>
      <c r="Q700" s="14"/>
      <c r="R700" s="9"/>
      <c r="S700" s="15"/>
      <c r="T700" s="15"/>
      <c r="U700" s="9"/>
      <c r="V700" s="18"/>
      <c r="W700" s="19"/>
      <c r="X700" s="19"/>
      <c r="Y700" s="19"/>
      <c r="Z700" s="19"/>
      <c r="AA700" s="19"/>
      <c r="AB700" s="19"/>
      <c r="AC700" s="19"/>
      <c r="AD700" s="19"/>
      <c r="AE700" s="19"/>
      <c r="AF700" s="18"/>
      <c r="AG700" s="18"/>
      <c r="AH700" s="18"/>
      <c r="AI700" s="19"/>
      <c r="AJ700" s="19"/>
      <c r="AK700" s="19"/>
      <c r="AL700" s="19"/>
      <c r="AM700" s="19"/>
      <c r="AN700" s="52"/>
      <c r="AO700" s="19"/>
      <c r="AP700" s="1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</row>
    <row r="701" spans="1:71" ht="14.5" x14ac:dyDescent="0.35">
      <c r="A701" s="15"/>
      <c r="B701" s="15"/>
      <c r="C701" s="15"/>
      <c r="D701" s="7"/>
      <c r="E701" s="4"/>
      <c r="F701" s="4"/>
      <c r="G701" s="4"/>
      <c r="H701" s="4"/>
      <c r="I701" s="4"/>
      <c r="J701" s="7"/>
      <c r="K701" s="4"/>
      <c r="L701" s="4"/>
      <c r="M701" s="4"/>
      <c r="N701" s="4"/>
      <c r="O701" s="4"/>
      <c r="P701" s="27"/>
      <c r="Q701" s="14"/>
      <c r="R701" s="9"/>
      <c r="S701" s="15"/>
      <c r="T701" s="15"/>
      <c r="U701" s="9"/>
      <c r="V701" s="18"/>
      <c r="W701" s="19"/>
      <c r="X701" s="19"/>
      <c r="Y701" s="19"/>
      <c r="Z701" s="19"/>
      <c r="AA701" s="19"/>
      <c r="AB701" s="19"/>
      <c r="AC701" s="19"/>
      <c r="AD701" s="19"/>
      <c r="AE701" s="19"/>
      <c r="AF701" s="18"/>
      <c r="AG701" s="18"/>
      <c r="AH701" s="18"/>
      <c r="AI701" s="19"/>
      <c r="AJ701" s="19"/>
      <c r="AK701" s="19"/>
      <c r="AL701" s="19"/>
      <c r="AM701" s="19"/>
      <c r="AN701" s="52"/>
      <c r="AO701" s="19"/>
      <c r="AP701" s="1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</row>
    <row r="702" spans="1:71" ht="14.5" x14ac:dyDescent="0.35">
      <c r="A702" s="15"/>
      <c r="B702" s="15"/>
      <c r="C702" s="15"/>
      <c r="D702" s="7"/>
      <c r="E702" s="4"/>
      <c r="F702" s="4"/>
      <c r="G702" s="4"/>
      <c r="H702" s="4"/>
      <c r="I702" s="4"/>
      <c r="J702" s="7"/>
      <c r="K702" s="4"/>
      <c r="L702" s="4"/>
      <c r="M702" s="4"/>
      <c r="N702" s="4"/>
      <c r="O702" s="4"/>
      <c r="P702" s="27"/>
      <c r="Q702" s="14"/>
      <c r="R702" s="9"/>
      <c r="S702" s="15"/>
      <c r="T702" s="15"/>
      <c r="U702" s="9"/>
      <c r="V702" s="18"/>
      <c r="W702" s="19"/>
      <c r="X702" s="19"/>
      <c r="Y702" s="19"/>
      <c r="Z702" s="19"/>
      <c r="AA702" s="19"/>
      <c r="AB702" s="19"/>
      <c r="AC702" s="19"/>
      <c r="AD702" s="19"/>
      <c r="AE702" s="19"/>
      <c r="AF702" s="18"/>
      <c r="AG702" s="18"/>
      <c r="AH702" s="18"/>
      <c r="AI702" s="19"/>
      <c r="AJ702" s="19"/>
      <c r="AK702" s="19"/>
      <c r="AL702" s="19"/>
      <c r="AM702" s="19"/>
      <c r="AN702" s="52"/>
      <c r="AO702" s="19"/>
      <c r="AP702" s="1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</row>
    <row r="703" spans="1:71" ht="14.5" x14ac:dyDescent="0.35">
      <c r="A703" s="15"/>
      <c r="B703" s="15"/>
      <c r="C703" s="15"/>
      <c r="D703" s="7"/>
      <c r="E703" s="4"/>
      <c r="F703" s="4"/>
      <c r="G703" s="4"/>
      <c r="H703" s="4"/>
      <c r="I703" s="4"/>
      <c r="J703" s="7"/>
      <c r="K703" s="4"/>
      <c r="L703" s="4"/>
      <c r="M703" s="4"/>
      <c r="N703" s="4"/>
      <c r="O703" s="4"/>
      <c r="P703" s="27"/>
      <c r="Q703" s="14"/>
      <c r="R703" s="9"/>
      <c r="S703" s="15"/>
      <c r="T703" s="15"/>
      <c r="U703" s="9"/>
      <c r="V703" s="18"/>
      <c r="W703" s="19"/>
      <c r="X703" s="19"/>
      <c r="Y703" s="19"/>
      <c r="Z703" s="19"/>
      <c r="AA703" s="19"/>
      <c r="AB703" s="19"/>
      <c r="AC703" s="19"/>
      <c r="AD703" s="19"/>
      <c r="AE703" s="19"/>
      <c r="AF703" s="18"/>
      <c r="AG703" s="18"/>
      <c r="AH703" s="18"/>
      <c r="AI703" s="19"/>
      <c r="AJ703" s="19"/>
      <c r="AK703" s="19"/>
      <c r="AL703" s="19"/>
      <c r="AM703" s="19"/>
      <c r="AN703" s="52"/>
      <c r="AO703" s="19"/>
      <c r="AP703" s="1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</row>
    <row r="704" spans="1:71" ht="14.5" x14ac:dyDescent="0.35">
      <c r="A704" s="15"/>
      <c r="B704" s="15"/>
      <c r="C704" s="15"/>
      <c r="D704" s="7"/>
      <c r="E704" s="4"/>
      <c r="F704" s="4"/>
      <c r="G704" s="4"/>
      <c r="H704" s="4"/>
      <c r="I704" s="4"/>
      <c r="J704" s="7"/>
      <c r="K704" s="4"/>
      <c r="L704" s="4"/>
      <c r="M704" s="4"/>
      <c r="N704" s="4"/>
      <c r="O704" s="4"/>
      <c r="P704" s="27"/>
      <c r="Q704" s="14"/>
      <c r="R704" s="9"/>
      <c r="S704" s="15"/>
      <c r="T704" s="15"/>
      <c r="U704" s="9"/>
      <c r="V704" s="18"/>
      <c r="W704" s="19"/>
      <c r="X704" s="19"/>
      <c r="Y704" s="19"/>
      <c r="Z704" s="19"/>
      <c r="AA704" s="19"/>
      <c r="AB704" s="19"/>
      <c r="AC704" s="19"/>
      <c r="AD704" s="19"/>
      <c r="AE704" s="19"/>
      <c r="AF704" s="18"/>
      <c r="AG704" s="18"/>
      <c r="AH704" s="18"/>
      <c r="AI704" s="19"/>
      <c r="AJ704" s="19"/>
      <c r="AK704" s="19"/>
      <c r="AL704" s="19"/>
      <c r="AM704" s="19"/>
      <c r="AN704" s="52"/>
      <c r="AO704" s="19"/>
      <c r="AP704" s="1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</row>
    <row r="705" spans="1:71" ht="14.5" x14ac:dyDescent="0.35">
      <c r="A705" s="15"/>
      <c r="B705" s="15"/>
      <c r="C705" s="15"/>
      <c r="D705" s="7"/>
      <c r="E705" s="4"/>
      <c r="F705" s="4"/>
      <c r="G705" s="4"/>
      <c r="H705" s="4"/>
      <c r="I705" s="4"/>
      <c r="J705" s="7"/>
      <c r="K705" s="4"/>
      <c r="L705" s="4"/>
      <c r="M705" s="4"/>
      <c r="N705" s="4"/>
      <c r="O705" s="4"/>
      <c r="P705" s="27"/>
      <c r="Q705" s="14"/>
      <c r="R705" s="9"/>
      <c r="S705" s="15"/>
      <c r="T705" s="15"/>
      <c r="U705" s="9"/>
      <c r="V705" s="18"/>
      <c r="W705" s="19"/>
      <c r="X705" s="19"/>
      <c r="Y705" s="19"/>
      <c r="Z705" s="19"/>
      <c r="AA705" s="19"/>
      <c r="AB705" s="19"/>
      <c r="AC705" s="19"/>
      <c r="AD705" s="19"/>
      <c r="AE705" s="19"/>
      <c r="AF705" s="18"/>
      <c r="AG705" s="18"/>
      <c r="AH705" s="18"/>
      <c r="AI705" s="19"/>
      <c r="AJ705" s="19"/>
      <c r="AK705" s="19"/>
      <c r="AL705" s="19"/>
      <c r="AM705" s="19"/>
      <c r="AN705" s="52"/>
      <c r="AO705" s="19"/>
      <c r="AP705" s="1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</row>
    <row r="706" spans="1:71" ht="14.5" x14ac:dyDescent="0.35">
      <c r="A706" s="15"/>
      <c r="B706" s="15"/>
      <c r="C706" s="15"/>
      <c r="D706" s="7"/>
      <c r="E706" s="4"/>
      <c r="F706" s="4"/>
      <c r="G706" s="4"/>
      <c r="H706" s="4"/>
      <c r="I706" s="4"/>
      <c r="J706" s="7"/>
      <c r="K706" s="4"/>
      <c r="L706" s="4"/>
      <c r="M706" s="4"/>
      <c r="N706" s="4"/>
      <c r="O706" s="4"/>
      <c r="P706" s="27"/>
      <c r="Q706" s="14"/>
      <c r="R706" s="9"/>
      <c r="S706" s="15"/>
      <c r="T706" s="15"/>
      <c r="U706" s="9"/>
      <c r="V706" s="18"/>
      <c r="W706" s="19"/>
      <c r="X706" s="19"/>
      <c r="Y706" s="19"/>
      <c r="Z706" s="19"/>
      <c r="AA706" s="19"/>
      <c r="AB706" s="19"/>
      <c r="AC706" s="19"/>
      <c r="AD706" s="19"/>
      <c r="AE706" s="19"/>
      <c r="AF706" s="18"/>
      <c r="AG706" s="18"/>
      <c r="AH706" s="18"/>
      <c r="AI706" s="19"/>
      <c r="AJ706" s="19"/>
      <c r="AK706" s="19"/>
      <c r="AL706" s="19"/>
      <c r="AM706" s="19"/>
      <c r="AN706" s="52"/>
      <c r="AO706" s="19"/>
      <c r="AP706" s="1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</row>
    <row r="707" spans="1:71" ht="14.5" x14ac:dyDescent="0.35">
      <c r="A707" s="15"/>
      <c r="B707" s="15"/>
      <c r="C707" s="15"/>
      <c r="D707" s="7"/>
      <c r="E707" s="4"/>
      <c r="F707" s="4"/>
      <c r="G707" s="4"/>
      <c r="H707" s="4"/>
      <c r="I707" s="4"/>
      <c r="J707" s="7"/>
      <c r="K707" s="4"/>
      <c r="L707" s="4"/>
      <c r="M707" s="4"/>
      <c r="N707" s="4"/>
      <c r="O707" s="4"/>
      <c r="P707" s="27"/>
      <c r="Q707" s="14"/>
      <c r="R707" s="9"/>
      <c r="S707" s="15"/>
      <c r="T707" s="15"/>
      <c r="U707" s="9"/>
      <c r="V707" s="18"/>
      <c r="W707" s="19"/>
      <c r="X707" s="19"/>
      <c r="Y707" s="19"/>
      <c r="Z707" s="19"/>
      <c r="AA707" s="19"/>
      <c r="AB707" s="19"/>
      <c r="AC707" s="19"/>
      <c r="AD707" s="19"/>
      <c r="AE707" s="19"/>
      <c r="AF707" s="18"/>
      <c r="AG707" s="18"/>
      <c r="AH707" s="18"/>
      <c r="AI707" s="19"/>
      <c r="AJ707" s="19"/>
      <c r="AK707" s="19"/>
      <c r="AL707" s="19"/>
      <c r="AM707" s="19"/>
      <c r="AN707" s="52"/>
      <c r="AO707" s="19"/>
      <c r="AP707" s="1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</row>
    <row r="708" spans="1:71" ht="14.5" x14ac:dyDescent="0.35">
      <c r="A708" s="15"/>
      <c r="B708" s="15"/>
      <c r="C708" s="15"/>
      <c r="D708" s="7"/>
      <c r="E708" s="4"/>
      <c r="F708" s="4"/>
      <c r="G708" s="4"/>
      <c r="H708" s="4"/>
      <c r="I708" s="4"/>
      <c r="J708" s="7"/>
      <c r="K708" s="4"/>
      <c r="L708" s="4"/>
      <c r="M708" s="4"/>
      <c r="N708" s="4"/>
      <c r="O708" s="4"/>
      <c r="P708" s="27"/>
      <c r="Q708" s="14"/>
      <c r="R708" s="9"/>
      <c r="S708" s="15"/>
      <c r="T708" s="15"/>
      <c r="U708" s="9"/>
      <c r="V708" s="18"/>
      <c r="W708" s="19"/>
      <c r="X708" s="19"/>
      <c r="Y708" s="19"/>
      <c r="Z708" s="19"/>
      <c r="AA708" s="19"/>
      <c r="AB708" s="19"/>
      <c r="AC708" s="19"/>
      <c r="AD708" s="19"/>
      <c r="AE708" s="19"/>
      <c r="AF708" s="18"/>
      <c r="AG708" s="18"/>
      <c r="AH708" s="18"/>
      <c r="AI708" s="19"/>
      <c r="AJ708" s="19"/>
      <c r="AK708" s="19"/>
      <c r="AL708" s="19"/>
      <c r="AM708" s="19"/>
      <c r="AN708" s="52"/>
      <c r="AO708" s="19"/>
      <c r="AP708" s="1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</row>
    <row r="709" spans="1:71" ht="14.5" x14ac:dyDescent="0.35">
      <c r="A709" s="15"/>
      <c r="B709" s="15"/>
      <c r="C709" s="15"/>
      <c r="D709" s="7"/>
      <c r="E709" s="4"/>
      <c r="F709" s="4"/>
      <c r="G709" s="4"/>
      <c r="H709" s="4"/>
      <c r="I709" s="4"/>
      <c r="J709" s="7"/>
      <c r="K709" s="4"/>
      <c r="L709" s="4"/>
      <c r="M709" s="4"/>
      <c r="N709" s="4"/>
      <c r="O709" s="4"/>
      <c r="P709" s="27"/>
      <c r="Q709" s="14"/>
      <c r="R709" s="9"/>
      <c r="S709" s="15"/>
      <c r="T709" s="15"/>
      <c r="U709" s="9"/>
      <c r="V709" s="18"/>
      <c r="W709" s="19"/>
      <c r="X709" s="19"/>
      <c r="Y709" s="19"/>
      <c r="Z709" s="19"/>
      <c r="AA709" s="19"/>
      <c r="AB709" s="19"/>
      <c r="AC709" s="19"/>
      <c r="AD709" s="19"/>
      <c r="AE709" s="19"/>
      <c r="AF709" s="18"/>
      <c r="AG709" s="18"/>
      <c r="AH709" s="18"/>
      <c r="AI709" s="19"/>
      <c r="AJ709" s="19"/>
      <c r="AK709" s="19"/>
      <c r="AL709" s="19"/>
      <c r="AM709" s="19"/>
      <c r="AN709" s="52"/>
      <c r="AO709" s="19"/>
      <c r="AP709" s="1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</row>
    <row r="710" spans="1:71" ht="14.5" x14ac:dyDescent="0.35">
      <c r="A710" s="15"/>
      <c r="B710" s="15"/>
      <c r="C710" s="15"/>
      <c r="D710" s="7"/>
      <c r="E710" s="4"/>
      <c r="F710" s="4"/>
      <c r="G710" s="4"/>
      <c r="H710" s="4"/>
      <c r="I710" s="4"/>
      <c r="J710" s="7"/>
      <c r="K710" s="4"/>
      <c r="L710" s="4"/>
      <c r="M710" s="4"/>
      <c r="N710" s="4"/>
      <c r="O710" s="4"/>
      <c r="P710" s="27"/>
      <c r="Q710" s="14"/>
      <c r="R710" s="9"/>
      <c r="S710" s="15"/>
      <c r="T710" s="15"/>
      <c r="U710" s="9"/>
      <c r="V710" s="18"/>
      <c r="W710" s="19"/>
      <c r="X710" s="19"/>
      <c r="Y710" s="19"/>
      <c r="Z710" s="19"/>
      <c r="AA710" s="19"/>
      <c r="AB710" s="19"/>
      <c r="AC710" s="19"/>
      <c r="AD710" s="19"/>
      <c r="AE710" s="19"/>
      <c r="AF710" s="18"/>
      <c r="AG710" s="18"/>
      <c r="AH710" s="18"/>
      <c r="AI710" s="19"/>
      <c r="AJ710" s="19"/>
      <c r="AK710" s="19"/>
      <c r="AL710" s="19"/>
      <c r="AM710" s="19"/>
      <c r="AN710" s="52"/>
      <c r="AO710" s="19"/>
      <c r="AP710" s="1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</row>
    <row r="711" spans="1:71" ht="14.5" x14ac:dyDescent="0.35">
      <c r="A711" s="15"/>
      <c r="B711" s="15"/>
      <c r="C711" s="15"/>
      <c r="D711" s="7"/>
      <c r="E711" s="4"/>
      <c r="F711" s="4"/>
      <c r="G711" s="4"/>
      <c r="H711" s="4"/>
      <c r="I711" s="4"/>
      <c r="J711" s="7"/>
      <c r="K711" s="4"/>
      <c r="L711" s="4"/>
      <c r="M711" s="4"/>
      <c r="N711" s="4"/>
      <c r="O711" s="4"/>
      <c r="P711" s="27"/>
      <c r="Q711" s="14"/>
      <c r="R711" s="9"/>
      <c r="S711" s="15"/>
      <c r="T711" s="15"/>
      <c r="U711" s="9"/>
      <c r="V711" s="18"/>
      <c r="W711" s="19"/>
      <c r="X711" s="19"/>
      <c r="Y711" s="19"/>
      <c r="Z711" s="19"/>
      <c r="AA711" s="19"/>
      <c r="AB711" s="19"/>
      <c r="AC711" s="19"/>
      <c r="AD711" s="19"/>
      <c r="AE711" s="19"/>
      <c r="AF711" s="18"/>
      <c r="AG711" s="18"/>
      <c r="AH711" s="18"/>
      <c r="AI711" s="19"/>
      <c r="AJ711" s="19"/>
      <c r="AK711" s="19"/>
      <c r="AL711" s="19"/>
      <c r="AM711" s="19"/>
      <c r="AN711" s="52"/>
      <c r="AO711" s="19"/>
      <c r="AP711" s="1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</row>
    <row r="712" spans="1:71" ht="14.5" x14ac:dyDescent="0.35">
      <c r="A712" s="15"/>
      <c r="B712" s="15"/>
      <c r="C712" s="15"/>
      <c r="D712" s="7"/>
      <c r="E712" s="4"/>
      <c r="F712" s="4"/>
      <c r="G712" s="4"/>
      <c r="H712" s="4"/>
      <c r="I712" s="4"/>
      <c r="J712" s="7"/>
      <c r="K712" s="4"/>
      <c r="L712" s="4"/>
      <c r="M712" s="4"/>
      <c r="N712" s="4"/>
      <c r="O712" s="4"/>
      <c r="P712" s="27"/>
      <c r="Q712" s="14"/>
      <c r="R712" s="9"/>
      <c r="S712" s="15"/>
      <c r="T712" s="15"/>
      <c r="U712" s="9"/>
      <c r="V712" s="18"/>
      <c r="W712" s="19"/>
      <c r="X712" s="19"/>
      <c r="Y712" s="19"/>
      <c r="Z712" s="19"/>
      <c r="AA712" s="19"/>
      <c r="AB712" s="19"/>
      <c r="AC712" s="19"/>
      <c r="AD712" s="19"/>
      <c r="AE712" s="19"/>
      <c r="AF712" s="18"/>
      <c r="AG712" s="18"/>
      <c r="AH712" s="18"/>
      <c r="AI712" s="19"/>
      <c r="AJ712" s="19"/>
      <c r="AK712" s="19"/>
      <c r="AL712" s="19"/>
      <c r="AM712" s="19"/>
      <c r="AN712" s="52"/>
      <c r="AO712" s="19"/>
      <c r="AP712" s="1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</row>
    <row r="713" spans="1:71" ht="14.5" x14ac:dyDescent="0.35">
      <c r="A713" s="15"/>
      <c r="B713" s="15"/>
      <c r="C713" s="15"/>
      <c r="D713" s="7"/>
      <c r="E713" s="4"/>
      <c r="F713" s="4"/>
      <c r="G713" s="4"/>
      <c r="H713" s="4"/>
      <c r="I713" s="4"/>
      <c r="J713" s="7"/>
      <c r="K713" s="4"/>
      <c r="L713" s="4"/>
      <c r="M713" s="4"/>
      <c r="N713" s="4"/>
      <c r="O713" s="4"/>
      <c r="P713" s="27"/>
      <c r="Q713" s="14"/>
      <c r="R713" s="9"/>
      <c r="S713" s="15"/>
      <c r="T713" s="15"/>
      <c r="U713" s="9"/>
      <c r="V713" s="18"/>
      <c r="W713" s="19"/>
      <c r="X713" s="19"/>
      <c r="Y713" s="19"/>
      <c r="Z713" s="19"/>
      <c r="AA713" s="19"/>
      <c r="AB713" s="19"/>
      <c r="AC713" s="19"/>
      <c r="AD713" s="19"/>
      <c r="AE713" s="19"/>
      <c r="AF713" s="18"/>
      <c r="AG713" s="18"/>
      <c r="AH713" s="18"/>
      <c r="AI713" s="19"/>
      <c r="AJ713" s="19"/>
      <c r="AK713" s="19"/>
      <c r="AL713" s="19"/>
      <c r="AM713" s="19"/>
      <c r="AN713" s="52"/>
      <c r="AO713" s="19"/>
      <c r="AP713" s="1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</row>
    <row r="714" spans="1:71" ht="14.5" x14ac:dyDescent="0.35">
      <c r="A714" s="15"/>
      <c r="B714" s="15"/>
      <c r="C714" s="15"/>
      <c r="D714" s="7"/>
      <c r="E714" s="4"/>
      <c r="F714" s="4"/>
      <c r="G714" s="4"/>
      <c r="H714" s="4"/>
      <c r="I714" s="4"/>
      <c r="J714" s="7"/>
      <c r="K714" s="4"/>
      <c r="L714" s="4"/>
      <c r="M714" s="4"/>
      <c r="N714" s="4"/>
      <c r="O714" s="4"/>
      <c r="P714" s="27"/>
      <c r="Q714" s="14"/>
      <c r="R714" s="9"/>
      <c r="S714" s="15"/>
      <c r="T714" s="15"/>
      <c r="U714" s="9"/>
      <c r="V714" s="18"/>
      <c r="W714" s="19"/>
      <c r="X714" s="19"/>
      <c r="Y714" s="19"/>
      <c r="Z714" s="19"/>
      <c r="AA714" s="19"/>
      <c r="AB714" s="19"/>
      <c r="AC714" s="19"/>
      <c r="AD714" s="19"/>
      <c r="AE714" s="19"/>
      <c r="AF714" s="18"/>
      <c r="AG714" s="18"/>
      <c r="AH714" s="18"/>
      <c r="AI714" s="19"/>
      <c r="AJ714" s="19"/>
      <c r="AK714" s="19"/>
      <c r="AL714" s="19"/>
      <c r="AM714" s="19"/>
      <c r="AN714" s="52"/>
      <c r="AO714" s="19"/>
      <c r="AP714" s="1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</row>
    <row r="715" spans="1:71" ht="14.5" x14ac:dyDescent="0.35">
      <c r="A715" s="15"/>
      <c r="B715" s="15"/>
      <c r="C715" s="15"/>
      <c r="D715" s="7"/>
      <c r="E715" s="4"/>
      <c r="F715" s="4"/>
      <c r="G715" s="4"/>
      <c r="H715" s="4"/>
      <c r="I715" s="4"/>
      <c r="J715" s="7"/>
      <c r="K715" s="4"/>
      <c r="L715" s="4"/>
      <c r="M715" s="4"/>
      <c r="N715" s="4"/>
      <c r="O715" s="4"/>
      <c r="P715" s="27"/>
      <c r="Q715" s="14"/>
      <c r="R715" s="9"/>
      <c r="S715" s="15"/>
      <c r="T715" s="15"/>
      <c r="U715" s="9"/>
      <c r="V715" s="18"/>
      <c r="W715" s="19"/>
      <c r="X715" s="19"/>
      <c r="Y715" s="19"/>
      <c r="Z715" s="19"/>
      <c r="AA715" s="19"/>
      <c r="AB715" s="19"/>
      <c r="AC715" s="19"/>
      <c r="AD715" s="19"/>
      <c r="AE715" s="19"/>
      <c r="AF715" s="18"/>
      <c r="AG715" s="18"/>
      <c r="AH715" s="18"/>
      <c r="AI715" s="19"/>
      <c r="AJ715" s="19"/>
      <c r="AK715" s="19"/>
      <c r="AL715" s="19"/>
      <c r="AM715" s="19"/>
      <c r="AN715" s="52"/>
      <c r="AO715" s="19"/>
      <c r="AP715" s="1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</row>
    <row r="716" spans="1:71" ht="14.5" x14ac:dyDescent="0.35">
      <c r="A716" s="15"/>
      <c r="B716" s="15"/>
      <c r="C716" s="15"/>
      <c r="D716" s="7"/>
      <c r="E716" s="4"/>
      <c r="F716" s="4"/>
      <c r="G716" s="4"/>
      <c r="H716" s="4"/>
      <c r="I716" s="4"/>
      <c r="J716" s="7"/>
      <c r="K716" s="4"/>
      <c r="L716" s="4"/>
      <c r="M716" s="4"/>
      <c r="N716" s="4"/>
      <c r="O716" s="4"/>
      <c r="P716" s="27"/>
      <c r="Q716" s="14"/>
      <c r="R716" s="9"/>
      <c r="S716" s="15"/>
      <c r="T716" s="15"/>
      <c r="U716" s="9"/>
      <c r="V716" s="18"/>
      <c r="W716" s="19"/>
      <c r="X716" s="19"/>
      <c r="Y716" s="19"/>
      <c r="Z716" s="19"/>
      <c r="AA716" s="19"/>
      <c r="AB716" s="19"/>
      <c r="AC716" s="19"/>
      <c r="AD716" s="19"/>
      <c r="AE716" s="19"/>
      <c r="AF716" s="18"/>
      <c r="AG716" s="18"/>
      <c r="AH716" s="18"/>
      <c r="AI716" s="19"/>
      <c r="AJ716" s="19"/>
      <c r="AK716" s="19"/>
      <c r="AL716" s="19"/>
      <c r="AM716" s="19"/>
      <c r="AN716" s="52"/>
      <c r="AO716" s="19"/>
      <c r="AP716" s="1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</row>
    <row r="717" spans="1:71" ht="14.5" x14ac:dyDescent="0.35">
      <c r="A717" s="15"/>
      <c r="B717" s="15"/>
      <c r="C717" s="15"/>
      <c r="D717" s="7"/>
      <c r="E717" s="4"/>
      <c r="F717" s="4"/>
      <c r="G717" s="4"/>
      <c r="H717" s="4"/>
      <c r="I717" s="4"/>
      <c r="J717" s="7"/>
      <c r="K717" s="4"/>
      <c r="L717" s="4"/>
      <c r="M717" s="4"/>
      <c r="N717" s="4"/>
      <c r="O717" s="4"/>
      <c r="P717" s="27"/>
      <c r="Q717" s="14"/>
      <c r="R717" s="9"/>
      <c r="S717" s="15"/>
      <c r="T717" s="15"/>
      <c r="U717" s="9"/>
      <c r="V717" s="18"/>
      <c r="W717" s="19"/>
      <c r="X717" s="19"/>
      <c r="Y717" s="19"/>
      <c r="Z717" s="19"/>
      <c r="AA717" s="19"/>
      <c r="AB717" s="19"/>
      <c r="AC717" s="19"/>
      <c r="AD717" s="19"/>
      <c r="AE717" s="19"/>
      <c r="AF717" s="18"/>
      <c r="AG717" s="18"/>
      <c r="AH717" s="18"/>
      <c r="AI717" s="19"/>
      <c r="AJ717" s="19"/>
      <c r="AK717" s="19"/>
      <c r="AL717" s="19"/>
      <c r="AM717" s="19"/>
      <c r="AN717" s="52"/>
      <c r="AO717" s="19"/>
      <c r="AP717" s="1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</row>
    <row r="718" spans="1:71" ht="14.5" x14ac:dyDescent="0.35">
      <c r="A718" s="15"/>
      <c r="B718" s="15"/>
      <c r="C718" s="15"/>
      <c r="D718" s="7"/>
      <c r="E718" s="4"/>
      <c r="F718" s="4"/>
      <c r="G718" s="4"/>
      <c r="H718" s="4"/>
      <c r="I718" s="4"/>
      <c r="J718" s="7"/>
      <c r="K718" s="4"/>
      <c r="L718" s="4"/>
      <c r="M718" s="4"/>
      <c r="N718" s="4"/>
      <c r="O718" s="4"/>
      <c r="P718" s="27"/>
      <c r="Q718" s="14"/>
      <c r="R718" s="9"/>
      <c r="S718" s="15"/>
      <c r="T718" s="15"/>
      <c r="U718" s="9"/>
      <c r="V718" s="18"/>
      <c r="W718" s="19"/>
      <c r="X718" s="19"/>
      <c r="Y718" s="19"/>
      <c r="Z718" s="19"/>
      <c r="AA718" s="19"/>
      <c r="AB718" s="19"/>
      <c r="AC718" s="19"/>
      <c r="AD718" s="19"/>
      <c r="AE718" s="19"/>
      <c r="AF718" s="18"/>
      <c r="AG718" s="18"/>
      <c r="AH718" s="18"/>
      <c r="AI718" s="19"/>
      <c r="AJ718" s="19"/>
      <c r="AK718" s="19"/>
      <c r="AL718" s="19"/>
      <c r="AM718" s="19"/>
      <c r="AN718" s="52"/>
      <c r="AO718" s="19"/>
      <c r="AP718" s="1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</row>
    <row r="719" spans="1:71" ht="14.5" x14ac:dyDescent="0.35">
      <c r="A719" s="15"/>
      <c r="B719" s="15"/>
      <c r="C719" s="15"/>
      <c r="D719" s="7"/>
      <c r="E719" s="4"/>
      <c r="F719" s="4"/>
      <c r="G719" s="4"/>
      <c r="H719" s="4"/>
      <c r="I719" s="4"/>
      <c r="J719" s="7"/>
      <c r="K719" s="4"/>
      <c r="L719" s="4"/>
      <c r="M719" s="4"/>
      <c r="N719" s="4"/>
      <c r="O719" s="4"/>
      <c r="P719" s="27"/>
      <c r="Q719" s="14"/>
      <c r="R719" s="9"/>
      <c r="S719" s="15"/>
      <c r="T719" s="15"/>
      <c r="U719" s="9"/>
      <c r="V719" s="18"/>
      <c r="W719" s="19"/>
      <c r="X719" s="19"/>
      <c r="Y719" s="19"/>
      <c r="Z719" s="19"/>
      <c r="AA719" s="19"/>
      <c r="AB719" s="19"/>
      <c r="AC719" s="19"/>
      <c r="AD719" s="19"/>
      <c r="AE719" s="19"/>
      <c r="AF719" s="18"/>
      <c r="AG719" s="18"/>
      <c r="AH719" s="18"/>
      <c r="AI719" s="19"/>
      <c r="AJ719" s="19"/>
      <c r="AK719" s="19"/>
      <c r="AL719" s="19"/>
      <c r="AM719" s="19"/>
      <c r="AN719" s="52"/>
      <c r="AO719" s="19"/>
      <c r="AP719" s="1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</row>
    <row r="720" spans="1:71" ht="14.5" x14ac:dyDescent="0.35">
      <c r="A720" s="15"/>
      <c r="B720" s="15"/>
      <c r="C720" s="15"/>
      <c r="D720" s="7"/>
      <c r="E720" s="4"/>
      <c r="F720" s="4"/>
      <c r="G720" s="4"/>
      <c r="H720" s="4"/>
      <c r="I720" s="4"/>
      <c r="J720" s="7"/>
      <c r="K720" s="4"/>
      <c r="L720" s="4"/>
      <c r="M720" s="4"/>
      <c r="N720" s="4"/>
      <c r="O720" s="4"/>
      <c r="P720" s="27"/>
      <c r="Q720" s="14"/>
      <c r="R720" s="9"/>
      <c r="S720" s="15"/>
      <c r="T720" s="15"/>
      <c r="U720" s="9"/>
      <c r="V720" s="18"/>
      <c r="W720" s="19"/>
      <c r="X720" s="19"/>
      <c r="Y720" s="19"/>
      <c r="Z720" s="19"/>
      <c r="AA720" s="19"/>
      <c r="AB720" s="19"/>
      <c r="AC720" s="19"/>
      <c r="AD720" s="19"/>
      <c r="AE720" s="19"/>
      <c r="AF720" s="18"/>
      <c r="AG720" s="18"/>
      <c r="AH720" s="18"/>
      <c r="AI720" s="19"/>
      <c r="AJ720" s="19"/>
      <c r="AK720" s="19"/>
      <c r="AL720" s="19"/>
      <c r="AM720" s="19"/>
      <c r="AN720" s="52"/>
      <c r="AO720" s="19"/>
      <c r="AP720" s="1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</row>
    <row r="721" spans="1:71" ht="14.5" x14ac:dyDescent="0.35">
      <c r="A721" s="15"/>
      <c r="B721" s="15"/>
      <c r="C721" s="15"/>
      <c r="D721" s="7"/>
      <c r="E721" s="4"/>
      <c r="F721" s="4"/>
      <c r="G721" s="4"/>
      <c r="H721" s="4"/>
      <c r="I721" s="4"/>
      <c r="J721" s="7"/>
      <c r="K721" s="4"/>
      <c r="L721" s="4"/>
      <c r="M721" s="4"/>
      <c r="N721" s="4"/>
      <c r="O721" s="4"/>
      <c r="P721" s="27"/>
      <c r="Q721" s="14"/>
      <c r="R721" s="9"/>
      <c r="S721" s="15"/>
      <c r="T721" s="15"/>
      <c r="U721" s="9"/>
      <c r="V721" s="18"/>
      <c r="W721" s="19"/>
      <c r="X721" s="19"/>
      <c r="Y721" s="19"/>
      <c r="Z721" s="19"/>
      <c r="AA721" s="19"/>
      <c r="AB721" s="19"/>
      <c r="AC721" s="19"/>
      <c r="AD721" s="19"/>
      <c r="AE721" s="19"/>
      <c r="AF721" s="18"/>
      <c r="AG721" s="18"/>
      <c r="AH721" s="18"/>
      <c r="AI721" s="19"/>
      <c r="AJ721" s="19"/>
      <c r="AK721" s="19"/>
      <c r="AL721" s="19"/>
      <c r="AM721" s="19"/>
      <c r="AN721" s="52"/>
      <c r="AO721" s="19"/>
      <c r="AP721" s="1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</row>
    <row r="722" spans="1:71" ht="14.5" x14ac:dyDescent="0.35">
      <c r="A722" s="15"/>
      <c r="B722" s="15"/>
      <c r="C722" s="15"/>
      <c r="D722" s="7"/>
      <c r="E722" s="4"/>
      <c r="F722" s="4"/>
      <c r="G722" s="4"/>
      <c r="H722" s="4"/>
      <c r="I722" s="4"/>
      <c r="J722" s="7"/>
      <c r="K722" s="4"/>
      <c r="L722" s="4"/>
      <c r="M722" s="4"/>
      <c r="N722" s="4"/>
      <c r="O722" s="4"/>
      <c r="P722" s="27"/>
      <c r="Q722" s="14"/>
      <c r="R722" s="9"/>
      <c r="S722" s="15"/>
      <c r="T722" s="15"/>
      <c r="U722" s="9"/>
      <c r="V722" s="18"/>
      <c r="W722" s="19"/>
      <c r="X722" s="19"/>
      <c r="Y722" s="19"/>
      <c r="Z722" s="19"/>
      <c r="AA722" s="19"/>
      <c r="AB722" s="19"/>
      <c r="AC722" s="19"/>
      <c r="AD722" s="19"/>
      <c r="AE722" s="19"/>
      <c r="AF722" s="18"/>
      <c r="AG722" s="18"/>
      <c r="AH722" s="18"/>
      <c r="AI722" s="19"/>
      <c r="AJ722" s="19"/>
      <c r="AK722" s="19"/>
      <c r="AL722" s="19"/>
      <c r="AM722" s="19"/>
      <c r="AN722" s="52"/>
      <c r="AO722" s="19"/>
      <c r="AP722" s="1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</row>
    <row r="723" spans="1:71" ht="14.5" x14ac:dyDescent="0.35">
      <c r="A723" s="15"/>
      <c r="B723" s="15"/>
      <c r="C723" s="15"/>
      <c r="D723" s="7"/>
      <c r="E723" s="4"/>
      <c r="F723" s="4"/>
      <c r="G723" s="4"/>
      <c r="H723" s="4"/>
      <c r="I723" s="4"/>
      <c r="J723" s="7"/>
      <c r="K723" s="4"/>
      <c r="L723" s="4"/>
      <c r="M723" s="4"/>
      <c r="N723" s="4"/>
      <c r="O723" s="4"/>
      <c r="P723" s="27"/>
      <c r="Q723" s="14"/>
      <c r="R723" s="9"/>
      <c r="S723" s="15"/>
      <c r="T723" s="15"/>
      <c r="U723" s="9"/>
      <c r="V723" s="18"/>
      <c r="W723" s="19"/>
      <c r="X723" s="19"/>
      <c r="Y723" s="19"/>
      <c r="Z723" s="19"/>
      <c r="AA723" s="19"/>
      <c r="AB723" s="19"/>
      <c r="AC723" s="19"/>
      <c r="AD723" s="19"/>
      <c r="AE723" s="19"/>
      <c r="AF723" s="18"/>
      <c r="AG723" s="18"/>
      <c r="AH723" s="18"/>
      <c r="AI723" s="19"/>
      <c r="AJ723" s="19"/>
      <c r="AK723" s="19"/>
      <c r="AL723" s="19"/>
      <c r="AM723" s="19"/>
      <c r="AN723" s="52"/>
      <c r="AO723" s="19"/>
      <c r="AP723" s="1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</row>
    <row r="724" spans="1:71" ht="14.5" x14ac:dyDescent="0.35">
      <c r="A724" s="15"/>
      <c r="B724" s="15"/>
      <c r="C724" s="15"/>
      <c r="D724" s="7"/>
      <c r="E724" s="4"/>
      <c r="F724" s="4"/>
      <c r="G724" s="4"/>
      <c r="H724" s="4"/>
      <c r="I724" s="4"/>
      <c r="J724" s="7"/>
      <c r="K724" s="4"/>
      <c r="L724" s="4"/>
      <c r="M724" s="4"/>
      <c r="N724" s="4"/>
      <c r="O724" s="4"/>
      <c r="P724" s="27"/>
      <c r="Q724" s="14"/>
      <c r="R724" s="9"/>
      <c r="S724" s="15"/>
      <c r="T724" s="15"/>
      <c r="U724" s="9"/>
      <c r="V724" s="18"/>
      <c r="W724" s="19"/>
      <c r="X724" s="19"/>
      <c r="Y724" s="19"/>
      <c r="Z724" s="19"/>
      <c r="AA724" s="19"/>
      <c r="AB724" s="19"/>
      <c r="AC724" s="19"/>
      <c r="AD724" s="19"/>
      <c r="AE724" s="19"/>
      <c r="AF724" s="18"/>
      <c r="AG724" s="18"/>
      <c r="AH724" s="18"/>
      <c r="AI724" s="19"/>
      <c r="AJ724" s="19"/>
      <c r="AK724" s="19"/>
      <c r="AL724" s="19"/>
      <c r="AM724" s="19"/>
      <c r="AN724" s="52"/>
      <c r="AO724" s="19"/>
      <c r="AP724" s="1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</row>
    <row r="725" spans="1:71" ht="14.5" x14ac:dyDescent="0.35">
      <c r="A725" s="15"/>
      <c r="B725" s="15"/>
      <c r="C725" s="15"/>
      <c r="D725" s="7"/>
      <c r="E725" s="4"/>
      <c r="F725" s="4"/>
      <c r="G725" s="4"/>
      <c r="H725" s="4"/>
      <c r="I725" s="4"/>
      <c r="J725" s="7"/>
      <c r="K725" s="4"/>
      <c r="L725" s="4"/>
      <c r="M725" s="4"/>
      <c r="N725" s="4"/>
      <c r="O725" s="4"/>
      <c r="P725" s="27"/>
      <c r="Q725" s="14"/>
      <c r="R725" s="9"/>
      <c r="S725" s="15"/>
      <c r="T725" s="15"/>
      <c r="U725" s="9"/>
      <c r="V725" s="18"/>
      <c r="W725" s="19"/>
      <c r="X725" s="19"/>
      <c r="Y725" s="19"/>
      <c r="Z725" s="19"/>
      <c r="AA725" s="19"/>
      <c r="AB725" s="19"/>
      <c r="AC725" s="19"/>
      <c r="AD725" s="19"/>
      <c r="AE725" s="19"/>
      <c r="AF725" s="18"/>
      <c r="AG725" s="18"/>
      <c r="AH725" s="18"/>
      <c r="AI725" s="19"/>
      <c r="AJ725" s="19"/>
      <c r="AK725" s="19"/>
      <c r="AL725" s="19"/>
      <c r="AM725" s="19"/>
      <c r="AN725" s="52"/>
      <c r="AO725" s="19"/>
      <c r="AP725" s="1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</row>
    <row r="726" spans="1:71" ht="14.5" x14ac:dyDescent="0.35">
      <c r="A726" s="15"/>
      <c r="B726" s="15"/>
      <c r="C726" s="15"/>
      <c r="D726" s="7"/>
      <c r="E726" s="4"/>
      <c r="F726" s="4"/>
      <c r="G726" s="4"/>
      <c r="H726" s="4"/>
      <c r="I726" s="4"/>
      <c r="J726" s="7"/>
      <c r="K726" s="4"/>
      <c r="L726" s="4"/>
      <c r="M726" s="4"/>
      <c r="N726" s="4"/>
      <c r="O726" s="4"/>
      <c r="P726" s="27"/>
      <c r="Q726" s="14"/>
      <c r="R726" s="9"/>
      <c r="S726" s="15"/>
      <c r="T726" s="15"/>
      <c r="U726" s="9"/>
      <c r="V726" s="18"/>
      <c r="W726" s="19"/>
      <c r="X726" s="19"/>
      <c r="Y726" s="19"/>
      <c r="Z726" s="19"/>
      <c r="AA726" s="19"/>
      <c r="AB726" s="19"/>
      <c r="AC726" s="19"/>
      <c r="AD726" s="19"/>
      <c r="AE726" s="19"/>
      <c r="AF726" s="18"/>
      <c r="AG726" s="18"/>
      <c r="AH726" s="18"/>
      <c r="AI726" s="19"/>
      <c r="AJ726" s="19"/>
      <c r="AK726" s="19"/>
      <c r="AL726" s="19"/>
      <c r="AM726" s="19"/>
      <c r="AN726" s="52"/>
      <c r="AO726" s="19"/>
      <c r="AP726" s="1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</row>
    <row r="727" spans="1:71" ht="14.5" x14ac:dyDescent="0.35">
      <c r="A727" s="15"/>
      <c r="B727" s="15"/>
      <c r="C727" s="15"/>
      <c r="D727" s="7"/>
      <c r="E727" s="4"/>
      <c r="F727" s="4"/>
      <c r="G727" s="4"/>
      <c r="H727" s="4"/>
      <c r="I727" s="4"/>
      <c r="J727" s="7"/>
      <c r="K727" s="4"/>
      <c r="L727" s="4"/>
      <c r="M727" s="4"/>
      <c r="N727" s="4"/>
      <c r="O727" s="4"/>
      <c r="P727" s="27"/>
      <c r="Q727" s="14"/>
      <c r="R727" s="9"/>
      <c r="S727" s="15"/>
      <c r="T727" s="15"/>
      <c r="U727" s="9"/>
      <c r="V727" s="18"/>
      <c r="W727" s="19"/>
      <c r="X727" s="19"/>
      <c r="Y727" s="19"/>
      <c r="Z727" s="19"/>
      <c r="AA727" s="19"/>
      <c r="AB727" s="19"/>
      <c r="AC727" s="19"/>
      <c r="AD727" s="19"/>
      <c r="AE727" s="19"/>
      <c r="AF727" s="18"/>
      <c r="AG727" s="18"/>
      <c r="AH727" s="18"/>
      <c r="AI727" s="19"/>
      <c r="AJ727" s="19"/>
      <c r="AK727" s="19"/>
      <c r="AL727" s="19"/>
      <c r="AM727" s="19"/>
      <c r="AN727" s="52"/>
      <c r="AO727" s="19"/>
      <c r="AP727" s="1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</row>
    <row r="728" spans="1:71" ht="14.5" x14ac:dyDescent="0.35">
      <c r="A728" s="15"/>
      <c r="B728" s="15"/>
      <c r="C728" s="15"/>
      <c r="D728" s="7"/>
      <c r="E728" s="4"/>
      <c r="F728" s="4"/>
      <c r="G728" s="4"/>
      <c r="H728" s="4"/>
      <c r="I728" s="4"/>
      <c r="J728" s="7"/>
      <c r="K728" s="4"/>
      <c r="L728" s="4"/>
      <c r="M728" s="4"/>
      <c r="N728" s="4"/>
      <c r="O728" s="4"/>
      <c r="P728" s="27"/>
      <c r="Q728" s="14"/>
      <c r="R728" s="9"/>
      <c r="S728" s="15"/>
      <c r="T728" s="15"/>
      <c r="U728" s="9"/>
      <c r="V728" s="18"/>
      <c r="W728" s="19"/>
      <c r="X728" s="19"/>
      <c r="Y728" s="19"/>
      <c r="Z728" s="19"/>
      <c r="AA728" s="19"/>
      <c r="AB728" s="19"/>
      <c r="AC728" s="19"/>
      <c r="AD728" s="19"/>
      <c r="AE728" s="19"/>
      <c r="AF728" s="18"/>
      <c r="AG728" s="18"/>
      <c r="AH728" s="18"/>
      <c r="AI728" s="19"/>
      <c r="AJ728" s="19"/>
      <c r="AK728" s="19"/>
      <c r="AL728" s="19"/>
      <c r="AM728" s="19"/>
      <c r="AN728" s="52"/>
      <c r="AO728" s="19"/>
      <c r="AP728" s="1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</row>
    <row r="729" spans="1:71" ht="14.5" x14ac:dyDescent="0.35">
      <c r="A729" s="15"/>
      <c r="B729" s="15"/>
      <c r="C729" s="15"/>
      <c r="D729" s="7"/>
      <c r="E729" s="4"/>
      <c r="F729" s="4"/>
      <c r="G729" s="4"/>
      <c r="H729" s="4"/>
      <c r="I729" s="4"/>
      <c r="J729" s="7"/>
      <c r="K729" s="4"/>
      <c r="L729" s="4"/>
      <c r="M729" s="4"/>
      <c r="N729" s="4"/>
      <c r="O729" s="4"/>
      <c r="P729" s="27"/>
      <c r="Q729" s="14"/>
      <c r="R729" s="9"/>
      <c r="S729" s="15"/>
      <c r="T729" s="15"/>
      <c r="U729" s="9"/>
      <c r="V729" s="18"/>
      <c r="W729" s="19"/>
      <c r="X729" s="19"/>
      <c r="Y729" s="19"/>
      <c r="Z729" s="19"/>
      <c r="AA729" s="19"/>
      <c r="AB729" s="19"/>
      <c r="AC729" s="19"/>
      <c r="AD729" s="19"/>
      <c r="AE729" s="19"/>
      <c r="AF729" s="18"/>
      <c r="AG729" s="18"/>
      <c r="AH729" s="18"/>
      <c r="AI729" s="19"/>
      <c r="AJ729" s="19"/>
      <c r="AK729" s="19"/>
      <c r="AL729" s="19"/>
      <c r="AM729" s="19"/>
      <c r="AN729" s="52"/>
      <c r="AO729" s="19"/>
      <c r="AP729" s="1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</row>
    <row r="730" spans="1:71" ht="14.5" x14ac:dyDescent="0.35">
      <c r="A730" s="15"/>
      <c r="B730" s="15"/>
      <c r="C730" s="15"/>
      <c r="D730" s="7"/>
      <c r="E730" s="4"/>
      <c r="F730" s="4"/>
      <c r="G730" s="4"/>
      <c r="H730" s="4"/>
      <c r="I730" s="4"/>
      <c r="J730" s="7"/>
      <c r="K730" s="4"/>
      <c r="L730" s="4"/>
      <c r="M730" s="4"/>
      <c r="N730" s="4"/>
      <c r="O730" s="4"/>
      <c r="P730" s="27"/>
      <c r="Q730" s="14"/>
      <c r="R730" s="9"/>
      <c r="S730" s="15"/>
      <c r="T730" s="15"/>
      <c r="U730" s="9"/>
      <c r="V730" s="18"/>
      <c r="W730" s="19"/>
      <c r="X730" s="19"/>
      <c r="Y730" s="19"/>
      <c r="Z730" s="19"/>
      <c r="AA730" s="19"/>
      <c r="AB730" s="19"/>
      <c r="AC730" s="19"/>
      <c r="AD730" s="19"/>
      <c r="AE730" s="19"/>
      <c r="AF730" s="18"/>
      <c r="AG730" s="18"/>
      <c r="AH730" s="18"/>
      <c r="AI730" s="19"/>
      <c r="AJ730" s="19"/>
      <c r="AK730" s="19"/>
      <c r="AL730" s="19"/>
      <c r="AM730" s="19"/>
      <c r="AN730" s="52"/>
      <c r="AO730" s="19"/>
      <c r="AP730" s="1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</row>
    <row r="731" spans="1:71" ht="14.5" x14ac:dyDescent="0.35">
      <c r="A731" s="15"/>
      <c r="B731" s="15"/>
      <c r="C731" s="15"/>
      <c r="D731" s="7"/>
      <c r="E731" s="4"/>
      <c r="F731" s="4"/>
      <c r="G731" s="4"/>
      <c r="H731" s="4"/>
      <c r="I731" s="4"/>
      <c r="J731" s="7"/>
      <c r="K731" s="4"/>
      <c r="L731" s="4"/>
      <c r="M731" s="4"/>
      <c r="N731" s="4"/>
      <c r="O731" s="4"/>
      <c r="P731" s="27"/>
      <c r="Q731" s="14"/>
      <c r="R731" s="9"/>
      <c r="S731" s="15"/>
      <c r="T731" s="15"/>
      <c r="U731" s="9"/>
      <c r="V731" s="18"/>
      <c r="W731" s="19"/>
      <c r="X731" s="19"/>
      <c r="Y731" s="19"/>
      <c r="Z731" s="19"/>
      <c r="AA731" s="19"/>
      <c r="AB731" s="19"/>
      <c r="AC731" s="19"/>
      <c r="AD731" s="19"/>
      <c r="AE731" s="19"/>
      <c r="AF731" s="18"/>
      <c r="AG731" s="18"/>
      <c r="AH731" s="18"/>
      <c r="AI731" s="19"/>
      <c r="AJ731" s="19"/>
      <c r="AK731" s="19"/>
      <c r="AL731" s="19"/>
      <c r="AM731" s="19"/>
      <c r="AN731" s="52"/>
      <c r="AO731" s="19"/>
      <c r="AP731" s="1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</row>
    <row r="732" spans="1:71" ht="14.5" x14ac:dyDescent="0.35">
      <c r="A732" s="15"/>
      <c r="B732" s="15"/>
      <c r="C732" s="15"/>
      <c r="D732" s="7"/>
      <c r="E732" s="4"/>
      <c r="F732" s="4"/>
      <c r="G732" s="4"/>
      <c r="H732" s="4"/>
      <c r="I732" s="4"/>
      <c r="J732" s="7"/>
      <c r="K732" s="4"/>
      <c r="L732" s="4"/>
      <c r="M732" s="4"/>
      <c r="N732" s="4"/>
      <c r="O732" s="4"/>
      <c r="P732" s="27"/>
      <c r="Q732" s="14"/>
      <c r="R732" s="9"/>
      <c r="S732" s="15"/>
      <c r="T732" s="15"/>
      <c r="U732" s="9"/>
      <c r="V732" s="18"/>
      <c r="W732" s="19"/>
      <c r="X732" s="19"/>
      <c r="Y732" s="19"/>
      <c r="Z732" s="19"/>
      <c r="AA732" s="19"/>
      <c r="AB732" s="19"/>
      <c r="AC732" s="19"/>
      <c r="AD732" s="19"/>
      <c r="AE732" s="19"/>
      <c r="AF732" s="18"/>
      <c r="AG732" s="18"/>
      <c r="AH732" s="18"/>
      <c r="AI732" s="19"/>
      <c r="AJ732" s="19"/>
      <c r="AK732" s="19"/>
      <c r="AL732" s="19"/>
      <c r="AM732" s="19"/>
      <c r="AN732" s="52"/>
      <c r="AO732" s="19"/>
      <c r="AP732" s="1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</row>
    <row r="733" spans="1:71" ht="14.5" x14ac:dyDescent="0.35">
      <c r="A733" s="15"/>
      <c r="B733" s="15"/>
      <c r="C733" s="15"/>
      <c r="D733" s="7"/>
      <c r="E733" s="4"/>
      <c r="F733" s="4"/>
      <c r="G733" s="4"/>
      <c r="H733" s="4"/>
      <c r="I733" s="4"/>
      <c r="J733" s="7"/>
      <c r="K733" s="4"/>
      <c r="L733" s="4"/>
      <c r="M733" s="4"/>
      <c r="N733" s="4"/>
      <c r="O733" s="4"/>
      <c r="P733" s="27"/>
      <c r="Q733" s="14"/>
      <c r="R733" s="9"/>
      <c r="S733" s="15"/>
      <c r="T733" s="15"/>
      <c r="U733" s="9"/>
      <c r="V733" s="18"/>
      <c r="W733" s="19"/>
      <c r="X733" s="19"/>
      <c r="Y733" s="19"/>
      <c r="Z733" s="19"/>
      <c r="AA733" s="19"/>
      <c r="AB733" s="19"/>
      <c r="AC733" s="19"/>
      <c r="AD733" s="19"/>
      <c r="AE733" s="19"/>
      <c r="AF733" s="18"/>
      <c r="AG733" s="18"/>
      <c r="AH733" s="18"/>
      <c r="AI733" s="19"/>
      <c r="AJ733" s="19"/>
      <c r="AK733" s="19"/>
      <c r="AL733" s="19"/>
      <c r="AM733" s="19"/>
      <c r="AN733" s="52"/>
      <c r="AO733" s="19"/>
      <c r="AP733" s="1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</row>
    <row r="734" spans="1:71" ht="14.5" x14ac:dyDescent="0.35">
      <c r="A734" s="15"/>
      <c r="B734" s="15"/>
      <c r="C734" s="15"/>
      <c r="D734" s="7"/>
      <c r="E734" s="4"/>
      <c r="F734" s="4"/>
      <c r="G734" s="4"/>
      <c r="H734" s="4"/>
      <c r="I734" s="4"/>
      <c r="J734" s="7"/>
      <c r="K734" s="4"/>
      <c r="L734" s="4"/>
      <c r="M734" s="4"/>
      <c r="N734" s="4"/>
      <c r="O734" s="4"/>
      <c r="P734" s="27"/>
      <c r="Q734" s="14"/>
      <c r="R734" s="9"/>
      <c r="S734" s="15"/>
      <c r="T734" s="15"/>
      <c r="U734" s="9"/>
      <c r="V734" s="18"/>
      <c r="W734" s="19"/>
      <c r="X734" s="19"/>
      <c r="Y734" s="19"/>
      <c r="Z734" s="19"/>
      <c r="AA734" s="19"/>
      <c r="AB734" s="19"/>
      <c r="AC734" s="19"/>
      <c r="AD734" s="19"/>
      <c r="AE734" s="19"/>
      <c r="AF734" s="18"/>
      <c r="AG734" s="18"/>
      <c r="AH734" s="18"/>
      <c r="AI734" s="19"/>
      <c r="AJ734" s="19"/>
      <c r="AK734" s="19"/>
      <c r="AL734" s="19"/>
      <c r="AM734" s="19"/>
      <c r="AN734" s="52"/>
      <c r="AO734" s="19"/>
      <c r="AP734" s="1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</row>
    <row r="735" spans="1:71" ht="14.5" x14ac:dyDescent="0.35">
      <c r="A735" s="15"/>
      <c r="B735" s="15"/>
      <c r="C735" s="15"/>
      <c r="D735" s="7"/>
      <c r="E735" s="4"/>
      <c r="F735" s="4"/>
      <c r="G735" s="4"/>
      <c r="H735" s="4"/>
      <c r="I735" s="4"/>
      <c r="J735" s="7"/>
      <c r="K735" s="4"/>
      <c r="L735" s="4"/>
      <c r="M735" s="4"/>
      <c r="N735" s="4"/>
      <c r="O735" s="4"/>
      <c r="P735" s="27"/>
      <c r="Q735" s="14"/>
      <c r="R735" s="9"/>
      <c r="S735" s="15"/>
      <c r="T735" s="15"/>
      <c r="U735" s="9"/>
      <c r="V735" s="18"/>
      <c r="W735" s="19"/>
      <c r="X735" s="19"/>
      <c r="Y735" s="19"/>
      <c r="Z735" s="19"/>
      <c r="AA735" s="19"/>
      <c r="AB735" s="19"/>
      <c r="AC735" s="19"/>
      <c r="AD735" s="19"/>
      <c r="AE735" s="19"/>
      <c r="AF735" s="18"/>
      <c r="AG735" s="18"/>
      <c r="AH735" s="18"/>
      <c r="AI735" s="19"/>
      <c r="AJ735" s="19"/>
      <c r="AK735" s="19"/>
      <c r="AL735" s="19"/>
      <c r="AM735" s="19"/>
      <c r="AN735" s="52"/>
      <c r="AO735" s="19"/>
      <c r="AP735" s="1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</row>
    <row r="736" spans="1:71" ht="14.5" x14ac:dyDescent="0.35">
      <c r="A736" s="15"/>
      <c r="B736" s="15"/>
      <c r="C736" s="15"/>
      <c r="D736" s="7"/>
      <c r="E736" s="4"/>
      <c r="F736" s="4"/>
      <c r="G736" s="4"/>
      <c r="H736" s="4"/>
      <c r="I736" s="4"/>
      <c r="J736" s="7"/>
      <c r="K736" s="4"/>
      <c r="L736" s="4"/>
      <c r="M736" s="4"/>
      <c r="N736" s="4"/>
      <c r="O736" s="4"/>
      <c r="P736" s="27"/>
      <c r="Q736" s="14"/>
      <c r="R736" s="9"/>
      <c r="S736" s="15"/>
      <c r="T736" s="15"/>
      <c r="U736" s="9"/>
      <c r="V736" s="18"/>
      <c r="W736" s="19"/>
      <c r="X736" s="19"/>
      <c r="Y736" s="19"/>
      <c r="Z736" s="19"/>
      <c r="AA736" s="19"/>
      <c r="AB736" s="19"/>
      <c r="AC736" s="19"/>
      <c r="AD736" s="19"/>
      <c r="AE736" s="19"/>
      <c r="AF736" s="18"/>
      <c r="AG736" s="18"/>
      <c r="AH736" s="18"/>
      <c r="AI736" s="19"/>
      <c r="AJ736" s="19"/>
      <c r="AK736" s="19"/>
      <c r="AL736" s="19"/>
      <c r="AM736" s="19"/>
      <c r="AN736" s="52"/>
      <c r="AO736" s="19"/>
      <c r="AP736" s="1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</row>
    <row r="737" spans="1:71" ht="14.5" x14ac:dyDescent="0.35">
      <c r="A737" s="15"/>
      <c r="B737" s="15"/>
      <c r="C737" s="15"/>
      <c r="D737" s="7"/>
      <c r="E737" s="4"/>
      <c r="F737" s="4"/>
      <c r="G737" s="4"/>
      <c r="H737" s="4"/>
      <c r="I737" s="4"/>
      <c r="J737" s="7"/>
      <c r="K737" s="4"/>
      <c r="L737" s="4"/>
      <c r="M737" s="4"/>
      <c r="N737" s="4"/>
      <c r="O737" s="4"/>
      <c r="P737" s="27"/>
      <c r="Q737" s="14"/>
      <c r="R737" s="9"/>
      <c r="S737" s="15"/>
      <c r="T737" s="15"/>
      <c r="U737" s="9"/>
      <c r="V737" s="18"/>
      <c r="W737" s="19"/>
      <c r="X737" s="19"/>
      <c r="Y737" s="19"/>
      <c r="Z737" s="19"/>
      <c r="AA737" s="19"/>
      <c r="AB737" s="19"/>
      <c r="AC737" s="19"/>
      <c r="AD737" s="19"/>
      <c r="AE737" s="19"/>
      <c r="AF737" s="18"/>
      <c r="AG737" s="18"/>
      <c r="AH737" s="18"/>
      <c r="AI737" s="19"/>
      <c r="AJ737" s="19"/>
      <c r="AK737" s="19"/>
      <c r="AL737" s="19"/>
      <c r="AM737" s="19"/>
      <c r="AN737" s="52"/>
      <c r="AO737" s="19"/>
      <c r="AP737" s="1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</row>
    <row r="738" spans="1:71" ht="14.5" x14ac:dyDescent="0.35">
      <c r="A738" s="15"/>
      <c r="B738" s="15"/>
      <c r="C738" s="15"/>
      <c r="D738" s="7"/>
      <c r="E738" s="4"/>
      <c r="F738" s="4"/>
      <c r="G738" s="4"/>
      <c r="H738" s="4"/>
      <c r="I738" s="4"/>
      <c r="J738" s="7"/>
      <c r="K738" s="4"/>
      <c r="L738" s="4"/>
      <c r="M738" s="4"/>
      <c r="N738" s="4"/>
      <c r="O738" s="4"/>
      <c r="P738" s="27"/>
      <c r="Q738" s="14"/>
      <c r="R738" s="9"/>
      <c r="S738" s="15"/>
      <c r="T738" s="15"/>
      <c r="U738" s="9"/>
      <c r="V738" s="18"/>
      <c r="W738" s="19"/>
      <c r="X738" s="19"/>
      <c r="Y738" s="19"/>
      <c r="Z738" s="19"/>
      <c r="AA738" s="19"/>
      <c r="AB738" s="19"/>
      <c r="AC738" s="19"/>
      <c r="AD738" s="19"/>
      <c r="AE738" s="19"/>
      <c r="AF738" s="18"/>
      <c r="AG738" s="18"/>
      <c r="AH738" s="18"/>
      <c r="AI738" s="19"/>
      <c r="AJ738" s="19"/>
      <c r="AK738" s="19"/>
      <c r="AL738" s="19"/>
      <c r="AM738" s="19"/>
      <c r="AN738" s="52"/>
      <c r="AO738" s="19"/>
      <c r="AP738" s="1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</row>
    <row r="739" spans="1:71" ht="14.5" x14ac:dyDescent="0.35">
      <c r="A739" s="15"/>
      <c r="B739" s="15"/>
      <c r="C739" s="15"/>
      <c r="D739" s="7"/>
      <c r="E739" s="4"/>
      <c r="F739" s="4"/>
      <c r="G739" s="4"/>
      <c r="H739" s="4"/>
      <c r="I739" s="4"/>
      <c r="J739" s="7"/>
      <c r="K739" s="4"/>
      <c r="L739" s="4"/>
      <c r="M739" s="4"/>
      <c r="N739" s="4"/>
      <c r="O739" s="4"/>
      <c r="P739" s="27"/>
      <c r="Q739" s="14"/>
      <c r="R739" s="9"/>
      <c r="S739" s="15"/>
      <c r="T739" s="15"/>
      <c r="U739" s="9"/>
      <c r="V739" s="18"/>
      <c r="W739" s="19"/>
      <c r="X739" s="19"/>
      <c r="Y739" s="19"/>
      <c r="Z739" s="19"/>
      <c r="AA739" s="19"/>
      <c r="AB739" s="19"/>
      <c r="AC739" s="19"/>
      <c r="AD739" s="19"/>
      <c r="AE739" s="19"/>
      <c r="AF739" s="18"/>
      <c r="AG739" s="18"/>
      <c r="AH739" s="18"/>
      <c r="AI739" s="19"/>
      <c r="AJ739" s="19"/>
      <c r="AK739" s="19"/>
      <c r="AL739" s="19"/>
      <c r="AM739" s="19"/>
      <c r="AN739" s="52"/>
      <c r="AO739" s="19"/>
      <c r="AP739" s="1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</row>
    <row r="740" spans="1:71" ht="14.5" x14ac:dyDescent="0.35">
      <c r="A740" s="15"/>
      <c r="B740" s="15"/>
      <c r="C740" s="15"/>
      <c r="D740" s="7"/>
      <c r="E740" s="4"/>
      <c r="F740" s="4"/>
      <c r="G740" s="4"/>
      <c r="H740" s="4"/>
      <c r="I740" s="4"/>
      <c r="J740" s="7"/>
      <c r="K740" s="4"/>
      <c r="L740" s="4"/>
      <c r="M740" s="4"/>
      <c r="N740" s="4"/>
      <c r="O740" s="4"/>
      <c r="P740" s="27"/>
      <c r="Q740" s="14"/>
      <c r="R740" s="9"/>
      <c r="S740" s="15"/>
      <c r="T740" s="15"/>
      <c r="U740" s="9"/>
      <c r="V740" s="18"/>
      <c r="W740" s="19"/>
      <c r="X740" s="19"/>
      <c r="Y740" s="19"/>
      <c r="Z740" s="19"/>
      <c r="AA740" s="19"/>
      <c r="AB740" s="19"/>
      <c r="AC740" s="19"/>
      <c r="AD740" s="19"/>
      <c r="AE740" s="19"/>
      <c r="AF740" s="18"/>
      <c r="AG740" s="18"/>
      <c r="AH740" s="18"/>
      <c r="AI740" s="19"/>
      <c r="AJ740" s="19"/>
      <c r="AK740" s="19"/>
      <c r="AL740" s="19"/>
      <c r="AM740" s="19"/>
      <c r="AN740" s="52"/>
      <c r="AO740" s="19"/>
      <c r="AP740" s="1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</row>
    <row r="741" spans="1:71" ht="14.5" x14ac:dyDescent="0.35">
      <c r="A741" s="15"/>
      <c r="B741" s="15"/>
      <c r="C741" s="15"/>
      <c r="D741" s="7"/>
      <c r="E741" s="4"/>
      <c r="F741" s="4"/>
      <c r="G741" s="4"/>
      <c r="H741" s="4"/>
      <c r="I741" s="4"/>
      <c r="J741" s="7"/>
      <c r="K741" s="4"/>
      <c r="L741" s="4"/>
      <c r="M741" s="4"/>
      <c r="N741" s="4"/>
      <c r="O741" s="4"/>
      <c r="P741" s="27"/>
      <c r="Q741" s="14"/>
      <c r="R741" s="9"/>
      <c r="S741" s="15"/>
      <c r="T741" s="15"/>
      <c r="U741" s="9"/>
      <c r="V741" s="18"/>
      <c r="W741" s="19"/>
      <c r="X741" s="19"/>
      <c r="Y741" s="19"/>
      <c r="Z741" s="19"/>
      <c r="AA741" s="19"/>
      <c r="AB741" s="19"/>
      <c r="AC741" s="19"/>
      <c r="AD741" s="19"/>
      <c r="AE741" s="19"/>
      <c r="AF741" s="18"/>
      <c r="AG741" s="18"/>
      <c r="AH741" s="18"/>
      <c r="AI741" s="19"/>
      <c r="AJ741" s="19"/>
      <c r="AK741" s="19"/>
      <c r="AL741" s="19"/>
      <c r="AM741" s="19"/>
      <c r="AN741" s="52"/>
      <c r="AO741" s="19"/>
      <c r="AP741" s="1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</row>
    <row r="742" spans="1:71" ht="14.5" x14ac:dyDescent="0.35">
      <c r="A742" s="15"/>
      <c r="B742" s="15"/>
      <c r="C742" s="15"/>
      <c r="D742" s="7"/>
      <c r="E742" s="4"/>
      <c r="F742" s="4"/>
      <c r="G742" s="4"/>
      <c r="H742" s="4"/>
      <c r="I742" s="4"/>
      <c r="J742" s="7"/>
      <c r="K742" s="4"/>
      <c r="L742" s="4"/>
      <c r="M742" s="4"/>
      <c r="N742" s="4"/>
      <c r="O742" s="4"/>
      <c r="P742" s="27"/>
      <c r="Q742" s="14"/>
      <c r="R742" s="9"/>
      <c r="S742" s="15"/>
      <c r="T742" s="15"/>
      <c r="U742" s="9"/>
      <c r="V742" s="18"/>
      <c r="W742" s="19"/>
      <c r="X742" s="19"/>
      <c r="Y742" s="19"/>
      <c r="Z742" s="19"/>
      <c r="AA742" s="19"/>
      <c r="AB742" s="19"/>
      <c r="AC742" s="19"/>
      <c r="AD742" s="19"/>
      <c r="AE742" s="19"/>
      <c r="AF742" s="18"/>
      <c r="AG742" s="18"/>
      <c r="AH742" s="18"/>
      <c r="AI742" s="19"/>
      <c r="AJ742" s="19"/>
      <c r="AK742" s="19"/>
      <c r="AL742" s="19"/>
      <c r="AM742" s="19"/>
      <c r="AN742" s="52"/>
      <c r="AO742" s="19"/>
      <c r="AP742" s="1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</row>
    <row r="743" spans="1:71" ht="14.5" x14ac:dyDescent="0.35">
      <c r="A743" s="15"/>
      <c r="B743" s="15"/>
      <c r="C743" s="15"/>
      <c r="D743" s="7"/>
      <c r="E743" s="4"/>
      <c r="F743" s="4"/>
      <c r="G743" s="4"/>
      <c r="H743" s="4"/>
      <c r="I743" s="4"/>
      <c r="J743" s="7"/>
      <c r="K743" s="4"/>
      <c r="L743" s="4"/>
      <c r="M743" s="4"/>
      <c r="N743" s="4"/>
      <c r="O743" s="4"/>
      <c r="P743" s="27"/>
      <c r="Q743" s="14"/>
      <c r="R743" s="9"/>
      <c r="S743" s="15"/>
      <c r="T743" s="15"/>
      <c r="U743" s="9"/>
      <c r="V743" s="18"/>
      <c r="W743" s="19"/>
      <c r="X743" s="19"/>
      <c r="Y743" s="19"/>
      <c r="Z743" s="19"/>
      <c r="AA743" s="19"/>
      <c r="AB743" s="19"/>
      <c r="AC743" s="19"/>
      <c r="AD743" s="19"/>
      <c r="AE743" s="19"/>
      <c r="AF743" s="18"/>
      <c r="AG743" s="18"/>
      <c r="AH743" s="18"/>
      <c r="AI743" s="19"/>
      <c r="AJ743" s="19"/>
      <c r="AK743" s="19"/>
      <c r="AL743" s="19"/>
      <c r="AM743" s="19"/>
      <c r="AN743" s="52"/>
      <c r="AO743" s="19"/>
      <c r="AP743" s="1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</row>
    <row r="744" spans="1:71" ht="14.5" x14ac:dyDescent="0.35">
      <c r="A744" s="15"/>
      <c r="B744" s="15"/>
      <c r="C744" s="15"/>
      <c r="D744" s="7"/>
      <c r="E744" s="4"/>
      <c r="F744" s="4"/>
      <c r="G744" s="4"/>
      <c r="H744" s="4"/>
      <c r="I744" s="4"/>
      <c r="J744" s="7"/>
      <c r="K744" s="4"/>
      <c r="L744" s="4"/>
      <c r="M744" s="4"/>
      <c r="N744" s="4"/>
      <c r="O744" s="4"/>
      <c r="P744" s="27"/>
      <c r="Q744" s="14"/>
      <c r="R744" s="9"/>
      <c r="S744" s="15"/>
      <c r="T744" s="15"/>
      <c r="U744" s="9"/>
      <c r="V744" s="18"/>
      <c r="W744" s="19"/>
      <c r="X744" s="19"/>
      <c r="Y744" s="19"/>
      <c r="Z744" s="19"/>
      <c r="AA744" s="19"/>
      <c r="AB744" s="19"/>
      <c r="AC744" s="19"/>
      <c r="AD744" s="19"/>
      <c r="AE744" s="19"/>
      <c r="AF744" s="18"/>
      <c r="AG744" s="18"/>
      <c r="AH744" s="18"/>
      <c r="AI744" s="19"/>
      <c r="AJ744" s="19"/>
      <c r="AK744" s="19"/>
      <c r="AL744" s="19"/>
      <c r="AM744" s="19"/>
      <c r="AN744" s="52"/>
      <c r="AO744" s="19"/>
      <c r="AP744" s="1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</row>
    <row r="745" spans="1:71" ht="14.5" x14ac:dyDescent="0.35">
      <c r="A745" s="15"/>
      <c r="B745" s="15"/>
      <c r="C745" s="15"/>
      <c r="D745" s="7"/>
      <c r="E745" s="4"/>
      <c r="F745" s="4"/>
      <c r="G745" s="4"/>
      <c r="H745" s="4"/>
      <c r="I745" s="4"/>
      <c r="J745" s="7"/>
      <c r="K745" s="4"/>
      <c r="L745" s="4"/>
      <c r="M745" s="4"/>
      <c r="N745" s="4"/>
      <c r="O745" s="4"/>
      <c r="P745" s="27"/>
      <c r="Q745" s="14"/>
      <c r="R745" s="9"/>
      <c r="S745" s="15"/>
      <c r="T745" s="15"/>
      <c r="U745" s="9"/>
      <c r="V745" s="18"/>
      <c r="W745" s="19"/>
      <c r="X745" s="19"/>
      <c r="Y745" s="19"/>
      <c r="Z745" s="19"/>
      <c r="AA745" s="19"/>
      <c r="AB745" s="19"/>
      <c r="AC745" s="19"/>
      <c r="AD745" s="19"/>
      <c r="AE745" s="19"/>
      <c r="AF745" s="18"/>
      <c r="AG745" s="18"/>
      <c r="AH745" s="18"/>
      <c r="AI745" s="19"/>
      <c r="AJ745" s="19"/>
      <c r="AK745" s="19"/>
      <c r="AL745" s="19"/>
      <c r="AM745" s="19"/>
      <c r="AN745" s="52"/>
      <c r="AO745" s="19"/>
      <c r="AP745" s="1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</row>
    <row r="746" spans="1:71" ht="14.5" x14ac:dyDescent="0.35">
      <c r="A746" s="15"/>
      <c r="B746" s="15"/>
      <c r="C746" s="15"/>
      <c r="D746" s="7"/>
      <c r="E746" s="4"/>
      <c r="F746" s="4"/>
      <c r="G746" s="4"/>
      <c r="H746" s="4"/>
      <c r="I746" s="4"/>
      <c r="J746" s="7"/>
      <c r="K746" s="4"/>
      <c r="L746" s="4"/>
      <c r="M746" s="4"/>
      <c r="N746" s="4"/>
      <c r="O746" s="4"/>
      <c r="P746" s="27"/>
      <c r="Q746" s="14"/>
      <c r="R746" s="9"/>
      <c r="S746" s="15"/>
      <c r="T746" s="15"/>
      <c r="U746" s="9"/>
      <c r="V746" s="18"/>
      <c r="W746" s="19"/>
      <c r="X746" s="19"/>
      <c r="Y746" s="19"/>
      <c r="Z746" s="19"/>
      <c r="AA746" s="19"/>
      <c r="AB746" s="19"/>
      <c r="AC746" s="19"/>
      <c r="AD746" s="19"/>
      <c r="AE746" s="19"/>
      <c r="AF746" s="18"/>
      <c r="AG746" s="18"/>
      <c r="AH746" s="18"/>
      <c r="AI746" s="19"/>
      <c r="AJ746" s="19"/>
      <c r="AK746" s="19"/>
      <c r="AL746" s="19"/>
      <c r="AM746" s="19"/>
      <c r="AN746" s="52"/>
      <c r="AO746" s="19"/>
      <c r="AP746" s="1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</row>
    <row r="747" spans="1:71" ht="14.5" x14ac:dyDescent="0.35">
      <c r="A747" s="15"/>
      <c r="B747" s="15"/>
      <c r="C747" s="15"/>
      <c r="D747" s="7"/>
      <c r="E747" s="4"/>
      <c r="F747" s="4"/>
      <c r="G747" s="4"/>
      <c r="H747" s="4"/>
      <c r="I747" s="4"/>
      <c r="J747" s="7"/>
      <c r="K747" s="4"/>
      <c r="L747" s="4"/>
      <c r="M747" s="4"/>
      <c r="N747" s="4"/>
      <c r="O747" s="4"/>
      <c r="P747" s="27"/>
      <c r="Q747" s="14"/>
      <c r="R747" s="9"/>
      <c r="S747" s="15"/>
      <c r="T747" s="15"/>
      <c r="U747" s="9"/>
      <c r="V747" s="18"/>
      <c r="W747" s="19"/>
      <c r="X747" s="19"/>
      <c r="Y747" s="19"/>
      <c r="Z747" s="19"/>
      <c r="AA747" s="19"/>
      <c r="AB747" s="19"/>
      <c r="AC747" s="19"/>
      <c r="AD747" s="19"/>
      <c r="AE747" s="19"/>
      <c r="AF747" s="18"/>
      <c r="AG747" s="18"/>
      <c r="AH747" s="18"/>
      <c r="AI747" s="19"/>
      <c r="AJ747" s="19"/>
      <c r="AK747" s="19"/>
      <c r="AL747" s="19"/>
      <c r="AM747" s="19"/>
      <c r="AN747" s="52"/>
      <c r="AO747" s="19"/>
      <c r="AP747" s="1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</row>
    <row r="748" spans="1:71" ht="14.5" x14ac:dyDescent="0.35">
      <c r="A748" s="15"/>
      <c r="B748" s="15"/>
      <c r="C748" s="15"/>
      <c r="D748" s="7"/>
      <c r="E748" s="4"/>
      <c r="F748" s="4"/>
      <c r="G748" s="4"/>
      <c r="H748" s="4"/>
      <c r="I748" s="4"/>
      <c r="J748" s="7"/>
      <c r="K748" s="4"/>
      <c r="L748" s="4"/>
      <c r="M748" s="4"/>
      <c r="N748" s="4"/>
      <c r="O748" s="4"/>
      <c r="P748" s="27"/>
      <c r="Q748" s="14"/>
      <c r="R748" s="9"/>
      <c r="S748" s="15"/>
      <c r="T748" s="15"/>
      <c r="U748" s="9"/>
      <c r="V748" s="18"/>
      <c r="W748" s="19"/>
      <c r="X748" s="19"/>
      <c r="Y748" s="19"/>
      <c r="Z748" s="19"/>
      <c r="AA748" s="19"/>
      <c r="AB748" s="19"/>
      <c r="AC748" s="19"/>
      <c r="AD748" s="19"/>
      <c r="AE748" s="19"/>
      <c r="AF748" s="18"/>
      <c r="AG748" s="18"/>
      <c r="AH748" s="18"/>
      <c r="AI748" s="19"/>
      <c r="AJ748" s="19"/>
      <c r="AK748" s="19"/>
      <c r="AL748" s="19"/>
      <c r="AM748" s="19"/>
      <c r="AN748" s="52"/>
      <c r="AO748" s="19"/>
      <c r="AP748" s="1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</row>
    <row r="749" spans="1:71" ht="14.5" x14ac:dyDescent="0.35">
      <c r="A749" s="15"/>
      <c r="B749" s="15"/>
      <c r="C749" s="15"/>
      <c r="D749" s="7"/>
      <c r="E749" s="4"/>
      <c r="F749" s="4"/>
      <c r="G749" s="4"/>
      <c r="H749" s="4"/>
      <c r="I749" s="4"/>
      <c r="J749" s="7"/>
      <c r="K749" s="4"/>
      <c r="L749" s="4"/>
      <c r="M749" s="4"/>
      <c r="N749" s="4"/>
      <c r="O749" s="4"/>
      <c r="P749" s="27"/>
      <c r="Q749" s="14"/>
      <c r="R749" s="9"/>
      <c r="S749" s="15"/>
      <c r="T749" s="15"/>
      <c r="U749" s="9"/>
      <c r="V749" s="18"/>
      <c r="W749" s="19"/>
      <c r="X749" s="19"/>
      <c r="Y749" s="19"/>
      <c r="Z749" s="19"/>
      <c r="AA749" s="19"/>
      <c r="AB749" s="19"/>
      <c r="AC749" s="19"/>
      <c r="AD749" s="19"/>
      <c r="AE749" s="19"/>
      <c r="AF749" s="18"/>
      <c r="AG749" s="18"/>
      <c r="AH749" s="18"/>
      <c r="AI749" s="19"/>
      <c r="AJ749" s="19"/>
      <c r="AK749" s="19"/>
      <c r="AL749" s="19"/>
      <c r="AM749" s="19"/>
      <c r="AN749" s="52"/>
      <c r="AO749" s="19"/>
      <c r="AP749" s="1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</row>
    <row r="750" spans="1:71" ht="14.5" x14ac:dyDescent="0.35">
      <c r="A750" s="15"/>
      <c r="B750" s="15"/>
      <c r="C750" s="15"/>
      <c r="D750" s="7"/>
      <c r="E750" s="4"/>
      <c r="F750" s="4"/>
      <c r="G750" s="4"/>
      <c r="H750" s="4"/>
      <c r="I750" s="4"/>
      <c r="J750" s="7"/>
      <c r="K750" s="4"/>
      <c r="L750" s="4"/>
      <c r="M750" s="4"/>
      <c r="N750" s="4"/>
      <c r="O750" s="4"/>
      <c r="P750" s="27"/>
      <c r="Q750" s="14"/>
      <c r="R750" s="9"/>
      <c r="S750" s="15"/>
      <c r="T750" s="15"/>
      <c r="U750" s="9"/>
      <c r="V750" s="18"/>
      <c r="W750" s="19"/>
      <c r="X750" s="19"/>
      <c r="Y750" s="19"/>
      <c r="Z750" s="19"/>
      <c r="AA750" s="19"/>
      <c r="AB750" s="19"/>
      <c r="AC750" s="19"/>
      <c r="AD750" s="19"/>
      <c r="AE750" s="19"/>
      <c r="AF750" s="18"/>
      <c r="AG750" s="18"/>
      <c r="AH750" s="18"/>
      <c r="AI750" s="19"/>
      <c r="AJ750" s="19"/>
      <c r="AK750" s="19"/>
      <c r="AL750" s="19"/>
      <c r="AM750" s="19"/>
      <c r="AN750" s="52"/>
      <c r="AO750" s="19"/>
      <c r="AP750" s="1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</row>
    <row r="751" spans="1:71" ht="14.5" x14ac:dyDescent="0.35">
      <c r="A751" s="15"/>
      <c r="B751" s="15"/>
      <c r="C751" s="15"/>
      <c r="D751" s="7"/>
      <c r="E751" s="4"/>
      <c r="F751" s="4"/>
      <c r="G751" s="4"/>
      <c r="H751" s="4"/>
      <c r="I751" s="4"/>
      <c r="J751" s="7"/>
      <c r="K751" s="4"/>
      <c r="L751" s="4"/>
      <c r="M751" s="4"/>
      <c r="N751" s="4"/>
      <c r="O751" s="4"/>
      <c r="P751" s="27"/>
      <c r="Q751" s="14"/>
      <c r="R751" s="9"/>
      <c r="S751" s="15"/>
      <c r="T751" s="15"/>
      <c r="U751" s="9"/>
      <c r="V751" s="18"/>
      <c r="W751" s="19"/>
      <c r="X751" s="19"/>
      <c r="Y751" s="19"/>
      <c r="Z751" s="19"/>
      <c r="AA751" s="19"/>
      <c r="AB751" s="19"/>
      <c r="AC751" s="19"/>
      <c r="AD751" s="19"/>
      <c r="AE751" s="19"/>
      <c r="AF751" s="18"/>
      <c r="AG751" s="18"/>
      <c r="AH751" s="18"/>
      <c r="AI751" s="19"/>
      <c r="AJ751" s="19"/>
      <c r="AK751" s="19"/>
      <c r="AL751" s="19"/>
      <c r="AM751" s="19"/>
      <c r="AN751" s="52"/>
      <c r="AO751" s="19"/>
      <c r="AP751" s="1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</row>
    <row r="752" spans="1:71" ht="14.5" x14ac:dyDescent="0.35">
      <c r="A752" s="15"/>
      <c r="B752" s="15"/>
      <c r="C752" s="15"/>
      <c r="D752" s="7"/>
      <c r="E752" s="4"/>
      <c r="F752" s="4"/>
      <c r="G752" s="4"/>
      <c r="H752" s="4"/>
      <c r="I752" s="4"/>
      <c r="J752" s="7"/>
      <c r="K752" s="4"/>
      <c r="L752" s="4"/>
      <c r="M752" s="4"/>
      <c r="N752" s="4"/>
      <c r="O752" s="4"/>
      <c r="P752" s="27"/>
      <c r="Q752" s="14"/>
      <c r="R752" s="9"/>
      <c r="S752" s="15"/>
      <c r="T752" s="15"/>
      <c r="U752" s="9"/>
      <c r="V752" s="18"/>
      <c r="W752" s="19"/>
      <c r="X752" s="19"/>
      <c r="Y752" s="19"/>
      <c r="Z752" s="19"/>
      <c r="AA752" s="19"/>
      <c r="AB752" s="19"/>
      <c r="AC752" s="19"/>
      <c r="AD752" s="19"/>
      <c r="AE752" s="19"/>
      <c r="AF752" s="18"/>
      <c r="AG752" s="18"/>
      <c r="AH752" s="18"/>
      <c r="AI752" s="19"/>
      <c r="AJ752" s="19"/>
      <c r="AK752" s="19"/>
      <c r="AL752" s="19"/>
      <c r="AM752" s="19"/>
      <c r="AN752" s="52"/>
      <c r="AO752" s="19"/>
      <c r="AP752" s="1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</row>
    <row r="753" spans="1:71" ht="14.5" x14ac:dyDescent="0.35">
      <c r="A753" s="15"/>
      <c r="B753" s="15"/>
      <c r="C753" s="15"/>
      <c r="D753" s="7"/>
      <c r="E753" s="4"/>
      <c r="F753" s="4"/>
      <c r="G753" s="4"/>
      <c r="H753" s="4"/>
      <c r="I753" s="4"/>
      <c r="J753" s="7"/>
      <c r="K753" s="4"/>
      <c r="L753" s="4"/>
      <c r="M753" s="4"/>
      <c r="N753" s="4"/>
      <c r="O753" s="4"/>
      <c r="P753" s="27"/>
      <c r="Q753" s="14"/>
      <c r="R753" s="9"/>
      <c r="S753" s="15"/>
      <c r="T753" s="15"/>
      <c r="U753" s="9"/>
      <c r="V753" s="18"/>
      <c r="W753" s="19"/>
      <c r="X753" s="19"/>
      <c r="Y753" s="19"/>
      <c r="Z753" s="19"/>
      <c r="AA753" s="19"/>
      <c r="AB753" s="19"/>
      <c r="AC753" s="19"/>
      <c r="AD753" s="19"/>
      <c r="AE753" s="19"/>
      <c r="AF753" s="18"/>
      <c r="AG753" s="18"/>
      <c r="AH753" s="18"/>
      <c r="AI753" s="19"/>
      <c r="AJ753" s="19"/>
      <c r="AK753" s="19"/>
      <c r="AL753" s="19"/>
      <c r="AM753" s="19"/>
      <c r="AN753" s="52"/>
      <c r="AO753" s="19"/>
      <c r="AP753" s="1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</row>
    <row r="754" spans="1:71" ht="14.5" x14ac:dyDescent="0.35">
      <c r="A754" s="15"/>
      <c r="B754" s="15"/>
      <c r="C754" s="15"/>
      <c r="D754" s="7"/>
      <c r="E754" s="4"/>
      <c r="F754" s="4"/>
      <c r="G754" s="4"/>
      <c r="H754" s="4"/>
      <c r="I754" s="4"/>
      <c r="J754" s="7"/>
      <c r="K754" s="4"/>
      <c r="L754" s="4"/>
      <c r="M754" s="4"/>
      <c r="N754" s="4"/>
      <c r="O754" s="4"/>
      <c r="P754" s="27"/>
      <c r="Q754" s="14"/>
      <c r="R754" s="9"/>
      <c r="S754" s="15"/>
      <c r="T754" s="15"/>
      <c r="U754" s="9"/>
      <c r="V754" s="18"/>
      <c r="W754" s="19"/>
      <c r="X754" s="19"/>
      <c r="Y754" s="19"/>
      <c r="Z754" s="19"/>
      <c r="AA754" s="19"/>
      <c r="AB754" s="19"/>
      <c r="AC754" s="19"/>
      <c r="AD754" s="19"/>
      <c r="AE754" s="19"/>
      <c r="AF754" s="18"/>
      <c r="AG754" s="18"/>
      <c r="AH754" s="18"/>
      <c r="AI754" s="19"/>
      <c r="AJ754" s="19"/>
      <c r="AK754" s="19"/>
      <c r="AL754" s="19"/>
      <c r="AM754" s="19"/>
      <c r="AN754" s="52"/>
      <c r="AO754" s="19"/>
      <c r="AP754" s="1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</row>
    <row r="755" spans="1:71" ht="14.5" x14ac:dyDescent="0.35">
      <c r="A755" s="15"/>
      <c r="B755" s="15"/>
      <c r="C755" s="15"/>
      <c r="D755" s="7"/>
      <c r="E755" s="4"/>
      <c r="F755" s="4"/>
      <c r="G755" s="4"/>
      <c r="H755" s="4"/>
      <c r="I755" s="4"/>
      <c r="J755" s="7"/>
      <c r="K755" s="4"/>
      <c r="L755" s="4"/>
      <c r="M755" s="4"/>
      <c r="N755" s="4"/>
      <c r="O755" s="4"/>
      <c r="P755" s="27"/>
      <c r="Q755" s="14"/>
      <c r="R755" s="9"/>
      <c r="S755" s="15"/>
      <c r="T755" s="15"/>
      <c r="U755" s="9"/>
      <c r="V755" s="18"/>
      <c r="W755" s="19"/>
      <c r="X755" s="19"/>
      <c r="Y755" s="19"/>
      <c r="Z755" s="19"/>
      <c r="AA755" s="19"/>
      <c r="AB755" s="19"/>
      <c r="AC755" s="19"/>
      <c r="AD755" s="19"/>
      <c r="AE755" s="19"/>
      <c r="AF755" s="18"/>
      <c r="AG755" s="18"/>
      <c r="AH755" s="18"/>
      <c r="AI755" s="19"/>
      <c r="AJ755" s="19"/>
      <c r="AK755" s="19"/>
      <c r="AL755" s="19"/>
      <c r="AM755" s="19"/>
      <c r="AN755" s="52"/>
      <c r="AO755" s="19"/>
      <c r="AP755" s="1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</row>
    <row r="756" spans="1:71" ht="14.5" x14ac:dyDescent="0.35">
      <c r="A756" s="15"/>
      <c r="B756" s="15"/>
      <c r="C756" s="15"/>
      <c r="D756" s="7"/>
      <c r="E756" s="4"/>
      <c r="F756" s="4"/>
      <c r="G756" s="4"/>
      <c r="H756" s="4"/>
      <c r="I756" s="4"/>
      <c r="J756" s="7"/>
      <c r="K756" s="4"/>
      <c r="L756" s="4"/>
      <c r="M756" s="4"/>
      <c r="N756" s="4"/>
      <c r="O756" s="4"/>
      <c r="P756" s="27"/>
      <c r="Q756" s="14"/>
      <c r="R756" s="9"/>
      <c r="S756" s="15"/>
      <c r="T756" s="15"/>
      <c r="U756" s="9"/>
      <c r="V756" s="18"/>
      <c r="W756" s="19"/>
      <c r="X756" s="19"/>
      <c r="Y756" s="19"/>
      <c r="Z756" s="19"/>
      <c r="AA756" s="19"/>
      <c r="AB756" s="19"/>
      <c r="AC756" s="19"/>
      <c r="AD756" s="19"/>
      <c r="AE756" s="19"/>
      <c r="AF756" s="18"/>
      <c r="AG756" s="18"/>
      <c r="AH756" s="18"/>
      <c r="AI756" s="19"/>
      <c r="AJ756" s="19"/>
      <c r="AK756" s="19"/>
      <c r="AL756" s="19"/>
      <c r="AM756" s="19"/>
      <c r="AN756" s="52"/>
      <c r="AO756" s="19"/>
      <c r="AP756" s="1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</row>
    <row r="757" spans="1:71" ht="14.5" x14ac:dyDescent="0.35">
      <c r="A757" s="15"/>
      <c r="B757" s="15"/>
      <c r="C757" s="15"/>
      <c r="D757" s="7"/>
      <c r="E757" s="4"/>
      <c r="F757" s="4"/>
      <c r="G757" s="4"/>
      <c r="H757" s="4"/>
      <c r="I757" s="4"/>
      <c r="J757" s="7"/>
      <c r="K757" s="4"/>
      <c r="L757" s="4"/>
      <c r="M757" s="4"/>
      <c r="N757" s="4"/>
      <c r="O757" s="4"/>
      <c r="P757" s="27"/>
      <c r="Q757" s="14"/>
      <c r="R757" s="9"/>
      <c r="S757" s="15"/>
      <c r="T757" s="15"/>
      <c r="U757" s="9"/>
      <c r="V757" s="18"/>
      <c r="W757" s="19"/>
      <c r="X757" s="19"/>
      <c r="Y757" s="19"/>
      <c r="Z757" s="19"/>
      <c r="AA757" s="19"/>
      <c r="AB757" s="19"/>
      <c r="AC757" s="19"/>
      <c r="AD757" s="19"/>
      <c r="AE757" s="19"/>
      <c r="AF757" s="18"/>
      <c r="AG757" s="18"/>
      <c r="AH757" s="18"/>
      <c r="AI757" s="19"/>
      <c r="AJ757" s="19"/>
      <c r="AK757" s="19"/>
      <c r="AL757" s="19"/>
      <c r="AM757" s="19"/>
      <c r="AN757" s="52"/>
      <c r="AO757" s="19"/>
      <c r="AP757" s="1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</row>
    <row r="758" spans="1:71" ht="14.5" x14ac:dyDescent="0.35">
      <c r="A758" s="15"/>
      <c r="B758" s="15"/>
      <c r="C758" s="15"/>
      <c r="D758" s="7"/>
      <c r="E758" s="4"/>
      <c r="F758" s="4"/>
      <c r="G758" s="4"/>
      <c r="H758" s="4"/>
      <c r="I758" s="4"/>
      <c r="J758" s="7"/>
      <c r="K758" s="4"/>
      <c r="L758" s="4"/>
      <c r="M758" s="4"/>
      <c r="N758" s="4"/>
      <c r="O758" s="4"/>
      <c r="P758" s="27"/>
      <c r="Q758" s="14"/>
      <c r="R758" s="9"/>
      <c r="S758" s="15"/>
      <c r="T758" s="15"/>
      <c r="U758" s="9"/>
      <c r="V758" s="18"/>
      <c r="W758" s="19"/>
      <c r="X758" s="19"/>
      <c r="Y758" s="19"/>
      <c r="Z758" s="19"/>
      <c r="AA758" s="19"/>
      <c r="AB758" s="19"/>
      <c r="AC758" s="19"/>
      <c r="AD758" s="19"/>
      <c r="AE758" s="19"/>
      <c r="AF758" s="18"/>
      <c r="AG758" s="18"/>
      <c r="AH758" s="18"/>
      <c r="AI758" s="19"/>
      <c r="AJ758" s="19"/>
      <c r="AK758" s="19"/>
      <c r="AL758" s="19"/>
      <c r="AM758" s="19"/>
      <c r="AN758" s="52"/>
      <c r="AO758" s="19"/>
      <c r="AP758" s="1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</row>
    <row r="759" spans="1:71" ht="14.5" x14ac:dyDescent="0.35">
      <c r="A759" s="15"/>
      <c r="B759" s="15"/>
      <c r="C759" s="15"/>
      <c r="D759" s="7"/>
      <c r="E759" s="4"/>
      <c r="F759" s="4"/>
      <c r="G759" s="4"/>
      <c r="H759" s="4"/>
      <c r="I759" s="4"/>
      <c r="J759" s="7"/>
      <c r="K759" s="4"/>
      <c r="L759" s="4"/>
      <c r="M759" s="4"/>
      <c r="N759" s="4"/>
      <c r="O759" s="4"/>
      <c r="P759" s="27"/>
      <c r="Q759" s="14"/>
      <c r="R759" s="9"/>
      <c r="S759" s="15"/>
      <c r="T759" s="15"/>
      <c r="U759" s="9"/>
      <c r="V759" s="18"/>
      <c r="W759" s="19"/>
      <c r="X759" s="19"/>
      <c r="Y759" s="19"/>
      <c r="Z759" s="19"/>
      <c r="AA759" s="19"/>
      <c r="AB759" s="19"/>
      <c r="AC759" s="19"/>
      <c r="AD759" s="19"/>
      <c r="AE759" s="19"/>
      <c r="AF759" s="18"/>
      <c r="AG759" s="18"/>
      <c r="AH759" s="18"/>
      <c r="AI759" s="19"/>
      <c r="AJ759" s="19"/>
      <c r="AK759" s="19"/>
      <c r="AL759" s="19"/>
      <c r="AM759" s="19"/>
      <c r="AN759" s="52"/>
      <c r="AO759" s="19"/>
      <c r="AP759" s="1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</row>
    <row r="760" spans="1:71" ht="14.5" x14ac:dyDescent="0.35">
      <c r="A760" s="15"/>
      <c r="B760" s="15"/>
      <c r="C760" s="15"/>
      <c r="D760" s="7"/>
      <c r="E760" s="4"/>
      <c r="F760" s="4"/>
      <c r="G760" s="4"/>
      <c r="H760" s="4"/>
      <c r="I760" s="4"/>
      <c r="J760" s="7"/>
      <c r="K760" s="4"/>
      <c r="L760" s="4"/>
      <c r="M760" s="4"/>
      <c r="N760" s="4"/>
      <c r="O760" s="4"/>
      <c r="P760" s="27"/>
      <c r="Q760" s="14"/>
      <c r="R760" s="9"/>
      <c r="S760" s="15"/>
      <c r="T760" s="15"/>
      <c r="U760" s="9"/>
      <c r="V760" s="18"/>
      <c r="W760" s="19"/>
      <c r="X760" s="19"/>
      <c r="Y760" s="19"/>
      <c r="Z760" s="19"/>
      <c r="AA760" s="19"/>
      <c r="AB760" s="19"/>
      <c r="AC760" s="19"/>
      <c r="AD760" s="19"/>
      <c r="AE760" s="19"/>
      <c r="AF760" s="18"/>
      <c r="AG760" s="18"/>
      <c r="AH760" s="18"/>
      <c r="AI760" s="19"/>
      <c r="AJ760" s="19"/>
      <c r="AK760" s="19"/>
      <c r="AL760" s="19"/>
      <c r="AM760" s="19"/>
      <c r="AN760" s="52"/>
      <c r="AO760" s="19"/>
      <c r="AP760" s="1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</row>
    <row r="761" spans="1:71" ht="14.5" x14ac:dyDescent="0.35">
      <c r="A761" s="15"/>
      <c r="B761" s="15"/>
      <c r="C761" s="15"/>
      <c r="D761" s="7"/>
      <c r="E761" s="4"/>
      <c r="F761" s="4"/>
      <c r="G761" s="4"/>
      <c r="H761" s="4"/>
      <c r="I761" s="4"/>
      <c r="J761" s="7"/>
      <c r="K761" s="4"/>
      <c r="L761" s="4"/>
      <c r="M761" s="4"/>
      <c r="N761" s="4"/>
      <c r="O761" s="4"/>
      <c r="P761" s="27"/>
      <c r="Q761" s="14"/>
      <c r="R761" s="9"/>
      <c r="S761" s="15"/>
      <c r="T761" s="15"/>
      <c r="U761" s="9"/>
      <c r="V761" s="18"/>
      <c r="W761" s="19"/>
      <c r="X761" s="19"/>
      <c r="Y761" s="19"/>
      <c r="Z761" s="19"/>
      <c r="AA761" s="19"/>
      <c r="AB761" s="19"/>
      <c r="AC761" s="19"/>
      <c r="AD761" s="19"/>
      <c r="AE761" s="19"/>
      <c r="AF761" s="18"/>
      <c r="AG761" s="18"/>
      <c r="AH761" s="18"/>
      <c r="AI761" s="19"/>
      <c r="AJ761" s="19"/>
      <c r="AK761" s="19"/>
      <c r="AL761" s="19"/>
      <c r="AM761" s="19"/>
      <c r="AN761" s="52"/>
      <c r="AO761" s="19"/>
      <c r="AP761" s="1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</row>
    <row r="762" spans="1:71" ht="14.5" x14ac:dyDescent="0.35">
      <c r="A762" s="15"/>
      <c r="B762" s="15"/>
      <c r="C762" s="15"/>
      <c r="D762" s="7"/>
      <c r="E762" s="4"/>
      <c r="F762" s="4"/>
      <c r="G762" s="4"/>
      <c r="H762" s="4"/>
      <c r="I762" s="4"/>
      <c r="J762" s="7"/>
      <c r="K762" s="4"/>
      <c r="L762" s="4"/>
      <c r="M762" s="4"/>
      <c r="N762" s="4"/>
      <c r="O762" s="4"/>
      <c r="P762" s="27"/>
      <c r="Q762" s="14"/>
      <c r="R762" s="9"/>
      <c r="S762" s="15"/>
      <c r="T762" s="15"/>
      <c r="U762" s="9"/>
      <c r="V762" s="18"/>
      <c r="W762" s="19"/>
      <c r="X762" s="19"/>
      <c r="Y762" s="19"/>
      <c r="Z762" s="19"/>
      <c r="AA762" s="19"/>
      <c r="AB762" s="19"/>
      <c r="AC762" s="19"/>
      <c r="AD762" s="19"/>
      <c r="AE762" s="19"/>
      <c r="AF762" s="18"/>
      <c r="AG762" s="18"/>
      <c r="AH762" s="18"/>
      <c r="AI762" s="19"/>
      <c r="AJ762" s="19"/>
      <c r="AK762" s="19"/>
      <c r="AL762" s="19"/>
      <c r="AM762" s="19"/>
      <c r="AN762" s="52"/>
      <c r="AO762" s="19"/>
      <c r="AP762" s="1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</row>
    <row r="763" spans="1:71" ht="14.5" x14ac:dyDescent="0.35">
      <c r="A763" s="15"/>
      <c r="B763" s="15"/>
      <c r="C763" s="15"/>
      <c r="D763" s="7"/>
      <c r="E763" s="4"/>
      <c r="F763" s="4"/>
      <c r="G763" s="4"/>
      <c r="H763" s="4"/>
      <c r="I763" s="4"/>
      <c r="J763" s="7"/>
      <c r="K763" s="4"/>
      <c r="L763" s="4"/>
      <c r="M763" s="4"/>
      <c r="N763" s="4"/>
      <c r="O763" s="4"/>
      <c r="P763" s="27"/>
      <c r="Q763" s="14"/>
      <c r="R763" s="9"/>
      <c r="S763" s="15"/>
      <c r="T763" s="15"/>
      <c r="U763" s="9"/>
      <c r="V763" s="18"/>
      <c r="W763" s="19"/>
      <c r="X763" s="19"/>
      <c r="Y763" s="19"/>
      <c r="Z763" s="19"/>
      <c r="AA763" s="19"/>
      <c r="AB763" s="19"/>
      <c r="AC763" s="19"/>
      <c r="AD763" s="19"/>
      <c r="AE763" s="19"/>
      <c r="AF763" s="18"/>
      <c r="AG763" s="18"/>
      <c r="AH763" s="18"/>
      <c r="AI763" s="19"/>
      <c r="AJ763" s="19"/>
      <c r="AK763" s="19"/>
      <c r="AL763" s="19"/>
      <c r="AM763" s="19"/>
      <c r="AN763" s="52"/>
      <c r="AO763" s="19"/>
      <c r="AP763" s="1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</row>
    <row r="764" spans="1:71" ht="14.5" x14ac:dyDescent="0.35">
      <c r="A764" s="15"/>
      <c r="B764" s="15"/>
      <c r="C764" s="15"/>
      <c r="D764" s="7"/>
      <c r="E764" s="4"/>
      <c r="F764" s="4"/>
      <c r="G764" s="4"/>
      <c r="H764" s="4"/>
      <c r="I764" s="4"/>
      <c r="J764" s="7"/>
      <c r="K764" s="4"/>
      <c r="L764" s="4"/>
      <c r="M764" s="4"/>
      <c r="N764" s="4"/>
      <c r="O764" s="4"/>
      <c r="P764" s="27"/>
      <c r="Q764" s="14"/>
      <c r="R764" s="9"/>
      <c r="S764" s="15"/>
      <c r="T764" s="15"/>
      <c r="U764" s="9"/>
      <c r="V764" s="18"/>
      <c r="W764" s="19"/>
      <c r="X764" s="19"/>
      <c r="Y764" s="19"/>
      <c r="Z764" s="19"/>
      <c r="AA764" s="19"/>
      <c r="AB764" s="19"/>
      <c r="AC764" s="19"/>
      <c r="AD764" s="19"/>
      <c r="AE764" s="19"/>
      <c r="AF764" s="18"/>
      <c r="AG764" s="18"/>
      <c r="AH764" s="18"/>
      <c r="AI764" s="19"/>
      <c r="AJ764" s="19"/>
      <c r="AK764" s="19"/>
      <c r="AL764" s="19"/>
      <c r="AM764" s="19"/>
      <c r="AN764" s="52"/>
      <c r="AO764" s="19"/>
      <c r="AP764" s="1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</row>
    <row r="765" spans="1:71" ht="14.5" x14ac:dyDescent="0.35">
      <c r="A765" s="15"/>
      <c r="B765" s="15"/>
      <c r="C765" s="15"/>
      <c r="D765" s="7"/>
      <c r="E765" s="4"/>
      <c r="F765" s="4"/>
      <c r="G765" s="4"/>
      <c r="H765" s="4"/>
      <c r="I765" s="4"/>
      <c r="J765" s="7"/>
      <c r="K765" s="4"/>
      <c r="L765" s="4"/>
      <c r="M765" s="4"/>
      <c r="N765" s="4"/>
      <c r="O765" s="4"/>
      <c r="P765" s="27"/>
      <c r="Q765" s="14"/>
      <c r="R765" s="9"/>
      <c r="S765" s="15"/>
      <c r="T765" s="15"/>
      <c r="U765" s="9"/>
      <c r="V765" s="18"/>
      <c r="W765" s="19"/>
      <c r="X765" s="19"/>
      <c r="Y765" s="19"/>
      <c r="Z765" s="19"/>
      <c r="AA765" s="19"/>
      <c r="AB765" s="19"/>
      <c r="AC765" s="19"/>
      <c r="AD765" s="19"/>
      <c r="AE765" s="19"/>
      <c r="AF765" s="18"/>
      <c r="AG765" s="18"/>
      <c r="AH765" s="18"/>
      <c r="AI765" s="19"/>
      <c r="AJ765" s="19"/>
      <c r="AK765" s="19"/>
      <c r="AL765" s="19"/>
      <c r="AM765" s="19"/>
      <c r="AN765" s="52"/>
      <c r="AO765" s="19"/>
      <c r="AP765" s="1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</row>
    <row r="766" spans="1:71" ht="14.5" x14ac:dyDescent="0.35">
      <c r="A766" s="15"/>
      <c r="B766" s="15"/>
      <c r="C766" s="15"/>
      <c r="D766" s="7"/>
      <c r="E766" s="4"/>
      <c r="F766" s="4"/>
      <c r="G766" s="4"/>
      <c r="H766" s="4"/>
      <c r="I766" s="4"/>
      <c r="J766" s="7"/>
      <c r="K766" s="4"/>
      <c r="L766" s="4"/>
      <c r="M766" s="4"/>
      <c r="N766" s="4"/>
      <c r="O766" s="4"/>
      <c r="P766" s="27"/>
      <c r="Q766" s="14"/>
      <c r="R766" s="9"/>
      <c r="S766" s="15"/>
      <c r="T766" s="15"/>
      <c r="U766" s="9"/>
      <c r="V766" s="18"/>
      <c r="W766" s="19"/>
      <c r="X766" s="19"/>
      <c r="Y766" s="19"/>
      <c r="Z766" s="19"/>
      <c r="AA766" s="19"/>
      <c r="AB766" s="19"/>
      <c r="AC766" s="19"/>
      <c r="AD766" s="19"/>
      <c r="AE766" s="19"/>
      <c r="AF766" s="18"/>
      <c r="AG766" s="18"/>
      <c r="AH766" s="18"/>
      <c r="AI766" s="19"/>
      <c r="AJ766" s="19"/>
      <c r="AK766" s="19"/>
      <c r="AL766" s="19"/>
      <c r="AM766" s="19"/>
      <c r="AN766" s="52"/>
      <c r="AO766" s="19"/>
      <c r="AP766" s="1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</row>
    <row r="767" spans="1:71" ht="14.5" x14ac:dyDescent="0.35">
      <c r="A767" s="15"/>
      <c r="B767" s="15"/>
      <c r="C767" s="15"/>
      <c r="D767" s="7"/>
      <c r="E767" s="4"/>
      <c r="F767" s="4"/>
      <c r="G767" s="4"/>
      <c r="H767" s="4"/>
      <c r="I767" s="4"/>
      <c r="J767" s="7"/>
      <c r="K767" s="4"/>
      <c r="L767" s="4"/>
      <c r="M767" s="4"/>
      <c r="N767" s="4"/>
      <c r="O767" s="4"/>
      <c r="P767" s="27"/>
      <c r="Q767" s="14"/>
      <c r="R767" s="9"/>
      <c r="S767" s="15"/>
      <c r="T767" s="15"/>
      <c r="U767" s="9"/>
      <c r="V767" s="18"/>
      <c r="W767" s="19"/>
      <c r="X767" s="19"/>
      <c r="Y767" s="19"/>
      <c r="Z767" s="19"/>
      <c r="AA767" s="19"/>
      <c r="AB767" s="19"/>
      <c r="AC767" s="19"/>
      <c r="AD767" s="19"/>
      <c r="AE767" s="19"/>
      <c r="AF767" s="18"/>
      <c r="AG767" s="18"/>
      <c r="AH767" s="18"/>
      <c r="AI767" s="19"/>
      <c r="AJ767" s="19"/>
      <c r="AK767" s="19"/>
      <c r="AL767" s="19"/>
      <c r="AM767" s="19"/>
      <c r="AN767" s="52"/>
      <c r="AO767" s="19"/>
      <c r="AP767" s="1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</row>
    <row r="768" spans="1:71" ht="14.5" x14ac:dyDescent="0.35">
      <c r="A768" s="15"/>
      <c r="B768" s="15"/>
      <c r="C768" s="15"/>
      <c r="D768" s="7"/>
      <c r="E768" s="4"/>
      <c r="F768" s="4"/>
      <c r="G768" s="4"/>
      <c r="H768" s="4"/>
      <c r="I768" s="4"/>
      <c r="J768" s="7"/>
      <c r="K768" s="4"/>
      <c r="L768" s="4"/>
      <c r="M768" s="4"/>
      <c r="N768" s="4"/>
      <c r="O768" s="4"/>
      <c r="P768" s="27"/>
      <c r="Q768" s="14"/>
      <c r="R768" s="9"/>
      <c r="S768" s="15"/>
      <c r="T768" s="15"/>
      <c r="U768" s="9"/>
      <c r="V768" s="18"/>
      <c r="W768" s="19"/>
      <c r="X768" s="19"/>
      <c r="Y768" s="19"/>
      <c r="Z768" s="19"/>
      <c r="AA768" s="19"/>
      <c r="AB768" s="19"/>
      <c r="AC768" s="19"/>
      <c r="AD768" s="19"/>
      <c r="AE768" s="19"/>
      <c r="AF768" s="18"/>
      <c r="AG768" s="18"/>
      <c r="AH768" s="18"/>
      <c r="AI768" s="19"/>
      <c r="AJ768" s="19"/>
      <c r="AK768" s="19"/>
      <c r="AL768" s="19"/>
      <c r="AM768" s="19"/>
      <c r="AN768" s="52"/>
      <c r="AO768" s="19"/>
      <c r="AP768" s="1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</row>
    <row r="769" spans="1:71" ht="14.5" x14ac:dyDescent="0.35">
      <c r="A769" s="15"/>
      <c r="B769" s="15"/>
      <c r="C769" s="15"/>
      <c r="D769" s="7"/>
      <c r="E769" s="4"/>
      <c r="F769" s="4"/>
      <c r="G769" s="4"/>
      <c r="H769" s="4"/>
      <c r="I769" s="4"/>
      <c r="J769" s="7"/>
      <c r="K769" s="4"/>
      <c r="L769" s="4"/>
      <c r="M769" s="4"/>
      <c r="N769" s="4"/>
      <c r="O769" s="4"/>
      <c r="P769" s="27"/>
      <c r="Q769" s="14"/>
      <c r="R769" s="9"/>
      <c r="S769" s="15"/>
      <c r="T769" s="15"/>
      <c r="U769" s="9"/>
      <c r="V769" s="18"/>
      <c r="W769" s="19"/>
      <c r="X769" s="19"/>
      <c r="Y769" s="19"/>
      <c r="Z769" s="19"/>
      <c r="AA769" s="19"/>
      <c r="AB769" s="19"/>
      <c r="AC769" s="19"/>
      <c r="AD769" s="19"/>
      <c r="AE769" s="19"/>
      <c r="AF769" s="18"/>
      <c r="AG769" s="18"/>
      <c r="AH769" s="18"/>
      <c r="AI769" s="19"/>
      <c r="AJ769" s="19"/>
      <c r="AK769" s="19"/>
      <c r="AL769" s="19"/>
      <c r="AM769" s="19"/>
      <c r="AN769" s="52"/>
      <c r="AO769" s="19"/>
      <c r="AP769" s="1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</row>
    <row r="770" spans="1:71" ht="14.5" x14ac:dyDescent="0.35">
      <c r="A770" s="15"/>
      <c r="B770" s="15"/>
      <c r="C770" s="15"/>
      <c r="D770" s="7"/>
      <c r="E770" s="4"/>
      <c r="F770" s="4"/>
      <c r="G770" s="4"/>
      <c r="H770" s="4"/>
      <c r="I770" s="4"/>
      <c r="J770" s="7"/>
      <c r="K770" s="4"/>
      <c r="L770" s="4"/>
      <c r="M770" s="4"/>
      <c r="N770" s="4"/>
      <c r="O770" s="4"/>
      <c r="P770" s="27"/>
      <c r="Q770" s="14"/>
      <c r="R770" s="9"/>
      <c r="S770" s="15"/>
      <c r="T770" s="15"/>
      <c r="U770" s="9"/>
      <c r="V770" s="18"/>
      <c r="W770" s="19"/>
      <c r="X770" s="19"/>
      <c r="Y770" s="19"/>
      <c r="Z770" s="19"/>
      <c r="AA770" s="19"/>
      <c r="AB770" s="19"/>
      <c r="AC770" s="19"/>
      <c r="AD770" s="19"/>
      <c r="AE770" s="19"/>
      <c r="AF770" s="18"/>
      <c r="AG770" s="18"/>
      <c r="AH770" s="18"/>
      <c r="AI770" s="19"/>
      <c r="AJ770" s="19"/>
      <c r="AK770" s="19"/>
      <c r="AL770" s="19"/>
      <c r="AM770" s="19"/>
      <c r="AN770" s="52"/>
      <c r="AO770" s="19"/>
      <c r="AP770" s="1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</row>
    <row r="771" spans="1:71" ht="14.5" x14ac:dyDescent="0.35">
      <c r="A771" s="15"/>
      <c r="B771" s="15"/>
      <c r="C771" s="15"/>
      <c r="D771" s="7"/>
      <c r="E771" s="4"/>
      <c r="F771" s="4"/>
      <c r="G771" s="4"/>
      <c r="H771" s="4"/>
      <c r="I771" s="4"/>
      <c r="J771" s="7"/>
      <c r="K771" s="4"/>
      <c r="L771" s="4"/>
      <c r="M771" s="4"/>
      <c r="N771" s="4"/>
      <c r="O771" s="4"/>
      <c r="P771" s="27"/>
      <c r="Q771" s="14"/>
      <c r="R771" s="9"/>
      <c r="S771" s="15"/>
      <c r="T771" s="15"/>
      <c r="U771" s="9"/>
      <c r="V771" s="18"/>
      <c r="W771" s="19"/>
      <c r="X771" s="19"/>
      <c r="Y771" s="19"/>
      <c r="Z771" s="19"/>
      <c r="AA771" s="19"/>
      <c r="AB771" s="19"/>
      <c r="AC771" s="19"/>
      <c r="AD771" s="19"/>
      <c r="AE771" s="19"/>
      <c r="AF771" s="18"/>
      <c r="AG771" s="18"/>
      <c r="AH771" s="18"/>
      <c r="AI771" s="19"/>
      <c r="AJ771" s="19"/>
      <c r="AK771" s="19"/>
      <c r="AL771" s="19"/>
      <c r="AM771" s="19"/>
      <c r="AN771" s="52"/>
      <c r="AO771" s="19"/>
      <c r="AP771" s="1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</row>
    <row r="772" spans="1:71" ht="14.5" x14ac:dyDescent="0.35">
      <c r="A772" s="15"/>
      <c r="B772" s="15"/>
      <c r="C772" s="15"/>
      <c r="D772" s="7"/>
      <c r="E772" s="4"/>
      <c r="F772" s="4"/>
      <c r="G772" s="4"/>
      <c r="H772" s="4"/>
      <c r="I772" s="4"/>
      <c r="J772" s="7"/>
      <c r="K772" s="4"/>
      <c r="L772" s="4"/>
      <c r="M772" s="4"/>
      <c r="N772" s="4"/>
      <c r="O772" s="4"/>
      <c r="P772" s="27"/>
      <c r="Q772" s="14"/>
      <c r="R772" s="9"/>
      <c r="S772" s="15"/>
      <c r="T772" s="15"/>
      <c r="U772" s="9"/>
      <c r="V772" s="18"/>
      <c r="W772" s="19"/>
      <c r="X772" s="19"/>
      <c r="Y772" s="19"/>
      <c r="Z772" s="19"/>
      <c r="AA772" s="19"/>
      <c r="AB772" s="19"/>
      <c r="AC772" s="19"/>
      <c r="AD772" s="19"/>
      <c r="AE772" s="19"/>
      <c r="AF772" s="18"/>
      <c r="AG772" s="18"/>
      <c r="AH772" s="18"/>
      <c r="AI772" s="19"/>
      <c r="AJ772" s="19"/>
      <c r="AK772" s="19"/>
      <c r="AL772" s="19"/>
      <c r="AM772" s="19"/>
      <c r="AN772" s="52"/>
      <c r="AO772" s="19"/>
      <c r="AP772" s="1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</row>
    <row r="773" spans="1:71" ht="14.5" x14ac:dyDescent="0.35">
      <c r="A773" s="15"/>
      <c r="B773" s="15"/>
      <c r="C773" s="15"/>
      <c r="D773" s="7"/>
      <c r="E773" s="4"/>
      <c r="F773" s="4"/>
      <c r="G773" s="4"/>
      <c r="H773" s="4"/>
      <c r="I773" s="4"/>
      <c r="J773" s="7"/>
      <c r="K773" s="4"/>
      <c r="L773" s="4"/>
      <c r="M773" s="4"/>
      <c r="N773" s="4"/>
      <c r="O773" s="4"/>
      <c r="P773" s="27"/>
      <c r="Q773" s="14"/>
      <c r="R773" s="9"/>
      <c r="S773" s="15"/>
      <c r="T773" s="15"/>
      <c r="U773" s="9"/>
      <c r="V773" s="18"/>
      <c r="W773" s="19"/>
      <c r="X773" s="19"/>
      <c r="Y773" s="19"/>
      <c r="Z773" s="19"/>
      <c r="AA773" s="19"/>
      <c r="AB773" s="19"/>
      <c r="AC773" s="19"/>
      <c r="AD773" s="19"/>
      <c r="AE773" s="19"/>
      <c r="AF773" s="18"/>
      <c r="AG773" s="18"/>
      <c r="AH773" s="18"/>
      <c r="AI773" s="19"/>
      <c r="AJ773" s="19"/>
      <c r="AK773" s="19"/>
      <c r="AL773" s="19"/>
      <c r="AM773" s="19"/>
      <c r="AN773" s="52"/>
      <c r="AO773" s="19"/>
      <c r="AP773" s="1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</row>
    <row r="774" spans="1:71" ht="14.5" x14ac:dyDescent="0.35">
      <c r="A774" s="15"/>
      <c r="B774" s="15"/>
      <c r="C774" s="15"/>
      <c r="D774" s="7"/>
      <c r="E774" s="4"/>
      <c r="F774" s="4"/>
      <c r="G774" s="4"/>
      <c r="H774" s="4"/>
      <c r="I774" s="4"/>
      <c r="J774" s="7"/>
      <c r="K774" s="4"/>
      <c r="L774" s="4"/>
      <c r="M774" s="4"/>
      <c r="N774" s="4"/>
      <c r="O774" s="4"/>
      <c r="P774" s="27"/>
      <c r="Q774" s="14"/>
      <c r="R774" s="9"/>
      <c r="S774" s="15"/>
      <c r="T774" s="15"/>
      <c r="U774" s="9"/>
      <c r="V774" s="18"/>
      <c r="W774" s="19"/>
      <c r="X774" s="19"/>
      <c r="Y774" s="19"/>
      <c r="Z774" s="19"/>
      <c r="AA774" s="19"/>
      <c r="AB774" s="19"/>
      <c r="AC774" s="19"/>
      <c r="AD774" s="19"/>
      <c r="AE774" s="19"/>
      <c r="AF774" s="18"/>
      <c r="AG774" s="18"/>
      <c r="AH774" s="18"/>
      <c r="AI774" s="19"/>
      <c r="AJ774" s="19"/>
      <c r="AK774" s="19"/>
      <c r="AL774" s="19"/>
      <c r="AM774" s="19"/>
      <c r="AN774" s="52"/>
      <c r="AO774" s="19"/>
      <c r="AP774" s="1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</row>
    <row r="775" spans="1:71" ht="14.5" x14ac:dyDescent="0.35">
      <c r="A775" s="15"/>
      <c r="B775" s="15"/>
      <c r="C775" s="15"/>
      <c r="D775" s="7"/>
      <c r="E775" s="4"/>
      <c r="F775" s="4"/>
      <c r="G775" s="4"/>
      <c r="H775" s="4"/>
      <c r="I775" s="4"/>
      <c r="J775" s="7"/>
      <c r="K775" s="4"/>
      <c r="L775" s="4"/>
      <c r="M775" s="4"/>
      <c r="N775" s="4"/>
      <c r="O775" s="4"/>
      <c r="P775" s="27"/>
      <c r="Q775" s="14"/>
      <c r="R775" s="9"/>
      <c r="S775" s="15"/>
      <c r="T775" s="15"/>
      <c r="U775" s="9"/>
      <c r="V775" s="18"/>
      <c r="W775" s="19"/>
      <c r="X775" s="19"/>
      <c r="Y775" s="19"/>
      <c r="Z775" s="19"/>
      <c r="AA775" s="19"/>
      <c r="AB775" s="19"/>
      <c r="AC775" s="19"/>
      <c r="AD775" s="19"/>
      <c r="AE775" s="19"/>
      <c r="AF775" s="18"/>
      <c r="AG775" s="18"/>
      <c r="AH775" s="18"/>
      <c r="AI775" s="19"/>
      <c r="AJ775" s="19"/>
      <c r="AK775" s="19"/>
      <c r="AL775" s="19"/>
      <c r="AM775" s="19"/>
      <c r="AN775" s="52"/>
      <c r="AO775" s="19"/>
      <c r="AP775" s="1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</row>
    <row r="776" spans="1:71" ht="14.5" x14ac:dyDescent="0.35">
      <c r="A776" s="15"/>
      <c r="B776" s="15"/>
      <c r="C776" s="15"/>
      <c r="D776" s="7"/>
      <c r="E776" s="4"/>
      <c r="F776" s="4"/>
      <c r="G776" s="4"/>
      <c r="H776" s="4"/>
      <c r="I776" s="4"/>
      <c r="J776" s="7"/>
      <c r="K776" s="4"/>
      <c r="L776" s="4"/>
      <c r="M776" s="4"/>
      <c r="N776" s="4"/>
      <c r="O776" s="4"/>
      <c r="P776" s="27"/>
      <c r="Q776" s="14"/>
      <c r="R776" s="9"/>
      <c r="S776" s="15"/>
      <c r="T776" s="15"/>
      <c r="U776" s="9"/>
      <c r="V776" s="18"/>
      <c r="W776" s="19"/>
      <c r="X776" s="19"/>
      <c r="Y776" s="19"/>
      <c r="Z776" s="19"/>
      <c r="AA776" s="19"/>
      <c r="AB776" s="19"/>
      <c r="AC776" s="19"/>
      <c r="AD776" s="19"/>
      <c r="AE776" s="19"/>
      <c r="AF776" s="18"/>
      <c r="AG776" s="18"/>
      <c r="AH776" s="18"/>
      <c r="AI776" s="19"/>
      <c r="AJ776" s="19"/>
      <c r="AK776" s="19"/>
      <c r="AL776" s="19"/>
      <c r="AM776" s="19"/>
      <c r="AN776" s="52"/>
      <c r="AO776" s="19"/>
      <c r="AP776" s="1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</row>
    <row r="777" spans="1:71" ht="14.5" x14ac:dyDescent="0.35">
      <c r="A777" s="15"/>
      <c r="B777" s="15"/>
      <c r="C777" s="15"/>
      <c r="D777" s="7"/>
      <c r="E777" s="4"/>
      <c r="F777" s="4"/>
      <c r="G777" s="4"/>
      <c r="H777" s="4"/>
      <c r="I777" s="4"/>
      <c r="J777" s="7"/>
      <c r="K777" s="4"/>
      <c r="L777" s="4"/>
      <c r="M777" s="4"/>
      <c r="N777" s="4"/>
      <c r="O777" s="4"/>
      <c r="P777" s="27"/>
      <c r="Q777" s="14"/>
      <c r="R777" s="9"/>
      <c r="S777" s="15"/>
      <c r="T777" s="15"/>
      <c r="U777" s="9"/>
      <c r="V777" s="18"/>
      <c r="W777" s="19"/>
      <c r="X777" s="19"/>
      <c r="Y777" s="19"/>
      <c r="Z777" s="19"/>
      <c r="AA777" s="19"/>
      <c r="AB777" s="19"/>
      <c r="AC777" s="19"/>
      <c r="AD777" s="19"/>
      <c r="AE777" s="19"/>
      <c r="AF777" s="18"/>
      <c r="AG777" s="18"/>
      <c r="AH777" s="18"/>
      <c r="AI777" s="19"/>
      <c r="AJ777" s="19"/>
      <c r="AK777" s="19"/>
      <c r="AL777" s="19"/>
      <c r="AM777" s="19"/>
      <c r="AN777" s="52"/>
      <c r="AO777" s="19"/>
      <c r="AP777" s="1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</row>
    <row r="778" spans="1:71" ht="14.5" x14ac:dyDescent="0.35">
      <c r="A778" s="15"/>
      <c r="B778" s="15"/>
      <c r="C778" s="15"/>
      <c r="D778" s="7"/>
      <c r="E778" s="4"/>
      <c r="F778" s="4"/>
      <c r="G778" s="4"/>
      <c r="H778" s="4"/>
      <c r="I778" s="4"/>
      <c r="J778" s="7"/>
      <c r="K778" s="4"/>
      <c r="L778" s="4"/>
      <c r="M778" s="4"/>
      <c r="N778" s="4"/>
      <c r="O778" s="4"/>
      <c r="P778" s="27"/>
      <c r="Q778" s="14"/>
      <c r="R778" s="9"/>
      <c r="S778" s="15"/>
      <c r="T778" s="15"/>
      <c r="U778" s="9"/>
      <c r="V778" s="18"/>
      <c r="W778" s="19"/>
      <c r="X778" s="19"/>
      <c r="Y778" s="19"/>
      <c r="Z778" s="19"/>
      <c r="AA778" s="19"/>
      <c r="AB778" s="19"/>
      <c r="AC778" s="19"/>
      <c r="AD778" s="19"/>
      <c r="AE778" s="19"/>
      <c r="AF778" s="18"/>
      <c r="AG778" s="18"/>
      <c r="AH778" s="18"/>
      <c r="AI778" s="19"/>
      <c r="AJ778" s="19"/>
      <c r="AK778" s="19"/>
      <c r="AL778" s="19"/>
      <c r="AM778" s="19"/>
      <c r="AN778" s="52"/>
      <c r="AO778" s="19"/>
      <c r="AP778" s="1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</row>
    <row r="779" spans="1:71" ht="14.5" x14ac:dyDescent="0.35">
      <c r="A779" s="15"/>
      <c r="B779" s="15"/>
      <c r="C779" s="15"/>
      <c r="D779" s="7"/>
      <c r="E779" s="4"/>
      <c r="F779" s="4"/>
      <c r="G779" s="4"/>
      <c r="H779" s="4"/>
      <c r="I779" s="4"/>
      <c r="J779" s="7"/>
      <c r="K779" s="4"/>
      <c r="L779" s="4"/>
      <c r="M779" s="4"/>
      <c r="N779" s="4"/>
      <c r="O779" s="4"/>
      <c r="P779" s="27"/>
      <c r="Q779" s="14"/>
      <c r="R779" s="9"/>
      <c r="S779" s="15"/>
      <c r="T779" s="15"/>
      <c r="U779" s="9"/>
      <c r="V779" s="18"/>
      <c r="W779" s="19"/>
      <c r="X779" s="19"/>
      <c r="Y779" s="19"/>
      <c r="Z779" s="19"/>
      <c r="AA779" s="19"/>
      <c r="AB779" s="19"/>
      <c r="AC779" s="19"/>
      <c r="AD779" s="19"/>
      <c r="AE779" s="19"/>
      <c r="AF779" s="18"/>
      <c r="AG779" s="18"/>
      <c r="AH779" s="18"/>
      <c r="AI779" s="19"/>
      <c r="AJ779" s="19"/>
      <c r="AK779" s="19"/>
      <c r="AL779" s="19"/>
      <c r="AM779" s="19"/>
      <c r="AN779" s="52"/>
      <c r="AO779" s="19"/>
      <c r="AP779" s="1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</row>
    <row r="780" spans="1:71" ht="14.5" x14ac:dyDescent="0.35">
      <c r="A780" s="15"/>
      <c r="B780" s="15"/>
      <c r="C780" s="15"/>
      <c r="D780" s="7"/>
      <c r="E780" s="4"/>
      <c r="F780" s="4"/>
      <c r="G780" s="4"/>
      <c r="H780" s="4"/>
      <c r="I780" s="4"/>
      <c r="J780" s="7"/>
      <c r="K780" s="4"/>
      <c r="L780" s="4"/>
      <c r="M780" s="4"/>
      <c r="N780" s="4"/>
      <c r="O780" s="4"/>
      <c r="P780" s="27"/>
      <c r="Q780" s="14"/>
      <c r="R780" s="9"/>
      <c r="S780" s="15"/>
      <c r="T780" s="15"/>
      <c r="U780" s="9"/>
      <c r="V780" s="18"/>
      <c r="W780" s="19"/>
      <c r="X780" s="19"/>
      <c r="Y780" s="19"/>
      <c r="Z780" s="19"/>
      <c r="AA780" s="19"/>
      <c r="AB780" s="19"/>
      <c r="AC780" s="19"/>
      <c r="AD780" s="19"/>
      <c r="AE780" s="19"/>
      <c r="AF780" s="18"/>
      <c r="AG780" s="18"/>
      <c r="AH780" s="18"/>
      <c r="AI780" s="19"/>
      <c r="AJ780" s="19"/>
      <c r="AK780" s="19"/>
      <c r="AL780" s="19"/>
      <c r="AM780" s="19"/>
      <c r="AN780" s="52"/>
      <c r="AO780" s="19"/>
      <c r="AP780" s="1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</row>
    <row r="781" spans="1:71" ht="14.5" x14ac:dyDescent="0.35">
      <c r="A781" s="15"/>
      <c r="B781" s="15"/>
      <c r="C781" s="15"/>
      <c r="D781" s="7"/>
      <c r="E781" s="4"/>
      <c r="F781" s="4"/>
      <c r="G781" s="4"/>
      <c r="H781" s="4"/>
      <c r="I781" s="4"/>
      <c r="J781" s="7"/>
      <c r="K781" s="4"/>
      <c r="L781" s="4"/>
      <c r="M781" s="4"/>
      <c r="N781" s="4"/>
      <c r="O781" s="4"/>
      <c r="P781" s="27"/>
      <c r="Q781" s="14"/>
      <c r="R781" s="9"/>
      <c r="S781" s="15"/>
      <c r="T781" s="15"/>
      <c r="U781" s="9"/>
      <c r="V781" s="18"/>
      <c r="W781" s="19"/>
      <c r="X781" s="19"/>
      <c r="Y781" s="19"/>
      <c r="Z781" s="19"/>
      <c r="AA781" s="19"/>
      <c r="AB781" s="19"/>
      <c r="AC781" s="19"/>
      <c r="AD781" s="19"/>
      <c r="AE781" s="19"/>
      <c r="AF781" s="18"/>
      <c r="AG781" s="18"/>
      <c r="AH781" s="18"/>
      <c r="AI781" s="19"/>
      <c r="AJ781" s="19"/>
      <c r="AK781" s="19"/>
      <c r="AL781" s="19"/>
      <c r="AM781" s="19"/>
      <c r="AN781" s="52"/>
      <c r="AO781" s="19"/>
      <c r="AP781" s="1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</row>
    <row r="782" spans="1:71" ht="14.5" x14ac:dyDescent="0.35">
      <c r="A782" s="15"/>
      <c r="B782" s="15"/>
      <c r="C782" s="15"/>
      <c r="D782" s="7"/>
      <c r="E782" s="4"/>
      <c r="F782" s="4"/>
      <c r="G782" s="4"/>
      <c r="H782" s="4"/>
      <c r="I782" s="4"/>
      <c r="J782" s="7"/>
      <c r="K782" s="4"/>
      <c r="L782" s="4"/>
      <c r="M782" s="4"/>
      <c r="N782" s="4"/>
      <c r="O782" s="4"/>
      <c r="P782" s="27"/>
      <c r="Q782" s="14"/>
      <c r="R782" s="9"/>
      <c r="S782" s="15"/>
      <c r="T782" s="15"/>
      <c r="U782" s="9"/>
      <c r="V782" s="18"/>
      <c r="W782" s="19"/>
      <c r="X782" s="19"/>
      <c r="Y782" s="19"/>
      <c r="Z782" s="19"/>
      <c r="AA782" s="19"/>
      <c r="AB782" s="19"/>
      <c r="AC782" s="19"/>
      <c r="AD782" s="19"/>
      <c r="AE782" s="19"/>
      <c r="AF782" s="18"/>
      <c r="AG782" s="18"/>
      <c r="AH782" s="18"/>
      <c r="AI782" s="19"/>
      <c r="AJ782" s="19"/>
      <c r="AK782" s="19"/>
      <c r="AL782" s="19"/>
      <c r="AM782" s="19"/>
      <c r="AN782" s="52"/>
      <c r="AO782" s="19"/>
      <c r="AP782" s="1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</row>
    <row r="783" spans="1:71" ht="14.5" x14ac:dyDescent="0.35">
      <c r="A783" s="15"/>
      <c r="B783" s="15"/>
      <c r="C783" s="15"/>
      <c r="D783" s="7"/>
      <c r="E783" s="4"/>
      <c r="F783" s="4"/>
      <c r="G783" s="4"/>
      <c r="H783" s="4"/>
      <c r="I783" s="4"/>
      <c r="J783" s="7"/>
      <c r="K783" s="4"/>
      <c r="L783" s="4"/>
      <c r="M783" s="4"/>
      <c r="N783" s="4"/>
      <c r="O783" s="4"/>
      <c r="P783" s="27"/>
      <c r="Q783" s="14"/>
      <c r="R783" s="9"/>
      <c r="S783" s="15"/>
      <c r="T783" s="15"/>
      <c r="U783" s="9"/>
      <c r="V783" s="18"/>
      <c r="W783" s="19"/>
      <c r="X783" s="19"/>
      <c r="Y783" s="19"/>
      <c r="Z783" s="19"/>
      <c r="AA783" s="19"/>
      <c r="AB783" s="19"/>
      <c r="AC783" s="19"/>
      <c r="AD783" s="19"/>
      <c r="AE783" s="19"/>
      <c r="AF783" s="18"/>
      <c r="AG783" s="18"/>
      <c r="AH783" s="18"/>
      <c r="AI783" s="19"/>
      <c r="AJ783" s="19"/>
      <c r="AK783" s="19"/>
      <c r="AL783" s="19"/>
      <c r="AM783" s="19"/>
      <c r="AN783" s="52"/>
      <c r="AO783" s="19"/>
      <c r="AP783" s="1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</row>
    <row r="784" spans="1:71" ht="14.5" x14ac:dyDescent="0.35">
      <c r="A784" s="15"/>
      <c r="B784" s="15"/>
      <c r="C784" s="15"/>
      <c r="D784" s="7"/>
      <c r="E784" s="4"/>
      <c r="F784" s="4"/>
      <c r="G784" s="4"/>
      <c r="H784" s="4"/>
      <c r="I784" s="4"/>
      <c r="J784" s="7"/>
      <c r="K784" s="4"/>
      <c r="L784" s="4"/>
      <c r="M784" s="4"/>
      <c r="N784" s="4"/>
      <c r="O784" s="4"/>
      <c r="P784" s="27"/>
      <c r="Q784" s="14"/>
      <c r="R784" s="9"/>
      <c r="S784" s="15"/>
      <c r="T784" s="15"/>
      <c r="U784" s="9"/>
      <c r="V784" s="18"/>
      <c r="W784" s="19"/>
      <c r="X784" s="19"/>
      <c r="Y784" s="19"/>
      <c r="Z784" s="19"/>
      <c r="AA784" s="19"/>
      <c r="AB784" s="19"/>
      <c r="AC784" s="19"/>
      <c r="AD784" s="19"/>
      <c r="AE784" s="19"/>
      <c r="AF784" s="18"/>
      <c r="AG784" s="18"/>
      <c r="AH784" s="18"/>
      <c r="AI784" s="19"/>
      <c r="AJ784" s="19"/>
      <c r="AK784" s="19"/>
      <c r="AL784" s="19"/>
      <c r="AM784" s="19"/>
      <c r="AN784" s="52"/>
      <c r="AO784" s="19"/>
      <c r="AP784" s="1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</row>
    <row r="785" spans="1:71" ht="14.5" x14ac:dyDescent="0.35">
      <c r="A785" s="15"/>
      <c r="B785" s="15"/>
      <c r="C785" s="15"/>
      <c r="D785" s="7"/>
      <c r="E785" s="4"/>
      <c r="F785" s="4"/>
      <c r="G785" s="4"/>
      <c r="H785" s="4"/>
      <c r="I785" s="4"/>
      <c r="J785" s="7"/>
      <c r="K785" s="4"/>
      <c r="L785" s="4"/>
      <c r="M785" s="4"/>
      <c r="N785" s="4"/>
      <c r="O785" s="4"/>
      <c r="P785" s="27"/>
      <c r="Q785" s="14"/>
      <c r="R785" s="9"/>
      <c r="S785" s="15"/>
      <c r="T785" s="15"/>
      <c r="U785" s="9"/>
      <c r="V785" s="18"/>
      <c r="W785" s="19"/>
      <c r="X785" s="19"/>
      <c r="Y785" s="19"/>
      <c r="Z785" s="19"/>
      <c r="AA785" s="19"/>
      <c r="AB785" s="19"/>
      <c r="AC785" s="19"/>
      <c r="AD785" s="19"/>
      <c r="AE785" s="19"/>
      <c r="AF785" s="18"/>
      <c r="AG785" s="18"/>
      <c r="AH785" s="18"/>
      <c r="AI785" s="19"/>
      <c r="AJ785" s="19"/>
      <c r="AK785" s="19"/>
      <c r="AL785" s="19"/>
      <c r="AM785" s="19"/>
      <c r="AN785" s="52"/>
      <c r="AO785" s="19"/>
      <c r="AP785" s="1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</row>
    <row r="786" spans="1:71" ht="14.5" x14ac:dyDescent="0.35">
      <c r="A786" s="15"/>
      <c r="B786" s="15"/>
      <c r="C786" s="15"/>
      <c r="D786" s="7"/>
      <c r="E786" s="4"/>
      <c r="F786" s="4"/>
      <c r="G786" s="4"/>
      <c r="H786" s="4"/>
      <c r="I786" s="4"/>
      <c r="J786" s="7"/>
      <c r="K786" s="4"/>
      <c r="L786" s="4"/>
      <c r="M786" s="4"/>
      <c r="N786" s="4"/>
      <c r="O786" s="4"/>
      <c r="P786" s="27"/>
      <c r="Q786" s="14"/>
      <c r="R786" s="9"/>
      <c r="S786" s="15"/>
      <c r="T786" s="15"/>
      <c r="U786" s="9"/>
      <c r="V786" s="18"/>
      <c r="W786" s="19"/>
      <c r="X786" s="19"/>
      <c r="Y786" s="19"/>
      <c r="Z786" s="19"/>
      <c r="AA786" s="19"/>
      <c r="AB786" s="19"/>
      <c r="AC786" s="19"/>
      <c r="AD786" s="19"/>
      <c r="AE786" s="19"/>
      <c r="AF786" s="18"/>
      <c r="AG786" s="18"/>
      <c r="AH786" s="18"/>
      <c r="AI786" s="19"/>
      <c r="AJ786" s="19"/>
      <c r="AK786" s="19"/>
      <c r="AL786" s="19"/>
      <c r="AM786" s="19"/>
      <c r="AN786" s="52"/>
      <c r="AO786" s="19"/>
      <c r="AP786" s="1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</row>
    <row r="787" spans="1:71" ht="14.5" x14ac:dyDescent="0.35">
      <c r="A787" s="15"/>
      <c r="B787" s="15"/>
      <c r="C787" s="15"/>
      <c r="D787" s="7"/>
      <c r="E787" s="4"/>
      <c r="F787" s="4"/>
      <c r="G787" s="4"/>
      <c r="H787" s="4"/>
      <c r="I787" s="4"/>
      <c r="J787" s="7"/>
      <c r="K787" s="4"/>
      <c r="L787" s="4"/>
      <c r="M787" s="4"/>
      <c r="N787" s="4"/>
      <c r="O787" s="4"/>
      <c r="P787" s="27"/>
      <c r="Q787" s="14"/>
      <c r="R787" s="9"/>
      <c r="S787" s="15"/>
      <c r="T787" s="15"/>
      <c r="U787" s="9"/>
      <c r="V787" s="18"/>
      <c r="W787" s="19"/>
      <c r="X787" s="19"/>
      <c r="Y787" s="19"/>
      <c r="Z787" s="19"/>
      <c r="AA787" s="19"/>
      <c r="AB787" s="19"/>
      <c r="AC787" s="19"/>
      <c r="AD787" s="19"/>
      <c r="AE787" s="19"/>
      <c r="AF787" s="18"/>
      <c r="AG787" s="18"/>
      <c r="AH787" s="18"/>
      <c r="AI787" s="19"/>
      <c r="AJ787" s="19"/>
      <c r="AK787" s="19"/>
      <c r="AL787" s="19"/>
      <c r="AM787" s="19"/>
      <c r="AN787" s="52"/>
      <c r="AO787" s="19"/>
      <c r="AP787" s="1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</row>
    <row r="788" spans="1:71" ht="14.5" x14ac:dyDescent="0.35">
      <c r="A788" s="15"/>
      <c r="B788" s="15"/>
      <c r="C788" s="15"/>
      <c r="D788" s="7"/>
      <c r="E788" s="4"/>
      <c r="F788" s="4"/>
      <c r="G788" s="4"/>
      <c r="H788" s="4"/>
      <c r="I788" s="4"/>
      <c r="J788" s="7"/>
      <c r="K788" s="4"/>
      <c r="L788" s="4"/>
      <c r="M788" s="4"/>
      <c r="N788" s="4"/>
      <c r="O788" s="4"/>
      <c r="P788" s="27"/>
      <c r="Q788" s="14"/>
      <c r="R788" s="9"/>
      <c r="S788" s="15"/>
      <c r="T788" s="15"/>
      <c r="U788" s="9"/>
      <c r="V788" s="18"/>
      <c r="W788" s="19"/>
      <c r="X788" s="19"/>
      <c r="Y788" s="19"/>
      <c r="Z788" s="19"/>
      <c r="AA788" s="19"/>
      <c r="AB788" s="19"/>
      <c r="AC788" s="19"/>
      <c r="AD788" s="19"/>
      <c r="AE788" s="19"/>
      <c r="AF788" s="18"/>
      <c r="AG788" s="18"/>
      <c r="AH788" s="18"/>
      <c r="AI788" s="19"/>
      <c r="AJ788" s="19"/>
      <c r="AK788" s="19"/>
      <c r="AL788" s="19"/>
      <c r="AM788" s="19"/>
      <c r="AN788" s="52"/>
      <c r="AO788" s="19"/>
      <c r="AP788" s="1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</row>
    <row r="789" spans="1:71" ht="14.5" x14ac:dyDescent="0.35">
      <c r="A789" s="15"/>
      <c r="B789" s="15"/>
      <c r="C789" s="15"/>
      <c r="D789" s="7"/>
      <c r="E789" s="4"/>
      <c r="F789" s="4"/>
      <c r="G789" s="4"/>
      <c r="H789" s="4"/>
      <c r="I789" s="4"/>
      <c r="J789" s="7"/>
      <c r="K789" s="4"/>
      <c r="L789" s="4"/>
      <c r="M789" s="4"/>
      <c r="N789" s="4"/>
      <c r="O789" s="4"/>
      <c r="P789" s="27"/>
      <c r="Q789" s="14"/>
      <c r="R789" s="9"/>
      <c r="S789" s="15"/>
      <c r="T789" s="15"/>
      <c r="U789" s="9"/>
      <c r="V789" s="18"/>
      <c r="W789" s="19"/>
      <c r="X789" s="19"/>
      <c r="Y789" s="19"/>
      <c r="Z789" s="19"/>
      <c r="AA789" s="19"/>
      <c r="AB789" s="19"/>
      <c r="AC789" s="19"/>
      <c r="AD789" s="19"/>
      <c r="AE789" s="19"/>
      <c r="AF789" s="18"/>
      <c r="AG789" s="18"/>
      <c r="AH789" s="18"/>
      <c r="AI789" s="19"/>
      <c r="AJ789" s="19"/>
      <c r="AK789" s="19"/>
      <c r="AL789" s="19"/>
      <c r="AM789" s="19"/>
      <c r="AN789" s="52"/>
      <c r="AO789" s="19"/>
      <c r="AP789" s="1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</row>
    <row r="790" spans="1:71" ht="14.5" x14ac:dyDescent="0.35">
      <c r="A790" s="15"/>
      <c r="B790" s="15"/>
      <c r="C790" s="15"/>
      <c r="D790" s="7"/>
      <c r="E790" s="4"/>
      <c r="F790" s="4"/>
      <c r="G790" s="4"/>
      <c r="H790" s="4"/>
      <c r="I790" s="4"/>
      <c r="J790" s="7"/>
      <c r="K790" s="4"/>
      <c r="L790" s="4"/>
      <c r="M790" s="4"/>
      <c r="N790" s="4"/>
      <c r="O790" s="4"/>
      <c r="P790" s="27"/>
      <c r="Q790" s="14"/>
      <c r="R790" s="9"/>
      <c r="S790" s="15"/>
      <c r="T790" s="15"/>
      <c r="U790" s="9"/>
      <c r="V790" s="18"/>
      <c r="W790" s="19"/>
      <c r="X790" s="19"/>
      <c r="Y790" s="19"/>
      <c r="Z790" s="19"/>
      <c r="AA790" s="19"/>
      <c r="AB790" s="19"/>
      <c r="AC790" s="19"/>
      <c r="AD790" s="19"/>
      <c r="AE790" s="19"/>
      <c r="AF790" s="18"/>
      <c r="AG790" s="18"/>
      <c r="AH790" s="18"/>
      <c r="AI790" s="19"/>
      <c r="AJ790" s="19"/>
      <c r="AK790" s="19"/>
      <c r="AL790" s="19"/>
      <c r="AM790" s="19"/>
      <c r="AN790" s="52"/>
      <c r="AO790" s="19"/>
      <c r="AP790" s="1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</row>
    <row r="791" spans="1:71" ht="14.5" x14ac:dyDescent="0.35">
      <c r="A791" s="15"/>
      <c r="B791" s="15"/>
      <c r="C791" s="15"/>
      <c r="D791" s="7"/>
      <c r="E791" s="4"/>
      <c r="F791" s="4"/>
      <c r="G791" s="4"/>
      <c r="H791" s="4"/>
      <c r="I791" s="4"/>
      <c r="J791" s="7"/>
      <c r="K791" s="4"/>
      <c r="L791" s="4"/>
      <c r="M791" s="4"/>
      <c r="N791" s="4"/>
      <c r="O791" s="4"/>
      <c r="P791" s="27"/>
      <c r="Q791" s="14"/>
      <c r="R791" s="9"/>
      <c r="S791" s="15"/>
      <c r="T791" s="15"/>
      <c r="U791" s="9"/>
      <c r="V791" s="18"/>
      <c r="W791" s="19"/>
      <c r="X791" s="19"/>
      <c r="Y791" s="19"/>
      <c r="Z791" s="19"/>
      <c r="AA791" s="19"/>
      <c r="AB791" s="19"/>
      <c r="AC791" s="19"/>
      <c r="AD791" s="19"/>
      <c r="AE791" s="19"/>
      <c r="AF791" s="18"/>
      <c r="AG791" s="18"/>
      <c r="AH791" s="18"/>
      <c r="AI791" s="19"/>
      <c r="AJ791" s="19"/>
      <c r="AK791" s="19"/>
      <c r="AL791" s="19"/>
      <c r="AM791" s="19"/>
      <c r="AN791" s="52"/>
      <c r="AO791" s="19"/>
      <c r="AP791" s="1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</row>
    <row r="792" spans="1:71" ht="14.5" x14ac:dyDescent="0.35">
      <c r="A792" s="15"/>
      <c r="B792" s="15"/>
      <c r="C792" s="15"/>
      <c r="D792" s="7"/>
      <c r="E792" s="4"/>
      <c r="F792" s="4"/>
      <c r="G792" s="4"/>
      <c r="H792" s="4"/>
      <c r="I792" s="4"/>
      <c r="J792" s="7"/>
      <c r="K792" s="4"/>
      <c r="L792" s="4"/>
      <c r="M792" s="4"/>
      <c r="N792" s="4"/>
      <c r="O792" s="4"/>
      <c r="P792" s="27"/>
      <c r="Q792" s="14"/>
      <c r="R792" s="9"/>
      <c r="S792" s="15"/>
      <c r="T792" s="15"/>
      <c r="U792" s="9"/>
      <c r="V792" s="18"/>
      <c r="W792" s="19"/>
      <c r="X792" s="19"/>
      <c r="Y792" s="19"/>
      <c r="Z792" s="19"/>
      <c r="AA792" s="19"/>
      <c r="AB792" s="19"/>
      <c r="AC792" s="19"/>
      <c r="AD792" s="19"/>
      <c r="AE792" s="19"/>
      <c r="AF792" s="18"/>
      <c r="AG792" s="18"/>
      <c r="AH792" s="18"/>
      <c r="AI792" s="19"/>
      <c r="AJ792" s="19"/>
      <c r="AK792" s="19"/>
      <c r="AL792" s="19"/>
      <c r="AM792" s="19"/>
      <c r="AN792" s="52"/>
      <c r="AO792" s="19"/>
      <c r="AP792" s="1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</row>
    <row r="793" spans="1:71" ht="14.5" x14ac:dyDescent="0.35">
      <c r="A793" s="15"/>
      <c r="B793" s="15"/>
      <c r="C793" s="15"/>
      <c r="D793" s="7"/>
      <c r="E793" s="4"/>
      <c r="F793" s="4"/>
      <c r="G793" s="4"/>
      <c r="H793" s="4"/>
      <c r="I793" s="4"/>
      <c r="J793" s="7"/>
      <c r="K793" s="4"/>
      <c r="L793" s="4"/>
      <c r="M793" s="4"/>
      <c r="N793" s="4"/>
      <c r="O793" s="4"/>
      <c r="P793" s="27"/>
      <c r="Q793" s="14"/>
      <c r="R793" s="9"/>
      <c r="S793" s="15"/>
      <c r="T793" s="15"/>
      <c r="U793" s="9"/>
      <c r="V793" s="18"/>
      <c r="W793" s="19"/>
      <c r="X793" s="19"/>
      <c r="Y793" s="19"/>
      <c r="Z793" s="19"/>
      <c r="AA793" s="19"/>
      <c r="AB793" s="19"/>
      <c r="AC793" s="19"/>
      <c r="AD793" s="19"/>
      <c r="AE793" s="19"/>
      <c r="AF793" s="18"/>
      <c r="AG793" s="18"/>
      <c r="AH793" s="18"/>
      <c r="AI793" s="19"/>
      <c r="AJ793" s="19"/>
      <c r="AK793" s="19"/>
      <c r="AL793" s="19"/>
      <c r="AM793" s="19"/>
      <c r="AN793" s="52"/>
      <c r="AO793" s="19"/>
      <c r="AP793" s="1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</row>
    <row r="794" spans="1:71" ht="14.5" x14ac:dyDescent="0.35">
      <c r="A794" s="15"/>
      <c r="B794" s="15"/>
      <c r="C794" s="15"/>
      <c r="D794" s="7"/>
      <c r="E794" s="4"/>
      <c r="F794" s="4"/>
      <c r="G794" s="4"/>
      <c r="H794" s="4"/>
      <c r="I794" s="4"/>
      <c r="J794" s="7"/>
      <c r="K794" s="4"/>
      <c r="L794" s="4"/>
      <c r="M794" s="4"/>
      <c r="N794" s="4"/>
      <c r="O794" s="4"/>
      <c r="P794" s="27"/>
      <c r="Q794" s="14"/>
      <c r="R794" s="9"/>
      <c r="S794" s="15"/>
      <c r="T794" s="15"/>
      <c r="U794" s="9"/>
      <c r="V794" s="18"/>
      <c r="W794" s="19"/>
      <c r="X794" s="19"/>
      <c r="Y794" s="19"/>
      <c r="Z794" s="19"/>
      <c r="AA794" s="19"/>
      <c r="AB794" s="19"/>
      <c r="AC794" s="19"/>
      <c r="AD794" s="19"/>
      <c r="AE794" s="19"/>
      <c r="AF794" s="18"/>
      <c r="AG794" s="18"/>
      <c r="AH794" s="18"/>
      <c r="AI794" s="19"/>
      <c r="AJ794" s="19"/>
      <c r="AK794" s="19"/>
      <c r="AL794" s="19"/>
      <c r="AM794" s="19"/>
      <c r="AN794" s="52"/>
      <c r="AO794" s="19"/>
      <c r="AP794" s="1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</row>
    <row r="795" spans="1:71" ht="14.5" x14ac:dyDescent="0.35">
      <c r="A795" s="15"/>
      <c r="B795" s="15"/>
      <c r="C795" s="15"/>
      <c r="D795" s="7"/>
      <c r="E795" s="4"/>
      <c r="F795" s="4"/>
      <c r="G795" s="4"/>
      <c r="H795" s="4"/>
      <c r="I795" s="4"/>
      <c r="J795" s="7"/>
      <c r="K795" s="4"/>
      <c r="L795" s="4"/>
      <c r="M795" s="4"/>
      <c r="N795" s="4"/>
      <c r="O795" s="4"/>
      <c r="P795" s="27"/>
      <c r="Q795" s="14"/>
      <c r="R795" s="9"/>
      <c r="S795" s="15"/>
      <c r="T795" s="15"/>
      <c r="U795" s="9"/>
      <c r="V795" s="18"/>
      <c r="W795" s="19"/>
      <c r="X795" s="19"/>
      <c r="Y795" s="19"/>
      <c r="Z795" s="19"/>
      <c r="AA795" s="19"/>
      <c r="AB795" s="19"/>
      <c r="AC795" s="19"/>
      <c r="AD795" s="19"/>
      <c r="AE795" s="19"/>
      <c r="AF795" s="18"/>
      <c r="AG795" s="18"/>
      <c r="AH795" s="18"/>
      <c r="AI795" s="19"/>
      <c r="AJ795" s="19"/>
      <c r="AK795" s="19"/>
      <c r="AL795" s="19"/>
      <c r="AM795" s="19"/>
      <c r="AN795" s="52"/>
      <c r="AO795" s="19"/>
      <c r="AP795" s="1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</row>
    <row r="796" spans="1:71" ht="14.5" x14ac:dyDescent="0.35">
      <c r="A796" s="15"/>
      <c r="B796" s="15"/>
      <c r="C796" s="15"/>
      <c r="D796" s="7"/>
      <c r="E796" s="4"/>
      <c r="F796" s="4"/>
      <c r="G796" s="4"/>
      <c r="H796" s="4"/>
      <c r="I796" s="4"/>
      <c r="J796" s="7"/>
      <c r="K796" s="4"/>
      <c r="L796" s="4"/>
      <c r="M796" s="4"/>
      <c r="N796" s="4"/>
      <c r="O796" s="4"/>
      <c r="P796" s="27"/>
      <c r="Q796" s="14"/>
      <c r="R796" s="9"/>
      <c r="S796" s="15"/>
      <c r="T796" s="15"/>
      <c r="U796" s="9"/>
      <c r="V796" s="18"/>
      <c r="W796" s="19"/>
      <c r="X796" s="19"/>
      <c r="Y796" s="19"/>
      <c r="Z796" s="19"/>
      <c r="AA796" s="19"/>
      <c r="AB796" s="19"/>
      <c r="AC796" s="19"/>
      <c r="AD796" s="19"/>
      <c r="AE796" s="19"/>
      <c r="AF796" s="18"/>
      <c r="AG796" s="18"/>
      <c r="AH796" s="18"/>
      <c r="AI796" s="19"/>
      <c r="AJ796" s="19"/>
      <c r="AK796" s="19"/>
      <c r="AL796" s="19"/>
      <c r="AM796" s="19"/>
      <c r="AN796" s="52"/>
      <c r="AO796" s="19"/>
      <c r="AP796" s="1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</row>
    <row r="797" spans="1:71" ht="14.5" x14ac:dyDescent="0.35">
      <c r="A797" s="15"/>
      <c r="B797" s="15"/>
      <c r="C797" s="15"/>
      <c r="D797" s="7"/>
      <c r="E797" s="4"/>
      <c r="F797" s="4"/>
      <c r="G797" s="4"/>
      <c r="H797" s="4"/>
      <c r="I797" s="4"/>
      <c r="J797" s="7"/>
      <c r="K797" s="4"/>
      <c r="L797" s="4"/>
      <c r="M797" s="4"/>
      <c r="N797" s="4"/>
      <c r="O797" s="4"/>
      <c r="P797" s="27"/>
      <c r="Q797" s="14"/>
      <c r="R797" s="9"/>
      <c r="S797" s="15"/>
      <c r="T797" s="15"/>
      <c r="U797" s="9"/>
      <c r="V797" s="18"/>
      <c r="W797" s="19"/>
      <c r="X797" s="19"/>
      <c r="Y797" s="19"/>
      <c r="Z797" s="19"/>
      <c r="AA797" s="19"/>
      <c r="AB797" s="19"/>
      <c r="AC797" s="19"/>
      <c r="AD797" s="19"/>
      <c r="AE797" s="19"/>
      <c r="AF797" s="18"/>
      <c r="AG797" s="18"/>
      <c r="AH797" s="18"/>
      <c r="AI797" s="19"/>
      <c r="AJ797" s="19"/>
      <c r="AK797" s="19"/>
      <c r="AL797" s="19"/>
      <c r="AM797" s="19"/>
      <c r="AN797" s="52"/>
      <c r="AO797" s="19"/>
      <c r="AP797" s="1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</row>
    <row r="798" spans="1:71" ht="14.5" x14ac:dyDescent="0.35">
      <c r="A798" s="15"/>
      <c r="B798" s="15"/>
      <c r="C798" s="15"/>
      <c r="D798" s="7"/>
      <c r="E798" s="4"/>
      <c r="F798" s="4"/>
      <c r="G798" s="4"/>
      <c r="H798" s="4"/>
      <c r="I798" s="4"/>
      <c r="J798" s="7"/>
      <c r="K798" s="4"/>
      <c r="L798" s="4"/>
      <c r="M798" s="4"/>
      <c r="N798" s="4"/>
      <c r="O798" s="4"/>
      <c r="P798" s="27"/>
      <c r="Q798" s="14"/>
      <c r="R798" s="9"/>
      <c r="S798" s="15"/>
      <c r="T798" s="15"/>
      <c r="U798" s="9"/>
      <c r="V798" s="18"/>
      <c r="W798" s="19"/>
      <c r="X798" s="19"/>
      <c r="Y798" s="19"/>
      <c r="Z798" s="19"/>
      <c r="AA798" s="19"/>
      <c r="AB798" s="19"/>
      <c r="AC798" s="19"/>
      <c r="AD798" s="19"/>
      <c r="AE798" s="19"/>
      <c r="AF798" s="18"/>
      <c r="AG798" s="18"/>
      <c r="AH798" s="18"/>
      <c r="AI798" s="19"/>
      <c r="AJ798" s="19"/>
      <c r="AK798" s="19"/>
      <c r="AL798" s="19"/>
      <c r="AM798" s="19"/>
      <c r="AN798" s="52"/>
      <c r="AO798" s="19"/>
      <c r="AP798" s="1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</row>
    <row r="799" spans="1:71" ht="14.5" x14ac:dyDescent="0.35">
      <c r="A799" s="15"/>
      <c r="B799" s="15"/>
      <c r="C799" s="15"/>
      <c r="D799" s="7"/>
      <c r="E799" s="4"/>
      <c r="F799" s="4"/>
      <c r="G799" s="4"/>
      <c r="H799" s="4"/>
      <c r="I799" s="4"/>
      <c r="J799" s="7"/>
      <c r="K799" s="4"/>
      <c r="L799" s="4"/>
      <c r="M799" s="4"/>
      <c r="N799" s="4"/>
      <c r="O799" s="4"/>
      <c r="P799" s="27"/>
      <c r="Q799" s="14"/>
      <c r="R799" s="9"/>
      <c r="S799" s="15"/>
      <c r="T799" s="15"/>
      <c r="U799" s="9"/>
      <c r="V799" s="18"/>
      <c r="W799" s="19"/>
      <c r="X799" s="19"/>
      <c r="Y799" s="19"/>
      <c r="Z799" s="19"/>
      <c r="AA799" s="19"/>
      <c r="AB799" s="19"/>
      <c r="AC799" s="19"/>
      <c r="AD799" s="19"/>
      <c r="AE799" s="19"/>
      <c r="AF799" s="18"/>
      <c r="AG799" s="18"/>
      <c r="AH799" s="18"/>
      <c r="AI799" s="19"/>
      <c r="AJ799" s="19"/>
      <c r="AK799" s="19"/>
      <c r="AL799" s="19"/>
      <c r="AM799" s="19"/>
      <c r="AN799" s="52"/>
      <c r="AO799" s="19"/>
      <c r="AP799" s="1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</row>
    <row r="800" spans="1:71" ht="14.5" x14ac:dyDescent="0.35">
      <c r="A800" s="15"/>
      <c r="B800" s="15"/>
      <c r="C800" s="15"/>
      <c r="D800" s="7"/>
      <c r="E800" s="4"/>
      <c r="F800" s="4"/>
      <c r="G800" s="4"/>
      <c r="H800" s="4"/>
      <c r="I800" s="4"/>
      <c r="J800" s="7"/>
      <c r="K800" s="4"/>
      <c r="L800" s="4"/>
      <c r="M800" s="4"/>
      <c r="N800" s="4"/>
      <c r="O800" s="4"/>
      <c r="P800" s="27"/>
      <c r="Q800" s="14"/>
      <c r="R800" s="9"/>
      <c r="S800" s="15"/>
      <c r="T800" s="15"/>
      <c r="U800" s="9"/>
      <c r="V800" s="18"/>
      <c r="W800" s="19"/>
      <c r="X800" s="19"/>
      <c r="Y800" s="19"/>
      <c r="Z800" s="19"/>
      <c r="AA800" s="19"/>
      <c r="AB800" s="19"/>
      <c r="AC800" s="19"/>
      <c r="AD800" s="19"/>
      <c r="AE800" s="19"/>
      <c r="AF800" s="18"/>
      <c r="AG800" s="18"/>
      <c r="AH800" s="18"/>
      <c r="AI800" s="19"/>
      <c r="AJ800" s="19"/>
      <c r="AK800" s="19"/>
      <c r="AL800" s="19"/>
      <c r="AM800" s="19"/>
      <c r="AN800" s="52"/>
      <c r="AO800" s="19"/>
      <c r="AP800" s="1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</row>
    <row r="801" spans="1:71" ht="14.5" x14ac:dyDescent="0.35">
      <c r="A801" s="15"/>
      <c r="B801" s="15"/>
      <c r="C801" s="15"/>
      <c r="D801" s="7"/>
      <c r="E801" s="4"/>
      <c r="F801" s="4"/>
      <c r="G801" s="4"/>
      <c r="H801" s="4"/>
      <c r="I801" s="4"/>
      <c r="J801" s="7"/>
      <c r="K801" s="4"/>
      <c r="L801" s="4"/>
      <c r="M801" s="4"/>
      <c r="N801" s="4"/>
      <c r="O801" s="4"/>
      <c r="P801" s="27"/>
      <c r="Q801" s="14"/>
      <c r="R801" s="9"/>
      <c r="S801" s="15"/>
      <c r="T801" s="15"/>
      <c r="U801" s="9"/>
      <c r="V801" s="18"/>
      <c r="W801" s="19"/>
      <c r="X801" s="19"/>
      <c r="Y801" s="19"/>
      <c r="Z801" s="19"/>
      <c r="AA801" s="19"/>
      <c r="AB801" s="19"/>
      <c r="AC801" s="19"/>
      <c r="AD801" s="19"/>
      <c r="AE801" s="19"/>
      <c r="AF801" s="18"/>
      <c r="AG801" s="18"/>
      <c r="AH801" s="18"/>
      <c r="AI801" s="19"/>
      <c r="AJ801" s="19"/>
      <c r="AK801" s="19"/>
      <c r="AL801" s="19"/>
      <c r="AM801" s="19"/>
      <c r="AN801" s="52"/>
      <c r="AO801" s="19"/>
      <c r="AP801" s="1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</row>
    <row r="802" spans="1:71" ht="14.5" x14ac:dyDescent="0.35">
      <c r="A802" s="15"/>
      <c r="B802" s="15"/>
      <c r="C802" s="15"/>
      <c r="D802" s="7"/>
      <c r="E802" s="4"/>
      <c r="F802" s="4"/>
      <c r="G802" s="4"/>
      <c r="H802" s="4"/>
      <c r="I802" s="4"/>
      <c r="J802" s="7"/>
      <c r="K802" s="4"/>
      <c r="L802" s="4"/>
      <c r="M802" s="4"/>
      <c r="N802" s="4"/>
      <c r="O802" s="4"/>
      <c r="P802" s="27"/>
      <c r="Q802" s="14"/>
      <c r="R802" s="9"/>
      <c r="S802" s="15"/>
      <c r="T802" s="15"/>
      <c r="U802" s="9"/>
      <c r="V802" s="18"/>
      <c r="W802" s="19"/>
      <c r="X802" s="19"/>
      <c r="Y802" s="19"/>
      <c r="Z802" s="19"/>
      <c r="AA802" s="19"/>
      <c r="AB802" s="19"/>
      <c r="AC802" s="19"/>
      <c r="AD802" s="19"/>
      <c r="AE802" s="19"/>
      <c r="AF802" s="18"/>
      <c r="AG802" s="18"/>
      <c r="AH802" s="18"/>
      <c r="AI802" s="19"/>
      <c r="AJ802" s="19"/>
      <c r="AK802" s="19"/>
      <c r="AL802" s="19"/>
      <c r="AM802" s="19"/>
      <c r="AN802" s="52"/>
      <c r="AO802" s="19"/>
      <c r="AP802" s="1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</row>
    <row r="803" spans="1:71" ht="14.5" x14ac:dyDescent="0.35">
      <c r="A803" s="15"/>
      <c r="B803" s="15"/>
      <c r="C803" s="15"/>
      <c r="D803" s="7"/>
      <c r="E803" s="4"/>
      <c r="F803" s="4"/>
      <c r="G803" s="4"/>
      <c r="H803" s="4"/>
      <c r="I803" s="4"/>
      <c r="J803" s="7"/>
      <c r="K803" s="4"/>
      <c r="L803" s="4"/>
      <c r="M803" s="4"/>
      <c r="N803" s="4"/>
      <c r="O803" s="4"/>
      <c r="P803" s="27"/>
      <c r="Q803" s="14"/>
      <c r="R803" s="9"/>
      <c r="S803" s="15"/>
      <c r="T803" s="15"/>
      <c r="U803" s="9"/>
      <c r="V803" s="18"/>
      <c r="W803" s="19"/>
      <c r="X803" s="19"/>
      <c r="Y803" s="19"/>
      <c r="Z803" s="19"/>
      <c r="AA803" s="19"/>
      <c r="AB803" s="19"/>
      <c r="AC803" s="19"/>
      <c r="AD803" s="19"/>
      <c r="AE803" s="19"/>
      <c r="AF803" s="18"/>
      <c r="AG803" s="18"/>
      <c r="AH803" s="18"/>
      <c r="AI803" s="19"/>
      <c r="AJ803" s="19"/>
      <c r="AK803" s="19"/>
      <c r="AL803" s="19"/>
      <c r="AM803" s="19"/>
      <c r="AN803" s="52"/>
      <c r="AO803" s="19"/>
      <c r="AP803" s="1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</row>
    <row r="804" spans="1:71" ht="14.5" x14ac:dyDescent="0.35">
      <c r="A804" s="15"/>
      <c r="B804" s="15"/>
      <c r="C804" s="15"/>
      <c r="D804" s="7"/>
      <c r="E804" s="4"/>
      <c r="F804" s="4"/>
      <c r="G804" s="4"/>
      <c r="H804" s="4"/>
      <c r="I804" s="4"/>
      <c r="J804" s="7"/>
      <c r="K804" s="4"/>
      <c r="L804" s="4"/>
      <c r="M804" s="4"/>
      <c r="N804" s="4"/>
      <c r="O804" s="4"/>
      <c r="P804" s="27"/>
      <c r="Q804" s="14"/>
      <c r="R804" s="9"/>
      <c r="S804" s="15"/>
      <c r="T804" s="15"/>
      <c r="U804" s="9"/>
      <c r="V804" s="18"/>
      <c r="W804" s="19"/>
      <c r="X804" s="19"/>
      <c r="Y804" s="19"/>
      <c r="Z804" s="19"/>
      <c r="AA804" s="19"/>
      <c r="AB804" s="19"/>
      <c r="AC804" s="19"/>
      <c r="AD804" s="19"/>
      <c r="AE804" s="19"/>
      <c r="AF804" s="18"/>
      <c r="AG804" s="18"/>
      <c r="AH804" s="18"/>
      <c r="AI804" s="19"/>
      <c r="AJ804" s="19"/>
      <c r="AK804" s="19"/>
      <c r="AL804" s="19"/>
      <c r="AM804" s="19"/>
      <c r="AN804" s="52"/>
      <c r="AO804" s="19"/>
      <c r="AP804" s="1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</row>
    <row r="805" spans="1:71" ht="14.5" x14ac:dyDescent="0.35">
      <c r="A805" s="15"/>
      <c r="B805" s="15"/>
      <c r="C805" s="15"/>
      <c r="D805" s="7"/>
      <c r="E805" s="4"/>
      <c r="F805" s="4"/>
      <c r="G805" s="4"/>
      <c r="H805" s="4"/>
      <c r="I805" s="4"/>
      <c r="J805" s="7"/>
      <c r="K805" s="4"/>
      <c r="L805" s="4"/>
      <c r="M805" s="4"/>
      <c r="N805" s="4"/>
      <c r="O805" s="4"/>
      <c r="P805" s="27"/>
      <c r="Q805" s="14"/>
      <c r="R805" s="9"/>
      <c r="S805" s="15"/>
      <c r="T805" s="15"/>
      <c r="U805" s="9"/>
      <c r="V805" s="18"/>
      <c r="W805" s="19"/>
      <c r="X805" s="19"/>
      <c r="Y805" s="19"/>
      <c r="Z805" s="19"/>
      <c r="AA805" s="19"/>
      <c r="AB805" s="19"/>
      <c r="AC805" s="19"/>
      <c r="AD805" s="19"/>
      <c r="AE805" s="19"/>
      <c r="AF805" s="18"/>
      <c r="AG805" s="18"/>
      <c r="AH805" s="18"/>
      <c r="AI805" s="19"/>
      <c r="AJ805" s="19"/>
      <c r="AK805" s="19"/>
      <c r="AL805" s="19"/>
      <c r="AM805" s="19"/>
      <c r="AN805" s="52"/>
      <c r="AO805" s="19"/>
      <c r="AP805" s="1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</row>
    <row r="806" spans="1:71" ht="14.5" x14ac:dyDescent="0.35">
      <c r="A806" s="15"/>
      <c r="B806" s="15"/>
      <c r="C806" s="15"/>
      <c r="D806" s="7"/>
      <c r="E806" s="4"/>
      <c r="F806" s="4"/>
      <c r="G806" s="4"/>
      <c r="H806" s="4"/>
      <c r="I806" s="4"/>
      <c r="J806" s="7"/>
      <c r="K806" s="4"/>
      <c r="L806" s="4"/>
      <c r="M806" s="4"/>
      <c r="N806" s="4"/>
      <c r="O806" s="4"/>
      <c r="P806" s="27"/>
      <c r="Q806" s="14"/>
      <c r="R806" s="9"/>
      <c r="S806" s="15"/>
      <c r="T806" s="15"/>
      <c r="U806" s="9"/>
      <c r="V806" s="18"/>
      <c r="W806" s="19"/>
      <c r="X806" s="19"/>
      <c r="Y806" s="19"/>
      <c r="Z806" s="19"/>
      <c r="AA806" s="19"/>
      <c r="AB806" s="19"/>
      <c r="AC806" s="19"/>
      <c r="AD806" s="19"/>
      <c r="AE806" s="19"/>
      <c r="AF806" s="18"/>
      <c r="AG806" s="18"/>
      <c r="AH806" s="18"/>
      <c r="AI806" s="19"/>
      <c r="AJ806" s="19"/>
      <c r="AK806" s="19"/>
      <c r="AL806" s="19"/>
      <c r="AM806" s="19"/>
      <c r="AN806" s="52"/>
      <c r="AO806" s="19"/>
      <c r="AP806" s="1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</row>
    <row r="807" spans="1:71" ht="14.5" x14ac:dyDescent="0.35">
      <c r="A807" s="15"/>
      <c r="B807" s="15"/>
      <c r="C807" s="15"/>
      <c r="D807" s="7"/>
      <c r="E807" s="4"/>
      <c r="F807" s="4"/>
      <c r="G807" s="4"/>
      <c r="H807" s="4"/>
      <c r="I807" s="4"/>
      <c r="J807" s="7"/>
      <c r="K807" s="4"/>
      <c r="L807" s="4"/>
      <c r="M807" s="4"/>
      <c r="N807" s="4"/>
      <c r="O807" s="4"/>
      <c r="P807" s="27"/>
      <c r="Q807" s="14"/>
      <c r="R807" s="9"/>
      <c r="S807" s="15"/>
      <c r="T807" s="15"/>
      <c r="U807" s="9"/>
      <c r="V807" s="18"/>
      <c r="W807" s="19"/>
      <c r="X807" s="19"/>
      <c r="Y807" s="19"/>
      <c r="Z807" s="19"/>
      <c r="AA807" s="19"/>
      <c r="AB807" s="19"/>
      <c r="AC807" s="19"/>
      <c r="AD807" s="19"/>
      <c r="AE807" s="19"/>
      <c r="AF807" s="18"/>
      <c r="AG807" s="18"/>
      <c r="AH807" s="18"/>
      <c r="AI807" s="19"/>
      <c r="AJ807" s="19"/>
      <c r="AK807" s="19"/>
      <c r="AL807" s="19"/>
      <c r="AM807" s="19"/>
      <c r="AN807" s="52"/>
      <c r="AO807" s="19"/>
      <c r="AP807" s="1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</row>
    <row r="808" spans="1:71" ht="14.5" x14ac:dyDescent="0.35">
      <c r="A808" s="15"/>
      <c r="B808" s="15"/>
      <c r="C808" s="15"/>
      <c r="D808" s="7"/>
      <c r="E808" s="4"/>
      <c r="F808" s="4"/>
      <c r="G808" s="4"/>
      <c r="H808" s="4"/>
      <c r="I808" s="4"/>
      <c r="J808" s="7"/>
      <c r="K808" s="4"/>
      <c r="L808" s="4"/>
      <c r="M808" s="4"/>
      <c r="N808" s="4"/>
      <c r="O808" s="4"/>
      <c r="P808" s="27"/>
      <c r="Q808" s="14"/>
      <c r="R808" s="9"/>
      <c r="S808" s="15"/>
      <c r="T808" s="15"/>
      <c r="U808" s="9"/>
      <c r="V808" s="18"/>
      <c r="W808" s="19"/>
      <c r="X808" s="19"/>
      <c r="Y808" s="19"/>
      <c r="Z808" s="19"/>
      <c r="AA808" s="19"/>
      <c r="AB808" s="19"/>
      <c r="AC808" s="19"/>
      <c r="AD808" s="19"/>
      <c r="AE808" s="19"/>
      <c r="AF808" s="18"/>
      <c r="AG808" s="18"/>
      <c r="AH808" s="18"/>
      <c r="AI808" s="19"/>
      <c r="AJ808" s="19"/>
      <c r="AK808" s="19"/>
      <c r="AL808" s="19"/>
      <c r="AM808" s="19"/>
      <c r="AN808" s="52"/>
      <c r="AO808" s="19"/>
      <c r="AP808" s="1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</row>
    <row r="809" spans="1:71" ht="14.5" x14ac:dyDescent="0.35">
      <c r="A809" s="15"/>
      <c r="B809" s="15"/>
      <c r="C809" s="15"/>
      <c r="D809" s="7"/>
      <c r="E809" s="4"/>
      <c r="F809" s="4"/>
      <c r="G809" s="4"/>
      <c r="H809" s="4"/>
      <c r="I809" s="4"/>
      <c r="J809" s="7"/>
      <c r="K809" s="4"/>
      <c r="L809" s="4"/>
      <c r="M809" s="4"/>
      <c r="N809" s="4"/>
      <c r="O809" s="4"/>
      <c r="P809" s="27"/>
      <c r="Q809" s="14"/>
      <c r="R809" s="9"/>
      <c r="S809" s="15"/>
      <c r="T809" s="15"/>
      <c r="U809" s="9"/>
      <c r="V809" s="18"/>
      <c r="W809" s="19"/>
      <c r="X809" s="19"/>
      <c r="Y809" s="19"/>
      <c r="Z809" s="19"/>
      <c r="AA809" s="19"/>
      <c r="AB809" s="19"/>
      <c r="AC809" s="19"/>
      <c r="AD809" s="19"/>
      <c r="AE809" s="19"/>
      <c r="AF809" s="18"/>
      <c r="AG809" s="18"/>
      <c r="AH809" s="18"/>
      <c r="AI809" s="19"/>
      <c r="AJ809" s="19"/>
      <c r="AK809" s="19"/>
      <c r="AL809" s="19"/>
      <c r="AM809" s="19"/>
      <c r="AN809" s="52"/>
      <c r="AO809" s="19"/>
      <c r="AP809" s="1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</row>
    <row r="810" spans="1:71" ht="14.5" x14ac:dyDescent="0.35">
      <c r="A810" s="15"/>
      <c r="B810" s="15"/>
      <c r="C810" s="15"/>
      <c r="D810" s="7"/>
      <c r="E810" s="4"/>
      <c r="F810" s="4"/>
      <c r="G810" s="4"/>
      <c r="H810" s="4"/>
      <c r="I810" s="4"/>
      <c r="J810" s="7"/>
      <c r="K810" s="4"/>
      <c r="L810" s="4"/>
      <c r="M810" s="4"/>
      <c r="N810" s="4"/>
      <c r="O810" s="4"/>
      <c r="P810" s="27"/>
      <c r="Q810" s="14"/>
      <c r="R810" s="9"/>
      <c r="S810" s="15"/>
      <c r="T810" s="15"/>
      <c r="U810" s="9"/>
      <c r="V810" s="18"/>
      <c r="W810" s="19"/>
      <c r="X810" s="19"/>
      <c r="Y810" s="19"/>
      <c r="Z810" s="19"/>
      <c r="AA810" s="19"/>
      <c r="AB810" s="19"/>
      <c r="AC810" s="19"/>
      <c r="AD810" s="19"/>
      <c r="AE810" s="19"/>
      <c r="AF810" s="18"/>
      <c r="AG810" s="18"/>
      <c r="AH810" s="18"/>
      <c r="AI810" s="19"/>
      <c r="AJ810" s="19"/>
      <c r="AK810" s="19"/>
      <c r="AL810" s="19"/>
      <c r="AM810" s="19"/>
      <c r="AN810" s="52"/>
      <c r="AO810" s="19"/>
      <c r="AP810" s="1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</row>
    <row r="811" spans="1:71" ht="14.5" x14ac:dyDescent="0.35">
      <c r="A811" s="15"/>
      <c r="B811" s="15"/>
      <c r="C811" s="15"/>
      <c r="D811" s="7"/>
      <c r="E811" s="4"/>
      <c r="F811" s="4"/>
      <c r="G811" s="4"/>
      <c r="H811" s="4"/>
      <c r="I811" s="4"/>
      <c r="J811" s="7"/>
      <c r="K811" s="4"/>
      <c r="L811" s="4"/>
      <c r="M811" s="4"/>
      <c r="N811" s="4"/>
      <c r="O811" s="4"/>
      <c r="P811" s="27"/>
      <c r="Q811" s="14"/>
      <c r="R811" s="9"/>
      <c r="S811" s="15"/>
      <c r="T811" s="15"/>
      <c r="U811" s="9"/>
      <c r="V811" s="18"/>
      <c r="W811" s="19"/>
      <c r="X811" s="19"/>
      <c r="Y811" s="19"/>
      <c r="Z811" s="19"/>
      <c r="AA811" s="19"/>
      <c r="AB811" s="19"/>
      <c r="AC811" s="19"/>
      <c r="AD811" s="19"/>
      <c r="AE811" s="19"/>
      <c r="AF811" s="18"/>
      <c r="AG811" s="18"/>
      <c r="AH811" s="18"/>
      <c r="AI811" s="19"/>
      <c r="AJ811" s="19"/>
      <c r="AK811" s="19"/>
      <c r="AL811" s="19"/>
      <c r="AM811" s="19"/>
      <c r="AN811" s="52"/>
      <c r="AO811" s="19"/>
      <c r="AP811" s="1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</row>
    <row r="812" spans="1:71" ht="14.5" x14ac:dyDescent="0.35">
      <c r="A812" s="15"/>
      <c r="B812" s="15"/>
      <c r="C812" s="15"/>
      <c r="D812" s="7"/>
      <c r="E812" s="4"/>
      <c r="F812" s="4"/>
      <c r="G812" s="4"/>
      <c r="H812" s="4"/>
      <c r="I812" s="4"/>
      <c r="J812" s="7"/>
      <c r="K812" s="4"/>
      <c r="L812" s="4"/>
      <c r="M812" s="4"/>
      <c r="N812" s="4"/>
      <c r="O812" s="4"/>
      <c r="P812" s="27"/>
      <c r="Q812" s="14"/>
      <c r="R812" s="9"/>
      <c r="S812" s="15"/>
      <c r="T812" s="15"/>
      <c r="U812" s="9"/>
      <c r="V812" s="18"/>
      <c r="W812" s="19"/>
      <c r="X812" s="19"/>
      <c r="Y812" s="19"/>
      <c r="Z812" s="19"/>
      <c r="AA812" s="19"/>
      <c r="AB812" s="19"/>
      <c r="AC812" s="19"/>
      <c r="AD812" s="19"/>
      <c r="AE812" s="19"/>
      <c r="AF812" s="18"/>
      <c r="AG812" s="18"/>
      <c r="AH812" s="18"/>
      <c r="AI812" s="19"/>
      <c r="AJ812" s="19"/>
      <c r="AK812" s="19"/>
      <c r="AL812" s="19"/>
      <c r="AM812" s="19"/>
      <c r="AN812" s="52"/>
      <c r="AO812" s="19"/>
      <c r="AP812" s="1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</row>
    <row r="813" spans="1:71" ht="14.5" x14ac:dyDescent="0.35">
      <c r="A813" s="15"/>
      <c r="B813" s="15"/>
      <c r="C813" s="15"/>
      <c r="D813" s="7"/>
      <c r="E813" s="4"/>
      <c r="F813" s="4"/>
      <c r="G813" s="4"/>
      <c r="H813" s="4"/>
      <c r="I813" s="4"/>
      <c r="J813" s="7"/>
      <c r="K813" s="4"/>
      <c r="L813" s="4"/>
      <c r="M813" s="4"/>
      <c r="N813" s="4"/>
      <c r="O813" s="4"/>
      <c r="P813" s="27"/>
      <c r="Q813" s="14"/>
      <c r="R813" s="9"/>
      <c r="S813" s="15"/>
      <c r="T813" s="15"/>
      <c r="U813" s="9"/>
      <c r="V813" s="18"/>
      <c r="W813" s="19"/>
      <c r="X813" s="19"/>
      <c r="Y813" s="19"/>
      <c r="Z813" s="19"/>
      <c r="AA813" s="19"/>
      <c r="AB813" s="19"/>
      <c r="AC813" s="19"/>
      <c r="AD813" s="19"/>
      <c r="AE813" s="19"/>
      <c r="AF813" s="18"/>
      <c r="AG813" s="18"/>
      <c r="AH813" s="18"/>
      <c r="AI813" s="19"/>
      <c r="AJ813" s="19"/>
      <c r="AK813" s="19"/>
      <c r="AL813" s="19"/>
      <c r="AM813" s="19"/>
      <c r="AN813" s="52"/>
      <c r="AO813" s="19"/>
      <c r="AP813" s="1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</row>
    <row r="814" spans="1:71" ht="14.5" x14ac:dyDescent="0.35">
      <c r="A814" s="15"/>
      <c r="B814" s="15"/>
      <c r="C814" s="15"/>
      <c r="D814" s="7"/>
      <c r="E814" s="4"/>
      <c r="F814" s="4"/>
      <c r="G814" s="4"/>
      <c r="H814" s="4"/>
      <c r="I814" s="4"/>
      <c r="J814" s="7"/>
      <c r="K814" s="4"/>
      <c r="L814" s="4"/>
      <c r="M814" s="4"/>
      <c r="N814" s="4"/>
      <c r="O814" s="4"/>
      <c r="P814" s="27"/>
      <c r="Q814" s="14"/>
      <c r="R814" s="9"/>
      <c r="S814" s="15"/>
      <c r="T814" s="15"/>
      <c r="U814" s="9"/>
      <c r="V814" s="18"/>
      <c r="W814" s="19"/>
      <c r="X814" s="19"/>
      <c r="Y814" s="19"/>
      <c r="Z814" s="19"/>
      <c r="AA814" s="19"/>
      <c r="AB814" s="19"/>
      <c r="AC814" s="19"/>
      <c r="AD814" s="19"/>
      <c r="AE814" s="19"/>
      <c r="AF814" s="18"/>
      <c r="AG814" s="18"/>
      <c r="AH814" s="18"/>
      <c r="AI814" s="19"/>
      <c r="AJ814" s="19"/>
      <c r="AK814" s="19"/>
      <c r="AL814" s="19"/>
      <c r="AM814" s="19"/>
      <c r="AN814" s="52"/>
      <c r="AO814" s="19"/>
      <c r="AP814" s="1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</row>
    <row r="815" spans="1:71" ht="14.5" x14ac:dyDescent="0.35">
      <c r="A815" s="15"/>
      <c r="B815" s="15"/>
      <c r="C815" s="15"/>
      <c r="D815" s="7"/>
      <c r="E815" s="4"/>
      <c r="F815" s="4"/>
      <c r="G815" s="4"/>
      <c r="H815" s="4"/>
      <c r="I815" s="4"/>
      <c r="J815" s="7"/>
      <c r="K815" s="4"/>
      <c r="L815" s="4"/>
      <c r="M815" s="4"/>
      <c r="N815" s="4"/>
      <c r="O815" s="4"/>
      <c r="P815" s="27"/>
      <c r="Q815" s="14"/>
      <c r="R815" s="9"/>
      <c r="S815" s="15"/>
      <c r="T815" s="15"/>
      <c r="U815" s="9"/>
      <c r="V815" s="18"/>
      <c r="W815" s="19"/>
      <c r="X815" s="19"/>
      <c r="Y815" s="19"/>
      <c r="Z815" s="19"/>
      <c r="AA815" s="19"/>
      <c r="AB815" s="19"/>
      <c r="AC815" s="19"/>
      <c r="AD815" s="19"/>
      <c r="AE815" s="19"/>
      <c r="AF815" s="18"/>
      <c r="AG815" s="18"/>
      <c r="AH815" s="18"/>
      <c r="AI815" s="19"/>
      <c r="AJ815" s="19"/>
      <c r="AK815" s="19"/>
      <c r="AL815" s="19"/>
      <c r="AM815" s="19"/>
      <c r="AN815" s="52"/>
      <c r="AO815" s="19"/>
      <c r="AP815" s="1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</row>
    <row r="816" spans="1:71" ht="14.5" x14ac:dyDescent="0.35">
      <c r="A816" s="15"/>
      <c r="B816" s="15"/>
      <c r="C816" s="15"/>
      <c r="D816" s="7"/>
      <c r="E816" s="4"/>
      <c r="F816" s="4"/>
      <c r="G816" s="4"/>
      <c r="H816" s="4"/>
      <c r="I816" s="4"/>
      <c r="J816" s="7"/>
      <c r="K816" s="4"/>
      <c r="L816" s="4"/>
      <c r="M816" s="4"/>
      <c r="N816" s="4"/>
      <c r="O816" s="4"/>
      <c r="P816" s="27"/>
      <c r="Q816" s="14"/>
      <c r="R816" s="9"/>
      <c r="S816" s="15"/>
      <c r="T816" s="15"/>
      <c r="U816" s="9"/>
      <c r="V816" s="18"/>
      <c r="W816" s="19"/>
      <c r="X816" s="19"/>
      <c r="Y816" s="19"/>
      <c r="Z816" s="19"/>
      <c r="AA816" s="19"/>
      <c r="AB816" s="19"/>
      <c r="AC816" s="19"/>
      <c r="AD816" s="19"/>
      <c r="AE816" s="19"/>
      <c r="AF816" s="18"/>
      <c r="AG816" s="18"/>
      <c r="AH816" s="18"/>
      <c r="AI816" s="19"/>
      <c r="AJ816" s="19"/>
      <c r="AK816" s="19"/>
      <c r="AL816" s="19"/>
      <c r="AM816" s="19"/>
      <c r="AN816" s="52"/>
      <c r="AO816" s="19"/>
      <c r="AP816" s="1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</row>
    <row r="817" spans="1:71" ht="14.5" x14ac:dyDescent="0.35">
      <c r="A817" s="15"/>
      <c r="B817" s="15"/>
      <c r="C817" s="15"/>
      <c r="D817" s="7"/>
      <c r="E817" s="4"/>
      <c r="F817" s="4"/>
      <c r="G817" s="4"/>
      <c r="H817" s="4"/>
      <c r="I817" s="4"/>
      <c r="J817" s="7"/>
      <c r="K817" s="4"/>
      <c r="L817" s="4"/>
      <c r="M817" s="4"/>
      <c r="N817" s="4"/>
      <c r="O817" s="4"/>
      <c r="P817" s="27"/>
      <c r="Q817" s="14"/>
      <c r="R817" s="9"/>
      <c r="S817" s="15"/>
      <c r="T817" s="15"/>
      <c r="U817" s="9"/>
      <c r="V817" s="18"/>
      <c r="W817" s="19"/>
      <c r="X817" s="19"/>
      <c r="Y817" s="19"/>
      <c r="Z817" s="19"/>
      <c r="AA817" s="19"/>
      <c r="AB817" s="19"/>
      <c r="AC817" s="19"/>
      <c r="AD817" s="19"/>
      <c r="AE817" s="19"/>
      <c r="AF817" s="18"/>
      <c r="AG817" s="18"/>
      <c r="AH817" s="18"/>
      <c r="AI817" s="19"/>
      <c r="AJ817" s="19"/>
      <c r="AK817" s="19"/>
      <c r="AL817" s="19"/>
      <c r="AM817" s="19"/>
      <c r="AN817" s="52"/>
      <c r="AO817" s="19"/>
      <c r="AP817" s="1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</row>
    <row r="818" spans="1:71" ht="14.5" x14ac:dyDescent="0.35">
      <c r="A818" s="15"/>
      <c r="B818" s="15"/>
      <c r="C818" s="15"/>
      <c r="D818" s="7"/>
      <c r="E818" s="4"/>
      <c r="F818" s="4"/>
      <c r="G818" s="4"/>
      <c r="H818" s="4"/>
      <c r="I818" s="4"/>
      <c r="J818" s="7"/>
      <c r="K818" s="4"/>
      <c r="L818" s="4"/>
      <c r="M818" s="4"/>
      <c r="N818" s="4"/>
      <c r="O818" s="4"/>
      <c r="P818" s="27"/>
      <c r="Q818" s="14"/>
      <c r="R818" s="9"/>
      <c r="S818" s="15"/>
      <c r="T818" s="15"/>
      <c r="U818" s="9"/>
      <c r="V818" s="18"/>
      <c r="W818" s="19"/>
      <c r="X818" s="19"/>
      <c r="Y818" s="19"/>
      <c r="Z818" s="19"/>
      <c r="AA818" s="19"/>
      <c r="AB818" s="19"/>
      <c r="AC818" s="19"/>
      <c r="AD818" s="19"/>
      <c r="AE818" s="19"/>
      <c r="AF818" s="18"/>
      <c r="AG818" s="18"/>
      <c r="AH818" s="18"/>
      <c r="AI818" s="19"/>
      <c r="AJ818" s="19"/>
      <c r="AK818" s="19"/>
      <c r="AL818" s="19"/>
      <c r="AM818" s="19"/>
      <c r="AN818" s="52"/>
      <c r="AO818" s="19"/>
      <c r="AP818" s="1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</row>
    <row r="819" spans="1:71" ht="14.5" x14ac:dyDescent="0.35">
      <c r="A819" s="15"/>
      <c r="B819" s="15"/>
      <c r="C819" s="15"/>
      <c r="D819" s="7"/>
      <c r="E819" s="4"/>
      <c r="F819" s="4"/>
      <c r="G819" s="4"/>
      <c r="H819" s="4"/>
      <c r="I819" s="4"/>
      <c r="J819" s="7"/>
      <c r="K819" s="4"/>
      <c r="L819" s="4"/>
      <c r="M819" s="4"/>
      <c r="N819" s="4"/>
      <c r="O819" s="4"/>
      <c r="P819" s="27"/>
      <c r="Q819" s="14"/>
      <c r="R819" s="9"/>
      <c r="S819" s="15"/>
      <c r="T819" s="15"/>
      <c r="U819" s="9"/>
      <c r="V819" s="18"/>
      <c r="W819" s="19"/>
      <c r="X819" s="19"/>
      <c r="Y819" s="19"/>
      <c r="Z819" s="19"/>
      <c r="AA819" s="19"/>
      <c r="AB819" s="19"/>
      <c r="AC819" s="19"/>
      <c r="AD819" s="19"/>
      <c r="AE819" s="19"/>
      <c r="AF819" s="18"/>
      <c r="AG819" s="18"/>
      <c r="AH819" s="18"/>
      <c r="AI819" s="19"/>
      <c r="AJ819" s="19"/>
      <c r="AK819" s="19"/>
      <c r="AL819" s="19"/>
      <c r="AM819" s="19"/>
      <c r="AN819" s="52"/>
      <c r="AO819" s="19"/>
      <c r="AP819" s="1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</row>
    <row r="820" spans="1:71" ht="14.5" x14ac:dyDescent="0.35">
      <c r="A820" s="15"/>
      <c r="B820" s="15"/>
      <c r="C820" s="15"/>
      <c r="D820" s="7"/>
      <c r="E820" s="4"/>
      <c r="F820" s="4"/>
      <c r="G820" s="4"/>
      <c r="H820" s="4"/>
      <c r="I820" s="4"/>
      <c r="J820" s="7"/>
      <c r="K820" s="4"/>
      <c r="L820" s="4"/>
      <c r="M820" s="4"/>
      <c r="N820" s="4"/>
      <c r="O820" s="4"/>
      <c r="P820" s="27"/>
      <c r="Q820" s="14"/>
      <c r="R820" s="9"/>
      <c r="S820" s="15"/>
      <c r="T820" s="15"/>
      <c r="U820" s="9"/>
      <c r="V820" s="18"/>
      <c r="W820" s="19"/>
      <c r="X820" s="19"/>
      <c r="Y820" s="19"/>
      <c r="Z820" s="19"/>
      <c r="AA820" s="19"/>
      <c r="AB820" s="19"/>
      <c r="AC820" s="19"/>
      <c r="AD820" s="19"/>
      <c r="AE820" s="19"/>
      <c r="AF820" s="18"/>
      <c r="AG820" s="18"/>
      <c r="AH820" s="18"/>
      <c r="AI820" s="19"/>
      <c r="AJ820" s="19"/>
      <c r="AK820" s="19"/>
      <c r="AL820" s="19"/>
      <c r="AM820" s="19"/>
      <c r="AN820" s="52"/>
      <c r="AO820" s="19"/>
      <c r="AP820" s="1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</row>
    <row r="821" spans="1:71" ht="14.5" x14ac:dyDescent="0.35">
      <c r="A821" s="15"/>
      <c r="B821" s="15"/>
      <c r="C821" s="15"/>
      <c r="D821" s="7"/>
      <c r="E821" s="4"/>
      <c r="F821" s="4"/>
      <c r="G821" s="4"/>
      <c r="H821" s="4"/>
      <c r="I821" s="4"/>
      <c r="J821" s="7"/>
      <c r="K821" s="4"/>
      <c r="L821" s="4"/>
      <c r="M821" s="4"/>
      <c r="N821" s="4"/>
      <c r="O821" s="4"/>
      <c r="P821" s="27"/>
      <c r="Q821" s="14"/>
      <c r="R821" s="9"/>
      <c r="S821" s="15"/>
      <c r="T821" s="15"/>
      <c r="U821" s="9"/>
      <c r="V821" s="18"/>
      <c r="W821" s="19"/>
      <c r="X821" s="19"/>
      <c r="Y821" s="19"/>
      <c r="Z821" s="19"/>
      <c r="AA821" s="19"/>
      <c r="AB821" s="19"/>
      <c r="AC821" s="19"/>
      <c r="AD821" s="19"/>
      <c r="AE821" s="19"/>
      <c r="AF821" s="18"/>
      <c r="AG821" s="18"/>
      <c r="AH821" s="18"/>
      <c r="AI821" s="19"/>
      <c r="AJ821" s="19"/>
      <c r="AK821" s="19"/>
      <c r="AL821" s="19"/>
      <c r="AM821" s="19"/>
      <c r="AN821" s="52"/>
      <c r="AO821" s="19"/>
      <c r="AP821" s="1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</row>
    <row r="822" spans="1:71" ht="14.5" x14ac:dyDescent="0.35">
      <c r="A822" s="15"/>
      <c r="B822" s="15"/>
      <c r="C822" s="15"/>
      <c r="D822" s="7"/>
      <c r="E822" s="4"/>
      <c r="F822" s="4"/>
      <c r="G822" s="4"/>
      <c r="H822" s="4"/>
      <c r="I822" s="4"/>
      <c r="J822" s="7"/>
      <c r="K822" s="4"/>
      <c r="L822" s="4"/>
      <c r="M822" s="4"/>
      <c r="N822" s="4"/>
      <c r="O822" s="4"/>
      <c r="P822" s="27"/>
      <c r="Q822" s="14"/>
      <c r="R822" s="9"/>
      <c r="S822" s="15"/>
      <c r="T822" s="15"/>
      <c r="U822" s="9"/>
      <c r="V822" s="18"/>
      <c r="W822" s="19"/>
      <c r="X822" s="19"/>
      <c r="Y822" s="19"/>
      <c r="Z822" s="19"/>
      <c r="AA822" s="19"/>
      <c r="AB822" s="19"/>
      <c r="AC822" s="19"/>
      <c r="AD822" s="19"/>
      <c r="AE822" s="19"/>
      <c r="AF822" s="18"/>
      <c r="AG822" s="18"/>
      <c r="AH822" s="18"/>
      <c r="AI822" s="19"/>
      <c r="AJ822" s="19"/>
      <c r="AK822" s="19"/>
      <c r="AL822" s="19"/>
      <c r="AM822" s="19"/>
      <c r="AN822" s="52"/>
      <c r="AO822" s="19"/>
      <c r="AP822" s="1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</row>
    <row r="823" spans="1:71" ht="14.5" x14ac:dyDescent="0.35">
      <c r="A823" s="15"/>
      <c r="B823" s="15"/>
      <c r="C823" s="15"/>
      <c r="D823" s="7"/>
      <c r="E823" s="4"/>
      <c r="F823" s="4"/>
      <c r="G823" s="4"/>
      <c r="H823" s="4"/>
      <c r="I823" s="4"/>
      <c r="J823" s="7"/>
      <c r="K823" s="4"/>
      <c r="L823" s="4"/>
      <c r="M823" s="4"/>
      <c r="N823" s="4"/>
      <c r="O823" s="4"/>
      <c r="P823" s="27"/>
      <c r="Q823" s="14"/>
      <c r="R823" s="9"/>
      <c r="S823" s="15"/>
      <c r="T823" s="15"/>
      <c r="U823" s="9"/>
      <c r="V823" s="18"/>
      <c r="W823" s="19"/>
      <c r="X823" s="19"/>
      <c r="Y823" s="19"/>
      <c r="Z823" s="19"/>
      <c r="AA823" s="19"/>
      <c r="AB823" s="19"/>
      <c r="AC823" s="19"/>
      <c r="AD823" s="19"/>
      <c r="AE823" s="19"/>
      <c r="AF823" s="18"/>
      <c r="AG823" s="18"/>
      <c r="AH823" s="18"/>
      <c r="AI823" s="19"/>
      <c r="AJ823" s="19"/>
      <c r="AK823" s="19"/>
      <c r="AL823" s="19"/>
      <c r="AM823" s="19"/>
      <c r="AN823" s="52"/>
      <c r="AO823" s="19"/>
      <c r="AP823" s="1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</row>
    <row r="824" spans="1:71" ht="14.5" x14ac:dyDescent="0.35">
      <c r="A824" s="15"/>
      <c r="B824" s="15"/>
      <c r="C824" s="15"/>
      <c r="D824" s="7"/>
      <c r="E824" s="4"/>
      <c r="F824" s="4"/>
      <c r="G824" s="4"/>
      <c r="H824" s="4"/>
      <c r="I824" s="4"/>
      <c r="J824" s="7"/>
      <c r="K824" s="4"/>
      <c r="L824" s="4"/>
      <c r="M824" s="4"/>
      <c r="N824" s="4"/>
      <c r="O824" s="4"/>
      <c r="P824" s="27"/>
      <c r="Q824" s="14"/>
      <c r="R824" s="9"/>
      <c r="S824" s="15"/>
      <c r="T824" s="15"/>
      <c r="U824" s="9"/>
      <c r="V824" s="18"/>
      <c r="W824" s="19"/>
      <c r="X824" s="19"/>
      <c r="Y824" s="19"/>
      <c r="Z824" s="19"/>
      <c r="AA824" s="19"/>
      <c r="AB824" s="19"/>
      <c r="AC824" s="19"/>
      <c r="AD824" s="19"/>
      <c r="AE824" s="19"/>
      <c r="AF824" s="18"/>
      <c r="AG824" s="18"/>
      <c r="AH824" s="18"/>
      <c r="AI824" s="19"/>
      <c r="AJ824" s="19"/>
      <c r="AK824" s="19"/>
      <c r="AL824" s="19"/>
      <c r="AM824" s="19"/>
      <c r="AN824" s="52"/>
      <c r="AO824" s="19"/>
      <c r="AP824" s="1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</row>
    <row r="825" spans="1:71" ht="14.5" x14ac:dyDescent="0.35">
      <c r="A825" s="15"/>
      <c r="B825" s="15"/>
      <c r="C825" s="15"/>
      <c r="D825" s="7"/>
      <c r="E825" s="4"/>
      <c r="F825" s="4"/>
      <c r="G825" s="4"/>
      <c r="H825" s="4"/>
      <c r="I825" s="4"/>
      <c r="J825" s="7"/>
      <c r="K825" s="4"/>
      <c r="L825" s="4"/>
      <c r="M825" s="4"/>
      <c r="N825" s="4"/>
      <c r="O825" s="4"/>
      <c r="P825" s="27"/>
      <c r="Q825" s="14"/>
      <c r="R825" s="9"/>
      <c r="S825" s="15"/>
      <c r="T825" s="15"/>
      <c r="U825" s="9"/>
      <c r="V825" s="18"/>
      <c r="W825" s="19"/>
      <c r="X825" s="19"/>
      <c r="Y825" s="19"/>
      <c r="Z825" s="19"/>
      <c r="AA825" s="19"/>
      <c r="AB825" s="19"/>
      <c r="AC825" s="19"/>
      <c r="AD825" s="19"/>
      <c r="AE825" s="19"/>
      <c r="AF825" s="18"/>
      <c r="AG825" s="18"/>
      <c r="AH825" s="18"/>
      <c r="AI825" s="19"/>
      <c r="AJ825" s="19"/>
      <c r="AK825" s="19"/>
      <c r="AL825" s="19"/>
      <c r="AM825" s="19"/>
      <c r="AN825" s="52"/>
      <c r="AO825" s="19"/>
      <c r="AP825" s="1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</row>
    <row r="826" spans="1:71" ht="14.5" x14ac:dyDescent="0.35">
      <c r="A826" s="15"/>
      <c r="B826" s="15"/>
      <c r="C826" s="15"/>
      <c r="D826" s="7"/>
      <c r="E826" s="4"/>
      <c r="F826" s="4"/>
      <c r="G826" s="4"/>
      <c r="H826" s="4"/>
      <c r="I826" s="4"/>
      <c r="J826" s="7"/>
      <c r="K826" s="4"/>
      <c r="L826" s="4"/>
      <c r="M826" s="4"/>
      <c r="N826" s="4"/>
      <c r="O826" s="4"/>
      <c r="P826" s="27"/>
      <c r="Q826" s="14"/>
      <c r="R826" s="9"/>
      <c r="S826" s="15"/>
      <c r="T826" s="15"/>
      <c r="U826" s="9"/>
      <c r="V826" s="18"/>
      <c r="W826" s="19"/>
      <c r="X826" s="19"/>
      <c r="Y826" s="19"/>
      <c r="Z826" s="19"/>
      <c r="AA826" s="19"/>
      <c r="AB826" s="19"/>
      <c r="AC826" s="19"/>
      <c r="AD826" s="19"/>
      <c r="AE826" s="19"/>
      <c r="AF826" s="18"/>
      <c r="AG826" s="18"/>
      <c r="AH826" s="18"/>
      <c r="AI826" s="19"/>
      <c r="AJ826" s="19"/>
      <c r="AK826" s="19"/>
      <c r="AL826" s="19"/>
      <c r="AM826" s="19"/>
      <c r="AN826" s="52"/>
      <c r="AO826" s="19"/>
      <c r="AP826" s="1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</row>
    <row r="827" spans="1:71" ht="14.5" x14ac:dyDescent="0.35">
      <c r="A827" s="15"/>
      <c r="B827" s="15"/>
      <c r="C827" s="15"/>
      <c r="D827" s="7"/>
      <c r="E827" s="4"/>
      <c r="F827" s="4"/>
      <c r="G827" s="4"/>
      <c r="H827" s="4"/>
      <c r="I827" s="4"/>
      <c r="J827" s="7"/>
      <c r="K827" s="4"/>
      <c r="L827" s="4"/>
      <c r="M827" s="4"/>
      <c r="N827" s="4"/>
      <c r="O827" s="4"/>
      <c r="P827" s="27"/>
      <c r="Q827" s="14"/>
      <c r="R827" s="9"/>
      <c r="S827" s="15"/>
      <c r="T827" s="15"/>
      <c r="U827" s="9"/>
      <c r="V827" s="18"/>
      <c r="W827" s="19"/>
      <c r="X827" s="19"/>
      <c r="Y827" s="19"/>
      <c r="Z827" s="19"/>
      <c r="AA827" s="19"/>
      <c r="AB827" s="19"/>
      <c r="AC827" s="19"/>
      <c r="AD827" s="19"/>
      <c r="AE827" s="19"/>
      <c r="AF827" s="18"/>
      <c r="AG827" s="18"/>
      <c r="AH827" s="18"/>
      <c r="AI827" s="19"/>
      <c r="AJ827" s="19"/>
      <c r="AK827" s="19"/>
      <c r="AL827" s="19"/>
      <c r="AM827" s="19"/>
      <c r="AN827" s="52"/>
      <c r="AO827" s="19"/>
      <c r="AP827" s="1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</row>
    <row r="828" spans="1:71" ht="14.5" x14ac:dyDescent="0.35">
      <c r="A828" s="15"/>
      <c r="B828" s="15"/>
      <c r="C828" s="15"/>
      <c r="D828" s="7"/>
      <c r="E828" s="4"/>
      <c r="F828" s="4"/>
      <c r="G828" s="4"/>
      <c r="H828" s="4"/>
      <c r="I828" s="4"/>
      <c r="J828" s="7"/>
      <c r="K828" s="4"/>
      <c r="L828" s="4"/>
      <c r="M828" s="4"/>
      <c r="N828" s="4"/>
      <c r="O828" s="4"/>
      <c r="P828" s="27"/>
      <c r="Q828" s="14"/>
      <c r="R828" s="9"/>
      <c r="S828" s="15"/>
      <c r="T828" s="15"/>
      <c r="U828" s="9"/>
      <c r="V828" s="18"/>
      <c r="W828" s="19"/>
      <c r="X828" s="19"/>
      <c r="Y828" s="19"/>
      <c r="Z828" s="19"/>
      <c r="AA828" s="19"/>
      <c r="AB828" s="19"/>
      <c r="AC828" s="19"/>
      <c r="AD828" s="19"/>
      <c r="AE828" s="19"/>
      <c r="AF828" s="18"/>
      <c r="AG828" s="18"/>
      <c r="AH828" s="18"/>
      <c r="AI828" s="19"/>
      <c r="AJ828" s="19"/>
      <c r="AK828" s="19"/>
      <c r="AL828" s="19"/>
      <c r="AM828" s="19"/>
      <c r="AN828" s="52"/>
      <c r="AO828" s="19"/>
      <c r="AP828" s="1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</row>
    <row r="829" spans="1:71" ht="14.5" x14ac:dyDescent="0.35">
      <c r="A829" s="15"/>
      <c r="B829" s="15"/>
      <c r="C829" s="15"/>
      <c r="D829" s="7"/>
      <c r="E829" s="4"/>
      <c r="F829" s="4"/>
      <c r="G829" s="4"/>
      <c r="H829" s="4"/>
      <c r="I829" s="4"/>
      <c r="J829" s="7"/>
      <c r="K829" s="4"/>
      <c r="L829" s="4"/>
      <c r="M829" s="4"/>
      <c r="N829" s="4"/>
      <c r="O829" s="4"/>
      <c r="P829" s="27"/>
      <c r="Q829" s="14"/>
      <c r="R829" s="9"/>
      <c r="S829" s="15"/>
      <c r="T829" s="15"/>
      <c r="U829" s="9"/>
      <c r="V829" s="18"/>
      <c r="W829" s="19"/>
      <c r="X829" s="19"/>
      <c r="Y829" s="19"/>
      <c r="Z829" s="19"/>
      <c r="AA829" s="19"/>
      <c r="AB829" s="19"/>
      <c r="AC829" s="19"/>
      <c r="AD829" s="19"/>
      <c r="AE829" s="19"/>
      <c r="AF829" s="18"/>
      <c r="AG829" s="18"/>
      <c r="AH829" s="18"/>
      <c r="AI829" s="19"/>
      <c r="AJ829" s="19"/>
      <c r="AK829" s="19"/>
      <c r="AL829" s="19"/>
      <c r="AM829" s="19"/>
      <c r="AN829" s="52"/>
      <c r="AO829" s="19"/>
      <c r="AP829" s="1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</row>
    <row r="830" spans="1:71" ht="14.5" x14ac:dyDescent="0.35">
      <c r="A830" s="15"/>
      <c r="B830" s="15"/>
      <c r="C830" s="15"/>
      <c r="D830" s="7"/>
      <c r="E830" s="4"/>
      <c r="F830" s="4"/>
      <c r="G830" s="4"/>
      <c r="H830" s="4"/>
      <c r="I830" s="4"/>
      <c r="J830" s="7"/>
      <c r="K830" s="4"/>
      <c r="L830" s="4"/>
      <c r="M830" s="4"/>
      <c r="N830" s="4"/>
      <c r="O830" s="4"/>
      <c r="P830" s="27"/>
      <c r="Q830" s="14"/>
      <c r="R830" s="9"/>
      <c r="S830" s="15"/>
      <c r="T830" s="15"/>
      <c r="U830" s="9"/>
      <c r="V830" s="18"/>
      <c r="W830" s="19"/>
      <c r="X830" s="19"/>
      <c r="Y830" s="19"/>
      <c r="Z830" s="19"/>
      <c r="AA830" s="19"/>
      <c r="AB830" s="19"/>
      <c r="AC830" s="19"/>
      <c r="AD830" s="19"/>
      <c r="AE830" s="19"/>
      <c r="AF830" s="18"/>
      <c r="AG830" s="18"/>
      <c r="AH830" s="18"/>
      <c r="AI830" s="19"/>
      <c r="AJ830" s="19"/>
      <c r="AK830" s="19"/>
      <c r="AL830" s="19"/>
      <c r="AM830" s="19"/>
      <c r="AN830" s="52"/>
      <c r="AO830" s="19"/>
      <c r="AP830" s="1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</row>
    <row r="831" spans="1:71" ht="14.5" x14ac:dyDescent="0.35">
      <c r="A831" s="15"/>
      <c r="B831" s="15"/>
      <c r="C831" s="15"/>
      <c r="D831" s="7"/>
      <c r="E831" s="4"/>
      <c r="F831" s="4"/>
      <c r="G831" s="4"/>
      <c r="H831" s="4"/>
      <c r="I831" s="4"/>
      <c r="J831" s="7"/>
      <c r="K831" s="4"/>
      <c r="L831" s="4"/>
      <c r="M831" s="4"/>
      <c r="N831" s="4"/>
      <c r="O831" s="4"/>
      <c r="P831" s="27"/>
      <c r="Q831" s="14"/>
      <c r="R831" s="9"/>
      <c r="S831" s="15"/>
      <c r="T831" s="15"/>
      <c r="U831" s="9"/>
      <c r="V831" s="18"/>
      <c r="W831" s="19"/>
      <c r="X831" s="19"/>
      <c r="Y831" s="19"/>
      <c r="Z831" s="19"/>
      <c r="AA831" s="19"/>
      <c r="AB831" s="19"/>
      <c r="AC831" s="19"/>
      <c r="AD831" s="19"/>
      <c r="AE831" s="19"/>
      <c r="AF831" s="18"/>
      <c r="AG831" s="18"/>
      <c r="AH831" s="18"/>
      <c r="AI831" s="19"/>
      <c r="AJ831" s="19"/>
      <c r="AK831" s="19"/>
      <c r="AL831" s="19"/>
      <c r="AM831" s="19"/>
      <c r="AN831" s="52"/>
      <c r="AO831" s="19"/>
      <c r="AP831" s="1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</row>
    <row r="832" spans="1:71" ht="14.5" x14ac:dyDescent="0.35">
      <c r="A832" s="15"/>
      <c r="B832" s="15"/>
      <c r="C832" s="15"/>
      <c r="D832" s="7"/>
      <c r="E832" s="4"/>
      <c r="F832" s="4"/>
      <c r="G832" s="4"/>
      <c r="H832" s="4"/>
      <c r="I832" s="4"/>
      <c r="J832" s="7"/>
      <c r="K832" s="4"/>
      <c r="L832" s="4"/>
      <c r="M832" s="4"/>
      <c r="N832" s="4"/>
      <c r="O832" s="4"/>
      <c r="P832" s="27"/>
      <c r="Q832" s="14"/>
      <c r="R832" s="9"/>
      <c r="S832" s="15"/>
      <c r="T832" s="15"/>
      <c r="U832" s="9"/>
      <c r="V832" s="18"/>
      <c r="W832" s="19"/>
      <c r="X832" s="19"/>
      <c r="Y832" s="19"/>
      <c r="Z832" s="19"/>
      <c r="AA832" s="19"/>
      <c r="AB832" s="19"/>
      <c r="AC832" s="19"/>
      <c r="AD832" s="19"/>
      <c r="AE832" s="19"/>
      <c r="AF832" s="18"/>
      <c r="AG832" s="18"/>
      <c r="AH832" s="18"/>
      <c r="AI832" s="19"/>
      <c r="AJ832" s="19"/>
      <c r="AK832" s="19"/>
      <c r="AL832" s="19"/>
      <c r="AM832" s="19"/>
      <c r="AN832" s="52"/>
      <c r="AO832" s="19"/>
      <c r="AP832" s="1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</row>
    <row r="833" spans="1:71" ht="14.5" x14ac:dyDescent="0.35">
      <c r="A833" s="15"/>
      <c r="B833" s="15"/>
      <c r="C833" s="15"/>
      <c r="D833" s="7"/>
      <c r="E833" s="4"/>
      <c r="F833" s="4"/>
      <c r="G833" s="4"/>
      <c r="H833" s="4"/>
      <c r="I833" s="4"/>
      <c r="J833" s="7"/>
      <c r="K833" s="4"/>
      <c r="L833" s="4"/>
      <c r="M833" s="4"/>
      <c r="N833" s="4"/>
      <c r="O833" s="4"/>
      <c r="P833" s="27"/>
      <c r="Q833" s="14"/>
      <c r="R833" s="9"/>
      <c r="S833" s="15"/>
      <c r="T833" s="15"/>
      <c r="U833" s="9"/>
      <c r="V833" s="18"/>
      <c r="W833" s="19"/>
      <c r="X833" s="19"/>
      <c r="Y833" s="19"/>
      <c r="Z833" s="19"/>
      <c r="AA833" s="19"/>
      <c r="AB833" s="19"/>
      <c r="AC833" s="19"/>
      <c r="AD833" s="19"/>
      <c r="AE833" s="19"/>
      <c r="AF833" s="18"/>
      <c r="AG833" s="18"/>
      <c r="AH833" s="18"/>
      <c r="AI833" s="19"/>
      <c r="AJ833" s="19"/>
      <c r="AK833" s="19"/>
      <c r="AL833" s="19"/>
      <c r="AM833" s="19"/>
      <c r="AN833" s="52"/>
      <c r="AO833" s="19"/>
      <c r="AP833" s="1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</row>
    <row r="834" spans="1:71" ht="14.5" x14ac:dyDescent="0.35">
      <c r="A834" s="15"/>
      <c r="B834" s="15"/>
      <c r="C834" s="15"/>
      <c r="D834" s="7"/>
      <c r="E834" s="4"/>
      <c r="F834" s="4"/>
      <c r="G834" s="4"/>
      <c r="H834" s="4"/>
      <c r="I834" s="4"/>
      <c r="J834" s="7"/>
      <c r="K834" s="4"/>
      <c r="L834" s="4"/>
      <c r="M834" s="4"/>
      <c r="N834" s="4"/>
      <c r="O834" s="4"/>
      <c r="P834" s="27"/>
      <c r="Q834" s="14"/>
      <c r="R834" s="9"/>
      <c r="S834" s="15"/>
      <c r="T834" s="15"/>
      <c r="U834" s="9"/>
      <c r="V834" s="18"/>
      <c r="W834" s="19"/>
      <c r="X834" s="19"/>
      <c r="Y834" s="19"/>
      <c r="Z834" s="19"/>
      <c r="AA834" s="19"/>
      <c r="AB834" s="19"/>
      <c r="AC834" s="19"/>
      <c r="AD834" s="19"/>
      <c r="AE834" s="19"/>
      <c r="AF834" s="18"/>
      <c r="AG834" s="18"/>
      <c r="AH834" s="18"/>
      <c r="AI834" s="19"/>
      <c r="AJ834" s="19"/>
      <c r="AK834" s="19"/>
      <c r="AL834" s="19"/>
      <c r="AM834" s="19"/>
      <c r="AN834" s="52"/>
      <c r="AO834" s="19"/>
      <c r="AP834" s="1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</row>
    <row r="835" spans="1:71" ht="14.5" x14ac:dyDescent="0.35">
      <c r="A835" s="15"/>
      <c r="B835" s="15"/>
      <c r="C835" s="15"/>
      <c r="D835" s="7"/>
      <c r="E835" s="4"/>
      <c r="F835" s="4"/>
      <c r="G835" s="4"/>
      <c r="H835" s="4"/>
      <c r="I835" s="4"/>
      <c r="J835" s="7"/>
      <c r="K835" s="4"/>
      <c r="L835" s="4"/>
      <c r="M835" s="4"/>
      <c r="N835" s="4"/>
      <c r="O835" s="4"/>
      <c r="P835" s="27"/>
      <c r="Q835" s="14"/>
      <c r="R835" s="9"/>
      <c r="S835" s="15"/>
      <c r="T835" s="15"/>
      <c r="U835" s="9"/>
      <c r="V835" s="18"/>
      <c r="W835" s="19"/>
      <c r="X835" s="19"/>
      <c r="Y835" s="19"/>
      <c r="Z835" s="19"/>
      <c r="AA835" s="19"/>
      <c r="AB835" s="19"/>
      <c r="AC835" s="19"/>
      <c r="AD835" s="19"/>
      <c r="AE835" s="19"/>
      <c r="AF835" s="18"/>
      <c r="AG835" s="18"/>
      <c r="AH835" s="18"/>
      <c r="AI835" s="19"/>
      <c r="AJ835" s="19"/>
      <c r="AK835" s="19"/>
      <c r="AL835" s="19"/>
      <c r="AM835" s="19"/>
      <c r="AN835" s="52"/>
      <c r="AO835" s="19"/>
      <c r="AP835" s="1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</row>
    <row r="836" spans="1:71" ht="14.5" x14ac:dyDescent="0.35">
      <c r="A836" s="15"/>
      <c r="B836" s="15"/>
      <c r="C836" s="15"/>
      <c r="D836" s="7"/>
      <c r="E836" s="4"/>
      <c r="F836" s="4"/>
      <c r="G836" s="4"/>
      <c r="H836" s="4"/>
      <c r="I836" s="4"/>
      <c r="J836" s="7"/>
      <c r="K836" s="4"/>
      <c r="L836" s="4"/>
      <c r="M836" s="4"/>
      <c r="N836" s="4"/>
      <c r="O836" s="4"/>
      <c r="P836" s="27"/>
      <c r="Q836" s="14"/>
      <c r="R836" s="9"/>
      <c r="S836" s="15"/>
      <c r="T836" s="15"/>
      <c r="U836" s="9"/>
      <c r="V836" s="18"/>
      <c r="W836" s="19"/>
      <c r="X836" s="19"/>
      <c r="Y836" s="19"/>
      <c r="Z836" s="19"/>
      <c r="AA836" s="19"/>
      <c r="AB836" s="19"/>
      <c r="AC836" s="19"/>
      <c r="AD836" s="19"/>
      <c r="AE836" s="19"/>
      <c r="AF836" s="18"/>
      <c r="AG836" s="18"/>
      <c r="AH836" s="18"/>
      <c r="AI836" s="19"/>
      <c r="AJ836" s="19"/>
      <c r="AK836" s="19"/>
      <c r="AL836" s="19"/>
      <c r="AM836" s="19"/>
      <c r="AN836" s="52"/>
      <c r="AO836" s="19"/>
      <c r="AP836" s="1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</row>
    <row r="837" spans="1:71" ht="14.5" x14ac:dyDescent="0.35">
      <c r="A837" s="15"/>
      <c r="B837" s="15"/>
      <c r="C837" s="15"/>
      <c r="D837" s="7"/>
      <c r="E837" s="4"/>
      <c r="F837" s="4"/>
      <c r="G837" s="4"/>
      <c r="H837" s="4"/>
      <c r="I837" s="4"/>
      <c r="J837" s="7"/>
      <c r="K837" s="4"/>
      <c r="L837" s="4"/>
      <c r="M837" s="4"/>
      <c r="N837" s="4"/>
      <c r="O837" s="4"/>
      <c r="P837" s="27"/>
      <c r="Q837" s="14"/>
      <c r="R837" s="9"/>
      <c r="S837" s="15"/>
      <c r="T837" s="15"/>
      <c r="U837" s="9"/>
      <c r="V837" s="18"/>
      <c r="W837" s="19"/>
      <c r="X837" s="19"/>
      <c r="Y837" s="19"/>
      <c r="Z837" s="19"/>
      <c r="AA837" s="19"/>
      <c r="AB837" s="19"/>
      <c r="AC837" s="19"/>
      <c r="AD837" s="19"/>
      <c r="AE837" s="19"/>
      <c r="AF837" s="18"/>
      <c r="AG837" s="18"/>
      <c r="AH837" s="18"/>
      <c r="AI837" s="19"/>
      <c r="AJ837" s="19"/>
      <c r="AK837" s="19"/>
      <c r="AL837" s="19"/>
      <c r="AM837" s="19"/>
      <c r="AN837" s="52"/>
      <c r="AO837" s="19"/>
      <c r="AP837" s="1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</row>
    <row r="838" spans="1:71" ht="14.5" x14ac:dyDescent="0.35">
      <c r="A838" s="15"/>
      <c r="B838" s="15"/>
      <c r="C838" s="15"/>
      <c r="D838" s="7"/>
      <c r="E838" s="4"/>
      <c r="F838" s="4"/>
      <c r="G838" s="4"/>
      <c r="H838" s="4"/>
      <c r="I838" s="4"/>
      <c r="J838" s="7"/>
      <c r="K838" s="4"/>
      <c r="L838" s="4"/>
      <c r="M838" s="4"/>
      <c r="N838" s="4"/>
      <c r="O838" s="4"/>
      <c r="P838" s="27"/>
      <c r="Q838" s="14"/>
      <c r="R838" s="9"/>
      <c r="S838" s="15"/>
      <c r="T838" s="15"/>
      <c r="U838" s="9"/>
      <c r="V838" s="18"/>
      <c r="W838" s="19"/>
      <c r="X838" s="19"/>
      <c r="Y838" s="19"/>
      <c r="Z838" s="19"/>
      <c r="AA838" s="19"/>
      <c r="AB838" s="19"/>
      <c r="AC838" s="19"/>
      <c r="AD838" s="19"/>
      <c r="AE838" s="19"/>
      <c r="AF838" s="18"/>
      <c r="AG838" s="18"/>
      <c r="AH838" s="18"/>
      <c r="AI838" s="19"/>
      <c r="AJ838" s="19"/>
      <c r="AK838" s="19"/>
      <c r="AL838" s="19"/>
      <c r="AM838" s="19"/>
      <c r="AN838" s="52"/>
      <c r="AO838" s="19"/>
      <c r="AP838" s="1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</row>
    <row r="839" spans="1:71" ht="14.5" x14ac:dyDescent="0.35">
      <c r="A839" s="15"/>
      <c r="B839" s="15"/>
      <c r="C839" s="15"/>
      <c r="D839" s="7"/>
      <c r="E839" s="4"/>
      <c r="F839" s="4"/>
      <c r="G839" s="4"/>
      <c r="H839" s="4"/>
      <c r="I839" s="4"/>
      <c r="J839" s="7"/>
      <c r="K839" s="4"/>
      <c r="L839" s="4"/>
      <c r="M839" s="4"/>
      <c r="N839" s="4"/>
      <c r="O839" s="4"/>
      <c r="P839" s="27"/>
      <c r="Q839" s="14"/>
      <c r="R839" s="9"/>
      <c r="S839" s="15"/>
      <c r="T839" s="15"/>
      <c r="U839" s="9"/>
      <c r="V839" s="18"/>
      <c r="W839" s="19"/>
      <c r="X839" s="19"/>
      <c r="Y839" s="19"/>
      <c r="Z839" s="19"/>
      <c r="AA839" s="19"/>
      <c r="AB839" s="19"/>
      <c r="AC839" s="19"/>
      <c r="AD839" s="19"/>
      <c r="AE839" s="19"/>
      <c r="AF839" s="18"/>
      <c r="AG839" s="18"/>
      <c r="AH839" s="18"/>
      <c r="AI839" s="19"/>
      <c r="AJ839" s="19"/>
      <c r="AK839" s="19"/>
      <c r="AL839" s="19"/>
      <c r="AM839" s="19"/>
      <c r="AN839" s="52"/>
      <c r="AO839" s="19"/>
      <c r="AP839" s="1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</row>
    <row r="840" spans="1:71" ht="14.5" x14ac:dyDescent="0.35">
      <c r="A840" s="15"/>
      <c r="B840" s="15"/>
      <c r="C840" s="15"/>
      <c r="D840" s="7"/>
      <c r="E840" s="4"/>
      <c r="F840" s="4"/>
      <c r="G840" s="4"/>
      <c r="H840" s="4"/>
      <c r="I840" s="4"/>
      <c r="J840" s="7"/>
      <c r="K840" s="4"/>
      <c r="L840" s="4"/>
      <c r="M840" s="4"/>
      <c r="N840" s="4"/>
      <c r="O840" s="4"/>
      <c r="P840" s="27"/>
      <c r="Q840" s="14"/>
      <c r="R840" s="9"/>
      <c r="S840" s="15"/>
      <c r="T840" s="15"/>
      <c r="U840" s="9"/>
      <c r="V840" s="18"/>
      <c r="W840" s="19"/>
      <c r="X840" s="19"/>
      <c r="Y840" s="19"/>
      <c r="Z840" s="19"/>
      <c r="AA840" s="19"/>
      <c r="AB840" s="19"/>
      <c r="AC840" s="19"/>
      <c r="AD840" s="19"/>
      <c r="AE840" s="19"/>
      <c r="AF840" s="18"/>
      <c r="AG840" s="18"/>
      <c r="AH840" s="18"/>
      <c r="AI840" s="19"/>
      <c r="AJ840" s="19"/>
      <c r="AK840" s="19"/>
      <c r="AL840" s="19"/>
      <c r="AM840" s="19"/>
      <c r="AN840" s="52"/>
      <c r="AO840" s="19"/>
      <c r="AP840" s="1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</row>
    <row r="841" spans="1:71" ht="14.5" x14ac:dyDescent="0.35">
      <c r="A841" s="15"/>
      <c r="B841" s="15"/>
      <c r="C841" s="15"/>
      <c r="D841" s="7"/>
      <c r="E841" s="4"/>
      <c r="F841" s="4"/>
      <c r="G841" s="4"/>
      <c r="H841" s="4"/>
      <c r="I841" s="4"/>
      <c r="J841" s="7"/>
      <c r="K841" s="4"/>
      <c r="L841" s="4"/>
      <c r="M841" s="4"/>
      <c r="N841" s="4"/>
      <c r="O841" s="4"/>
      <c r="P841" s="27"/>
      <c r="Q841" s="14"/>
      <c r="R841" s="9"/>
      <c r="S841" s="15"/>
      <c r="T841" s="15"/>
      <c r="U841" s="9"/>
      <c r="V841" s="18"/>
      <c r="W841" s="19"/>
      <c r="X841" s="19"/>
      <c r="Y841" s="19"/>
      <c r="Z841" s="19"/>
      <c r="AA841" s="19"/>
      <c r="AB841" s="19"/>
      <c r="AC841" s="19"/>
      <c r="AD841" s="19"/>
      <c r="AE841" s="19"/>
      <c r="AF841" s="18"/>
      <c r="AG841" s="18"/>
      <c r="AH841" s="18"/>
      <c r="AI841" s="19"/>
      <c r="AJ841" s="19"/>
      <c r="AK841" s="19"/>
      <c r="AL841" s="19"/>
      <c r="AM841" s="19"/>
      <c r="AN841" s="52"/>
      <c r="AO841" s="19"/>
      <c r="AP841" s="1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</row>
    <row r="842" spans="1:71" ht="14.5" x14ac:dyDescent="0.35">
      <c r="A842" s="15"/>
      <c r="B842" s="15"/>
      <c r="C842" s="15"/>
      <c r="D842" s="7"/>
      <c r="E842" s="4"/>
      <c r="F842" s="4"/>
      <c r="G842" s="4"/>
      <c r="H842" s="4"/>
      <c r="I842" s="4"/>
      <c r="J842" s="7"/>
      <c r="K842" s="4"/>
      <c r="L842" s="4"/>
      <c r="M842" s="4"/>
      <c r="N842" s="4"/>
      <c r="O842" s="4"/>
      <c r="P842" s="27"/>
      <c r="Q842" s="14"/>
      <c r="R842" s="9"/>
      <c r="S842" s="15"/>
      <c r="T842" s="15"/>
      <c r="U842" s="9"/>
      <c r="V842" s="18"/>
      <c r="W842" s="19"/>
      <c r="X842" s="19"/>
      <c r="Y842" s="19"/>
      <c r="Z842" s="19"/>
      <c r="AA842" s="19"/>
      <c r="AB842" s="19"/>
      <c r="AC842" s="19"/>
      <c r="AD842" s="19"/>
      <c r="AE842" s="19"/>
      <c r="AF842" s="18"/>
      <c r="AG842" s="18"/>
      <c r="AH842" s="18"/>
      <c r="AI842" s="19"/>
      <c r="AJ842" s="19"/>
      <c r="AK842" s="19"/>
      <c r="AL842" s="19"/>
      <c r="AM842" s="19"/>
      <c r="AN842" s="52"/>
      <c r="AO842" s="19"/>
      <c r="AP842" s="1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</row>
    <row r="843" spans="1:71" ht="14.5" x14ac:dyDescent="0.35">
      <c r="A843" s="15"/>
      <c r="B843" s="15"/>
      <c r="C843" s="15"/>
      <c r="D843" s="7"/>
      <c r="E843" s="4"/>
      <c r="F843" s="4"/>
      <c r="G843" s="4"/>
      <c r="H843" s="4"/>
      <c r="I843" s="4"/>
      <c r="J843" s="7"/>
      <c r="K843" s="4"/>
      <c r="L843" s="4"/>
      <c r="M843" s="4"/>
      <c r="N843" s="4"/>
      <c r="O843" s="4"/>
      <c r="P843" s="27"/>
      <c r="Q843" s="14"/>
      <c r="R843" s="9"/>
      <c r="S843" s="15"/>
      <c r="T843" s="15"/>
      <c r="U843" s="9"/>
      <c r="V843" s="18"/>
      <c r="W843" s="19"/>
      <c r="X843" s="19"/>
      <c r="Y843" s="19"/>
      <c r="Z843" s="19"/>
      <c r="AA843" s="19"/>
      <c r="AB843" s="19"/>
      <c r="AC843" s="19"/>
      <c r="AD843" s="19"/>
      <c r="AE843" s="19"/>
      <c r="AF843" s="18"/>
      <c r="AG843" s="18"/>
      <c r="AH843" s="18"/>
      <c r="AI843" s="19"/>
      <c r="AJ843" s="19"/>
      <c r="AK843" s="19"/>
      <c r="AL843" s="19"/>
      <c r="AM843" s="19"/>
      <c r="AN843" s="52"/>
      <c r="AO843" s="19"/>
      <c r="AP843" s="1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</row>
    <row r="844" spans="1:71" ht="14.5" x14ac:dyDescent="0.35">
      <c r="A844" s="15"/>
      <c r="B844" s="15"/>
      <c r="C844" s="15"/>
      <c r="D844" s="7"/>
      <c r="E844" s="4"/>
      <c r="F844" s="4"/>
      <c r="G844" s="4"/>
      <c r="H844" s="4"/>
      <c r="I844" s="4"/>
      <c r="J844" s="7"/>
      <c r="K844" s="4"/>
      <c r="L844" s="4"/>
      <c r="M844" s="4"/>
      <c r="N844" s="4"/>
      <c r="O844" s="4"/>
      <c r="P844" s="27"/>
      <c r="Q844" s="14"/>
      <c r="R844" s="9"/>
      <c r="S844" s="15"/>
      <c r="T844" s="15"/>
      <c r="U844" s="9"/>
      <c r="V844" s="18"/>
      <c r="W844" s="19"/>
      <c r="X844" s="19"/>
      <c r="Y844" s="19"/>
      <c r="Z844" s="19"/>
      <c r="AA844" s="19"/>
      <c r="AB844" s="19"/>
      <c r="AC844" s="19"/>
      <c r="AD844" s="19"/>
      <c r="AE844" s="19"/>
      <c r="AF844" s="18"/>
      <c r="AG844" s="18"/>
      <c r="AH844" s="18"/>
      <c r="AI844" s="19"/>
      <c r="AJ844" s="19"/>
      <c r="AK844" s="19"/>
      <c r="AL844" s="19"/>
      <c r="AM844" s="19"/>
      <c r="AN844" s="52"/>
      <c r="AO844" s="19"/>
      <c r="AP844" s="1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</row>
    <row r="845" spans="1:71" ht="14.5" x14ac:dyDescent="0.35">
      <c r="A845" s="15"/>
      <c r="B845" s="15"/>
      <c r="C845" s="15"/>
      <c r="D845" s="7"/>
      <c r="E845" s="4"/>
      <c r="F845" s="4"/>
      <c r="G845" s="4"/>
      <c r="H845" s="4"/>
      <c r="I845" s="4"/>
      <c r="J845" s="7"/>
      <c r="K845" s="4"/>
      <c r="L845" s="4"/>
      <c r="M845" s="4"/>
      <c r="N845" s="4"/>
      <c r="O845" s="4"/>
      <c r="P845" s="27"/>
      <c r="Q845" s="14"/>
      <c r="R845" s="9"/>
      <c r="S845" s="15"/>
      <c r="T845" s="15"/>
      <c r="U845" s="9"/>
      <c r="V845" s="18"/>
      <c r="W845" s="19"/>
      <c r="X845" s="19"/>
      <c r="Y845" s="19"/>
      <c r="Z845" s="19"/>
      <c r="AA845" s="19"/>
      <c r="AB845" s="19"/>
      <c r="AC845" s="19"/>
      <c r="AD845" s="19"/>
      <c r="AE845" s="19"/>
      <c r="AF845" s="18"/>
      <c r="AG845" s="18"/>
      <c r="AH845" s="18"/>
      <c r="AI845" s="19"/>
      <c r="AJ845" s="19"/>
      <c r="AK845" s="19"/>
      <c r="AL845" s="19"/>
      <c r="AM845" s="19"/>
      <c r="AN845" s="52"/>
      <c r="AO845" s="19"/>
      <c r="AP845" s="1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</row>
    <row r="846" spans="1:71" ht="14.5" x14ac:dyDescent="0.35">
      <c r="A846" s="15"/>
      <c r="B846" s="15"/>
      <c r="C846" s="15"/>
      <c r="D846" s="7"/>
      <c r="E846" s="4"/>
      <c r="F846" s="4"/>
      <c r="G846" s="4"/>
      <c r="H846" s="4"/>
      <c r="I846" s="4"/>
      <c r="J846" s="7"/>
      <c r="K846" s="4"/>
      <c r="L846" s="4"/>
      <c r="M846" s="4"/>
      <c r="N846" s="4"/>
      <c r="O846" s="4"/>
      <c r="P846" s="27"/>
      <c r="Q846" s="14"/>
      <c r="R846" s="9"/>
      <c r="S846" s="15"/>
      <c r="T846" s="15"/>
      <c r="U846" s="9"/>
      <c r="V846" s="18"/>
      <c r="W846" s="19"/>
      <c r="X846" s="19"/>
      <c r="Y846" s="19"/>
      <c r="Z846" s="19"/>
      <c r="AA846" s="19"/>
      <c r="AB846" s="19"/>
      <c r="AC846" s="19"/>
      <c r="AD846" s="19"/>
      <c r="AE846" s="19"/>
      <c r="AF846" s="18"/>
      <c r="AG846" s="18"/>
      <c r="AH846" s="18"/>
      <c r="AI846" s="19"/>
      <c r="AJ846" s="19"/>
      <c r="AK846" s="19"/>
      <c r="AL846" s="19"/>
      <c r="AM846" s="19"/>
      <c r="AN846" s="52"/>
      <c r="AO846" s="19"/>
      <c r="AP846" s="1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</row>
    <row r="847" spans="1:71" ht="14.5" x14ac:dyDescent="0.35">
      <c r="A847" s="15"/>
      <c r="B847" s="15"/>
      <c r="C847" s="15"/>
      <c r="D847" s="7"/>
      <c r="E847" s="4"/>
      <c r="F847" s="4"/>
      <c r="G847" s="4"/>
      <c r="H847" s="4"/>
      <c r="I847" s="4"/>
      <c r="J847" s="7"/>
      <c r="K847" s="4"/>
      <c r="L847" s="4"/>
      <c r="M847" s="4"/>
      <c r="N847" s="4"/>
      <c r="O847" s="4"/>
      <c r="P847" s="27"/>
      <c r="Q847" s="14"/>
      <c r="R847" s="9"/>
      <c r="S847" s="15"/>
      <c r="T847" s="15"/>
      <c r="U847" s="9"/>
      <c r="V847" s="18"/>
      <c r="W847" s="19"/>
      <c r="X847" s="19"/>
      <c r="Y847" s="19"/>
      <c r="Z847" s="19"/>
      <c r="AA847" s="19"/>
      <c r="AB847" s="19"/>
      <c r="AC847" s="19"/>
      <c r="AD847" s="19"/>
      <c r="AE847" s="19"/>
      <c r="AF847" s="18"/>
      <c r="AG847" s="18"/>
      <c r="AH847" s="18"/>
      <c r="AI847" s="19"/>
      <c r="AJ847" s="19"/>
      <c r="AK847" s="19"/>
      <c r="AL847" s="19"/>
      <c r="AM847" s="19"/>
      <c r="AN847" s="52"/>
      <c r="AO847" s="19"/>
      <c r="AP847" s="1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</row>
    <row r="848" spans="1:71" ht="14.5" x14ac:dyDescent="0.35">
      <c r="A848" s="15"/>
      <c r="B848" s="15"/>
      <c r="C848" s="15"/>
      <c r="D848" s="7"/>
      <c r="E848" s="4"/>
      <c r="F848" s="4"/>
      <c r="G848" s="4"/>
      <c r="H848" s="4"/>
      <c r="I848" s="4"/>
      <c r="J848" s="7"/>
      <c r="K848" s="4"/>
      <c r="L848" s="4"/>
      <c r="M848" s="4"/>
      <c r="N848" s="4"/>
      <c r="O848" s="4"/>
      <c r="P848" s="27"/>
      <c r="Q848" s="14"/>
      <c r="R848" s="9"/>
      <c r="S848" s="15"/>
      <c r="T848" s="15"/>
      <c r="U848" s="9"/>
      <c r="V848" s="18"/>
      <c r="W848" s="19"/>
      <c r="X848" s="19"/>
      <c r="Y848" s="19"/>
      <c r="Z848" s="19"/>
      <c r="AA848" s="19"/>
      <c r="AB848" s="19"/>
      <c r="AC848" s="19"/>
      <c r="AD848" s="19"/>
      <c r="AE848" s="19"/>
      <c r="AF848" s="18"/>
      <c r="AG848" s="18"/>
      <c r="AH848" s="18"/>
      <c r="AI848" s="19"/>
      <c r="AJ848" s="19"/>
      <c r="AK848" s="19"/>
      <c r="AL848" s="19"/>
      <c r="AM848" s="19"/>
      <c r="AN848" s="52"/>
      <c r="AO848" s="19"/>
      <c r="AP848" s="1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</row>
    <row r="849" spans="1:71" ht="14.5" x14ac:dyDescent="0.35">
      <c r="A849" s="15"/>
      <c r="B849" s="15"/>
      <c r="C849" s="15"/>
      <c r="D849" s="7"/>
      <c r="E849" s="4"/>
      <c r="F849" s="4"/>
      <c r="G849" s="4"/>
      <c r="H849" s="4"/>
      <c r="I849" s="4"/>
      <c r="J849" s="7"/>
      <c r="K849" s="4"/>
      <c r="L849" s="4"/>
      <c r="M849" s="4"/>
      <c r="N849" s="4"/>
      <c r="O849" s="4"/>
      <c r="P849" s="27"/>
      <c r="Q849" s="14"/>
      <c r="R849" s="9"/>
      <c r="S849" s="15"/>
      <c r="T849" s="15"/>
      <c r="U849" s="9"/>
      <c r="V849" s="18"/>
      <c r="W849" s="19"/>
      <c r="X849" s="19"/>
      <c r="Y849" s="19"/>
      <c r="Z849" s="19"/>
      <c r="AA849" s="19"/>
      <c r="AB849" s="19"/>
      <c r="AC849" s="19"/>
      <c r="AD849" s="19"/>
      <c r="AE849" s="19"/>
      <c r="AF849" s="18"/>
      <c r="AG849" s="18"/>
      <c r="AH849" s="18"/>
      <c r="AI849" s="19"/>
      <c r="AJ849" s="19"/>
      <c r="AK849" s="19"/>
      <c r="AL849" s="19"/>
      <c r="AM849" s="19"/>
      <c r="AN849" s="52"/>
      <c r="AO849" s="19"/>
      <c r="AP849" s="1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</row>
    <row r="850" spans="1:71" ht="14.5" x14ac:dyDescent="0.35">
      <c r="A850" s="15"/>
      <c r="B850" s="15"/>
      <c r="C850" s="15"/>
      <c r="D850" s="7"/>
      <c r="E850" s="4"/>
      <c r="F850" s="4"/>
      <c r="G850" s="4"/>
      <c r="H850" s="4"/>
      <c r="I850" s="4"/>
      <c r="J850" s="7"/>
      <c r="K850" s="4"/>
      <c r="L850" s="4"/>
      <c r="M850" s="4"/>
      <c r="N850" s="4"/>
      <c r="O850" s="4"/>
      <c r="P850" s="27"/>
      <c r="Q850" s="14"/>
      <c r="R850" s="9"/>
      <c r="S850" s="15"/>
      <c r="T850" s="15"/>
      <c r="U850" s="9"/>
      <c r="V850" s="18"/>
      <c r="W850" s="19"/>
      <c r="X850" s="19"/>
      <c r="Y850" s="19"/>
      <c r="Z850" s="19"/>
      <c r="AA850" s="19"/>
      <c r="AB850" s="19"/>
      <c r="AC850" s="19"/>
      <c r="AD850" s="19"/>
      <c r="AE850" s="19"/>
      <c r="AF850" s="18"/>
      <c r="AG850" s="18"/>
      <c r="AH850" s="18"/>
      <c r="AI850" s="19"/>
      <c r="AJ850" s="19"/>
      <c r="AK850" s="19"/>
      <c r="AL850" s="19"/>
      <c r="AM850" s="19"/>
      <c r="AN850" s="52"/>
      <c r="AO850" s="19"/>
      <c r="AP850" s="1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</row>
    <row r="851" spans="1:71" ht="14.5" x14ac:dyDescent="0.35">
      <c r="A851" s="15"/>
      <c r="B851" s="15"/>
      <c r="C851" s="15"/>
      <c r="D851" s="7"/>
      <c r="E851" s="4"/>
      <c r="F851" s="4"/>
      <c r="G851" s="4"/>
      <c r="H851" s="4"/>
      <c r="I851" s="4"/>
      <c r="J851" s="7"/>
      <c r="K851" s="4"/>
      <c r="L851" s="4"/>
      <c r="M851" s="4"/>
      <c r="N851" s="4"/>
      <c r="O851" s="4"/>
      <c r="P851" s="27"/>
      <c r="Q851" s="14"/>
      <c r="R851" s="9"/>
      <c r="S851" s="15"/>
      <c r="T851" s="15"/>
      <c r="U851" s="9"/>
      <c r="V851" s="18"/>
      <c r="W851" s="19"/>
      <c r="X851" s="19"/>
      <c r="Y851" s="19"/>
      <c r="Z851" s="19"/>
      <c r="AA851" s="19"/>
      <c r="AB851" s="19"/>
      <c r="AC851" s="19"/>
      <c r="AD851" s="19"/>
      <c r="AE851" s="19"/>
      <c r="AF851" s="18"/>
      <c r="AG851" s="18"/>
      <c r="AH851" s="18"/>
      <c r="AI851" s="19"/>
      <c r="AJ851" s="19"/>
      <c r="AK851" s="19"/>
      <c r="AL851" s="19"/>
      <c r="AM851" s="19"/>
      <c r="AN851" s="52"/>
      <c r="AO851" s="19"/>
      <c r="AP851" s="1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</row>
    <row r="852" spans="1:71" ht="14.5" x14ac:dyDescent="0.35">
      <c r="A852" s="15"/>
      <c r="B852" s="15"/>
      <c r="C852" s="15"/>
      <c r="D852" s="7"/>
      <c r="E852" s="4"/>
      <c r="F852" s="4"/>
      <c r="G852" s="4"/>
      <c r="H852" s="4"/>
      <c r="I852" s="4"/>
      <c r="J852" s="7"/>
      <c r="K852" s="4"/>
      <c r="L852" s="4"/>
      <c r="M852" s="4"/>
      <c r="N852" s="4"/>
      <c r="O852" s="4"/>
      <c r="P852" s="27"/>
      <c r="Q852" s="14"/>
      <c r="R852" s="9"/>
      <c r="S852" s="15"/>
      <c r="T852" s="15"/>
      <c r="U852" s="9"/>
      <c r="V852" s="18"/>
      <c r="W852" s="19"/>
      <c r="X852" s="19"/>
      <c r="Y852" s="19"/>
      <c r="Z852" s="19"/>
      <c r="AA852" s="19"/>
      <c r="AB852" s="19"/>
      <c r="AC852" s="19"/>
      <c r="AD852" s="19"/>
      <c r="AE852" s="19"/>
      <c r="AF852" s="18"/>
      <c r="AG852" s="18"/>
      <c r="AH852" s="18"/>
      <c r="AI852" s="19"/>
      <c r="AJ852" s="19"/>
      <c r="AK852" s="19"/>
      <c r="AL852" s="19"/>
      <c r="AM852" s="19"/>
      <c r="AN852" s="52"/>
      <c r="AO852" s="19"/>
      <c r="AP852" s="1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</row>
    <row r="853" spans="1:71" ht="14.5" x14ac:dyDescent="0.35">
      <c r="A853" s="15"/>
      <c r="B853" s="15"/>
      <c r="C853" s="15"/>
      <c r="D853" s="7"/>
      <c r="E853" s="4"/>
      <c r="F853" s="4"/>
      <c r="G853" s="4"/>
      <c r="H853" s="4"/>
      <c r="I853" s="4"/>
      <c r="J853" s="7"/>
      <c r="K853" s="4"/>
      <c r="L853" s="4"/>
      <c r="M853" s="4"/>
      <c r="N853" s="4"/>
      <c r="O853" s="4"/>
      <c r="P853" s="27"/>
      <c r="Q853" s="14"/>
      <c r="R853" s="9"/>
      <c r="S853" s="15"/>
      <c r="T853" s="15"/>
      <c r="U853" s="9"/>
      <c r="V853" s="18"/>
      <c r="W853" s="19"/>
      <c r="X853" s="19"/>
      <c r="Y853" s="19"/>
      <c r="Z853" s="19"/>
      <c r="AA853" s="19"/>
      <c r="AB853" s="19"/>
      <c r="AC853" s="19"/>
      <c r="AD853" s="19"/>
      <c r="AE853" s="19"/>
      <c r="AF853" s="18"/>
      <c r="AG853" s="18"/>
      <c r="AH853" s="18"/>
      <c r="AI853" s="19"/>
      <c r="AJ853" s="19"/>
      <c r="AK853" s="19"/>
      <c r="AL853" s="19"/>
      <c r="AM853" s="19"/>
      <c r="AN853" s="52"/>
      <c r="AO853" s="19"/>
      <c r="AP853" s="1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</row>
    <row r="854" spans="1:71" ht="14.5" x14ac:dyDescent="0.35">
      <c r="A854" s="15"/>
      <c r="B854" s="15"/>
      <c r="C854" s="15"/>
      <c r="D854" s="7"/>
      <c r="E854" s="4"/>
      <c r="F854" s="4"/>
      <c r="G854" s="4"/>
      <c r="H854" s="4"/>
      <c r="I854" s="4"/>
      <c r="J854" s="7"/>
      <c r="K854" s="4"/>
      <c r="L854" s="4"/>
      <c r="M854" s="4"/>
      <c r="N854" s="4"/>
      <c r="O854" s="4"/>
      <c r="P854" s="27"/>
      <c r="Q854" s="14"/>
      <c r="R854" s="9"/>
      <c r="S854" s="15"/>
      <c r="T854" s="15"/>
      <c r="U854" s="9"/>
      <c r="V854" s="18"/>
      <c r="W854" s="19"/>
      <c r="X854" s="19"/>
      <c r="Y854" s="19"/>
      <c r="Z854" s="19"/>
      <c r="AA854" s="19"/>
      <c r="AB854" s="19"/>
      <c r="AC854" s="19"/>
      <c r="AD854" s="19"/>
      <c r="AE854" s="19"/>
      <c r="AF854" s="18"/>
      <c r="AG854" s="18"/>
      <c r="AH854" s="18"/>
      <c r="AI854" s="19"/>
      <c r="AJ854" s="19"/>
      <c r="AK854" s="19"/>
      <c r="AL854" s="19"/>
      <c r="AM854" s="19"/>
      <c r="AN854" s="52"/>
      <c r="AO854" s="19"/>
      <c r="AP854" s="1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</row>
    <row r="855" spans="1:71" ht="14.5" x14ac:dyDescent="0.35">
      <c r="A855" s="15"/>
      <c r="B855" s="15"/>
      <c r="C855" s="15"/>
      <c r="D855" s="7"/>
      <c r="E855" s="4"/>
      <c r="F855" s="4"/>
      <c r="G855" s="4"/>
      <c r="H855" s="4"/>
      <c r="I855" s="4"/>
      <c r="J855" s="7"/>
      <c r="K855" s="4"/>
      <c r="L855" s="4"/>
      <c r="M855" s="4"/>
      <c r="N855" s="4"/>
      <c r="O855" s="4"/>
      <c r="P855" s="27"/>
      <c r="Q855" s="14"/>
      <c r="R855" s="9"/>
      <c r="S855" s="15"/>
      <c r="T855" s="15"/>
      <c r="U855" s="9"/>
      <c r="V855" s="18"/>
      <c r="W855" s="19"/>
      <c r="X855" s="19"/>
      <c r="Y855" s="19"/>
      <c r="Z855" s="19"/>
      <c r="AA855" s="19"/>
      <c r="AB855" s="19"/>
      <c r="AC855" s="19"/>
      <c r="AD855" s="19"/>
      <c r="AE855" s="19"/>
      <c r="AF855" s="18"/>
      <c r="AG855" s="18"/>
      <c r="AH855" s="18"/>
      <c r="AI855" s="19"/>
      <c r="AJ855" s="19"/>
      <c r="AK855" s="19"/>
      <c r="AL855" s="19"/>
      <c r="AM855" s="19"/>
      <c r="AN855" s="52"/>
      <c r="AO855" s="19"/>
      <c r="AP855" s="1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</row>
    <row r="856" spans="1:71" ht="14.5" x14ac:dyDescent="0.35">
      <c r="A856" s="15"/>
      <c r="B856" s="15"/>
      <c r="C856" s="15"/>
      <c r="D856" s="7"/>
      <c r="E856" s="4"/>
      <c r="F856" s="4"/>
      <c r="G856" s="4"/>
      <c r="H856" s="4"/>
      <c r="I856" s="4"/>
      <c r="J856" s="7"/>
      <c r="K856" s="4"/>
      <c r="L856" s="4"/>
      <c r="M856" s="4"/>
      <c r="N856" s="4"/>
      <c r="O856" s="4"/>
      <c r="P856" s="27"/>
      <c r="Q856" s="14"/>
      <c r="R856" s="9"/>
      <c r="S856" s="15"/>
      <c r="T856" s="15"/>
      <c r="U856" s="9"/>
      <c r="V856" s="18"/>
      <c r="W856" s="19"/>
      <c r="X856" s="19"/>
      <c r="Y856" s="19"/>
      <c r="Z856" s="19"/>
      <c r="AA856" s="19"/>
      <c r="AB856" s="19"/>
      <c r="AC856" s="19"/>
      <c r="AD856" s="19"/>
      <c r="AE856" s="19"/>
      <c r="AF856" s="18"/>
      <c r="AG856" s="18"/>
      <c r="AH856" s="18"/>
      <c r="AI856" s="19"/>
      <c r="AJ856" s="19"/>
      <c r="AK856" s="19"/>
      <c r="AL856" s="19"/>
      <c r="AM856" s="19"/>
      <c r="AN856" s="52"/>
      <c r="AO856" s="19"/>
      <c r="AP856" s="1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</row>
    <row r="857" spans="1:71" ht="14.5" x14ac:dyDescent="0.35">
      <c r="A857" s="15"/>
      <c r="B857" s="15"/>
      <c r="C857" s="15"/>
      <c r="D857" s="7"/>
      <c r="E857" s="4"/>
      <c r="F857" s="4"/>
      <c r="G857" s="4"/>
      <c r="H857" s="4"/>
      <c r="I857" s="4"/>
      <c r="J857" s="7"/>
      <c r="K857" s="4"/>
      <c r="L857" s="4"/>
      <c r="M857" s="4"/>
      <c r="N857" s="4"/>
      <c r="O857" s="4"/>
      <c r="P857" s="27"/>
      <c r="Q857" s="14"/>
      <c r="R857" s="9"/>
      <c r="S857" s="15"/>
      <c r="T857" s="15"/>
      <c r="U857" s="9"/>
      <c r="V857" s="18"/>
      <c r="W857" s="19"/>
      <c r="X857" s="19"/>
      <c r="Y857" s="19"/>
      <c r="Z857" s="19"/>
      <c r="AA857" s="19"/>
      <c r="AB857" s="19"/>
      <c r="AC857" s="19"/>
      <c r="AD857" s="19"/>
      <c r="AE857" s="19"/>
      <c r="AF857" s="18"/>
      <c r="AG857" s="18"/>
      <c r="AH857" s="18"/>
      <c r="AI857" s="19"/>
      <c r="AJ857" s="19"/>
      <c r="AK857" s="19"/>
      <c r="AL857" s="19"/>
      <c r="AM857" s="19"/>
      <c r="AN857" s="52"/>
      <c r="AO857" s="19"/>
      <c r="AP857" s="1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</row>
    <row r="858" spans="1:71" ht="14.5" x14ac:dyDescent="0.35">
      <c r="A858" s="15"/>
      <c r="B858" s="15"/>
      <c r="C858" s="15"/>
      <c r="D858" s="7"/>
      <c r="E858" s="4"/>
      <c r="F858" s="4"/>
      <c r="G858" s="4"/>
      <c r="H858" s="4"/>
      <c r="I858" s="4"/>
      <c r="J858" s="7"/>
      <c r="K858" s="4"/>
      <c r="L858" s="4"/>
      <c r="M858" s="4"/>
      <c r="N858" s="4"/>
      <c r="O858" s="4"/>
      <c r="P858" s="27"/>
      <c r="Q858" s="14"/>
      <c r="R858" s="9"/>
      <c r="S858" s="15"/>
      <c r="T858" s="15"/>
      <c r="U858" s="9"/>
      <c r="V858" s="18"/>
      <c r="W858" s="19"/>
      <c r="X858" s="19"/>
      <c r="Y858" s="19"/>
      <c r="Z858" s="19"/>
      <c r="AA858" s="19"/>
      <c r="AB858" s="19"/>
      <c r="AC858" s="19"/>
      <c r="AD858" s="19"/>
      <c r="AE858" s="19"/>
      <c r="AF858" s="18"/>
      <c r="AG858" s="18"/>
      <c r="AH858" s="18"/>
      <c r="AI858" s="19"/>
      <c r="AJ858" s="19"/>
      <c r="AK858" s="19"/>
      <c r="AL858" s="19"/>
      <c r="AM858" s="19"/>
      <c r="AN858" s="52"/>
      <c r="AO858" s="19"/>
      <c r="AP858" s="1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</row>
    <row r="859" spans="1:71" ht="14.5" x14ac:dyDescent="0.35">
      <c r="A859" s="15"/>
      <c r="B859" s="15"/>
      <c r="C859" s="15"/>
      <c r="D859" s="7"/>
      <c r="E859" s="4"/>
      <c r="F859" s="4"/>
      <c r="G859" s="4"/>
      <c r="H859" s="4"/>
      <c r="I859" s="4"/>
      <c r="J859" s="7"/>
      <c r="K859" s="4"/>
      <c r="L859" s="4"/>
      <c r="M859" s="4"/>
      <c r="N859" s="4"/>
      <c r="O859" s="4"/>
      <c r="P859" s="27"/>
      <c r="Q859" s="14"/>
      <c r="R859" s="9"/>
      <c r="S859" s="15"/>
      <c r="T859" s="15"/>
      <c r="U859" s="9"/>
      <c r="V859" s="18"/>
      <c r="W859" s="19"/>
      <c r="X859" s="19"/>
      <c r="Y859" s="19"/>
      <c r="Z859" s="19"/>
      <c r="AA859" s="19"/>
      <c r="AB859" s="19"/>
      <c r="AC859" s="19"/>
      <c r="AD859" s="19"/>
      <c r="AE859" s="19"/>
      <c r="AF859" s="18"/>
      <c r="AG859" s="18"/>
      <c r="AH859" s="18"/>
      <c r="AI859" s="19"/>
      <c r="AJ859" s="19"/>
      <c r="AK859" s="19"/>
      <c r="AL859" s="19"/>
      <c r="AM859" s="19"/>
      <c r="AN859" s="52"/>
      <c r="AO859" s="19"/>
      <c r="AP859" s="1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</row>
    <row r="860" spans="1:71" ht="14.5" x14ac:dyDescent="0.35">
      <c r="A860" s="15"/>
      <c r="B860" s="15"/>
      <c r="C860" s="15"/>
      <c r="D860" s="7"/>
      <c r="E860" s="4"/>
      <c r="F860" s="4"/>
      <c r="G860" s="4"/>
      <c r="H860" s="4"/>
      <c r="I860" s="4"/>
      <c r="J860" s="7"/>
      <c r="K860" s="4"/>
      <c r="L860" s="4"/>
      <c r="M860" s="4"/>
      <c r="N860" s="4"/>
      <c r="O860" s="4"/>
      <c r="P860" s="27"/>
      <c r="Q860" s="14"/>
      <c r="R860" s="9"/>
      <c r="S860" s="15"/>
      <c r="T860" s="15"/>
      <c r="U860" s="9"/>
      <c r="V860" s="18"/>
      <c r="W860" s="19"/>
      <c r="X860" s="19"/>
      <c r="Y860" s="19"/>
      <c r="Z860" s="19"/>
      <c r="AA860" s="19"/>
      <c r="AB860" s="19"/>
      <c r="AC860" s="19"/>
      <c r="AD860" s="19"/>
      <c r="AE860" s="19"/>
      <c r="AF860" s="18"/>
      <c r="AG860" s="18"/>
      <c r="AH860" s="18"/>
      <c r="AI860" s="19"/>
      <c r="AJ860" s="19"/>
      <c r="AK860" s="19"/>
      <c r="AL860" s="19"/>
      <c r="AM860" s="19"/>
      <c r="AN860" s="52"/>
      <c r="AO860" s="19"/>
      <c r="AP860" s="1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</row>
    <row r="861" spans="1:71" ht="14.5" x14ac:dyDescent="0.35">
      <c r="A861" s="15"/>
      <c r="B861" s="15"/>
      <c r="C861" s="15"/>
      <c r="D861" s="7"/>
      <c r="E861" s="4"/>
      <c r="F861" s="4"/>
      <c r="G861" s="4"/>
      <c r="H861" s="4"/>
      <c r="I861" s="4"/>
      <c r="J861" s="7"/>
      <c r="K861" s="4"/>
      <c r="L861" s="4"/>
      <c r="M861" s="4"/>
      <c r="N861" s="4"/>
      <c r="O861" s="4"/>
      <c r="P861" s="27"/>
      <c r="Q861" s="14"/>
      <c r="R861" s="9"/>
      <c r="S861" s="15"/>
      <c r="T861" s="15"/>
      <c r="U861" s="9"/>
      <c r="V861" s="18"/>
      <c r="W861" s="19"/>
      <c r="X861" s="19"/>
      <c r="Y861" s="19"/>
      <c r="Z861" s="19"/>
      <c r="AA861" s="19"/>
      <c r="AB861" s="19"/>
      <c r="AC861" s="19"/>
      <c r="AD861" s="19"/>
      <c r="AE861" s="19"/>
      <c r="AF861" s="18"/>
      <c r="AG861" s="18"/>
      <c r="AH861" s="18"/>
      <c r="AI861" s="19"/>
      <c r="AJ861" s="19"/>
      <c r="AK861" s="19"/>
      <c r="AL861" s="19"/>
      <c r="AM861" s="19"/>
      <c r="AN861" s="52"/>
      <c r="AO861" s="19"/>
      <c r="AP861" s="1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</row>
    <row r="862" spans="1:71" ht="14.5" x14ac:dyDescent="0.35">
      <c r="A862" s="15"/>
      <c r="B862" s="15"/>
      <c r="C862" s="15"/>
      <c r="D862" s="7"/>
      <c r="E862" s="4"/>
      <c r="F862" s="4"/>
      <c r="G862" s="4"/>
      <c r="H862" s="4"/>
      <c r="I862" s="4"/>
      <c r="J862" s="7"/>
      <c r="K862" s="4"/>
      <c r="L862" s="4"/>
      <c r="M862" s="4"/>
      <c r="N862" s="4"/>
      <c r="O862" s="4"/>
      <c r="P862" s="27"/>
      <c r="Q862" s="14"/>
      <c r="R862" s="9"/>
      <c r="S862" s="15"/>
      <c r="T862" s="15"/>
      <c r="U862" s="9"/>
      <c r="V862" s="18"/>
      <c r="W862" s="19"/>
      <c r="X862" s="19"/>
      <c r="Y862" s="19"/>
      <c r="Z862" s="19"/>
      <c r="AA862" s="19"/>
      <c r="AB862" s="19"/>
      <c r="AC862" s="19"/>
      <c r="AD862" s="19"/>
      <c r="AE862" s="19"/>
      <c r="AF862" s="18"/>
      <c r="AG862" s="18"/>
      <c r="AH862" s="18"/>
      <c r="AI862" s="19"/>
      <c r="AJ862" s="19"/>
      <c r="AK862" s="19"/>
      <c r="AL862" s="19"/>
      <c r="AM862" s="19"/>
      <c r="AN862" s="52"/>
      <c r="AO862" s="19"/>
      <c r="AP862" s="1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</row>
    <row r="863" spans="1:71" ht="14.5" x14ac:dyDescent="0.35">
      <c r="A863" s="15"/>
      <c r="B863" s="15"/>
      <c r="C863" s="15"/>
      <c r="D863" s="7"/>
      <c r="E863" s="4"/>
      <c r="F863" s="4"/>
      <c r="G863" s="4"/>
      <c r="H863" s="4"/>
      <c r="I863" s="4"/>
      <c r="J863" s="7"/>
      <c r="K863" s="4"/>
      <c r="L863" s="4"/>
      <c r="M863" s="4"/>
      <c r="N863" s="4"/>
      <c r="O863" s="4"/>
      <c r="P863" s="27"/>
      <c r="Q863" s="14"/>
      <c r="R863" s="9"/>
      <c r="S863" s="15"/>
      <c r="T863" s="15"/>
      <c r="U863" s="9"/>
      <c r="V863" s="18"/>
      <c r="W863" s="19"/>
      <c r="X863" s="19"/>
      <c r="Y863" s="19"/>
      <c r="Z863" s="19"/>
      <c r="AA863" s="19"/>
      <c r="AB863" s="19"/>
      <c r="AC863" s="19"/>
      <c r="AD863" s="19"/>
      <c r="AE863" s="19"/>
      <c r="AF863" s="18"/>
      <c r="AG863" s="18"/>
      <c r="AH863" s="18"/>
      <c r="AI863" s="19"/>
      <c r="AJ863" s="19"/>
      <c r="AK863" s="19"/>
      <c r="AL863" s="19"/>
      <c r="AM863" s="19"/>
      <c r="AN863" s="52"/>
      <c r="AO863" s="19"/>
      <c r="AP863" s="1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</row>
    <row r="864" spans="1:71" ht="14.5" x14ac:dyDescent="0.35">
      <c r="A864" s="15"/>
      <c r="B864" s="15"/>
      <c r="C864" s="15"/>
      <c r="D864" s="7"/>
      <c r="E864" s="4"/>
      <c r="F864" s="4"/>
      <c r="G864" s="4"/>
      <c r="H864" s="4"/>
      <c r="I864" s="4"/>
      <c r="J864" s="7"/>
      <c r="K864" s="4"/>
      <c r="L864" s="4"/>
      <c r="M864" s="4"/>
      <c r="N864" s="4"/>
      <c r="O864" s="4"/>
      <c r="P864" s="27"/>
      <c r="Q864" s="14"/>
      <c r="R864" s="9"/>
      <c r="S864" s="15"/>
      <c r="T864" s="15"/>
      <c r="U864" s="9"/>
      <c r="V864" s="18"/>
      <c r="W864" s="19"/>
      <c r="X864" s="19"/>
      <c r="Y864" s="19"/>
      <c r="Z864" s="19"/>
      <c r="AA864" s="19"/>
      <c r="AB864" s="19"/>
      <c r="AC864" s="19"/>
      <c r="AD864" s="19"/>
      <c r="AE864" s="19"/>
      <c r="AF864" s="18"/>
      <c r="AG864" s="18"/>
      <c r="AH864" s="18"/>
      <c r="AI864" s="19"/>
      <c r="AJ864" s="19"/>
      <c r="AK864" s="19"/>
      <c r="AL864" s="19"/>
      <c r="AM864" s="19"/>
      <c r="AN864" s="52"/>
      <c r="AO864" s="19"/>
      <c r="AP864" s="1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</row>
    <row r="865" spans="1:71" ht="14.5" x14ac:dyDescent="0.35">
      <c r="A865" s="15"/>
      <c r="B865" s="15"/>
      <c r="C865" s="15"/>
      <c r="D865" s="7"/>
      <c r="E865" s="4"/>
      <c r="F865" s="4"/>
      <c r="G865" s="4"/>
      <c r="H865" s="4"/>
      <c r="I865" s="4"/>
      <c r="J865" s="7"/>
      <c r="K865" s="4"/>
      <c r="L865" s="4"/>
      <c r="M865" s="4"/>
      <c r="N865" s="4"/>
      <c r="O865" s="4"/>
      <c r="P865" s="27"/>
      <c r="Q865" s="14"/>
      <c r="R865" s="9"/>
      <c r="S865" s="15"/>
      <c r="T865" s="15"/>
      <c r="U865" s="9"/>
      <c r="V865" s="18"/>
      <c r="W865" s="19"/>
      <c r="X865" s="19"/>
      <c r="Y865" s="19"/>
      <c r="Z865" s="19"/>
      <c r="AA865" s="19"/>
      <c r="AB865" s="19"/>
      <c r="AC865" s="19"/>
      <c r="AD865" s="19"/>
      <c r="AE865" s="19"/>
      <c r="AF865" s="18"/>
      <c r="AG865" s="18"/>
      <c r="AH865" s="18"/>
      <c r="AI865" s="19"/>
      <c r="AJ865" s="19"/>
      <c r="AK865" s="19"/>
      <c r="AL865" s="19"/>
      <c r="AM865" s="19"/>
      <c r="AN865" s="52"/>
      <c r="AO865" s="19"/>
      <c r="AP865" s="1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</row>
    <row r="866" spans="1:71" ht="14.5" x14ac:dyDescent="0.35">
      <c r="A866" s="15"/>
      <c r="B866" s="15"/>
      <c r="C866" s="15"/>
      <c r="D866" s="7"/>
      <c r="E866" s="4"/>
      <c r="F866" s="4"/>
      <c r="G866" s="4"/>
      <c r="H866" s="4"/>
      <c r="I866" s="4"/>
      <c r="J866" s="7"/>
      <c r="K866" s="4"/>
      <c r="L866" s="4"/>
      <c r="M866" s="4"/>
      <c r="N866" s="4"/>
      <c r="O866" s="4"/>
      <c r="P866" s="27"/>
      <c r="Q866" s="14"/>
      <c r="R866" s="9"/>
      <c r="S866" s="15"/>
      <c r="T866" s="15"/>
      <c r="U866" s="9"/>
      <c r="V866" s="18"/>
      <c r="W866" s="19"/>
      <c r="X866" s="19"/>
      <c r="Y866" s="19"/>
      <c r="Z866" s="19"/>
      <c r="AA866" s="19"/>
      <c r="AB866" s="19"/>
      <c r="AC866" s="19"/>
      <c r="AD866" s="19"/>
      <c r="AE866" s="19"/>
      <c r="AF866" s="18"/>
      <c r="AG866" s="18"/>
      <c r="AH866" s="18"/>
      <c r="AI866" s="19"/>
      <c r="AJ866" s="19"/>
      <c r="AK866" s="19"/>
      <c r="AL866" s="19"/>
      <c r="AM866" s="19"/>
      <c r="AN866" s="52"/>
      <c r="AO866" s="19"/>
      <c r="AP866" s="1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</row>
    <row r="867" spans="1:71" ht="14.5" x14ac:dyDescent="0.35">
      <c r="A867" s="15"/>
      <c r="B867" s="15"/>
      <c r="C867" s="15"/>
      <c r="D867" s="7"/>
      <c r="E867" s="4"/>
      <c r="F867" s="4"/>
      <c r="G867" s="4"/>
      <c r="H867" s="4"/>
      <c r="I867" s="4"/>
      <c r="J867" s="7"/>
      <c r="K867" s="4"/>
      <c r="L867" s="4"/>
      <c r="M867" s="4"/>
      <c r="N867" s="4"/>
      <c r="O867" s="4"/>
      <c r="P867" s="27"/>
      <c r="Q867" s="14"/>
      <c r="R867" s="9"/>
      <c r="S867" s="15"/>
      <c r="T867" s="15"/>
      <c r="U867" s="9"/>
      <c r="V867" s="18"/>
      <c r="W867" s="19"/>
      <c r="X867" s="19"/>
      <c r="Y867" s="19"/>
      <c r="Z867" s="19"/>
      <c r="AA867" s="19"/>
      <c r="AB867" s="19"/>
      <c r="AC867" s="19"/>
      <c r="AD867" s="19"/>
      <c r="AE867" s="19"/>
      <c r="AF867" s="18"/>
      <c r="AG867" s="18"/>
      <c r="AH867" s="18"/>
      <c r="AI867" s="19"/>
      <c r="AJ867" s="19"/>
      <c r="AK867" s="19"/>
      <c r="AL867" s="19"/>
      <c r="AM867" s="19"/>
      <c r="AN867" s="52"/>
      <c r="AO867" s="19"/>
      <c r="AP867" s="1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</row>
    <row r="868" spans="1:71" ht="14.5" x14ac:dyDescent="0.35">
      <c r="A868" s="15"/>
      <c r="B868" s="15"/>
      <c r="C868" s="15"/>
      <c r="D868" s="7"/>
      <c r="E868" s="4"/>
      <c r="F868" s="4"/>
      <c r="G868" s="4"/>
      <c r="H868" s="4"/>
      <c r="I868" s="4"/>
      <c r="J868" s="7"/>
      <c r="K868" s="4"/>
      <c r="L868" s="4"/>
      <c r="M868" s="4"/>
      <c r="N868" s="4"/>
      <c r="O868" s="4"/>
      <c r="P868" s="27"/>
      <c r="Q868" s="14"/>
      <c r="R868" s="9"/>
      <c r="S868" s="15"/>
      <c r="T868" s="15"/>
      <c r="U868" s="9"/>
      <c r="V868" s="18"/>
      <c r="W868" s="19"/>
      <c r="X868" s="19"/>
      <c r="Y868" s="19"/>
      <c r="Z868" s="19"/>
      <c r="AA868" s="19"/>
      <c r="AB868" s="19"/>
      <c r="AC868" s="19"/>
      <c r="AD868" s="19"/>
      <c r="AE868" s="19"/>
      <c r="AF868" s="18"/>
      <c r="AG868" s="18"/>
      <c r="AH868" s="18"/>
      <c r="AI868" s="19"/>
      <c r="AJ868" s="19"/>
      <c r="AK868" s="19"/>
      <c r="AL868" s="19"/>
      <c r="AM868" s="19"/>
      <c r="AN868" s="52"/>
      <c r="AO868" s="19"/>
      <c r="AP868" s="1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</row>
    <row r="869" spans="1:71" ht="14.5" x14ac:dyDescent="0.35">
      <c r="A869" s="15"/>
      <c r="B869" s="15"/>
      <c r="C869" s="15"/>
      <c r="D869" s="7"/>
      <c r="E869" s="4"/>
      <c r="F869" s="4"/>
      <c r="G869" s="4"/>
      <c r="H869" s="4"/>
      <c r="I869" s="4"/>
      <c r="J869" s="7"/>
      <c r="K869" s="4"/>
      <c r="L869" s="4"/>
      <c r="M869" s="4"/>
      <c r="N869" s="4"/>
      <c r="O869" s="4"/>
      <c r="P869" s="27"/>
      <c r="Q869" s="14"/>
      <c r="R869" s="9"/>
      <c r="S869" s="15"/>
      <c r="T869" s="15"/>
      <c r="U869" s="9"/>
      <c r="V869" s="18"/>
      <c r="W869" s="19"/>
      <c r="X869" s="19"/>
      <c r="Y869" s="19"/>
      <c r="Z869" s="19"/>
      <c r="AA869" s="19"/>
      <c r="AB869" s="19"/>
      <c r="AC869" s="19"/>
      <c r="AD869" s="19"/>
      <c r="AE869" s="19"/>
      <c r="AF869" s="18"/>
      <c r="AG869" s="18"/>
      <c r="AH869" s="18"/>
      <c r="AI869" s="19"/>
      <c r="AJ869" s="19"/>
      <c r="AK869" s="19"/>
      <c r="AL869" s="19"/>
      <c r="AM869" s="19"/>
      <c r="AN869" s="52"/>
      <c r="AO869" s="19"/>
      <c r="AP869" s="1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</row>
    <row r="870" spans="1:71" ht="14.5" x14ac:dyDescent="0.35">
      <c r="A870" s="15"/>
      <c r="B870" s="15"/>
      <c r="C870" s="15"/>
      <c r="D870" s="7"/>
      <c r="E870" s="4"/>
      <c r="F870" s="4"/>
      <c r="G870" s="4"/>
      <c r="H870" s="4"/>
      <c r="I870" s="4"/>
      <c r="J870" s="7"/>
      <c r="K870" s="4"/>
      <c r="L870" s="4"/>
      <c r="M870" s="4"/>
      <c r="N870" s="4"/>
      <c r="O870" s="4"/>
      <c r="P870" s="27"/>
      <c r="Q870" s="14"/>
      <c r="R870" s="9"/>
      <c r="S870" s="15"/>
      <c r="T870" s="15"/>
      <c r="U870" s="9"/>
      <c r="V870" s="18"/>
      <c r="W870" s="19"/>
      <c r="X870" s="19"/>
      <c r="Y870" s="19"/>
      <c r="Z870" s="19"/>
      <c r="AA870" s="19"/>
      <c r="AB870" s="19"/>
      <c r="AC870" s="19"/>
      <c r="AD870" s="19"/>
      <c r="AE870" s="19"/>
      <c r="AF870" s="18"/>
      <c r="AG870" s="18"/>
      <c r="AH870" s="18"/>
      <c r="AI870" s="19"/>
      <c r="AJ870" s="19"/>
      <c r="AK870" s="19"/>
      <c r="AL870" s="19"/>
      <c r="AM870" s="19"/>
      <c r="AN870" s="52"/>
      <c r="AO870" s="19"/>
      <c r="AP870" s="1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</row>
    <row r="871" spans="1:71" ht="14.5" x14ac:dyDescent="0.35">
      <c r="A871" s="15"/>
      <c r="B871" s="15"/>
      <c r="C871" s="15"/>
      <c r="D871" s="7"/>
      <c r="E871" s="4"/>
      <c r="F871" s="4"/>
      <c r="G871" s="4"/>
      <c r="H871" s="4"/>
      <c r="I871" s="4"/>
      <c r="J871" s="7"/>
      <c r="K871" s="4"/>
      <c r="L871" s="4"/>
      <c r="M871" s="4"/>
      <c r="N871" s="4"/>
      <c r="O871" s="4"/>
      <c r="P871" s="27"/>
      <c r="Q871" s="14"/>
      <c r="R871" s="9"/>
      <c r="S871" s="15"/>
      <c r="T871" s="15"/>
      <c r="U871" s="9"/>
      <c r="V871" s="18"/>
      <c r="W871" s="19"/>
      <c r="X871" s="19"/>
      <c r="Y871" s="19"/>
      <c r="Z871" s="19"/>
      <c r="AA871" s="19"/>
      <c r="AB871" s="19"/>
      <c r="AC871" s="19"/>
      <c r="AD871" s="19"/>
      <c r="AE871" s="19"/>
      <c r="AF871" s="18"/>
      <c r="AG871" s="18"/>
      <c r="AH871" s="18"/>
      <c r="AI871" s="19"/>
      <c r="AJ871" s="19"/>
      <c r="AK871" s="19"/>
      <c r="AL871" s="19"/>
      <c r="AM871" s="19"/>
      <c r="AN871" s="52"/>
      <c r="AO871" s="19"/>
      <c r="AP871" s="1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</row>
    <row r="872" spans="1:71" ht="14.5" x14ac:dyDescent="0.35">
      <c r="A872" s="15"/>
      <c r="B872" s="15"/>
      <c r="C872" s="15"/>
      <c r="D872" s="7"/>
      <c r="E872" s="4"/>
      <c r="F872" s="4"/>
      <c r="G872" s="4"/>
      <c r="H872" s="4"/>
      <c r="I872" s="4"/>
      <c r="J872" s="7"/>
      <c r="K872" s="4"/>
      <c r="L872" s="4"/>
      <c r="M872" s="4"/>
      <c r="N872" s="4"/>
      <c r="O872" s="4"/>
      <c r="P872" s="27"/>
      <c r="Q872" s="14"/>
      <c r="R872" s="9"/>
      <c r="S872" s="15"/>
      <c r="T872" s="15"/>
      <c r="U872" s="9"/>
      <c r="V872" s="18"/>
      <c r="W872" s="19"/>
      <c r="X872" s="19"/>
      <c r="Y872" s="19"/>
      <c r="Z872" s="19"/>
      <c r="AA872" s="19"/>
      <c r="AB872" s="19"/>
      <c r="AC872" s="19"/>
      <c r="AD872" s="19"/>
      <c r="AE872" s="19"/>
      <c r="AF872" s="18"/>
      <c r="AG872" s="18"/>
      <c r="AH872" s="18"/>
      <c r="AI872" s="19"/>
      <c r="AJ872" s="19"/>
      <c r="AK872" s="19"/>
      <c r="AL872" s="19"/>
      <c r="AM872" s="19"/>
      <c r="AN872" s="52"/>
      <c r="AO872" s="19"/>
      <c r="AP872" s="1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</row>
    <row r="873" spans="1:71" ht="14.5" x14ac:dyDescent="0.35">
      <c r="A873" s="15"/>
      <c r="B873" s="15"/>
      <c r="C873" s="15"/>
      <c r="D873" s="7"/>
      <c r="E873" s="4"/>
      <c r="F873" s="4"/>
      <c r="G873" s="4"/>
      <c r="H873" s="4"/>
      <c r="I873" s="4"/>
      <c r="J873" s="7"/>
      <c r="K873" s="4"/>
      <c r="L873" s="4"/>
      <c r="M873" s="4"/>
      <c r="N873" s="4"/>
      <c r="O873" s="4"/>
      <c r="P873" s="27"/>
      <c r="Q873" s="14"/>
      <c r="R873" s="9"/>
      <c r="S873" s="15"/>
      <c r="T873" s="15"/>
      <c r="U873" s="9"/>
      <c r="V873" s="18"/>
      <c r="W873" s="19"/>
      <c r="X873" s="19"/>
      <c r="Y873" s="19"/>
      <c r="Z873" s="19"/>
      <c r="AA873" s="19"/>
      <c r="AB873" s="19"/>
      <c r="AC873" s="19"/>
      <c r="AD873" s="19"/>
      <c r="AE873" s="19"/>
      <c r="AF873" s="18"/>
      <c r="AG873" s="18"/>
      <c r="AH873" s="18"/>
      <c r="AI873" s="19"/>
      <c r="AJ873" s="19"/>
      <c r="AK873" s="19"/>
      <c r="AL873" s="19"/>
      <c r="AM873" s="19"/>
      <c r="AN873" s="52"/>
      <c r="AO873" s="19"/>
      <c r="AP873" s="1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</row>
    <row r="874" spans="1:71" ht="14.5" x14ac:dyDescent="0.35">
      <c r="A874" s="15"/>
      <c r="B874" s="15"/>
      <c r="C874" s="15"/>
      <c r="D874" s="7"/>
      <c r="E874" s="4"/>
      <c r="F874" s="4"/>
      <c r="G874" s="4"/>
      <c r="H874" s="4"/>
      <c r="I874" s="4"/>
      <c r="J874" s="7"/>
      <c r="K874" s="4"/>
      <c r="L874" s="4"/>
      <c r="M874" s="4"/>
      <c r="N874" s="4"/>
      <c r="O874" s="4"/>
      <c r="P874" s="27"/>
      <c r="Q874" s="14"/>
      <c r="R874" s="9"/>
      <c r="S874" s="15"/>
      <c r="T874" s="15"/>
      <c r="U874" s="9"/>
      <c r="V874" s="18"/>
      <c r="W874" s="19"/>
      <c r="X874" s="19"/>
      <c r="Y874" s="19"/>
      <c r="Z874" s="19"/>
      <c r="AA874" s="19"/>
      <c r="AB874" s="19"/>
      <c r="AC874" s="19"/>
      <c r="AD874" s="19"/>
      <c r="AE874" s="19"/>
      <c r="AF874" s="18"/>
      <c r="AG874" s="18"/>
      <c r="AH874" s="18"/>
      <c r="AI874" s="19"/>
      <c r="AJ874" s="19"/>
      <c r="AK874" s="19"/>
      <c r="AL874" s="19"/>
      <c r="AM874" s="19"/>
      <c r="AN874" s="52"/>
      <c r="AO874" s="19"/>
      <c r="AP874" s="1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</row>
    <row r="875" spans="1:71" ht="14.5" x14ac:dyDescent="0.35">
      <c r="A875" s="15"/>
      <c r="B875" s="15"/>
      <c r="C875" s="15"/>
      <c r="D875" s="7"/>
      <c r="E875" s="4"/>
      <c r="F875" s="4"/>
      <c r="G875" s="4"/>
      <c r="H875" s="4"/>
      <c r="I875" s="4"/>
      <c r="J875" s="7"/>
      <c r="K875" s="4"/>
      <c r="L875" s="4"/>
      <c r="M875" s="4"/>
      <c r="N875" s="4"/>
      <c r="O875" s="4"/>
      <c r="P875" s="27"/>
      <c r="Q875" s="14"/>
      <c r="R875" s="9"/>
      <c r="S875" s="15"/>
      <c r="T875" s="15"/>
      <c r="U875" s="9"/>
      <c r="V875" s="18"/>
      <c r="W875" s="19"/>
      <c r="X875" s="19"/>
      <c r="Y875" s="19"/>
      <c r="Z875" s="19"/>
      <c r="AA875" s="19"/>
      <c r="AB875" s="19"/>
      <c r="AC875" s="19"/>
      <c r="AD875" s="19"/>
      <c r="AE875" s="19"/>
      <c r="AF875" s="18"/>
      <c r="AG875" s="18"/>
      <c r="AH875" s="18"/>
      <c r="AI875" s="19"/>
      <c r="AJ875" s="19"/>
      <c r="AK875" s="19"/>
      <c r="AL875" s="19"/>
      <c r="AM875" s="19"/>
      <c r="AN875" s="52"/>
      <c r="AO875" s="19"/>
      <c r="AP875" s="1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</row>
    <row r="876" spans="1:71" ht="14.5" x14ac:dyDescent="0.35">
      <c r="A876" s="15"/>
      <c r="B876" s="15"/>
      <c r="C876" s="15"/>
      <c r="D876" s="7"/>
      <c r="E876" s="4"/>
      <c r="F876" s="4"/>
      <c r="G876" s="4"/>
      <c r="H876" s="4"/>
      <c r="I876" s="4"/>
      <c r="J876" s="7"/>
      <c r="K876" s="4"/>
      <c r="L876" s="4"/>
      <c r="M876" s="4"/>
      <c r="N876" s="4"/>
      <c r="O876" s="4"/>
      <c r="P876" s="27"/>
      <c r="Q876" s="14"/>
      <c r="R876" s="9"/>
      <c r="S876" s="15"/>
      <c r="T876" s="15"/>
      <c r="U876" s="9"/>
      <c r="V876" s="18"/>
      <c r="W876" s="19"/>
      <c r="X876" s="19"/>
      <c r="Y876" s="19"/>
      <c r="Z876" s="19"/>
      <c r="AA876" s="19"/>
      <c r="AB876" s="19"/>
      <c r="AC876" s="19"/>
      <c r="AD876" s="19"/>
      <c r="AE876" s="19"/>
      <c r="AF876" s="18"/>
      <c r="AG876" s="18"/>
      <c r="AH876" s="18"/>
      <c r="AI876" s="19"/>
      <c r="AJ876" s="19"/>
      <c r="AK876" s="19"/>
      <c r="AL876" s="19"/>
      <c r="AM876" s="19"/>
      <c r="AN876" s="52"/>
      <c r="AO876" s="19"/>
      <c r="AP876" s="1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</row>
    <row r="877" spans="1:71" ht="14.5" x14ac:dyDescent="0.35">
      <c r="A877" s="15"/>
      <c r="B877" s="15"/>
      <c r="C877" s="15"/>
      <c r="D877" s="7"/>
      <c r="E877" s="4"/>
      <c r="F877" s="4"/>
      <c r="G877" s="4"/>
      <c r="H877" s="4"/>
      <c r="I877" s="4"/>
      <c r="J877" s="7"/>
      <c r="K877" s="4"/>
      <c r="L877" s="4"/>
      <c r="M877" s="4"/>
      <c r="N877" s="4"/>
      <c r="O877" s="4"/>
      <c r="P877" s="27"/>
      <c r="Q877" s="14"/>
      <c r="R877" s="9"/>
      <c r="S877" s="15"/>
      <c r="T877" s="15"/>
      <c r="U877" s="9"/>
      <c r="V877" s="18"/>
      <c r="W877" s="19"/>
      <c r="X877" s="19"/>
      <c r="Y877" s="19"/>
      <c r="Z877" s="19"/>
      <c r="AA877" s="19"/>
      <c r="AB877" s="19"/>
      <c r="AC877" s="19"/>
      <c r="AD877" s="19"/>
      <c r="AE877" s="19"/>
      <c r="AF877" s="18"/>
      <c r="AG877" s="18"/>
      <c r="AH877" s="18"/>
      <c r="AI877" s="19"/>
      <c r="AJ877" s="19"/>
      <c r="AK877" s="19"/>
      <c r="AL877" s="19"/>
      <c r="AM877" s="19"/>
      <c r="AN877" s="52"/>
      <c r="AO877" s="19"/>
      <c r="AP877" s="1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</row>
    <row r="878" spans="1:71" ht="14.5" x14ac:dyDescent="0.35">
      <c r="A878" s="15"/>
      <c r="B878" s="15"/>
      <c r="C878" s="15"/>
      <c r="D878" s="7"/>
      <c r="E878" s="4"/>
      <c r="F878" s="4"/>
      <c r="G878" s="4"/>
      <c r="H878" s="4"/>
      <c r="I878" s="4"/>
      <c r="J878" s="7"/>
      <c r="K878" s="4"/>
      <c r="L878" s="4"/>
      <c r="M878" s="4"/>
      <c r="N878" s="4"/>
      <c r="O878" s="4"/>
      <c r="P878" s="27"/>
      <c r="Q878" s="14"/>
      <c r="R878" s="9"/>
      <c r="S878" s="15"/>
      <c r="T878" s="15"/>
      <c r="U878" s="9"/>
      <c r="V878" s="18"/>
      <c r="W878" s="19"/>
      <c r="X878" s="19"/>
      <c r="Y878" s="19"/>
      <c r="Z878" s="19"/>
      <c r="AA878" s="19"/>
      <c r="AB878" s="19"/>
      <c r="AC878" s="19"/>
      <c r="AD878" s="19"/>
      <c r="AE878" s="19"/>
      <c r="AF878" s="18"/>
      <c r="AG878" s="18"/>
      <c r="AH878" s="18"/>
      <c r="AI878" s="19"/>
      <c r="AJ878" s="19"/>
      <c r="AK878" s="19"/>
      <c r="AL878" s="19"/>
      <c r="AM878" s="19"/>
      <c r="AN878" s="52"/>
      <c r="AO878" s="19"/>
      <c r="AP878" s="1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</row>
    <row r="879" spans="1:71" ht="14.5" x14ac:dyDescent="0.35">
      <c r="A879" s="15"/>
      <c r="B879" s="15"/>
      <c r="C879" s="15"/>
      <c r="D879" s="7"/>
      <c r="E879" s="4"/>
      <c r="F879" s="4"/>
      <c r="G879" s="4"/>
      <c r="H879" s="4"/>
      <c r="I879" s="4"/>
      <c r="J879" s="7"/>
      <c r="K879" s="4"/>
      <c r="L879" s="4"/>
      <c r="M879" s="4"/>
      <c r="N879" s="4"/>
      <c r="O879" s="4"/>
      <c r="P879" s="27"/>
      <c r="Q879" s="14"/>
      <c r="R879" s="9"/>
      <c r="S879" s="15"/>
      <c r="T879" s="15"/>
      <c r="U879" s="9"/>
      <c r="V879" s="18"/>
      <c r="W879" s="19"/>
      <c r="X879" s="19"/>
      <c r="Y879" s="19"/>
      <c r="Z879" s="19"/>
      <c r="AA879" s="19"/>
      <c r="AB879" s="19"/>
      <c r="AC879" s="19"/>
      <c r="AD879" s="19"/>
      <c r="AE879" s="19"/>
      <c r="AF879" s="18"/>
      <c r="AG879" s="18"/>
      <c r="AH879" s="18"/>
      <c r="AI879" s="19"/>
      <c r="AJ879" s="19"/>
      <c r="AK879" s="19"/>
      <c r="AL879" s="19"/>
      <c r="AM879" s="19"/>
      <c r="AN879" s="52"/>
      <c r="AO879" s="19"/>
      <c r="AP879" s="1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</row>
    <row r="880" spans="1:71" ht="14.5" x14ac:dyDescent="0.35">
      <c r="A880" s="15"/>
      <c r="B880" s="15"/>
      <c r="C880" s="15"/>
      <c r="D880" s="7"/>
      <c r="E880" s="4"/>
      <c r="F880" s="4"/>
      <c r="G880" s="4"/>
      <c r="H880" s="4"/>
      <c r="I880" s="4"/>
      <c r="J880" s="7"/>
      <c r="K880" s="4"/>
      <c r="L880" s="4"/>
      <c r="M880" s="4"/>
      <c r="N880" s="4"/>
      <c r="O880" s="4"/>
      <c r="P880" s="27"/>
      <c r="Q880" s="14"/>
      <c r="R880" s="9"/>
      <c r="S880" s="15"/>
      <c r="T880" s="15"/>
      <c r="U880" s="9"/>
      <c r="V880" s="18"/>
      <c r="W880" s="19"/>
      <c r="X880" s="19"/>
      <c r="Y880" s="19"/>
      <c r="Z880" s="19"/>
      <c r="AA880" s="19"/>
      <c r="AB880" s="19"/>
      <c r="AC880" s="19"/>
      <c r="AD880" s="19"/>
      <c r="AE880" s="19"/>
      <c r="AF880" s="18"/>
      <c r="AG880" s="18"/>
      <c r="AH880" s="18"/>
      <c r="AI880" s="19"/>
      <c r="AJ880" s="19"/>
      <c r="AK880" s="19"/>
      <c r="AL880" s="19"/>
      <c r="AM880" s="19"/>
      <c r="AN880" s="52"/>
      <c r="AO880" s="19"/>
      <c r="AP880" s="1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</row>
    <row r="881" spans="1:71" ht="14.5" x14ac:dyDescent="0.35">
      <c r="A881" s="15"/>
      <c r="B881" s="15"/>
      <c r="C881" s="15"/>
      <c r="D881" s="7"/>
      <c r="E881" s="4"/>
      <c r="F881" s="4"/>
      <c r="G881" s="4"/>
      <c r="H881" s="4"/>
      <c r="I881" s="4"/>
      <c r="J881" s="7"/>
      <c r="K881" s="4"/>
      <c r="L881" s="4"/>
      <c r="M881" s="4"/>
      <c r="N881" s="4"/>
      <c r="O881" s="4"/>
      <c r="P881" s="27"/>
      <c r="Q881" s="14"/>
      <c r="R881" s="9"/>
      <c r="S881" s="15"/>
      <c r="T881" s="15"/>
      <c r="U881" s="9"/>
      <c r="V881" s="18"/>
      <c r="W881" s="19"/>
      <c r="X881" s="19"/>
      <c r="Y881" s="19"/>
      <c r="Z881" s="19"/>
      <c r="AA881" s="19"/>
      <c r="AB881" s="19"/>
      <c r="AC881" s="19"/>
      <c r="AD881" s="19"/>
      <c r="AE881" s="19"/>
      <c r="AF881" s="18"/>
      <c r="AG881" s="18"/>
      <c r="AH881" s="18"/>
      <c r="AI881" s="19"/>
      <c r="AJ881" s="19"/>
      <c r="AK881" s="19"/>
      <c r="AL881" s="19"/>
      <c r="AM881" s="19"/>
      <c r="AN881" s="52"/>
      <c r="AO881" s="19"/>
      <c r="AP881" s="1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</row>
    <row r="882" spans="1:71" ht="14.5" x14ac:dyDescent="0.35">
      <c r="A882" s="15"/>
      <c r="B882" s="15"/>
      <c r="C882" s="15"/>
      <c r="D882" s="7"/>
      <c r="E882" s="4"/>
      <c r="F882" s="4"/>
      <c r="G882" s="4"/>
      <c r="H882" s="4"/>
      <c r="I882" s="4"/>
      <c r="J882" s="7"/>
      <c r="K882" s="4"/>
      <c r="L882" s="4"/>
      <c r="M882" s="4"/>
      <c r="N882" s="4"/>
      <c r="O882" s="4"/>
      <c r="P882" s="27"/>
      <c r="Q882" s="14"/>
      <c r="R882" s="9"/>
      <c r="S882" s="15"/>
      <c r="T882" s="15"/>
      <c r="U882" s="9"/>
      <c r="V882" s="18"/>
      <c r="W882" s="19"/>
      <c r="X882" s="19"/>
      <c r="Y882" s="19"/>
      <c r="Z882" s="19"/>
      <c r="AA882" s="19"/>
      <c r="AB882" s="19"/>
      <c r="AC882" s="19"/>
      <c r="AD882" s="19"/>
      <c r="AE882" s="19"/>
      <c r="AF882" s="18"/>
      <c r="AG882" s="18"/>
      <c r="AH882" s="18"/>
      <c r="AI882" s="19"/>
      <c r="AJ882" s="19"/>
      <c r="AK882" s="19"/>
      <c r="AL882" s="19"/>
      <c r="AM882" s="19"/>
      <c r="AN882" s="52"/>
      <c r="AO882" s="19"/>
      <c r="AP882" s="1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</row>
    <row r="883" spans="1:71" ht="14.5" x14ac:dyDescent="0.35">
      <c r="A883" s="15"/>
      <c r="B883" s="15"/>
      <c r="C883" s="15"/>
      <c r="D883" s="7"/>
      <c r="E883" s="4"/>
      <c r="F883" s="4"/>
      <c r="G883" s="4"/>
      <c r="H883" s="4"/>
      <c r="I883" s="4"/>
      <c r="J883" s="7"/>
      <c r="K883" s="4"/>
      <c r="L883" s="4"/>
      <c r="M883" s="4"/>
      <c r="N883" s="4"/>
      <c r="O883" s="4"/>
      <c r="P883" s="27"/>
      <c r="Q883" s="14"/>
      <c r="R883" s="9"/>
      <c r="S883" s="15"/>
      <c r="T883" s="15"/>
      <c r="U883" s="9"/>
      <c r="V883" s="18"/>
      <c r="W883" s="19"/>
      <c r="X883" s="19"/>
      <c r="Y883" s="19"/>
      <c r="Z883" s="19"/>
      <c r="AA883" s="19"/>
      <c r="AB883" s="19"/>
      <c r="AC883" s="19"/>
      <c r="AD883" s="19"/>
      <c r="AE883" s="19"/>
      <c r="AF883" s="18"/>
      <c r="AG883" s="18"/>
      <c r="AH883" s="18"/>
      <c r="AI883" s="19"/>
      <c r="AJ883" s="19"/>
      <c r="AK883" s="19"/>
      <c r="AL883" s="19"/>
      <c r="AM883" s="19"/>
      <c r="AN883" s="52"/>
      <c r="AO883" s="19"/>
      <c r="AP883" s="1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</row>
    <row r="884" spans="1:71" ht="14.5" x14ac:dyDescent="0.35">
      <c r="A884" s="15"/>
      <c r="B884" s="15"/>
      <c r="C884" s="15"/>
      <c r="D884" s="7"/>
      <c r="E884" s="4"/>
      <c r="F884" s="4"/>
      <c r="G884" s="4"/>
      <c r="H884" s="4"/>
      <c r="I884" s="4"/>
      <c r="J884" s="7"/>
      <c r="K884" s="4"/>
      <c r="L884" s="4"/>
      <c r="M884" s="4"/>
      <c r="N884" s="4"/>
      <c r="O884" s="4"/>
      <c r="P884" s="27"/>
      <c r="Q884" s="14"/>
      <c r="R884" s="9"/>
      <c r="S884" s="15"/>
      <c r="T884" s="15"/>
      <c r="U884" s="9"/>
      <c r="V884" s="18"/>
      <c r="W884" s="19"/>
      <c r="X884" s="19"/>
      <c r="Y884" s="19"/>
      <c r="Z884" s="19"/>
      <c r="AA884" s="19"/>
      <c r="AB884" s="19"/>
      <c r="AC884" s="19"/>
      <c r="AD884" s="19"/>
      <c r="AE884" s="19"/>
      <c r="AF884" s="18"/>
      <c r="AG884" s="18"/>
      <c r="AH884" s="18"/>
      <c r="AI884" s="19"/>
      <c r="AJ884" s="19"/>
      <c r="AK884" s="19"/>
      <c r="AL884" s="19"/>
      <c r="AM884" s="19"/>
      <c r="AN884" s="52"/>
      <c r="AO884" s="19"/>
      <c r="AP884" s="1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</row>
    <row r="885" spans="1:71" ht="14.5" x14ac:dyDescent="0.35">
      <c r="A885" s="15"/>
      <c r="B885" s="15"/>
      <c r="C885" s="15"/>
      <c r="D885" s="7"/>
      <c r="E885" s="4"/>
      <c r="F885" s="4"/>
      <c r="G885" s="4"/>
      <c r="H885" s="4"/>
      <c r="I885" s="4"/>
      <c r="J885" s="7"/>
      <c r="K885" s="4"/>
      <c r="L885" s="4"/>
      <c r="M885" s="4"/>
      <c r="N885" s="4"/>
      <c r="O885" s="4"/>
      <c r="P885" s="27"/>
      <c r="Q885" s="14"/>
      <c r="R885" s="9"/>
      <c r="S885" s="15"/>
      <c r="T885" s="15"/>
      <c r="U885" s="9"/>
      <c r="V885" s="18"/>
      <c r="W885" s="19"/>
      <c r="X885" s="19"/>
      <c r="Y885" s="19"/>
      <c r="Z885" s="19"/>
      <c r="AA885" s="19"/>
      <c r="AB885" s="19"/>
      <c r="AC885" s="19"/>
      <c r="AD885" s="19"/>
      <c r="AE885" s="19"/>
      <c r="AF885" s="18"/>
      <c r="AG885" s="18"/>
      <c r="AH885" s="18"/>
      <c r="AI885" s="19"/>
      <c r="AJ885" s="19"/>
      <c r="AK885" s="19"/>
      <c r="AL885" s="19"/>
      <c r="AM885" s="19"/>
      <c r="AN885" s="52"/>
      <c r="AO885" s="19"/>
      <c r="AP885" s="1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</row>
    <row r="886" spans="1:71" ht="14.5" x14ac:dyDescent="0.35">
      <c r="A886" s="15"/>
      <c r="B886" s="15"/>
      <c r="C886" s="15"/>
      <c r="D886" s="7"/>
      <c r="E886" s="4"/>
      <c r="F886" s="4"/>
      <c r="G886" s="4"/>
      <c r="H886" s="4"/>
      <c r="I886" s="4"/>
      <c r="J886" s="7"/>
      <c r="K886" s="4"/>
      <c r="L886" s="4"/>
      <c r="M886" s="4"/>
      <c r="N886" s="4"/>
      <c r="O886" s="4"/>
      <c r="P886" s="27"/>
      <c r="Q886" s="14"/>
      <c r="R886" s="9"/>
      <c r="S886" s="15"/>
      <c r="T886" s="15"/>
      <c r="U886" s="9"/>
      <c r="V886" s="18"/>
      <c r="W886" s="19"/>
      <c r="X886" s="19"/>
      <c r="Y886" s="19"/>
      <c r="Z886" s="19"/>
      <c r="AA886" s="19"/>
      <c r="AB886" s="19"/>
      <c r="AC886" s="19"/>
      <c r="AD886" s="19"/>
      <c r="AE886" s="19"/>
      <c r="AF886" s="18"/>
      <c r="AG886" s="18"/>
      <c r="AH886" s="18"/>
      <c r="AI886" s="19"/>
      <c r="AJ886" s="19"/>
      <c r="AK886" s="19"/>
      <c r="AL886" s="19"/>
      <c r="AM886" s="19"/>
      <c r="AN886" s="52"/>
      <c r="AO886" s="19"/>
      <c r="AP886" s="1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</row>
    <row r="887" spans="1:71" ht="14.5" x14ac:dyDescent="0.35">
      <c r="A887" s="15"/>
      <c r="B887" s="15"/>
      <c r="C887" s="15"/>
      <c r="D887" s="7"/>
      <c r="E887" s="4"/>
      <c r="F887" s="4"/>
      <c r="G887" s="4"/>
      <c r="H887" s="4"/>
      <c r="I887" s="4"/>
      <c r="J887" s="7"/>
      <c r="K887" s="4"/>
      <c r="L887" s="4"/>
      <c r="M887" s="4"/>
      <c r="N887" s="4"/>
      <c r="O887" s="4"/>
      <c r="P887" s="27"/>
      <c r="Q887" s="14"/>
      <c r="R887" s="9"/>
      <c r="S887" s="15"/>
      <c r="T887" s="15"/>
      <c r="U887" s="9"/>
      <c r="V887" s="18"/>
      <c r="W887" s="19"/>
      <c r="X887" s="19"/>
      <c r="Y887" s="19"/>
      <c r="Z887" s="19"/>
      <c r="AA887" s="19"/>
      <c r="AB887" s="19"/>
      <c r="AC887" s="19"/>
      <c r="AD887" s="19"/>
      <c r="AE887" s="19"/>
      <c r="AF887" s="18"/>
      <c r="AG887" s="18"/>
      <c r="AH887" s="18"/>
      <c r="AI887" s="19"/>
      <c r="AJ887" s="19"/>
      <c r="AK887" s="19"/>
      <c r="AL887" s="19"/>
      <c r="AM887" s="19"/>
      <c r="AN887" s="52"/>
      <c r="AO887" s="19"/>
      <c r="AP887" s="1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</row>
    <row r="888" spans="1:71" ht="14.5" x14ac:dyDescent="0.35">
      <c r="A888" s="15"/>
      <c r="B888" s="15"/>
      <c r="C888" s="15"/>
      <c r="D888" s="7"/>
      <c r="E888" s="4"/>
      <c r="F888" s="4"/>
      <c r="G888" s="4"/>
      <c r="H888" s="4"/>
      <c r="I888" s="4"/>
      <c r="J888" s="7"/>
      <c r="K888" s="4"/>
      <c r="L888" s="4"/>
      <c r="M888" s="4"/>
      <c r="N888" s="4"/>
      <c r="O888" s="4"/>
      <c r="P888" s="27"/>
      <c r="Q888" s="14"/>
      <c r="R888" s="9"/>
      <c r="S888" s="15"/>
      <c r="T888" s="15"/>
      <c r="U888" s="9"/>
      <c r="V888" s="18"/>
      <c r="W888" s="19"/>
      <c r="X888" s="19"/>
      <c r="Y888" s="19"/>
      <c r="Z888" s="19"/>
      <c r="AA888" s="19"/>
      <c r="AB888" s="19"/>
      <c r="AC888" s="19"/>
      <c r="AD888" s="19"/>
      <c r="AE888" s="19"/>
      <c r="AF888" s="18"/>
      <c r="AG888" s="18"/>
      <c r="AH888" s="18"/>
      <c r="AI888" s="19"/>
      <c r="AJ888" s="19"/>
      <c r="AK888" s="19"/>
      <c r="AL888" s="19"/>
      <c r="AM888" s="19"/>
      <c r="AN888" s="52"/>
      <c r="AO888" s="19"/>
      <c r="AP888" s="1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</row>
    <row r="889" spans="1:71" ht="14.5" x14ac:dyDescent="0.35">
      <c r="A889" s="15"/>
      <c r="B889" s="15"/>
      <c r="C889" s="15"/>
      <c r="D889" s="7"/>
      <c r="E889" s="4"/>
      <c r="F889" s="4"/>
      <c r="G889" s="4"/>
      <c r="H889" s="4"/>
      <c r="I889" s="4"/>
      <c r="J889" s="7"/>
      <c r="K889" s="4"/>
      <c r="L889" s="4"/>
      <c r="M889" s="4"/>
      <c r="N889" s="4"/>
      <c r="O889" s="4"/>
      <c r="P889" s="27"/>
      <c r="Q889" s="14"/>
      <c r="R889" s="9"/>
      <c r="S889" s="15"/>
      <c r="T889" s="15"/>
      <c r="U889" s="9"/>
      <c r="V889" s="18"/>
      <c r="W889" s="19"/>
      <c r="X889" s="19"/>
      <c r="Y889" s="19"/>
      <c r="Z889" s="19"/>
      <c r="AA889" s="19"/>
      <c r="AB889" s="19"/>
      <c r="AC889" s="19"/>
      <c r="AD889" s="19"/>
      <c r="AE889" s="19"/>
      <c r="AF889" s="18"/>
      <c r="AG889" s="18"/>
      <c r="AH889" s="18"/>
      <c r="AI889" s="19"/>
      <c r="AJ889" s="19"/>
      <c r="AK889" s="19"/>
      <c r="AL889" s="19"/>
      <c r="AM889" s="19"/>
      <c r="AN889" s="52"/>
      <c r="AO889" s="19"/>
      <c r="AP889" s="1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</row>
    <row r="890" spans="1:71" ht="14.5" x14ac:dyDescent="0.35">
      <c r="A890" s="15"/>
      <c r="B890" s="15"/>
      <c r="C890" s="15"/>
      <c r="D890" s="7"/>
      <c r="E890" s="4"/>
      <c r="F890" s="4"/>
      <c r="G890" s="4"/>
      <c r="H890" s="4"/>
      <c r="I890" s="4"/>
      <c r="J890" s="7"/>
      <c r="K890" s="4"/>
      <c r="L890" s="4"/>
      <c r="M890" s="4"/>
      <c r="N890" s="4"/>
      <c r="O890" s="4"/>
      <c r="P890" s="27"/>
      <c r="Q890" s="14"/>
      <c r="R890" s="9"/>
      <c r="S890" s="15"/>
      <c r="T890" s="15"/>
      <c r="U890" s="9"/>
      <c r="V890" s="18"/>
      <c r="W890" s="19"/>
      <c r="X890" s="19"/>
      <c r="Y890" s="19"/>
      <c r="Z890" s="19"/>
      <c r="AA890" s="19"/>
      <c r="AB890" s="19"/>
      <c r="AC890" s="19"/>
      <c r="AD890" s="19"/>
      <c r="AE890" s="19"/>
      <c r="AF890" s="18"/>
      <c r="AG890" s="18"/>
      <c r="AH890" s="18"/>
      <c r="AI890" s="19"/>
      <c r="AJ890" s="19"/>
      <c r="AK890" s="19"/>
      <c r="AL890" s="19"/>
      <c r="AM890" s="19"/>
      <c r="AN890" s="52"/>
      <c r="AO890" s="19"/>
      <c r="AP890" s="1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</row>
    <row r="891" spans="1:71" ht="14.5" x14ac:dyDescent="0.35">
      <c r="A891" s="15"/>
      <c r="B891" s="15"/>
      <c r="C891" s="15"/>
      <c r="D891" s="7"/>
      <c r="E891" s="4"/>
      <c r="F891" s="4"/>
      <c r="G891" s="4"/>
      <c r="H891" s="4"/>
      <c r="I891" s="4"/>
      <c r="J891" s="7"/>
      <c r="K891" s="4"/>
      <c r="L891" s="4"/>
      <c r="M891" s="4"/>
      <c r="N891" s="4"/>
      <c r="O891" s="4"/>
      <c r="P891" s="27"/>
      <c r="Q891" s="14"/>
      <c r="R891" s="9"/>
      <c r="S891" s="15"/>
      <c r="T891" s="15"/>
      <c r="U891" s="9"/>
      <c r="V891" s="18"/>
      <c r="W891" s="19"/>
      <c r="X891" s="19"/>
      <c r="Y891" s="19"/>
      <c r="Z891" s="19"/>
      <c r="AA891" s="19"/>
      <c r="AB891" s="19"/>
      <c r="AC891" s="19"/>
      <c r="AD891" s="19"/>
      <c r="AE891" s="19"/>
      <c r="AF891" s="18"/>
      <c r="AG891" s="18"/>
      <c r="AH891" s="18"/>
      <c r="AI891" s="19"/>
      <c r="AJ891" s="19"/>
      <c r="AK891" s="19"/>
      <c r="AL891" s="19"/>
      <c r="AM891" s="19"/>
      <c r="AN891" s="52"/>
      <c r="AO891" s="19"/>
      <c r="AP891" s="1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</row>
    <row r="892" spans="1:71" ht="14.5" x14ac:dyDescent="0.35">
      <c r="A892" s="15"/>
      <c r="B892" s="15"/>
      <c r="C892" s="15"/>
      <c r="D892" s="7"/>
      <c r="E892" s="4"/>
      <c r="F892" s="4"/>
      <c r="G892" s="4"/>
      <c r="H892" s="4"/>
      <c r="I892" s="4"/>
      <c r="J892" s="7"/>
      <c r="K892" s="4"/>
      <c r="L892" s="4"/>
      <c r="M892" s="4"/>
      <c r="N892" s="4"/>
      <c r="O892" s="4"/>
      <c r="P892" s="27"/>
      <c r="Q892" s="14"/>
      <c r="R892" s="9"/>
      <c r="S892" s="15"/>
      <c r="T892" s="15"/>
      <c r="U892" s="9"/>
      <c r="V892" s="18"/>
      <c r="W892" s="19"/>
      <c r="X892" s="19"/>
      <c r="Y892" s="19"/>
      <c r="Z892" s="19"/>
      <c r="AA892" s="19"/>
      <c r="AB892" s="19"/>
      <c r="AC892" s="19"/>
      <c r="AD892" s="19"/>
      <c r="AE892" s="19"/>
      <c r="AF892" s="18"/>
      <c r="AG892" s="18"/>
      <c r="AH892" s="18"/>
      <c r="AI892" s="19"/>
      <c r="AJ892" s="19"/>
      <c r="AK892" s="19"/>
      <c r="AL892" s="19"/>
      <c r="AM892" s="19"/>
      <c r="AN892" s="52"/>
      <c r="AO892" s="19"/>
      <c r="AP892" s="1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</row>
    <row r="893" spans="1:71" ht="14.5" x14ac:dyDescent="0.35">
      <c r="A893" s="15"/>
      <c r="B893" s="15"/>
      <c r="C893" s="15"/>
      <c r="D893" s="7"/>
      <c r="E893" s="4"/>
      <c r="F893" s="4"/>
      <c r="G893" s="4"/>
      <c r="H893" s="4"/>
      <c r="I893" s="4"/>
      <c r="J893" s="7"/>
      <c r="K893" s="4"/>
      <c r="L893" s="4"/>
      <c r="M893" s="4"/>
      <c r="N893" s="4"/>
      <c r="O893" s="4"/>
      <c r="P893" s="27"/>
      <c r="Q893" s="14"/>
      <c r="R893" s="9"/>
      <c r="S893" s="15"/>
      <c r="T893" s="15"/>
      <c r="U893" s="9"/>
      <c r="V893" s="18"/>
      <c r="W893" s="19"/>
      <c r="X893" s="19"/>
      <c r="Y893" s="19"/>
      <c r="Z893" s="19"/>
      <c r="AA893" s="19"/>
      <c r="AB893" s="19"/>
      <c r="AC893" s="19"/>
      <c r="AD893" s="19"/>
      <c r="AE893" s="19"/>
      <c r="AF893" s="18"/>
      <c r="AG893" s="18"/>
      <c r="AH893" s="18"/>
      <c r="AI893" s="19"/>
      <c r="AJ893" s="19"/>
      <c r="AK893" s="19"/>
      <c r="AL893" s="19"/>
      <c r="AM893" s="19"/>
      <c r="AN893" s="52"/>
      <c r="AO893" s="19"/>
      <c r="AP893" s="1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</row>
    <row r="894" spans="1:71" ht="14.5" x14ac:dyDescent="0.35">
      <c r="A894" s="15"/>
      <c r="B894" s="15"/>
      <c r="C894" s="15"/>
      <c r="D894" s="7"/>
      <c r="E894" s="4"/>
      <c r="F894" s="4"/>
      <c r="G894" s="4"/>
      <c r="H894" s="4"/>
      <c r="I894" s="4"/>
      <c r="J894" s="7"/>
      <c r="K894" s="4"/>
      <c r="L894" s="4"/>
      <c r="M894" s="4"/>
      <c r="N894" s="4"/>
      <c r="O894" s="4"/>
      <c r="P894" s="27"/>
      <c r="Q894" s="14"/>
      <c r="R894" s="9"/>
      <c r="S894" s="15"/>
      <c r="T894" s="15"/>
      <c r="U894" s="9"/>
      <c r="V894" s="18"/>
      <c r="W894" s="19"/>
      <c r="X894" s="19"/>
      <c r="Y894" s="19"/>
      <c r="Z894" s="19"/>
      <c r="AA894" s="19"/>
      <c r="AB894" s="19"/>
      <c r="AC894" s="19"/>
      <c r="AD894" s="19"/>
      <c r="AE894" s="19"/>
      <c r="AF894" s="18"/>
      <c r="AG894" s="18"/>
      <c r="AH894" s="18"/>
      <c r="AI894" s="19"/>
      <c r="AJ894" s="19"/>
      <c r="AK894" s="19"/>
      <c r="AL894" s="19"/>
      <c r="AM894" s="19"/>
      <c r="AN894" s="52"/>
      <c r="AO894" s="19"/>
      <c r="AP894" s="1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</row>
    <row r="895" spans="1:71" ht="14.5" x14ac:dyDescent="0.35">
      <c r="A895" s="15"/>
      <c r="B895" s="15"/>
      <c r="C895" s="15"/>
      <c r="D895" s="7"/>
      <c r="E895" s="4"/>
      <c r="F895" s="4"/>
      <c r="G895" s="4"/>
      <c r="H895" s="4"/>
      <c r="I895" s="4"/>
      <c r="J895" s="7"/>
      <c r="K895" s="4"/>
      <c r="L895" s="4"/>
      <c r="M895" s="4"/>
      <c r="N895" s="4"/>
      <c r="O895" s="4"/>
      <c r="P895" s="27"/>
      <c r="Q895" s="14"/>
      <c r="R895" s="9"/>
      <c r="S895" s="15"/>
      <c r="T895" s="15"/>
      <c r="U895" s="9"/>
      <c r="V895" s="18"/>
      <c r="W895" s="19"/>
      <c r="X895" s="19"/>
      <c r="Y895" s="19"/>
      <c r="Z895" s="19"/>
      <c r="AA895" s="19"/>
      <c r="AB895" s="19"/>
      <c r="AC895" s="19"/>
      <c r="AD895" s="19"/>
      <c r="AE895" s="19"/>
      <c r="AF895" s="18"/>
      <c r="AG895" s="18"/>
      <c r="AH895" s="18"/>
      <c r="AI895" s="19"/>
      <c r="AJ895" s="19"/>
      <c r="AK895" s="19"/>
      <c r="AL895" s="19"/>
      <c r="AM895" s="19"/>
      <c r="AN895" s="52"/>
      <c r="AO895" s="19"/>
      <c r="AP895" s="1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</row>
    <row r="896" spans="1:71" ht="14.5" x14ac:dyDescent="0.35">
      <c r="A896" s="15"/>
      <c r="B896" s="15"/>
      <c r="C896" s="15"/>
      <c r="D896" s="7"/>
      <c r="E896" s="4"/>
      <c r="F896" s="4"/>
      <c r="G896" s="4"/>
      <c r="H896" s="4"/>
      <c r="I896" s="4"/>
      <c r="J896" s="7"/>
      <c r="K896" s="4"/>
      <c r="L896" s="4"/>
      <c r="M896" s="4"/>
      <c r="N896" s="4"/>
      <c r="O896" s="4"/>
      <c r="P896" s="27"/>
      <c r="Q896" s="14"/>
      <c r="R896" s="9"/>
      <c r="S896" s="15"/>
      <c r="T896" s="15"/>
      <c r="U896" s="9"/>
      <c r="V896" s="18"/>
      <c r="W896" s="19"/>
      <c r="X896" s="19"/>
      <c r="Y896" s="19"/>
      <c r="Z896" s="19"/>
      <c r="AA896" s="19"/>
      <c r="AB896" s="19"/>
      <c r="AC896" s="19"/>
      <c r="AD896" s="19"/>
      <c r="AE896" s="19"/>
      <c r="AF896" s="18"/>
      <c r="AG896" s="18"/>
      <c r="AH896" s="18"/>
      <c r="AI896" s="19"/>
      <c r="AJ896" s="19"/>
      <c r="AK896" s="19"/>
      <c r="AL896" s="19"/>
      <c r="AM896" s="19"/>
      <c r="AN896" s="52"/>
      <c r="AO896" s="19"/>
      <c r="AP896" s="1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</row>
    <row r="897" spans="1:71" ht="14.5" x14ac:dyDescent="0.35">
      <c r="A897" s="15"/>
      <c r="B897" s="15"/>
      <c r="C897" s="15"/>
      <c r="D897" s="7"/>
      <c r="E897" s="4"/>
      <c r="F897" s="4"/>
      <c r="G897" s="4"/>
      <c r="H897" s="4"/>
      <c r="I897" s="4"/>
      <c r="J897" s="7"/>
      <c r="K897" s="4"/>
      <c r="L897" s="4"/>
      <c r="M897" s="4"/>
      <c r="N897" s="4"/>
      <c r="O897" s="4"/>
      <c r="P897" s="27"/>
      <c r="Q897" s="14"/>
      <c r="R897" s="9"/>
      <c r="S897" s="15"/>
      <c r="T897" s="15"/>
      <c r="U897" s="9"/>
      <c r="V897" s="18"/>
      <c r="W897" s="19"/>
      <c r="X897" s="19"/>
      <c r="Y897" s="19"/>
      <c r="Z897" s="19"/>
      <c r="AA897" s="19"/>
      <c r="AB897" s="19"/>
      <c r="AC897" s="19"/>
      <c r="AD897" s="19"/>
      <c r="AE897" s="19"/>
      <c r="AF897" s="18"/>
      <c r="AG897" s="18"/>
      <c r="AH897" s="18"/>
      <c r="AI897" s="19"/>
      <c r="AJ897" s="19"/>
      <c r="AK897" s="19"/>
      <c r="AL897" s="19"/>
      <c r="AM897" s="19"/>
      <c r="AN897" s="52"/>
      <c r="AO897" s="19"/>
      <c r="AP897" s="1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</row>
    <row r="898" spans="1:71" ht="14.5" x14ac:dyDescent="0.35">
      <c r="A898" s="15"/>
      <c r="B898" s="15"/>
      <c r="C898" s="15"/>
      <c r="D898" s="7"/>
      <c r="E898" s="4"/>
      <c r="F898" s="4"/>
      <c r="G898" s="4"/>
      <c r="H898" s="4"/>
      <c r="I898" s="4"/>
      <c r="J898" s="7"/>
      <c r="K898" s="4"/>
      <c r="L898" s="4"/>
      <c r="M898" s="4"/>
      <c r="N898" s="4"/>
      <c r="O898" s="4"/>
      <c r="P898" s="27"/>
      <c r="Q898" s="14"/>
      <c r="R898" s="9"/>
      <c r="S898" s="15"/>
      <c r="T898" s="15"/>
      <c r="U898" s="9"/>
      <c r="V898" s="18"/>
      <c r="W898" s="19"/>
      <c r="X898" s="19"/>
      <c r="Y898" s="19"/>
      <c r="Z898" s="19"/>
      <c r="AA898" s="19"/>
      <c r="AB898" s="19"/>
      <c r="AC898" s="19"/>
      <c r="AD898" s="19"/>
      <c r="AE898" s="19"/>
      <c r="AF898" s="18"/>
      <c r="AG898" s="18"/>
      <c r="AH898" s="18"/>
      <c r="AI898" s="19"/>
      <c r="AJ898" s="19"/>
      <c r="AK898" s="19"/>
      <c r="AL898" s="19"/>
      <c r="AM898" s="19"/>
      <c r="AN898" s="52"/>
      <c r="AO898" s="19"/>
      <c r="AP898" s="1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</row>
    <row r="899" spans="1:71" ht="14.5" x14ac:dyDescent="0.35">
      <c r="A899" s="15"/>
      <c r="B899" s="15"/>
      <c r="C899" s="15"/>
      <c r="D899" s="7"/>
      <c r="E899" s="4"/>
      <c r="F899" s="4"/>
      <c r="G899" s="4"/>
      <c r="H899" s="4"/>
      <c r="I899" s="4"/>
      <c r="J899" s="7"/>
      <c r="K899" s="4"/>
      <c r="L899" s="4"/>
      <c r="M899" s="4"/>
      <c r="N899" s="4"/>
      <c r="O899" s="4"/>
      <c r="P899" s="27"/>
      <c r="Q899" s="14"/>
      <c r="R899" s="9"/>
      <c r="S899" s="15"/>
      <c r="T899" s="15"/>
      <c r="U899" s="9"/>
      <c r="V899" s="18"/>
      <c r="W899" s="19"/>
      <c r="X899" s="19"/>
      <c r="Y899" s="19"/>
      <c r="Z899" s="19"/>
      <c r="AA899" s="19"/>
      <c r="AB899" s="19"/>
      <c r="AC899" s="19"/>
      <c r="AD899" s="19"/>
      <c r="AE899" s="19"/>
      <c r="AF899" s="18"/>
      <c r="AG899" s="18"/>
      <c r="AH899" s="18"/>
      <c r="AI899" s="19"/>
      <c r="AJ899" s="19"/>
      <c r="AK899" s="19"/>
      <c r="AL899" s="19"/>
      <c r="AM899" s="19"/>
      <c r="AN899" s="52"/>
      <c r="AO899" s="19"/>
      <c r="AP899" s="1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</row>
    <row r="900" spans="1:71" ht="14.5" x14ac:dyDescent="0.35">
      <c r="A900" s="15"/>
      <c r="B900" s="15"/>
      <c r="C900" s="15"/>
      <c r="D900" s="7"/>
      <c r="E900" s="4"/>
      <c r="F900" s="4"/>
      <c r="G900" s="4"/>
      <c r="H900" s="4"/>
      <c r="I900" s="4"/>
      <c r="J900" s="7"/>
      <c r="K900" s="4"/>
      <c r="L900" s="4"/>
      <c r="M900" s="4"/>
      <c r="N900" s="4"/>
      <c r="O900" s="4"/>
      <c r="P900" s="27"/>
      <c r="Q900" s="14"/>
      <c r="R900" s="9"/>
      <c r="S900" s="15"/>
      <c r="T900" s="15"/>
      <c r="U900" s="9"/>
      <c r="V900" s="18"/>
      <c r="W900" s="19"/>
      <c r="X900" s="19"/>
      <c r="Y900" s="19"/>
      <c r="Z900" s="19"/>
      <c r="AA900" s="19"/>
      <c r="AB900" s="19"/>
      <c r="AC900" s="19"/>
      <c r="AD900" s="19"/>
      <c r="AE900" s="19"/>
      <c r="AF900" s="18"/>
      <c r="AG900" s="18"/>
      <c r="AH900" s="18"/>
      <c r="AI900" s="19"/>
      <c r="AJ900" s="19"/>
      <c r="AK900" s="19"/>
      <c r="AL900" s="19"/>
      <c r="AM900" s="19"/>
      <c r="AN900" s="52"/>
      <c r="AO900" s="19"/>
      <c r="AP900" s="1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</row>
    <row r="901" spans="1:71" ht="14.5" x14ac:dyDescent="0.35">
      <c r="A901" s="15"/>
      <c r="B901" s="15"/>
      <c r="C901" s="15"/>
      <c r="D901" s="7"/>
      <c r="E901" s="4"/>
      <c r="F901" s="4"/>
      <c r="G901" s="4"/>
      <c r="H901" s="4"/>
      <c r="I901" s="4"/>
      <c r="J901" s="7"/>
      <c r="K901" s="4"/>
      <c r="L901" s="4"/>
      <c r="M901" s="4"/>
      <c r="N901" s="4"/>
      <c r="O901" s="4"/>
      <c r="P901" s="27"/>
      <c r="Q901" s="14"/>
      <c r="R901" s="9"/>
      <c r="S901" s="15"/>
      <c r="T901" s="15"/>
      <c r="U901" s="9"/>
      <c r="V901" s="18"/>
      <c r="W901" s="19"/>
      <c r="X901" s="19"/>
      <c r="Y901" s="19"/>
      <c r="Z901" s="19"/>
      <c r="AA901" s="19"/>
      <c r="AB901" s="19"/>
      <c r="AC901" s="19"/>
      <c r="AD901" s="19"/>
      <c r="AE901" s="19"/>
      <c r="AF901" s="18"/>
      <c r="AG901" s="18"/>
      <c r="AH901" s="18"/>
      <c r="AI901" s="19"/>
      <c r="AJ901" s="19"/>
      <c r="AK901" s="19"/>
      <c r="AL901" s="19"/>
      <c r="AM901" s="19"/>
      <c r="AN901" s="52"/>
      <c r="AO901" s="19"/>
      <c r="AP901" s="1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</row>
    <row r="902" spans="1:71" ht="14.5" x14ac:dyDescent="0.35">
      <c r="A902" s="15"/>
      <c r="B902" s="15"/>
      <c r="C902" s="15"/>
      <c r="D902" s="7"/>
      <c r="E902" s="4"/>
      <c r="F902" s="4"/>
      <c r="G902" s="4"/>
      <c r="H902" s="4"/>
      <c r="I902" s="4"/>
      <c r="J902" s="7"/>
      <c r="K902" s="4"/>
      <c r="L902" s="4"/>
      <c r="M902" s="4"/>
      <c r="N902" s="4"/>
      <c r="O902" s="4"/>
      <c r="P902" s="27"/>
      <c r="Q902" s="14"/>
      <c r="R902" s="9"/>
      <c r="S902" s="15"/>
      <c r="T902" s="15"/>
      <c r="U902" s="9"/>
      <c r="V902" s="18"/>
      <c r="W902" s="19"/>
      <c r="X902" s="19"/>
      <c r="Y902" s="19"/>
      <c r="Z902" s="19"/>
      <c r="AA902" s="19"/>
      <c r="AB902" s="19"/>
      <c r="AC902" s="19"/>
      <c r="AD902" s="19"/>
      <c r="AE902" s="19"/>
      <c r="AF902" s="18"/>
      <c r="AG902" s="18"/>
      <c r="AH902" s="18"/>
      <c r="AI902" s="19"/>
      <c r="AJ902" s="19"/>
      <c r="AK902" s="19"/>
      <c r="AL902" s="19"/>
      <c r="AM902" s="19"/>
      <c r="AN902" s="52"/>
      <c r="AO902" s="19"/>
      <c r="AP902" s="1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</row>
    <row r="903" spans="1:71" ht="14.5" x14ac:dyDescent="0.35">
      <c r="A903" s="15"/>
      <c r="B903" s="15"/>
      <c r="C903" s="15"/>
      <c r="D903" s="7"/>
      <c r="E903" s="4"/>
      <c r="F903" s="4"/>
      <c r="G903" s="4"/>
      <c r="H903" s="4"/>
      <c r="I903" s="4"/>
      <c r="J903" s="7"/>
      <c r="K903" s="4"/>
      <c r="L903" s="4"/>
      <c r="M903" s="4"/>
      <c r="N903" s="4"/>
      <c r="O903" s="4"/>
      <c r="P903" s="27"/>
      <c r="Q903" s="14"/>
      <c r="R903" s="9"/>
      <c r="S903" s="15"/>
      <c r="T903" s="15"/>
      <c r="U903" s="9"/>
      <c r="V903" s="18"/>
      <c r="W903" s="19"/>
      <c r="X903" s="19"/>
      <c r="Y903" s="19"/>
      <c r="Z903" s="19"/>
      <c r="AA903" s="19"/>
      <c r="AB903" s="19"/>
      <c r="AC903" s="19"/>
      <c r="AD903" s="19"/>
      <c r="AE903" s="19"/>
      <c r="AF903" s="18"/>
      <c r="AG903" s="18"/>
      <c r="AH903" s="18"/>
      <c r="AI903" s="19"/>
      <c r="AJ903" s="19"/>
      <c r="AK903" s="19"/>
      <c r="AL903" s="19"/>
      <c r="AM903" s="19"/>
      <c r="AN903" s="52"/>
      <c r="AO903" s="19"/>
      <c r="AP903" s="1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</row>
    <row r="904" spans="1:71" ht="14.5" x14ac:dyDescent="0.35">
      <c r="A904" s="15"/>
      <c r="B904" s="15"/>
      <c r="C904" s="15"/>
      <c r="D904" s="7"/>
      <c r="E904" s="4"/>
      <c r="F904" s="4"/>
      <c r="G904" s="4"/>
      <c r="H904" s="4"/>
      <c r="I904" s="4"/>
      <c r="J904" s="7"/>
      <c r="K904" s="4"/>
      <c r="L904" s="4"/>
      <c r="M904" s="4"/>
      <c r="N904" s="4"/>
      <c r="O904" s="4"/>
      <c r="P904" s="27"/>
      <c r="Q904" s="14"/>
      <c r="R904" s="9"/>
      <c r="S904" s="15"/>
      <c r="T904" s="15"/>
      <c r="U904" s="9"/>
      <c r="V904" s="18"/>
      <c r="W904" s="19"/>
      <c r="X904" s="19"/>
      <c r="Y904" s="19"/>
      <c r="Z904" s="19"/>
      <c r="AA904" s="19"/>
      <c r="AB904" s="19"/>
      <c r="AC904" s="19"/>
      <c r="AD904" s="19"/>
      <c r="AE904" s="19"/>
      <c r="AF904" s="18"/>
      <c r="AG904" s="18"/>
      <c r="AH904" s="18"/>
      <c r="AI904" s="19"/>
      <c r="AJ904" s="19"/>
      <c r="AK904" s="19"/>
      <c r="AL904" s="19"/>
      <c r="AM904" s="19"/>
      <c r="AN904" s="52"/>
      <c r="AO904" s="19"/>
      <c r="AP904" s="1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</row>
    <row r="905" spans="1:71" ht="14.5" x14ac:dyDescent="0.35">
      <c r="A905" s="15"/>
      <c r="B905" s="15"/>
      <c r="C905" s="15"/>
      <c r="D905" s="7"/>
      <c r="E905" s="4"/>
      <c r="F905" s="4"/>
      <c r="G905" s="4"/>
      <c r="H905" s="4"/>
      <c r="I905" s="4"/>
      <c r="J905" s="7"/>
      <c r="K905" s="4"/>
      <c r="L905" s="4"/>
      <c r="M905" s="4"/>
      <c r="N905" s="4"/>
      <c r="O905" s="4"/>
      <c r="P905" s="27"/>
      <c r="Q905" s="14"/>
      <c r="R905" s="9"/>
      <c r="S905" s="15"/>
      <c r="T905" s="15"/>
      <c r="U905" s="9"/>
      <c r="V905" s="18"/>
      <c r="W905" s="19"/>
      <c r="X905" s="19"/>
      <c r="Y905" s="19"/>
      <c r="Z905" s="19"/>
      <c r="AA905" s="19"/>
      <c r="AB905" s="19"/>
      <c r="AC905" s="19"/>
      <c r="AD905" s="19"/>
      <c r="AE905" s="19"/>
      <c r="AF905" s="18"/>
      <c r="AG905" s="18"/>
      <c r="AH905" s="18"/>
      <c r="AI905" s="19"/>
      <c r="AJ905" s="19"/>
      <c r="AK905" s="19"/>
      <c r="AL905" s="19"/>
      <c r="AM905" s="19"/>
      <c r="AN905" s="52"/>
      <c r="AO905" s="19"/>
      <c r="AP905" s="1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</row>
    <row r="906" spans="1:71" ht="14.5" x14ac:dyDescent="0.35">
      <c r="A906" s="15"/>
      <c r="B906" s="15"/>
      <c r="C906" s="15"/>
      <c r="D906" s="7"/>
      <c r="E906" s="4"/>
      <c r="F906" s="4"/>
      <c r="G906" s="4"/>
      <c r="H906" s="4"/>
      <c r="I906" s="4"/>
      <c r="J906" s="7"/>
      <c r="K906" s="4"/>
      <c r="L906" s="4"/>
      <c r="M906" s="4"/>
      <c r="N906" s="4"/>
      <c r="O906" s="4"/>
      <c r="P906" s="27"/>
      <c r="Q906" s="14"/>
      <c r="R906" s="9"/>
      <c r="S906" s="15"/>
      <c r="T906" s="15"/>
      <c r="U906" s="9"/>
      <c r="V906" s="18"/>
      <c r="W906" s="19"/>
      <c r="X906" s="19"/>
      <c r="Y906" s="19"/>
      <c r="Z906" s="19"/>
      <c r="AA906" s="19"/>
      <c r="AB906" s="19"/>
      <c r="AC906" s="19"/>
      <c r="AD906" s="19"/>
      <c r="AE906" s="19"/>
      <c r="AF906" s="18"/>
      <c r="AG906" s="18"/>
      <c r="AH906" s="18"/>
      <c r="AI906" s="19"/>
      <c r="AJ906" s="19"/>
      <c r="AK906" s="19"/>
      <c r="AL906" s="19"/>
      <c r="AM906" s="19"/>
      <c r="AN906" s="52"/>
      <c r="AO906" s="19"/>
      <c r="AP906" s="1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</row>
    <row r="907" spans="1:71" ht="14.5" x14ac:dyDescent="0.35">
      <c r="A907" s="15"/>
      <c r="B907" s="15"/>
      <c r="C907" s="15"/>
      <c r="D907" s="7"/>
      <c r="E907" s="4"/>
      <c r="F907" s="4"/>
      <c r="G907" s="4"/>
      <c r="H907" s="4"/>
      <c r="I907" s="4"/>
      <c r="J907" s="7"/>
      <c r="K907" s="4"/>
      <c r="L907" s="4"/>
      <c r="M907" s="4"/>
      <c r="N907" s="4"/>
      <c r="O907" s="4"/>
      <c r="P907" s="27"/>
      <c r="Q907" s="14"/>
      <c r="R907" s="9"/>
      <c r="S907" s="15"/>
      <c r="T907" s="15"/>
      <c r="U907" s="9"/>
      <c r="V907" s="18"/>
      <c r="W907" s="19"/>
      <c r="X907" s="19"/>
      <c r="Y907" s="19"/>
      <c r="Z907" s="19"/>
      <c r="AA907" s="19"/>
      <c r="AB907" s="19"/>
      <c r="AC907" s="19"/>
      <c r="AD907" s="19"/>
      <c r="AE907" s="19"/>
      <c r="AF907" s="18"/>
      <c r="AG907" s="18"/>
      <c r="AH907" s="18"/>
      <c r="AI907" s="19"/>
      <c r="AJ907" s="19"/>
      <c r="AK907" s="19"/>
      <c r="AL907" s="19"/>
      <c r="AM907" s="19"/>
      <c r="AN907" s="52"/>
      <c r="AO907" s="19"/>
      <c r="AP907" s="1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</row>
    <row r="908" spans="1:71" ht="14.5" x14ac:dyDescent="0.35">
      <c r="A908" s="15"/>
      <c r="B908" s="15"/>
      <c r="C908" s="15"/>
      <c r="D908" s="7"/>
      <c r="E908" s="4"/>
      <c r="F908" s="4"/>
      <c r="G908" s="4"/>
      <c r="H908" s="4"/>
      <c r="I908" s="4"/>
      <c r="J908" s="7"/>
      <c r="K908" s="4"/>
      <c r="L908" s="4"/>
      <c r="M908" s="4"/>
      <c r="N908" s="4"/>
      <c r="O908" s="4"/>
      <c r="P908" s="27"/>
      <c r="Q908" s="14"/>
      <c r="R908" s="9"/>
      <c r="S908" s="15"/>
      <c r="T908" s="15"/>
      <c r="U908" s="9"/>
      <c r="V908" s="18"/>
      <c r="W908" s="19"/>
      <c r="X908" s="19"/>
      <c r="Y908" s="19"/>
      <c r="Z908" s="19"/>
      <c r="AA908" s="19"/>
      <c r="AB908" s="19"/>
      <c r="AC908" s="19"/>
      <c r="AD908" s="19"/>
      <c r="AE908" s="19"/>
      <c r="AF908" s="18"/>
      <c r="AG908" s="18"/>
      <c r="AH908" s="18"/>
      <c r="AI908" s="19"/>
      <c r="AJ908" s="19"/>
      <c r="AK908" s="19"/>
      <c r="AL908" s="19"/>
      <c r="AM908" s="19"/>
      <c r="AN908" s="52"/>
      <c r="AO908" s="19"/>
      <c r="AP908" s="1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</row>
    <row r="909" spans="1:71" ht="14.5" x14ac:dyDescent="0.35">
      <c r="A909" s="15"/>
      <c r="B909" s="15"/>
      <c r="C909" s="15"/>
      <c r="D909" s="7"/>
      <c r="E909" s="4"/>
      <c r="F909" s="4"/>
      <c r="G909" s="4"/>
      <c r="H909" s="4"/>
      <c r="I909" s="4"/>
      <c r="J909" s="7"/>
      <c r="K909" s="4"/>
      <c r="L909" s="4"/>
      <c r="M909" s="4"/>
      <c r="N909" s="4"/>
      <c r="O909" s="4"/>
      <c r="P909" s="27"/>
      <c r="Q909" s="14"/>
      <c r="R909" s="9"/>
      <c r="S909" s="15"/>
      <c r="T909" s="15"/>
      <c r="U909" s="9"/>
      <c r="V909" s="18"/>
      <c r="W909" s="19"/>
      <c r="X909" s="19"/>
      <c r="Y909" s="19"/>
      <c r="Z909" s="19"/>
      <c r="AA909" s="19"/>
      <c r="AB909" s="19"/>
      <c r="AC909" s="19"/>
      <c r="AD909" s="19"/>
      <c r="AE909" s="19"/>
      <c r="AF909" s="18"/>
      <c r="AG909" s="18"/>
      <c r="AH909" s="18"/>
      <c r="AI909" s="19"/>
      <c r="AJ909" s="19"/>
      <c r="AK909" s="19"/>
      <c r="AL909" s="19"/>
      <c r="AM909" s="19"/>
      <c r="AN909" s="52"/>
      <c r="AO909" s="19"/>
      <c r="AP909" s="1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</row>
    <row r="910" spans="1:71" ht="14.5" x14ac:dyDescent="0.35">
      <c r="A910" s="15"/>
      <c r="B910" s="15"/>
      <c r="C910" s="15"/>
      <c r="D910" s="7"/>
      <c r="E910" s="4"/>
      <c r="F910" s="4"/>
      <c r="G910" s="4"/>
      <c r="H910" s="4"/>
      <c r="I910" s="4"/>
      <c r="J910" s="7"/>
      <c r="K910" s="4"/>
      <c r="L910" s="4"/>
      <c r="M910" s="4"/>
      <c r="N910" s="4"/>
      <c r="O910" s="4"/>
      <c r="P910" s="27"/>
      <c r="Q910" s="14"/>
      <c r="R910" s="9"/>
      <c r="S910" s="15"/>
      <c r="T910" s="15"/>
      <c r="U910" s="9"/>
      <c r="V910" s="18"/>
      <c r="W910" s="19"/>
      <c r="X910" s="19"/>
      <c r="Y910" s="19"/>
      <c r="Z910" s="19"/>
      <c r="AA910" s="19"/>
      <c r="AB910" s="19"/>
      <c r="AC910" s="19"/>
      <c r="AD910" s="19"/>
      <c r="AE910" s="19"/>
      <c r="AF910" s="18"/>
      <c r="AG910" s="18"/>
      <c r="AH910" s="18"/>
      <c r="AI910" s="19"/>
      <c r="AJ910" s="19"/>
      <c r="AK910" s="19"/>
      <c r="AL910" s="19"/>
      <c r="AM910" s="19"/>
      <c r="AN910" s="52"/>
      <c r="AO910" s="19"/>
      <c r="AP910" s="1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</row>
    <row r="911" spans="1:71" ht="14.5" x14ac:dyDescent="0.35">
      <c r="A911" s="15"/>
      <c r="B911" s="15"/>
      <c r="C911" s="15"/>
      <c r="D911" s="7"/>
      <c r="E911" s="4"/>
      <c r="F911" s="4"/>
      <c r="G911" s="4"/>
      <c r="H911" s="4"/>
      <c r="I911" s="4"/>
      <c r="J911" s="7"/>
      <c r="K911" s="4"/>
      <c r="L911" s="4"/>
      <c r="M911" s="4"/>
      <c r="N911" s="4"/>
      <c r="O911" s="4"/>
      <c r="P911" s="27"/>
      <c r="Q911" s="14"/>
      <c r="R911" s="9"/>
      <c r="S911" s="15"/>
      <c r="T911" s="15"/>
      <c r="U911" s="9"/>
      <c r="V911" s="18"/>
      <c r="W911" s="19"/>
      <c r="X911" s="19"/>
      <c r="Y911" s="19"/>
      <c r="Z911" s="19"/>
      <c r="AA911" s="19"/>
      <c r="AB911" s="19"/>
      <c r="AC911" s="19"/>
      <c r="AD911" s="19"/>
      <c r="AE911" s="19"/>
      <c r="AF911" s="18"/>
      <c r="AG911" s="18"/>
      <c r="AH911" s="18"/>
      <c r="AI911" s="19"/>
      <c r="AJ911" s="19"/>
      <c r="AK911" s="19"/>
      <c r="AL911" s="19"/>
      <c r="AM911" s="19"/>
      <c r="AN911" s="52"/>
      <c r="AO911" s="19"/>
      <c r="AP911" s="1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</row>
    <row r="912" spans="1:71" ht="14.5" x14ac:dyDescent="0.35">
      <c r="A912" s="15"/>
      <c r="B912" s="15"/>
      <c r="C912" s="15"/>
      <c r="D912" s="7"/>
      <c r="E912" s="4"/>
      <c r="F912" s="4"/>
      <c r="G912" s="4"/>
      <c r="H912" s="4"/>
      <c r="I912" s="4"/>
      <c r="J912" s="7"/>
      <c r="K912" s="4"/>
      <c r="L912" s="4"/>
      <c r="M912" s="4"/>
      <c r="N912" s="4"/>
      <c r="O912" s="4"/>
      <c r="P912" s="27"/>
      <c r="Q912" s="14"/>
      <c r="R912" s="9"/>
      <c r="S912" s="15"/>
      <c r="T912" s="15"/>
      <c r="U912" s="9"/>
      <c r="V912" s="18"/>
      <c r="W912" s="19"/>
      <c r="X912" s="19"/>
      <c r="Y912" s="19"/>
      <c r="Z912" s="19"/>
      <c r="AA912" s="19"/>
      <c r="AB912" s="19"/>
      <c r="AC912" s="19"/>
      <c r="AD912" s="19"/>
      <c r="AE912" s="19"/>
      <c r="AF912" s="18"/>
      <c r="AG912" s="18"/>
      <c r="AH912" s="18"/>
      <c r="AI912" s="19"/>
      <c r="AJ912" s="19"/>
      <c r="AK912" s="19"/>
      <c r="AL912" s="19"/>
      <c r="AM912" s="19"/>
      <c r="AN912" s="52"/>
      <c r="AO912" s="19"/>
      <c r="AP912" s="1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</row>
    <row r="913" spans="1:71" ht="14.5" x14ac:dyDescent="0.35">
      <c r="A913" s="15"/>
      <c r="B913" s="15"/>
      <c r="C913" s="15"/>
      <c r="D913" s="7"/>
      <c r="E913" s="4"/>
      <c r="F913" s="4"/>
      <c r="G913" s="4"/>
      <c r="H913" s="4"/>
      <c r="I913" s="4"/>
      <c r="J913" s="7"/>
      <c r="K913" s="4"/>
      <c r="L913" s="4"/>
      <c r="M913" s="4"/>
      <c r="N913" s="4"/>
      <c r="O913" s="4"/>
      <c r="P913" s="27"/>
      <c r="Q913" s="14"/>
      <c r="R913" s="9"/>
      <c r="S913" s="15"/>
      <c r="T913" s="15"/>
      <c r="U913" s="9"/>
      <c r="V913" s="18"/>
      <c r="W913" s="19"/>
      <c r="X913" s="19"/>
      <c r="Y913" s="19"/>
      <c r="Z913" s="19"/>
      <c r="AA913" s="19"/>
      <c r="AB913" s="19"/>
      <c r="AC913" s="19"/>
      <c r="AD913" s="19"/>
      <c r="AE913" s="19"/>
      <c r="AF913" s="18"/>
      <c r="AG913" s="18"/>
      <c r="AH913" s="18"/>
      <c r="AI913" s="19"/>
      <c r="AJ913" s="19"/>
      <c r="AK913" s="19"/>
      <c r="AL913" s="19"/>
      <c r="AM913" s="19"/>
      <c r="AN913" s="52"/>
      <c r="AO913" s="19"/>
      <c r="AP913" s="1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</row>
    <row r="914" spans="1:71" ht="14.5" x14ac:dyDescent="0.35">
      <c r="A914" s="15"/>
      <c r="B914" s="15"/>
      <c r="C914" s="15"/>
      <c r="D914" s="7"/>
      <c r="E914" s="4"/>
      <c r="F914" s="4"/>
      <c r="G914" s="4"/>
      <c r="H914" s="4"/>
      <c r="I914" s="4"/>
      <c r="J914" s="7"/>
      <c r="K914" s="4"/>
      <c r="L914" s="4"/>
      <c r="M914" s="4"/>
      <c r="N914" s="4"/>
      <c r="O914" s="4"/>
      <c r="P914" s="27"/>
      <c r="Q914" s="14"/>
      <c r="R914" s="9"/>
      <c r="S914" s="15"/>
      <c r="T914" s="15"/>
      <c r="U914" s="9"/>
      <c r="V914" s="18"/>
      <c r="W914" s="19"/>
      <c r="X914" s="19"/>
      <c r="Y914" s="19"/>
      <c r="Z914" s="19"/>
      <c r="AA914" s="19"/>
      <c r="AB914" s="19"/>
      <c r="AC914" s="19"/>
      <c r="AD914" s="19"/>
      <c r="AE914" s="19"/>
      <c r="AF914" s="18"/>
      <c r="AG914" s="18"/>
      <c r="AH914" s="18"/>
      <c r="AI914" s="19"/>
      <c r="AJ914" s="19"/>
      <c r="AK914" s="19"/>
      <c r="AL914" s="19"/>
      <c r="AM914" s="19"/>
      <c r="AN914" s="52"/>
      <c r="AO914" s="19"/>
      <c r="AP914" s="1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</row>
    <row r="915" spans="1:71" ht="14.5" x14ac:dyDescent="0.35">
      <c r="A915" s="15"/>
      <c r="B915" s="15"/>
      <c r="C915" s="15"/>
      <c r="D915" s="7"/>
      <c r="E915" s="4"/>
      <c r="F915" s="4"/>
      <c r="G915" s="4"/>
      <c r="H915" s="4"/>
      <c r="I915" s="4"/>
      <c r="J915" s="7"/>
      <c r="K915" s="4"/>
      <c r="L915" s="4"/>
      <c r="M915" s="4"/>
      <c r="N915" s="4"/>
      <c r="O915" s="4"/>
      <c r="P915" s="27"/>
      <c r="Q915" s="14"/>
      <c r="R915" s="9"/>
      <c r="S915" s="15"/>
      <c r="T915" s="15"/>
      <c r="U915" s="9"/>
      <c r="V915" s="18"/>
      <c r="W915" s="19"/>
      <c r="X915" s="19"/>
      <c r="Y915" s="19"/>
      <c r="Z915" s="19"/>
      <c r="AA915" s="19"/>
      <c r="AB915" s="19"/>
      <c r="AC915" s="19"/>
      <c r="AD915" s="19"/>
      <c r="AE915" s="19"/>
      <c r="AF915" s="18"/>
      <c r="AG915" s="18"/>
      <c r="AH915" s="18"/>
      <c r="AI915" s="19"/>
      <c r="AJ915" s="19"/>
      <c r="AK915" s="19"/>
      <c r="AL915" s="19"/>
      <c r="AM915" s="19"/>
      <c r="AN915" s="52"/>
      <c r="AO915" s="19"/>
      <c r="AP915" s="1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</row>
    <row r="916" spans="1:71" ht="14.5" x14ac:dyDescent="0.35">
      <c r="A916" s="15"/>
      <c r="B916" s="15"/>
      <c r="C916" s="15"/>
      <c r="D916" s="7"/>
      <c r="E916" s="4"/>
      <c r="F916" s="4"/>
      <c r="G916" s="4"/>
      <c r="H916" s="4"/>
      <c r="I916" s="4"/>
      <c r="J916" s="7"/>
      <c r="K916" s="4"/>
      <c r="L916" s="4"/>
      <c r="M916" s="4"/>
      <c r="N916" s="4"/>
      <c r="O916" s="4"/>
      <c r="P916" s="27"/>
      <c r="Q916" s="14"/>
      <c r="R916" s="9"/>
      <c r="S916" s="15"/>
      <c r="T916" s="15"/>
      <c r="U916" s="9"/>
      <c r="V916" s="18"/>
      <c r="W916" s="19"/>
      <c r="X916" s="19"/>
      <c r="Y916" s="19"/>
      <c r="Z916" s="19"/>
      <c r="AA916" s="19"/>
      <c r="AB916" s="19"/>
      <c r="AC916" s="19"/>
      <c r="AD916" s="19"/>
      <c r="AE916" s="19"/>
      <c r="AF916" s="18"/>
      <c r="AG916" s="18"/>
      <c r="AH916" s="18"/>
      <c r="AI916" s="19"/>
      <c r="AJ916" s="19"/>
      <c r="AK916" s="19"/>
      <c r="AL916" s="19"/>
      <c r="AM916" s="19"/>
      <c r="AN916" s="52"/>
      <c r="AO916" s="19"/>
      <c r="AP916" s="1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</row>
    <row r="917" spans="1:71" ht="14.5" x14ac:dyDescent="0.35">
      <c r="A917" s="15"/>
      <c r="B917" s="15"/>
      <c r="C917" s="15"/>
      <c r="D917" s="7"/>
      <c r="E917" s="4"/>
      <c r="F917" s="4"/>
      <c r="G917" s="4"/>
      <c r="H917" s="4"/>
      <c r="I917" s="4"/>
      <c r="J917" s="7"/>
      <c r="K917" s="4"/>
      <c r="L917" s="4"/>
      <c r="M917" s="4"/>
      <c r="N917" s="4"/>
      <c r="O917" s="4"/>
      <c r="P917" s="27"/>
      <c r="Q917" s="14"/>
      <c r="R917" s="9"/>
      <c r="S917" s="15"/>
      <c r="T917" s="15"/>
      <c r="U917" s="9"/>
      <c r="V917" s="18"/>
      <c r="W917" s="19"/>
      <c r="X917" s="19"/>
      <c r="Y917" s="19"/>
      <c r="Z917" s="19"/>
      <c r="AA917" s="19"/>
      <c r="AB917" s="19"/>
      <c r="AC917" s="19"/>
      <c r="AD917" s="19"/>
      <c r="AE917" s="19"/>
      <c r="AF917" s="18"/>
      <c r="AG917" s="18"/>
      <c r="AH917" s="18"/>
      <c r="AI917" s="19"/>
      <c r="AJ917" s="19"/>
      <c r="AK917" s="19"/>
      <c r="AL917" s="19"/>
      <c r="AM917" s="19"/>
      <c r="AN917" s="52"/>
      <c r="AO917" s="19"/>
      <c r="AP917" s="1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</row>
    <row r="918" spans="1:71" ht="14.5" x14ac:dyDescent="0.35">
      <c r="A918" s="15"/>
      <c r="B918" s="15"/>
      <c r="C918" s="15"/>
      <c r="D918" s="7"/>
      <c r="E918" s="4"/>
      <c r="F918" s="4"/>
      <c r="G918" s="4"/>
      <c r="H918" s="4"/>
      <c r="I918" s="4"/>
      <c r="J918" s="7"/>
      <c r="K918" s="4"/>
      <c r="L918" s="4"/>
      <c r="M918" s="4"/>
      <c r="N918" s="4"/>
      <c r="O918" s="4"/>
      <c r="P918" s="27"/>
      <c r="Q918" s="14"/>
      <c r="R918" s="9"/>
      <c r="S918" s="15"/>
      <c r="T918" s="15"/>
      <c r="U918" s="9"/>
      <c r="V918" s="18"/>
      <c r="W918" s="19"/>
      <c r="X918" s="19"/>
      <c r="Y918" s="19"/>
      <c r="Z918" s="19"/>
      <c r="AA918" s="19"/>
      <c r="AB918" s="19"/>
      <c r="AC918" s="19"/>
      <c r="AD918" s="19"/>
      <c r="AE918" s="19"/>
      <c r="AF918" s="18"/>
      <c r="AG918" s="18"/>
      <c r="AH918" s="18"/>
      <c r="AI918" s="19"/>
      <c r="AJ918" s="19"/>
      <c r="AK918" s="19"/>
      <c r="AL918" s="19"/>
      <c r="AM918" s="19"/>
      <c r="AN918" s="52"/>
      <c r="AO918" s="19"/>
      <c r="AP918" s="1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</row>
    <row r="919" spans="1:71" ht="14.5" x14ac:dyDescent="0.35">
      <c r="A919" s="15"/>
      <c r="B919" s="15"/>
      <c r="C919" s="15"/>
      <c r="D919" s="7"/>
      <c r="E919" s="4"/>
      <c r="F919" s="4"/>
      <c r="G919" s="4"/>
      <c r="H919" s="4"/>
      <c r="I919" s="4"/>
      <c r="J919" s="7"/>
      <c r="K919" s="4"/>
      <c r="L919" s="4"/>
      <c r="M919" s="4"/>
      <c r="N919" s="4"/>
      <c r="O919" s="4"/>
      <c r="P919" s="27"/>
      <c r="Q919" s="14"/>
      <c r="R919" s="9"/>
      <c r="S919" s="15"/>
      <c r="T919" s="15"/>
      <c r="U919" s="9"/>
      <c r="V919" s="18"/>
      <c r="W919" s="19"/>
      <c r="X919" s="19"/>
      <c r="Y919" s="19"/>
      <c r="Z919" s="19"/>
      <c r="AA919" s="19"/>
      <c r="AB919" s="19"/>
      <c r="AC919" s="19"/>
      <c r="AD919" s="19"/>
      <c r="AE919" s="19"/>
      <c r="AF919" s="18"/>
      <c r="AG919" s="18"/>
      <c r="AH919" s="18"/>
      <c r="AI919" s="19"/>
      <c r="AJ919" s="19"/>
      <c r="AK919" s="19"/>
      <c r="AL919" s="19"/>
      <c r="AM919" s="19"/>
      <c r="AN919" s="52"/>
      <c r="AO919" s="19"/>
      <c r="AP919" s="1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</row>
    <row r="920" spans="1:71" ht="14.5" x14ac:dyDescent="0.35">
      <c r="A920" s="15"/>
      <c r="B920" s="15"/>
      <c r="C920" s="15"/>
      <c r="D920" s="7"/>
      <c r="E920" s="4"/>
      <c r="F920" s="4"/>
      <c r="G920" s="4"/>
      <c r="H920" s="4"/>
      <c r="I920" s="4"/>
      <c r="J920" s="7"/>
      <c r="K920" s="4"/>
      <c r="L920" s="4"/>
      <c r="M920" s="4"/>
      <c r="N920" s="4"/>
      <c r="O920" s="4"/>
      <c r="P920" s="27"/>
      <c r="Q920" s="14"/>
      <c r="R920" s="9"/>
      <c r="S920" s="15"/>
      <c r="T920" s="15"/>
      <c r="U920" s="9"/>
      <c r="V920" s="18"/>
      <c r="W920" s="19"/>
      <c r="X920" s="19"/>
      <c r="Y920" s="19"/>
      <c r="Z920" s="19"/>
      <c r="AA920" s="19"/>
      <c r="AB920" s="19"/>
      <c r="AC920" s="19"/>
      <c r="AD920" s="19"/>
      <c r="AE920" s="19"/>
      <c r="AF920" s="18"/>
      <c r="AG920" s="18"/>
      <c r="AH920" s="18"/>
      <c r="AI920" s="19"/>
      <c r="AJ920" s="19"/>
      <c r="AK920" s="19"/>
      <c r="AL920" s="19"/>
      <c r="AM920" s="19"/>
      <c r="AN920" s="52"/>
      <c r="AO920" s="19"/>
      <c r="AP920" s="1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</row>
    <row r="921" spans="1:71" ht="14.5" x14ac:dyDescent="0.35">
      <c r="A921" s="15"/>
      <c r="B921" s="15"/>
      <c r="C921" s="15"/>
      <c r="D921" s="7"/>
      <c r="E921" s="4"/>
      <c r="F921" s="4"/>
      <c r="G921" s="4"/>
      <c r="H921" s="4"/>
      <c r="I921" s="4"/>
      <c r="J921" s="7"/>
      <c r="K921" s="4"/>
      <c r="L921" s="4"/>
      <c r="M921" s="4"/>
      <c r="N921" s="4"/>
      <c r="O921" s="4"/>
      <c r="P921" s="27"/>
      <c r="Q921" s="14"/>
      <c r="R921" s="9"/>
      <c r="S921" s="15"/>
      <c r="T921" s="15"/>
      <c r="U921" s="9"/>
      <c r="V921" s="18"/>
      <c r="W921" s="19"/>
      <c r="X921" s="19"/>
      <c r="Y921" s="19"/>
      <c r="Z921" s="19"/>
      <c r="AA921" s="19"/>
      <c r="AB921" s="19"/>
      <c r="AC921" s="19"/>
      <c r="AD921" s="19"/>
      <c r="AE921" s="19"/>
      <c r="AF921" s="18"/>
      <c r="AG921" s="18"/>
      <c r="AH921" s="18"/>
      <c r="AI921" s="19"/>
      <c r="AJ921" s="19"/>
      <c r="AK921" s="19"/>
      <c r="AL921" s="19"/>
      <c r="AM921" s="19"/>
      <c r="AN921" s="52"/>
      <c r="AO921" s="19"/>
      <c r="AP921" s="1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</row>
    <row r="922" spans="1:71" ht="14.5" x14ac:dyDescent="0.35">
      <c r="A922" s="15"/>
      <c r="B922" s="15"/>
      <c r="C922" s="15"/>
      <c r="D922" s="7"/>
      <c r="E922" s="4"/>
      <c r="F922" s="4"/>
      <c r="G922" s="4"/>
      <c r="H922" s="4"/>
      <c r="I922" s="4"/>
      <c r="J922" s="7"/>
      <c r="K922" s="4"/>
      <c r="L922" s="4"/>
      <c r="M922" s="4"/>
      <c r="N922" s="4"/>
      <c r="O922" s="4"/>
      <c r="P922" s="27"/>
      <c r="Q922" s="14"/>
      <c r="R922" s="9"/>
      <c r="S922" s="15"/>
      <c r="T922" s="15"/>
      <c r="U922" s="9"/>
      <c r="V922" s="18"/>
      <c r="W922" s="19"/>
      <c r="X922" s="19"/>
      <c r="Y922" s="19"/>
      <c r="Z922" s="19"/>
      <c r="AA922" s="19"/>
      <c r="AB922" s="19"/>
      <c r="AC922" s="19"/>
      <c r="AD922" s="19"/>
      <c r="AE922" s="19"/>
      <c r="AF922" s="18"/>
      <c r="AG922" s="18"/>
      <c r="AH922" s="18"/>
      <c r="AI922" s="19"/>
      <c r="AJ922" s="19"/>
      <c r="AK922" s="19"/>
      <c r="AL922" s="19"/>
      <c r="AM922" s="19"/>
      <c r="AN922" s="52"/>
      <c r="AO922" s="19"/>
      <c r="AP922" s="1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</row>
    <row r="923" spans="1:71" ht="14.5" x14ac:dyDescent="0.35">
      <c r="A923" s="15"/>
      <c r="B923" s="15"/>
      <c r="C923" s="15"/>
      <c r="D923" s="7"/>
      <c r="E923" s="4"/>
      <c r="F923" s="4"/>
      <c r="G923" s="4"/>
      <c r="H923" s="4"/>
      <c r="I923" s="4"/>
      <c r="J923" s="7"/>
      <c r="K923" s="4"/>
      <c r="L923" s="4"/>
      <c r="M923" s="4"/>
      <c r="N923" s="4"/>
      <c r="O923" s="4"/>
      <c r="P923" s="27"/>
      <c r="Q923" s="14"/>
      <c r="R923" s="9"/>
      <c r="S923" s="15"/>
      <c r="T923" s="15"/>
      <c r="U923" s="9"/>
      <c r="V923" s="18"/>
      <c r="W923" s="19"/>
      <c r="X923" s="19"/>
      <c r="Y923" s="19"/>
      <c r="Z923" s="19"/>
      <c r="AA923" s="19"/>
      <c r="AB923" s="19"/>
      <c r="AC923" s="19"/>
      <c r="AD923" s="19"/>
      <c r="AE923" s="19"/>
      <c r="AF923" s="18"/>
      <c r="AG923" s="18"/>
      <c r="AH923" s="18"/>
      <c r="AI923" s="19"/>
      <c r="AJ923" s="19"/>
      <c r="AK923" s="19"/>
      <c r="AL923" s="19"/>
      <c r="AM923" s="19"/>
      <c r="AN923" s="52"/>
      <c r="AO923" s="19"/>
      <c r="AP923" s="1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</row>
    <row r="924" spans="1:71" ht="14.5" x14ac:dyDescent="0.35">
      <c r="A924" s="15"/>
      <c r="B924" s="15"/>
      <c r="C924" s="15"/>
      <c r="D924" s="7"/>
      <c r="E924" s="4"/>
      <c r="F924" s="4"/>
      <c r="G924" s="4"/>
      <c r="H924" s="4"/>
      <c r="I924" s="4"/>
      <c r="J924" s="7"/>
      <c r="K924" s="4"/>
      <c r="L924" s="4"/>
      <c r="M924" s="4"/>
      <c r="N924" s="4"/>
      <c r="O924" s="4"/>
      <c r="P924" s="27"/>
      <c r="Q924" s="14"/>
      <c r="R924" s="9"/>
      <c r="S924" s="15"/>
      <c r="T924" s="15"/>
      <c r="U924" s="9"/>
      <c r="V924" s="18"/>
      <c r="W924" s="19"/>
      <c r="X924" s="19"/>
      <c r="Y924" s="19"/>
      <c r="Z924" s="19"/>
      <c r="AA924" s="19"/>
      <c r="AB924" s="19"/>
      <c r="AC924" s="19"/>
      <c r="AD924" s="19"/>
      <c r="AE924" s="19"/>
      <c r="AF924" s="18"/>
      <c r="AG924" s="18"/>
      <c r="AH924" s="18"/>
      <c r="AI924" s="19"/>
      <c r="AJ924" s="19"/>
      <c r="AK924" s="19"/>
      <c r="AL924" s="19"/>
      <c r="AM924" s="19"/>
      <c r="AN924" s="52"/>
      <c r="AO924" s="19"/>
      <c r="AP924" s="1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</row>
    <row r="925" spans="1:71" ht="14.5" x14ac:dyDescent="0.35">
      <c r="A925" s="15"/>
      <c r="B925" s="15"/>
      <c r="C925" s="15"/>
      <c r="D925" s="7"/>
      <c r="E925" s="4"/>
      <c r="F925" s="4"/>
      <c r="G925" s="4"/>
      <c r="H925" s="4"/>
      <c r="I925" s="4"/>
      <c r="J925" s="7"/>
      <c r="K925" s="4"/>
      <c r="L925" s="4"/>
      <c r="M925" s="4"/>
      <c r="N925" s="4"/>
      <c r="O925" s="4"/>
      <c r="P925" s="27"/>
      <c r="Q925" s="14"/>
      <c r="R925" s="9"/>
      <c r="S925" s="15"/>
      <c r="T925" s="15"/>
      <c r="U925" s="9"/>
      <c r="V925" s="18"/>
      <c r="W925" s="19"/>
      <c r="X925" s="19"/>
      <c r="Y925" s="19"/>
      <c r="Z925" s="19"/>
      <c r="AA925" s="19"/>
      <c r="AB925" s="19"/>
      <c r="AC925" s="19"/>
      <c r="AD925" s="19"/>
      <c r="AE925" s="19"/>
      <c r="AF925" s="18"/>
      <c r="AG925" s="18"/>
      <c r="AH925" s="18"/>
      <c r="AI925" s="19"/>
      <c r="AJ925" s="19"/>
      <c r="AK925" s="19"/>
      <c r="AL925" s="19"/>
      <c r="AM925" s="19"/>
      <c r="AN925" s="52"/>
      <c r="AO925" s="19"/>
      <c r="AP925" s="1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</row>
    <row r="926" spans="1:71" ht="14.5" x14ac:dyDescent="0.35">
      <c r="A926" s="15"/>
      <c r="B926" s="15"/>
      <c r="C926" s="15"/>
      <c r="D926" s="7"/>
      <c r="E926" s="4"/>
      <c r="F926" s="4"/>
      <c r="G926" s="4"/>
      <c r="H926" s="4"/>
      <c r="I926" s="4"/>
      <c r="J926" s="7"/>
      <c r="K926" s="4"/>
      <c r="L926" s="4"/>
      <c r="M926" s="4"/>
      <c r="N926" s="4"/>
      <c r="O926" s="4"/>
      <c r="P926" s="27"/>
      <c r="Q926" s="14"/>
      <c r="R926" s="9"/>
      <c r="S926" s="15"/>
      <c r="T926" s="15"/>
      <c r="U926" s="9"/>
      <c r="V926" s="18"/>
      <c r="W926" s="19"/>
      <c r="X926" s="19"/>
      <c r="Y926" s="19"/>
      <c r="Z926" s="19"/>
      <c r="AA926" s="19"/>
      <c r="AB926" s="19"/>
      <c r="AC926" s="19"/>
      <c r="AD926" s="19"/>
      <c r="AE926" s="19"/>
      <c r="AF926" s="18"/>
      <c r="AG926" s="18"/>
      <c r="AH926" s="18"/>
      <c r="AI926" s="19"/>
      <c r="AJ926" s="19"/>
      <c r="AK926" s="19"/>
      <c r="AL926" s="19"/>
      <c r="AM926" s="19"/>
      <c r="AN926" s="52"/>
      <c r="AO926" s="19"/>
      <c r="AP926" s="1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</row>
    <row r="927" spans="1:71" ht="14.5" x14ac:dyDescent="0.35">
      <c r="A927" s="15"/>
      <c r="B927" s="15"/>
      <c r="C927" s="15"/>
      <c r="D927" s="7"/>
      <c r="E927" s="4"/>
      <c r="F927" s="4"/>
      <c r="G927" s="4"/>
      <c r="H927" s="4"/>
      <c r="I927" s="4"/>
      <c r="J927" s="7"/>
      <c r="K927" s="4"/>
      <c r="L927" s="4"/>
      <c r="M927" s="4"/>
      <c r="N927" s="4"/>
      <c r="O927" s="4"/>
      <c r="P927" s="27"/>
      <c r="Q927" s="14"/>
      <c r="R927" s="9"/>
      <c r="S927" s="15"/>
      <c r="T927" s="15"/>
      <c r="U927" s="9"/>
      <c r="V927" s="18"/>
      <c r="W927" s="19"/>
      <c r="X927" s="19"/>
      <c r="Y927" s="19"/>
      <c r="Z927" s="19"/>
      <c r="AA927" s="19"/>
      <c r="AB927" s="19"/>
      <c r="AC927" s="19"/>
      <c r="AD927" s="19"/>
      <c r="AE927" s="19"/>
      <c r="AF927" s="18"/>
      <c r="AG927" s="18"/>
      <c r="AH927" s="18"/>
      <c r="AI927" s="19"/>
      <c r="AJ927" s="19"/>
      <c r="AK927" s="19"/>
      <c r="AL927" s="19"/>
      <c r="AM927" s="19"/>
      <c r="AN927" s="52"/>
      <c r="AO927" s="19"/>
      <c r="AP927" s="1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</row>
    <row r="928" spans="1:71" ht="14.5" x14ac:dyDescent="0.35">
      <c r="A928" s="15"/>
      <c r="B928" s="15"/>
      <c r="C928" s="15"/>
      <c r="D928" s="7"/>
      <c r="E928" s="4"/>
      <c r="F928" s="4"/>
      <c r="G928" s="4"/>
      <c r="H928" s="4"/>
      <c r="I928" s="4"/>
      <c r="J928" s="7"/>
      <c r="K928" s="4"/>
      <c r="L928" s="4"/>
      <c r="M928" s="4"/>
      <c r="N928" s="4"/>
      <c r="O928" s="4"/>
      <c r="P928" s="27"/>
      <c r="Q928" s="14"/>
      <c r="R928" s="9"/>
      <c r="S928" s="15"/>
      <c r="T928" s="15"/>
      <c r="U928" s="9"/>
      <c r="V928" s="18"/>
      <c r="W928" s="19"/>
      <c r="X928" s="19"/>
      <c r="Y928" s="19"/>
      <c r="Z928" s="19"/>
      <c r="AA928" s="19"/>
      <c r="AB928" s="19"/>
      <c r="AC928" s="19"/>
      <c r="AD928" s="19"/>
      <c r="AE928" s="19"/>
      <c r="AF928" s="18"/>
      <c r="AG928" s="18"/>
      <c r="AH928" s="18"/>
      <c r="AI928" s="19"/>
      <c r="AJ928" s="19"/>
      <c r="AK928" s="19"/>
      <c r="AL928" s="19"/>
      <c r="AM928" s="19"/>
      <c r="AN928" s="52"/>
      <c r="AO928" s="19"/>
      <c r="AP928" s="1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</row>
    <row r="929" spans="1:71" ht="14.5" x14ac:dyDescent="0.35">
      <c r="A929" s="15"/>
      <c r="B929" s="15"/>
      <c r="C929" s="15"/>
      <c r="D929" s="7"/>
      <c r="E929" s="4"/>
      <c r="F929" s="4"/>
      <c r="G929" s="4"/>
      <c r="H929" s="4"/>
      <c r="I929" s="4"/>
      <c r="J929" s="7"/>
      <c r="K929" s="4"/>
      <c r="L929" s="4"/>
      <c r="M929" s="4"/>
      <c r="N929" s="4"/>
      <c r="O929" s="4"/>
      <c r="P929" s="27"/>
      <c r="Q929" s="14"/>
      <c r="R929" s="9"/>
      <c r="S929" s="15"/>
      <c r="T929" s="15"/>
      <c r="U929" s="9"/>
      <c r="V929" s="18"/>
      <c r="W929" s="19"/>
      <c r="X929" s="19"/>
      <c r="Y929" s="19"/>
      <c r="Z929" s="19"/>
      <c r="AA929" s="19"/>
      <c r="AB929" s="19"/>
      <c r="AC929" s="19"/>
      <c r="AD929" s="19"/>
      <c r="AE929" s="19"/>
      <c r="AF929" s="18"/>
      <c r="AG929" s="18"/>
      <c r="AH929" s="18"/>
      <c r="AI929" s="19"/>
      <c r="AJ929" s="19"/>
      <c r="AK929" s="19"/>
      <c r="AL929" s="19"/>
      <c r="AM929" s="19"/>
      <c r="AN929" s="52"/>
      <c r="AO929" s="19"/>
      <c r="AP929" s="1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</row>
    <row r="930" spans="1:71" ht="14.5" x14ac:dyDescent="0.35">
      <c r="A930" s="15"/>
      <c r="B930" s="15"/>
      <c r="C930" s="15"/>
      <c r="D930" s="7"/>
      <c r="E930" s="4"/>
      <c r="F930" s="4"/>
      <c r="G930" s="4"/>
      <c r="H930" s="4"/>
      <c r="I930" s="4"/>
      <c r="J930" s="7"/>
      <c r="K930" s="4"/>
      <c r="L930" s="4"/>
      <c r="M930" s="4"/>
      <c r="N930" s="4"/>
      <c r="O930" s="4"/>
      <c r="P930" s="27"/>
      <c r="Q930" s="14"/>
      <c r="R930" s="9"/>
      <c r="S930" s="15"/>
      <c r="T930" s="15"/>
      <c r="U930" s="9"/>
      <c r="V930" s="18"/>
      <c r="W930" s="19"/>
      <c r="X930" s="19"/>
      <c r="Y930" s="19"/>
      <c r="Z930" s="19"/>
      <c r="AA930" s="19"/>
      <c r="AB930" s="19"/>
      <c r="AC930" s="19"/>
      <c r="AD930" s="19"/>
      <c r="AE930" s="19"/>
      <c r="AF930" s="18"/>
      <c r="AG930" s="18"/>
      <c r="AH930" s="18"/>
      <c r="AI930" s="19"/>
      <c r="AJ930" s="19"/>
      <c r="AK930" s="19"/>
      <c r="AL930" s="19"/>
      <c r="AM930" s="19"/>
      <c r="AN930" s="52"/>
      <c r="AO930" s="19"/>
      <c r="AP930" s="1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</row>
    <row r="931" spans="1:71" ht="14.5" x14ac:dyDescent="0.35">
      <c r="A931" s="15"/>
      <c r="B931" s="15"/>
      <c r="C931" s="15"/>
      <c r="D931" s="7"/>
      <c r="E931" s="4"/>
      <c r="F931" s="4"/>
      <c r="G931" s="4"/>
      <c r="H931" s="4"/>
      <c r="I931" s="4"/>
      <c r="J931" s="7"/>
      <c r="K931" s="4"/>
      <c r="L931" s="4"/>
      <c r="M931" s="4"/>
      <c r="N931" s="4"/>
      <c r="O931" s="4"/>
      <c r="P931" s="27"/>
      <c r="Q931" s="14"/>
      <c r="R931" s="9"/>
      <c r="S931" s="15"/>
      <c r="T931" s="15"/>
      <c r="U931" s="9"/>
      <c r="V931" s="18"/>
      <c r="W931" s="19"/>
      <c r="X931" s="19"/>
      <c r="Y931" s="19"/>
      <c r="Z931" s="19"/>
      <c r="AA931" s="19"/>
      <c r="AB931" s="19"/>
      <c r="AC931" s="19"/>
      <c r="AD931" s="19"/>
      <c r="AE931" s="19"/>
      <c r="AF931" s="18"/>
      <c r="AG931" s="18"/>
      <c r="AH931" s="18"/>
      <c r="AI931" s="19"/>
      <c r="AJ931" s="19"/>
      <c r="AK931" s="19"/>
      <c r="AL931" s="19"/>
      <c r="AM931" s="19"/>
      <c r="AN931" s="52"/>
      <c r="AO931" s="19"/>
      <c r="AP931" s="1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</row>
    <row r="932" spans="1:71" ht="14.5" x14ac:dyDescent="0.35">
      <c r="A932" s="15"/>
      <c r="B932" s="15"/>
      <c r="C932" s="15"/>
      <c r="D932" s="7"/>
      <c r="E932" s="4"/>
      <c r="F932" s="4"/>
      <c r="G932" s="4"/>
      <c r="H932" s="4"/>
      <c r="I932" s="4"/>
      <c r="J932" s="7"/>
      <c r="K932" s="4"/>
      <c r="L932" s="4"/>
      <c r="M932" s="4"/>
      <c r="N932" s="4"/>
      <c r="O932" s="4"/>
      <c r="P932" s="27"/>
      <c r="Q932" s="14"/>
      <c r="R932" s="9"/>
      <c r="S932" s="15"/>
      <c r="T932" s="15"/>
      <c r="U932" s="9"/>
      <c r="V932" s="18"/>
      <c r="W932" s="19"/>
      <c r="X932" s="19"/>
      <c r="Y932" s="19"/>
      <c r="Z932" s="19"/>
      <c r="AA932" s="19"/>
      <c r="AB932" s="19"/>
      <c r="AC932" s="19"/>
      <c r="AD932" s="19"/>
      <c r="AE932" s="19"/>
      <c r="AF932" s="18"/>
      <c r="AG932" s="18"/>
      <c r="AH932" s="18"/>
      <c r="AI932" s="19"/>
      <c r="AJ932" s="19"/>
      <c r="AK932" s="19"/>
      <c r="AL932" s="19"/>
      <c r="AM932" s="19"/>
      <c r="AN932" s="52"/>
      <c r="AO932" s="19"/>
      <c r="AP932" s="1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</row>
    <row r="933" spans="1:71" ht="14.5" x14ac:dyDescent="0.35">
      <c r="A933" s="15"/>
      <c r="B933" s="15"/>
      <c r="C933" s="15"/>
      <c r="D933" s="7"/>
      <c r="E933" s="4"/>
      <c r="F933" s="4"/>
      <c r="G933" s="4"/>
      <c r="H933" s="4"/>
      <c r="I933" s="4"/>
      <c r="J933" s="7"/>
      <c r="K933" s="4"/>
      <c r="L933" s="4"/>
      <c r="M933" s="4"/>
      <c r="N933" s="4"/>
      <c r="O933" s="4"/>
      <c r="P933" s="27"/>
      <c r="Q933" s="14"/>
      <c r="R933" s="9"/>
      <c r="S933" s="15"/>
      <c r="T933" s="15"/>
      <c r="U933" s="9"/>
      <c r="V933" s="18"/>
      <c r="W933" s="19"/>
      <c r="X933" s="19"/>
      <c r="Y933" s="19"/>
      <c r="Z933" s="19"/>
      <c r="AA933" s="19"/>
      <c r="AB933" s="19"/>
      <c r="AC933" s="19"/>
      <c r="AD933" s="19"/>
      <c r="AE933" s="19"/>
      <c r="AF933" s="18"/>
      <c r="AG933" s="18"/>
      <c r="AH933" s="18"/>
      <c r="AI933" s="19"/>
      <c r="AJ933" s="19"/>
      <c r="AK933" s="19"/>
      <c r="AL933" s="19"/>
      <c r="AM933" s="19"/>
      <c r="AN933" s="52"/>
      <c r="AO933" s="19"/>
      <c r="AP933" s="1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</row>
    <row r="934" spans="1:71" ht="14.5" x14ac:dyDescent="0.35">
      <c r="A934" s="15"/>
      <c r="B934" s="15"/>
      <c r="C934" s="15"/>
      <c r="D934" s="7"/>
      <c r="E934" s="4"/>
      <c r="F934" s="4"/>
      <c r="G934" s="4"/>
      <c r="H934" s="4"/>
      <c r="I934" s="4"/>
      <c r="J934" s="7"/>
      <c r="K934" s="4"/>
      <c r="L934" s="4"/>
      <c r="M934" s="4"/>
      <c r="N934" s="4"/>
      <c r="O934" s="4"/>
      <c r="P934" s="27"/>
      <c r="Q934" s="14"/>
      <c r="R934" s="9"/>
      <c r="S934" s="15"/>
      <c r="T934" s="15"/>
      <c r="U934" s="9"/>
      <c r="V934" s="18"/>
      <c r="W934" s="19"/>
      <c r="X934" s="19"/>
      <c r="Y934" s="19"/>
      <c r="Z934" s="19"/>
      <c r="AA934" s="19"/>
      <c r="AB934" s="19"/>
      <c r="AC934" s="19"/>
      <c r="AD934" s="19"/>
      <c r="AE934" s="19"/>
      <c r="AF934" s="18"/>
      <c r="AG934" s="18"/>
      <c r="AH934" s="18"/>
      <c r="AI934" s="19"/>
      <c r="AJ934" s="19"/>
      <c r="AK934" s="19"/>
      <c r="AL934" s="19"/>
      <c r="AM934" s="19"/>
      <c r="AN934" s="52"/>
      <c r="AO934" s="19"/>
      <c r="AP934" s="1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</row>
    <row r="935" spans="1:71" ht="14.5" x14ac:dyDescent="0.35">
      <c r="A935" s="15"/>
      <c r="B935" s="15"/>
      <c r="C935" s="15"/>
      <c r="D935" s="7"/>
      <c r="E935" s="4"/>
      <c r="F935" s="4"/>
      <c r="G935" s="4"/>
      <c r="H935" s="4"/>
      <c r="I935" s="4"/>
      <c r="J935" s="7"/>
      <c r="K935" s="4"/>
      <c r="L935" s="4"/>
      <c r="M935" s="4"/>
      <c r="N935" s="4"/>
      <c r="O935" s="4"/>
      <c r="P935" s="27"/>
      <c r="Q935" s="14"/>
      <c r="R935" s="9"/>
      <c r="S935" s="15"/>
      <c r="T935" s="15"/>
      <c r="U935" s="9"/>
      <c r="V935" s="18"/>
      <c r="W935" s="19"/>
      <c r="X935" s="19"/>
      <c r="Y935" s="19"/>
      <c r="Z935" s="19"/>
      <c r="AA935" s="19"/>
      <c r="AB935" s="19"/>
      <c r="AC935" s="19"/>
      <c r="AD935" s="19"/>
      <c r="AE935" s="19"/>
      <c r="AF935" s="18"/>
      <c r="AG935" s="18"/>
      <c r="AH935" s="18"/>
      <c r="AI935" s="19"/>
      <c r="AJ935" s="19"/>
      <c r="AK935" s="19"/>
      <c r="AL935" s="19"/>
      <c r="AM935" s="19"/>
      <c r="AN935" s="52"/>
      <c r="AO935" s="19"/>
      <c r="AP935" s="1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</row>
    <row r="936" spans="1:71" ht="14.5" x14ac:dyDescent="0.35">
      <c r="A936" s="15"/>
      <c r="B936" s="15"/>
      <c r="C936" s="15"/>
      <c r="D936" s="7"/>
      <c r="E936" s="4"/>
      <c r="F936" s="4"/>
      <c r="G936" s="4"/>
      <c r="H936" s="4"/>
      <c r="I936" s="4"/>
      <c r="J936" s="7"/>
      <c r="K936" s="4"/>
      <c r="L936" s="4"/>
      <c r="M936" s="4"/>
      <c r="N936" s="4"/>
      <c r="O936" s="4"/>
      <c r="P936" s="27"/>
      <c r="Q936" s="14"/>
      <c r="R936" s="9"/>
      <c r="S936" s="15"/>
      <c r="T936" s="15"/>
      <c r="U936" s="9"/>
      <c r="V936" s="18"/>
      <c r="W936" s="19"/>
      <c r="X936" s="19"/>
      <c r="Y936" s="19"/>
      <c r="Z936" s="19"/>
      <c r="AA936" s="19"/>
      <c r="AB936" s="19"/>
      <c r="AC936" s="19"/>
      <c r="AD936" s="19"/>
      <c r="AE936" s="19"/>
      <c r="AF936" s="18"/>
      <c r="AG936" s="18"/>
      <c r="AH936" s="18"/>
      <c r="AI936" s="19"/>
      <c r="AJ936" s="19"/>
      <c r="AK936" s="19"/>
      <c r="AL936" s="19"/>
      <c r="AM936" s="19"/>
      <c r="AN936" s="52"/>
      <c r="AO936" s="19"/>
      <c r="AP936" s="1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</row>
    <row r="937" spans="1:71" ht="14.5" x14ac:dyDescent="0.35">
      <c r="A937" s="15"/>
      <c r="B937" s="15"/>
      <c r="C937" s="15"/>
      <c r="D937" s="7"/>
      <c r="E937" s="4"/>
      <c r="F937" s="4"/>
      <c r="G937" s="4"/>
      <c r="H937" s="4"/>
      <c r="I937" s="4"/>
      <c r="J937" s="7"/>
      <c r="K937" s="4"/>
      <c r="L937" s="4"/>
      <c r="M937" s="4"/>
      <c r="N937" s="4"/>
      <c r="O937" s="4"/>
      <c r="P937" s="27"/>
      <c r="Q937" s="14"/>
      <c r="R937" s="9"/>
      <c r="S937" s="15"/>
      <c r="T937" s="15"/>
      <c r="U937" s="9"/>
      <c r="V937" s="18"/>
      <c r="W937" s="19"/>
      <c r="X937" s="19"/>
      <c r="Y937" s="19"/>
      <c r="Z937" s="19"/>
      <c r="AA937" s="19"/>
      <c r="AB937" s="19"/>
      <c r="AC937" s="19"/>
      <c r="AD937" s="19"/>
      <c r="AE937" s="19"/>
      <c r="AF937" s="18"/>
      <c r="AG937" s="18"/>
      <c r="AH937" s="18"/>
      <c r="AI937" s="19"/>
      <c r="AJ937" s="19"/>
      <c r="AK937" s="19"/>
      <c r="AL937" s="19"/>
      <c r="AM937" s="19"/>
      <c r="AN937" s="52"/>
      <c r="AO937" s="19"/>
      <c r="AP937" s="1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</row>
    <row r="938" spans="1:71" ht="14.5" x14ac:dyDescent="0.35">
      <c r="A938" s="15"/>
      <c r="B938" s="15"/>
      <c r="C938" s="15"/>
      <c r="D938" s="7"/>
      <c r="E938" s="4"/>
      <c r="F938" s="4"/>
      <c r="G938" s="4"/>
      <c r="H938" s="4"/>
      <c r="I938" s="4"/>
      <c r="J938" s="7"/>
      <c r="K938" s="4"/>
      <c r="L938" s="4"/>
      <c r="M938" s="4"/>
      <c r="N938" s="4"/>
      <c r="O938" s="4"/>
      <c r="P938" s="27"/>
      <c r="Q938" s="14"/>
      <c r="R938" s="9"/>
      <c r="S938" s="15"/>
      <c r="T938" s="15"/>
      <c r="U938" s="9"/>
      <c r="V938" s="18"/>
      <c r="W938" s="19"/>
      <c r="X938" s="19"/>
      <c r="Y938" s="19"/>
      <c r="Z938" s="19"/>
      <c r="AA938" s="19"/>
      <c r="AB938" s="19"/>
      <c r="AC938" s="19"/>
      <c r="AD938" s="19"/>
      <c r="AE938" s="19"/>
      <c r="AF938" s="18"/>
      <c r="AG938" s="18"/>
      <c r="AH938" s="18"/>
      <c r="AI938" s="19"/>
      <c r="AJ938" s="19"/>
      <c r="AK938" s="19"/>
      <c r="AL938" s="19"/>
      <c r="AM938" s="19"/>
      <c r="AN938" s="52"/>
      <c r="AO938" s="19"/>
      <c r="AP938" s="1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</row>
    <row r="939" spans="1:71" ht="14.5" x14ac:dyDescent="0.35">
      <c r="A939" s="15"/>
      <c r="B939" s="15"/>
      <c r="C939" s="15"/>
      <c r="D939" s="7"/>
      <c r="E939" s="4"/>
      <c r="F939" s="4"/>
      <c r="G939" s="4"/>
      <c r="H939" s="4"/>
      <c r="I939" s="4"/>
      <c r="J939" s="7"/>
      <c r="K939" s="4"/>
      <c r="L939" s="4"/>
      <c r="M939" s="4"/>
      <c r="N939" s="4"/>
      <c r="O939" s="4"/>
      <c r="P939" s="27"/>
      <c r="Q939" s="14"/>
      <c r="R939" s="9"/>
      <c r="S939" s="15"/>
      <c r="T939" s="15"/>
      <c r="U939" s="9"/>
      <c r="V939" s="18"/>
      <c r="W939" s="19"/>
      <c r="X939" s="19"/>
      <c r="Y939" s="19"/>
      <c r="Z939" s="19"/>
      <c r="AA939" s="19"/>
      <c r="AB939" s="19"/>
      <c r="AC939" s="19"/>
      <c r="AD939" s="19"/>
      <c r="AE939" s="19"/>
      <c r="AF939" s="18"/>
      <c r="AG939" s="18"/>
      <c r="AH939" s="18"/>
      <c r="AI939" s="19"/>
      <c r="AJ939" s="19"/>
      <c r="AK939" s="19"/>
      <c r="AL939" s="19"/>
      <c r="AM939" s="19"/>
      <c r="AN939" s="52"/>
      <c r="AO939" s="19"/>
      <c r="AP939" s="1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</row>
    <row r="940" spans="1:71" ht="14.5" x14ac:dyDescent="0.35">
      <c r="A940" s="15"/>
      <c r="B940" s="15"/>
      <c r="C940" s="15"/>
      <c r="D940" s="7"/>
      <c r="E940" s="4"/>
      <c r="F940" s="4"/>
      <c r="G940" s="4"/>
      <c r="H940" s="4"/>
      <c r="I940" s="4"/>
      <c r="J940" s="7"/>
      <c r="K940" s="4"/>
      <c r="L940" s="4"/>
      <c r="M940" s="4"/>
      <c r="N940" s="4"/>
      <c r="O940" s="4"/>
      <c r="P940" s="27"/>
      <c r="Q940" s="14"/>
      <c r="R940" s="9"/>
      <c r="S940" s="15"/>
      <c r="T940" s="15"/>
      <c r="U940" s="9"/>
      <c r="V940" s="18"/>
      <c r="W940" s="19"/>
      <c r="X940" s="19"/>
      <c r="Y940" s="19"/>
      <c r="Z940" s="19"/>
      <c r="AA940" s="19"/>
      <c r="AB940" s="19"/>
      <c r="AC940" s="19"/>
      <c r="AD940" s="19"/>
      <c r="AE940" s="19"/>
      <c r="AF940" s="18"/>
      <c r="AG940" s="18"/>
      <c r="AH940" s="18"/>
      <c r="AI940" s="19"/>
      <c r="AJ940" s="19"/>
      <c r="AK940" s="19"/>
      <c r="AL940" s="19"/>
      <c r="AM940" s="19"/>
      <c r="AN940" s="52"/>
      <c r="AO940" s="19"/>
      <c r="AP940" s="1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</row>
    <row r="941" spans="1:71" ht="14.5" x14ac:dyDescent="0.35">
      <c r="A941" s="15"/>
      <c r="B941" s="15"/>
      <c r="C941" s="15"/>
      <c r="D941" s="7"/>
      <c r="E941" s="4"/>
      <c r="F941" s="4"/>
      <c r="G941" s="4"/>
      <c r="H941" s="4"/>
      <c r="I941" s="4"/>
      <c r="J941" s="7"/>
      <c r="K941" s="4"/>
      <c r="L941" s="4"/>
      <c r="M941" s="4"/>
      <c r="N941" s="4"/>
      <c r="O941" s="4"/>
      <c r="P941" s="27"/>
      <c r="Q941" s="14"/>
      <c r="R941" s="9"/>
      <c r="S941" s="15"/>
      <c r="T941" s="15"/>
      <c r="U941" s="9"/>
      <c r="V941" s="18"/>
      <c r="W941" s="19"/>
      <c r="X941" s="19"/>
      <c r="Y941" s="19"/>
      <c r="Z941" s="19"/>
      <c r="AA941" s="19"/>
      <c r="AB941" s="19"/>
      <c r="AC941" s="19"/>
      <c r="AD941" s="19"/>
      <c r="AE941" s="19"/>
      <c r="AF941" s="18"/>
      <c r="AG941" s="18"/>
      <c r="AH941" s="18"/>
      <c r="AI941" s="19"/>
      <c r="AJ941" s="19"/>
      <c r="AK941" s="19"/>
      <c r="AL941" s="19"/>
      <c r="AM941" s="19"/>
      <c r="AN941" s="52"/>
      <c r="AO941" s="19"/>
      <c r="AP941" s="1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</row>
    <row r="942" spans="1:71" ht="14.5" x14ac:dyDescent="0.35">
      <c r="A942" s="15"/>
      <c r="B942" s="15"/>
      <c r="C942" s="15"/>
      <c r="D942" s="7"/>
      <c r="E942" s="4"/>
      <c r="F942" s="4"/>
      <c r="G942" s="4"/>
      <c r="H942" s="4"/>
      <c r="I942" s="4"/>
      <c r="J942" s="7"/>
      <c r="K942" s="4"/>
      <c r="L942" s="4"/>
      <c r="M942" s="4"/>
      <c r="N942" s="4"/>
      <c r="O942" s="4"/>
      <c r="P942" s="27"/>
      <c r="Q942" s="14"/>
      <c r="R942" s="9"/>
      <c r="S942" s="15"/>
      <c r="T942" s="15"/>
      <c r="U942" s="9"/>
      <c r="V942" s="18"/>
      <c r="W942" s="19"/>
      <c r="X942" s="19"/>
      <c r="Y942" s="19"/>
      <c r="Z942" s="19"/>
      <c r="AA942" s="19"/>
      <c r="AB942" s="19"/>
      <c r="AC942" s="19"/>
      <c r="AD942" s="19"/>
      <c r="AE942" s="19"/>
      <c r="AF942" s="18"/>
      <c r="AG942" s="18"/>
      <c r="AH942" s="18"/>
      <c r="AI942" s="19"/>
      <c r="AJ942" s="19"/>
      <c r="AK942" s="19"/>
      <c r="AL942" s="19"/>
      <c r="AM942" s="19"/>
      <c r="AN942" s="52"/>
      <c r="AO942" s="19"/>
      <c r="AP942" s="1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</row>
    <row r="943" spans="1:71" ht="14.5" x14ac:dyDescent="0.35">
      <c r="A943" s="15"/>
      <c r="B943" s="15"/>
      <c r="C943" s="15"/>
      <c r="D943" s="7"/>
      <c r="E943" s="4"/>
      <c r="F943" s="4"/>
      <c r="G943" s="4"/>
      <c r="H943" s="4"/>
      <c r="I943" s="4"/>
      <c r="J943" s="7"/>
      <c r="K943" s="4"/>
      <c r="L943" s="4"/>
      <c r="M943" s="4"/>
      <c r="N943" s="4"/>
      <c r="O943" s="4"/>
      <c r="P943" s="27"/>
      <c r="Q943" s="14"/>
      <c r="R943" s="9"/>
      <c r="S943" s="15"/>
      <c r="T943" s="15"/>
      <c r="U943" s="9"/>
      <c r="V943" s="18"/>
      <c r="W943" s="19"/>
      <c r="X943" s="19"/>
      <c r="Y943" s="19"/>
      <c r="Z943" s="19"/>
      <c r="AA943" s="19"/>
      <c r="AB943" s="19"/>
      <c r="AC943" s="19"/>
      <c r="AD943" s="19"/>
      <c r="AE943" s="19"/>
      <c r="AF943" s="18"/>
      <c r="AG943" s="18"/>
      <c r="AH943" s="18"/>
      <c r="AI943" s="19"/>
      <c r="AJ943" s="19"/>
      <c r="AK943" s="19"/>
      <c r="AL943" s="19"/>
      <c r="AM943" s="19"/>
      <c r="AN943" s="52"/>
      <c r="AO943" s="19"/>
      <c r="AP943" s="1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</row>
    <row r="944" spans="1:71" ht="14.5" x14ac:dyDescent="0.35">
      <c r="A944" s="15"/>
      <c r="B944" s="15"/>
      <c r="C944" s="15"/>
      <c r="D944" s="7"/>
      <c r="E944" s="4"/>
      <c r="F944" s="4"/>
      <c r="G944" s="4"/>
      <c r="H944" s="4"/>
      <c r="I944" s="4"/>
      <c r="J944" s="7"/>
      <c r="K944" s="4"/>
      <c r="L944" s="4"/>
      <c r="M944" s="4"/>
      <c r="N944" s="4"/>
      <c r="O944" s="4"/>
      <c r="P944" s="27"/>
      <c r="Q944" s="14"/>
      <c r="R944" s="9"/>
      <c r="S944" s="15"/>
      <c r="T944" s="15"/>
      <c r="U944" s="9"/>
      <c r="V944" s="18"/>
      <c r="W944" s="19"/>
      <c r="X944" s="19"/>
      <c r="Y944" s="19"/>
      <c r="Z944" s="19"/>
      <c r="AA944" s="19"/>
      <c r="AB944" s="19"/>
      <c r="AC944" s="19"/>
      <c r="AD944" s="19"/>
      <c r="AE944" s="19"/>
      <c r="AF944" s="18"/>
      <c r="AG944" s="18"/>
      <c r="AH944" s="18"/>
      <c r="AI944" s="19"/>
      <c r="AJ944" s="19"/>
      <c r="AK944" s="19"/>
      <c r="AL944" s="19"/>
      <c r="AM944" s="19"/>
      <c r="AN944" s="52"/>
      <c r="AO944" s="19"/>
      <c r="AP944" s="1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</row>
    <row r="945" spans="1:71" ht="14.5" x14ac:dyDescent="0.35">
      <c r="A945" s="15"/>
      <c r="B945" s="15"/>
      <c r="C945" s="15"/>
      <c r="D945" s="7"/>
      <c r="E945" s="4"/>
      <c r="F945" s="4"/>
      <c r="G945" s="4"/>
      <c r="H945" s="4"/>
      <c r="I945" s="4"/>
      <c r="J945" s="7"/>
      <c r="K945" s="4"/>
      <c r="L945" s="4"/>
      <c r="M945" s="4"/>
      <c r="N945" s="4"/>
      <c r="O945" s="4"/>
      <c r="P945" s="27"/>
      <c r="Q945" s="14"/>
      <c r="R945" s="9"/>
      <c r="S945" s="15"/>
      <c r="T945" s="15"/>
      <c r="U945" s="9"/>
      <c r="V945" s="18"/>
      <c r="W945" s="19"/>
      <c r="X945" s="19"/>
      <c r="Y945" s="19"/>
      <c r="Z945" s="19"/>
      <c r="AA945" s="19"/>
      <c r="AB945" s="19"/>
      <c r="AC945" s="19"/>
      <c r="AD945" s="19"/>
      <c r="AE945" s="19"/>
      <c r="AF945" s="18"/>
      <c r="AG945" s="18"/>
      <c r="AH945" s="18"/>
      <c r="AI945" s="19"/>
      <c r="AJ945" s="19"/>
      <c r="AK945" s="19"/>
      <c r="AL945" s="19"/>
      <c r="AM945" s="19"/>
      <c r="AN945" s="52"/>
      <c r="AO945" s="19"/>
      <c r="AP945" s="1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</row>
    <row r="946" spans="1:71" ht="14.5" x14ac:dyDescent="0.35">
      <c r="A946" s="15"/>
      <c r="B946" s="15"/>
      <c r="C946" s="15"/>
      <c r="D946" s="7"/>
      <c r="E946" s="4"/>
      <c r="F946" s="4"/>
      <c r="G946" s="4"/>
      <c r="H946" s="4"/>
      <c r="I946" s="4"/>
      <c r="J946" s="7"/>
      <c r="K946" s="4"/>
      <c r="L946" s="4"/>
      <c r="M946" s="4"/>
      <c r="N946" s="4"/>
      <c r="O946" s="4"/>
      <c r="P946" s="27"/>
      <c r="Q946" s="14"/>
      <c r="R946" s="9"/>
      <c r="S946" s="15"/>
      <c r="T946" s="15"/>
      <c r="U946" s="9"/>
      <c r="V946" s="18"/>
      <c r="W946" s="19"/>
      <c r="X946" s="19"/>
      <c r="Y946" s="19"/>
      <c r="Z946" s="19"/>
      <c r="AA946" s="19"/>
      <c r="AB946" s="19"/>
      <c r="AC946" s="19"/>
      <c r="AD946" s="19"/>
      <c r="AE946" s="19"/>
      <c r="AF946" s="18"/>
      <c r="AG946" s="18"/>
      <c r="AH946" s="18"/>
      <c r="AI946" s="19"/>
      <c r="AJ946" s="19"/>
      <c r="AK946" s="19"/>
      <c r="AL946" s="19"/>
      <c r="AM946" s="19"/>
      <c r="AN946" s="52"/>
      <c r="AO946" s="19"/>
      <c r="AP946" s="1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</row>
    <row r="947" spans="1:71" ht="14.5" x14ac:dyDescent="0.35">
      <c r="A947" s="15"/>
      <c r="B947" s="15"/>
      <c r="C947" s="15"/>
      <c r="D947" s="7"/>
      <c r="E947" s="4"/>
      <c r="F947" s="4"/>
      <c r="G947" s="4"/>
      <c r="H947" s="4"/>
      <c r="I947" s="4"/>
      <c r="J947" s="7"/>
      <c r="K947" s="4"/>
      <c r="L947" s="4"/>
      <c r="M947" s="4"/>
      <c r="N947" s="4"/>
      <c r="O947" s="4"/>
      <c r="P947" s="27"/>
      <c r="Q947" s="14"/>
      <c r="R947" s="9"/>
      <c r="S947" s="15"/>
      <c r="T947" s="15"/>
      <c r="U947" s="9"/>
      <c r="V947" s="18"/>
      <c r="W947" s="19"/>
      <c r="X947" s="19"/>
      <c r="Y947" s="19"/>
      <c r="Z947" s="19"/>
      <c r="AA947" s="19"/>
      <c r="AB947" s="19"/>
      <c r="AC947" s="19"/>
      <c r="AD947" s="19"/>
      <c r="AE947" s="19"/>
      <c r="AF947" s="18"/>
      <c r="AG947" s="18"/>
      <c r="AH947" s="18"/>
      <c r="AI947" s="19"/>
      <c r="AJ947" s="19"/>
      <c r="AK947" s="19"/>
      <c r="AL947" s="19"/>
      <c r="AM947" s="19"/>
      <c r="AN947" s="52"/>
      <c r="AO947" s="19"/>
      <c r="AP947" s="1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</row>
    <row r="948" spans="1:71" ht="14.5" x14ac:dyDescent="0.35">
      <c r="A948" s="15"/>
      <c r="B948" s="15"/>
      <c r="C948" s="15"/>
      <c r="D948" s="7"/>
      <c r="E948" s="4"/>
      <c r="F948" s="4"/>
      <c r="G948" s="4"/>
      <c r="H948" s="4"/>
      <c r="I948" s="4"/>
      <c r="J948" s="7"/>
      <c r="K948" s="4"/>
      <c r="L948" s="4"/>
      <c r="M948" s="4"/>
      <c r="N948" s="4"/>
      <c r="O948" s="4"/>
      <c r="P948" s="27"/>
      <c r="Q948" s="14"/>
      <c r="R948" s="9"/>
      <c r="S948" s="15"/>
      <c r="T948" s="15"/>
      <c r="U948" s="9"/>
      <c r="V948" s="18"/>
      <c r="W948" s="19"/>
      <c r="X948" s="19"/>
      <c r="Y948" s="19"/>
      <c r="Z948" s="19"/>
      <c r="AA948" s="19"/>
      <c r="AB948" s="19"/>
      <c r="AC948" s="19"/>
      <c r="AD948" s="19"/>
      <c r="AE948" s="19"/>
      <c r="AF948" s="18"/>
      <c r="AG948" s="18"/>
      <c r="AH948" s="18"/>
      <c r="AI948" s="19"/>
      <c r="AJ948" s="19"/>
      <c r="AK948" s="19"/>
      <c r="AL948" s="19"/>
      <c r="AM948" s="19"/>
      <c r="AN948" s="52"/>
      <c r="AO948" s="19"/>
      <c r="AP948" s="1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</row>
    <row r="949" spans="1:71" ht="14.5" x14ac:dyDescent="0.35">
      <c r="A949" s="15"/>
      <c r="B949" s="15"/>
      <c r="C949" s="15"/>
      <c r="D949" s="7"/>
      <c r="E949" s="4"/>
      <c r="F949" s="4"/>
      <c r="G949" s="4"/>
      <c r="H949" s="4"/>
      <c r="I949" s="4"/>
      <c r="J949" s="7"/>
      <c r="K949" s="4"/>
      <c r="L949" s="4"/>
      <c r="M949" s="4"/>
      <c r="N949" s="4"/>
      <c r="O949" s="4"/>
      <c r="P949" s="27"/>
      <c r="Q949" s="14"/>
      <c r="R949" s="9"/>
      <c r="S949" s="15"/>
      <c r="T949" s="15"/>
      <c r="U949" s="9"/>
      <c r="V949" s="18"/>
      <c r="W949" s="19"/>
      <c r="X949" s="19"/>
      <c r="Y949" s="19"/>
      <c r="Z949" s="19"/>
      <c r="AA949" s="19"/>
      <c r="AB949" s="19"/>
      <c r="AC949" s="19"/>
      <c r="AD949" s="19"/>
      <c r="AE949" s="19"/>
      <c r="AF949" s="18"/>
      <c r="AG949" s="18"/>
      <c r="AH949" s="18"/>
      <c r="AI949" s="19"/>
      <c r="AJ949" s="19"/>
      <c r="AK949" s="19"/>
      <c r="AL949" s="19"/>
      <c r="AM949" s="19"/>
      <c r="AN949" s="52"/>
      <c r="AO949" s="19"/>
      <c r="AP949" s="1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</row>
    <row r="950" spans="1:71" ht="14.5" x14ac:dyDescent="0.35">
      <c r="A950" s="15"/>
      <c r="B950" s="15"/>
      <c r="C950" s="15"/>
      <c r="D950" s="7"/>
      <c r="E950" s="4"/>
      <c r="F950" s="4"/>
      <c r="G950" s="4"/>
      <c r="H950" s="4"/>
      <c r="I950" s="4"/>
      <c r="J950" s="7"/>
      <c r="K950" s="4"/>
      <c r="L950" s="4"/>
      <c r="M950" s="4"/>
      <c r="N950" s="4"/>
      <c r="O950" s="4"/>
      <c r="P950" s="27"/>
      <c r="Q950" s="14"/>
      <c r="R950" s="9"/>
      <c r="S950" s="15"/>
      <c r="T950" s="15"/>
      <c r="U950" s="9"/>
      <c r="V950" s="18"/>
      <c r="W950" s="19"/>
      <c r="X950" s="19"/>
      <c r="Y950" s="19"/>
      <c r="Z950" s="19"/>
      <c r="AA950" s="19"/>
      <c r="AB950" s="19"/>
      <c r="AC950" s="19"/>
      <c r="AD950" s="19"/>
      <c r="AE950" s="19"/>
      <c r="AF950" s="18"/>
      <c r="AG950" s="18"/>
      <c r="AH950" s="18"/>
      <c r="AI950" s="19"/>
      <c r="AJ950" s="19"/>
      <c r="AK950" s="19"/>
      <c r="AL950" s="19"/>
      <c r="AM950" s="19"/>
      <c r="AN950" s="52"/>
      <c r="AO950" s="19"/>
      <c r="AP950" s="1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</row>
    <row r="951" spans="1:71" ht="14.5" x14ac:dyDescent="0.35">
      <c r="A951" s="15"/>
      <c r="B951" s="15"/>
      <c r="C951" s="15"/>
      <c r="D951" s="7"/>
      <c r="E951" s="4"/>
      <c r="F951" s="4"/>
      <c r="G951" s="4"/>
      <c r="H951" s="4"/>
      <c r="I951" s="4"/>
      <c r="J951" s="7"/>
      <c r="K951" s="4"/>
      <c r="L951" s="4"/>
      <c r="M951" s="4"/>
      <c r="N951" s="4"/>
      <c r="O951" s="4"/>
      <c r="P951" s="27"/>
      <c r="Q951" s="14"/>
      <c r="R951" s="9"/>
      <c r="S951" s="15"/>
      <c r="T951" s="15"/>
      <c r="U951" s="9"/>
      <c r="V951" s="18"/>
      <c r="W951" s="19"/>
      <c r="X951" s="19"/>
      <c r="Y951" s="19"/>
      <c r="Z951" s="19"/>
      <c r="AA951" s="19"/>
      <c r="AB951" s="19"/>
      <c r="AC951" s="19"/>
      <c r="AD951" s="19"/>
      <c r="AE951" s="19"/>
      <c r="AF951" s="18"/>
      <c r="AG951" s="18"/>
      <c r="AH951" s="18"/>
      <c r="AI951" s="19"/>
      <c r="AJ951" s="19"/>
      <c r="AK951" s="19"/>
      <c r="AL951" s="19"/>
      <c r="AM951" s="19"/>
      <c r="AN951" s="52"/>
      <c r="AO951" s="19"/>
      <c r="AP951" s="1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</row>
    <row r="952" spans="1:71" ht="14.5" x14ac:dyDescent="0.35">
      <c r="A952" s="15"/>
      <c r="B952" s="15"/>
      <c r="C952" s="15"/>
      <c r="D952" s="7"/>
      <c r="E952" s="4"/>
      <c r="F952" s="4"/>
      <c r="G952" s="4"/>
      <c r="H952" s="4"/>
      <c r="I952" s="4"/>
      <c r="J952" s="7"/>
      <c r="K952" s="4"/>
      <c r="L952" s="4"/>
      <c r="M952" s="4"/>
      <c r="N952" s="4"/>
      <c r="O952" s="4"/>
      <c r="P952" s="27"/>
      <c r="Q952" s="14"/>
      <c r="R952" s="9"/>
      <c r="S952" s="15"/>
      <c r="T952" s="15"/>
      <c r="U952" s="9"/>
      <c r="V952" s="18"/>
      <c r="W952" s="19"/>
      <c r="X952" s="19"/>
      <c r="Y952" s="19"/>
      <c r="Z952" s="19"/>
      <c r="AA952" s="19"/>
      <c r="AB952" s="19"/>
      <c r="AC952" s="19"/>
      <c r="AD952" s="19"/>
      <c r="AE952" s="19"/>
      <c r="AF952" s="18"/>
      <c r="AG952" s="18"/>
      <c r="AH952" s="18"/>
      <c r="AI952" s="19"/>
      <c r="AJ952" s="19"/>
      <c r="AK952" s="19"/>
      <c r="AL952" s="19"/>
      <c r="AM952" s="19"/>
      <c r="AN952" s="52"/>
      <c r="AO952" s="19"/>
      <c r="AP952" s="1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</row>
    <row r="953" spans="1:71" ht="14.5" x14ac:dyDescent="0.35">
      <c r="A953" s="15"/>
      <c r="B953" s="15"/>
      <c r="C953" s="15"/>
      <c r="D953" s="7"/>
      <c r="E953" s="4"/>
      <c r="F953" s="4"/>
      <c r="G953" s="4"/>
      <c r="H953" s="4"/>
      <c r="I953" s="4"/>
      <c r="J953" s="7"/>
      <c r="K953" s="4"/>
      <c r="L953" s="4"/>
      <c r="M953" s="4"/>
      <c r="N953" s="4"/>
      <c r="O953" s="4"/>
      <c r="P953" s="27"/>
      <c r="Q953" s="14"/>
      <c r="R953" s="9"/>
      <c r="S953" s="15"/>
      <c r="T953" s="15"/>
      <c r="U953" s="9"/>
      <c r="V953" s="18"/>
      <c r="W953" s="19"/>
      <c r="X953" s="19"/>
      <c r="Y953" s="19"/>
      <c r="Z953" s="19"/>
      <c r="AA953" s="19"/>
      <c r="AB953" s="19"/>
      <c r="AC953" s="19"/>
      <c r="AD953" s="19"/>
      <c r="AE953" s="19"/>
      <c r="AF953" s="18"/>
      <c r="AG953" s="18"/>
      <c r="AH953" s="18"/>
      <c r="AI953" s="19"/>
      <c r="AJ953" s="19"/>
      <c r="AK953" s="19"/>
      <c r="AL953" s="19"/>
      <c r="AM953" s="19"/>
      <c r="AN953" s="52"/>
      <c r="AO953" s="19"/>
      <c r="AP953" s="1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</row>
    <row r="954" spans="1:71" ht="14.5" x14ac:dyDescent="0.35">
      <c r="A954" s="15"/>
      <c r="B954" s="15"/>
      <c r="C954" s="15"/>
      <c r="D954" s="7"/>
      <c r="E954" s="4"/>
      <c r="F954" s="4"/>
      <c r="G954" s="4"/>
      <c r="H954" s="4"/>
      <c r="I954" s="4"/>
      <c r="J954" s="7"/>
      <c r="K954" s="4"/>
      <c r="L954" s="4"/>
      <c r="M954" s="4"/>
      <c r="N954" s="4"/>
      <c r="O954" s="4"/>
      <c r="P954" s="27"/>
      <c r="Q954" s="14"/>
      <c r="R954" s="9"/>
      <c r="S954" s="15"/>
      <c r="T954" s="15"/>
      <c r="U954" s="9"/>
      <c r="V954" s="18"/>
      <c r="W954" s="19"/>
      <c r="X954" s="19"/>
      <c r="Y954" s="19"/>
      <c r="Z954" s="19"/>
      <c r="AA954" s="19"/>
      <c r="AB954" s="19"/>
      <c r="AC954" s="19"/>
      <c r="AD954" s="19"/>
      <c r="AE954" s="19"/>
      <c r="AF954" s="18"/>
      <c r="AG954" s="18"/>
      <c r="AH954" s="18"/>
      <c r="AI954" s="19"/>
      <c r="AJ954" s="19"/>
      <c r="AK954" s="19"/>
      <c r="AL954" s="19"/>
      <c r="AM954" s="19"/>
      <c r="AN954" s="52"/>
      <c r="AO954" s="19"/>
      <c r="AP954" s="1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</row>
    <row r="955" spans="1:71" ht="14.5" x14ac:dyDescent="0.35">
      <c r="A955" s="15"/>
      <c r="B955" s="15"/>
      <c r="C955" s="15"/>
      <c r="D955" s="7"/>
      <c r="E955" s="4"/>
      <c r="F955" s="4"/>
      <c r="G955" s="4"/>
      <c r="H955" s="4"/>
      <c r="I955" s="4"/>
      <c r="J955" s="7"/>
      <c r="K955" s="4"/>
      <c r="L955" s="4"/>
      <c r="M955" s="4"/>
      <c r="N955" s="4"/>
      <c r="O955" s="4"/>
      <c r="P955" s="27"/>
      <c r="Q955" s="14"/>
      <c r="R955" s="9"/>
      <c r="S955" s="15"/>
      <c r="T955" s="15"/>
      <c r="U955" s="9"/>
      <c r="V955" s="18"/>
      <c r="W955" s="19"/>
      <c r="X955" s="19"/>
      <c r="Y955" s="19"/>
      <c r="Z955" s="19"/>
      <c r="AA955" s="19"/>
      <c r="AB955" s="19"/>
      <c r="AC955" s="19"/>
      <c r="AD955" s="19"/>
      <c r="AE955" s="19"/>
      <c r="AF955" s="18"/>
      <c r="AG955" s="18"/>
      <c r="AH955" s="18"/>
      <c r="AI955" s="19"/>
      <c r="AJ955" s="19"/>
      <c r="AK955" s="19"/>
      <c r="AL955" s="19"/>
      <c r="AM955" s="19"/>
      <c r="AN955" s="52"/>
      <c r="AO955" s="19"/>
      <c r="AP955" s="1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</row>
    <row r="956" spans="1:71" ht="14.5" x14ac:dyDescent="0.35">
      <c r="A956" s="15"/>
      <c r="B956" s="15"/>
      <c r="C956" s="15"/>
      <c r="D956" s="7"/>
      <c r="E956" s="4"/>
      <c r="F956" s="4"/>
      <c r="G956" s="4"/>
      <c r="H956" s="4"/>
      <c r="I956" s="4"/>
      <c r="J956" s="7"/>
      <c r="K956" s="4"/>
      <c r="L956" s="4"/>
      <c r="M956" s="4"/>
      <c r="N956" s="4"/>
      <c r="O956" s="4"/>
      <c r="P956" s="27"/>
      <c r="Q956" s="14"/>
      <c r="R956" s="9"/>
      <c r="S956" s="15"/>
      <c r="T956" s="15"/>
      <c r="U956" s="9"/>
      <c r="V956" s="18"/>
      <c r="W956" s="19"/>
      <c r="X956" s="19"/>
      <c r="Y956" s="19"/>
      <c r="Z956" s="19"/>
      <c r="AA956" s="19"/>
      <c r="AB956" s="19"/>
      <c r="AC956" s="19"/>
      <c r="AD956" s="19"/>
      <c r="AE956" s="19"/>
      <c r="AF956" s="18"/>
      <c r="AG956" s="18"/>
      <c r="AH956" s="18"/>
      <c r="AI956" s="19"/>
      <c r="AJ956" s="19"/>
      <c r="AK956" s="19"/>
      <c r="AL956" s="19"/>
      <c r="AM956" s="19"/>
      <c r="AN956" s="52"/>
      <c r="AO956" s="19"/>
      <c r="AP956" s="1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</row>
    <row r="957" spans="1:71" ht="14.5" x14ac:dyDescent="0.35">
      <c r="A957" s="15"/>
      <c r="B957" s="15"/>
      <c r="C957" s="15"/>
      <c r="D957" s="7"/>
      <c r="E957" s="4"/>
      <c r="F957" s="4"/>
      <c r="G957" s="4"/>
      <c r="H957" s="4"/>
      <c r="I957" s="4"/>
      <c r="J957" s="7"/>
      <c r="K957" s="4"/>
      <c r="L957" s="4"/>
      <c r="M957" s="4"/>
      <c r="N957" s="4"/>
      <c r="O957" s="4"/>
      <c r="P957" s="27"/>
      <c r="Q957" s="14"/>
      <c r="R957" s="9"/>
      <c r="S957" s="15"/>
      <c r="T957" s="15"/>
      <c r="U957" s="9"/>
      <c r="V957" s="18"/>
      <c r="W957" s="19"/>
      <c r="X957" s="19"/>
      <c r="Y957" s="19"/>
      <c r="Z957" s="19"/>
      <c r="AA957" s="19"/>
      <c r="AB957" s="19"/>
      <c r="AC957" s="19"/>
      <c r="AD957" s="19"/>
      <c r="AE957" s="19"/>
      <c r="AF957" s="18"/>
      <c r="AG957" s="18"/>
      <c r="AH957" s="18"/>
      <c r="AI957" s="19"/>
      <c r="AJ957" s="19"/>
      <c r="AK957" s="19"/>
      <c r="AL957" s="19"/>
      <c r="AM957" s="19"/>
      <c r="AN957" s="52"/>
      <c r="AO957" s="19"/>
      <c r="AP957" s="1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</row>
    <row r="958" spans="1:71" ht="14.5" x14ac:dyDescent="0.35">
      <c r="A958" s="15"/>
      <c r="B958" s="15"/>
      <c r="C958" s="15"/>
      <c r="D958" s="7"/>
      <c r="E958" s="4"/>
      <c r="F958" s="4"/>
      <c r="G958" s="4"/>
      <c r="H958" s="4"/>
      <c r="I958" s="4"/>
      <c r="J958" s="7"/>
      <c r="K958" s="4"/>
      <c r="L958" s="4"/>
      <c r="M958" s="4"/>
      <c r="N958" s="4"/>
      <c r="O958" s="4"/>
      <c r="P958" s="27"/>
      <c r="Q958" s="14"/>
      <c r="R958" s="9"/>
      <c r="S958" s="15"/>
      <c r="T958" s="15"/>
      <c r="U958" s="9"/>
      <c r="V958" s="18"/>
      <c r="W958" s="19"/>
      <c r="X958" s="19"/>
      <c r="Y958" s="19"/>
      <c r="Z958" s="19"/>
      <c r="AA958" s="19"/>
      <c r="AB958" s="19"/>
      <c r="AC958" s="19"/>
      <c r="AD958" s="19"/>
      <c r="AE958" s="19"/>
      <c r="AF958" s="18"/>
      <c r="AG958" s="18"/>
      <c r="AH958" s="18"/>
      <c r="AI958" s="19"/>
      <c r="AJ958" s="19"/>
      <c r="AK958" s="19"/>
      <c r="AL958" s="19"/>
      <c r="AM958" s="19"/>
      <c r="AN958" s="52"/>
      <c r="AO958" s="19"/>
      <c r="AP958" s="1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</row>
    <row r="959" spans="1:71" ht="14.5" x14ac:dyDescent="0.35">
      <c r="A959" s="15"/>
      <c r="B959" s="15"/>
      <c r="C959" s="15"/>
      <c r="D959" s="7"/>
      <c r="E959" s="4"/>
      <c r="F959" s="4"/>
      <c r="G959" s="4"/>
      <c r="H959" s="4"/>
      <c r="I959" s="4"/>
      <c r="J959" s="7"/>
      <c r="K959" s="4"/>
      <c r="L959" s="4"/>
      <c r="M959" s="4"/>
      <c r="N959" s="4"/>
      <c r="O959" s="4"/>
      <c r="P959" s="27"/>
      <c r="Q959" s="14"/>
      <c r="R959" s="9"/>
      <c r="S959" s="15"/>
      <c r="T959" s="15"/>
      <c r="U959" s="9"/>
      <c r="V959" s="18"/>
      <c r="W959" s="19"/>
      <c r="X959" s="19"/>
      <c r="Y959" s="19"/>
      <c r="Z959" s="19"/>
      <c r="AA959" s="19"/>
      <c r="AB959" s="19"/>
      <c r="AC959" s="19"/>
      <c r="AD959" s="19"/>
      <c r="AE959" s="19"/>
      <c r="AF959" s="18"/>
      <c r="AG959" s="18"/>
      <c r="AH959" s="18"/>
      <c r="AI959" s="19"/>
      <c r="AJ959" s="19"/>
      <c r="AK959" s="19"/>
      <c r="AL959" s="19"/>
      <c r="AM959" s="19"/>
      <c r="AN959" s="52"/>
      <c r="AO959" s="19"/>
      <c r="AP959" s="1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</row>
    <row r="960" spans="1:71" ht="14.5" x14ac:dyDescent="0.35">
      <c r="A960" s="15"/>
      <c r="B960" s="15"/>
      <c r="C960" s="15"/>
      <c r="D960" s="7"/>
      <c r="E960" s="4"/>
      <c r="F960" s="4"/>
      <c r="G960" s="4"/>
      <c r="H960" s="4"/>
      <c r="I960" s="4"/>
      <c r="J960" s="7"/>
      <c r="K960" s="4"/>
      <c r="L960" s="4"/>
      <c r="M960" s="4"/>
      <c r="N960" s="4"/>
      <c r="O960" s="4"/>
      <c r="P960" s="27"/>
      <c r="Q960" s="14"/>
      <c r="R960" s="9"/>
      <c r="S960" s="15"/>
      <c r="T960" s="15"/>
      <c r="U960" s="9"/>
      <c r="V960" s="18"/>
      <c r="W960" s="19"/>
      <c r="X960" s="19"/>
      <c r="Y960" s="19"/>
      <c r="Z960" s="19"/>
      <c r="AA960" s="19"/>
      <c r="AB960" s="19"/>
      <c r="AC960" s="19"/>
      <c r="AD960" s="19"/>
      <c r="AE960" s="19"/>
      <c r="AF960" s="18"/>
      <c r="AG960" s="18"/>
      <c r="AH960" s="18"/>
      <c r="AI960" s="19"/>
      <c r="AJ960" s="19"/>
      <c r="AK960" s="19"/>
      <c r="AL960" s="19"/>
      <c r="AM960" s="19"/>
      <c r="AN960" s="52"/>
      <c r="AO960" s="19"/>
      <c r="AP960" s="1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</row>
    <row r="961" spans="1:71" ht="14.5" x14ac:dyDescent="0.35">
      <c r="A961" s="15"/>
      <c r="B961" s="15"/>
      <c r="C961" s="15"/>
      <c r="D961" s="7"/>
      <c r="E961" s="4"/>
      <c r="F961" s="4"/>
      <c r="G961" s="4"/>
      <c r="H961" s="4"/>
      <c r="I961" s="4"/>
      <c r="J961" s="7"/>
      <c r="K961" s="4"/>
      <c r="L961" s="4"/>
      <c r="M961" s="4"/>
      <c r="N961" s="4"/>
      <c r="O961" s="4"/>
      <c r="P961" s="27"/>
      <c r="Q961" s="14"/>
      <c r="R961" s="9"/>
      <c r="S961" s="15"/>
      <c r="T961" s="15"/>
      <c r="U961" s="9"/>
      <c r="V961" s="18"/>
      <c r="W961" s="19"/>
      <c r="X961" s="19"/>
      <c r="Y961" s="19"/>
      <c r="Z961" s="19"/>
      <c r="AA961" s="19"/>
      <c r="AB961" s="19"/>
      <c r="AC961" s="19"/>
      <c r="AD961" s="19"/>
      <c r="AE961" s="19"/>
      <c r="AF961" s="18"/>
      <c r="AG961" s="18"/>
      <c r="AH961" s="18"/>
      <c r="AI961" s="19"/>
      <c r="AJ961" s="19"/>
      <c r="AK961" s="19"/>
      <c r="AL961" s="19"/>
      <c r="AM961" s="19"/>
      <c r="AN961" s="52"/>
      <c r="AO961" s="19"/>
      <c r="AP961" s="1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</row>
    <row r="962" spans="1:71" ht="14.5" x14ac:dyDescent="0.35">
      <c r="A962" s="15"/>
      <c r="B962" s="15"/>
      <c r="C962" s="15"/>
      <c r="D962" s="7"/>
      <c r="E962" s="4"/>
      <c r="F962" s="4"/>
      <c r="G962" s="4"/>
      <c r="H962" s="4"/>
      <c r="I962" s="4"/>
      <c r="J962" s="7"/>
      <c r="K962" s="4"/>
      <c r="L962" s="4"/>
      <c r="M962" s="4"/>
      <c r="N962" s="4"/>
      <c r="O962" s="4"/>
      <c r="P962" s="27"/>
      <c r="Q962" s="14"/>
      <c r="R962" s="9"/>
      <c r="S962" s="15"/>
      <c r="T962" s="15"/>
      <c r="U962" s="9"/>
      <c r="V962" s="18"/>
      <c r="W962" s="19"/>
      <c r="X962" s="19"/>
      <c r="Y962" s="19"/>
      <c r="Z962" s="19"/>
      <c r="AA962" s="19"/>
      <c r="AB962" s="19"/>
      <c r="AC962" s="19"/>
      <c r="AD962" s="19"/>
      <c r="AE962" s="19"/>
      <c r="AF962" s="18"/>
      <c r="AG962" s="18"/>
      <c r="AH962" s="18"/>
      <c r="AI962" s="19"/>
      <c r="AJ962" s="19"/>
      <c r="AK962" s="19"/>
      <c r="AL962" s="19"/>
      <c r="AM962" s="19"/>
      <c r="AN962" s="52"/>
      <c r="AO962" s="19"/>
      <c r="AP962" s="1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</row>
    <row r="963" spans="1:71" ht="14.5" x14ac:dyDescent="0.35">
      <c r="A963" s="15"/>
      <c r="B963" s="15"/>
      <c r="C963" s="15"/>
      <c r="D963" s="7"/>
      <c r="E963" s="4"/>
      <c r="F963" s="4"/>
      <c r="G963" s="4"/>
      <c r="H963" s="4"/>
      <c r="I963" s="4"/>
      <c r="J963" s="7"/>
      <c r="K963" s="4"/>
      <c r="L963" s="4"/>
      <c r="M963" s="4"/>
      <c r="N963" s="4"/>
      <c r="O963" s="4"/>
      <c r="P963" s="27"/>
      <c r="Q963" s="14"/>
      <c r="R963" s="9"/>
      <c r="S963" s="15"/>
      <c r="T963" s="15"/>
      <c r="U963" s="9"/>
      <c r="V963" s="18"/>
      <c r="W963" s="19"/>
      <c r="X963" s="19"/>
      <c r="Y963" s="19"/>
      <c r="Z963" s="19"/>
      <c r="AA963" s="19"/>
      <c r="AB963" s="19"/>
      <c r="AC963" s="19"/>
      <c r="AD963" s="19"/>
      <c r="AE963" s="19"/>
      <c r="AF963" s="18"/>
      <c r="AG963" s="18"/>
      <c r="AH963" s="18"/>
      <c r="AI963" s="19"/>
      <c r="AJ963" s="19"/>
      <c r="AK963" s="19"/>
      <c r="AL963" s="19"/>
      <c r="AM963" s="19"/>
      <c r="AN963" s="52"/>
      <c r="AO963" s="19"/>
      <c r="AP963" s="1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</row>
    <row r="964" spans="1:71" ht="14.5" x14ac:dyDescent="0.35">
      <c r="A964" s="15"/>
      <c r="B964" s="15"/>
      <c r="C964" s="15"/>
      <c r="D964" s="7"/>
      <c r="E964" s="4"/>
      <c r="F964" s="4"/>
      <c r="G964" s="4"/>
      <c r="H964" s="4"/>
      <c r="I964" s="4"/>
      <c r="J964" s="7"/>
      <c r="K964" s="4"/>
      <c r="L964" s="4"/>
      <c r="M964" s="4"/>
      <c r="N964" s="4"/>
      <c r="O964" s="4"/>
      <c r="P964" s="27"/>
      <c r="Q964" s="14"/>
      <c r="R964" s="9"/>
      <c r="S964" s="15"/>
      <c r="T964" s="15"/>
      <c r="U964" s="9"/>
      <c r="V964" s="18"/>
      <c r="W964" s="19"/>
      <c r="X964" s="19"/>
      <c r="Y964" s="19"/>
      <c r="Z964" s="19"/>
      <c r="AA964" s="19"/>
      <c r="AB964" s="19"/>
      <c r="AC964" s="19"/>
      <c r="AD964" s="19"/>
      <c r="AE964" s="19"/>
      <c r="AF964" s="18"/>
      <c r="AG964" s="18"/>
      <c r="AH964" s="18"/>
      <c r="AI964" s="19"/>
      <c r="AJ964" s="19"/>
      <c r="AK964" s="19"/>
      <c r="AL964" s="19"/>
      <c r="AM964" s="19"/>
      <c r="AN964" s="52"/>
      <c r="AO964" s="19"/>
      <c r="AP964" s="1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</row>
    <row r="965" spans="1:71" ht="14.5" x14ac:dyDescent="0.35">
      <c r="A965" s="15"/>
      <c r="B965" s="15"/>
      <c r="C965" s="15"/>
      <c r="D965" s="7"/>
      <c r="E965" s="4"/>
      <c r="F965" s="4"/>
      <c r="G965" s="4"/>
      <c r="H965" s="4"/>
      <c r="I965" s="4"/>
      <c r="J965" s="7"/>
      <c r="K965" s="4"/>
      <c r="L965" s="4"/>
      <c r="M965" s="4"/>
      <c r="N965" s="4"/>
      <c r="O965" s="4"/>
      <c r="P965" s="27"/>
      <c r="Q965" s="14"/>
      <c r="R965" s="9"/>
      <c r="S965" s="15"/>
      <c r="T965" s="15"/>
      <c r="U965" s="9"/>
      <c r="V965" s="18"/>
      <c r="W965" s="19"/>
      <c r="X965" s="19"/>
      <c r="Y965" s="19"/>
      <c r="Z965" s="19"/>
      <c r="AA965" s="19"/>
      <c r="AB965" s="19"/>
      <c r="AC965" s="19"/>
      <c r="AD965" s="19"/>
      <c r="AE965" s="19"/>
      <c r="AF965" s="18"/>
      <c r="AG965" s="18"/>
      <c r="AH965" s="18"/>
      <c r="AI965" s="19"/>
      <c r="AJ965" s="19"/>
      <c r="AK965" s="19"/>
      <c r="AL965" s="19"/>
      <c r="AM965" s="19"/>
      <c r="AN965" s="52"/>
      <c r="AO965" s="19"/>
      <c r="AP965" s="1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</row>
    <row r="966" spans="1:71" ht="14.5" x14ac:dyDescent="0.35">
      <c r="A966" s="15"/>
      <c r="B966" s="15"/>
      <c r="C966" s="15"/>
      <c r="D966" s="7"/>
      <c r="E966" s="4"/>
      <c r="F966" s="4"/>
      <c r="G966" s="4"/>
      <c r="H966" s="4"/>
      <c r="I966" s="4"/>
      <c r="J966" s="7"/>
      <c r="K966" s="4"/>
      <c r="L966" s="4"/>
      <c r="M966" s="4"/>
      <c r="N966" s="4"/>
      <c r="O966" s="4"/>
      <c r="P966" s="27"/>
      <c r="Q966" s="14"/>
      <c r="R966" s="9"/>
      <c r="S966" s="15"/>
      <c r="T966" s="15"/>
      <c r="U966" s="9"/>
      <c r="V966" s="18"/>
      <c r="W966" s="19"/>
      <c r="X966" s="19"/>
      <c r="Y966" s="19"/>
      <c r="Z966" s="19"/>
      <c r="AA966" s="19"/>
      <c r="AB966" s="19"/>
      <c r="AC966" s="19"/>
      <c r="AD966" s="19"/>
      <c r="AE966" s="19"/>
      <c r="AF966" s="18"/>
      <c r="AG966" s="18"/>
      <c r="AH966" s="18"/>
      <c r="AI966" s="19"/>
      <c r="AJ966" s="19"/>
      <c r="AK966" s="19"/>
      <c r="AL966" s="19"/>
      <c r="AM966" s="19"/>
      <c r="AN966" s="52"/>
      <c r="AO966" s="19"/>
      <c r="AP966" s="1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</row>
    <row r="967" spans="1:71" ht="14.5" x14ac:dyDescent="0.35">
      <c r="A967" s="15"/>
      <c r="B967" s="15"/>
      <c r="C967" s="15"/>
      <c r="D967" s="7"/>
      <c r="E967" s="4"/>
      <c r="F967" s="4"/>
      <c r="G967" s="4"/>
      <c r="H967" s="4"/>
      <c r="I967" s="4"/>
      <c r="J967" s="7"/>
      <c r="K967" s="4"/>
      <c r="L967" s="4"/>
      <c r="M967" s="4"/>
      <c r="N967" s="4"/>
      <c r="O967" s="4"/>
      <c r="P967" s="27"/>
      <c r="Q967" s="14"/>
      <c r="R967" s="9"/>
      <c r="S967" s="15"/>
      <c r="T967" s="15"/>
      <c r="U967" s="9"/>
      <c r="V967" s="18"/>
      <c r="W967" s="19"/>
      <c r="X967" s="19"/>
      <c r="Y967" s="19"/>
      <c r="Z967" s="19"/>
      <c r="AA967" s="19"/>
      <c r="AB967" s="19"/>
      <c r="AC967" s="19"/>
      <c r="AD967" s="19"/>
      <c r="AE967" s="19"/>
      <c r="AF967" s="18"/>
      <c r="AG967" s="18"/>
      <c r="AH967" s="18"/>
      <c r="AI967" s="19"/>
      <c r="AJ967" s="19"/>
      <c r="AK967" s="19"/>
      <c r="AL967" s="19"/>
      <c r="AM967" s="19"/>
      <c r="AN967" s="52"/>
      <c r="AO967" s="19"/>
      <c r="AP967" s="1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</row>
    <row r="968" spans="1:71" ht="14.5" x14ac:dyDescent="0.35">
      <c r="A968" s="15"/>
      <c r="B968" s="15"/>
      <c r="C968" s="15"/>
      <c r="D968" s="7"/>
      <c r="E968" s="4"/>
      <c r="F968" s="4"/>
      <c r="G968" s="4"/>
      <c r="H968" s="4"/>
      <c r="I968" s="4"/>
      <c r="J968" s="7"/>
      <c r="K968" s="4"/>
      <c r="L968" s="4"/>
      <c r="M968" s="4"/>
      <c r="N968" s="4"/>
      <c r="O968" s="4"/>
      <c r="P968" s="27"/>
      <c r="Q968" s="14"/>
      <c r="R968" s="9"/>
      <c r="S968" s="15"/>
      <c r="T968" s="15"/>
      <c r="U968" s="9"/>
      <c r="V968" s="18"/>
      <c r="W968" s="19"/>
      <c r="X968" s="19"/>
      <c r="Y968" s="19"/>
      <c r="Z968" s="19"/>
      <c r="AA968" s="19"/>
      <c r="AB968" s="19"/>
      <c r="AC968" s="19"/>
      <c r="AD968" s="19"/>
      <c r="AE968" s="19"/>
      <c r="AF968" s="18"/>
      <c r="AG968" s="18"/>
      <c r="AH968" s="18"/>
      <c r="AI968" s="19"/>
      <c r="AJ968" s="19"/>
      <c r="AK968" s="19"/>
      <c r="AL968" s="19"/>
      <c r="AM968" s="19"/>
      <c r="AN968" s="52"/>
      <c r="AO968" s="19"/>
      <c r="AP968" s="1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</row>
    <row r="969" spans="1:71" ht="14.5" x14ac:dyDescent="0.35">
      <c r="A969" s="15"/>
      <c r="B969" s="15"/>
      <c r="C969" s="15"/>
      <c r="D969" s="7"/>
      <c r="E969" s="4"/>
      <c r="F969" s="4"/>
      <c r="G969" s="4"/>
      <c r="H969" s="4"/>
      <c r="I969" s="4"/>
      <c r="J969" s="7"/>
      <c r="K969" s="4"/>
      <c r="L969" s="4"/>
      <c r="M969" s="4"/>
      <c r="N969" s="4"/>
      <c r="O969" s="4"/>
      <c r="P969" s="27"/>
      <c r="Q969" s="14"/>
      <c r="R969" s="9"/>
      <c r="S969" s="15"/>
      <c r="T969" s="15"/>
      <c r="U969" s="9"/>
      <c r="V969" s="18"/>
      <c r="W969" s="19"/>
      <c r="X969" s="19"/>
      <c r="Y969" s="19"/>
      <c r="Z969" s="19"/>
      <c r="AA969" s="19"/>
      <c r="AB969" s="19"/>
      <c r="AC969" s="19"/>
      <c r="AD969" s="19"/>
      <c r="AE969" s="19"/>
      <c r="AF969" s="18"/>
      <c r="AG969" s="18"/>
      <c r="AH969" s="18"/>
      <c r="AI969" s="19"/>
      <c r="AJ969" s="19"/>
      <c r="AK969" s="19"/>
      <c r="AL969" s="19"/>
      <c r="AM969" s="19"/>
      <c r="AN969" s="52"/>
      <c r="AO969" s="19"/>
      <c r="AP969" s="1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</row>
    <row r="970" spans="1:71" ht="14.5" x14ac:dyDescent="0.35">
      <c r="A970" s="15"/>
      <c r="B970" s="15"/>
      <c r="C970" s="15"/>
      <c r="D970" s="7"/>
      <c r="E970" s="4"/>
      <c r="F970" s="4"/>
      <c r="G970" s="4"/>
      <c r="H970" s="4"/>
      <c r="I970" s="4"/>
      <c r="J970" s="7"/>
      <c r="K970" s="4"/>
      <c r="L970" s="4"/>
      <c r="M970" s="4"/>
      <c r="N970" s="4"/>
      <c r="O970" s="4"/>
      <c r="P970" s="27"/>
      <c r="Q970" s="14"/>
      <c r="R970" s="9"/>
      <c r="S970" s="15"/>
      <c r="T970" s="15"/>
      <c r="U970" s="9"/>
      <c r="V970" s="18"/>
      <c r="W970" s="19"/>
      <c r="X970" s="19"/>
      <c r="Y970" s="19"/>
      <c r="Z970" s="19"/>
      <c r="AA970" s="19"/>
      <c r="AB970" s="19"/>
      <c r="AC970" s="19"/>
      <c r="AD970" s="19"/>
      <c r="AE970" s="19"/>
      <c r="AF970" s="18"/>
      <c r="AG970" s="18"/>
      <c r="AH970" s="18"/>
      <c r="AI970" s="19"/>
      <c r="AJ970" s="19"/>
      <c r="AK970" s="19"/>
      <c r="AL970" s="19"/>
      <c r="AM970" s="19"/>
      <c r="AN970" s="52"/>
      <c r="AO970" s="19"/>
      <c r="AP970" s="1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</row>
    <row r="971" spans="1:71" ht="14.5" x14ac:dyDescent="0.35">
      <c r="A971" s="15"/>
      <c r="B971" s="15"/>
      <c r="C971" s="15"/>
      <c r="D971" s="7"/>
      <c r="E971" s="4"/>
      <c r="F971" s="4"/>
      <c r="G971" s="4"/>
      <c r="H971" s="4"/>
      <c r="I971" s="4"/>
      <c r="J971" s="7"/>
      <c r="K971" s="4"/>
      <c r="L971" s="4"/>
      <c r="M971" s="4"/>
      <c r="N971" s="4"/>
      <c r="O971" s="4"/>
      <c r="P971" s="27"/>
      <c r="Q971" s="14"/>
      <c r="R971" s="9"/>
      <c r="S971" s="15"/>
      <c r="T971" s="15"/>
      <c r="U971" s="9"/>
      <c r="V971" s="18"/>
      <c r="W971" s="19"/>
      <c r="X971" s="19"/>
      <c r="Y971" s="19"/>
      <c r="Z971" s="19"/>
      <c r="AA971" s="19"/>
      <c r="AB971" s="19"/>
      <c r="AC971" s="19"/>
      <c r="AD971" s="19"/>
      <c r="AE971" s="19"/>
      <c r="AF971" s="18"/>
      <c r="AG971" s="18"/>
      <c r="AH971" s="18"/>
      <c r="AI971" s="19"/>
      <c r="AJ971" s="19"/>
      <c r="AK971" s="19"/>
      <c r="AL971" s="19"/>
      <c r="AM971" s="19"/>
      <c r="AN971" s="52"/>
      <c r="AO971" s="19"/>
      <c r="AP971" s="1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</row>
    <row r="972" spans="1:71" ht="14.5" x14ac:dyDescent="0.35">
      <c r="A972" s="15"/>
      <c r="B972" s="15"/>
      <c r="C972" s="15"/>
      <c r="D972" s="7"/>
      <c r="E972" s="4"/>
      <c r="F972" s="4"/>
      <c r="G972" s="4"/>
      <c r="H972" s="4"/>
      <c r="I972" s="4"/>
      <c r="J972" s="7"/>
      <c r="K972" s="4"/>
      <c r="L972" s="4"/>
      <c r="M972" s="4"/>
      <c r="N972" s="4"/>
      <c r="O972" s="4"/>
      <c r="P972" s="27"/>
      <c r="Q972" s="14"/>
      <c r="R972" s="9"/>
      <c r="S972" s="15"/>
      <c r="T972" s="15"/>
      <c r="U972" s="9"/>
      <c r="V972" s="18"/>
      <c r="W972" s="19"/>
      <c r="X972" s="19"/>
      <c r="Y972" s="19"/>
      <c r="Z972" s="19"/>
      <c r="AA972" s="19"/>
      <c r="AB972" s="19"/>
      <c r="AC972" s="19"/>
      <c r="AD972" s="19"/>
      <c r="AE972" s="19"/>
      <c r="AF972" s="18"/>
      <c r="AG972" s="18"/>
      <c r="AH972" s="18"/>
      <c r="AI972" s="19"/>
      <c r="AJ972" s="19"/>
      <c r="AK972" s="19"/>
      <c r="AL972" s="19"/>
      <c r="AM972" s="19"/>
      <c r="AN972" s="52"/>
      <c r="AO972" s="19"/>
      <c r="AP972" s="1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</row>
    <row r="973" spans="1:71" ht="14.5" x14ac:dyDescent="0.35">
      <c r="A973" s="15"/>
      <c r="B973" s="15"/>
      <c r="C973" s="15"/>
      <c r="D973" s="7"/>
      <c r="E973" s="4"/>
      <c r="F973" s="4"/>
      <c r="G973" s="4"/>
      <c r="H973" s="4"/>
      <c r="I973" s="4"/>
      <c r="J973" s="7"/>
      <c r="K973" s="4"/>
      <c r="L973" s="4"/>
      <c r="M973" s="4"/>
      <c r="N973" s="4"/>
      <c r="O973" s="4"/>
      <c r="P973" s="27"/>
      <c r="Q973" s="14"/>
      <c r="R973" s="9"/>
      <c r="S973" s="15"/>
      <c r="T973" s="15"/>
      <c r="U973" s="9"/>
      <c r="V973" s="18"/>
      <c r="W973" s="19"/>
      <c r="X973" s="19"/>
      <c r="Y973" s="19"/>
      <c r="Z973" s="19"/>
      <c r="AA973" s="19"/>
      <c r="AB973" s="19"/>
      <c r="AC973" s="19"/>
      <c r="AD973" s="19"/>
      <c r="AE973" s="19"/>
      <c r="AF973" s="18"/>
      <c r="AG973" s="18"/>
      <c r="AH973" s="18"/>
      <c r="AI973" s="19"/>
      <c r="AJ973" s="19"/>
      <c r="AK973" s="19"/>
      <c r="AL973" s="19"/>
      <c r="AM973" s="19"/>
      <c r="AN973" s="52"/>
      <c r="AO973" s="19"/>
      <c r="AP973" s="1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</row>
    <row r="974" spans="1:71" ht="14.5" x14ac:dyDescent="0.35">
      <c r="A974" s="15"/>
      <c r="B974" s="15"/>
      <c r="C974" s="15"/>
      <c r="D974" s="7"/>
      <c r="E974" s="4"/>
      <c r="F974" s="4"/>
      <c r="G974" s="4"/>
      <c r="H974" s="4"/>
      <c r="I974" s="4"/>
      <c r="J974" s="7"/>
      <c r="K974" s="4"/>
      <c r="L974" s="4"/>
      <c r="M974" s="4"/>
      <c r="N974" s="4"/>
      <c r="O974" s="4"/>
      <c r="P974" s="27"/>
      <c r="Q974" s="14"/>
      <c r="R974" s="9"/>
      <c r="S974" s="15"/>
      <c r="T974" s="15"/>
      <c r="U974" s="9"/>
      <c r="V974" s="18"/>
      <c r="W974" s="19"/>
      <c r="X974" s="19"/>
      <c r="Y974" s="19"/>
      <c r="Z974" s="19"/>
      <c r="AA974" s="19"/>
      <c r="AB974" s="19"/>
      <c r="AC974" s="19"/>
      <c r="AD974" s="19"/>
      <c r="AE974" s="19"/>
      <c r="AF974" s="18"/>
      <c r="AG974" s="18"/>
      <c r="AH974" s="18"/>
      <c r="AI974" s="19"/>
      <c r="AJ974" s="19"/>
      <c r="AK974" s="19"/>
      <c r="AL974" s="19"/>
      <c r="AM974" s="19"/>
      <c r="AN974" s="52"/>
      <c r="AO974" s="19"/>
      <c r="AP974" s="1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</row>
    <row r="975" spans="1:71" ht="14.5" x14ac:dyDescent="0.35">
      <c r="A975" s="15"/>
      <c r="B975" s="15"/>
      <c r="C975" s="15"/>
      <c r="D975" s="7"/>
      <c r="E975" s="4"/>
      <c r="F975" s="4"/>
      <c r="G975" s="4"/>
      <c r="H975" s="4"/>
      <c r="I975" s="4"/>
      <c r="J975" s="7"/>
      <c r="K975" s="4"/>
      <c r="L975" s="4"/>
      <c r="M975" s="4"/>
      <c r="N975" s="4"/>
      <c r="O975" s="4"/>
      <c r="P975" s="27"/>
      <c r="Q975" s="14"/>
      <c r="R975" s="9"/>
      <c r="S975" s="15"/>
      <c r="T975" s="15"/>
      <c r="U975" s="9"/>
      <c r="V975" s="18"/>
      <c r="W975" s="19"/>
      <c r="X975" s="19"/>
      <c r="Y975" s="19"/>
      <c r="Z975" s="19"/>
      <c r="AA975" s="19"/>
      <c r="AB975" s="19"/>
      <c r="AC975" s="19"/>
      <c r="AD975" s="19"/>
      <c r="AE975" s="19"/>
      <c r="AF975" s="18"/>
      <c r="AG975" s="18"/>
      <c r="AH975" s="18"/>
      <c r="AI975" s="19"/>
      <c r="AJ975" s="19"/>
      <c r="AK975" s="19"/>
      <c r="AL975" s="19"/>
      <c r="AM975" s="19"/>
      <c r="AN975" s="52"/>
      <c r="AO975" s="19"/>
      <c r="AP975" s="1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</row>
    <row r="976" spans="1:71" ht="14.5" x14ac:dyDescent="0.35">
      <c r="A976" s="15"/>
      <c r="B976" s="15"/>
      <c r="C976" s="15"/>
      <c r="D976" s="7"/>
      <c r="E976" s="4"/>
      <c r="F976" s="4"/>
      <c r="G976" s="4"/>
      <c r="H976" s="4"/>
      <c r="I976" s="4"/>
      <c r="J976" s="7"/>
      <c r="K976" s="4"/>
      <c r="L976" s="4"/>
      <c r="M976" s="4"/>
      <c r="N976" s="4"/>
      <c r="O976" s="4"/>
      <c r="P976" s="27"/>
      <c r="Q976" s="14"/>
      <c r="R976" s="9"/>
      <c r="S976" s="15"/>
      <c r="T976" s="15"/>
      <c r="U976" s="9"/>
      <c r="V976" s="18"/>
      <c r="W976" s="19"/>
      <c r="X976" s="19"/>
      <c r="Y976" s="19"/>
      <c r="Z976" s="19"/>
      <c r="AA976" s="19"/>
      <c r="AB976" s="19"/>
      <c r="AC976" s="19"/>
      <c r="AD976" s="19"/>
      <c r="AE976" s="19"/>
      <c r="AF976" s="18"/>
      <c r="AG976" s="18"/>
      <c r="AH976" s="18"/>
      <c r="AI976" s="19"/>
      <c r="AJ976" s="19"/>
      <c r="AK976" s="19"/>
      <c r="AL976" s="19"/>
      <c r="AM976" s="19"/>
      <c r="AN976" s="52"/>
      <c r="AO976" s="19"/>
      <c r="AP976" s="1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</row>
    <row r="977" spans="1:71" ht="14.5" x14ac:dyDescent="0.35">
      <c r="A977" s="15"/>
      <c r="B977" s="15"/>
      <c r="C977" s="15"/>
      <c r="D977" s="7"/>
      <c r="E977" s="4"/>
      <c r="F977" s="4"/>
      <c r="G977" s="4"/>
      <c r="H977" s="4"/>
      <c r="I977" s="4"/>
      <c r="J977" s="7"/>
      <c r="K977" s="4"/>
      <c r="L977" s="4"/>
      <c r="M977" s="4"/>
      <c r="N977" s="4"/>
      <c r="O977" s="4"/>
      <c r="P977" s="27"/>
      <c r="Q977" s="14"/>
      <c r="R977" s="9"/>
      <c r="S977" s="15"/>
      <c r="T977" s="15"/>
      <c r="U977" s="9"/>
      <c r="V977" s="18"/>
      <c r="W977" s="19"/>
      <c r="X977" s="19"/>
      <c r="Y977" s="19"/>
      <c r="Z977" s="19"/>
      <c r="AA977" s="19"/>
      <c r="AB977" s="19"/>
      <c r="AC977" s="19"/>
      <c r="AD977" s="19"/>
      <c r="AE977" s="19"/>
      <c r="AF977" s="18"/>
      <c r="AG977" s="18"/>
      <c r="AH977" s="18"/>
      <c r="AI977" s="19"/>
      <c r="AJ977" s="19"/>
      <c r="AK977" s="19"/>
      <c r="AL977" s="19"/>
      <c r="AM977" s="19"/>
      <c r="AN977" s="52"/>
      <c r="AO977" s="19"/>
      <c r="AP977" s="1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</row>
    <row r="978" spans="1:71" ht="14.5" x14ac:dyDescent="0.35">
      <c r="A978" s="15"/>
      <c r="B978" s="15"/>
      <c r="C978" s="15"/>
      <c r="D978" s="7"/>
      <c r="E978" s="4"/>
      <c r="F978" s="4"/>
      <c r="G978" s="4"/>
      <c r="H978" s="4"/>
      <c r="I978" s="4"/>
      <c r="J978" s="7"/>
      <c r="K978" s="4"/>
      <c r="L978" s="4"/>
      <c r="M978" s="4"/>
      <c r="N978" s="4"/>
      <c r="O978" s="4"/>
      <c r="P978" s="27"/>
      <c r="Q978" s="14"/>
      <c r="R978" s="9"/>
      <c r="S978" s="15"/>
      <c r="T978" s="15"/>
      <c r="U978" s="9"/>
      <c r="V978" s="18"/>
      <c r="W978" s="19"/>
      <c r="X978" s="19"/>
      <c r="Y978" s="19"/>
      <c r="Z978" s="19"/>
      <c r="AA978" s="19"/>
      <c r="AB978" s="19"/>
      <c r="AC978" s="19"/>
      <c r="AD978" s="19"/>
      <c r="AE978" s="19"/>
      <c r="AF978" s="18"/>
      <c r="AG978" s="18"/>
      <c r="AH978" s="18"/>
      <c r="AI978" s="19"/>
      <c r="AJ978" s="19"/>
      <c r="AK978" s="19"/>
      <c r="AL978" s="19"/>
      <c r="AM978" s="19"/>
      <c r="AN978" s="52"/>
      <c r="AO978" s="19"/>
      <c r="AP978" s="1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</row>
    <row r="979" spans="1:71" ht="14.5" x14ac:dyDescent="0.35">
      <c r="A979" s="15"/>
      <c r="B979" s="15"/>
      <c r="C979" s="15"/>
      <c r="D979" s="7"/>
      <c r="E979" s="4"/>
      <c r="F979" s="4"/>
      <c r="G979" s="4"/>
      <c r="H979" s="4"/>
      <c r="I979" s="4"/>
      <c r="J979" s="7"/>
      <c r="K979" s="4"/>
      <c r="L979" s="4"/>
      <c r="M979" s="4"/>
      <c r="N979" s="4"/>
      <c r="O979" s="4"/>
      <c r="P979" s="27"/>
      <c r="Q979" s="14"/>
      <c r="R979" s="9"/>
      <c r="S979" s="15"/>
      <c r="T979" s="15"/>
      <c r="U979" s="9"/>
      <c r="V979" s="18"/>
      <c r="W979" s="19"/>
      <c r="X979" s="19"/>
      <c r="Y979" s="19"/>
      <c r="Z979" s="19"/>
      <c r="AA979" s="19"/>
      <c r="AB979" s="19"/>
      <c r="AC979" s="19"/>
      <c r="AD979" s="19"/>
      <c r="AE979" s="19"/>
      <c r="AF979" s="18"/>
      <c r="AG979" s="18"/>
      <c r="AH979" s="18"/>
      <c r="AI979" s="19"/>
      <c r="AJ979" s="19"/>
      <c r="AK979" s="19"/>
      <c r="AL979" s="19"/>
      <c r="AM979" s="19"/>
      <c r="AN979" s="52"/>
      <c r="AO979" s="19"/>
      <c r="AP979" s="1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</row>
    <row r="980" spans="1:71" ht="14.5" x14ac:dyDescent="0.35">
      <c r="A980" s="15"/>
      <c r="B980" s="15"/>
      <c r="C980" s="15"/>
      <c r="D980" s="7"/>
      <c r="E980" s="4"/>
      <c r="F980" s="4"/>
      <c r="G980" s="4"/>
      <c r="H980" s="4"/>
      <c r="I980" s="4"/>
      <c r="J980" s="7"/>
      <c r="K980" s="4"/>
      <c r="L980" s="4"/>
      <c r="M980" s="4"/>
      <c r="N980" s="4"/>
      <c r="O980" s="4"/>
      <c r="P980" s="27"/>
      <c r="Q980" s="14"/>
      <c r="R980" s="9"/>
      <c r="S980" s="15"/>
      <c r="T980" s="15"/>
      <c r="U980" s="9"/>
      <c r="V980" s="18"/>
      <c r="W980" s="19"/>
      <c r="X980" s="19"/>
      <c r="Y980" s="19"/>
      <c r="Z980" s="19"/>
      <c r="AA980" s="19"/>
      <c r="AB980" s="19"/>
      <c r="AC980" s="19"/>
      <c r="AD980" s="19"/>
      <c r="AE980" s="19"/>
      <c r="AF980" s="18"/>
      <c r="AG980" s="18"/>
      <c r="AH980" s="18"/>
      <c r="AI980" s="19"/>
      <c r="AJ980" s="19"/>
      <c r="AK980" s="19"/>
      <c r="AL980" s="19"/>
      <c r="AM980" s="19"/>
      <c r="AN980" s="52"/>
      <c r="AO980" s="19"/>
      <c r="AP980" s="1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</row>
    <row r="981" spans="1:71" ht="14.5" x14ac:dyDescent="0.35">
      <c r="A981" s="15"/>
      <c r="B981" s="15"/>
      <c r="C981" s="15"/>
      <c r="D981" s="7"/>
      <c r="E981" s="4"/>
      <c r="F981" s="4"/>
      <c r="G981" s="4"/>
      <c r="H981" s="4"/>
      <c r="I981" s="4"/>
      <c r="J981" s="7"/>
      <c r="K981" s="4"/>
      <c r="L981" s="4"/>
      <c r="M981" s="4"/>
      <c r="N981" s="4"/>
      <c r="O981" s="4"/>
      <c r="P981" s="27"/>
      <c r="Q981" s="14"/>
      <c r="R981" s="9"/>
      <c r="S981" s="15"/>
      <c r="T981" s="15"/>
      <c r="U981" s="9"/>
      <c r="V981" s="18"/>
      <c r="W981" s="19"/>
      <c r="X981" s="19"/>
      <c r="Y981" s="19"/>
      <c r="Z981" s="19"/>
      <c r="AA981" s="19"/>
      <c r="AB981" s="19"/>
      <c r="AC981" s="19"/>
      <c r="AD981" s="19"/>
      <c r="AE981" s="19"/>
      <c r="AF981" s="18"/>
      <c r="AG981" s="18"/>
      <c r="AH981" s="18"/>
      <c r="AI981" s="19"/>
      <c r="AJ981" s="19"/>
      <c r="AK981" s="19"/>
      <c r="AL981" s="19"/>
      <c r="AM981" s="19"/>
      <c r="AN981" s="52"/>
      <c r="AO981" s="19"/>
      <c r="AP981" s="1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</row>
    <row r="982" spans="1:71" ht="14.5" x14ac:dyDescent="0.35">
      <c r="A982" s="15"/>
      <c r="B982" s="15"/>
      <c r="C982" s="15"/>
      <c r="D982" s="7"/>
      <c r="E982" s="4"/>
      <c r="F982" s="4"/>
      <c r="G982" s="4"/>
      <c r="H982" s="4"/>
      <c r="I982" s="4"/>
      <c r="J982" s="7"/>
      <c r="K982" s="4"/>
      <c r="L982" s="4"/>
      <c r="M982" s="4"/>
      <c r="N982" s="4"/>
      <c r="O982" s="4"/>
      <c r="P982" s="27"/>
      <c r="Q982" s="14"/>
      <c r="R982" s="9"/>
      <c r="S982" s="15"/>
      <c r="T982" s="15"/>
      <c r="U982" s="9"/>
      <c r="V982" s="18"/>
      <c r="W982" s="19"/>
      <c r="X982" s="19"/>
      <c r="Y982" s="19"/>
      <c r="Z982" s="19"/>
      <c r="AA982" s="19"/>
      <c r="AB982" s="19"/>
      <c r="AC982" s="19"/>
      <c r="AD982" s="19"/>
      <c r="AE982" s="19"/>
      <c r="AF982" s="18"/>
      <c r="AG982" s="18"/>
      <c r="AH982" s="18"/>
      <c r="AI982" s="19"/>
      <c r="AJ982" s="19"/>
      <c r="AK982" s="19"/>
      <c r="AL982" s="19"/>
      <c r="AM982" s="19"/>
      <c r="AN982" s="52"/>
      <c r="AO982" s="19"/>
      <c r="AP982" s="1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</row>
    <row r="983" spans="1:71" ht="14.5" x14ac:dyDescent="0.35">
      <c r="A983" s="15"/>
      <c r="B983" s="15"/>
      <c r="C983" s="15"/>
      <c r="D983" s="7"/>
      <c r="E983" s="4"/>
      <c r="F983" s="4"/>
      <c r="G983" s="4"/>
      <c r="H983" s="4"/>
      <c r="I983" s="4"/>
      <c r="J983" s="7"/>
      <c r="K983" s="4"/>
      <c r="L983" s="4"/>
      <c r="M983" s="4"/>
      <c r="N983" s="4"/>
      <c r="O983" s="4"/>
      <c r="P983" s="27"/>
      <c r="Q983" s="14"/>
      <c r="R983" s="9"/>
      <c r="S983" s="15"/>
      <c r="T983" s="15"/>
      <c r="U983" s="9"/>
      <c r="V983" s="18"/>
      <c r="W983" s="19"/>
      <c r="X983" s="19"/>
      <c r="Y983" s="19"/>
      <c r="Z983" s="19"/>
      <c r="AA983" s="19"/>
      <c r="AB983" s="19"/>
      <c r="AC983" s="19"/>
      <c r="AD983" s="19"/>
      <c r="AE983" s="19"/>
      <c r="AF983" s="18"/>
      <c r="AG983" s="18"/>
      <c r="AH983" s="18"/>
      <c r="AI983" s="19"/>
      <c r="AJ983" s="19"/>
      <c r="AK983" s="19"/>
      <c r="AL983" s="19"/>
      <c r="AM983" s="19"/>
      <c r="AN983" s="52"/>
      <c r="AO983" s="19"/>
      <c r="AP983" s="1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</row>
    <row r="984" spans="1:71" ht="14.5" x14ac:dyDescent="0.35">
      <c r="A984" s="15"/>
      <c r="B984" s="15"/>
      <c r="C984" s="15"/>
      <c r="D984" s="7"/>
      <c r="E984" s="4"/>
      <c r="F984" s="4"/>
      <c r="G984" s="4"/>
      <c r="H984" s="4"/>
      <c r="I984" s="4"/>
      <c r="J984" s="7"/>
      <c r="K984" s="4"/>
      <c r="L984" s="4"/>
      <c r="M984" s="4"/>
      <c r="N984" s="4"/>
      <c r="O984" s="4"/>
      <c r="P984" s="27"/>
      <c r="Q984" s="14"/>
      <c r="R984" s="9"/>
      <c r="S984" s="15"/>
      <c r="T984" s="15"/>
      <c r="U984" s="9"/>
      <c r="V984" s="18"/>
      <c r="W984" s="19"/>
      <c r="X984" s="19"/>
      <c r="Y984" s="19"/>
      <c r="Z984" s="19"/>
      <c r="AA984" s="19"/>
      <c r="AB984" s="19"/>
      <c r="AC984" s="19"/>
      <c r="AD984" s="19"/>
      <c r="AE984" s="19"/>
      <c r="AF984" s="18"/>
      <c r="AG984" s="18"/>
      <c r="AH984" s="18"/>
      <c r="AI984" s="19"/>
      <c r="AJ984" s="19"/>
      <c r="AK984" s="19"/>
      <c r="AL984" s="19"/>
      <c r="AM984" s="19"/>
      <c r="AN984" s="52"/>
      <c r="AO984" s="19"/>
      <c r="AP984" s="1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</row>
    <row r="985" spans="1:71" ht="14.5" x14ac:dyDescent="0.35">
      <c r="A985" s="15"/>
      <c r="B985" s="15"/>
      <c r="C985" s="15"/>
      <c r="D985" s="7"/>
      <c r="E985" s="4"/>
      <c r="F985" s="4"/>
      <c r="G985" s="4"/>
      <c r="H985" s="4"/>
      <c r="I985" s="4"/>
      <c r="J985" s="7"/>
      <c r="K985" s="4"/>
      <c r="L985" s="4"/>
      <c r="M985" s="4"/>
      <c r="N985" s="4"/>
      <c r="O985" s="4"/>
      <c r="P985" s="27"/>
      <c r="Q985" s="14"/>
      <c r="R985" s="9"/>
      <c r="S985" s="15"/>
      <c r="T985" s="15"/>
      <c r="U985" s="9"/>
      <c r="V985" s="18"/>
      <c r="W985" s="19"/>
      <c r="X985" s="19"/>
      <c r="Y985" s="19"/>
      <c r="Z985" s="19"/>
      <c r="AA985" s="19"/>
      <c r="AB985" s="19"/>
      <c r="AC985" s="19"/>
      <c r="AD985" s="19"/>
      <c r="AE985" s="19"/>
      <c r="AF985" s="18"/>
      <c r="AG985" s="18"/>
      <c r="AH985" s="18"/>
      <c r="AI985" s="19"/>
      <c r="AJ985" s="19"/>
      <c r="AK985" s="19"/>
      <c r="AL985" s="19"/>
      <c r="AM985" s="19"/>
      <c r="AN985" s="52"/>
      <c r="AO985" s="19"/>
      <c r="AP985" s="1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</row>
    <row r="986" spans="1:71" ht="14.5" x14ac:dyDescent="0.35">
      <c r="A986" s="15"/>
      <c r="B986" s="15"/>
      <c r="C986" s="15"/>
      <c r="D986" s="7"/>
      <c r="E986" s="4"/>
      <c r="F986" s="4"/>
      <c r="G986" s="4"/>
      <c r="H986" s="4"/>
      <c r="I986" s="4"/>
      <c r="J986" s="7"/>
      <c r="K986" s="4"/>
      <c r="L986" s="4"/>
      <c r="M986" s="4"/>
      <c r="N986" s="4"/>
      <c r="O986" s="4"/>
      <c r="P986" s="27"/>
      <c r="Q986" s="14"/>
      <c r="R986" s="9"/>
      <c r="S986" s="15"/>
      <c r="T986" s="15"/>
      <c r="U986" s="9"/>
      <c r="V986" s="18"/>
      <c r="W986" s="19"/>
      <c r="X986" s="19"/>
      <c r="Y986" s="19"/>
      <c r="Z986" s="19"/>
      <c r="AA986" s="19"/>
      <c r="AB986" s="19"/>
      <c r="AC986" s="19"/>
      <c r="AD986" s="19"/>
      <c r="AE986" s="19"/>
      <c r="AF986" s="18"/>
      <c r="AG986" s="18"/>
      <c r="AH986" s="18"/>
      <c r="AI986" s="19"/>
      <c r="AJ986" s="19"/>
      <c r="AK986" s="19"/>
      <c r="AL986" s="19"/>
      <c r="AM986" s="19"/>
      <c r="AN986" s="52"/>
      <c r="AO986" s="19"/>
      <c r="AP986" s="1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</row>
    <row r="987" spans="1:71" ht="14.5" x14ac:dyDescent="0.35">
      <c r="A987" s="15"/>
      <c r="B987" s="15"/>
      <c r="C987" s="15"/>
      <c r="D987" s="7"/>
      <c r="E987" s="4"/>
      <c r="F987" s="4"/>
      <c r="G987" s="4"/>
      <c r="H987" s="4"/>
      <c r="I987" s="4"/>
      <c r="J987" s="7"/>
      <c r="K987" s="4"/>
      <c r="L987" s="4"/>
      <c r="M987" s="4"/>
      <c r="N987" s="4"/>
      <c r="O987" s="4"/>
      <c r="P987" s="27"/>
      <c r="Q987" s="14"/>
      <c r="R987" s="9"/>
      <c r="S987" s="15"/>
      <c r="T987" s="15"/>
      <c r="U987" s="9"/>
      <c r="V987" s="18"/>
      <c r="W987" s="19"/>
      <c r="X987" s="19"/>
      <c r="Y987" s="19"/>
      <c r="Z987" s="19"/>
      <c r="AA987" s="19"/>
      <c r="AB987" s="19"/>
      <c r="AC987" s="19"/>
      <c r="AD987" s="19"/>
      <c r="AE987" s="19"/>
      <c r="AF987" s="18"/>
      <c r="AG987" s="18"/>
      <c r="AH987" s="18"/>
      <c r="AI987" s="19"/>
      <c r="AJ987" s="19"/>
      <c r="AK987" s="19"/>
      <c r="AL987" s="19"/>
      <c r="AM987" s="19"/>
      <c r="AN987" s="52"/>
      <c r="AO987" s="19"/>
      <c r="AP987" s="1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</row>
    <row r="988" spans="1:71" ht="14.5" x14ac:dyDescent="0.35">
      <c r="A988" s="15"/>
      <c r="B988" s="15"/>
      <c r="C988" s="15"/>
      <c r="D988" s="7"/>
      <c r="E988" s="4"/>
      <c r="F988" s="4"/>
      <c r="G988" s="4"/>
      <c r="H988" s="4"/>
      <c r="I988" s="4"/>
      <c r="J988" s="7"/>
      <c r="K988" s="4"/>
      <c r="L988" s="4"/>
      <c r="M988" s="4"/>
      <c r="N988" s="4"/>
      <c r="O988" s="4"/>
      <c r="P988" s="27"/>
      <c r="Q988" s="14"/>
      <c r="R988" s="9"/>
      <c r="S988" s="15"/>
      <c r="T988" s="15"/>
      <c r="U988" s="9"/>
      <c r="V988" s="18"/>
      <c r="W988" s="19"/>
      <c r="X988" s="19"/>
      <c r="Y988" s="19"/>
      <c r="Z988" s="19"/>
      <c r="AA988" s="19"/>
      <c r="AB988" s="19"/>
      <c r="AC988" s="19"/>
      <c r="AD988" s="19"/>
      <c r="AE988" s="19"/>
      <c r="AF988" s="18"/>
      <c r="AG988" s="18"/>
      <c r="AH988" s="18"/>
      <c r="AI988" s="19"/>
      <c r="AJ988" s="19"/>
      <c r="AK988" s="19"/>
      <c r="AL988" s="19"/>
      <c r="AM988" s="19"/>
      <c r="AN988" s="52"/>
      <c r="AO988" s="19"/>
      <c r="AP988" s="1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</row>
    <row r="989" spans="1:71" ht="14.5" x14ac:dyDescent="0.35">
      <c r="A989" s="15"/>
      <c r="B989" s="15"/>
      <c r="C989" s="15"/>
      <c r="D989" s="7"/>
      <c r="E989" s="4"/>
      <c r="F989" s="4"/>
      <c r="G989" s="4"/>
      <c r="H989" s="4"/>
      <c r="I989" s="4"/>
      <c r="J989" s="7"/>
      <c r="K989" s="4"/>
      <c r="L989" s="4"/>
      <c r="M989" s="4"/>
      <c r="N989" s="4"/>
      <c r="O989" s="4"/>
      <c r="P989" s="27"/>
      <c r="Q989" s="14"/>
      <c r="R989" s="9"/>
      <c r="S989" s="15"/>
      <c r="T989" s="15"/>
      <c r="U989" s="9"/>
      <c r="V989" s="18"/>
      <c r="W989" s="19"/>
      <c r="X989" s="19"/>
      <c r="Y989" s="19"/>
      <c r="Z989" s="19"/>
      <c r="AA989" s="19"/>
      <c r="AB989" s="19"/>
      <c r="AC989" s="19"/>
      <c r="AD989" s="19"/>
      <c r="AE989" s="19"/>
      <c r="AF989" s="18"/>
      <c r="AG989" s="18"/>
      <c r="AH989" s="18"/>
      <c r="AI989" s="19"/>
      <c r="AJ989" s="19"/>
      <c r="AK989" s="19"/>
      <c r="AL989" s="19"/>
      <c r="AM989" s="19"/>
      <c r="AN989" s="52"/>
      <c r="AO989" s="19"/>
      <c r="AP989" s="1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</row>
    <row r="990" spans="1:71" ht="14.5" x14ac:dyDescent="0.35">
      <c r="A990" s="15"/>
      <c r="B990" s="15"/>
      <c r="C990" s="15"/>
      <c r="D990" s="7"/>
      <c r="E990" s="4"/>
      <c r="F990" s="4"/>
      <c r="G990" s="4"/>
      <c r="H990" s="4"/>
      <c r="I990" s="4"/>
      <c r="J990" s="7"/>
      <c r="K990" s="4"/>
      <c r="L990" s="4"/>
      <c r="M990" s="4"/>
      <c r="N990" s="4"/>
      <c r="O990" s="4"/>
      <c r="P990" s="27"/>
      <c r="Q990" s="14"/>
      <c r="R990" s="9"/>
      <c r="S990" s="15"/>
      <c r="T990" s="15"/>
      <c r="U990" s="9"/>
      <c r="V990" s="18"/>
      <c r="W990" s="19"/>
      <c r="X990" s="19"/>
      <c r="Y990" s="19"/>
      <c r="Z990" s="19"/>
      <c r="AA990" s="19"/>
      <c r="AB990" s="19"/>
      <c r="AC990" s="19"/>
      <c r="AD990" s="19"/>
      <c r="AE990" s="19"/>
      <c r="AF990" s="18"/>
      <c r="AG990" s="18"/>
      <c r="AH990" s="18"/>
      <c r="AI990" s="19"/>
      <c r="AJ990" s="19"/>
      <c r="AK990" s="19"/>
      <c r="AL990" s="19"/>
      <c r="AM990" s="19"/>
      <c r="AN990" s="52"/>
      <c r="AO990" s="19"/>
      <c r="AP990" s="1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</row>
    <row r="991" spans="1:71" ht="14.5" x14ac:dyDescent="0.35">
      <c r="A991" s="15"/>
      <c r="B991" s="15"/>
      <c r="C991" s="15"/>
      <c r="D991" s="7"/>
      <c r="E991" s="4"/>
      <c r="F991" s="4"/>
      <c r="G991" s="4"/>
      <c r="H991" s="4"/>
      <c r="I991" s="4"/>
      <c r="J991" s="7"/>
      <c r="K991" s="4"/>
      <c r="L991" s="4"/>
      <c r="M991" s="4"/>
      <c r="N991" s="4"/>
      <c r="O991" s="4"/>
      <c r="P991" s="27"/>
      <c r="Q991" s="14"/>
      <c r="R991" s="9"/>
      <c r="S991" s="15"/>
      <c r="T991" s="15"/>
      <c r="U991" s="9"/>
      <c r="V991" s="18"/>
      <c r="W991" s="19"/>
      <c r="X991" s="19"/>
      <c r="Y991" s="19"/>
      <c r="Z991" s="19"/>
      <c r="AA991" s="19"/>
      <c r="AB991" s="19"/>
      <c r="AC991" s="19"/>
      <c r="AD991" s="19"/>
      <c r="AE991" s="19"/>
      <c r="AF991" s="18"/>
      <c r="AG991" s="18"/>
      <c r="AH991" s="18"/>
      <c r="AI991" s="19"/>
      <c r="AJ991" s="19"/>
      <c r="AK991" s="19"/>
      <c r="AL991" s="19"/>
      <c r="AM991" s="19"/>
      <c r="AN991" s="52"/>
      <c r="AO991" s="19"/>
      <c r="AP991" s="1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</row>
    <row r="992" spans="1:71" ht="14.5" x14ac:dyDescent="0.35">
      <c r="A992" s="15"/>
      <c r="B992" s="15"/>
      <c r="C992" s="15"/>
      <c r="D992" s="7"/>
      <c r="E992" s="4"/>
      <c r="F992" s="4"/>
      <c r="G992" s="4"/>
      <c r="H992" s="4"/>
      <c r="I992" s="4"/>
      <c r="J992" s="7"/>
      <c r="K992" s="4"/>
      <c r="L992" s="4"/>
      <c r="M992" s="4"/>
      <c r="N992" s="4"/>
      <c r="O992" s="4"/>
      <c r="P992" s="27"/>
      <c r="Q992" s="14"/>
      <c r="R992" s="9"/>
      <c r="S992" s="15"/>
      <c r="T992" s="15"/>
      <c r="U992" s="9"/>
      <c r="V992" s="18"/>
      <c r="W992" s="19"/>
      <c r="X992" s="19"/>
      <c r="Y992" s="19"/>
      <c r="Z992" s="19"/>
      <c r="AA992" s="19"/>
      <c r="AB992" s="19"/>
      <c r="AC992" s="19"/>
      <c r="AD992" s="19"/>
      <c r="AE992" s="19"/>
      <c r="AF992" s="18"/>
      <c r="AG992" s="18"/>
      <c r="AH992" s="18"/>
      <c r="AI992" s="19"/>
      <c r="AJ992" s="19"/>
      <c r="AK992" s="19"/>
      <c r="AL992" s="19"/>
      <c r="AM992" s="19"/>
      <c r="AN992" s="52"/>
      <c r="AO992" s="19"/>
      <c r="AP992" s="1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</row>
    <row r="993" spans="1:71" ht="14.5" x14ac:dyDescent="0.35">
      <c r="A993" s="15"/>
      <c r="B993" s="15"/>
      <c r="C993" s="15"/>
      <c r="D993" s="7"/>
      <c r="E993" s="4"/>
      <c r="F993" s="4"/>
      <c r="G993" s="4"/>
      <c r="H993" s="4"/>
      <c r="I993" s="4"/>
      <c r="J993" s="7"/>
      <c r="K993" s="4"/>
      <c r="L993" s="4"/>
      <c r="M993" s="4"/>
      <c r="N993" s="4"/>
      <c r="O993" s="4"/>
      <c r="P993" s="27"/>
      <c r="Q993" s="14"/>
      <c r="R993" s="9"/>
      <c r="S993" s="15"/>
      <c r="T993" s="15"/>
      <c r="U993" s="9"/>
      <c r="V993" s="18"/>
      <c r="W993" s="19"/>
      <c r="X993" s="19"/>
      <c r="Y993" s="19"/>
      <c r="Z993" s="19"/>
      <c r="AA993" s="19"/>
      <c r="AB993" s="19"/>
      <c r="AC993" s="19"/>
      <c r="AD993" s="19"/>
      <c r="AE993" s="19"/>
      <c r="AF993" s="18"/>
      <c r="AG993" s="18"/>
      <c r="AH993" s="18"/>
      <c r="AI993" s="19"/>
      <c r="AJ993" s="19"/>
      <c r="AK993" s="19"/>
      <c r="AL993" s="19"/>
      <c r="AM993" s="19"/>
      <c r="AN993" s="52"/>
      <c r="AO993" s="19"/>
      <c r="AP993" s="1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</row>
    <row r="994" spans="1:71" ht="14.5" x14ac:dyDescent="0.35">
      <c r="A994" s="15"/>
      <c r="B994" s="15"/>
      <c r="C994" s="15"/>
      <c r="D994" s="7"/>
      <c r="E994" s="4"/>
      <c r="F994" s="4"/>
      <c r="G994" s="4"/>
      <c r="H994" s="4"/>
      <c r="I994" s="4"/>
      <c r="J994" s="7"/>
      <c r="K994" s="4"/>
      <c r="L994" s="4"/>
      <c r="M994" s="4"/>
      <c r="N994" s="4"/>
      <c r="O994" s="4"/>
      <c r="P994" s="27"/>
      <c r="Q994" s="14"/>
      <c r="R994" s="9"/>
      <c r="S994" s="15"/>
      <c r="T994" s="15"/>
      <c r="U994" s="9"/>
      <c r="V994" s="18"/>
      <c r="W994" s="19"/>
      <c r="X994" s="19"/>
      <c r="Y994" s="19"/>
      <c r="Z994" s="19"/>
      <c r="AA994" s="19"/>
      <c r="AB994" s="19"/>
      <c r="AC994" s="19"/>
      <c r="AD994" s="19"/>
      <c r="AE994" s="19"/>
      <c r="AF994" s="18"/>
      <c r="AG994" s="18"/>
      <c r="AH994" s="18"/>
      <c r="AI994" s="19"/>
      <c r="AJ994" s="19"/>
      <c r="AK994" s="19"/>
      <c r="AL994" s="19"/>
      <c r="AM994" s="19"/>
      <c r="AN994" s="52"/>
      <c r="AO994" s="19"/>
      <c r="AP994" s="1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</row>
    <row r="995" spans="1:71" ht="14.5" x14ac:dyDescent="0.35">
      <c r="A995" s="15"/>
      <c r="B995" s="15"/>
      <c r="C995" s="15"/>
      <c r="D995" s="7"/>
      <c r="E995" s="4"/>
      <c r="F995" s="4"/>
      <c r="G995" s="4"/>
      <c r="H995" s="4"/>
      <c r="I995" s="4"/>
      <c r="J995" s="7"/>
      <c r="K995" s="4"/>
      <c r="L995" s="4"/>
      <c r="M995" s="4"/>
      <c r="N995" s="4"/>
      <c r="O995" s="4"/>
      <c r="P995" s="27"/>
      <c r="Q995" s="14"/>
      <c r="R995" s="9"/>
      <c r="S995" s="15"/>
      <c r="T995" s="15"/>
      <c r="U995" s="9"/>
      <c r="V995" s="18"/>
      <c r="W995" s="19"/>
      <c r="X995" s="19"/>
      <c r="Y995" s="19"/>
      <c r="Z995" s="19"/>
      <c r="AA995" s="19"/>
      <c r="AB995" s="19"/>
      <c r="AC995" s="19"/>
      <c r="AD995" s="19"/>
      <c r="AE995" s="19"/>
      <c r="AF995" s="18"/>
      <c r="AG995" s="18"/>
      <c r="AH995" s="18"/>
      <c r="AI995" s="19"/>
      <c r="AJ995" s="19"/>
      <c r="AK995" s="19"/>
      <c r="AL995" s="19"/>
      <c r="AM995" s="19"/>
      <c r="AN995" s="52"/>
      <c r="AO995" s="19"/>
      <c r="AP995" s="1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</row>
    <row r="996" spans="1:71" ht="14.5" x14ac:dyDescent="0.35">
      <c r="A996" s="15"/>
      <c r="B996" s="15"/>
      <c r="C996" s="15"/>
      <c r="D996" s="7"/>
      <c r="E996" s="4"/>
      <c r="F996" s="4"/>
      <c r="G996" s="4"/>
      <c r="H996" s="4"/>
      <c r="I996" s="4"/>
      <c r="J996" s="7"/>
      <c r="K996" s="4"/>
      <c r="L996" s="4"/>
      <c r="M996" s="4"/>
      <c r="N996" s="4"/>
      <c r="O996" s="4"/>
      <c r="P996" s="27"/>
      <c r="Q996" s="14"/>
      <c r="R996" s="9"/>
      <c r="S996" s="15"/>
      <c r="T996" s="15"/>
      <c r="U996" s="9"/>
      <c r="V996" s="18"/>
      <c r="W996" s="19"/>
      <c r="X996" s="19"/>
      <c r="Y996" s="19"/>
      <c r="Z996" s="19"/>
      <c r="AA996" s="19"/>
      <c r="AB996" s="19"/>
      <c r="AC996" s="19"/>
      <c r="AD996" s="19"/>
      <c r="AE996" s="19"/>
      <c r="AF996" s="18"/>
      <c r="AG996" s="18"/>
      <c r="AH996" s="18"/>
      <c r="AI996" s="19"/>
      <c r="AJ996" s="19"/>
      <c r="AK996" s="19"/>
      <c r="AL996" s="19"/>
      <c r="AM996" s="19"/>
      <c r="AN996" s="52"/>
      <c r="AO996" s="19"/>
      <c r="AP996" s="1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</row>
    <row r="997" spans="1:71" ht="14.5" x14ac:dyDescent="0.35">
      <c r="A997" s="15"/>
      <c r="B997" s="15"/>
      <c r="C997" s="15"/>
      <c r="D997" s="7"/>
      <c r="E997" s="4"/>
      <c r="F997" s="4"/>
      <c r="G997" s="4"/>
      <c r="H997" s="4"/>
      <c r="I997" s="4"/>
      <c r="J997" s="7"/>
      <c r="K997" s="4"/>
      <c r="L997" s="4"/>
      <c r="M997" s="4"/>
      <c r="N997" s="4"/>
      <c r="O997" s="4"/>
      <c r="P997" s="27"/>
      <c r="Q997" s="14"/>
      <c r="R997" s="9"/>
      <c r="S997" s="15"/>
      <c r="T997" s="15"/>
      <c r="U997" s="9"/>
      <c r="V997" s="18"/>
      <c r="W997" s="19"/>
      <c r="X997" s="19"/>
      <c r="Y997" s="19"/>
      <c r="Z997" s="19"/>
      <c r="AA997" s="19"/>
      <c r="AB997" s="19"/>
      <c r="AC997" s="19"/>
      <c r="AD997" s="19"/>
      <c r="AE997" s="19"/>
      <c r="AF997" s="18"/>
      <c r="AG997" s="18"/>
      <c r="AH997" s="18"/>
      <c r="AI997" s="19"/>
      <c r="AJ997" s="19"/>
      <c r="AK997" s="19"/>
      <c r="AL997" s="19"/>
      <c r="AM997" s="19"/>
      <c r="AN997" s="52"/>
      <c r="AO997" s="19"/>
      <c r="AP997" s="1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</row>
    <row r="998" spans="1:71" ht="14.5" x14ac:dyDescent="0.35">
      <c r="A998" s="15"/>
      <c r="B998" s="15"/>
      <c r="C998" s="15"/>
      <c r="D998" s="7"/>
      <c r="E998" s="4"/>
      <c r="F998" s="4"/>
      <c r="G998" s="4"/>
      <c r="H998" s="4"/>
      <c r="I998" s="4"/>
      <c r="J998" s="7"/>
      <c r="K998" s="4"/>
      <c r="L998" s="4"/>
      <c r="M998" s="4"/>
      <c r="N998" s="4"/>
      <c r="O998" s="4"/>
      <c r="P998" s="27"/>
      <c r="Q998" s="14"/>
      <c r="R998" s="9"/>
      <c r="S998" s="15"/>
      <c r="T998" s="15"/>
      <c r="U998" s="9"/>
      <c r="V998" s="18"/>
      <c r="W998" s="19"/>
      <c r="X998" s="19"/>
      <c r="Y998" s="19"/>
      <c r="Z998" s="19"/>
      <c r="AA998" s="19"/>
      <c r="AB998" s="19"/>
      <c r="AC998" s="19"/>
      <c r="AD998" s="19"/>
      <c r="AE998" s="19"/>
      <c r="AF998" s="18"/>
      <c r="AG998" s="18"/>
      <c r="AH998" s="18"/>
      <c r="AI998" s="19"/>
      <c r="AJ998" s="19"/>
      <c r="AK998" s="19"/>
      <c r="AL998" s="19"/>
      <c r="AM998" s="19"/>
      <c r="AN998" s="52"/>
      <c r="AO998" s="19"/>
      <c r="AP998" s="1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</row>
    <row r="999" spans="1:71" ht="14.5" x14ac:dyDescent="0.35">
      <c r="A999" s="15"/>
      <c r="B999" s="15"/>
      <c r="C999" s="15"/>
      <c r="D999" s="7"/>
      <c r="E999" s="4"/>
      <c r="F999" s="4"/>
      <c r="G999" s="4"/>
      <c r="H999" s="4"/>
      <c r="I999" s="4"/>
      <c r="J999" s="7"/>
      <c r="K999" s="4"/>
      <c r="L999" s="4"/>
      <c r="M999" s="4"/>
      <c r="N999" s="4"/>
      <c r="O999" s="4"/>
      <c r="P999" s="27"/>
      <c r="Q999" s="14"/>
      <c r="R999" s="9"/>
      <c r="S999" s="15"/>
      <c r="T999" s="15"/>
      <c r="U999" s="9"/>
      <c r="V999" s="18"/>
      <c r="W999" s="19"/>
      <c r="X999" s="19"/>
      <c r="Y999" s="19"/>
      <c r="Z999" s="19"/>
      <c r="AA999" s="19"/>
      <c r="AB999" s="19"/>
      <c r="AC999" s="19"/>
      <c r="AD999" s="19"/>
      <c r="AE999" s="19"/>
      <c r="AF999" s="18"/>
      <c r="AG999" s="18"/>
      <c r="AH999" s="18"/>
      <c r="AI999" s="19"/>
      <c r="AJ999" s="19"/>
      <c r="AK999" s="19"/>
      <c r="AL999" s="19"/>
      <c r="AM999" s="19"/>
      <c r="AN999" s="52"/>
      <c r="AO999" s="19"/>
      <c r="AP999" s="1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</row>
    <row r="1000" spans="1:71" ht="14.5" x14ac:dyDescent="0.35">
      <c r="A1000" s="15"/>
      <c r="B1000" s="15"/>
      <c r="C1000" s="15"/>
      <c r="D1000" s="7"/>
      <c r="E1000" s="4"/>
      <c r="F1000" s="4"/>
      <c r="G1000" s="4"/>
      <c r="H1000" s="4"/>
      <c r="I1000" s="4"/>
      <c r="J1000" s="7"/>
      <c r="K1000" s="4"/>
      <c r="L1000" s="4"/>
      <c r="M1000" s="4"/>
      <c r="N1000" s="4"/>
      <c r="O1000" s="4"/>
      <c r="P1000" s="27"/>
      <c r="Q1000" s="14"/>
      <c r="R1000" s="9"/>
      <c r="S1000" s="15"/>
      <c r="T1000" s="15"/>
      <c r="U1000" s="9"/>
      <c r="V1000" s="18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8"/>
      <c r="AG1000" s="18"/>
      <c r="AH1000" s="18"/>
      <c r="AI1000" s="19"/>
      <c r="AJ1000" s="19"/>
      <c r="AK1000" s="19"/>
      <c r="AL1000" s="19"/>
      <c r="AM1000" s="19"/>
      <c r="AN1000" s="52"/>
      <c r="AO1000" s="19"/>
      <c r="AP1000" s="1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</row>
    <row r="1001" spans="1:71" ht="14.5" x14ac:dyDescent="0.35">
      <c r="A1001" s="15"/>
      <c r="B1001" s="15"/>
      <c r="C1001" s="15"/>
      <c r="D1001" s="7"/>
      <c r="E1001" s="4"/>
      <c r="F1001" s="4"/>
      <c r="G1001" s="4"/>
      <c r="H1001" s="4"/>
      <c r="I1001" s="4"/>
      <c r="J1001" s="7"/>
      <c r="K1001" s="4"/>
      <c r="L1001" s="4"/>
      <c r="M1001" s="4"/>
      <c r="N1001" s="4"/>
      <c r="O1001" s="4"/>
      <c r="P1001" s="27"/>
      <c r="Q1001" s="14"/>
      <c r="R1001" s="9"/>
      <c r="S1001" s="15"/>
      <c r="T1001" s="15"/>
      <c r="U1001" s="9"/>
      <c r="V1001" s="18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8"/>
      <c r="AG1001" s="18"/>
      <c r="AH1001" s="18"/>
      <c r="AI1001" s="19"/>
      <c r="AJ1001" s="19"/>
      <c r="AK1001" s="19"/>
      <c r="AL1001" s="19"/>
      <c r="AM1001" s="19"/>
      <c r="AN1001" s="52"/>
      <c r="AO1001" s="19"/>
      <c r="AP1001" s="1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</row>
    <row r="1002" spans="1:71" ht="14.5" x14ac:dyDescent="0.35">
      <c r="A1002" s="15"/>
      <c r="B1002" s="15"/>
      <c r="C1002" s="15"/>
      <c r="D1002" s="7"/>
      <c r="E1002" s="4"/>
      <c r="F1002" s="4"/>
      <c r="G1002" s="4"/>
      <c r="H1002" s="4"/>
      <c r="I1002" s="4"/>
      <c r="J1002" s="7"/>
      <c r="K1002" s="4"/>
      <c r="L1002" s="4"/>
      <c r="M1002" s="4"/>
      <c r="N1002" s="4"/>
      <c r="O1002" s="4"/>
      <c r="P1002" s="27"/>
      <c r="Q1002" s="14"/>
      <c r="R1002" s="9"/>
      <c r="S1002" s="15"/>
      <c r="T1002" s="15"/>
      <c r="U1002" s="9"/>
      <c r="V1002" s="18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8"/>
      <c r="AG1002" s="18"/>
      <c r="AH1002" s="18"/>
      <c r="AI1002" s="19"/>
      <c r="AJ1002" s="19"/>
      <c r="AK1002" s="19"/>
      <c r="AL1002" s="19"/>
      <c r="AM1002" s="19"/>
      <c r="AN1002" s="52"/>
      <c r="AO1002" s="19"/>
      <c r="AP1002" s="1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</row>
    <row r="1003" spans="1:71" ht="14.5" x14ac:dyDescent="0.35">
      <c r="A1003" s="15"/>
      <c r="B1003" s="15"/>
      <c r="C1003" s="15"/>
      <c r="D1003" s="7"/>
      <c r="E1003" s="4"/>
      <c r="F1003" s="4"/>
      <c r="G1003" s="4"/>
      <c r="H1003" s="4"/>
      <c r="I1003" s="4"/>
      <c r="J1003" s="7"/>
      <c r="K1003" s="4"/>
      <c r="L1003" s="4"/>
      <c r="M1003" s="4"/>
      <c r="N1003" s="4"/>
      <c r="O1003" s="4"/>
      <c r="P1003" s="27"/>
      <c r="Q1003" s="14"/>
      <c r="R1003" s="9"/>
      <c r="S1003" s="15"/>
      <c r="T1003" s="15"/>
      <c r="U1003" s="9"/>
      <c r="V1003" s="18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8"/>
      <c r="AG1003" s="18"/>
      <c r="AH1003" s="18"/>
      <c r="AI1003" s="19"/>
      <c r="AJ1003" s="19"/>
      <c r="AK1003" s="19"/>
      <c r="AL1003" s="19"/>
      <c r="AM1003" s="19"/>
      <c r="AN1003" s="52"/>
      <c r="AO1003" s="19"/>
      <c r="AP1003" s="1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</row>
    <row r="1004" spans="1:71" ht="14.5" x14ac:dyDescent="0.35">
      <c r="A1004" s="15"/>
      <c r="B1004" s="15"/>
      <c r="C1004" s="15"/>
      <c r="D1004" s="7"/>
      <c r="E1004" s="4"/>
      <c r="F1004" s="4"/>
      <c r="G1004" s="4"/>
      <c r="H1004" s="4"/>
      <c r="I1004" s="4"/>
      <c r="J1004" s="7"/>
      <c r="K1004" s="4"/>
      <c r="L1004" s="4"/>
      <c r="M1004" s="4"/>
      <c r="N1004" s="4"/>
      <c r="O1004" s="4"/>
      <c r="P1004" s="27"/>
      <c r="Q1004" s="14"/>
      <c r="R1004" s="9"/>
      <c r="S1004" s="15"/>
      <c r="T1004" s="15"/>
      <c r="U1004" s="9"/>
      <c r="V1004" s="18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8"/>
      <c r="AG1004" s="18"/>
      <c r="AH1004" s="18"/>
      <c r="AI1004" s="19"/>
      <c r="AJ1004" s="19"/>
      <c r="AK1004" s="19"/>
      <c r="AL1004" s="19"/>
      <c r="AM1004" s="19"/>
      <c r="AN1004" s="52"/>
      <c r="AO1004" s="19"/>
      <c r="AP1004" s="1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</row>
    <row r="1005" spans="1:71" ht="14.5" x14ac:dyDescent="0.35">
      <c r="A1005" s="15"/>
      <c r="B1005" s="15"/>
      <c r="C1005" s="15"/>
      <c r="D1005" s="7"/>
      <c r="E1005" s="4"/>
      <c r="F1005" s="4"/>
      <c r="G1005" s="4"/>
      <c r="H1005" s="4"/>
      <c r="I1005" s="4"/>
      <c r="J1005" s="7"/>
      <c r="K1005" s="4"/>
      <c r="L1005" s="4"/>
      <c r="M1005" s="4"/>
      <c r="N1005" s="4"/>
      <c r="O1005" s="4"/>
      <c r="P1005" s="27"/>
      <c r="Q1005" s="14"/>
      <c r="R1005" s="9"/>
      <c r="S1005" s="15"/>
      <c r="T1005" s="15"/>
      <c r="U1005" s="9"/>
      <c r="V1005" s="18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8"/>
      <c r="AG1005" s="18"/>
      <c r="AH1005" s="18"/>
      <c r="AI1005" s="19"/>
      <c r="AJ1005" s="19"/>
      <c r="AK1005" s="19"/>
      <c r="AL1005" s="19"/>
      <c r="AM1005" s="19"/>
      <c r="AN1005" s="52"/>
      <c r="AO1005" s="19"/>
      <c r="AP1005" s="1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</row>
    <row r="1006" spans="1:71" ht="14.5" x14ac:dyDescent="0.35">
      <c r="A1006" s="15"/>
      <c r="B1006" s="15"/>
      <c r="C1006" s="15"/>
      <c r="D1006" s="7"/>
      <c r="E1006" s="4"/>
      <c r="F1006" s="4"/>
      <c r="G1006" s="4"/>
      <c r="H1006" s="4"/>
      <c r="I1006" s="4"/>
      <c r="J1006" s="7"/>
      <c r="K1006" s="4"/>
      <c r="L1006" s="4"/>
      <c r="M1006" s="4"/>
      <c r="N1006" s="4"/>
      <c r="O1006" s="4"/>
      <c r="P1006" s="27"/>
      <c r="Q1006" s="14"/>
      <c r="R1006" s="9"/>
      <c r="S1006" s="15"/>
      <c r="T1006" s="15"/>
      <c r="U1006" s="9"/>
      <c r="V1006" s="18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8"/>
      <c r="AG1006" s="18"/>
      <c r="AH1006" s="18"/>
      <c r="AI1006" s="19"/>
      <c r="AJ1006" s="19"/>
      <c r="AK1006" s="19"/>
      <c r="AL1006" s="19"/>
      <c r="AM1006" s="19"/>
      <c r="AN1006" s="52"/>
      <c r="AO1006" s="19"/>
      <c r="AP1006" s="1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</row>
    <row r="1007" spans="1:71" ht="14.5" x14ac:dyDescent="0.35">
      <c r="A1007" s="15"/>
      <c r="B1007" s="15"/>
      <c r="C1007" s="15"/>
      <c r="D1007" s="7"/>
      <c r="E1007" s="4"/>
      <c r="F1007" s="4"/>
      <c r="G1007" s="4"/>
      <c r="H1007" s="4"/>
      <c r="I1007" s="4"/>
      <c r="J1007" s="7"/>
      <c r="K1007" s="4"/>
      <c r="L1007" s="4"/>
      <c r="M1007" s="4"/>
      <c r="N1007" s="4"/>
      <c r="O1007" s="4"/>
      <c r="P1007" s="27"/>
      <c r="Q1007" s="14"/>
      <c r="R1007" s="9"/>
      <c r="S1007" s="15"/>
      <c r="T1007" s="15"/>
      <c r="U1007" s="9"/>
      <c r="V1007" s="18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8"/>
      <c r="AG1007" s="18"/>
      <c r="AH1007" s="18"/>
      <c r="AI1007" s="19"/>
      <c r="AJ1007" s="19"/>
      <c r="AK1007" s="19"/>
      <c r="AL1007" s="19"/>
      <c r="AM1007" s="19"/>
      <c r="AN1007" s="52"/>
      <c r="AO1007" s="19"/>
      <c r="AP1007" s="1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</row>
    <row r="1008" spans="1:71" ht="14.5" x14ac:dyDescent="0.35">
      <c r="A1008" s="15"/>
      <c r="B1008" s="15"/>
      <c r="C1008" s="15"/>
      <c r="D1008" s="7"/>
      <c r="E1008" s="4"/>
      <c r="F1008" s="4"/>
      <c r="G1008" s="4"/>
      <c r="H1008" s="4"/>
      <c r="I1008" s="4"/>
      <c r="J1008" s="7"/>
      <c r="K1008" s="4"/>
      <c r="L1008" s="4"/>
      <c r="M1008" s="4"/>
      <c r="N1008" s="4"/>
      <c r="O1008" s="4"/>
      <c r="P1008" s="27"/>
      <c r="Q1008" s="14"/>
      <c r="R1008" s="9"/>
      <c r="S1008" s="15"/>
      <c r="T1008" s="15"/>
      <c r="U1008" s="9"/>
      <c r="V1008" s="18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8"/>
      <c r="AG1008" s="18"/>
      <c r="AH1008" s="18"/>
      <c r="AI1008" s="19"/>
      <c r="AJ1008" s="19"/>
      <c r="AK1008" s="19"/>
      <c r="AL1008" s="19"/>
      <c r="AM1008" s="19"/>
      <c r="AN1008" s="52"/>
      <c r="AO1008" s="19"/>
      <c r="AP1008" s="1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</row>
    <row r="1009" spans="1:71" ht="14.5" x14ac:dyDescent="0.35">
      <c r="A1009" s="15"/>
      <c r="B1009" s="15"/>
      <c r="C1009" s="15"/>
      <c r="D1009" s="7"/>
      <c r="E1009" s="4"/>
      <c r="F1009" s="4"/>
      <c r="G1009" s="4"/>
      <c r="H1009" s="4"/>
      <c r="I1009" s="4"/>
      <c r="J1009" s="7"/>
      <c r="K1009" s="4"/>
      <c r="L1009" s="4"/>
      <c r="M1009" s="4"/>
      <c r="N1009" s="4"/>
      <c r="O1009" s="4"/>
      <c r="P1009" s="27"/>
      <c r="Q1009" s="14"/>
      <c r="R1009" s="9"/>
      <c r="S1009" s="15"/>
      <c r="T1009" s="15"/>
      <c r="U1009" s="9"/>
      <c r="V1009" s="18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8"/>
      <c r="AG1009" s="18"/>
      <c r="AH1009" s="18"/>
      <c r="AI1009" s="19"/>
      <c r="AJ1009" s="19"/>
      <c r="AK1009" s="19"/>
      <c r="AL1009" s="19"/>
      <c r="AM1009" s="19"/>
      <c r="AN1009" s="52"/>
      <c r="AO1009" s="19"/>
      <c r="AP1009" s="1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</row>
    <row r="1010" spans="1:71" ht="14.5" x14ac:dyDescent="0.35">
      <c r="A1010" s="15"/>
      <c r="B1010" s="15"/>
      <c r="C1010" s="15"/>
      <c r="D1010" s="7"/>
      <c r="E1010" s="4"/>
      <c r="F1010" s="4"/>
      <c r="G1010" s="4"/>
      <c r="H1010" s="4"/>
      <c r="I1010" s="4"/>
      <c r="J1010" s="7"/>
      <c r="K1010" s="4"/>
      <c r="L1010" s="4"/>
      <c r="M1010" s="4"/>
      <c r="N1010" s="4"/>
      <c r="O1010" s="4"/>
      <c r="P1010" s="27"/>
      <c r="Q1010" s="14"/>
      <c r="R1010" s="9"/>
      <c r="S1010" s="15"/>
      <c r="T1010" s="15"/>
      <c r="U1010" s="9"/>
      <c r="V1010" s="18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8"/>
      <c r="AG1010" s="18"/>
      <c r="AH1010" s="18"/>
      <c r="AI1010" s="19"/>
      <c r="AJ1010" s="19"/>
      <c r="AK1010" s="19"/>
      <c r="AL1010" s="19"/>
      <c r="AM1010" s="19"/>
      <c r="AN1010" s="52"/>
      <c r="AO1010" s="19"/>
      <c r="AP1010" s="1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</row>
    <row r="1011" spans="1:71" ht="14.5" x14ac:dyDescent="0.35">
      <c r="A1011" s="15"/>
      <c r="B1011" s="15"/>
      <c r="C1011" s="15"/>
      <c r="D1011" s="7"/>
      <c r="E1011" s="4"/>
      <c r="F1011" s="4"/>
      <c r="G1011" s="4"/>
      <c r="H1011" s="4"/>
      <c r="I1011" s="4"/>
      <c r="J1011" s="7"/>
      <c r="K1011" s="4"/>
      <c r="L1011" s="4"/>
      <c r="M1011" s="4"/>
      <c r="N1011" s="4"/>
      <c r="O1011" s="4"/>
      <c r="P1011" s="27"/>
      <c r="Q1011" s="14"/>
      <c r="R1011" s="9"/>
      <c r="S1011" s="15"/>
      <c r="T1011" s="15"/>
      <c r="U1011" s="9"/>
      <c r="V1011" s="18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8"/>
      <c r="AG1011" s="18"/>
      <c r="AH1011" s="18"/>
      <c r="AI1011" s="19"/>
      <c r="AJ1011" s="19"/>
      <c r="AK1011" s="19"/>
      <c r="AL1011" s="19"/>
      <c r="AM1011" s="19"/>
      <c r="AN1011" s="52"/>
      <c r="AO1011" s="19"/>
      <c r="AP1011" s="1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</row>
    <row r="1012" spans="1:71" ht="14.5" x14ac:dyDescent="0.35">
      <c r="A1012" s="15"/>
      <c r="B1012" s="15"/>
      <c r="C1012" s="15"/>
      <c r="D1012" s="7"/>
      <c r="E1012" s="4"/>
      <c r="F1012" s="4"/>
      <c r="G1012" s="4"/>
      <c r="H1012" s="4"/>
      <c r="I1012" s="4"/>
      <c r="J1012" s="7"/>
      <c r="K1012" s="4"/>
      <c r="L1012" s="4"/>
      <c r="M1012" s="4"/>
      <c r="N1012" s="4"/>
      <c r="O1012" s="4"/>
      <c r="P1012" s="27"/>
      <c r="Q1012" s="14"/>
      <c r="R1012" s="9"/>
      <c r="S1012" s="15"/>
      <c r="T1012" s="15"/>
      <c r="U1012" s="9"/>
      <c r="V1012" s="18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8"/>
      <c r="AG1012" s="18"/>
      <c r="AH1012" s="18"/>
      <c r="AI1012" s="19"/>
      <c r="AJ1012" s="19"/>
      <c r="AK1012" s="19"/>
      <c r="AL1012" s="19"/>
      <c r="AM1012" s="19"/>
      <c r="AN1012" s="52"/>
      <c r="AO1012" s="19"/>
      <c r="AP1012" s="1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</row>
    <row r="1013" spans="1:71" ht="14.5" x14ac:dyDescent="0.35">
      <c r="A1013" s="15"/>
      <c r="B1013" s="15"/>
      <c r="C1013" s="15"/>
      <c r="D1013" s="7"/>
      <c r="E1013" s="4"/>
      <c r="F1013" s="4"/>
      <c r="G1013" s="4"/>
      <c r="H1013" s="4"/>
      <c r="I1013" s="4"/>
      <c r="J1013" s="7"/>
      <c r="K1013" s="4"/>
      <c r="L1013" s="4"/>
      <c r="M1013" s="4"/>
      <c r="N1013" s="4"/>
      <c r="O1013" s="4"/>
      <c r="P1013" s="27"/>
      <c r="Q1013" s="14"/>
      <c r="R1013" s="9"/>
      <c r="S1013" s="15"/>
      <c r="T1013" s="15"/>
      <c r="U1013" s="9"/>
      <c r="V1013" s="18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8"/>
      <c r="AG1013" s="18"/>
      <c r="AH1013" s="18"/>
      <c r="AI1013" s="19"/>
      <c r="AJ1013" s="19"/>
      <c r="AK1013" s="19"/>
      <c r="AL1013" s="19"/>
      <c r="AM1013" s="19"/>
      <c r="AN1013" s="52"/>
      <c r="AO1013" s="19"/>
      <c r="AP1013" s="1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</row>
    <row r="1014" spans="1:71" ht="14.5" x14ac:dyDescent="0.35">
      <c r="A1014" s="15"/>
      <c r="B1014" s="15"/>
      <c r="C1014" s="15"/>
      <c r="D1014" s="7"/>
      <c r="E1014" s="4"/>
      <c r="F1014" s="4"/>
      <c r="G1014" s="4"/>
      <c r="H1014" s="4"/>
      <c r="I1014" s="4"/>
      <c r="J1014" s="7"/>
      <c r="K1014" s="4"/>
      <c r="L1014" s="4"/>
      <c r="M1014" s="4"/>
      <c r="N1014" s="4"/>
      <c r="O1014" s="4"/>
      <c r="P1014" s="27"/>
      <c r="Q1014" s="14"/>
      <c r="R1014" s="9"/>
      <c r="S1014" s="15"/>
      <c r="T1014" s="15"/>
      <c r="U1014" s="9"/>
      <c r="V1014" s="18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8"/>
      <c r="AG1014" s="18"/>
      <c r="AH1014" s="18"/>
      <c r="AI1014" s="19"/>
      <c r="AJ1014" s="19"/>
      <c r="AK1014" s="19"/>
      <c r="AL1014" s="19"/>
      <c r="AM1014" s="19"/>
      <c r="AN1014" s="52"/>
      <c r="AO1014" s="19"/>
      <c r="AP1014" s="1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</row>
    <row r="1015" spans="1:71" ht="14.5" x14ac:dyDescent="0.35">
      <c r="A1015" s="15"/>
      <c r="B1015" s="15"/>
      <c r="C1015" s="15"/>
      <c r="D1015" s="7"/>
      <c r="E1015" s="4"/>
      <c r="F1015" s="4"/>
      <c r="G1015" s="4"/>
      <c r="H1015" s="4"/>
      <c r="I1015" s="4"/>
      <c r="J1015" s="7"/>
      <c r="K1015" s="4"/>
      <c r="L1015" s="4"/>
      <c r="M1015" s="4"/>
      <c r="N1015" s="4"/>
      <c r="O1015" s="4"/>
      <c r="P1015" s="27"/>
      <c r="Q1015" s="14"/>
      <c r="R1015" s="9"/>
      <c r="S1015" s="15"/>
      <c r="T1015" s="15"/>
      <c r="U1015" s="9"/>
      <c r="V1015" s="18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8"/>
      <c r="AG1015" s="18"/>
      <c r="AH1015" s="18"/>
      <c r="AI1015" s="19"/>
      <c r="AJ1015" s="19"/>
      <c r="AK1015" s="19"/>
      <c r="AL1015" s="19"/>
      <c r="AM1015" s="19"/>
      <c r="AN1015" s="52"/>
      <c r="AO1015" s="19"/>
      <c r="AP1015" s="1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</row>
    <row r="1016" spans="1:71" ht="14.5" x14ac:dyDescent="0.35">
      <c r="A1016" s="15"/>
      <c r="B1016" s="15"/>
      <c r="C1016" s="15"/>
      <c r="D1016" s="7"/>
      <c r="E1016" s="4"/>
      <c r="F1016" s="4"/>
      <c r="G1016" s="4"/>
      <c r="H1016" s="4"/>
      <c r="I1016" s="4"/>
      <c r="J1016" s="7"/>
      <c r="K1016" s="4"/>
      <c r="L1016" s="4"/>
      <c r="M1016" s="4"/>
      <c r="N1016" s="4"/>
      <c r="O1016" s="4"/>
      <c r="P1016" s="27"/>
      <c r="Q1016" s="14"/>
      <c r="R1016" s="9"/>
      <c r="S1016" s="15"/>
      <c r="T1016" s="15"/>
      <c r="U1016" s="9"/>
      <c r="V1016" s="18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8"/>
      <c r="AG1016" s="18"/>
      <c r="AH1016" s="18"/>
      <c r="AI1016" s="19"/>
      <c r="AJ1016" s="19"/>
      <c r="AK1016" s="19"/>
      <c r="AL1016" s="19"/>
      <c r="AM1016" s="19"/>
      <c r="AN1016" s="52"/>
      <c r="AO1016" s="19"/>
      <c r="AP1016" s="1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</row>
    <row r="1017" spans="1:71" ht="14.5" x14ac:dyDescent="0.35">
      <c r="A1017" s="15"/>
      <c r="B1017" s="15"/>
      <c r="C1017" s="15"/>
      <c r="D1017" s="7"/>
      <c r="E1017" s="4"/>
      <c r="F1017" s="4"/>
      <c r="G1017" s="4"/>
      <c r="H1017" s="4"/>
      <c r="I1017" s="4"/>
      <c r="J1017" s="7"/>
      <c r="K1017" s="4"/>
      <c r="L1017" s="4"/>
      <c r="M1017" s="4"/>
      <c r="N1017" s="4"/>
      <c r="O1017" s="4"/>
      <c r="P1017" s="27"/>
      <c r="Q1017" s="14"/>
      <c r="R1017" s="9"/>
      <c r="S1017" s="15"/>
      <c r="T1017" s="15"/>
      <c r="U1017" s="9"/>
      <c r="V1017" s="18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8"/>
      <c r="AG1017" s="18"/>
      <c r="AH1017" s="18"/>
      <c r="AI1017" s="19"/>
      <c r="AJ1017" s="19"/>
      <c r="AK1017" s="19"/>
      <c r="AL1017" s="19"/>
      <c r="AM1017" s="19"/>
      <c r="AN1017" s="52"/>
      <c r="AO1017" s="19"/>
      <c r="AP1017" s="1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</row>
    <row r="1018" spans="1:71" ht="14.5" x14ac:dyDescent="0.35">
      <c r="A1018" s="15"/>
      <c r="B1018" s="15"/>
      <c r="C1018" s="15"/>
      <c r="D1018" s="7"/>
      <c r="E1018" s="4"/>
      <c r="F1018" s="4"/>
      <c r="G1018" s="4"/>
      <c r="H1018" s="4"/>
      <c r="I1018" s="4"/>
      <c r="J1018" s="7"/>
      <c r="K1018" s="4"/>
      <c r="L1018" s="4"/>
      <c r="M1018" s="4"/>
      <c r="N1018" s="4"/>
      <c r="O1018" s="4"/>
      <c r="P1018" s="27"/>
      <c r="Q1018" s="14"/>
      <c r="R1018" s="9"/>
      <c r="S1018" s="15"/>
      <c r="T1018" s="15"/>
      <c r="U1018" s="9"/>
      <c r="V1018" s="18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8"/>
      <c r="AG1018" s="18"/>
      <c r="AH1018" s="18"/>
      <c r="AI1018" s="19"/>
      <c r="AJ1018" s="19"/>
      <c r="AK1018" s="19"/>
      <c r="AL1018" s="19"/>
      <c r="AM1018" s="19"/>
      <c r="AN1018" s="52"/>
      <c r="AO1018" s="19"/>
      <c r="AP1018" s="1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</row>
    <row r="1019" spans="1:71" ht="14.5" x14ac:dyDescent="0.35">
      <c r="A1019" s="15"/>
      <c r="B1019" s="15"/>
      <c r="C1019" s="15"/>
      <c r="D1019" s="7"/>
      <c r="E1019" s="4"/>
      <c r="F1019" s="4"/>
      <c r="G1019" s="4"/>
      <c r="H1019" s="4"/>
      <c r="I1019" s="4"/>
      <c r="J1019" s="7"/>
      <c r="K1019" s="4"/>
      <c r="L1019" s="4"/>
      <c r="M1019" s="4"/>
      <c r="N1019" s="4"/>
      <c r="O1019" s="4"/>
      <c r="P1019" s="27"/>
      <c r="Q1019" s="14"/>
      <c r="R1019" s="9"/>
      <c r="S1019" s="15"/>
      <c r="T1019" s="15"/>
      <c r="U1019" s="9"/>
      <c r="V1019" s="18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8"/>
      <c r="AG1019" s="18"/>
      <c r="AH1019" s="18"/>
      <c r="AI1019" s="19"/>
      <c r="AJ1019" s="19"/>
      <c r="AK1019" s="19"/>
      <c r="AL1019" s="19"/>
      <c r="AM1019" s="19"/>
      <c r="AN1019" s="52"/>
      <c r="AO1019" s="19"/>
      <c r="AP1019" s="1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</row>
    <row r="1020" spans="1:71" ht="14.5" x14ac:dyDescent="0.35">
      <c r="A1020" s="15"/>
      <c r="B1020" s="15"/>
      <c r="C1020" s="15"/>
      <c r="D1020" s="7"/>
      <c r="E1020" s="4"/>
      <c r="F1020" s="4"/>
      <c r="G1020" s="4"/>
      <c r="H1020" s="4"/>
      <c r="I1020" s="4"/>
      <c r="J1020" s="7"/>
      <c r="K1020" s="4"/>
      <c r="L1020" s="4"/>
      <c r="M1020" s="4"/>
      <c r="N1020" s="4"/>
      <c r="O1020" s="4"/>
      <c r="P1020" s="27"/>
      <c r="Q1020" s="14"/>
      <c r="R1020" s="9"/>
      <c r="S1020" s="15"/>
      <c r="T1020" s="15"/>
      <c r="U1020" s="9"/>
      <c r="V1020" s="18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8"/>
      <c r="AG1020" s="18"/>
      <c r="AH1020" s="18"/>
      <c r="AI1020" s="19"/>
      <c r="AJ1020" s="19"/>
      <c r="AK1020" s="19"/>
      <c r="AL1020" s="19"/>
      <c r="AM1020" s="19"/>
      <c r="AN1020" s="52"/>
      <c r="AO1020" s="19"/>
      <c r="AP1020" s="1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</row>
    <row r="1021" spans="1:71" ht="14.5" x14ac:dyDescent="0.35">
      <c r="A1021" s="15"/>
      <c r="B1021" s="15"/>
      <c r="C1021" s="15"/>
      <c r="D1021" s="7"/>
      <c r="E1021" s="4"/>
      <c r="F1021" s="4"/>
      <c r="G1021" s="4"/>
      <c r="H1021" s="4"/>
      <c r="I1021" s="4"/>
      <c r="J1021" s="7"/>
      <c r="K1021" s="4"/>
      <c r="L1021" s="4"/>
      <c r="M1021" s="4"/>
      <c r="N1021" s="4"/>
      <c r="O1021" s="4"/>
      <c r="P1021" s="27"/>
      <c r="Q1021" s="14"/>
      <c r="R1021" s="9"/>
      <c r="S1021" s="15"/>
      <c r="T1021" s="15"/>
      <c r="U1021" s="9"/>
      <c r="V1021" s="18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8"/>
      <c r="AG1021" s="18"/>
      <c r="AH1021" s="18"/>
      <c r="AI1021" s="19"/>
      <c r="AJ1021" s="19"/>
      <c r="AK1021" s="19"/>
      <c r="AL1021" s="19"/>
      <c r="AM1021" s="19"/>
      <c r="AN1021" s="52"/>
      <c r="AO1021" s="19"/>
      <c r="AP1021" s="1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</row>
    <row r="1022" spans="1:71" ht="14.5" x14ac:dyDescent="0.35">
      <c r="A1022" s="15"/>
      <c r="B1022" s="15"/>
      <c r="C1022" s="15"/>
      <c r="D1022" s="7"/>
      <c r="E1022" s="4"/>
      <c r="F1022" s="4"/>
      <c r="G1022" s="4"/>
      <c r="H1022" s="4"/>
      <c r="I1022" s="4"/>
      <c r="J1022" s="7"/>
      <c r="K1022" s="4"/>
      <c r="L1022" s="4"/>
      <c r="M1022" s="4"/>
      <c r="N1022" s="4"/>
      <c r="O1022" s="4"/>
      <c r="P1022" s="27"/>
      <c r="Q1022" s="14"/>
      <c r="R1022" s="9"/>
      <c r="S1022" s="15"/>
      <c r="T1022" s="15"/>
      <c r="U1022" s="9"/>
      <c r="V1022" s="18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8"/>
      <c r="AG1022" s="18"/>
      <c r="AH1022" s="18"/>
      <c r="AI1022" s="19"/>
      <c r="AJ1022" s="19"/>
      <c r="AK1022" s="19"/>
      <c r="AL1022" s="19"/>
      <c r="AM1022" s="19"/>
      <c r="AN1022" s="52"/>
      <c r="AO1022" s="19"/>
      <c r="AP1022" s="1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</row>
    <row r="1023" spans="1:71" ht="14.5" x14ac:dyDescent="0.35">
      <c r="A1023" s="15"/>
      <c r="B1023" s="15"/>
      <c r="C1023" s="15"/>
      <c r="D1023" s="7"/>
      <c r="E1023" s="4"/>
      <c r="F1023" s="4"/>
      <c r="G1023" s="4"/>
      <c r="H1023" s="4"/>
      <c r="I1023" s="4"/>
      <c r="J1023" s="7"/>
      <c r="K1023" s="4"/>
      <c r="L1023" s="4"/>
      <c r="M1023" s="4"/>
      <c r="N1023" s="4"/>
      <c r="O1023" s="4"/>
      <c r="P1023" s="27"/>
      <c r="Q1023" s="14"/>
      <c r="R1023" s="9"/>
      <c r="S1023" s="15"/>
      <c r="T1023" s="15"/>
      <c r="U1023" s="9"/>
      <c r="V1023" s="18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8"/>
      <c r="AG1023" s="18"/>
      <c r="AH1023" s="18"/>
      <c r="AI1023" s="19"/>
      <c r="AJ1023" s="19"/>
      <c r="AK1023" s="19"/>
      <c r="AL1023" s="19"/>
      <c r="AM1023" s="19"/>
      <c r="AN1023" s="52"/>
      <c r="AO1023" s="19"/>
      <c r="AP1023" s="1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</row>
    <row r="1024" spans="1:71" ht="14.5" x14ac:dyDescent="0.35">
      <c r="A1024" s="15"/>
      <c r="B1024" s="15"/>
      <c r="C1024" s="15"/>
      <c r="D1024" s="7"/>
      <c r="E1024" s="4"/>
      <c r="F1024" s="4"/>
      <c r="G1024" s="4"/>
      <c r="H1024" s="4"/>
      <c r="I1024" s="4"/>
      <c r="J1024" s="7"/>
      <c r="K1024" s="4"/>
      <c r="L1024" s="4"/>
      <c r="M1024" s="4"/>
      <c r="N1024" s="4"/>
      <c r="O1024" s="4"/>
      <c r="P1024" s="27"/>
      <c r="Q1024" s="14"/>
      <c r="R1024" s="9"/>
      <c r="S1024" s="15"/>
      <c r="T1024" s="15"/>
      <c r="U1024" s="9"/>
      <c r="V1024" s="18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8"/>
      <c r="AG1024" s="18"/>
      <c r="AH1024" s="18"/>
      <c r="AI1024" s="19"/>
      <c r="AJ1024" s="19"/>
      <c r="AK1024" s="19"/>
      <c r="AL1024" s="19"/>
      <c r="AM1024" s="19"/>
      <c r="AN1024" s="52"/>
      <c r="AO1024" s="19"/>
      <c r="AP1024" s="1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</row>
    <row r="1025" spans="1:71" ht="14.5" x14ac:dyDescent="0.35">
      <c r="A1025" s="15"/>
      <c r="B1025" s="15"/>
      <c r="C1025" s="15"/>
      <c r="D1025" s="7"/>
      <c r="E1025" s="4"/>
      <c r="F1025" s="4"/>
      <c r="G1025" s="4"/>
      <c r="H1025" s="4"/>
      <c r="I1025" s="4"/>
      <c r="J1025" s="7"/>
      <c r="K1025" s="4"/>
      <c r="L1025" s="4"/>
      <c r="M1025" s="4"/>
      <c r="N1025" s="4"/>
      <c r="O1025" s="4"/>
      <c r="P1025" s="27"/>
      <c r="Q1025" s="14"/>
      <c r="R1025" s="9"/>
      <c r="S1025" s="15"/>
      <c r="T1025" s="15"/>
      <c r="U1025" s="9"/>
      <c r="V1025" s="18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8"/>
      <c r="AG1025" s="18"/>
      <c r="AH1025" s="18"/>
      <c r="AI1025" s="19"/>
      <c r="AJ1025" s="19"/>
      <c r="AK1025" s="19"/>
      <c r="AL1025" s="19"/>
      <c r="AM1025" s="19"/>
      <c r="AN1025" s="52"/>
      <c r="AO1025" s="19"/>
      <c r="AP1025" s="1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</row>
    <row r="1026" spans="1:71" ht="14.5" x14ac:dyDescent="0.35">
      <c r="A1026" s="15"/>
      <c r="B1026" s="15"/>
      <c r="C1026" s="15"/>
      <c r="D1026" s="7"/>
      <c r="E1026" s="4"/>
      <c r="F1026" s="4"/>
      <c r="G1026" s="4"/>
      <c r="H1026" s="4"/>
      <c r="I1026" s="4"/>
      <c r="J1026" s="7"/>
      <c r="K1026" s="4"/>
      <c r="L1026" s="4"/>
      <c r="M1026" s="4"/>
      <c r="N1026" s="4"/>
      <c r="O1026" s="4"/>
      <c r="P1026" s="27"/>
      <c r="Q1026" s="14"/>
      <c r="R1026" s="9"/>
      <c r="S1026" s="15"/>
      <c r="T1026" s="15"/>
      <c r="U1026" s="9"/>
      <c r="V1026" s="18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8"/>
      <c r="AG1026" s="18"/>
      <c r="AH1026" s="18"/>
      <c r="AI1026" s="19"/>
      <c r="AJ1026" s="19"/>
      <c r="AK1026" s="19"/>
      <c r="AL1026" s="19"/>
      <c r="AM1026" s="19"/>
      <c r="AN1026" s="52"/>
      <c r="AO1026" s="19"/>
      <c r="AP1026" s="1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</row>
    <row r="1027" spans="1:71" ht="14.5" x14ac:dyDescent="0.35">
      <c r="A1027" s="15"/>
      <c r="B1027" s="15"/>
      <c r="C1027" s="15"/>
      <c r="D1027" s="7"/>
      <c r="E1027" s="4"/>
      <c r="F1027" s="4"/>
      <c r="G1027" s="4"/>
      <c r="H1027" s="4"/>
      <c r="I1027" s="4"/>
      <c r="J1027" s="7"/>
      <c r="K1027" s="4"/>
      <c r="L1027" s="4"/>
      <c r="M1027" s="4"/>
      <c r="N1027" s="4"/>
      <c r="O1027" s="4"/>
      <c r="P1027" s="27"/>
      <c r="Q1027" s="14"/>
      <c r="R1027" s="9"/>
      <c r="S1027" s="15"/>
      <c r="T1027" s="15"/>
      <c r="U1027" s="9"/>
      <c r="V1027" s="18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8"/>
      <c r="AG1027" s="18"/>
      <c r="AH1027" s="18"/>
      <c r="AI1027" s="19"/>
      <c r="AJ1027" s="19"/>
      <c r="AK1027" s="19"/>
      <c r="AL1027" s="19"/>
      <c r="AM1027" s="19"/>
      <c r="AN1027" s="52"/>
      <c r="AO1027" s="19"/>
      <c r="AP1027" s="1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</row>
    <row r="1028" spans="1:71" ht="14.5" x14ac:dyDescent="0.35">
      <c r="A1028" s="15"/>
      <c r="B1028" s="15"/>
      <c r="C1028" s="15"/>
      <c r="D1028" s="7"/>
      <c r="E1028" s="4"/>
      <c r="F1028" s="4"/>
      <c r="G1028" s="4"/>
      <c r="H1028" s="4"/>
      <c r="I1028" s="4"/>
      <c r="J1028" s="7"/>
      <c r="K1028" s="4"/>
      <c r="L1028" s="4"/>
      <c r="M1028" s="4"/>
      <c r="N1028" s="4"/>
      <c r="O1028" s="4"/>
      <c r="P1028" s="27"/>
      <c r="Q1028" s="14"/>
      <c r="R1028" s="9"/>
      <c r="S1028" s="15"/>
      <c r="T1028" s="15"/>
      <c r="U1028" s="9"/>
      <c r="V1028" s="18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8"/>
      <c r="AG1028" s="18"/>
      <c r="AH1028" s="18"/>
      <c r="AI1028" s="19"/>
      <c r="AJ1028" s="19"/>
      <c r="AK1028" s="19"/>
      <c r="AL1028" s="19"/>
      <c r="AM1028" s="19"/>
      <c r="AN1028" s="52"/>
      <c r="AO1028" s="19"/>
      <c r="AP1028" s="1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</row>
    <row r="1029" spans="1:71" ht="14.5" x14ac:dyDescent="0.35">
      <c r="A1029" s="15"/>
      <c r="B1029" s="15"/>
      <c r="C1029" s="15"/>
      <c r="D1029" s="7"/>
      <c r="E1029" s="4"/>
      <c r="F1029" s="4"/>
      <c r="G1029" s="4"/>
      <c r="H1029" s="4"/>
      <c r="I1029" s="4"/>
      <c r="J1029" s="7"/>
      <c r="K1029" s="4"/>
      <c r="L1029" s="4"/>
      <c r="M1029" s="4"/>
      <c r="N1029" s="4"/>
      <c r="O1029" s="4"/>
      <c r="P1029" s="27"/>
      <c r="Q1029" s="14"/>
      <c r="R1029" s="9"/>
      <c r="S1029" s="15"/>
      <c r="T1029" s="15"/>
      <c r="U1029" s="9"/>
      <c r="V1029" s="18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8"/>
      <c r="AG1029" s="18"/>
      <c r="AH1029" s="18"/>
      <c r="AI1029" s="19"/>
      <c r="AJ1029" s="19"/>
      <c r="AK1029" s="19"/>
      <c r="AL1029" s="19"/>
      <c r="AM1029" s="19"/>
      <c r="AN1029" s="52"/>
      <c r="AO1029" s="19"/>
      <c r="AP1029" s="1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</row>
    <row r="1030" spans="1:71" ht="14.5" x14ac:dyDescent="0.35">
      <c r="A1030" s="15"/>
      <c r="B1030" s="15"/>
      <c r="C1030" s="15"/>
      <c r="D1030" s="7"/>
      <c r="E1030" s="4"/>
      <c r="F1030" s="4"/>
      <c r="G1030" s="4"/>
      <c r="H1030" s="4"/>
      <c r="I1030" s="4"/>
      <c r="J1030" s="7"/>
      <c r="K1030" s="4"/>
      <c r="L1030" s="4"/>
      <c r="M1030" s="4"/>
      <c r="N1030" s="4"/>
      <c r="O1030" s="4"/>
      <c r="P1030" s="27"/>
      <c r="Q1030" s="14"/>
      <c r="R1030" s="9"/>
      <c r="S1030" s="15"/>
      <c r="T1030" s="15"/>
      <c r="U1030" s="9"/>
      <c r="V1030" s="18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8"/>
      <c r="AG1030" s="18"/>
      <c r="AH1030" s="18"/>
      <c r="AI1030" s="19"/>
      <c r="AJ1030" s="19"/>
      <c r="AK1030" s="19"/>
      <c r="AL1030" s="19"/>
      <c r="AM1030" s="19"/>
      <c r="AN1030" s="52"/>
      <c r="AO1030" s="19"/>
      <c r="AP1030" s="1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</row>
    <row r="1031" spans="1:71" ht="14.5" x14ac:dyDescent="0.35">
      <c r="A1031" s="15"/>
      <c r="B1031" s="15"/>
      <c r="C1031" s="15"/>
      <c r="D1031" s="7"/>
      <c r="E1031" s="4"/>
      <c r="F1031" s="4"/>
      <c r="G1031" s="4"/>
      <c r="H1031" s="4"/>
      <c r="I1031" s="4"/>
      <c r="J1031" s="7"/>
      <c r="K1031" s="4"/>
      <c r="L1031" s="4"/>
      <c r="M1031" s="4"/>
      <c r="N1031" s="4"/>
      <c r="O1031" s="4"/>
      <c r="P1031" s="27"/>
      <c r="Q1031" s="14"/>
      <c r="R1031" s="9"/>
      <c r="S1031" s="15"/>
      <c r="T1031" s="15"/>
      <c r="U1031" s="9"/>
      <c r="V1031" s="18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8"/>
      <c r="AG1031" s="18"/>
      <c r="AH1031" s="18"/>
      <c r="AI1031" s="19"/>
      <c r="AJ1031" s="19"/>
      <c r="AK1031" s="19"/>
      <c r="AL1031" s="19"/>
      <c r="AM1031" s="19"/>
      <c r="AN1031" s="52"/>
      <c r="AO1031" s="19"/>
      <c r="AP1031" s="1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</row>
    <row r="1032" spans="1:71" ht="14.5" x14ac:dyDescent="0.35">
      <c r="A1032" s="15"/>
      <c r="B1032" s="15"/>
      <c r="C1032" s="15"/>
      <c r="D1032" s="7"/>
      <c r="E1032" s="4"/>
      <c r="F1032" s="4"/>
      <c r="G1032" s="4"/>
      <c r="H1032" s="4"/>
      <c r="I1032" s="4"/>
      <c r="J1032" s="7"/>
      <c r="K1032" s="4"/>
      <c r="L1032" s="4"/>
      <c r="M1032" s="4"/>
      <c r="N1032" s="4"/>
      <c r="O1032" s="4"/>
      <c r="P1032" s="27"/>
      <c r="Q1032" s="14"/>
      <c r="R1032" s="9"/>
      <c r="S1032" s="15"/>
      <c r="T1032" s="15"/>
      <c r="U1032" s="9"/>
      <c r="V1032" s="18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8"/>
      <c r="AG1032" s="18"/>
      <c r="AH1032" s="18"/>
      <c r="AI1032" s="19"/>
      <c r="AJ1032" s="19"/>
      <c r="AK1032" s="19"/>
      <c r="AL1032" s="19"/>
      <c r="AM1032" s="19"/>
      <c r="AN1032" s="52"/>
      <c r="AO1032" s="19"/>
      <c r="AP1032" s="1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</row>
    <row r="1033" spans="1:71" ht="14.5" x14ac:dyDescent="0.35">
      <c r="A1033" s="15"/>
      <c r="B1033" s="15"/>
      <c r="C1033" s="15"/>
      <c r="D1033" s="7"/>
      <c r="E1033" s="4"/>
      <c r="F1033" s="4"/>
      <c r="G1033" s="4"/>
      <c r="H1033" s="4"/>
      <c r="I1033" s="4"/>
      <c r="J1033" s="7"/>
      <c r="K1033" s="4"/>
      <c r="L1033" s="4"/>
      <c r="M1033" s="4"/>
      <c r="N1033" s="4"/>
      <c r="O1033" s="4"/>
      <c r="P1033" s="27"/>
      <c r="Q1033" s="14"/>
      <c r="R1033" s="9"/>
      <c r="S1033" s="15"/>
      <c r="T1033" s="15"/>
      <c r="U1033" s="9"/>
      <c r="V1033" s="18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8"/>
      <c r="AG1033" s="18"/>
      <c r="AH1033" s="18"/>
      <c r="AI1033" s="19"/>
      <c r="AJ1033" s="19"/>
      <c r="AK1033" s="19"/>
      <c r="AL1033" s="19"/>
      <c r="AM1033" s="19"/>
      <c r="AN1033" s="52"/>
      <c r="AO1033" s="19"/>
      <c r="AP1033" s="1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</row>
    <row r="1034" spans="1:71" ht="14.5" x14ac:dyDescent="0.35">
      <c r="A1034" s="15"/>
      <c r="B1034" s="15"/>
      <c r="C1034" s="15"/>
      <c r="D1034" s="7"/>
      <c r="E1034" s="4"/>
      <c r="F1034" s="4"/>
      <c r="G1034" s="4"/>
      <c r="H1034" s="4"/>
      <c r="I1034" s="4"/>
      <c r="J1034" s="7"/>
      <c r="K1034" s="4"/>
      <c r="L1034" s="4"/>
      <c r="M1034" s="4"/>
      <c r="N1034" s="4"/>
      <c r="O1034" s="4"/>
      <c r="P1034" s="27"/>
      <c r="Q1034" s="14"/>
      <c r="R1034" s="9"/>
      <c r="S1034" s="15"/>
      <c r="T1034" s="15"/>
      <c r="U1034" s="9"/>
      <c r="V1034" s="18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8"/>
      <c r="AG1034" s="18"/>
      <c r="AH1034" s="18"/>
      <c r="AI1034" s="19"/>
      <c r="AJ1034" s="19"/>
      <c r="AK1034" s="19"/>
      <c r="AL1034" s="19"/>
      <c r="AM1034" s="19"/>
      <c r="AN1034" s="52"/>
      <c r="AO1034" s="19"/>
      <c r="AP1034" s="1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</row>
    <row r="1035" spans="1:71" ht="14.5" x14ac:dyDescent="0.35">
      <c r="A1035" s="15"/>
      <c r="B1035" s="15"/>
      <c r="C1035" s="15"/>
      <c r="D1035" s="7"/>
      <c r="E1035" s="4"/>
      <c r="F1035" s="4"/>
      <c r="G1035" s="4"/>
      <c r="H1035" s="4"/>
      <c r="I1035" s="4"/>
      <c r="J1035" s="7"/>
      <c r="K1035" s="4"/>
      <c r="L1035" s="4"/>
      <c r="M1035" s="4"/>
      <c r="N1035" s="4"/>
      <c r="O1035" s="4"/>
      <c r="P1035" s="27"/>
      <c r="Q1035" s="14"/>
      <c r="R1035" s="9"/>
      <c r="S1035" s="15"/>
      <c r="T1035" s="15"/>
      <c r="U1035" s="9"/>
      <c r="V1035" s="18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8"/>
      <c r="AG1035" s="18"/>
      <c r="AH1035" s="18"/>
      <c r="AI1035" s="19"/>
      <c r="AJ1035" s="19"/>
      <c r="AK1035" s="19"/>
      <c r="AL1035" s="19"/>
      <c r="AM1035" s="19"/>
      <c r="AN1035" s="52"/>
      <c r="AO1035" s="19"/>
      <c r="AP1035" s="1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</row>
    <row r="1036" spans="1:71" ht="14.5" x14ac:dyDescent="0.35">
      <c r="A1036" s="15"/>
      <c r="B1036" s="15"/>
      <c r="C1036" s="15"/>
      <c r="D1036" s="7"/>
      <c r="E1036" s="4"/>
      <c r="F1036" s="4"/>
      <c r="G1036" s="4"/>
      <c r="H1036" s="4"/>
      <c r="I1036" s="4"/>
      <c r="J1036" s="7"/>
      <c r="K1036" s="4"/>
      <c r="L1036" s="4"/>
      <c r="M1036" s="4"/>
      <c r="N1036" s="4"/>
      <c r="O1036" s="4"/>
      <c r="P1036" s="27"/>
      <c r="Q1036" s="14"/>
      <c r="R1036" s="9"/>
      <c r="S1036" s="15"/>
      <c r="T1036" s="15"/>
      <c r="U1036" s="9"/>
      <c r="V1036" s="18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8"/>
      <c r="AG1036" s="18"/>
      <c r="AH1036" s="18"/>
      <c r="AI1036" s="19"/>
      <c r="AJ1036" s="19"/>
      <c r="AK1036" s="19"/>
      <c r="AL1036" s="19"/>
      <c r="AM1036" s="19"/>
      <c r="AN1036" s="52"/>
      <c r="AO1036" s="19"/>
      <c r="AP1036" s="1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</row>
    <row r="1037" spans="1:71" ht="14.5" x14ac:dyDescent="0.35">
      <c r="A1037" s="15"/>
      <c r="B1037" s="15"/>
      <c r="C1037" s="15"/>
      <c r="D1037" s="7"/>
      <c r="E1037" s="4"/>
      <c r="F1037" s="4"/>
      <c r="G1037" s="4"/>
      <c r="H1037" s="4"/>
      <c r="I1037" s="4"/>
      <c r="J1037" s="7"/>
      <c r="K1037" s="4"/>
      <c r="L1037" s="4"/>
      <c r="M1037" s="4"/>
      <c r="N1037" s="4"/>
      <c r="O1037" s="4"/>
      <c r="P1037" s="27"/>
      <c r="Q1037" s="14"/>
      <c r="R1037" s="9"/>
      <c r="S1037" s="15"/>
      <c r="T1037" s="15"/>
      <c r="U1037" s="9"/>
      <c r="V1037" s="18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8"/>
      <c r="AG1037" s="18"/>
      <c r="AH1037" s="18"/>
      <c r="AI1037" s="19"/>
      <c r="AJ1037" s="19"/>
      <c r="AK1037" s="19"/>
      <c r="AL1037" s="19"/>
      <c r="AM1037" s="19"/>
      <c r="AN1037" s="52"/>
      <c r="AO1037" s="19"/>
      <c r="AP1037" s="1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</row>
    <row r="1038" spans="1:71" ht="14.5" x14ac:dyDescent="0.35">
      <c r="A1038" s="15"/>
      <c r="B1038" s="15"/>
      <c r="C1038" s="15"/>
      <c r="D1038" s="7"/>
      <c r="E1038" s="4"/>
      <c r="F1038" s="4"/>
      <c r="G1038" s="4"/>
      <c r="H1038" s="4"/>
      <c r="I1038" s="4"/>
      <c r="J1038" s="7"/>
      <c r="K1038" s="4"/>
      <c r="L1038" s="4"/>
      <c r="M1038" s="4"/>
      <c r="N1038" s="4"/>
      <c r="O1038" s="4"/>
      <c r="P1038" s="27"/>
      <c r="Q1038" s="14"/>
      <c r="R1038" s="9"/>
      <c r="S1038" s="15"/>
      <c r="T1038" s="15"/>
      <c r="U1038" s="9"/>
      <c r="V1038" s="18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8"/>
      <c r="AG1038" s="18"/>
      <c r="AH1038" s="18"/>
      <c r="AI1038" s="19"/>
      <c r="AJ1038" s="19"/>
      <c r="AK1038" s="19"/>
      <c r="AL1038" s="19"/>
      <c r="AM1038" s="19"/>
      <c r="AN1038" s="52"/>
      <c r="AO1038" s="19"/>
      <c r="AP1038" s="1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</row>
    <row r="1039" spans="1:71" ht="14.5" x14ac:dyDescent="0.35">
      <c r="A1039" s="15"/>
      <c r="B1039" s="15"/>
      <c r="C1039" s="15"/>
      <c r="D1039" s="7"/>
      <c r="E1039" s="4"/>
      <c r="F1039" s="4"/>
      <c r="G1039" s="4"/>
      <c r="H1039" s="4"/>
      <c r="I1039" s="4"/>
      <c r="J1039" s="7"/>
      <c r="K1039" s="4"/>
      <c r="L1039" s="4"/>
      <c r="M1039" s="4"/>
      <c r="N1039" s="4"/>
      <c r="O1039" s="4"/>
      <c r="P1039" s="27"/>
      <c r="Q1039" s="14"/>
      <c r="R1039" s="9"/>
      <c r="S1039" s="15"/>
      <c r="T1039" s="15"/>
      <c r="U1039" s="9"/>
      <c r="V1039" s="18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8"/>
      <c r="AG1039" s="18"/>
      <c r="AH1039" s="18"/>
      <c r="AI1039" s="19"/>
      <c r="AJ1039" s="19"/>
      <c r="AK1039" s="19"/>
      <c r="AL1039" s="19"/>
      <c r="AM1039" s="19"/>
      <c r="AN1039" s="52"/>
      <c r="AO1039" s="19"/>
      <c r="AP1039" s="1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</row>
    <row r="1040" spans="1:71" ht="14.5" x14ac:dyDescent="0.35">
      <c r="A1040" s="15"/>
      <c r="B1040" s="15"/>
      <c r="C1040" s="15"/>
      <c r="D1040" s="7"/>
      <c r="E1040" s="4"/>
      <c r="F1040" s="4"/>
      <c r="G1040" s="4"/>
      <c r="H1040" s="4"/>
      <c r="I1040" s="4"/>
      <c r="J1040" s="7"/>
      <c r="K1040" s="4"/>
      <c r="L1040" s="4"/>
      <c r="M1040" s="4"/>
      <c r="N1040" s="4"/>
      <c r="O1040" s="4"/>
      <c r="P1040" s="27"/>
      <c r="Q1040" s="14"/>
      <c r="R1040" s="9"/>
      <c r="S1040" s="15"/>
      <c r="T1040" s="15"/>
      <c r="U1040" s="9"/>
      <c r="V1040" s="18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8"/>
      <c r="AG1040" s="18"/>
      <c r="AH1040" s="18"/>
      <c r="AI1040" s="19"/>
      <c r="AJ1040" s="19"/>
      <c r="AK1040" s="19"/>
      <c r="AL1040" s="19"/>
      <c r="AM1040" s="19"/>
      <c r="AN1040" s="52"/>
      <c r="AO1040" s="19"/>
      <c r="AP1040" s="1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</row>
    <row r="1041" spans="1:71" ht="14.5" x14ac:dyDescent="0.35">
      <c r="A1041" s="15"/>
      <c r="B1041" s="15"/>
      <c r="C1041" s="15"/>
      <c r="D1041" s="7"/>
      <c r="E1041" s="4"/>
      <c r="F1041" s="4"/>
      <c r="G1041" s="4"/>
      <c r="H1041" s="4"/>
      <c r="I1041" s="4"/>
      <c r="J1041" s="7"/>
      <c r="K1041" s="4"/>
      <c r="L1041" s="4"/>
      <c r="M1041" s="4"/>
      <c r="N1041" s="4"/>
      <c r="O1041" s="4"/>
      <c r="P1041" s="27"/>
      <c r="Q1041" s="14"/>
      <c r="R1041" s="9"/>
      <c r="S1041" s="15"/>
      <c r="T1041" s="15"/>
      <c r="U1041" s="9"/>
      <c r="V1041" s="18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8"/>
      <c r="AG1041" s="18"/>
      <c r="AH1041" s="18"/>
      <c r="AI1041" s="19"/>
      <c r="AJ1041" s="19"/>
      <c r="AK1041" s="19"/>
      <c r="AL1041" s="19"/>
      <c r="AM1041" s="19"/>
      <c r="AN1041" s="52"/>
      <c r="AO1041" s="19"/>
      <c r="AP1041" s="1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</row>
    <row r="1042" spans="1:71" ht="14.5" x14ac:dyDescent="0.35">
      <c r="A1042" s="15"/>
      <c r="B1042" s="15"/>
      <c r="C1042" s="15"/>
      <c r="D1042" s="7"/>
      <c r="E1042" s="4"/>
      <c r="F1042" s="4"/>
      <c r="G1042" s="4"/>
      <c r="H1042" s="4"/>
      <c r="I1042" s="4"/>
      <c r="J1042" s="7"/>
      <c r="K1042" s="4"/>
      <c r="L1042" s="4"/>
      <c r="M1042" s="4"/>
      <c r="N1042" s="4"/>
      <c r="O1042" s="4"/>
      <c r="P1042" s="27"/>
      <c r="Q1042" s="14"/>
      <c r="R1042" s="9"/>
      <c r="S1042" s="15"/>
      <c r="T1042" s="15"/>
      <c r="U1042" s="9"/>
      <c r="V1042" s="18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8"/>
      <c r="AG1042" s="18"/>
      <c r="AH1042" s="18"/>
      <c r="AI1042" s="19"/>
      <c r="AJ1042" s="19"/>
      <c r="AK1042" s="19"/>
      <c r="AL1042" s="19"/>
      <c r="AM1042" s="19"/>
      <c r="AN1042" s="52"/>
      <c r="AO1042" s="19"/>
      <c r="AP1042" s="1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</row>
    <row r="1043" spans="1:71" ht="14.5" x14ac:dyDescent="0.35">
      <c r="A1043" s="15"/>
      <c r="B1043" s="15"/>
      <c r="C1043" s="15"/>
      <c r="D1043" s="7"/>
      <c r="E1043" s="4"/>
      <c r="F1043" s="4"/>
      <c r="G1043" s="4"/>
      <c r="H1043" s="4"/>
      <c r="I1043" s="4"/>
      <c r="J1043" s="7"/>
      <c r="K1043" s="4"/>
      <c r="L1043" s="4"/>
      <c r="M1043" s="4"/>
      <c r="N1043" s="4"/>
      <c r="O1043" s="4"/>
      <c r="P1043" s="27"/>
      <c r="Q1043" s="14"/>
      <c r="R1043" s="9"/>
      <c r="S1043" s="15"/>
      <c r="T1043" s="15"/>
      <c r="U1043" s="9"/>
      <c r="V1043" s="18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8"/>
      <c r="AG1043" s="18"/>
      <c r="AH1043" s="18"/>
      <c r="AI1043" s="19"/>
      <c r="AJ1043" s="19"/>
      <c r="AK1043" s="19"/>
      <c r="AL1043" s="19"/>
      <c r="AM1043" s="19"/>
      <c r="AN1043" s="52"/>
      <c r="AO1043" s="19"/>
      <c r="AP1043" s="1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</row>
    <row r="1044" spans="1:71" ht="14.5" x14ac:dyDescent="0.35">
      <c r="A1044" s="15"/>
      <c r="B1044" s="15"/>
      <c r="C1044" s="15"/>
      <c r="D1044" s="7"/>
      <c r="E1044" s="4"/>
      <c r="F1044" s="4"/>
      <c r="G1044" s="4"/>
      <c r="H1044" s="4"/>
      <c r="I1044" s="4"/>
      <c r="J1044" s="7"/>
      <c r="K1044" s="4"/>
      <c r="L1044" s="4"/>
      <c r="M1044" s="4"/>
      <c r="N1044" s="4"/>
      <c r="O1044" s="4"/>
      <c r="P1044" s="27"/>
      <c r="Q1044" s="14"/>
      <c r="R1044" s="9"/>
      <c r="S1044" s="15"/>
      <c r="T1044" s="15"/>
      <c r="U1044" s="9"/>
      <c r="V1044" s="18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8"/>
      <c r="AG1044" s="18"/>
      <c r="AH1044" s="18"/>
      <c r="AI1044" s="19"/>
      <c r="AJ1044" s="19"/>
      <c r="AK1044" s="19"/>
      <c r="AL1044" s="19"/>
      <c r="AM1044" s="19"/>
      <c r="AN1044" s="52"/>
      <c r="AO1044" s="19"/>
      <c r="AP1044" s="1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</row>
    <row r="1045" spans="1:71" ht="14.5" x14ac:dyDescent="0.35">
      <c r="A1045" s="15"/>
      <c r="B1045" s="15"/>
      <c r="C1045" s="15"/>
      <c r="D1045" s="7"/>
      <c r="E1045" s="4"/>
      <c r="F1045" s="4"/>
      <c r="G1045" s="4"/>
      <c r="H1045" s="4"/>
      <c r="I1045" s="4"/>
      <c r="J1045" s="7"/>
      <c r="K1045" s="4"/>
      <c r="L1045" s="4"/>
      <c r="M1045" s="4"/>
      <c r="N1045" s="4"/>
      <c r="O1045" s="4"/>
      <c r="P1045" s="27"/>
      <c r="Q1045" s="14"/>
      <c r="R1045" s="9"/>
      <c r="S1045" s="15"/>
      <c r="T1045" s="15"/>
      <c r="U1045" s="9"/>
      <c r="V1045" s="18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8"/>
      <c r="AG1045" s="18"/>
      <c r="AH1045" s="18"/>
      <c r="AI1045" s="19"/>
      <c r="AJ1045" s="19"/>
      <c r="AK1045" s="19"/>
      <c r="AL1045" s="19"/>
      <c r="AM1045" s="19"/>
      <c r="AN1045" s="52"/>
      <c r="AO1045" s="19"/>
      <c r="AP1045" s="1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</row>
    <row r="1046" spans="1:71" ht="14.5" x14ac:dyDescent="0.35">
      <c r="A1046" s="15"/>
      <c r="B1046" s="15"/>
      <c r="C1046" s="15"/>
      <c r="D1046" s="7"/>
      <c r="E1046" s="4"/>
      <c r="F1046" s="4"/>
      <c r="G1046" s="4"/>
      <c r="H1046" s="4"/>
      <c r="I1046" s="4"/>
      <c r="J1046" s="7"/>
      <c r="K1046" s="4"/>
      <c r="L1046" s="4"/>
      <c r="M1046" s="4"/>
      <c r="N1046" s="4"/>
      <c r="O1046" s="4"/>
      <c r="P1046" s="27"/>
      <c r="Q1046" s="14"/>
      <c r="R1046" s="9"/>
      <c r="S1046" s="15"/>
      <c r="T1046" s="15"/>
      <c r="U1046" s="9"/>
      <c r="V1046" s="18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8"/>
      <c r="AG1046" s="18"/>
      <c r="AH1046" s="18"/>
      <c r="AI1046" s="19"/>
      <c r="AJ1046" s="19"/>
      <c r="AK1046" s="19"/>
      <c r="AL1046" s="19"/>
      <c r="AM1046" s="19"/>
      <c r="AN1046" s="52"/>
      <c r="AO1046" s="19"/>
      <c r="AP1046" s="1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</row>
    <row r="1047" spans="1:71" ht="14.5" x14ac:dyDescent="0.35">
      <c r="A1047" s="15"/>
      <c r="B1047" s="15"/>
      <c r="C1047" s="15"/>
      <c r="D1047" s="7"/>
      <c r="E1047" s="4"/>
      <c r="F1047" s="4"/>
      <c r="G1047" s="4"/>
      <c r="H1047" s="4"/>
      <c r="I1047" s="4"/>
      <c r="J1047" s="7"/>
      <c r="K1047" s="4"/>
      <c r="L1047" s="4"/>
      <c r="M1047" s="4"/>
      <c r="N1047" s="4"/>
      <c r="O1047" s="4"/>
      <c r="P1047" s="27"/>
      <c r="Q1047" s="14"/>
      <c r="R1047" s="9"/>
      <c r="S1047" s="15"/>
      <c r="T1047" s="15"/>
      <c r="U1047" s="9"/>
      <c r="V1047" s="18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8"/>
      <c r="AG1047" s="18"/>
      <c r="AH1047" s="18"/>
      <c r="AI1047" s="19"/>
      <c r="AJ1047" s="19"/>
      <c r="AK1047" s="19"/>
      <c r="AL1047" s="19"/>
      <c r="AM1047" s="19"/>
      <c r="AN1047" s="52"/>
      <c r="AO1047" s="19"/>
      <c r="AP1047" s="1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</row>
    <row r="1048" spans="1:71" ht="14.5" x14ac:dyDescent="0.35">
      <c r="A1048" s="15"/>
      <c r="B1048" s="15"/>
      <c r="C1048" s="15"/>
      <c r="D1048" s="7"/>
      <c r="E1048" s="4"/>
      <c r="F1048" s="4"/>
      <c r="G1048" s="4"/>
      <c r="H1048" s="4"/>
      <c r="I1048" s="4"/>
      <c r="J1048" s="7"/>
      <c r="K1048" s="4"/>
      <c r="L1048" s="4"/>
      <c r="M1048" s="4"/>
      <c r="N1048" s="4"/>
      <c r="O1048" s="4"/>
      <c r="P1048" s="27"/>
      <c r="Q1048" s="14"/>
      <c r="R1048" s="9"/>
      <c r="S1048" s="15"/>
      <c r="T1048" s="15"/>
      <c r="U1048" s="9"/>
      <c r="V1048" s="18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8"/>
      <c r="AG1048" s="18"/>
      <c r="AH1048" s="18"/>
      <c r="AI1048" s="19"/>
      <c r="AJ1048" s="19"/>
      <c r="AK1048" s="19"/>
      <c r="AL1048" s="19"/>
      <c r="AM1048" s="19"/>
      <c r="AN1048" s="52"/>
      <c r="AO1048" s="19"/>
      <c r="AP1048" s="1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</row>
    <row r="1049" spans="1:71" ht="14.5" x14ac:dyDescent="0.35">
      <c r="A1049" s="15"/>
      <c r="B1049" s="15"/>
      <c r="C1049" s="15"/>
      <c r="D1049" s="7"/>
      <c r="E1049" s="4"/>
      <c r="F1049" s="4"/>
      <c r="G1049" s="4"/>
      <c r="H1049" s="4"/>
      <c r="I1049" s="4"/>
      <c r="J1049" s="7"/>
      <c r="K1049" s="4"/>
      <c r="L1049" s="4"/>
      <c r="M1049" s="4"/>
      <c r="N1049" s="4"/>
      <c r="O1049" s="4"/>
      <c r="P1049" s="27"/>
      <c r="Q1049" s="14"/>
      <c r="R1049" s="9"/>
      <c r="S1049" s="15"/>
      <c r="T1049" s="15"/>
      <c r="U1049" s="9"/>
      <c r="V1049" s="18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8"/>
      <c r="AG1049" s="18"/>
      <c r="AH1049" s="18"/>
      <c r="AI1049" s="19"/>
      <c r="AJ1049" s="19"/>
      <c r="AK1049" s="19"/>
      <c r="AL1049" s="19"/>
      <c r="AM1049" s="19"/>
      <c r="AN1049" s="52"/>
      <c r="AO1049" s="19"/>
      <c r="AP1049" s="1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</row>
    <row r="1050" spans="1:71" ht="14.5" x14ac:dyDescent="0.35">
      <c r="A1050" s="15"/>
      <c r="B1050" s="15"/>
      <c r="C1050" s="15"/>
      <c r="D1050" s="7"/>
      <c r="E1050" s="4"/>
      <c r="F1050" s="4"/>
      <c r="G1050" s="4"/>
      <c r="H1050" s="4"/>
      <c r="I1050" s="4"/>
      <c r="J1050" s="7"/>
      <c r="K1050" s="4"/>
      <c r="L1050" s="4"/>
      <c r="M1050" s="4"/>
      <c r="N1050" s="4"/>
      <c r="O1050" s="4"/>
      <c r="P1050" s="27"/>
      <c r="Q1050" s="14"/>
      <c r="R1050" s="9"/>
      <c r="S1050" s="15"/>
      <c r="T1050" s="15"/>
      <c r="U1050" s="9"/>
      <c r="V1050" s="18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8"/>
      <c r="AG1050" s="18"/>
      <c r="AH1050" s="18"/>
      <c r="AI1050" s="19"/>
      <c r="AJ1050" s="19"/>
      <c r="AK1050" s="19"/>
      <c r="AL1050" s="19"/>
      <c r="AM1050" s="19"/>
      <c r="AN1050" s="52"/>
      <c r="AO1050" s="19"/>
      <c r="AP1050" s="1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</row>
    <row r="1051" spans="1:71" ht="14.5" x14ac:dyDescent="0.35">
      <c r="A1051" s="15"/>
      <c r="B1051" s="15"/>
      <c r="C1051" s="15"/>
      <c r="D1051" s="7"/>
      <c r="E1051" s="4"/>
      <c r="F1051" s="4"/>
      <c r="G1051" s="4"/>
      <c r="H1051" s="4"/>
      <c r="I1051" s="4"/>
      <c r="J1051" s="7"/>
      <c r="K1051" s="4"/>
      <c r="L1051" s="4"/>
      <c r="M1051" s="4"/>
      <c r="N1051" s="4"/>
      <c r="O1051" s="4"/>
      <c r="P1051" s="27"/>
      <c r="Q1051" s="14"/>
      <c r="R1051" s="9"/>
      <c r="S1051" s="15"/>
      <c r="T1051" s="15"/>
      <c r="U1051" s="9"/>
      <c r="V1051" s="18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8"/>
      <c r="AG1051" s="18"/>
      <c r="AH1051" s="18"/>
      <c r="AI1051" s="19"/>
      <c r="AJ1051" s="19"/>
      <c r="AK1051" s="19"/>
      <c r="AL1051" s="19"/>
      <c r="AM1051" s="19"/>
      <c r="AN1051" s="52"/>
      <c r="AO1051" s="19"/>
      <c r="AP1051" s="1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</row>
    <row r="1052" spans="1:71" ht="14.5" x14ac:dyDescent="0.35">
      <c r="A1052" s="15"/>
      <c r="B1052" s="15"/>
      <c r="C1052" s="15"/>
      <c r="D1052" s="7"/>
      <c r="E1052" s="4"/>
      <c r="F1052" s="4"/>
      <c r="G1052" s="4"/>
      <c r="H1052" s="4"/>
      <c r="I1052" s="4"/>
      <c r="J1052" s="7"/>
      <c r="K1052" s="4"/>
      <c r="L1052" s="4"/>
      <c r="M1052" s="4"/>
      <c r="N1052" s="4"/>
      <c r="O1052" s="4"/>
      <c r="P1052" s="27"/>
      <c r="Q1052" s="14"/>
      <c r="R1052" s="9"/>
      <c r="S1052" s="15"/>
      <c r="T1052" s="15"/>
      <c r="U1052" s="9"/>
      <c r="V1052" s="18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8"/>
      <c r="AG1052" s="18"/>
      <c r="AH1052" s="18"/>
      <c r="AI1052" s="19"/>
      <c r="AJ1052" s="19"/>
      <c r="AK1052" s="19"/>
      <c r="AL1052" s="19"/>
      <c r="AM1052" s="19"/>
      <c r="AN1052" s="52"/>
      <c r="AO1052" s="19"/>
      <c r="AP1052" s="1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</row>
    <row r="1053" spans="1:71" ht="14.5" x14ac:dyDescent="0.35">
      <c r="A1053" s="15"/>
      <c r="B1053" s="15"/>
      <c r="C1053" s="15"/>
      <c r="D1053" s="7"/>
      <c r="E1053" s="4"/>
      <c r="F1053" s="4"/>
      <c r="G1053" s="4"/>
      <c r="H1053" s="4"/>
      <c r="I1053" s="4"/>
      <c r="J1053" s="7"/>
      <c r="K1053" s="4"/>
      <c r="L1053" s="4"/>
      <c r="M1053" s="4"/>
      <c r="N1053" s="4"/>
      <c r="O1053" s="4"/>
      <c r="P1053" s="27"/>
      <c r="Q1053" s="14"/>
      <c r="R1053" s="9"/>
      <c r="S1053" s="15"/>
      <c r="T1053" s="15"/>
      <c r="U1053" s="9"/>
      <c r="V1053" s="18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8"/>
      <c r="AG1053" s="18"/>
      <c r="AH1053" s="18"/>
      <c r="AI1053" s="19"/>
      <c r="AJ1053" s="19"/>
      <c r="AK1053" s="19"/>
      <c r="AL1053" s="19"/>
      <c r="AM1053" s="19"/>
      <c r="AN1053" s="52"/>
      <c r="AO1053" s="19"/>
      <c r="AP1053" s="1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</row>
    <row r="1054" spans="1:71" ht="14.5" x14ac:dyDescent="0.35">
      <c r="A1054" s="15"/>
      <c r="B1054" s="15"/>
      <c r="C1054" s="15"/>
      <c r="D1054" s="7"/>
      <c r="E1054" s="4"/>
      <c r="F1054" s="4"/>
      <c r="G1054" s="4"/>
      <c r="H1054" s="4"/>
      <c r="I1054" s="4"/>
      <c r="J1054" s="7"/>
      <c r="K1054" s="4"/>
      <c r="L1054" s="4"/>
      <c r="M1054" s="4"/>
      <c r="N1054" s="4"/>
      <c r="O1054" s="4"/>
      <c r="P1054" s="27"/>
      <c r="Q1054" s="14"/>
      <c r="R1054" s="9"/>
      <c r="S1054" s="15"/>
      <c r="T1054" s="15"/>
      <c r="U1054" s="9"/>
      <c r="V1054" s="18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8"/>
      <c r="AG1054" s="18"/>
      <c r="AH1054" s="18"/>
      <c r="AI1054" s="19"/>
      <c r="AJ1054" s="19"/>
      <c r="AK1054" s="19"/>
      <c r="AL1054" s="19"/>
      <c r="AM1054" s="19"/>
      <c r="AN1054" s="52"/>
      <c r="AO1054" s="19"/>
      <c r="AP1054" s="1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</row>
    <row r="1055" spans="1:71" ht="14.5" x14ac:dyDescent="0.35">
      <c r="A1055" s="15"/>
      <c r="B1055" s="15"/>
      <c r="C1055" s="15"/>
      <c r="D1055" s="7"/>
      <c r="E1055" s="4"/>
      <c r="F1055" s="4"/>
      <c r="G1055" s="4"/>
      <c r="H1055" s="4"/>
      <c r="I1055" s="4"/>
      <c r="J1055" s="7"/>
      <c r="K1055" s="4"/>
      <c r="L1055" s="4"/>
      <c r="M1055" s="4"/>
      <c r="N1055" s="4"/>
      <c r="O1055" s="4"/>
      <c r="P1055" s="27"/>
      <c r="Q1055" s="14"/>
      <c r="R1055" s="9"/>
      <c r="S1055" s="15"/>
      <c r="T1055" s="15"/>
      <c r="U1055" s="9"/>
      <c r="V1055" s="18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8"/>
      <c r="AG1055" s="18"/>
      <c r="AH1055" s="18"/>
      <c r="AI1055" s="19"/>
      <c r="AJ1055" s="19"/>
      <c r="AK1055" s="19"/>
      <c r="AL1055" s="19"/>
      <c r="AM1055" s="19"/>
      <c r="AN1055" s="52"/>
      <c r="AO1055" s="19"/>
      <c r="AP1055" s="1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</row>
    <row r="1056" spans="1:71" ht="14.5" x14ac:dyDescent="0.35">
      <c r="A1056" s="15"/>
      <c r="B1056" s="15"/>
      <c r="C1056" s="15"/>
      <c r="D1056" s="7"/>
      <c r="E1056" s="4"/>
      <c r="F1056" s="4"/>
      <c r="G1056" s="4"/>
      <c r="H1056" s="4"/>
      <c r="I1056" s="4"/>
      <c r="J1056" s="7"/>
      <c r="K1056" s="4"/>
      <c r="L1056" s="4"/>
      <c r="M1056" s="4"/>
      <c r="N1056" s="4"/>
      <c r="O1056" s="4"/>
      <c r="P1056" s="27"/>
      <c r="Q1056" s="14"/>
      <c r="R1056" s="9"/>
      <c r="S1056" s="15"/>
      <c r="T1056" s="15"/>
      <c r="U1056" s="9"/>
      <c r="V1056" s="18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8"/>
      <c r="AG1056" s="18"/>
      <c r="AH1056" s="18"/>
      <c r="AI1056" s="19"/>
      <c r="AJ1056" s="19"/>
      <c r="AK1056" s="19"/>
      <c r="AL1056" s="19"/>
      <c r="AM1056" s="19"/>
      <c r="AN1056" s="52"/>
      <c r="AO1056" s="19"/>
      <c r="AP1056" s="1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</row>
    <row r="1057" spans="1:71" ht="14.5" x14ac:dyDescent="0.35">
      <c r="A1057" s="15"/>
      <c r="B1057" s="15"/>
      <c r="C1057" s="15"/>
      <c r="D1057" s="7"/>
      <c r="E1057" s="4"/>
      <c r="F1057" s="4"/>
      <c r="G1057" s="4"/>
      <c r="H1057" s="4"/>
      <c r="I1057" s="4"/>
      <c r="J1057" s="7"/>
      <c r="K1057" s="4"/>
      <c r="L1057" s="4"/>
      <c r="M1057" s="4"/>
      <c r="N1057" s="4"/>
      <c r="O1057" s="4"/>
      <c r="P1057" s="27"/>
      <c r="Q1057" s="14"/>
      <c r="R1057" s="9"/>
      <c r="S1057" s="15"/>
      <c r="T1057" s="15"/>
      <c r="U1057" s="9"/>
      <c r="V1057" s="18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8"/>
      <c r="AG1057" s="18"/>
      <c r="AH1057" s="18"/>
      <c r="AI1057" s="19"/>
      <c r="AJ1057" s="19"/>
      <c r="AK1057" s="19"/>
      <c r="AL1057" s="19"/>
      <c r="AM1057" s="19"/>
      <c r="AN1057" s="52"/>
      <c r="AO1057" s="19"/>
      <c r="AP1057" s="1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</row>
    <row r="1058" spans="1:71" ht="14.5" x14ac:dyDescent="0.35">
      <c r="A1058" s="15"/>
      <c r="B1058" s="15"/>
      <c r="C1058" s="15"/>
      <c r="D1058" s="7"/>
      <c r="E1058" s="4"/>
      <c r="F1058" s="4"/>
      <c r="G1058" s="4"/>
      <c r="H1058" s="4"/>
      <c r="I1058" s="4"/>
      <c r="J1058" s="7"/>
      <c r="K1058" s="4"/>
      <c r="L1058" s="4"/>
      <c r="M1058" s="4"/>
      <c r="N1058" s="4"/>
      <c r="O1058" s="4"/>
      <c r="P1058" s="27"/>
      <c r="Q1058" s="14"/>
      <c r="R1058" s="9"/>
      <c r="S1058" s="15"/>
      <c r="T1058" s="15"/>
      <c r="U1058" s="9"/>
      <c r="V1058" s="18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8"/>
      <c r="AG1058" s="18"/>
      <c r="AH1058" s="18"/>
      <c r="AI1058" s="19"/>
      <c r="AJ1058" s="19"/>
      <c r="AK1058" s="19"/>
      <c r="AL1058" s="19"/>
      <c r="AM1058" s="19"/>
      <c r="AN1058" s="52"/>
      <c r="AO1058" s="19"/>
      <c r="AP1058" s="1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</row>
    <row r="1059" spans="1:71" ht="14.5" x14ac:dyDescent="0.35">
      <c r="A1059" s="15"/>
      <c r="B1059" s="15"/>
      <c r="C1059" s="15"/>
      <c r="D1059" s="7"/>
      <c r="E1059" s="4"/>
      <c r="F1059" s="4"/>
      <c r="G1059" s="4"/>
      <c r="H1059" s="4"/>
      <c r="I1059" s="4"/>
      <c r="J1059" s="7"/>
      <c r="K1059" s="4"/>
      <c r="L1059" s="4"/>
      <c r="M1059" s="4"/>
      <c r="N1059" s="4"/>
      <c r="O1059" s="4"/>
      <c r="P1059" s="27"/>
      <c r="Q1059" s="14"/>
      <c r="R1059" s="9"/>
      <c r="S1059" s="15"/>
      <c r="T1059" s="15"/>
      <c r="U1059" s="9"/>
      <c r="V1059" s="18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8"/>
      <c r="AG1059" s="18"/>
      <c r="AH1059" s="18"/>
      <c r="AI1059" s="19"/>
      <c r="AJ1059" s="19"/>
      <c r="AK1059" s="19"/>
      <c r="AL1059" s="19"/>
      <c r="AM1059" s="19"/>
      <c r="AN1059" s="52"/>
      <c r="AO1059" s="19"/>
      <c r="AP1059" s="1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</row>
    <row r="1060" spans="1:71" ht="14.5" x14ac:dyDescent="0.35">
      <c r="A1060" s="15"/>
      <c r="B1060" s="15"/>
      <c r="C1060" s="15"/>
      <c r="D1060" s="7"/>
      <c r="E1060" s="4"/>
      <c r="F1060" s="4"/>
      <c r="G1060" s="4"/>
      <c r="H1060" s="4"/>
      <c r="I1060" s="4"/>
      <c r="J1060" s="7"/>
      <c r="K1060" s="4"/>
      <c r="L1060" s="4"/>
      <c r="M1060" s="4"/>
      <c r="N1060" s="4"/>
      <c r="O1060" s="4"/>
      <c r="P1060" s="27"/>
      <c r="Q1060" s="14"/>
      <c r="R1060" s="9"/>
      <c r="S1060" s="15"/>
      <c r="T1060" s="15"/>
      <c r="U1060" s="9"/>
      <c r="V1060" s="18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8"/>
      <c r="AG1060" s="18"/>
      <c r="AH1060" s="18"/>
      <c r="AI1060" s="19"/>
      <c r="AJ1060" s="19"/>
      <c r="AK1060" s="19"/>
      <c r="AL1060" s="19"/>
      <c r="AM1060" s="19"/>
      <c r="AN1060" s="52"/>
      <c r="AO1060" s="19"/>
      <c r="AP1060" s="1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</row>
    <row r="1061" spans="1:71" ht="14.5" x14ac:dyDescent="0.35">
      <c r="A1061" s="15"/>
      <c r="B1061" s="15"/>
      <c r="C1061" s="15"/>
      <c r="D1061" s="7"/>
      <c r="E1061" s="4"/>
      <c r="F1061" s="4"/>
      <c r="G1061" s="4"/>
      <c r="H1061" s="4"/>
      <c r="I1061" s="4"/>
      <c r="J1061" s="7"/>
      <c r="K1061" s="4"/>
      <c r="L1061" s="4"/>
      <c r="M1061" s="4"/>
      <c r="N1061" s="4"/>
      <c r="O1061" s="4"/>
      <c r="P1061" s="27"/>
      <c r="Q1061" s="14"/>
      <c r="R1061" s="9"/>
      <c r="S1061" s="15"/>
      <c r="T1061" s="15"/>
      <c r="U1061" s="9"/>
      <c r="V1061" s="18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8"/>
      <c r="AG1061" s="18"/>
      <c r="AH1061" s="18"/>
      <c r="AI1061" s="19"/>
      <c r="AJ1061" s="19"/>
      <c r="AK1061" s="19"/>
      <c r="AL1061" s="19"/>
      <c r="AM1061" s="19"/>
      <c r="AN1061" s="52"/>
      <c r="AO1061" s="19"/>
      <c r="AP1061" s="1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</row>
    <row r="1062" spans="1:71" ht="14.5" x14ac:dyDescent="0.35">
      <c r="A1062" s="15"/>
      <c r="B1062" s="15"/>
      <c r="C1062" s="15"/>
      <c r="D1062" s="7"/>
      <c r="E1062" s="4"/>
      <c r="F1062" s="4"/>
      <c r="G1062" s="4"/>
      <c r="H1062" s="4"/>
      <c r="I1062" s="4"/>
      <c r="J1062" s="7"/>
      <c r="K1062" s="4"/>
      <c r="L1062" s="4"/>
      <c r="M1062" s="4"/>
      <c r="N1062" s="4"/>
      <c r="O1062" s="4"/>
      <c r="P1062" s="27"/>
      <c r="Q1062" s="14"/>
      <c r="R1062" s="9"/>
      <c r="S1062" s="15"/>
      <c r="T1062" s="15"/>
      <c r="U1062" s="9"/>
      <c r="V1062" s="18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8"/>
      <c r="AG1062" s="18"/>
      <c r="AH1062" s="18"/>
      <c r="AI1062" s="19"/>
      <c r="AJ1062" s="19"/>
      <c r="AK1062" s="19"/>
      <c r="AL1062" s="19"/>
      <c r="AM1062" s="19"/>
      <c r="AN1062" s="52"/>
      <c r="AO1062" s="19"/>
      <c r="AP1062" s="1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</row>
    <row r="1063" spans="1:71" ht="14.5" x14ac:dyDescent="0.35">
      <c r="A1063" s="15"/>
      <c r="B1063" s="15"/>
      <c r="C1063" s="15"/>
      <c r="D1063" s="7"/>
      <c r="E1063" s="4"/>
      <c r="F1063" s="4"/>
      <c r="G1063" s="4"/>
      <c r="H1063" s="4"/>
      <c r="I1063" s="4"/>
      <c r="J1063" s="7"/>
      <c r="K1063" s="4"/>
      <c r="L1063" s="4"/>
      <c r="M1063" s="4"/>
      <c r="N1063" s="4"/>
      <c r="O1063" s="4"/>
      <c r="P1063" s="27"/>
      <c r="Q1063" s="14"/>
      <c r="R1063" s="9"/>
      <c r="S1063" s="15"/>
      <c r="T1063" s="15"/>
      <c r="U1063" s="9"/>
      <c r="V1063" s="18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8"/>
      <c r="AG1063" s="18"/>
      <c r="AH1063" s="18"/>
      <c r="AI1063" s="19"/>
      <c r="AJ1063" s="19"/>
      <c r="AK1063" s="19"/>
      <c r="AL1063" s="19"/>
      <c r="AM1063" s="19"/>
      <c r="AN1063" s="52"/>
      <c r="AO1063" s="19"/>
      <c r="AP1063" s="1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</row>
    <row r="1064" spans="1:71" ht="14.5" x14ac:dyDescent="0.35">
      <c r="A1064" s="15"/>
      <c r="B1064" s="15"/>
      <c r="C1064" s="15"/>
      <c r="D1064" s="7"/>
      <c r="E1064" s="4"/>
      <c r="F1064" s="4"/>
      <c r="G1064" s="4"/>
      <c r="H1064" s="4"/>
      <c r="I1064" s="4"/>
      <c r="J1064" s="7"/>
      <c r="K1064" s="4"/>
      <c r="L1064" s="4"/>
      <c r="M1064" s="4"/>
      <c r="N1064" s="4"/>
      <c r="O1064" s="4"/>
      <c r="P1064" s="27"/>
      <c r="Q1064" s="14"/>
      <c r="R1064" s="9"/>
      <c r="S1064" s="15"/>
      <c r="T1064" s="15"/>
      <c r="U1064" s="9"/>
      <c r="V1064" s="18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8"/>
      <c r="AG1064" s="18"/>
      <c r="AH1064" s="18"/>
      <c r="AI1064" s="19"/>
      <c r="AJ1064" s="19"/>
      <c r="AK1064" s="19"/>
      <c r="AL1064" s="19"/>
      <c r="AM1064" s="19"/>
      <c r="AN1064" s="52"/>
      <c r="AO1064" s="19"/>
      <c r="AP1064" s="1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</row>
    <row r="1065" spans="1:71" ht="14.5" x14ac:dyDescent="0.35">
      <c r="A1065" s="15"/>
      <c r="B1065" s="15"/>
      <c r="C1065" s="15"/>
      <c r="D1065" s="7"/>
      <c r="E1065" s="4"/>
      <c r="F1065" s="4"/>
      <c r="G1065" s="4"/>
      <c r="H1065" s="4"/>
      <c r="I1065" s="4"/>
      <c r="J1065" s="7"/>
      <c r="K1065" s="4"/>
      <c r="L1065" s="4"/>
      <c r="M1065" s="4"/>
      <c r="N1065" s="4"/>
      <c r="O1065" s="4"/>
      <c r="P1065" s="27"/>
      <c r="Q1065" s="14"/>
      <c r="R1065" s="9"/>
      <c r="S1065" s="15"/>
      <c r="T1065" s="15"/>
      <c r="U1065" s="9"/>
      <c r="V1065" s="18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8"/>
      <c r="AG1065" s="18"/>
      <c r="AH1065" s="18"/>
      <c r="AI1065" s="19"/>
      <c r="AJ1065" s="19"/>
      <c r="AK1065" s="19"/>
      <c r="AL1065" s="19"/>
      <c r="AM1065" s="19"/>
      <c r="AN1065" s="52"/>
      <c r="AO1065" s="19"/>
      <c r="AP1065" s="1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</row>
    <row r="1066" spans="1:71" ht="14.5" x14ac:dyDescent="0.35">
      <c r="A1066" s="15"/>
      <c r="B1066" s="15"/>
      <c r="C1066" s="15"/>
      <c r="D1066" s="7"/>
      <c r="E1066" s="4"/>
      <c r="F1066" s="4"/>
      <c r="G1066" s="4"/>
      <c r="H1066" s="4"/>
      <c r="I1066" s="4"/>
      <c r="J1066" s="7"/>
      <c r="K1066" s="4"/>
      <c r="L1066" s="4"/>
      <c r="M1066" s="4"/>
      <c r="N1066" s="4"/>
      <c r="O1066" s="4"/>
      <c r="P1066" s="27"/>
      <c r="Q1066" s="14"/>
      <c r="R1066" s="9"/>
      <c r="S1066" s="15"/>
      <c r="T1066" s="15"/>
      <c r="U1066" s="9"/>
      <c r="V1066" s="18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8"/>
      <c r="AG1066" s="18"/>
      <c r="AH1066" s="18"/>
      <c r="AI1066" s="19"/>
      <c r="AJ1066" s="19"/>
      <c r="AK1066" s="19"/>
      <c r="AL1066" s="19"/>
      <c r="AM1066" s="19"/>
      <c r="AN1066" s="52"/>
      <c r="AO1066" s="19"/>
      <c r="AP1066" s="1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</row>
    <row r="1067" spans="1:71" ht="14.5" x14ac:dyDescent="0.35">
      <c r="A1067" s="15"/>
      <c r="B1067" s="15"/>
      <c r="C1067" s="15"/>
      <c r="D1067" s="7"/>
      <c r="E1067" s="4"/>
      <c r="F1067" s="4"/>
      <c r="G1067" s="4"/>
      <c r="H1067" s="4"/>
      <c r="I1067" s="4"/>
      <c r="J1067" s="7"/>
      <c r="K1067" s="4"/>
      <c r="L1067" s="4"/>
      <c r="M1067" s="4"/>
      <c r="N1067" s="4"/>
      <c r="O1067" s="4"/>
      <c r="P1067" s="27"/>
      <c r="Q1067" s="14"/>
      <c r="R1067" s="9"/>
      <c r="S1067" s="15"/>
      <c r="T1067" s="15"/>
      <c r="U1067" s="9"/>
      <c r="V1067" s="18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8"/>
      <c r="AG1067" s="18"/>
      <c r="AH1067" s="18"/>
      <c r="AI1067" s="19"/>
      <c r="AJ1067" s="19"/>
      <c r="AK1067" s="19"/>
      <c r="AL1067" s="19"/>
      <c r="AM1067" s="19"/>
      <c r="AN1067" s="52"/>
      <c r="AO1067" s="19"/>
      <c r="AP1067" s="1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</row>
    <row r="1068" spans="1:71" ht="14.5" x14ac:dyDescent="0.35">
      <c r="A1068" s="15"/>
      <c r="B1068" s="15"/>
      <c r="C1068" s="15"/>
      <c r="D1068" s="7"/>
      <c r="E1068" s="4"/>
      <c r="F1068" s="4"/>
      <c r="G1068" s="4"/>
      <c r="H1068" s="4"/>
      <c r="I1068" s="4"/>
      <c r="J1068" s="7"/>
      <c r="K1068" s="4"/>
      <c r="L1068" s="4"/>
      <c r="M1068" s="4"/>
      <c r="N1068" s="4"/>
      <c r="O1068" s="4"/>
      <c r="P1068" s="27"/>
      <c r="Q1068" s="14"/>
      <c r="R1068" s="9"/>
      <c r="S1068" s="15"/>
      <c r="T1068" s="15"/>
      <c r="U1068" s="9"/>
      <c r="V1068" s="18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8"/>
      <c r="AG1068" s="18"/>
      <c r="AH1068" s="18"/>
      <c r="AI1068" s="19"/>
      <c r="AJ1068" s="19"/>
      <c r="AK1068" s="19"/>
      <c r="AL1068" s="19"/>
      <c r="AM1068" s="19"/>
      <c r="AN1068" s="52"/>
      <c r="AO1068" s="19"/>
      <c r="AP1068" s="1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</row>
    <row r="1069" spans="1:71" ht="14.5" x14ac:dyDescent="0.35">
      <c r="A1069" s="15"/>
      <c r="B1069" s="15"/>
      <c r="C1069" s="15"/>
      <c r="D1069" s="7"/>
      <c r="E1069" s="4"/>
      <c r="F1069" s="4"/>
      <c r="G1069" s="4"/>
      <c r="H1069" s="4"/>
      <c r="I1069" s="4"/>
      <c r="J1069" s="7"/>
      <c r="K1069" s="4"/>
      <c r="L1069" s="4"/>
      <c r="M1069" s="4"/>
      <c r="N1069" s="4"/>
      <c r="O1069" s="4"/>
      <c r="P1069" s="27"/>
      <c r="Q1069" s="14"/>
      <c r="R1069" s="9"/>
      <c r="S1069" s="15"/>
      <c r="T1069" s="15"/>
      <c r="U1069" s="9"/>
      <c r="V1069" s="18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8"/>
      <c r="AG1069" s="18"/>
      <c r="AH1069" s="18"/>
      <c r="AI1069" s="19"/>
      <c r="AJ1069" s="19"/>
      <c r="AK1069" s="19"/>
      <c r="AL1069" s="19"/>
      <c r="AM1069" s="19"/>
      <c r="AN1069" s="52"/>
      <c r="AO1069" s="19"/>
      <c r="AP1069" s="1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</row>
    <row r="1070" spans="1:71" ht="14.5" x14ac:dyDescent="0.35">
      <c r="A1070" s="15"/>
      <c r="B1070" s="15"/>
      <c r="C1070" s="15"/>
      <c r="D1070" s="7"/>
      <c r="E1070" s="4"/>
      <c r="F1070" s="4"/>
      <c r="G1070" s="4"/>
      <c r="H1070" s="4"/>
      <c r="I1070" s="4"/>
      <c r="J1070" s="7"/>
      <c r="K1070" s="4"/>
      <c r="L1070" s="4"/>
      <c r="M1070" s="4"/>
      <c r="N1070" s="4"/>
      <c r="O1070" s="4"/>
      <c r="P1070" s="27"/>
      <c r="Q1070" s="14"/>
      <c r="R1070" s="9"/>
      <c r="S1070" s="15"/>
      <c r="T1070" s="15"/>
      <c r="U1070" s="9"/>
      <c r="V1070" s="18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8"/>
      <c r="AG1070" s="18"/>
      <c r="AH1070" s="18"/>
      <c r="AI1070" s="19"/>
      <c r="AJ1070" s="19"/>
      <c r="AK1070" s="19"/>
      <c r="AL1070" s="19"/>
      <c r="AM1070" s="19"/>
      <c r="AN1070" s="52"/>
      <c r="AO1070" s="19"/>
      <c r="AP1070" s="1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</row>
    <row r="1071" spans="1:71" ht="14.5" x14ac:dyDescent="0.35">
      <c r="A1071" s="15"/>
      <c r="B1071" s="15"/>
      <c r="C1071" s="15"/>
      <c r="D1071" s="7"/>
      <c r="E1071" s="4"/>
      <c r="F1071" s="4"/>
      <c r="G1071" s="4"/>
      <c r="H1071" s="4"/>
      <c r="I1071" s="4"/>
      <c r="J1071" s="7"/>
      <c r="K1071" s="4"/>
      <c r="L1071" s="4"/>
      <c r="M1071" s="4"/>
      <c r="N1071" s="4"/>
      <c r="O1071" s="4"/>
      <c r="P1071" s="27"/>
      <c r="Q1071" s="14"/>
      <c r="R1071" s="9"/>
      <c r="S1071" s="15"/>
      <c r="T1071" s="15"/>
      <c r="U1071" s="9"/>
      <c r="V1071" s="18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8"/>
      <c r="AG1071" s="18"/>
      <c r="AH1071" s="18"/>
      <c r="AI1071" s="19"/>
      <c r="AJ1071" s="19"/>
      <c r="AK1071" s="19"/>
      <c r="AL1071" s="19"/>
      <c r="AM1071" s="19"/>
      <c r="AN1071" s="52"/>
      <c r="AO1071" s="19"/>
      <c r="AP1071" s="1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</row>
    <row r="1072" spans="1:71" ht="14.5" x14ac:dyDescent="0.35">
      <c r="A1072" s="15"/>
      <c r="B1072" s="15"/>
      <c r="C1072" s="15"/>
      <c r="D1072" s="7"/>
      <c r="E1072" s="4"/>
      <c r="F1072" s="4"/>
      <c r="G1072" s="4"/>
      <c r="H1072" s="4"/>
      <c r="I1072" s="4"/>
      <c r="J1072" s="7"/>
      <c r="K1072" s="4"/>
      <c r="L1072" s="4"/>
      <c r="M1072" s="4"/>
      <c r="N1072" s="4"/>
      <c r="O1072" s="4"/>
      <c r="P1072" s="27"/>
      <c r="Q1072" s="14"/>
      <c r="R1072" s="9"/>
      <c r="S1072" s="15"/>
      <c r="T1072" s="15"/>
      <c r="U1072" s="9"/>
      <c r="V1072" s="18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8"/>
      <c r="AG1072" s="18"/>
      <c r="AH1072" s="18"/>
      <c r="AI1072" s="19"/>
      <c r="AJ1072" s="19"/>
      <c r="AK1072" s="19"/>
      <c r="AL1072" s="19"/>
      <c r="AM1072" s="19"/>
      <c r="AN1072" s="52"/>
      <c r="AO1072" s="19"/>
      <c r="AP1072" s="1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</row>
    <row r="1073" spans="1:71" ht="14.5" x14ac:dyDescent="0.35">
      <c r="A1073" s="15"/>
      <c r="B1073" s="15"/>
      <c r="C1073" s="15"/>
      <c r="D1073" s="7"/>
      <c r="E1073" s="4"/>
      <c r="F1073" s="4"/>
      <c r="G1073" s="4"/>
      <c r="H1073" s="4"/>
      <c r="I1073" s="4"/>
      <c r="J1073" s="7"/>
      <c r="K1073" s="4"/>
      <c r="L1073" s="4"/>
      <c r="M1073" s="4"/>
      <c r="N1073" s="4"/>
      <c r="O1073" s="4"/>
      <c r="P1073" s="27"/>
      <c r="Q1073" s="14"/>
      <c r="R1073" s="9"/>
      <c r="S1073" s="15"/>
      <c r="T1073" s="15"/>
      <c r="U1073" s="9"/>
      <c r="V1073" s="18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8"/>
      <c r="AG1073" s="18"/>
      <c r="AH1073" s="18"/>
      <c r="AI1073" s="19"/>
      <c r="AJ1073" s="19"/>
      <c r="AK1073" s="19"/>
      <c r="AL1073" s="19"/>
      <c r="AM1073" s="19"/>
      <c r="AN1073" s="52"/>
      <c r="AO1073" s="19"/>
      <c r="AP1073" s="1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</row>
    <row r="1074" spans="1:71" ht="14.5" x14ac:dyDescent="0.35">
      <c r="A1074" s="15"/>
      <c r="B1074" s="15"/>
      <c r="C1074" s="15"/>
      <c r="D1074" s="7"/>
      <c r="E1074" s="4"/>
      <c r="F1074" s="4"/>
      <c r="G1074" s="4"/>
      <c r="H1074" s="4"/>
      <c r="I1074" s="4"/>
      <c r="J1074" s="7"/>
      <c r="K1074" s="4"/>
      <c r="L1074" s="4"/>
      <c r="M1074" s="4"/>
      <c r="N1074" s="4"/>
      <c r="O1074" s="4"/>
      <c r="P1074" s="27"/>
      <c r="Q1074" s="14"/>
      <c r="R1074" s="9"/>
      <c r="S1074" s="15"/>
      <c r="T1074" s="15"/>
      <c r="U1074" s="9"/>
      <c r="V1074" s="18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8"/>
      <c r="AG1074" s="18"/>
      <c r="AH1074" s="18"/>
      <c r="AI1074" s="19"/>
      <c r="AJ1074" s="19"/>
      <c r="AK1074" s="19"/>
      <c r="AL1074" s="19"/>
      <c r="AM1074" s="19"/>
      <c r="AN1074" s="52"/>
      <c r="AO1074" s="19"/>
      <c r="AP1074" s="1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</row>
    <row r="1075" spans="1:71" ht="14.5" x14ac:dyDescent="0.35">
      <c r="A1075" s="15"/>
      <c r="B1075" s="15"/>
      <c r="C1075" s="15"/>
      <c r="D1075" s="7"/>
      <c r="E1075" s="4"/>
      <c r="F1075" s="4"/>
      <c r="G1075" s="4"/>
      <c r="H1075" s="4"/>
      <c r="I1075" s="4"/>
      <c r="J1075" s="7"/>
      <c r="K1075" s="4"/>
      <c r="L1075" s="4"/>
      <c r="M1075" s="4"/>
      <c r="N1075" s="4"/>
      <c r="O1075" s="4"/>
      <c r="P1075" s="27"/>
      <c r="Q1075" s="14"/>
      <c r="R1075" s="9"/>
      <c r="S1075" s="15"/>
      <c r="T1075" s="15"/>
      <c r="U1075" s="9"/>
      <c r="V1075" s="18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8"/>
      <c r="AG1075" s="18"/>
      <c r="AH1075" s="18"/>
      <c r="AI1075" s="19"/>
      <c r="AJ1075" s="19"/>
      <c r="AK1075" s="19"/>
      <c r="AL1075" s="19"/>
      <c r="AM1075" s="19"/>
      <c r="AN1075" s="52"/>
      <c r="AO1075" s="19"/>
      <c r="AP1075" s="1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</row>
    <row r="1076" spans="1:71" ht="14.5" x14ac:dyDescent="0.35">
      <c r="A1076" s="15"/>
      <c r="B1076" s="15"/>
      <c r="C1076" s="15"/>
      <c r="D1076" s="7"/>
      <c r="E1076" s="4"/>
      <c r="F1076" s="4"/>
      <c r="G1076" s="4"/>
      <c r="H1076" s="4"/>
      <c r="I1076" s="4"/>
      <c r="J1076" s="7"/>
      <c r="K1076" s="4"/>
      <c r="L1076" s="4"/>
      <c r="M1076" s="4"/>
      <c r="N1076" s="4"/>
      <c r="O1076" s="4"/>
      <c r="P1076" s="27"/>
      <c r="Q1076" s="14"/>
      <c r="R1076" s="9"/>
      <c r="S1076" s="15"/>
      <c r="T1076" s="15"/>
      <c r="U1076" s="9"/>
      <c r="V1076" s="18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8"/>
      <c r="AG1076" s="18"/>
      <c r="AH1076" s="18"/>
      <c r="AI1076" s="19"/>
      <c r="AJ1076" s="19"/>
      <c r="AK1076" s="19"/>
      <c r="AL1076" s="19"/>
      <c r="AM1076" s="19"/>
      <c r="AN1076" s="52"/>
      <c r="AO1076" s="19"/>
      <c r="AP1076" s="1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</row>
    <row r="1077" spans="1:71" ht="14.5" x14ac:dyDescent="0.35">
      <c r="A1077" s="15"/>
      <c r="B1077" s="15"/>
      <c r="C1077" s="15"/>
      <c r="D1077" s="7"/>
      <c r="E1077" s="4"/>
      <c r="F1077" s="4"/>
      <c r="G1077" s="4"/>
      <c r="H1077" s="4"/>
      <c r="I1077" s="4"/>
      <c r="J1077" s="7"/>
      <c r="K1077" s="4"/>
      <c r="L1077" s="4"/>
      <c r="M1077" s="4"/>
      <c r="N1077" s="4"/>
      <c r="O1077" s="4"/>
      <c r="P1077" s="27"/>
      <c r="Q1077" s="14"/>
      <c r="R1077" s="9"/>
      <c r="S1077" s="15"/>
      <c r="T1077" s="15"/>
      <c r="U1077" s="9"/>
      <c r="V1077" s="18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8"/>
      <c r="AG1077" s="18"/>
      <c r="AH1077" s="18"/>
      <c r="AI1077" s="19"/>
      <c r="AJ1077" s="19"/>
      <c r="AK1077" s="19"/>
      <c r="AL1077" s="19"/>
      <c r="AM1077" s="19"/>
      <c r="AN1077" s="52"/>
      <c r="AO1077" s="19"/>
      <c r="AP1077" s="1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</row>
    <row r="1078" spans="1:71" ht="14.5" x14ac:dyDescent="0.35">
      <c r="A1078" s="15"/>
      <c r="B1078" s="15"/>
      <c r="C1078" s="15"/>
      <c r="D1078" s="7"/>
      <c r="E1078" s="4"/>
      <c r="F1078" s="4"/>
      <c r="G1078" s="4"/>
      <c r="H1078" s="4"/>
      <c r="I1078" s="4"/>
      <c r="J1078" s="7"/>
      <c r="K1078" s="4"/>
      <c r="L1078" s="4"/>
      <c r="M1078" s="4"/>
      <c r="N1078" s="4"/>
      <c r="O1078" s="4"/>
      <c r="P1078" s="27"/>
      <c r="Q1078" s="14"/>
      <c r="R1078" s="9"/>
      <c r="S1078" s="15"/>
      <c r="T1078" s="15"/>
      <c r="U1078" s="9"/>
      <c r="V1078" s="18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8"/>
      <c r="AG1078" s="18"/>
      <c r="AH1078" s="18"/>
      <c r="AI1078" s="19"/>
      <c r="AJ1078" s="19"/>
      <c r="AK1078" s="19"/>
      <c r="AL1078" s="19"/>
      <c r="AM1078" s="19"/>
      <c r="AN1078" s="52"/>
      <c r="AO1078" s="19"/>
      <c r="AP1078" s="1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</row>
    <row r="1079" spans="1:71" ht="14.5" x14ac:dyDescent="0.35">
      <c r="A1079" s="15"/>
      <c r="B1079" s="15"/>
      <c r="C1079" s="15"/>
      <c r="D1079" s="7"/>
      <c r="E1079" s="4"/>
      <c r="F1079" s="4"/>
      <c r="G1079" s="4"/>
      <c r="H1079" s="4"/>
      <c r="I1079" s="4"/>
      <c r="J1079" s="7"/>
      <c r="K1079" s="4"/>
      <c r="L1079" s="4"/>
      <c r="M1079" s="4"/>
      <c r="N1079" s="4"/>
      <c r="O1079" s="4"/>
      <c r="P1079" s="27"/>
      <c r="Q1079" s="14"/>
      <c r="R1079" s="9"/>
      <c r="S1079" s="15"/>
      <c r="T1079" s="15"/>
      <c r="U1079" s="9"/>
      <c r="V1079" s="18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8"/>
      <c r="AG1079" s="18"/>
      <c r="AH1079" s="18"/>
      <c r="AI1079" s="19"/>
      <c r="AJ1079" s="19"/>
      <c r="AK1079" s="19"/>
      <c r="AL1079" s="19"/>
      <c r="AM1079" s="19"/>
      <c r="AN1079" s="52"/>
      <c r="AO1079" s="19"/>
      <c r="AP1079" s="1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</row>
    <row r="1080" spans="1:71" ht="14.5" x14ac:dyDescent="0.35">
      <c r="A1080" s="15"/>
      <c r="B1080" s="15"/>
      <c r="C1080" s="15"/>
      <c r="D1080" s="7"/>
      <c r="E1080" s="4"/>
      <c r="F1080" s="4"/>
      <c r="G1080" s="4"/>
      <c r="H1080" s="4"/>
      <c r="I1080" s="4"/>
      <c r="J1080" s="7"/>
      <c r="K1080" s="4"/>
      <c r="L1080" s="4"/>
      <c r="M1080" s="4"/>
      <c r="N1080" s="4"/>
      <c r="O1080" s="4"/>
      <c r="P1080" s="27"/>
      <c r="Q1080" s="14"/>
      <c r="R1080" s="9"/>
      <c r="S1080" s="15"/>
      <c r="T1080" s="15"/>
      <c r="U1080" s="9"/>
      <c r="V1080" s="18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8"/>
      <c r="AG1080" s="18"/>
      <c r="AH1080" s="18"/>
      <c r="AI1080" s="19"/>
      <c r="AJ1080" s="19"/>
      <c r="AK1080" s="19"/>
      <c r="AL1080" s="19"/>
      <c r="AM1080" s="19"/>
      <c r="AN1080" s="52"/>
      <c r="AO1080" s="19"/>
      <c r="AP1080" s="1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</row>
    <row r="1081" spans="1:71" ht="14.5" x14ac:dyDescent="0.35">
      <c r="A1081" s="15"/>
      <c r="B1081" s="15"/>
      <c r="C1081" s="15"/>
      <c r="D1081" s="7"/>
      <c r="E1081" s="4"/>
      <c r="F1081" s="4"/>
      <c r="G1081" s="4"/>
      <c r="H1081" s="4"/>
      <c r="I1081" s="4"/>
      <c r="J1081" s="7"/>
      <c r="K1081" s="4"/>
      <c r="L1081" s="4"/>
      <c r="M1081" s="4"/>
      <c r="N1081" s="4"/>
      <c r="O1081" s="4"/>
      <c r="P1081" s="27"/>
      <c r="Q1081" s="14"/>
      <c r="R1081" s="9"/>
      <c r="S1081" s="15"/>
      <c r="T1081" s="15"/>
      <c r="U1081" s="9"/>
      <c r="V1081" s="18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8"/>
      <c r="AG1081" s="18"/>
      <c r="AH1081" s="18"/>
      <c r="AI1081" s="19"/>
      <c r="AJ1081" s="19"/>
      <c r="AK1081" s="19"/>
      <c r="AL1081" s="19"/>
      <c r="AM1081" s="19"/>
      <c r="AN1081" s="52"/>
      <c r="AO1081" s="19"/>
      <c r="AP1081" s="1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</row>
    <row r="1082" spans="1:71" ht="14.5" x14ac:dyDescent="0.35">
      <c r="A1082" s="15"/>
      <c r="B1082" s="15"/>
      <c r="C1082" s="15"/>
      <c r="D1082" s="7"/>
      <c r="E1082" s="4"/>
      <c r="F1082" s="4"/>
      <c r="G1082" s="4"/>
      <c r="H1082" s="4"/>
      <c r="I1082" s="4"/>
      <c r="J1082" s="7"/>
      <c r="K1082" s="4"/>
      <c r="L1082" s="4"/>
      <c r="M1082" s="4"/>
      <c r="N1082" s="4"/>
      <c r="O1082" s="4"/>
      <c r="P1082" s="27"/>
      <c r="Q1082" s="14"/>
      <c r="R1082" s="9"/>
      <c r="S1082" s="15"/>
      <c r="T1082" s="15"/>
      <c r="U1082" s="9"/>
      <c r="V1082" s="18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8"/>
      <c r="AG1082" s="18"/>
      <c r="AH1082" s="18"/>
      <c r="AI1082" s="19"/>
      <c r="AJ1082" s="19"/>
      <c r="AK1082" s="19"/>
      <c r="AL1082" s="19"/>
      <c r="AM1082" s="19"/>
      <c r="AN1082" s="52"/>
      <c r="AO1082" s="19"/>
      <c r="AP1082" s="1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</row>
    <row r="1083" spans="1:71" ht="14.5" x14ac:dyDescent="0.35">
      <c r="A1083" s="15"/>
      <c r="B1083" s="15"/>
      <c r="C1083" s="15"/>
      <c r="D1083" s="7"/>
      <c r="E1083" s="4"/>
      <c r="F1083" s="4"/>
      <c r="G1083" s="4"/>
      <c r="H1083" s="4"/>
      <c r="I1083" s="4"/>
      <c r="J1083" s="7"/>
      <c r="K1083" s="4"/>
      <c r="L1083" s="4"/>
      <c r="M1083" s="4"/>
      <c r="N1083" s="4"/>
      <c r="O1083" s="4"/>
      <c r="P1083" s="27"/>
      <c r="Q1083" s="14"/>
      <c r="R1083" s="9"/>
      <c r="S1083" s="15"/>
      <c r="T1083" s="15"/>
      <c r="U1083" s="9"/>
      <c r="V1083" s="18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8"/>
      <c r="AG1083" s="18"/>
      <c r="AH1083" s="18"/>
      <c r="AI1083" s="19"/>
      <c r="AJ1083" s="19"/>
      <c r="AK1083" s="19"/>
      <c r="AL1083" s="19"/>
      <c r="AM1083" s="19"/>
      <c r="AN1083" s="52"/>
      <c r="AO1083" s="19"/>
      <c r="AP1083" s="1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</row>
    <row r="1084" spans="1:71" ht="14.5" x14ac:dyDescent="0.35">
      <c r="A1084" s="15"/>
      <c r="B1084" s="15"/>
      <c r="C1084" s="15"/>
      <c r="D1084" s="7"/>
      <c r="E1084" s="4"/>
      <c r="F1084" s="4"/>
      <c r="G1084" s="4"/>
      <c r="H1084" s="4"/>
      <c r="I1084" s="4"/>
      <c r="J1084" s="7"/>
      <c r="K1084" s="4"/>
      <c r="L1084" s="4"/>
      <c r="M1084" s="4"/>
      <c r="N1084" s="4"/>
      <c r="O1084" s="4"/>
      <c r="P1084" s="27"/>
      <c r="Q1084" s="14"/>
      <c r="R1084" s="9"/>
      <c r="S1084" s="15"/>
      <c r="T1084" s="15"/>
      <c r="U1084" s="9"/>
      <c r="V1084" s="18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8"/>
      <c r="AG1084" s="18"/>
      <c r="AH1084" s="18"/>
      <c r="AI1084" s="19"/>
      <c r="AJ1084" s="19"/>
      <c r="AK1084" s="19"/>
      <c r="AL1084" s="19"/>
      <c r="AM1084" s="19"/>
      <c r="AN1084" s="52"/>
      <c r="AO1084" s="19"/>
      <c r="AP1084" s="1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</row>
    <row r="1085" spans="1:71" ht="14.5" x14ac:dyDescent="0.35">
      <c r="A1085" s="15"/>
      <c r="B1085" s="15"/>
      <c r="C1085" s="15"/>
      <c r="D1085" s="7"/>
      <c r="E1085" s="4"/>
      <c r="F1085" s="4"/>
      <c r="G1085" s="4"/>
      <c r="H1085" s="4"/>
      <c r="I1085" s="4"/>
      <c r="J1085" s="7"/>
      <c r="K1085" s="4"/>
      <c r="L1085" s="4"/>
      <c r="M1085" s="4"/>
      <c r="N1085" s="4"/>
      <c r="O1085" s="4"/>
      <c r="P1085" s="27"/>
      <c r="Q1085" s="14"/>
      <c r="R1085" s="9"/>
      <c r="S1085" s="15"/>
      <c r="T1085" s="15"/>
      <c r="U1085" s="9"/>
      <c r="V1085" s="18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8"/>
      <c r="AG1085" s="18"/>
      <c r="AH1085" s="18"/>
      <c r="AI1085" s="19"/>
      <c r="AJ1085" s="19"/>
      <c r="AK1085" s="19"/>
      <c r="AL1085" s="19"/>
      <c r="AM1085" s="19"/>
      <c r="AN1085" s="52"/>
      <c r="AO1085" s="19"/>
      <c r="AP1085" s="1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</row>
    <row r="1086" spans="1:71" ht="14.5" x14ac:dyDescent="0.35">
      <c r="A1086" s="15"/>
      <c r="B1086" s="15"/>
      <c r="C1086" s="15"/>
      <c r="D1086" s="7"/>
      <c r="E1086" s="4"/>
      <c r="F1086" s="4"/>
      <c r="G1086" s="4"/>
      <c r="H1086" s="4"/>
      <c r="I1086" s="4"/>
      <c r="J1086" s="7"/>
      <c r="K1086" s="4"/>
      <c r="L1086" s="4"/>
      <c r="M1086" s="4"/>
      <c r="N1086" s="4"/>
      <c r="O1086" s="4"/>
      <c r="P1086" s="27"/>
      <c r="Q1086" s="14"/>
      <c r="R1086" s="9"/>
      <c r="S1086" s="15"/>
      <c r="T1086" s="15"/>
      <c r="U1086" s="9"/>
      <c r="V1086" s="18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8"/>
      <c r="AG1086" s="18"/>
      <c r="AH1086" s="18"/>
      <c r="AI1086" s="19"/>
      <c r="AJ1086" s="19"/>
      <c r="AK1086" s="19"/>
      <c r="AL1086" s="19"/>
      <c r="AM1086" s="19"/>
      <c r="AN1086" s="52"/>
      <c r="AO1086" s="19"/>
      <c r="AP1086" s="1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</row>
    <row r="1087" spans="1:71" ht="14.5" x14ac:dyDescent="0.35">
      <c r="A1087" s="15"/>
      <c r="B1087" s="15"/>
      <c r="C1087" s="15"/>
      <c r="D1087" s="7"/>
      <c r="E1087" s="4"/>
      <c r="F1087" s="4"/>
      <c r="G1087" s="4"/>
      <c r="H1087" s="4"/>
      <c r="I1087" s="4"/>
      <c r="J1087" s="7"/>
      <c r="K1087" s="4"/>
      <c r="L1087" s="4"/>
      <c r="M1087" s="4"/>
      <c r="N1087" s="4"/>
      <c r="O1087" s="4"/>
      <c r="P1087" s="27"/>
      <c r="Q1087" s="14"/>
      <c r="R1087" s="9"/>
      <c r="S1087" s="15"/>
      <c r="T1087" s="15"/>
      <c r="U1087" s="9"/>
      <c r="V1087" s="18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8"/>
      <c r="AG1087" s="18"/>
      <c r="AH1087" s="18"/>
      <c r="AI1087" s="19"/>
      <c r="AJ1087" s="19"/>
      <c r="AK1087" s="19"/>
      <c r="AL1087" s="19"/>
      <c r="AM1087" s="19"/>
      <c r="AN1087" s="52"/>
      <c r="AO1087" s="19"/>
      <c r="AP1087" s="1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</row>
    <row r="1088" spans="1:71" ht="14.5" x14ac:dyDescent="0.35">
      <c r="A1088" s="15"/>
      <c r="B1088" s="15"/>
      <c r="C1088" s="15"/>
      <c r="D1088" s="7"/>
      <c r="E1088" s="4"/>
      <c r="F1088" s="4"/>
      <c r="G1088" s="4"/>
      <c r="H1088" s="4"/>
      <c r="I1088" s="4"/>
      <c r="J1088" s="7"/>
      <c r="K1088" s="4"/>
      <c r="L1088" s="4"/>
      <c r="M1088" s="4"/>
      <c r="N1088" s="4"/>
      <c r="O1088" s="4"/>
      <c r="P1088" s="27"/>
      <c r="Q1088" s="14"/>
      <c r="R1088" s="9"/>
      <c r="S1088" s="15"/>
      <c r="T1088" s="15"/>
      <c r="U1088" s="9"/>
      <c r="V1088" s="18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8"/>
      <c r="AG1088" s="18"/>
      <c r="AH1088" s="18"/>
      <c r="AI1088" s="19"/>
      <c r="AJ1088" s="19"/>
      <c r="AK1088" s="19"/>
      <c r="AL1088" s="19"/>
      <c r="AM1088" s="19"/>
      <c r="AN1088" s="52"/>
      <c r="AO1088" s="19"/>
      <c r="AP1088" s="1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</row>
    <row r="1089" spans="1:71" ht="14.5" x14ac:dyDescent="0.35">
      <c r="A1089" s="15"/>
      <c r="B1089" s="15"/>
      <c r="C1089" s="15"/>
      <c r="D1089" s="7"/>
      <c r="E1089" s="4"/>
      <c r="F1089" s="4"/>
      <c r="G1089" s="4"/>
      <c r="H1089" s="4"/>
      <c r="I1089" s="4"/>
      <c r="J1089" s="7"/>
      <c r="K1089" s="4"/>
      <c r="L1089" s="4"/>
      <c r="M1089" s="4"/>
      <c r="N1089" s="4"/>
      <c r="O1089" s="4"/>
      <c r="P1089" s="27"/>
      <c r="Q1089" s="14"/>
      <c r="R1089" s="9"/>
      <c r="S1089" s="15"/>
      <c r="T1089" s="15"/>
      <c r="U1089" s="9"/>
      <c r="V1089" s="18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8"/>
      <c r="AG1089" s="18"/>
      <c r="AH1089" s="18"/>
      <c r="AI1089" s="19"/>
      <c r="AJ1089" s="19"/>
      <c r="AK1089" s="19"/>
      <c r="AL1089" s="19"/>
      <c r="AM1089" s="19"/>
      <c r="AN1089" s="52"/>
      <c r="AO1089" s="19"/>
      <c r="AP1089" s="1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</row>
    <row r="1090" spans="1:71" ht="14.5" x14ac:dyDescent="0.35">
      <c r="A1090" s="15"/>
      <c r="B1090" s="15"/>
      <c r="C1090" s="15"/>
      <c r="D1090" s="7"/>
      <c r="E1090" s="4"/>
      <c r="F1090" s="4"/>
      <c r="G1090" s="4"/>
      <c r="H1090" s="4"/>
      <c r="I1090" s="4"/>
      <c r="J1090" s="7"/>
      <c r="K1090" s="4"/>
      <c r="L1090" s="4"/>
      <c r="M1090" s="4"/>
      <c r="N1090" s="4"/>
      <c r="O1090" s="4"/>
      <c r="P1090" s="27"/>
      <c r="Q1090" s="14"/>
      <c r="R1090" s="9"/>
      <c r="S1090" s="15"/>
      <c r="T1090" s="15"/>
      <c r="U1090" s="9"/>
      <c r="V1090" s="18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8"/>
      <c r="AG1090" s="18"/>
      <c r="AH1090" s="18"/>
      <c r="AI1090" s="19"/>
      <c r="AJ1090" s="19"/>
      <c r="AK1090" s="19"/>
      <c r="AL1090" s="19"/>
      <c r="AM1090" s="19"/>
      <c r="AN1090" s="52"/>
      <c r="AO1090" s="19"/>
      <c r="AP1090" s="1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</row>
    <row r="1091" spans="1:71" ht="14.5" x14ac:dyDescent="0.35">
      <c r="A1091" s="15"/>
      <c r="B1091" s="15"/>
      <c r="C1091" s="15"/>
      <c r="D1091" s="7"/>
      <c r="E1091" s="4"/>
      <c r="F1091" s="4"/>
      <c r="G1091" s="4"/>
      <c r="H1091" s="4"/>
      <c r="I1091" s="4"/>
      <c r="J1091" s="7"/>
      <c r="K1091" s="4"/>
      <c r="L1091" s="4"/>
      <c r="M1091" s="4"/>
      <c r="N1091" s="4"/>
      <c r="O1091" s="4"/>
      <c r="P1091" s="27"/>
      <c r="Q1091" s="14"/>
      <c r="R1091" s="9"/>
      <c r="S1091" s="15"/>
      <c r="T1091" s="15"/>
      <c r="U1091" s="9"/>
      <c r="V1091" s="18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8"/>
      <c r="AG1091" s="18"/>
      <c r="AH1091" s="18"/>
      <c r="AI1091" s="19"/>
      <c r="AJ1091" s="19"/>
      <c r="AK1091" s="19"/>
      <c r="AL1091" s="19"/>
      <c r="AM1091" s="19"/>
      <c r="AN1091" s="52"/>
      <c r="AO1091" s="19"/>
      <c r="AP1091" s="1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</row>
    <row r="1092" spans="1:71" ht="14.5" x14ac:dyDescent="0.35">
      <c r="A1092" s="15"/>
      <c r="B1092" s="15"/>
      <c r="C1092" s="15"/>
      <c r="D1092" s="7"/>
      <c r="E1092" s="4"/>
      <c r="F1092" s="4"/>
      <c r="G1092" s="4"/>
      <c r="H1092" s="4"/>
      <c r="I1092" s="4"/>
      <c r="J1092" s="7"/>
      <c r="K1092" s="4"/>
      <c r="L1092" s="4"/>
      <c r="M1092" s="4"/>
      <c r="N1092" s="4"/>
      <c r="O1092" s="4"/>
      <c r="P1092" s="27"/>
      <c r="Q1092" s="14"/>
      <c r="R1092" s="9"/>
      <c r="S1092" s="15"/>
      <c r="T1092" s="15"/>
      <c r="U1092" s="9"/>
      <c r="V1092" s="18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8"/>
      <c r="AG1092" s="18"/>
      <c r="AH1092" s="18"/>
      <c r="AI1092" s="19"/>
      <c r="AJ1092" s="19"/>
      <c r="AK1092" s="19"/>
      <c r="AL1092" s="19"/>
      <c r="AM1092" s="19"/>
      <c r="AN1092" s="52"/>
      <c r="AO1092" s="19"/>
      <c r="AP1092" s="1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</row>
    <row r="1093" spans="1:71" ht="14.5" x14ac:dyDescent="0.35">
      <c r="A1093" s="15"/>
      <c r="B1093" s="15"/>
      <c r="C1093" s="15"/>
      <c r="D1093" s="7"/>
      <c r="E1093" s="4"/>
      <c r="F1093" s="4"/>
      <c r="G1093" s="4"/>
      <c r="H1093" s="4"/>
      <c r="I1093" s="4"/>
      <c r="J1093" s="7"/>
      <c r="K1093" s="4"/>
      <c r="L1093" s="4"/>
      <c r="M1093" s="4"/>
      <c r="N1093" s="4"/>
      <c r="O1093" s="4"/>
      <c r="P1093" s="27"/>
      <c r="Q1093" s="14"/>
      <c r="R1093" s="9"/>
      <c r="S1093" s="15"/>
      <c r="T1093" s="15"/>
      <c r="U1093" s="9"/>
      <c r="V1093" s="18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8"/>
      <c r="AG1093" s="18"/>
      <c r="AH1093" s="18"/>
      <c r="AI1093" s="19"/>
      <c r="AJ1093" s="19"/>
      <c r="AK1093" s="19"/>
      <c r="AL1093" s="19"/>
      <c r="AM1093" s="19"/>
      <c r="AN1093" s="52"/>
      <c r="AO1093" s="19"/>
      <c r="AP1093" s="1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</row>
    <row r="1094" spans="1:71" ht="14.5" x14ac:dyDescent="0.35">
      <c r="A1094" s="15"/>
      <c r="B1094" s="15"/>
      <c r="C1094" s="15"/>
      <c r="D1094" s="7"/>
      <c r="E1094" s="4"/>
      <c r="F1094" s="4"/>
      <c r="G1094" s="4"/>
      <c r="H1094" s="4"/>
      <c r="I1094" s="4"/>
      <c r="J1094" s="7"/>
      <c r="K1094" s="4"/>
      <c r="L1094" s="4"/>
      <c r="M1094" s="4"/>
      <c r="N1094" s="4"/>
      <c r="O1094" s="4"/>
      <c r="P1094" s="27"/>
      <c r="Q1094" s="14"/>
      <c r="R1094" s="9"/>
      <c r="S1094" s="15"/>
      <c r="T1094" s="15"/>
      <c r="U1094" s="9"/>
      <c r="V1094" s="18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8"/>
      <c r="AG1094" s="18"/>
      <c r="AH1094" s="18"/>
      <c r="AI1094" s="19"/>
      <c r="AJ1094" s="19"/>
      <c r="AK1094" s="19"/>
      <c r="AL1094" s="19"/>
      <c r="AM1094" s="19"/>
      <c r="AN1094" s="52"/>
      <c r="AO1094" s="19"/>
      <c r="AP1094" s="1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</row>
    <row r="1095" spans="1:71" ht="14.5" x14ac:dyDescent="0.35">
      <c r="A1095" s="15"/>
      <c r="B1095" s="15"/>
      <c r="C1095" s="15"/>
      <c r="D1095" s="7"/>
      <c r="E1095" s="4"/>
      <c r="F1095" s="4"/>
      <c r="G1095" s="4"/>
      <c r="H1095" s="4"/>
      <c r="I1095" s="4"/>
      <c r="J1095" s="7"/>
      <c r="K1095" s="4"/>
      <c r="L1095" s="4"/>
      <c r="M1095" s="4"/>
      <c r="N1095" s="4"/>
      <c r="O1095" s="4"/>
      <c r="P1095" s="27"/>
      <c r="Q1095" s="14"/>
      <c r="R1095" s="9"/>
      <c r="S1095" s="15"/>
      <c r="T1095" s="15"/>
      <c r="U1095" s="9"/>
      <c r="V1095" s="18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8"/>
      <c r="AG1095" s="18"/>
      <c r="AH1095" s="18"/>
      <c r="AI1095" s="19"/>
      <c r="AJ1095" s="19"/>
      <c r="AK1095" s="19"/>
      <c r="AL1095" s="19"/>
      <c r="AM1095" s="19"/>
      <c r="AN1095" s="52"/>
      <c r="AO1095" s="19"/>
      <c r="AP1095" s="1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</row>
    <row r="1096" spans="1:71" ht="14.5" x14ac:dyDescent="0.35">
      <c r="A1096" s="15"/>
      <c r="B1096" s="15"/>
      <c r="C1096" s="15"/>
      <c r="D1096" s="7"/>
      <c r="E1096" s="4"/>
      <c r="F1096" s="4"/>
      <c r="G1096" s="4"/>
      <c r="H1096" s="4"/>
      <c r="I1096" s="4"/>
      <c r="J1096" s="7"/>
      <c r="K1096" s="4"/>
      <c r="L1096" s="4"/>
      <c r="M1096" s="4"/>
      <c r="N1096" s="4"/>
      <c r="O1096" s="4"/>
      <c r="P1096" s="27"/>
      <c r="Q1096" s="14"/>
      <c r="R1096" s="9"/>
      <c r="S1096" s="15"/>
      <c r="T1096" s="15"/>
      <c r="U1096" s="9"/>
      <c r="V1096" s="18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8"/>
      <c r="AG1096" s="18"/>
      <c r="AH1096" s="18"/>
      <c r="AI1096" s="19"/>
      <c r="AJ1096" s="19"/>
      <c r="AK1096" s="19"/>
      <c r="AL1096" s="19"/>
      <c r="AM1096" s="19"/>
      <c r="AN1096" s="52"/>
      <c r="AO1096" s="19"/>
      <c r="AP1096" s="1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</row>
    <row r="1097" spans="1:71" ht="14.5" x14ac:dyDescent="0.35">
      <c r="A1097" s="15"/>
      <c r="B1097" s="15"/>
      <c r="C1097" s="15"/>
      <c r="D1097" s="7"/>
      <c r="E1097" s="4"/>
      <c r="F1097" s="4"/>
      <c r="G1097" s="4"/>
      <c r="H1097" s="4"/>
      <c r="I1097" s="4"/>
      <c r="J1097" s="7"/>
      <c r="K1097" s="4"/>
      <c r="L1097" s="4"/>
      <c r="M1097" s="4"/>
      <c r="N1097" s="4"/>
      <c r="O1097" s="4"/>
      <c r="P1097" s="27"/>
      <c r="Q1097" s="14"/>
      <c r="R1097" s="9"/>
      <c r="S1097" s="15"/>
      <c r="T1097" s="15"/>
      <c r="U1097" s="9"/>
      <c r="V1097" s="18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8"/>
      <c r="AG1097" s="18"/>
      <c r="AH1097" s="18"/>
      <c r="AI1097" s="19"/>
      <c r="AJ1097" s="19"/>
      <c r="AK1097" s="19"/>
      <c r="AL1097" s="19"/>
      <c r="AM1097" s="19"/>
      <c r="AN1097" s="52"/>
      <c r="AO1097" s="19"/>
      <c r="AP1097" s="1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</row>
    <row r="1098" spans="1:71" ht="14.5" x14ac:dyDescent="0.35">
      <c r="A1098" s="15"/>
      <c r="B1098" s="15"/>
      <c r="C1098" s="15"/>
      <c r="D1098" s="7"/>
      <c r="E1098" s="4"/>
      <c r="F1098" s="4"/>
      <c r="G1098" s="4"/>
      <c r="H1098" s="4"/>
      <c r="I1098" s="4"/>
      <c r="J1098" s="7"/>
      <c r="K1098" s="4"/>
      <c r="L1098" s="4"/>
      <c r="M1098" s="4"/>
      <c r="N1098" s="4"/>
      <c r="O1098" s="4"/>
      <c r="P1098" s="27"/>
      <c r="Q1098" s="14"/>
      <c r="R1098" s="9"/>
      <c r="S1098" s="15"/>
      <c r="T1098" s="15"/>
      <c r="U1098" s="9"/>
      <c r="V1098" s="18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8"/>
      <c r="AG1098" s="18"/>
      <c r="AH1098" s="18"/>
      <c r="AI1098" s="19"/>
      <c r="AJ1098" s="19"/>
      <c r="AK1098" s="19"/>
      <c r="AL1098" s="19"/>
      <c r="AM1098" s="19"/>
      <c r="AN1098" s="52"/>
      <c r="AO1098" s="19"/>
      <c r="AP1098" s="1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</row>
    <row r="1099" spans="1:71" ht="14.5" x14ac:dyDescent="0.35">
      <c r="A1099" s="15"/>
      <c r="B1099" s="15"/>
      <c r="C1099" s="15"/>
      <c r="D1099" s="7"/>
      <c r="E1099" s="4"/>
      <c r="F1099" s="4"/>
      <c r="G1099" s="4"/>
      <c r="H1099" s="4"/>
      <c r="I1099" s="4"/>
      <c r="J1099" s="7"/>
      <c r="K1099" s="4"/>
      <c r="L1099" s="4"/>
      <c r="M1099" s="4"/>
      <c r="N1099" s="4"/>
      <c r="O1099" s="4"/>
      <c r="P1099" s="27"/>
      <c r="Q1099" s="14"/>
      <c r="R1099" s="9"/>
      <c r="S1099" s="15"/>
      <c r="T1099" s="15"/>
      <c r="U1099" s="9"/>
      <c r="V1099" s="18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8"/>
      <c r="AG1099" s="18"/>
      <c r="AH1099" s="18"/>
      <c r="AI1099" s="19"/>
      <c r="AJ1099" s="19"/>
      <c r="AK1099" s="19"/>
      <c r="AL1099" s="19"/>
      <c r="AM1099" s="19"/>
      <c r="AN1099" s="52"/>
      <c r="AO1099" s="19"/>
      <c r="AP1099" s="1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</row>
    <row r="1100" spans="1:71" ht="14.5" x14ac:dyDescent="0.35">
      <c r="A1100" s="15"/>
      <c r="B1100" s="15"/>
      <c r="C1100" s="15"/>
      <c r="D1100" s="7"/>
      <c r="E1100" s="4"/>
      <c r="F1100" s="4"/>
      <c r="G1100" s="4"/>
      <c r="H1100" s="4"/>
      <c r="I1100" s="4"/>
      <c r="J1100" s="7"/>
      <c r="K1100" s="4"/>
      <c r="L1100" s="4"/>
      <c r="M1100" s="4"/>
      <c r="N1100" s="4"/>
      <c r="O1100" s="4"/>
      <c r="P1100" s="27"/>
      <c r="Q1100" s="14"/>
      <c r="R1100" s="9"/>
      <c r="S1100" s="15"/>
      <c r="T1100" s="15"/>
      <c r="U1100" s="9"/>
      <c r="V1100" s="18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8"/>
      <c r="AG1100" s="18"/>
      <c r="AH1100" s="18"/>
      <c r="AI1100" s="19"/>
      <c r="AJ1100" s="19"/>
      <c r="AK1100" s="19"/>
      <c r="AL1100" s="19"/>
      <c r="AM1100" s="19"/>
      <c r="AN1100" s="52"/>
      <c r="AO1100" s="19"/>
      <c r="AP1100" s="1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</row>
    <row r="1101" spans="1:71" ht="14.5" x14ac:dyDescent="0.35">
      <c r="A1101" s="15"/>
      <c r="B1101" s="15"/>
      <c r="C1101" s="15"/>
      <c r="D1101" s="7"/>
      <c r="E1101" s="4"/>
      <c r="F1101" s="4"/>
      <c r="G1101" s="4"/>
      <c r="H1101" s="4"/>
      <c r="I1101" s="4"/>
      <c r="J1101" s="7"/>
      <c r="K1101" s="4"/>
      <c r="L1101" s="4"/>
      <c r="M1101" s="4"/>
      <c r="N1101" s="4"/>
      <c r="O1101" s="4"/>
      <c r="P1101" s="27"/>
      <c r="Q1101" s="14"/>
      <c r="R1101" s="9"/>
      <c r="S1101" s="15"/>
      <c r="T1101" s="15"/>
      <c r="U1101" s="9"/>
      <c r="V1101" s="18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8"/>
      <c r="AG1101" s="18"/>
      <c r="AH1101" s="18"/>
      <c r="AI1101" s="19"/>
      <c r="AJ1101" s="19"/>
      <c r="AK1101" s="19"/>
      <c r="AL1101" s="19"/>
      <c r="AM1101" s="19"/>
      <c r="AN1101" s="52"/>
      <c r="AO1101" s="19"/>
      <c r="AP1101" s="1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</row>
    <row r="1102" spans="1:71" ht="14.5" x14ac:dyDescent="0.35">
      <c r="A1102" s="15"/>
      <c r="B1102" s="15"/>
      <c r="C1102" s="15"/>
      <c r="D1102" s="7"/>
      <c r="E1102" s="4"/>
      <c r="F1102" s="4"/>
      <c r="G1102" s="4"/>
      <c r="H1102" s="4"/>
      <c r="I1102" s="4"/>
      <c r="J1102" s="7"/>
      <c r="K1102" s="4"/>
      <c r="L1102" s="4"/>
      <c r="M1102" s="4"/>
      <c r="N1102" s="4"/>
      <c r="O1102" s="4"/>
      <c r="P1102" s="27"/>
      <c r="Q1102" s="14"/>
      <c r="R1102" s="9"/>
      <c r="S1102" s="15"/>
      <c r="T1102" s="15"/>
      <c r="U1102" s="9"/>
      <c r="V1102" s="18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8"/>
      <c r="AG1102" s="18"/>
      <c r="AH1102" s="18"/>
      <c r="AI1102" s="19"/>
      <c r="AJ1102" s="19"/>
      <c r="AK1102" s="19"/>
      <c r="AL1102" s="19"/>
      <c r="AM1102" s="19"/>
      <c r="AN1102" s="52"/>
      <c r="AO1102" s="19"/>
      <c r="AP1102" s="1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</row>
    <row r="1103" spans="1:71" ht="14.5" x14ac:dyDescent="0.35">
      <c r="A1103" s="15"/>
      <c r="B1103" s="15"/>
      <c r="C1103" s="15"/>
      <c r="D1103" s="7"/>
      <c r="E1103" s="4"/>
      <c r="F1103" s="4"/>
      <c r="G1103" s="4"/>
      <c r="H1103" s="4"/>
      <c r="I1103" s="4"/>
      <c r="J1103" s="7"/>
      <c r="K1103" s="4"/>
      <c r="L1103" s="4"/>
      <c r="M1103" s="4"/>
      <c r="N1103" s="4"/>
      <c r="O1103" s="4"/>
      <c r="P1103" s="27"/>
      <c r="Q1103" s="14"/>
      <c r="R1103" s="9"/>
      <c r="S1103" s="15"/>
      <c r="T1103" s="15"/>
      <c r="U1103" s="9"/>
      <c r="V1103" s="18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8"/>
      <c r="AG1103" s="18"/>
      <c r="AH1103" s="18"/>
      <c r="AI1103" s="19"/>
      <c r="AJ1103" s="19"/>
      <c r="AK1103" s="19"/>
      <c r="AL1103" s="19"/>
      <c r="AM1103" s="19"/>
      <c r="AN1103" s="52"/>
      <c r="AO1103" s="19"/>
      <c r="AP1103" s="1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</row>
    <row r="1104" spans="1:71" ht="14.5" x14ac:dyDescent="0.35">
      <c r="A1104" s="15"/>
      <c r="B1104" s="15"/>
      <c r="C1104" s="15"/>
      <c r="D1104" s="7"/>
      <c r="E1104" s="4"/>
      <c r="F1104" s="4"/>
      <c r="G1104" s="4"/>
      <c r="H1104" s="4"/>
      <c r="I1104" s="4"/>
      <c r="J1104" s="7"/>
      <c r="K1104" s="4"/>
      <c r="L1104" s="4"/>
      <c r="M1104" s="4"/>
      <c r="N1104" s="4"/>
      <c r="O1104" s="4"/>
      <c r="P1104" s="27"/>
      <c r="Q1104" s="14"/>
      <c r="R1104" s="9"/>
      <c r="S1104" s="15"/>
      <c r="T1104" s="15"/>
      <c r="U1104" s="9"/>
      <c r="V1104" s="18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8"/>
      <c r="AG1104" s="18"/>
      <c r="AH1104" s="18"/>
      <c r="AI1104" s="19"/>
      <c r="AJ1104" s="19"/>
      <c r="AK1104" s="19"/>
      <c r="AL1104" s="19"/>
      <c r="AM1104" s="19"/>
      <c r="AN1104" s="52"/>
      <c r="AO1104" s="19"/>
      <c r="AP1104" s="1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</row>
    <row r="1105" spans="1:71" ht="14.5" x14ac:dyDescent="0.35">
      <c r="A1105" s="15"/>
      <c r="B1105" s="15"/>
      <c r="C1105" s="15"/>
      <c r="D1105" s="7"/>
      <c r="E1105" s="4"/>
      <c r="F1105" s="4"/>
      <c r="G1105" s="4"/>
      <c r="H1105" s="4"/>
      <c r="I1105" s="4"/>
      <c r="J1105" s="7"/>
      <c r="K1105" s="4"/>
      <c r="L1105" s="4"/>
      <c r="M1105" s="4"/>
      <c r="N1105" s="4"/>
      <c r="O1105" s="4"/>
      <c r="P1105" s="27"/>
      <c r="Q1105" s="14"/>
      <c r="R1105" s="9"/>
      <c r="S1105" s="15"/>
      <c r="T1105" s="15"/>
      <c r="U1105" s="9"/>
      <c r="V1105" s="18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8"/>
      <c r="AG1105" s="18"/>
      <c r="AH1105" s="18"/>
      <c r="AI1105" s="19"/>
      <c r="AJ1105" s="19"/>
      <c r="AK1105" s="19"/>
      <c r="AL1105" s="19"/>
      <c r="AM1105" s="19"/>
      <c r="AN1105" s="52"/>
      <c r="AO1105" s="19"/>
      <c r="AP1105" s="1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</row>
    <row r="1106" spans="1:71" ht="14.5" x14ac:dyDescent="0.35">
      <c r="A1106" s="15"/>
      <c r="B1106" s="15"/>
      <c r="C1106" s="15"/>
      <c r="D1106" s="7"/>
      <c r="E1106" s="4"/>
      <c r="F1106" s="4"/>
      <c r="G1106" s="4"/>
      <c r="H1106" s="4"/>
      <c r="I1106" s="4"/>
      <c r="J1106" s="7"/>
      <c r="K1106" s="4"/>
      <c r="L1106" s="4"/>
      <c r="M1106" s="4"/>
      <c r="N1106" s="4"/>
      <c r="O1106" s="4"/>
      <c r="P1106" s="27"/>
      <c r="Q1106" s="14"/>
      <c r="R1106" s="9"/>
      <c r="S1106" s="15"/>
      <c r="T1106" s="15"/>
      <c r="U1106" s="9"/>
      <c r="V1106" s="18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8"/>
      <c r="AG1106" s="18"/>
      <c r="AH1106" s="18"/>
      <c r="AI1106" s="19"/>
      <c r="AJ1106" s="19"/>
      <c r="AK1106" s="19"/>
      <c r="AL1106" s="19"/>
      <c r="AM1106" s="19"/>
      <c r="AN1106" s="52"/>
      <c r="AO1106" s="19"/>
      <c r="AP1106" s="1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</row>
    <row r="1107" spans="1:71" ht="14.5" x14ac:dyDescent="0.35">
      <c r="A1107" s="15"/>
      <c r="B1107" s="15"/>
      <c r="C1107" s="15"/>
      <c r="D1107" s="7"/>
      <c r="E1107" s="4"/>
      <c r="F1107" s="4"/>
      <c r="G1107" s="4"/>
      <c r="H1107" s="4"/>
      <c r="I1107" s="4"/>
      <c r="J1107" s="7"/>
      <c r="K1107" s="4"/>
      <c r="L1107" s="4"/>
      <c r="M1107" s="4"/>
      <c r="N1107" s="4"/>
      <c r="O1107" s="4"/>
      <c r="P1107" s="27"/>
      <c r="Q1107" s="14"/>
      <c r="R1107" s="9"/>
      <c r="S1107" s="15"/>
      <c r="T1107" s="15"/>
      <c r="U1107" s="9"/>
      <c r="V1107" s="18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8"/>
      <c r="AG1107" s="18"/>
      <c r="AH1107" s="18"/>
      <c r="AI1107" s="19"/>
      <c r="AJ1107" s="19"/>
      <c r="AK1107" s="19"/>
      <c r="AL1107" s="19"/>
      <c r="AM1107" s="19"/>
      <c r="AN1107" s="52"/>
      <c r="AO1107" s="19"/>
      <c r="AP1107" s="1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</row>
    <row r="1108" spans="1:71" ht="14.5" x14ac:dyDescent="0.35">
      <c r="A1108" s="15"/>
      <c r="B1108" s="15"/>
      <c r="C1108" s="15"/>
      <c r="D1108" s="7"/>
      <c r="E1108" s="4"/>
      <c r="F1108" s="4"/>
      <c r="G1108" s="4"/>
      <c r="H1108" s="4"/>
      <c r="I1108" s="4"/>
      <c r="J1108" s="7"/>
      <c r="K1108" s="4"/>
      <c r="L1108" s="4"/>
      <c r="M1108" s="4"/>
      <c r="N1108" s="4"/>
      <c r="O1108" s="4"/>
      <c r="P1108" s="27"/>
      <c r="Q1108" s="14"/>
      <c r="R1108" s="9"/>
      <c r="S1108" s="15"/>
      <c r="T1108" s="15"/>
      <c r="U1108" s="9"/>
      <c r="V1108" s="18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8"/>
      <c r="AG1108" s="18"/>
      <c r="AH1108" s="18"/>
      <c r="AI1108" s="19"/>
      <c r="AJ1108" s="19"/>
      <c r="AK1108" s="19"/>
      <c r="AL1108" s="19"/>
      <c r="AM1108" s="19"/>
      <c r="AN1108" s="52"/>
      <c r="AO1108" s="19"/>
      <c r="AP1108" s="1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</row>
    <row r="1109" spans="1:71" ht="14.5" x14ac:dyDescent="0.35">
      <c r="A1109" s="15"/>
      <c r="B1109" s="15"/>
      <c r="C1109" s="15"/>
      <c r="D1109" s="7"/>
      <c r="E1109" s="4"/>
      <c r="F1109" s="4"/>
      <c r="G1109" s="4"/>
      <c r="H1109" s="4"/>
      <c r="I1109" s="4"/>
      <c r="J1109" s="7"/>
      <c r="K1109" s="4"/>
      <c r="L1109" s="4"/>
      <c r="M1109" s="4"/>
      <c r="N1109" s="4"/>
      <c r="O1109" s="4"/>
      <c r="P1109" s="27"/>
      <c r="Q1109" s="14"/>
      <c r="R1109" s="9"/>
      <c r="S1109" s="15"/>
      <c r="T1109" s="15"/>
      <c r="U1109" s="9"/>
      <c r="V1109" s="18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8"/>
      <c r="AG1109" s="18"/>
      <c r="AH1109" s="18"/>
      <c r="AI1109" s="19"/>
      <c r="AJ1109" s="19"/>
      <c r="AK1109" s="19"/>
      <c r="AL1109" s="19"/>
      <c r="AM1109" s="19"/>
      <c r="AN1109" s="52"/>
      <c r="AO1109" s="19"/>
      <c r="AP1109" s="1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</row>
    <row r="1110" spans="1:71" ht="14.5" x14ac:dyDescent="0.35">
      <c r="A1110" s="15"/>
      <c r="B1110" s="15"/>
      <c r="C1110" s="15"/>
      <c r="D1110" s="7"/>
      <c r="E1110" s="4"/>
      <c r="F1110" s="4"/>
      <c r="G1110" s="4"/>
      <c r="H1110" s="4"/>
      <c r="I1110" s="4"/>
      <c r="J1110" s="7"/>
      <c r="K1110" s="4"/>
      <c r="L1110" s="4"/>
      <c r="M1110" s="4"/>
      <c r="N1110" s="4"/>
      <c r="O1110" s="4"/>
      <c r="P1110" s="27"/>
      <c r="Q1110" s="14"/>
      <c r="R1110" s="9"/>
      <c r="S1110" s="15"/>
      <c r="T1110" s="15"/>
      <c r="U1110" s="9"/>
      <c r="V1110" s="18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8"/>
      <c r="AG1110" s="18"/>
      <c r="AH1110" s="18"/>
      <c r="AI1110" s="19"/>
      <c r="AJ1110" s="19"/>
      <c r="AK1110" s="19"/>
      <c r="AL1110" s="19"/>
      <c r="AM1110" s="19"/>
      <c r="AN1110" s="52"/>
      <c r="AO1110" s="19"/>
      <c r="AP1110" s="1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</row>
    <row r="1111" spans="1:71" ht="14.5" x14ac:dyDescent="0.35">
      <c r="A1111" s="15"/>
      <c r="B1111" s="15"/>
      <c r="C1111" s="15"/>
      <c r="D1111" s="7"/>
      <c r="E1111" s="4"/>
      <c r="F1111" s="4"/>
      <c r="G1111" s="4"/>
      <c r="H1111" s="4"/>
      <c r="I1111" s="4"/>
      <c r="J1111" s="7"/>
      <c r="K1111" s="4"/>
      <c r="L1111" s="4"/>
      <c r="M1111" s="4"/>
      <c r="N1111" s="4"/>
      <c r="O1111" s="4"/>
      <c r="P1111" s="27"/>
      <c r="Q1111" s="14"/>
      <c r="R1111" s="9"/>
      <c r="S1111" s="15"/>
      <c r="T1111" s="15"/>
      <c r="U1111" s="9"/>
      <c r="V1111" s="18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8"/>
      <c r="AG1111" s="18"/>
      <c r="AH1111" s="18"/>
      <c r="AI1111" s="19"/>
      <c r="AJ1111" s="19"/>
      <c r="AK1111" s="19"/>
      <c r="AL1111" s="19"/>
      <c r="AM1111" s="19"/>
      <c r="AN1111" s="52"/>
      <c r="AO1111" s="19"/>
      <c r="AP1111" s="1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</row>
    <row r="1112" spans="1:71" ht="14.5" x14ac:dyDescent="0.35">
      <c r="A1112" s="15"/>
      <c r="B1112" s="15"/>
      <c r="C1112" s="15"/>
      <c r="D1112" s="7"/>
      <c r="E1112" s="4"/>
      <c r="F1112" s="4"/>
      <c r="G1112" s="4"/>
      <c r="H1112" s="4"/>
      <c r="I1112" s="4"/>
      <c r="J1112" s="7"/>
      <c r="K1112" s="4"/>
      <c r="L1112" s="4"/>
      <c r="M1112" s="4"/>
      <c r="N1112" s="4"/>
      <c r="O1112" s="4"/>
      <c r="P1112" s="27"/>
      <c r="Q1112" s="14"/>
      <c r="R1112" s="9"/>
      <c r="S1112" s="15"/>
      <c r="T1112" s="15"/>
      <c r="U1112" s="9"/>
      <c r="V1112" s="18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8"/>
      <c r="AG1112" s="18"/>
      <c r="AH1112" s="18"/>
      <c r="AI1112" s="19"/>
      <c r="AJ1112" s="19"/>
      <c r="AK1112" s="19"/>
      <c r="AL1112" s="19"/>
      <c r="AM1112" s="19"/>
      <c r="AN1112" s="52"/>
      <c r="AO1112" s="19"/>
      <c r="AP1112" s="1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</row>
    <row r="1113" spans="1:71" ht="14.5" x14ac:dyDescent="0.35">
      <c r="A1113" s="15"/>
      <c r="B1113" s="15"/>
      <c r="C1113" s="15"/>
      <c r="D1113" s="7"/>
      <c r="E1113" s="4"/>
      <c r="F1113" s="4"/>
      <c r="G1113" s="4"/>
      <c r="H1113" s="4"/>
      <c r="I1113" s="4"/>
      <c r="J1113" s="7"/>
      <c r="K1113" s="4"/>
      <c r="L1113" s="4"/>
      <c r="M1113" s="4"/>
      <c r="N1113" s="4"/>
      <c r="O1113" s="4"/>
      <c r="P1113" s="27"/>
      <c r="Q1113" s="14"/>
      <c r="R1113" s="9"/>
      <c r="S1113" s="15"/>
      <c r="T1113" s="15"/>
      <c r="U1113" s="9"/>
      <c r="V1113" s="18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8"/>
      <c r="AG1113" s="18"/>
      <c r="AH1113" s="18"/>
      <c r="AI1113" s="19"/>
      <c r="AJ1113" s="19"/>
      <c r="AK1113" s="19"/>
      <c r="AL1113" s="19"/>
      <c r="AM1113" s="19"/>
      <c r="AN1113" s="52"/>
      <c r="AO1113" s="19"/>
      <c r="AP1113" s="1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</row>
    <row r="1114" spans="1:71" ht="14.5" x14ac:dyDescent="0.35">
      <c r="A1114" s="15"/>
      <c r="B1114" s="15"/>
      <c r="C1114" s="15"/>
      <c r="D1114" s="7"/>
      <c r="E1114" s="4"/>
      <c r="F1114" s="4"/>
      <c r="G1114" s="4"/>
      <c r="H1114" s="4"/>
      <c r="I1114" s="4"/>
      <c r="J1114" s="7"/>
      <c r="K1114" s="4"/>
      <c r="L1114" s="4"/>
      <c r="M1114" s="4"/>
      <c r="N1114" s="4"/>
      <c r="O1114" s="4"/>
      <c r="P1114" s="27"/>
      <c r="Q1114" s="14"/>
      <c r="R1114" s="9"/>
      <c r="S1114" s="15"/>
      <c r="T1114" s="15"/>
      <c r="U1114" s="9"/>
      <c r="V1114" s="18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8"/>
      <c r="AG1114" s="18"/>
      <c r="AH1114" s="18"/>
      <c r="AI1114" s="19"/>
      <c r="AJ1114" s="19"/>
      <c r="AK1114" s="19"/>
      <c r="AL1114" s="19"/>
      <c r="AM1114" s="19"/>
      <c r="AN1114" s="52"/>
      <c r="AO1114" s="19"/>
      <c r="AP1114" s="1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</row>
    <row r="1115" spans="1:71" ht="14.5" x14ac:dyDescent="0.35">
      <c r="A1115" s="15"/>
      <c r="B1115" s="15"/>
      <c r="C1115" s="15"/>
      <c r="D1115" s="7"/>
      <c r="E1115" s="4"/>
      <c r="F1115" s="4"/>
      <c r="G1115" s="4"/>
      <c r="H1115" s="4"/>
      <c r="I1115" s="4"/>
      <c r="J1115" s="7"/>
      <c r="K1115" s="4"/>
      <c r="L1115" s="4"/>
      <c r="M1115" s="4"/>
      <c r="N1115" s="4"/>
      <c r="O1115" s="4"/>
      <c r="P1115" s="27"/>
      <c r="Q1115" s="14"/>
      <c r="R1115" s="9"/>
      <c r="S1115" s="15"/>
      <c r="T1115" s="15"/>
      <c r="U1115" s="9"/>
      <c r="V1115" s="18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8"/>
      <c r="AG1115" s="18"/>
      <c r="AH1115" s="18"/>
      <c r="AI1115" s="19"/>
      <c r="AJ1115" s="19"/>
      <c r="AK1115" s="19"/>
      <c r="AL1115" s="19"/>
      <c r="AM1115" s="19"/>
      <c r="AN1115" s="52"/>
      <c r="AO1115" s="19"/>
      <c r="AP1115" s="1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</row>
    <row r="1116" spans="1:71" ht="14.5" x14ac:dyDescent="0.35">
      <c r="A1116" s="15"/>
      <c r="B1116" s="15"/>
      <c r="C1116" s="15"/>
      <c r="D1116" s="7"/>
      <c r="E1116" s="4"/>
      <c r="F1116" s="4"/>
      <c r="G1116" s="4"/>
      <c r="H1116" s="4"/>
      <c r="I1116" s="4"/>
      <c r="J1116" s="7"/>
      <c r="K1116" s="4"/>
      <c r="L1116" s="4"/>
      <c r="M1116" s="4"/>
      <c r="N1116" s="4"/>
      <c r="O1116" s="4"/>
      <c r="P1116" s="27"/>
      <c r="Q1116" s="14"/>
      <c r="R1116" s="9"/>
      <c r="S1116" s="15"/>
      <c r="T1116" s="15"/>
      <c r="U1116" s="9"/>
      <c r="V1116" s="18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8"/>
      <c r="AG1116" s="18"/>
      <c r="AH1116" s="18"/>
      <c r="AI1116" s="19"/>
      <c r="AJ1116" s="19"/>
      <c r="AK1116" s="19"/>
      <c r="AL1116" s="19"/>
      <c r="AM1116" s="19"/>
      <c r="AN1116" s="52"/>
      <c r="AO1116" s="19"/>
      <c r="AP1116" s="1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</row>
    <row r="1117" spans="1:71" ht="14.5" x14ac:dyDescent="0.35">
      <c r="A1117" s="15"/>
      <c r="B1117" s="15"/>
      <c r="C1117" s="15"/>
      <c r="D1117" s="7"/>
      <c r="E1117" s="4"/>
      <c r="F1117" s="4"/>
      <c r="G1117" s="4"/>
      <c r="H1117" s="4"/>
      <c r="I1117" s="4"/>
      <c r="J1117" s="7"/>
      <c r="K1117" s="4"/>
      <c r="L1117" s="4"/>
      <c r="M1117" s="4"/>
      <c r="N1117" s="4"/>
      <c r="O1117" s="4"/>
      <c r="P1117" s="27"/>
      <c r="Q1117" s="14"/>
      <c r="R1117" s="9"/>
      <c r="S1117" s="15"/>
      <c r="T1117" s="15"/>
      <c r="U1117" s="9"/>
      <c r="V1117" s="18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8"/>
      <c r="AG1117" s="18"/>
      <c r="AH1117" s="18"/>
      <c r="AI1117" s="19"/>
      <c r="AJ1117" s="19"/>
      <c r="AK1117" s="19"/>
      <c r="AL1117" s="19"/>
      <c r="AM1117" s="19"/>
      <c r="AN1117" s="52"/>
      <c r="AO1117" s="19"/>
      <c r="AP1117" s="1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</row>
    <row r="1118" spans="1:71" ht="14.5" x14ac:dyDescent="0.35">
      <c r="A1118" s="15"/>
      <c r="B1118" s="15"/>
      <c r="C1118" s="15"/>
      <c r="D1118" s="7"/>
      <c r="E1118" s="4"/>
      <c r="F1118" s="4"/>
      <c r="G1118" s="4"/>
      <c r="H1118" s="4"/>
      <c r="I1118" s="4"/>
      <c r="J1118" s="7"/>
      <c r="K1118" s="4"/>
      <c r="L1118" s="4"/>
      <c r="M1118" s="4"/>
      <c r="N1118" s="4"/>
      <c r="O1118" s="4"/>
      <c r="P1118" s="27"/>
      <c r="Q1118" s="14"/>
      <c r="R1118" s="9"/>
      <c r="S1118" s="15"/>
      <c r="T1118" s="15"/>
      <c r="U1118" s="9"/>
      <c r="V1118" s="18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8"/>
      <c r="AG1118" s="18"/>
      <c r="AH1118" s="18"/>
      <c r="AI1118" s="19"/>
      <c r="AJ1118" s="19"/>
      <c r="AK1118" s="19"/>
      <c r="AL1118" s="19"/>
      <c r="AM1118" s="19"/>
      <c r="AN1118" s="52"/>
      <c r="AO1118" s="19"/>
      <c r="AP1118" s="1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</row>
    <row r="1119" spans="1:71" ht="14.5" x14ac:dyDescent="0.35">
      <c r="A1119" s="15"/>
      <c r="B1119" s="15"/>
      <c r="C1119" s="15"/>
      <c r="D1119" s="7"/>
      <c r="E1119" s="4"/>
      <c r="F1119" s="4"/>
      <c r="G1119" s="4"/>
      <c r="H1119" s="4"/>
      <c r="I1119" s="4"/>
      <c r="J1119" s="7"/>
      <c r="K1119" s="4"/>
      <c r="L1119" s="4"/>
      <c r="M1119" s="4"/>
      <c r="N1119" s="4"/>
      <c r="O1119" s="4"/>
      <c r="P1119" s="27"/>
      <c r="Q1119" s="14"/>
      <c r="R1119" s="9"/>
      <c r="S1119" s="15"/>
      <c r="T1119" s="15"/>
      <c r="U1119" s="9"/>
      <c r="V1119" s="18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8"/>
      <c r="AG1119" s="18"/>
      <c r="AH1119" s="18"/>
      <c r="AI1119" s="19"/>
      <c r="AJ1119" s="19"/>
      <c r="AK1119" s="19"/>
      <c r="AL1119" s="19"/>
      <c r="AM1119" s="19"/>
      <c r="AN1119" s="52"/>
      <c r="AO1119" s="19"/>
      <c r="AP1119" s="1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</row>
    <row r="1120" spans="1:71" ht="14.5" x14ac:dyDescent="0.35">
      <c r="A1120" s="15"/>
      <c r="B1120" s="15"/>
      <c r="C1120" s="15"/>
      <c r="D1120" s="7"/>
      <c r="E1120" s="4"/>
      <c r="F1120" s="4"/>
      <c r="G1120" s="4"/>
      <c r="H1120" s="4"/>
      <c r="I1120" s="4"/>
      <c r="J1120" s="7"/>
      <c r="K1120" s="4"/>
      <c r="L1120" s="4"/>
      <c r="M1120" s="4"/>
      <c r="N1120" s="4"/>
      <c r="O1120" s="4"/>
      <c r="P1120" s="27"/>
      <c r="Q1120" s="14"/>
      <c r="R1120" s="9"/>
      <c r="S1120" s="15"/>
      <c r="T1120" s="15"/>
      <c r="U1120" s="9"/>
      <c r="V1120" s="18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8"/>
      <c r="AG1120" s="18"/>
      <c r="AH1120" s="18"/>
      <c r="AI1120" s="19"/>
      <c r="AJ1120" s="19"/>
      <c r="AK1120" s="19"/>
      <c r="AL1120" s="19"/>
      <c r="AM1120" s="19"/>
      <c r="AN1120" s="52"/>
      <c r="AO1120" s="19"/>
      <c r="AP1120" s="1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</row>
    <row r="1121" spans="1:71" ht="14.5" x14ac:dyDescent="0.35">
      <c r="A1121" s="15"/>
      <c r="B1121" s="15"/>
      <c r="C1121" s="15"/>
      <c r="D1121" s="7"/>
      <c r="E1121" s="4"/>
      <c r="F1121" s="4"/>
      <c r="G1121" s="4"/>
      <c r="H1121" s="4"/>
      <c r="I1121" s="4"/>
      <c r="J1121" s="7"/>
      <c r="K1121" s="4"/>
      <c r="L1121" s="4"/>
      <c r="M1121" s="4"/>
      <c r="N1121" s="4"/>
      <c r="O1121" s="4"/>
      <c r="P1121" s="27"/>
      <c r="Q1121" s="14"/>
      <c r="R1121" s="9"/>
      <c r="S1121" s="15"/>
      <c r="T1121" s="15"/>
      <c r="U1121" s="9"/>
      <c r="V1121" s="18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8"/>
      <c r="AG1121" s="18"/>
      <c r="AH1121" s="18"/>
      <c r="AI1121" s="19"/>
      <c r="AJ1121" s="19"/>
      <c r="AK1121" s="19"/>
      <c r="AL1121" s="19"/>
      <c r="AM1121" s="19"/>
      <c r="AN1121" s="52"/>
      <c r="AO1121" s="19"/>
      <c r="AP1121" s="1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</row>
    <row r="1122" spans="1:71" ht="14.5" x14ac:dyDescent="0.35">
      <c r="A1122" s="15"/>
      <c r="B1122" s="15"/>
      <c r="C1122" s="15"/>
      <c r="D1122" s="7"/>
      <c r="E1122" s="4"/>
      <c r="F1122" s="4"/>
      <c r="G1122" s="4"/>
      <c r="H1122" s="4"/>
      <c r="I1122" s="4"/>
      <c r="J1122" s="7"/>
      <c r="K1122" s="4"/>
      <c r="L1122" s="4"/>
      <c r="M1122" s="4"/>
      <c r="N1122" s="4"/>
      <c r="O1122" s="4"/>
      <c r="P1122" s="27"/>
      <c r="Q1122" s="14"/>
      <c r="R1122" s="9"/>
      <c r="S1122" s="15"/>
      <c r="T1122" s="15"/>
      <c r="U1122" s="9"/>
      <c r="V1122" s="18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8"/>
      <c r="AG1122" s="18"/>
      <c r="AH1122" s="18"/>
      <c r="AI1122" s="19"/>
      <c r="AJ1122" s="19"/>
      <c r="AK1122" s="19"/>
      <c r="AL1122" s="19"/>
      <c r="AM1122" s="19"/>
      <c r="AN1122" s="52"/>
      <c r="AO1122" s="19"/>
      <c r="AP1122" s="1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</row>
    <row r="1123" spans="1:71" ht="14.5" x14ac:dyDescent="0.35">
      <c r="A1123" s="15"/>
      <c r="B1123" s="15"/>
      <c r="C1123" s="15"/>
      <c r="D1123" s="7"/>
      <c r="E1123" s="4"/>
      <c r="F1123" s="4"/>
      <c r="G1123" s="4"/>
      <c r="H1123" s="4"/>
      <c r="I1123" s="4"/>
      <c r="J1123" s="7"/>
      <c r="K1123" s="4"/>
      <c r="L1123" s="4"/>
      <c r="M1123" s="4"/>
      <c r="N1123" s="4"/>
      <c r="O1123" s="4"/>
      <c r="P1123" s="27"/>
      <c r="Q1123" s="14"/>
      <c r="R1123" s="9"/>
      <c r="S1123" s="15"/>
      <c r="T1123" s="15"/>
      <c r="U1123" s="9"/>
      <c r="V1123" s="18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8"/>
      <c r="AG1123" s="18"/>
      <c r="AH1123" s="18"/>
      <c r="AI1123" s="19"/>
      <c r="AJ1123" s="19"/>
      <c r="AK1123" s="19"/>
      <c r="AL1123" s="19"/>
      <c r="AM1123" s="19"/>
      <c r="AN1123" s="52"/>
      <c r="AO1123" s="19"/>
      <c r="AP1123" s="1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</row>
    <row r="1124" spans="1:71" ht="14.5" x14ac:dyDescent="0.35">
      <c r="A1124" s="15"/>
      <c r="B1124" s="15"/>
      <c r="C1124" s="15"/>
      <c r="D1124" s="7"/>
      <c r="E1124" s="4"/>
      <c r="F1124" s="4"/>
      <c r="G1124" s="4"/>
      <c r="H1124" s="4"/>
      <c r="I1124" s="4"/>
      <c r="J1124" s="7"/>
      <c r="K1124" s="4"/>
      <c r="L1124" s="4"/>
      <c r="M1124" s="4"/>
      <c r="N1124" s="4"/>
      <c r="O1124" s="4"/>
      <c r="P1124" s="27"/>
      <c r="Q1124" s="14"/>
      <c r="R1124" s="9"/>
      <c r="S1124" s="15"/>
      <c r="T1124" s="15"/>
      <c r="U1124" s="9"/>
      <c r="V1124" s="18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8"/>
      <c r="AG1124" s="18"/>
      <c r="AH1124" s="18"/>
      <c r="AI1124" s="19"/>
      <c r="AJ1124" s="19"/>
      <c r="AK1124" s="19"/>
      <c r="AL1124" s="19"/>
      <c r="AM1124" s="19"/>
      <c r="AN1124" s="52"/>
      <c r="AO1124" s="19"/>
      <c r="AP1124" s="1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</row>
    <row r="1125" spans="1:71" ht="14.5" x14ac:dyDescent="0.35">
      <c r="A1125" s="15"/>
      <c r="B1125" s="15"/>
      <c r="C1125" s="15"/>
      <c r="D1125" s="7"/>
      <c r="E1125" s="4"/>
      <c r="F1125" s="4"/>
      <c r="G1125" s="4"/>
      <c r="H1125" s="4"/>
      <c r="I1125" s="4"/>
      <c r="J1125" s="7"/>
      <c r="K1125" s="4"/>
      <c r="L1125" s="4"/>
      <c r="M1125" s="4"/>
      <c r="N1125" s="4"/>
      <c r="O1125" s="4"/>
      <c r="P1125" s="27"/>
      <c r="Q1125" s="14"/>
      <c r="R1125" s="9"/>
      <c r="S1125" s="15"/>
      <c r="T1125" s="15"/>
      <c r="U1125" s="9"/>
      <c r="V1125" s="18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8"/>
      <c r="AG1125" s="18"/>
      <c r="AH1125" s="18"/>
      <c r="AI1125" s="19"/>
      <c r="AJ1125" s="19"/>
      <c r="AK1125" s="19"/>
      <c r="AL1125" s="19"/>
      <c r="AM1125" s="19"/>
      <c r="AN1125" s="52"/>
      <c r="AO1125" s="19"/>
      <c r="AP1125" s="1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</row>
    <row r="1126" spans="1:71" ht="14.5" x14ac:dyDescent="0.35">
      <c r="A1126" s="15"/>
      <c r="B1126" s="15"/>
      <c r="C1126" s="15"/>
      <c r="D1126" s="7"/>
      <c r="E1126" s="4"/>
      <c r="F1126" s="4"/>
      <c r="G1126" s="4"/>
      <c r="H1126" s="4"/>
      <c r="I1126" s="4"/>
      <c r="J1126" s="7"/>
      <c r="K1126" s="4"/>
      <c r="L1126" s="4"/>
      <c r="M1126" s="4"/>
      <c r="N1126" s="4"/>
      <c r="O1126" s="4"/>
      <c r="P1126" s="27"/>
      <c r="Q1126" s="14"/>
      <c r="R1126" s="9"/>
      <c r="S1126" s="15"/>
      <c r="T1126" s="15"/>
      <c r="U1126" s="9"/>
      <c r="V1126" s="18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8"/>
      <c r="AG1126" s="18"/>
      <c r="AH1126" s="18"/>
      <c r="AI1126" s="19"/>
      <c r="AJ1126" s="19"/>
      <c r="AK1126" s="19"/>
      <c r="AL1126" s="19"/>
      <c r="AM1126" s="19"/>
      <c r="AN1126" s="52"/>
      <c r="AO1126" s="19"/>
      <c r="AP1126" s="1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</row>
    <row r="1127" spans="1:71" ht="14.5" x14ac:dyDescent="0.35">
      <c r="A1127" s="15"/>
      <c r="B1127" s="15"/>
      <c r="C1127" s="15"/>
      <c r="D1127" s="7"/>
      <c r="E1127" s="4"/>
      <c r="F1127" s="4"/>
      <c r="G1127" s="4"/>
      <c r="H1127" s="4"/>
      <c r="I1127" s="4"/>
      <c r="J1127" s="7"/>
      <c r="K1127" s="4"/>
      <c r="L1127" s="4"/>
      <c r="M1127" s="4"/>
      <c r="N1127" s="4"/>
      <c r="O1127" s="4"/>
      <c r="P1127" s="27"/>
      <c r="Q1127" s="14"/>
      <c r="R1127" s="9"/>
      <c r="S1127" s="15"/>
      <c r="T1127" s="15"/>
      <c r="U1127" s="9"/>
      <c r="V1127" s="18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8"/>
      <c r="AG1127" s="18"/>
      <c r="AH1127" s="18"/>
      <c r="AI1127" s="19"/>
      <c r="AJ1127" s="19"/>
      <c r="AK1127" s="19"/>
      <c r="AL1127" s="19"/>
      <c r="AM1127" s="19"/>
      <c r="AN1127" s="52"/>
      <c r="AO1127" s="19"/>
      <c r="AP1127" s="1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</row>
    <row r="1128" spans="1:71" ht="14.5" x14ac:dyDescent="0.35">
      <c r="A1128" s="15"/>
      <c r="B1128" s="15"/>
      <c r="C1128" s="15"/>
      <c r="D1128" s="7"/>
      <c r="E1128" s="4"/>
      <c r="F1128" s="4"/>
      <c r="G1128" s="4"/>
      <c r="H1128" s="4"/>
      <c r="I1128" s="4"/>
      <c r="J1128" s="7"/>
      <c r="K1128" s="4"/>
      <c r="L1128" s="4"/>
      <c r="M1128" s="4"/>
      <c r="N1128" s="4"/>
      <c r="O1128" s="4"/>
      <c r="P1128" s="27"/>
      <c r="Q1128" s="14"/>
      <c r="R1128" s="9"/>
      <c r="S1128" s="15"/>
      <c r="T1128" s="15"/>
      <c r="U1128" s="9"/>
      <c r="V1128" s="18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8"/>
      <c r="AG1128" s="18"/>
      <c r="AH1128" s="18"/>
      <c r="AI1128" s="19"/>
      <c r="AJ1128" s="19"/>
      <c r="AK1128" s="19"/>
      <c r="AL1128" s="19"/>
      <c r="AM1128" s="19"/>
      <c r="AN1128" s="52"/>
      <c r="AO1128" s="19"/>
      <c r="AP1128" s="1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</row>
    <row r="1129" spans="1:71" ht="14.5" x14ac:dyDescent="0.35">
      <c r="A1129" s="15"/>
      <c r="B1129" s="15"/>
      <c r="C1129" s="15"/>
      <c r="D1129" s="7"/>
      <c r="E1129" s="4"/>
      <c r="F1129" s="4"/>
      <c r="G1129" s="4"/>
      <c r="H1129" s="4"/>
      <c r="I1129" s="4"/>
      <c r="J1129" s="7"/>
      <c r="K1129" s="4"/>
      <c r="L1129" s="4"/>
      <c r="M1129" s="4"/>
      <c r="N1129" s="4"/>
      <c r="O1129" s="4"/>
      <c r="P1129" s="27"/>
      <c r="Q1129" s="14"/>
      <c r="R1129" s="9"/>
      <c r="S1129" s="15"/>
      <c r="T1129" s="15"/>
      <c r="U1129" s="9"/>
      <c r="V1129" s="18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8"/>
      <c r="AG1129" s="18"/>
      <c r="AH1129" s="18"/>
      <c r="AI1129" s="19"/>
      <c r="AJ1129" s="19"/>
      <c r="AK1129" s="19"/>
      <c r="AL1129" s="19"/>
      <c r="AM1129" s="19"/>
      <c r="AN1129" s="52"/>
      <c r="AO1129" s="19"/>
      <c r="AP1129" s="1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</row>
    <row r="1130" spans="1:71" ht="14.5" x14ac:dyDescent="0.35">
      <c r="A1130" s="15"/>
      <c r="B1130" s="15"/>
      <c r="C1130" s="15"/>
      <c r="D1130" s="7"/>
      <c r="E1130" s="4"/>
      <c r="F1130" s="4"/>
      <c r="G1130" s="4"/>
      <c r="H1130" s="4"/>
      <c r="I1130" s="4"/>
      <c r="J1130" s="7"/>
      <c r="K1130" s="4"/>
      <c r="L1130" s="4"/>
      <c r="M1130" s="4"/>
      <c r="N1130" s="4"/>
      <c r="O1130" s="4"/>
      <c r="P1130" s="27"/>
      <c r="Q1130" s="14"/>
      <c r="R1130" s="9"/>
      <c r="S1130" s="15"/>
      <c r="T1130" s="15"/>
      <c r="U1130" s="9"/>
      <c r="V1130" s="18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8"/>
      <c r="AG1130" s="18"/>
      <c r="AH1130" s="18"/>
      <c r="AI1130" s="19"/>
      <c r="AJ1130" s="19"/>
      <c r="AK1130" s="19"/>
      <c r="AL1130" s="19"/>
      <c r="AM1130" s="19"/>
      <c r="AN1130" s="52"/>
      <c r="AO1130" s="19"/>
      <c r="AP1130" s="1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</row>
    <row r="1131" spans="1:71" ht="14.5" x14ac:dyDescent="0.35">
      <c r="A1131" s="15"/>
      <c r="B1131" s="15"/>
      <c r="C1131" s="15"/>
      <c r="D1131" s="7"/>
      <c r="E1131" s="4"/>
      <c r="F1131" s="4"/>
      <c r="G1131" s="4"/>
      <c r="H1131" s="4"/>
      <c r="I1131" s="4"/>
      <c r="J1131" s="7"/>
      <c r="K1131" s="4"/>
      <c r="L1131" s="4"/>
      <c r="M1131" s="4"/>
      <c r="N1131" s="4"/>
      <c r="O1131" s="4"/>
      <c r="P1131" s="27"/>
      <c r="Q1131" s="14"/>
      <c r="R1131" s="9"/>
      <c r="S1131" s="15"/>
      <c r="T1131" s="15"/>
      <c r="U1131" s="9"/>
      <c r="V1131" s="18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8"/>
      <c r="AG1131" s="18"/>
      <c r="AH1131" s="18"/>
      <c r="AI1131" s="19"/>
      <c r="AJ1131" s="19"/>
      <c r="AK1131" s="19"/>
      <c r="AL1131" s="19"/>
      <c r="AM1131" s="19"/>
      <c r="AN1131" s="52"/>
      <c r="AO1131" s="19"/>
      <c r="AP1131" s="1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</row>
    <row r="1132" spans="1:71" ht="14.5" x14ac:dyDescent="0.35">
      <c r="A1132" s="15"/>
      <c r="B1132" s="15"/>
      <c r="C1132" s="15"/>
      <c r="D1132" s="7"/>
      <c r="E1132" s="4"/>
      <c r="F1132" s="4"/>
      <c r="G1132" s="4"/>
      <c r="H1132" s="4"/>
      <c r="I1132" s="4"/>
      <c r="J1132" s="7"/>
      <c r="K1132" s="4"/>
      <c r="L1132" s="4"/>
      <c r="M1132" s="4"/>
      <c r="N1132" s="4"/>
      <c r="O1132" s="4"/>
      <c r="P1132" s="27"/>
      <c r="Q1132" s="14"/>
      <c r="R1132" s="9"/>
      <c r="S1132" s="15"/>
      <c r="T1132" s="15"/>
      <c r="U1132" s="9"/>
      <c r="V1132" s="18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8"/>
      <c r="AG1132" s="18"/>
      <c r="AH1132" s="18"/>
      <c r="AI1132" s="19"/>
      <c r="AJ1132" s="19"/>
      <c r="AK1132" s="19"/>
      <c r="AL1132" s="19"/>
      <c r="AM1132" s="19"/>
      <c r="AN1132" s="52"/>
      <c r="AO1132" s="19"/>
      <c r="AP1132" s="1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</row>
    <row r="1133" spans="1:71" ht="14.5" x14ac:dyDescent="0.35">
      <c r="A1133" s="15"/>
      <c r="B1133" s="15"/>
      <c r="C1133" s="15"/>
      <c r="D1133" s="7"/>
      <c r="E1133" s="4"/>
      <c r="F1133" s="4"/>
      <c r="G1133" s="4"/>
      <c r="H1133" s="4"/>
      <c r="I1133" s="4"/>
      <c r="J1133" s="7"/>
      <c r="K1133" s="4"/>
      <c r="L1133" s="4"/>
      <c r="M1133" s="4"/>
      <c r="N1133" s="4"/>
      <c r="O1133" s="4"/>
      <c r="P1133" s="27"/>
      <c r="Q1133" s="14"/>
      <c r="R1133" s="9"/>
      <c r="S1133" s="15"/>
      <c r="T1133" s="15"/>
      <c r="U1133" s="9"/>
      <c r="V1133" s="18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8"/>
      <c r="AG1133" s="18"/>
      <c r="AH1133" s="18"/>
      <c r="AI1133" s="19"/>
      <c r="AJ1133" s="19"/>
      <c r="AK1133" s="19"/>
      <c r="AL1133" s="19"/>
      <c r="AM1133" s="19"/>
      <c r="AN1133" s="52"/>
      <c r="AO1133" s="19"/>
      <c r="AP1133" s="1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</row>
    <row r="1134" spans="1:71" ht="14.5" x14ac:dyDescent="0.35">
      <c r="A1134" s="15"/>
      <c r="B1134" s="15"/>
      <c r="C1134" s="15"/>
      <c r="D1134" s="7"/>
      <c r="E1134" s="4"/>
      <c r="F1134" s="4"/>
      <c r="G1134" s="4"/>
      <c r="H1134" s="4"/>
      <c r="I1134" s="4"/>
      <c r="J1134" s="7"/>
      <c r="K1134" s="4"/>
      <c r="L1134" s="4"/>
      <c r="M1134" s="4"/>
      <c r="N1134" s="4"/>
      <c r="O1134" s="4"/>
      <c r="P1134" s="27"/>
      <c r="Q1134" s="14"/>
      <c r="R1134" s="9"/>
      <c r="S1134" s="15"/>
      <c r="T1134" s="15"/>
      <c r="U1134" s="9"/>
      <c r="V1134" s="18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8"/>
      <c r="AG1134" s="18"/>
      <c r="AH1134" s="18"/>
      <c r="AI1134" s="19"/>
      <c r="AJ1134" s="19"/>
      <c r="AK1134" s="19"/>
      <c r="AL1134" s="19"/>
      <c r="AM1134" s="19"/>
      <c r="AN1134" s="52"/>
      <c r="AO1134" s="19"/>
      <c r="AP1134" s="1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</row>
    <row r="1135" spans="1:71" ht="14.5" x14ac:dyDescent="0.35">
      <c r="A1135" s="15"/>
      <c r="B1135" s="15"/>
      <c r="C1135" s="15"/>
      <c r="D1135" s="7"/>
      <c r="E1135" s="4"/>
      <c r="F1135" s="4"/>
      <c r="G1135" s="4"/>
      <c r="H1135" s="4"/>
      <c r="I1135" s="4"/>
      <c r="J1135" s="7"/>
      <c r="K1135" s="4"/>
      <c r="L1135" s="4"/>
      <c r="M1135" s="4"/>
      <c r="N1135" s="4"/>
      <c r="O1135" s="4"/>
      <c r="P1135" s="27"/>
      <c r="Q1135" s="14"/>
      <c r="R1135" s="9"/>
      <c r="S1135" s="15"/>
      <c r="T1135" s="15"/>
      <c r="U1135" s="9"/>
      <c r="V1135" s="18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8"/>
      <c r="AG1135" s="18"/>
      <c r="AH1135" s="18"/>
      <c r="AI1135" s="19"/>
      <c r="AJ1135" s="19"/>
      <c r="AK1135" s="19"/>
      <c r="AL1135" s="19"/>
      <c r="AM1135" s="19"/>
      <c r="AN1135" s="52"/>
      <c r="AO1135" s="19"/>
      <c r="AP1135" s="1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</row>
    <row r="1136" spans="1:71" ht="14.5" x14ac:dyDescent="0.35">
      <c r="A1136" s="15"/>
      <c r="B1136" s="15"/>
      <c r="C1136" s="15"/>
      <c r="D1136" s="7"/>
      <c r="E1136" s="4"/>
      <c r="F1136" s="4"/>
      <c r="G1136" s="4"/>
      <c r="H1136" s="4"/>
      <c r="I1136" s="4"/>
      <c r="J1136" s="7"/>
      <c r="K1136" s="4"/>
      <c r="L1136" s="4"/>
      <c r="M1136" s="4"/>
      <c r="N1136" s="4"/>
      <c r="O1136" s="4"/>
      <c r="P1136" s="27"/>
      <c r="Q1136" s="14"/>
      <c r="R1136" s="9"/>
      <c r="S1136" s="15"/>
      <c r="T1136" s="15"/>
      <c r="U1136" s="9"/>
      <c r="V1136" s="18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8"/>
      <c r="AG1136" s="18"/>
      <c r="AH1136" s="18"/>
      <c r="AI1136" s="19"/>
      <c r="AJ1136" s="19"/>
      <c r="AK1136" s="19"/>
      <c r="AL1136" s="19"/>
      <c r="AM1136" s="19"/>
      <c r="AN1136" s="52"/>
      <c r="AO1136" s="19"/>
      <c r="AP1136" s="1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</row>
    <row r="1137" spans="1:71" ht="14.5" x14ac:dyDescent="0.35">
      <c r="A1137" s="15"/>
      <c r="B1137" s="15"/>
      <c r="C1137" s="15"/>
      <c r="D1137" s="7"/>
      <c r="E1137" s="4"/>
      <c r="F1137" s="4"/>
      <c r="G1137" s="4"/>
      <c r="H1137" s="4"/>
      <c r="I1137" s="4"/>
      <c r="J1137" s="7"/>
      <c r="K1137" s="4"/>
      <c r="L1137" s="4"/>
      <c r="M1137" s="4"/>
      <c r="N1137" s="4"/>
      <c r="O1137" s="4"/>
      <c r="P1137" s="27"/>
      <c r="Q1137" s="14"/>
      <c r="R1137" s="9"/>
      <c r="S1137" s="15"/>
      <c r="T1137" s="15"/>
      <c r="U1137" s="9"/>
      <c r="V1137" s="18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8"/>
      <c r="AG1137" s="18"/>
      <c r="AH1137" s="18"/>
      <c r="AI1137" s="19"/>
      <c r="AJ1137" s="19"/>
      <c r="AK1137" s="19"/>
      <c r="AL1137" s="19"/>
      <c r="AM1137" s="19"/>
      <c r="AN1137" s="52"/>
      <c r="AO1137" s="19"/>
      <c r="AP1137" s="1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</row>
    <row r="1138" spans="1:71" ht="14.5" x14ac:dyDescent="0.35">
      <c r="A1138" s="15"/>
      <c r="B1138" s="15"/>
      <c r="C1138" s="15"/>
      <c r="D1138" s="7"/>
      <c r="E1138" s="4"/>
      <c r="F1138" s="4"/>
      <c r="G1138" s="4"/>
      <c r="H1138" s="4"/>
      <c r="I1138" s="4"/>
      <c r="J1138" s="7"/>
      <c r="K1138" s="4"/>
      <c r="L1138" s="4"/>
      <c r="M1138" s="4"/>
      <c r="N1138" s="4"/>
      <c r="O1138" s="4"/>
      <c r="P1138" s="27"/>
      <c r="Q1138" s="14"/>
      <c r="R1138" s="9"/>
      <c r="S1138" s="15"/>
      <c r="T1138" s="15"/>
      <c r="U1138" s="9"/>
      <c r="V1138" s="18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8"/>
      <c r="AG1138" s="18"/>
      <c r="AH1138" s="18"/>
      <c r="AI1138" s="19"/>
      <c r="AJ1138" s="19"/>
      <c r="AK1138" s="19"/>
      <c r="AL1138" s="19"/>
      <c r="AM1138" s="19"/>
      <c r="AN1138" s="52"/>
      <c r="AO1138" s="19"/>
      <c r="AP1138" s="1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</row>
    <row r="1139" spans="1:71" ht="14.5" x14ac:dyDescent="0.35">
      <c r="A1139" s="15"/>
      <c r="B1139" s="15"/>
      <c r="C1139" s="15"/>
      <c r="D1139" s="7"/>
      <c r="E1139" s="4"/>
      <c r="F1139" s="4"/>
      <c r="G1139" s="4"/>
      <c r="H1139" s="4"/>
      <c r="I1139" s="4"/>
      <c r="J1139" s="7"/>
      <c r="K1139" s="4"/>
      <c r="L1139" s="4"/>
      <c r="M1139" s="4"/>
      <c r="N1139" s="4"/>
      <c r="O1139" s="4"/>
      <c r="P1139" s="27"/>
      <c r="Q1139" s="14"/>
      <c r="R1139" s="9"/>
      <c r="S1139" s="15"/>
      <c r="T1139" s="15"/>
      <c r="U1139" s="9"/>
      <c r="V1139" s="18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8"/>
      <c r="AG1139" s="18"/>
      <c r="AH1139" s="18"/>
      <c r="AI1139" s="19"/>
      <c r="AJ1139" s="19"/>
      <c r="AK1139" s="19"/>
      <c r="AL1139" s="19"/>
      <c r="AM1139" s="19"/>
      <c r="AN1139" s="52"/>
      <c r="AO1139" s="19"/>
      <c r="AP1139" s="1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</row>
    <row r="1140" spans="1:71" ht="14.5" x14ac:dyDescent="0.35">
      <c r="A1140" s="15"/>
      <c r="B1140" s="15"/>
      <c r="C1140" s="15"/>
      <c r="D1140" s="7"/>
      <c r="E1140" s="4"/>
      <c r="F1140" s="4"/>
      <c r="G1140" s="4"/>
      <c r="H1140" s="4"/>
      <c r="I1140" s="4"/>
      <c r="J1140" s="7"/>
      <c r="K1140" s="4"/>
      <c r="L1140" s="4"/>
      <c r="M1140" s="4"/>
      <c r="N1140" s="4"/>
      <c r="O1140" s="4"/>
      <c r="P1140" s="27"/>
      <c r="Q1140" s="14"/>
      <c r="R1140" s="9"/>
      <c r="S1140" s="15"/>
      <c r="T1140" s="15"/>
      <c r="U1140" s="9"/>
      <c r="V1140" s="18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8"/>
      <c r="AG1140" s="18"/>
      <c r="AH1140" s="18"/>
      <c r="AI1140" s="19"/>
      <c r="AJ1140" s="19"/>
      <c r="AK1140" s="19"/>
      <c r="AL1140" s="19"/>
      <c r="AM1140" s="19"/>
      <c r="AN1140" s="52"/>
      <c r="AO1140" s="19"/>
      <c r="AP1140" s="1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</row>
    <row r="1141" spans="1:71" ht="14.5" x14ac:dyDescent="0.35">
      <c r="A1141" s="15"/>
      <c r="B1141" s="15"/>
      <c r="C1141" s="15"/>
      <c r="D1141" s="7"/>
      <c r="E1141" s="4"/>
      <c r="F1141" s="4"/>
      <c r="G1141" s="4"/>
      <c r="H1141" s="4"/>
      <c r="I1141" s="4"/>
      <c r="J1141" s="7"/>
      <c r="K1141" s="4"/>
      <c r="L1141" s="4"/>
      <c r="M1141" s="4"/>
      <c r="N1141" s="4"/>
      <c r="O1141" s="4"/>
      <c r="P1141" s="27"/>
      <c r="Q1141" s="14"/>
      <c r="R1141" s="9"/>
      <c r="S1141" s="15"/>
      <c r="T1141" s="15"/>
      <c r="U1141" s="9"/>
      <c r="V1141" s="18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8"/>
      <c r="AG1141" s="18"/>
      <c r="AH1141" s="18"/>
      <c r="AI1141" s="19"/>
      <c r="AJ1141" s="19"/>
      <c r="AK1141" s="19"/>
      <c r="AL1141" s="19"/>
      <c r="AM1141" s="19"/>
      <c r="AN1141" s="52"/>
      <c r="AO1141" s="19"/>
      <c r="AP1141" s="1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</row>
    <row r="1142" spans="1:71" ht="14.5" x14ac:dyDescent="0.35">
      <c r="A1142" s="15"/>
      <c r="B1142" s="15"/>
      <c r="C1142" s="15"/>
      <c r="D1142" s="7"/>
      <c r="E1142" s="4"/>
      <c r="F1142" s="4"/>
      <c r="G1142" s="4"/>
      <c r="H1142" s="4"/>
      <c r="I1142" s="4"/>
      <c r="J1142" s="7"/>
      <c r="K1142" s="4"/>
      <c r="L1142" s="4"/>
      <c r="M1142" s="4"/>
      <c r="N1142" s="4"/>
      <c r="O1142" s="4"/>
      <c r="P1142" s="27"/>
      <c r="Q1142" s="14"/>
      <c r="R1142" s="9"/>
      <c r="S1142" s="15"/>
      <c r="T1142" s="15"/>
      <c r="U1142" s="9"/>
      <c r="V1142" s="18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8"/>
      <c r="AG1142" s="18"/>
      <c r="AH1142" s="18"/>
      <c r="AI1142" s="19"/>
      <c r="AJ1142" s="19"/>
      <c r="AK1142" s="19"/>
      <c r="AL1142" s="19"/>
      <c r="AM1142" s="19"/>
      <c r="AN1142" s="52"/>
      <c r="AO1142" s="19"/>
      <c r="AP1142" s="1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</row>
    <row r="1143" spans="1:71" ht="14.5" x14ac:dyDescent="0.35">
      <c r="A1143" s="15"/>
      <c r="B1143" s="15"/>
      <c r="C1143" s="15"/>
      <c r="D1143" s="7"/>
      <c r="E1143" s="4"/>
      <c r="F1143" s="4"/>
      <c r="G1143" s="4"/>
      <c r="H1143" s="4"/>
      <c r="I1143" s="4"/>
      <c r="J1143" s="7"/>
      <c r="K1143" s="4"/>
      <c r="L1143" s="4"/>
      <c r="M1143" s="4"/>
      <c r="N1143" s="4"/>
      <c r="O1143" s="4"/>
      <c r="P1143" s="27"/>
      <c r="Q1143" s="14"/>
      <c r="R1143" s="9"/>
      <c r="S1143" s="15"/>
      <c r="T1143" s="15"/>
      <c r="U1143" s="9"/>
      <c r="V1143" s="18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8"/>
      <c r="AG1143" s="18"/>
      <c r="AH1143" s="18"/>
      <c r="AI1143" s="19"/>
      <c r="AJ1143" s="19"/>
      <c r="AK1143" s="19"/>
      <c r="AL1143" s="19"/>
      <c r="AM1143" s="19"/>
      <c r="AN1143" s="52"/>
      <c r="AO1143" s="19"/>
      <c r="AP1143" s="1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</row>
    <row r="1144" spans="1:71" ht="14.5" x14ac:dyDescent="0.35">
      <c r="A1144" s="15"/>
      <c r="B1144" s="15"/>
      <c r="C1144" s="15"/>
      <c r="D1144" s="7"/>
      <c r="E1144" s="4"/>
      <c r="F1144" s="4"/>
      <c r="G1144" s="4"/>
      <c r="H1144" s="4"/>
      <c r="I1144" s="4"/>
      <c r="J1144" s="7"/>
      <c r="K1144" s="4"/>
      <c r="L1144" s="4"/>
      <c r="M1144" s="4"/>
      <c r="N1144" s="4"/>
      <c r="O1144" s="4"/>
      <c r="P1144" s="27"/>
      <c r="Q1144" s="14"/>
      <c r="R1144" s="9"/>
      <c r="S1144" s="15"/>
      <c r="T1144" s="15"/>
      <c r="U1144" s="9"/>
      <c r="V1144" s="18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8"/>
      <c r="AG1144" s="18"/>
      <c r="AH1144" s="18"/>
      <c r="AI1144" s="19"/>
      <c r="AJ1144" s="19"/>
      <c r="AK1144" s="19"/>
      <c r="AL1144" s="19"/>
      <c r="AM1144" s="19"/>
      <c r="AN1144" s="52"/>
      <c r="AO1144" s="19"/>
      <c r="AP1144" s="1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</row>
    <row r="1145" spans="1:71" ht="14.5" x14ac:dyDescent="0.35">
      <c r="A1145" s="15"/>
      <c r="B1145" s="15"/>
      <c r="C1145" s="15"/>
      <c r="D1145" s="7"/>
      <c r="E1145" s="4"/>
      <c r="F1145" s="4"/>
      <c r="G1145" s="4"/>
      <c r="H1145" s="4"/>
      <c r="I1145" s="4"/>
      <c r="J1145" s="7"/>
      <c r="K1145" s="4"/>
      <c r="L1145" s="4"/>
      <c r="M1145" s="4"/>
      <c r="N1145" s="4"/>
      <c r="O1145" s="4"/>
      <c r="P1145" s="27"/>
      <c r="Q1145" s="14"/>
      <c r="R1145" s="9"/>
      <c r="S1145" s="15"/>
      <c r="T1145" s="15"/>
      <c r="U1145" s="9"/>
      <c r="V1145" s="18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8"/>
      <c r="AG1145" s="18"/>
      <c r="AH1145" s="18"/>
      <c r="AI1145" s="19"/>
      <c r="AJ1145" s="19"/>
      <c r="AK1145" s="19"/>
      <c r="AL1145" s="19"/>
      <c r="AM1145" s="19"/>
      <c r="AN1145" s="52"/>
      <c r="AO1145" s="19"/>
      <c r="AP1145" s="1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</row>
    <row r="1146" spans="1:71" ht="14.5" x14ac:dyDescent="0.35">
      <c r="A1146" s="15"/>
      <c r="B1146" s="15"/>
      <c r="C1146" s="15"/>
      <c r="D1146" s="7"/>
      <c r="E1146" s="4"/>
      <c r="F1146" s="4"/>
      <c r="G1146" s="4"/>
      <c r="H1146" s="4"/>
      <c r="I1146" s="4"/>
      <c r="J1146" s="7"/>
      <c r="K1146" s="4"/>
      <c r="L1146" s="4"/>
      <c r="M1146" s="4"/>
      <c r="N1146" s="4"/>
      <c r="O1146" s="4"/>
      <c r="P1146" s="27"/>
      <c r="Q1146" s="14"/>
      <c r="R1146" s="9"/>
      <c r="S1146" s="15"/>
      <c r="T1146" s="15"/>
      <c r="U1146" s="9"/>
      <c r="V1146" s="18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8"/>
      <c r="AG1146" s="18"/>
      <c r="AH1146" s="18"/>
      <c r="AI1146" s="19"/>
      <c r="AJ1146" s="19"/>
      <c r="AK1146" s="19"/>
      <c r="AL1146" s="19"/>
      <c r="AM1146" s="19"/>
      <c r="AN1146" s="52"/>
      <c r="AO1146" s="19"/>
      <c r="AP1146" s="1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</row>
    <row r="1147" spans="1:71" ht="14.5" x14ac:dyDescent="0.35">
      <c r="A1147" s="15"/>
      <c r="B1147" s="15"/>
      <c r="C1147" s="15"/>
      <c r="D1147" s="7"/>
      <c r="E1147" s="4"/>
      <c r="F1147" s="4"/>
      <c r="G1147" s="4"/>
      <c r="H1147" s="4"/>
      <c r="I1147" s="4"/>
      <c r="J1147" s="7"/>
      <c r="K1147" s="4"/>
      <c r="L1147" s="4"/>
      <c r="M1147" s="4"/>
      <c r="N1147" s="4"/>
      <c r="O1147" s="4"/>
      <c r="P1147" s="27"/>
      <c r="Q1147" s="14"/>
      <c r="R1147" s="9"/>
      <c r="S1147" s="15"/>
      <c r="T1147" s="15"/>
      <c r="U1147" s="9"/>
      <c r="V1147" s="18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8"/>
      <c r="AG1147" s="18"/>
      <c r="AH1147" s="18"/>
      <c r="AI1147" s="19"/>
      <c r="AJ1147" s="19"/>
      <c r="AK1147" s="19"/>
      <c r="AL1147" s="19"/>
      <c r="AM1147" s="19"/>
      <c r="AN1147" s="52"/>
      <c r="AO1147" s="19"/>
      <c r="AP1147" s="1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</row>
    <row r="1148" spans="1:71" ht="14.5" x14ac:dyDescent="0.35">
      <c r="A1148" s="15"/>
      <c r="B1148" s="15"/>
      <c r="C1148" s="15"/>
      <c r="D1148" s="7"/>
      <c r="E1148" s="4"/>
      <c r="F1148" s="4"/>
      <c r="G1148" s="4"/>
      <c r="H1148" s="4"/>
      <c r="I1148" s="4"/>
      <c r="J1148" s="7"/>
      <c r="K1148" s="4"/>
      <c r="L1148" s="4"/>
      <c r="M1148" s="4"/>
      <c r="N1148" s="4"/>
      <c r="O1148" s="4"/>
      <c r="P1148" s="27"/>
      <c r="Q1148" s="14"/>
      <c r="R1148" s="9"/>
      <c r="S1148" s="15"/>
      <c r="T1148" s="15"/>
      <c r="U1148" s="9"/>
      <c r="V1148" s="18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8"/>
      <c r="AG1148" s="18"/>
      <c r="AH1148" s="18"/>
      <c r="AI1148" s="19"/>
      <c r="AJ1148" s="19"/>
      <c r="AK1148" s="19"/>
      <c r="AL1148" s="19"/>
      <c r="AM1148" s="19"/>
      <c r="AN1148" s="52"/>
      <c r="AO1148" s="19"/>
      <c r="AP1148" s="1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</row>
    <row r="1149" spans="1:71" ht="14.5" x14ac:dyDescent="0.35">
      <c r="A1149" s="15"/>
      <c r="B1149" s="15"/>
      <c r="C1149" s="15"/>
      <c r="D1149" s="7"/>
      <c r="E1149" s="4"/>
      <c r="F1149" s="4"/>
      <c r="G1149" s="4"/>
      <c r="H1149" s="4"/>
      <c r="I1149" s="4"/>
      <c r="J1149" s="7"/>
      <c r="K1149" s="4"/>
      <c r="L1149" s="4"/>
      <c r="M1149" s="4"/>
      <c r="N1149" s="4"/>
      <c r="O1149" s="4"/>
      <c r="P1149" s="27"/>
      <c r="Q1149" s="14"/>
      <c r="R1149" s="9"/>
      <c r="S1149" s="15"/>
      <c r="T1149" s="15"/>
      <c r="U1149" s="9"/>
      <c r="V1149" s="18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8"/>
      <c r="AG1149" s="18"/>
      <c r="AH1149" s="18"/>
      <c r="AI1149" s="19"/>
      <c r="AJ1149" s="19"/>
      <c r="AK1149" s="19"/>
      <c r="AL1149" s="19"/>
      <c r="AM1149" s="19"/>
      <c r="AN1149" s="52"/>
      <c r="AO1149" s="19"/>
      <c r="AP1149" s="1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</row>
    <row r="1150" spans="1:71" ht="14.5" x14ac:dyDescent="0.35">
      <c r="A1150" s="15"/>
      <c r="B1150" s="15"/>
      <c r="C1150" s="15"/>
      <c r="D1150" s="7"/>
      <c r="E1150" s="4"/>
      <c r="F1150" s="4"/>
      <c r="G1150" s="4"/>
      <c r="H1150" s="4"/>
      <c r="I1150" s="4"/>
      <c r="J1150" s="7"/>
      <c r="K1150" s="4"/>
      <c r="L1150" s="4"/>
      <c r="M1150" s="4"/>
      <c r="N1150" s="4"/>
      <c r="O1150" s="4"/>
      <c r="P1150" s="27"/>
      <c r="Q1150" s="14"/>
      <c r="R1150" s="9"/>
      <c r="S1150" s="15"/>
      <c r="T1150" s="15"/>
      <c r="U1150" s="9"/>
      <c r="V1150" s="18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8"/>
      <c r="AG1150" s="18"/>
      <c r="AH1150" s="18"/>
      <c r="AI1150" s="19"/>
      <c r="AJ1150" s="19"/>
      <c r="AK1150" s="19"/>
      <c r="AL1150" s="19"/>
      <c r="AM1150" s="19"/>
      <c r="AN1150" s="52"/>
      <c r="AO1150" s="19"/>
      <c r="AP1150" s="1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</row>
    <row r="1151" spans="1:71" ht="14.5" x14ac:dyDescent="0.35">
      <c r="A1151" s="15"/>
      <c r="B1151" s="15"/>
      <c r="C1151" s="15"/>
      <c r="D1151" s="7"/>
      <c r="E1151" s="4"/>
      <c r="F1151" s="4"/>
      <c r="G1151" s="4"/>
      <c r="H1151" s="4"/>
      <c r="I1151" s="4"/>
      <c r="J1151" s="7"/>
      <c r="K1151" s="4"/>
      <c r="L1151" s="4"/>
      <c r="M1151" s="4"/>
      <c r="N1151" s="4"/>
      <c r="O1151" s="4"/>
      <c r="P1151" s="27"/>
      <c r="Q1151" s="14"/>
      <c r="R1151" s="9"/>
      <c r="S1151" s="15"/>
      <c r="T1151" s="15"/>
      <c r="U1151" s="9"/>
      <c r="V1151" s="18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8"/>
      <c r="AG1151" s="18"/>
      <c r="AH1151" s="18"/>
      <c r="AI1151" s="19"/>
      <c r="AJ1151" s="19"/>
      <c r="AK1151" s="19"/>
      <c r="AL1151" s="19"/>
      <c r="AM1151" s="19"/>
      <c r="AN1151" s="52"/>
      <c r="AO1151" s="19"/>
      <c r="AP1151" s="1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</row>
    <row r="1152" spans="1:71" ht="14.5" x14ac:dyDescent="0.35">
      <c r="A1152" s="15"/>
      <c r="B1152" s="15"/>
      <c r="C1152" s="15"/>
      <c r="D1152" s="7"/>
      <c r="E1152" s="4"/>
      <c r="F1152" s="4"/>
      <c r="G1152" s="4"/>
      <c r="H1152" s="4"/>
      <c r="I1152" s="4"/>
      <c r="J1152" s="7"/>
      <c r="K1152" s="4"/>
      <c r="L1152" s="4"/>
      <c r="M1152" s="4"/>
      <c r="N1152" s="4"/>
      <c r="O1152" s="4"/>
      <c r="P1152" s="27"/>
      <c r="Q1152" s="14"/>
      <c r="R1152" s="9"/>
      <c r="S1152" s="15"/>
      <c r="T1152" s="15"/>
      <c r="U1152" s="9"/>
      <c r="V1152" s="18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8"/>
      <c r="AG1152" s="18"/>
      <c r="AH1152" s="18"/>
      <c r="AI1152" s="19"/>
      <c r="AJ1152" s="19"/>
      <c r="AK1152" s="19"/>
      <c r="AL1152" s="19"/>
      <c r="AM1152" s="19"/>
      <c r="AN1152" s="52"/>
      <c r="AO1152" s="19"/>
      <c r="AP1152" s="1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</row>
    <row r="1153" spans="1:71" ht="14.5" x14ac:dyDescent="0.35">
      <c r="A1153" s="15"/>
      <c r="B1153" s="15"/>
      <c r="C1153" s="15"/>
      <c r="D1153" s="7"/>
      <c r="E1153" s="4"/>
      <c r="F1153" s="4"/>
      <c r="G1153" s="4"/>
      <c r="H1153" s="4"/>
      <c r="I1153" s="4"/>
      <c r="J1153" s="7"/>
      <c r="K1153" s="4"/>
      <c r="L1153" s="4"/>
      <c r="M1153" s="4"/>
      <c r="N1153" s="4"/>
      <c r="O1153" s="4"/>
      <c r="P1153" s="27"/>
      <c r="Q1153" s="14"/>
      <c r="R1153" s="9"/>
      <c r="S1153" s="15"/>
      <c r="T1153" s="15"/>
      <c r="U1153" s="9"/>
      <c r="V1153" s="18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8"/>
      <c r="AG1153" s="18"/>
      <c r="AH1153" s="18"/>
      <c r="AI1153" s="19"/>
      <c r="AJ1153" s="19"/>
      <c r="AK1153" s="19"/>
      <c r="AL1153" s="19"/>
      <c r="AM1153" s="19"/>
      <c r="AN1153" s="52"/>
      <c r="AO1153" s="19"/>
      <c r="AP1153" s="1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</row>
    <row r="1154" spans="1:71" ht="14.5" x14ac:dyDescent="0.35">
      <c r="A1154" s="15"/>
      <c r="B1154" s="15"/>
      <c r="C1154" s="15"/>
      <c r="D1154" s="7"/>
      <c r="E1154" s="4"/>
      <c r="F1154" s="4"/>
      <c r="G1154" s="4"/>
      <c r="H1154" s="4"/>
      <c r="I1154" s="4"/>
      <c r="J1154" s="7"/>
      <c r="K1154" s="4"/>
      <c r="L1154" s="4"/>
      <c r="M1154" s="4"/>
      <c r="N1154" s="4"/>
      <c r="O1154" s="4"/>
      <c r="P1154" s="27"/>
      <c r="Q1154" s="14"/>
      <c r="R1154" s="9"/>
      <c r="S1154" s="15"/>
      <c r="T1154" s="15"/>
      <c r="U1154" s="9"/>
      <c r="V1154" s="18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8"/>
      <c r="AG1154" s="18"/>
      <c r="AH1154" s="18"/>
      <c r="AI1154" s="19"/>
      <c r="AJ1154" s="19"/>
      <c r="AK1154" s="19"/>
      <c r="AL1154" s="19"/>
      <c r="AM1154" s="19"/>
      <c r="AN1154" s="52"/>
      <c r="AO1154" s="19"/>
      <c r="AP1154" s="1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</row>
    <row r="1155" spans="1:71" ht="14.5" x14ac:dyDescent="0.35">
      <c r="A1155" s="15"/>
      <c r="B1155" s="15"/>
      <c r="C1155" s="15"/>
      <c r="D1155" s="7"/>
      <c r="E1155" s="4"/>
      <c r="F1155" s="4"/>
      <c r="G1155" s="4"/>
      <c r="H1155" s="4"/>
      <c r="I1155" s="4"/>
      <c r="J1155" s="7"/>
      <c r="K1155" s="4"/>
      <c r="L1155" s="4"/>
      <c r="M1155" s="4"/>
      <c r="N1155" s="4"/>
      <c r="O1155" s="4"/>
      <c r="P1155" s="27"/>
      <c r="Q1155" s="14"/>
      <c r="R1155" s="9"/>
      <c r="S1155" s="15"/>
      <c r="T1155" s="15"/>
      <c r="U1155" s="9"/>
      <c r="V1155" s="18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8"/>
      <c r="AG1155" s="18"/>
      <c r="AH1155" s="18"/>
      <c r="AI1155" s="19"/>
      <c r="AJ1155" s="19"/>
      <c r="AK1155" s="19"/>
      <c r="AL1155" s="19"/>
      <c r="AM1155" s="19"/>
      <c r="AN1155" s="52"/>
      <c r="AO1155" s="19"/>
      <c r="AP1155" s="1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</row>
    <row r="1156" spans="1:71" ht="14.5" x14ac:dyDescent="0.35">
      <c r="A1156" s="15"/>
      <c r="B1156" s="15"/>
      <c r="C1156" s="15"/>
      <c r="D1156" s="7"/>
      <c r="E1156" s="4"/>
      <c r="F1156" s="4"/>
      <c r="G1156" s="4"/>
      <c r="H1156" s="4"/>
      <c r="I1156" s="4"/>
      <c r="J1156" s="7"/>
      <c r="K1156" s="4"/>
      <c r="L1156" s="4"/>
      <c r="M1156" s="4"/>
      <c r="N1156" s="4"/>
      <c r="O1156" s="4"/>
      <c r="P1156" s="27"/>
      <c r="Q1156" s="14"/>
      <c r="R1156" s="9"/>
      <c r="S1156" s="15"/>
      <c r="T1156" s="15"/>
      <c r="U1156" s="9"/>
      <c r="V1156" s="18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8"/>
      <c r="AG1156" s="18"/>
      <c r="AH1156" s="18"/>
      <c r="AI1156" s="19"/>
      <c r="AJ1156" s="19"/>
      <c r="AK1156" s="19"/>
      <c r="AL1156" s="19"/>
      <c r="AM1156" s="19"/>
      <c r="AN1156" s="52"/>
      <c r="AO1156" s="19"/>
      <c r="AP1156" s="1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</row>
    <row r="1157" spans="1:71" ht="14.5" x14ac:dyDescent="0.35">
      <c r="A1157" s="15"/>
      <c r="B1157" s="15"/>
      <c r="C1157" s="15"/>
      <c r="D1157" s="7"/>
      <c r="E1157" s="4"/>
      <c r="F1157" s="4"/>
      <c r="G1157" s="4"/>
      <c r="H1157" s="4"/>
      <c r="I1157" s="4"/>
      <c r="J1157" s="7"/>
      <c r="K1157" s="4"/>
      <c r="L1157" s="4"/>
      <c r="M1157" s="4"/>
      <c r="N1157" s="4"/>
      <c r="O1157" s="4"/>
      <c r="P1157" s="27"/>
      <c r="Q1157" s="14"/>
      <c r="R1157" s="9"/>
      <c r="S1157" s="15"/>
      <c r="T1157" s="15"/>
      <c r="U1157" s="9"/>
      <c r="V1157" s="18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8"/>
      <c r="AG1157" s="18"/>
      <c r="AH1157" s="18"/>
      <c r="AI1157" s="19"/>
      <c r="AJ1157" s="19"/>
      <c r="AK1157" s="19"/>
      <c r="AL1157" s="19"/>
      <c r="AM1157" s="19"/>
      <c r="AN1157" s="52"/>
      <c r="AO1157" s="19"/>
      <c r="AP1157" s="1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</row>
    <row r="1158" spans="1:71" ht="14.5" x14ac:dyDescent="0.35">
      <c r="A1158" s="15"/>
      <c r="B1158" s="15"/>
      <c r="C1158" s="15"/>
      <c r="D1158" s="7"/>
      <c r="E1158" s="4"/>
      <c r="F1158" s="4"/>
      <c r="G1158" s="4"/>
      <c r="H1158" s="4"/>
      <c r="I1158" s="4"/>
      <c r="J1158" s="7"/>
      <c r="K1158" s="4"/>
      <c r="L1158" s="4"/>
      <c r="M1158" s="4"/>
      <c r="N1158" s="4"/>
      <c r="O1158" s="4"/>
      <c r="P1158" s="27"/>
      <c r="Q1158" s="14"/>
      <c r="R1158" s="9"/>
      <c r="S1158" s="15"/>
      <c r="T1158" s="15"/>
      <c r="U1158" s="9"/>
      <c r="V1158" s="18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8"/>
      <c r="AG1158" s="18"/>
      <c r="AH1158" s="18"/>
      <c r="AI1158" s="19"/>
      <c r="AJ1158" s="19"/>
      <c r="AK1158" s="19"/>
      <c r="AL1158" s="19"/>
      <c r="AM1158" s="19"/>
      <c r="AN1158" s="52"/>
      <c r="AO1158" s="19"/>
      <c r="AP1158" s="1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</row>
    <row r="1159" spans="1:71" ht="14.5" x14ac:dyDescent="0.35">
      <c r="A1159" s="15"/>
      <c r="B1159" s="15"/>
      <c r="C1159" s="15"/>
      <c r="D1159" s="7"/>
      <c r="E1159" s="4"/>
      <c r="F1159" s="4"/>
      <c r="G1159" s="4"/>
      <c r="H1159" s="4"/>
      <c r="I1159" s="4"/>
      <c r="J1159" s="7"/>
      <c r="K1159" s="4"/>
      <c r="L1159" s="4"/>
      <c r="M1159" s="4"/>
      <c r="N1159" s="4"/>
      <c r="O1159" s="4"/>
      <c r="P1159" s="27"/>
      <c r="Q1159" s="14"/>
      <c r="R1159" s="9"/>
      <c r="S1159" s="15"/>
      <c r="T1159" s="15"/>
      <c r="U1159" s="9"/>
      <c r="V1159" s="18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8"/>
      <c r="AG1159" s="18"/>
      <c r="AH1159" s="18"/>
      <c r="AI1159" s="19"/>
      <c r="AJ1159" s="19"/>
      <c r="AK1159" s="19"/>
      <c r="AL1159" s="19"/>
      <c r="AM1159" s="19"/>
      <c r="AN1159" s="52"/>
      <c r="AO1159" s="19"/>
      <c r="AP1159" s="1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</row>
    <row r="1160" spans="1:71" ht="14.5" x14ac:dyDescent="0.35">
      <c r="A1160" s="15"/>
      <c r="B1160" s="15"/>
      <c r="C1160" s="15"/>
      <c r="D1160" s="7"/>
      <c r="E1160" s="4"/>
      <c r="F1160" s="4"/>
      <c r="G1160" s="4"/>
      <c r="H1160" s="4"/>
      <c r="I1160" s="4"/>
      <c r="J1160" s="7"/>
      <c r="K1160" s="4"/>
      <c r="L1160" s="4"/>
      <c r="M1160" s="4"/>
      <c r="N1160" s="4"/>
      <c r="O1160" s="4"/>
      <c r="P1160" s="27"/>
      <c r="Q1160" s="14"/>
      <c r="R1160" s="9"/>
      <c r="S1160" s="15"/>
      <c r="T1160" s="15"/>
      <c r="U1160" s="9"/>
      <c r="V1160" s="18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8"/>
      <c r="AG1160" s="18"/>
      <c r="AH1160" s="18"/>
      <c r="AI1160" s="19"/>
      <c r="AJ1160" s="19"/>
      <c r="AK1160" s="19"/>
      <c r="AL1160" s="19"/>
      <c r="AM1160" s="19"/>
      <c r="AN1160" s="52"/>
      <c r="AO1160" s="19"/>
      <c r="AP1160" s="1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</row>
    <row r="1161" spans="1:71" ht="14.5" x14ac:dyDescent="0.35">
      <c r="A1161" s="15"/>
      <c r="B1161" s="15"/>
      <c r="C1161" s="15"/>
      <c r="D1161" s="7"/>
      <c r="E1161" s="4"/>
      <c r="F1161" s="4"/>
      <c r="G1161" s="4"/>
      <c r="H1161" s="4"/>
      <c r="I1161" s="4"/>
      <c r="J1161" s="7"/>
      <c r="K1161" s="4"/>
      <c r="L1161" s="4"/>
      <c r="M1161" s="4"/>
      <c r="N1161" s="4"/>
      <c r="O1161" s="4"/>
      <c r="P1161" s="27"/>
      <c r="Q1161" s="14"/>
      <c r="R1161" s="9"/>
      <c r="S1161" s="15"/>
      <c r="T1161" s="15"/>
      <c r="U1161" s="9"/>
      <c r="V1161" s="18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8"/>
      <c r="AG1161" s="18"/>
      <c r="AH1161" s="18"/>
      <c r="AI1161" s="19"/>
      <c r="AJ1161" s="19"/>
      <c r="AK1161" s="19"/>
      <c r="AL1161" s="19"/>
      <c r="AM1161" s="19"/>
      <c r="AN1161" s="52"/>
      <c r="AO1161" s="19"/>
      <c r="AP1161" s="1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</row>
    <row r="1162" spans="1:71" ht="14.5" x14ac:dyDescent="0.35">
      <c r="A1162" s="15"/>
      <c r="B1162" s="15"/>
      <c r="C1162" s="15"/>
      <c r="D1162" s="7"/>
      <c r="E1162" s="4"/>
      <c r="F1162" s="4"/>
      <c r="G1162" s="4"/>
      <c r="H1162" s="4"/>
      <c r="I1162" s="4"/>
      <c r="J1162" s="7"/>
      <c r="K1162" s="4"/>
      <c r="L1162" s="4"/>
      <c r="M1162" s="4"/>
      <c r="N1162" s="4"/>
      <c r="O1162" s="4"/>
      <c r="P1162" s="27"/>
      <c r="Q1162" s="14"/>
      <c r="R1162" s="9"/>
      <c r="S1162" s="15"/>
      <c r="T1162" s="15"/>
      <c r="U1162" s="9"/>
      <c r="V1162" s="18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8"/>
      <c r="AG1162" s="18"/>
      <c r="AH1162" s="18"/>
      <c r="AI1162" s="19"/>
      <c r="AJ1162" s="19"/>
      <c r="AK1162" s="19"/>
      <c r="AL1162" s="19"/>
      <c r="AM1162" s="19"/>
      <c r="AN1162" s="52"/>
      <c r="AO1162" s="19"/>
      <c r="AP1162" s="1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</row>
    <row r="1163" spans="1:71" ht="14.5" x14ac:dyDescent="0.35">
      <c r="A1163" s="15"/>
      <c r="B1163" s="15"/>
      <c r="C1163" s="15"/>
      <c r="D1163" s="7"/>
      <c r="E1163" s="4"/>
      <c r="F1163" s="4"/>
      <c r="G1163" s="4"/>
      <c r="H1163" s="4"/>
      <c r="I1163" s="4"/>
      <c r="J1163" s="7"/>
      <c r="K1163" s="4"/>
      <c r="L1163" s="4"/>
      <c r="M1163" s="4"/>
      <c r="N1163" s="4"/>
      <c r="O1163" s="4"/>
      <c r="P1163" s="27"/>
      <c r="Q1163" s="14"/>
      <c r="R1163" s="9"/>
      <c r="S1163" s="15"/>
      <c r="T1163" s="15"/>
      <c r="U1163" s="9"/>
      <c r="V1163" s="18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8"/>
      <c r="AG1163" s="18"/>
      <c r="AH1163" s="18"/>
      <c r="AI1163" s="19"/>
      <c r="AJ1163" s="19"/>
      <c r="AK1163" s="19"/>
      <c r="AL1163" s="19"/>
      <c r="AM1163" s="19"/>
      <c r="AN1163" s="52"/>
      <c r="AO1163" s="19"/>
      <c r="AP1163" s="1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</row>
    <row r="1164" spans="1:71" ht="14.5" x14ac:dyDescent="0.35">
      <c r="A1164" s="15"/>
      <c r="B1164" s="15"/>
      <c r="C1164" s="15"/>
      <c r="D1164" s="7"/>
      <c r="E1164" s="4"/>
      <c r="F1164" s="4"/>
      <c r="G1164" s="4"/>
      <c r="H1164" s="4"/>
      <c r="I1164" s="4"/>
      <c r="J1164" s="7"/>
      <c r="K1164" s="4"/>
      <c r="L1164" s="4"/>
      <c r="M1164" s="4"/>
      <c r="N1164" s="4"/>
      <c r="O1164" s="4"/>
      <c r="P1164" s="27"/>
      <c r="Q1164" s="14"/>
      <c r="R1164" s="9"/>
      <c r="S1164" s="15"/>
      <c r="T1164" s="15"/>
      <c r="U1164" s="9"/>
      <c r="V1164" s="18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8"/>
      <c r="AG1164" s="18"/>
      <c r="AH1164" s="18"/>
      <c r="AI1164" s="19"/>
      <c r="AJ1164" s="19"/>
      <c r="AK1164" s="19"/>
      <c r="AL1164" s="19"/>
      <c r="AM1164" s="19"/>
      <c r="AN1164" s="52"/>
      <c r="AO1164" s="19"/>
      <c r="AP1164" s="1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</row>
    <row r="1165" spans="1:71" ht="14.5" x14ac:dyDescent="0.35">
      <c r="A1165" s="15"/>
      <c r="B1165" s="15"/>
      <c r="C1165" s="15"/>
      <c r="D1165" s="7"/>
      <c r="E1165" s="4"/>
      <c r="F1165" s="4"/>
      <c r="G1165" s="4"/>
      <c r="H1165" s="4"/>
      <c r="I1165" s="4"/>
      <c r="J1165" s="7"/>
      <c r="K1165" s="4"/>
      <c r="L1165" s="4"/>
      <c r="M1165" s="4"/>
      <c r="N1165" s="4"/>
      <c r="O1165" s="4"/>
      <c r="P1165" s="27"/>
      <c r="Q1165" s="14"/>
      <c r="R1165" s="9"/>
      <c r="S1165" s="15"/>
      <c r="T1165" s="15"/>
      <c r="U1165" s="9"/>
      <c r="V1165" s="18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8"/>
      <c r="AG1165" s="18"/>
      <c r="AH1165" s="18"/>
      <c r="AI1165" s="19"/>
      <c r="AJ1165" s="19"/>
      <c r="AK1165" s="19"/>
      <c r="AL1165" s="19"/>
      <c r="AM1165" s="19"/>
      <c r="AN1165" s="52"/>
      <c r="AO1165" s="19"/>
      <c r="AP1165" s="1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</row>
    <row r="1166" spans="1:71" ht="14.5" x14ac:dyDescent="0.35">
      <c r="A1166" s="15"/>
      <c r="B1166" s="15"/>
      <c r="C1166" s="15"/>
      <c r="D1166" s="7"/>
      <c r="E1166" s="4"/>
      <c r="F1166" s="4"/>
      <c r="G1166" s="4"/>
      <c r="H1166" s="4"/>
      <c r="I1166" s="4"/>
      <c r="J1166" s="7"/>
      <c r="K1166" s="4"/>
      <c r="L1166" s="4"/>
      <c r="M1166" s="4"/>
      <c r="N1166" s="4"/>
      <c r="O1166" s="4"/>
      <c r="P1166" s="27"/>
      <c r="Q1166" s="14"/>
      <c r="R1166" s="9"/>
      <c r="S1166" s="15"/>
      <c r="T1166" s="15"/>
      <c r="U1166" s="9"/>
      <c r="V1166" s="18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8"/>
      <c r="AG1166" s="18"/>
      <c r="AH1166" s="18"/>
      <c r="AI1166" s="19"/>
      <c r="AJ1166" s="19"/>
      <c r="AK1166" s="19"/>
      <c r="AL1166" s="19"/>
      <c r="AM1166" s="19"/>
      <c r="AN1166" s="52"/>
      <c r="AO1166" s="19"/>
      <c r="AP1166" s="1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</row>
    <row r="1167" spans="1:71" ht="14.5" x14ac:dyDescent="0.35">
      <c r="A1167" s="15"/>
      <c r="B1167" s="15"/>
      <c r="C1167" s="15"/>
      <c r="D1167" s="7"/>
      <c r="E1167" s="4"/>
      <c r="F1167" s="4"/>
      <c r="G1167" s="4"/>
      <c r="H1167" s="4"/>
      <c r="I1167" s="4"/>
      <c r="J1167" s="7"/>
      <c r="K1167" s="4"/>
      <c r="L1167" s="4"/>
      <c r="M1167" s="4"/>
      <c r="N1167" s="4"/>
      <c r="O1167" s="4"/>
      <c r="P1167" s="27"/>
      <c r="Q1167" s="14"/>
      <c r="R1167" s="9"/>
      <c r="S1167" s="15"/>
      <c r="T1167" s="15"/>
      <c r="U1167" s="9"/>
      <c r="V1167" s="18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8"/>
      <c r="AG1167" s="18"/>
      <c r="AH1167" s="18"/>
      <c r="AI1167" s="19"/>
      <c r="AJ1167" s="19"/>
      <c r="AK1167" s="19"/>
      <c r="AL1167" s="19"/>
      <c r="AM1167" s="19"/>
      <c r="AN1167" s="52"/>
      <c r="AO1167" s="19"/>
      <c r="AP1167" s="1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</row>
    <row r="1168" spans="1:71" ht="14.5" x14ac:dyDescent="0.35">
      <c r="A1168" s="15"/>
      <c r="B1168" s="15"/>
      <c r="C1168" s="15"/>
      <c r="D1168" s="7"/>
      <c r="E1168" s="4"/>
      <c r="F1168" s="4"/>
      <c r="G1168" s="4"/>
      <c r="H1168" s="4"/>
      <c r="I1168" s="4"/>
      <c r="J1168" s="7"/>
      <c r="K1168" s="4"/>
      <c r="L1168" s="4"/>
      <c r="M1168" s="4"/>
      <c r="N1168" s="4"/>
      <c r="O1168" s="4"/>
      <c r="P1168" s="27"/>
      <c r="Q1168" s="14"/>
      <c r="R1168" s="9"/>
      <c r="S1168" s="15"/>
      <c r="T1168" s="15"/>
      <c r="U1168" s="9"/>
      <c r="V1168" s="18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8"/>
      <c r="AG1168" s="18"/>
      <c r="AH1168" s="18"/>
      <c r="AI1168" s="19"/>
      <c r="AJ1168" s="19"/>
      <c r="AK1168" s="19"/>
      <c r="AL1168" s="19"/>
      <c r="AM1168" s="19"/>
      <c r="AN1168" s="52"/>
      <c r="AO1168" s="19"/>
      <c r="AP1168" s="1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</row>
    <row r="1169" spans="1:71" ht="14.5" x14ac:dyDescent="0.35">
      <c r="A1169" s="15"/>
      <c r="B1169" s="15"/>
      <c r="C1169" s="15"/>
      <c r="D1169" s="7"/>
      <c r="E1169" s="4"/>
      <c r="F1169" s="4"/>
      <c r="G1169" s="4"/>
      <c r="H1169" s="4"/>
      <c r="I1169" s="4"/>
      <c r="J1169" s="7"/>
      <c r="K1169" s="4"/>
      <c r="L1169" s="4"/>
      <c r="M1169" s="4"/>
      <c r="N1169" s="4"/>
      <c r="O1169" s="4"/>
      <c r="P1169" s="27"/>
      <c r="Q1169" s="14"/>
      <c r="R1169" s="9"/>
      <c r="S1169" s="15"/>
      <c r="T1169" s="15"/>
      <c r="U1169" s="9"/>
      <c r="V1169" s="18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8"/>
      <c r="AG1169" s="18"/>
      <c r="AH1169" s="18"/>
      <c r="AI1169" s="19"/>
      <c r="AJ1169" s="19"/>
      <c r="AK1169" s="19"/>
      <c r="AL1169" s="19"/>
      <c r="AM1169" s="19"/>
      <c r="AN1169" s="52"/>
      <c r="AO1169" s="19"/>
      <c r="AP1169" s="1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</row>
    <row r="1170" spans="1:71" ht="14.5" x14ac:dyDescent="0.35">
      <c r="A1170" s="15"/>
      <c r="B1170" s="15"/>
      <c r="C1170" s="15"/>
      <c r="D1170" s="7"/>
      <c r="E1170" s="4"/>
      <c r="F1170" s="4"/>
      <c r="G1170" s="4"/>
      <c r="H1170" s="4"/>
      <c r="I1170" s="4"/>
      <c r="J1170" s="7"/>
      <c r="K1170" s="4"/>
      <c r="L1170" s="4"/>
      <c r="M1170" s="4"/>
      <c r="N1170" s="4"/>
      <c r="O1170" s="4"/>
      <c r="P1170" s="27"/>
      <c r="Q1170" s="14"/>
      <c r="R1170" s="9"/>
      <c r="S1170" s="15"/>
      <c r="T1170" s="15"/>
      <c r="U1170" s="9"/>
      <c r="V1170" s="18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8"/>
      <c r="AG1170" s="18"/>
      <c r="AH1170" s="18"/>
      <c r="AI1170" s="19"/>
      <c r="AJ1170" s="19"/>
      <c r="AK1170" s="19"/>
      <c r="AL1170" s="19"/>
      <c r="AM1170" s="19"/>
      <c r="AN1170" s="52"/>
      <c r="AO1170" s="19"/>
      <c r="AP1170" s="1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</row>
    <row r="1171" spans="1:71" ht="14.5" x14ac:dyDescent="0.35">
      <c r="A1171" s="15"/>
      <c r="B1171" s="15"/>
      <c r="C1171" s="15"/>
      <c r="D1171" s="7"/>
      <c r="E1171" s="4"/>
      <c r="F1171" s="4"/>
      <c r="G1171" s="4"/>
      <c r="H1171" s="4"/>
      <c r="I1171" s="4"/>
      <c r="J1171" s="7"/>
      <c r="K1171" s="4"/>
      <c r="L1171" s="4"/>
      <c r="M1171" s="4"/>
      <c r="N1171" s="4"/>
      <c r="O1171" s="4"/>
      <c r="P1171" s="27"/>
      <c r="Q1171" s="14"/>
      <c r="R1171" s="9"/>
      <c r="S1171" s="15"/>
      <c r="T1171" s="15"/>
      <c r="U1171" s="9"/>
      <c r="V1171" s="18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8"/>
      <c r="AG1171" s="18"/>
      <c r="AH1171" s="18"/>
      <c r="AI1171" s="19"/>
      <c r="AJ1171" s="19"/>
      <c r="AK1171" s="19"/>
      <c r="AL1171" s="19"/>
      <c r="AM1171" s="19"/>
      <c r="AN1171" s="52"/>
      <c r="AO1171" s="19"/>
      <c r="AP1171" s="1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</row>
    <row r="1172" spans="1:71" ht="14.5" x14ac:dyDescent="0.35">
      <c r="A1172" s="15"/>
      <c r="B1172" s="15"/>
      <c r="C1172" s="15"/>
      <c r="D1172" s="7"/>
      <c r="E1172" s="4"/>
      <c r="F1172" s="4"/>
      <c r="G1172" s="4"/>
      <c r="H1172" s="4"/>
      <c r="I1172" s="4"/>
      <c r="J1172" s="7"/>
      <c r="K1172" s="4"/>
      <c r="L1172" s="4"/>
      <c r="M1172" s="4"/>
      <c r="N1172" s="4"/>
      <c r="O1172" s="4"/>
      <c r="P1172" s="27"/>
      <c r="Q1172" s="14"/>
      <c r="R1172" s="9"/>
      <c r="S1172" s="15"/>
      <c r="T1172" s="15"/>
      <c r="U1172" s="9"/>
      <c r="V1172" s="18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8"/>
      <c r="AG1172" s="18"/>
      <c r="AH1172" s="18"/>
      <c r="AI1172" s="19"/>
      <c r="AJ1172" s="19"/>
      <c r="AK1172" s="19"/>
      <c r="AL1172" s="19"/>
      <c r="AM1172" s="19"/>
      <c r="AN1172" s="52"/>
      <c r="AO1172" s="19"/>
      <c r="AP1172" s="1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</row>
    <row r="1173" spans="1:71" ht="14.5" x14ac:dyDescent="0.35">
      <c r="A1173" s="15"/>
      <c r="B1173" s="15"/>
      <c r="C1173" s="15"/>
      <c r="D1173" s="7"/>
      <c r="E1173" s="4"/>
      <c r="F1173" s="4"/>
      <c r="G1173" s="4"/>
      <c r="H1173" s="4"/>
      <c r="I1173" s="4"/>
      <c r="J1173" s="7"/>
      <c r="K1173" s="4"/>
      <c r="L1173" s="4"/>
      <c r="M1173" s="4"/>
      <c r="N1173" s="4"/>
      <c r="O1173" s="4"/>
      <c r="P1173" s="27"/>
      <c r="Q1173" s="14"/>
      <c r="R1173" s="9"/>
      <c r="S1173" s="15"/>
      <c r="T1173" s="15"/>
      <c r="U1173" s="9"/>
      <c r="V1173" s="18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8"/>
      <c r="AG1173" s="18"/>
      <c r="AH1173" s="18"/>
      <c r="AI1173" s="19"/>
      <c r="AJ1173" s="19"/>
      <c r="AK1173" s="19"/>
      <c r="AL1173" s="19"/>
      <c r="AM1173" s="19"/>
      <c r="AN1173" s="52"/>
      <c r="AO1173" s="19"/>
      <c r="AP1173" s="1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</row>
    <row r="1174" spans="1:71" ht="14.5" x14ac:dyDescent="0.35">
      <c r="A1174" s="15"/>
      <c r="B1174" s="15"/>
      <c r="C1174" s="15"/>
      <c r="D1174" s="7"/>
      <c r="E1174" s="4"/>
      <c r="F1174" s="4"/>
      <c r="G1174" s="4"/>
      <c r="H1174" s="4"/>
      <c r="I1174" s="4"/>
      <c r="J1174" s="7"/>
      <c r="K1174" s="4"/>
      <c r="L1174" s="4"/>
      <c r="M1174" s="4"/>
      <c r="N1174" s="4"/>
      <c r="O1174" s="4"/>
      <c r="P1174" s="27"/>
      <c r="Q1174" s="14"/>
      <c r="R1174" s="9"/>
      <c r="S1174" s="15"/>
      <c r="T1174" s="15"/>
      <c r="U1174" s="9"/>
      <c r="V1174" s="18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8"/>
      <c r="AG1174" s="18"/>
      <c r="AH1174" s="18"/>
      <c r="AI1174" s="19"/>
      <c r="AJ1174" s="19"/>
      <c r="AK1174" s="19"/>
      <c r="AL1174" s="19"/>
      <c r="AM1174" s="19"/>
      <c r="AN1174" s="52"/>
      <c r="AO1174" s="19"/>
      <c r="AP1174" s="1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</row>
    <row r="1175" spans="1:71" ht="14.5" x14ac:dyDescent="0.35">
      <c r="A1175" s="15"/>
      <c r="B1175" s="15"/>
      <c r="C1175" s="15"/>
      <c r="D1175" s="7"/>
      <c r="E1175" s="4"/>
      <c r="F1175" s="4"/>
      <c r="G1175" s="4"/>
      <c r="H1175" s="4"/>
      <c r="I1175" s="4"/>
      <c r="J1175" s="7"/>
      <c r="K1175" s="4"/>
      <c r="L1175" s="4"/>
      <c r="M1175" s="4"/>
      <c r="N1175" s="4"/>
      <c r="O1175" s="4"/>
      <c r="P1175" s="27"/>
      <c r="Q1175" s="14"/>
      <c r="R1175" s="9"/>
      <c r="S1175" s="15"/>
      <c r="T1175" s="15"/>
      <c r="U1175" s="9"/>
      <c r="V1175" s="18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8"/>
      <c r="AG1175" s="18"/>
      <c r="AH1175" s="18"/>
      <c r="AI1175" s="19"/>
      <c r="AJ1175" s="19"/>
      <c r="AK1175" s="19"/>
      <c r="AL1175" s="19"/>
      <c r="AM1175" s="19"/>
      <c r="AN1175" s="52"/>
      <c r="AO1175" s="19"/>
      <c r="AP1175" s="1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</row>
    <row r="1176" spans="1:71" ht="14.5" x14ac:dyDescent="0.35">
      <c r="A1176" s="15"/>
      <c r="B1176" s="15"/>
      <c r="C1176" s="15"/>
      <c r="D1176" s="7"/>
      <c r="E1176" s="4"/>
      <c r="F1176" s="4"/>
      <c r="G1176" s="4"/>
      <c r="H1176" s="4"/>
      <c r="I1176" s="4"/>
      <c r="J1176" s="7"/>
      <c r="K1176" s="4"/>
      <c r="L1176" s="4"/>
      <c r="M1176" s="4"/>
      <c r="N1176" s="4"/>
      <c r="O1176" s="4"/>
      <c r="P1176" s="27"/>
      <c r="Q1176" s="14"/>
      <c r="R1176" s="9"/>
      <c r="S1176" s="15"/>
      <c r="T1176" s="15"/>
      <c r="U1176" s="9"/>
      <c r="V1176" s="18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8"/>
      <c r="AG1176" s="18"/>
      <c r="AH1176" s="18"/>
      <c r="AI1176" s="19"/>
      <c r="AJ1176" s="19"/>
      <c r="AK1176" s="19"/>
      <c r="AL1176" s="19"/>
      <c r="AM1176" s="19"/>
      <c r="AN1176" s="52"/>
      <c r="AO1176" s="19"/>
      <c r="AP1176" s="1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</row>
    <row r="1177" spans="1:71" ht="14.5" x14ac:dyDescent="0.35">
      <c r="A1177" s="15"/>
      <c r="B1177" s="15"/>
      <c r="C1177" s="15"/>
      <c r="D1177" s="7"/>
      <c r="E1177" s="4"/>
      <c r="F1177" s="4"/>
      <c r="G1177" s="4"/>
      <c r="H1177" s="4"/>
      <c r="I1177" s="4"/>
      <c r="J1177" s="7"/>
      <c r="K1177" s="4"/>
      <c r="L1177" s="4"/>
      <c r="M1177" s="4"/>
      <c r="N1177" s="4"/>
      <c r="O1177" s="4"/>
      <c r="P1177" s="27"/>
      <c r="Q1177" s="14"/>
      <c r="R1177" s="9"/>
      <c r="S1177" s="15"/>
      <c r="T1177" s="15"/>
      <c r="U1177" s="9"/>
      <c r="V1177" s="18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8"/>
      <c r="AG1177" s="18"/>
      <c r="AH1177" s="18"/>
      <c r="AI1177" s="19"/>
      <c r="AJ1177" s="19"/>
      <c r="AK1177" s="19"/>
      <c r="AL1177" s="19"/>
      <c r="AM1177" s="19"/>
      <c r="AN1177" s="52"/>
      <c r="AO1177" s="19"/>
      <c r="AP1177" s="1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</row>
    <row r="1178" spans="1:71" ht="14.5" x14ac:dyDescent="0.35">
      <c r="A1178" s="15"/>
      <c r="B1178" s="15"/>
      <c r="C1178" s="15"/>
      <c r="D1178" s="7"/>
      <c r="E1178" s="4"/>
      <c r="F1178" s="4"/>
      <c r="G1178" s="4"/>
      <c r="H1178" s="4"/>
      <c r="I1178" s="4"/>
      <c r="J1178" s="7"/>
      <c r="K1178" s="4"/>
      <c r="L1178" s="4"/>
      <c r="M1178" s="4"/>
      <c r="N1178" s="4"/>
      <c r="O1178" s="4"/>
      <c r="P1178" s="27"/>
      <c r="Q1178" s="14"/>
      <c r="R1178" s="9"/>
      <c r="S1178" s="15"/>
      <c r="T1178" s="15"/>
      <c r="U1178" s="9"/>
      <c r="V1178" s="18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8"/>
      <c r="AG1178" s="18"/>
      <c r="AH1178" s="18"/>
      <c r="AI1178" s="19"/>
      <c r="AJ1178" s="19"/>
      <c r="AK1178" s="19"/>
      <c r="AL1178" s="19"/>
      <c r="AM1178" s="19"/>
      <c r="AN1178" s="52"/>
      <c r="AO1178" s="19"/>
      <c r="AP1178" s="1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</row>
    <row r="1179" spans="1:71" ht="14.5" x14ac:dyDescent="0.35">
      <c r="A1179" s="15"/>
      <c r="B1179" s="15"/>
      <c r="C1179" s="15"/>
      <c r="D1179" s="7"/>
      <c r="E1179" s="4"/>
      <c r="F1179" s="4"/>
      <c r="G1179" s="4"/>
      <c r="H1179" s="4"/>
      <c r="I1179" s="4"/>
      <c r="J1179" s="7"/>
      <c r="K1179" s="4"/>
      <c r="L1179" s="4"/>
      <c r="M1179" s="4"/>
      <c r="N1179" s="4"/>
      <c r="O1179" s="4"/>
      <c r="P1179" s="27"/>
      <c r="Q1179" s="14"/>
      <c r="R1179" s="9"/>
      <c r="S1179" s="15"/>
      <c r="T1179" s="15"/>
      <c r="U1179" s="9"/>
      <c r="V1179" s="18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8"/>
      <c r="AG1179" s="18"/>
      <c r="AH1179" s="18"/>
      <c r="AI1179" s="19"/>
      <c r="AJ1179" s="19"/>
      <c r="AK1179" s="19"/>
      <c r="AL1179" s="19"/>
      <c r="AM1179" s="19"/>
      <c r="AN1179" s="52"/>
      <c r="AO1179" s="19"/>
      <c r="AP1179" s="1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</row>
    <row r="1180" spans="1:71" ht="14.5" x14ac:dyDescent="0.35">
      <c r="A1180" s="15"/>
      <c r="B1180" s="15"/>
      <c r="C1180" s="15"/>
      <c r="D1180" s="7"/>
      <c r="E1180" s="4"/>
      <c r="F1180" s="4"/>
      <c r="G1180" s="4"/>
      <c r="H1180" s="4"/>
      <c r="I1180" s="4"/>
      <c r="J1180" s="7"/>
      <c r="K1180" s="4"/>
      <c r="L1180" s="4"/>
      <c r="M1180" s="4"/>
      <c r="N1180" s="4"/>
      <c r="O1180" s="4"/>
      <c r="P1180" s="27"/>
      <c r="Q1180" s="14"/>
      <c r="R1180" s="9"/>
      <c r="S1180" s="15"/>
      <c r="T1180" s="15"/>
      <c r="U1180" s="9"/>
      <c r="V1180" s="18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8"/>
      <c r="AG1180" s="18"/>
      <c r="AH1180" s="18"/>
      <c r="AI1180" s="19"/>
      <c r="AJ1180" s="19"/>
      <c r="AK1180" s="19"/>
      <c r="AL1180" s="19"/>
      <c r="AM1180" s="19"/>
      <c r="AN1180" s="52"/>
      <c r="AO1180" s="19"/>
      <c r="AP1180" s="1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</row>
    <row r="1181" spans="1:71" ht="14.5" x14ac:dyDescent="0.35">
      <c r="A1181" s="15"/>
      <c r="B1181" s="15"/>
      <c r="C1181" s="15"/>
      <c r="D1181" s="7"/>
      <c r="E1181" s="4"/>
      <c r="F1181" s="4"/>
      <c r="G1181" s="4"/>
      <c r="H1181" s="4"/>
      <c r="I1181" s="4"/>
      <c r="J1181" s="7"/>
      <c r="K1181" s="4"/>
      <c r="L1181" s="4"/>
      <c r="M1181" s="4"/>
      <c r="N1181" s="4"/>
      <c r="O1181" s="4"/>
      <c r="P1181" s="27"/>
      <c r="Q1181" s="14"/>
      <c r="R1181" s="9"/>
      <c r="S1181" s="15"/>
      <c r="T1181" s="15"/>
      <c r="U1181" s="9"/>
      <c r="V1181" s="18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8"/>
      <c r="AG1181" s="18"/>
      <c r="AH1181" s="18"/>
      <c r="AI1181" s="19"/>
      <c r="AJ1181" s="19"/>
      <c r="AK1181" s="19"/>
      <c r="AL1181" s="19"/>
      <c r="AM1181" s="19"/>
      <c r="AN1181" s="52"/>
      <c r="AO1181" s="19"/>
      <c r="AP1181" s="1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</row>
    <row r="1182" spans="1:71" ht="14.5" x14ac:dyDescent="0.35">
      <c r="A1182" s="15"/>
      <c r="B1182" s="15"/>
      <c r="C1182" s="15"/>
      <c r="D1182" s="7"/>
      <c r="E1182" s="4"/>
      <c r="F1182" s="4"/>
      <c r="G1182" s="4"/>
      <c r="H1182" s="4"/>
      <c r="I1182" s="4"/>
      <c r="J1182" s="7"/>
      <c r="K1182" s="4"/>
      <c r="L1182" s="4"/>
      <c r="M1182" s="4"/>
      <c r="N1182" s="4"/>
      <c r="O1182" s="4"/>
      <c r="P1182" s="27"/>
      <c r="Q1182" s="14"/>
      <c r="R1182" s="9"/>
      <c r="S1182" s="15"/>
      <c r="T1182" s="15"/>
      <c r="U1182" s="9"/>
      <c r="V1182" s="18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8"/>
      <c r="AG1182" s="18"/>
      <c r="AH1182" s="18"/>
      <c r="AI1182" s="19"/>
      <c r="AJ1182" s="19"/>
      <c r="AK1182" s="19"/>
      <c r="AL1182" s="19"/>
      <c r="AM1182" s="19"/>
      <c r="AN1182" s="52"/>
      <c r="AO1182" s="19"/>
      <c r="AP1182" s="1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</row>
    <row r="1183" spans="1:71" ht="14.5" x14ac:dyDescent="0.35">
      <c r="A1183" s="15"/>
      <c r="B1183" s="15"/>
      <c r="C1183" s="15"/>
      <c r="D1183" s="7"/>
      <c r="E1183" s="4"/>
      <c r="F1183" s="4"/>
      <c r="G1183" s="4"/>
      <c r="H1183" s="4"/>
      <c r="I1183" s="4"/>
      <c r="J1183" s="7"/>
      <c r="K1183" s="4"/>
      <c r="L1183" s="4"/>
      <c r="M1183" s="4"/>
      <c r="N1183" s="4"/>
      <c r="O1183" s="4"/>
      <c r="P1183" s="27"/>
      <c r="Q1183" s="14"/>
      <c r="R1183" s="9"/>
      <c r="S1183" s="15"/>
      <c r="T1183" s="15"/>
      <c r="U1183" s="9"/>
      <c r="V1183" s="18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8"/>
      <c r="AG1183" s="18"/>
      <c r="AH1183" s="18"/>
      <c r="AI1183" s="19"/>
      <c r="AJ1183" s="19"/>
      <c r="AK1183" s="19"/>
      <c r="AL1183" s="19"/>
      <c r="AM1183" s="19"/>
      <c r="AN1183" s="52"/>
      <c r="AO1183" s="19"/>
      <c r="AP1183" s="1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</row>
    <row r="1184" spans="1:71" ht="14.5" x14ac:dyDescent="0.35">
      <c r="A1184" s="15"/>
      <c r="B1184" s="15"/>
      <c r="C1184" s="15"/>
      <c r="D1184" s="7"/>
      <c r="E1184" s="4"/>
      <c r="F1184" s="4"/>
      <c r="G1184" s="4"/>
      <c r="H1184" s="4"/>
      <c r="I1184" s="4"/>
      <c r="J1184" s="7"/>
      <c r="K1184" s="4"/>
      <c r="L1184" s="4"/>
      <c r="M1184" s="4"/>
      <c r="N1184" s="4"/>
      <c r="O1184" s="4"/>
      <c r="P1184" s="27"/>
      <c r="Q1184" s="14"/>
      <c r="R1184" s="9"/>
      <c r="S1184" s="15"/>
      <c r="T1184" s="15"/>
      <c r="U1184" s="9"/>
      <c r="V1184" s="18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8"/>
      <c r="AG1184" s="18"/>
      <c r="AH1184" s="18"/>
      <c r="AI1184" s="19"/>
      <c r="AJ1184" s="19"/>
      <c r="AK1184" s="19"/>
      <c r="AL1184" s="19"/>
      <c r="AM1184" s="19"/>
      <c r="AN1184" s="52"/>
      <c r="AO1184" s="19"/>
      <c r="AP1184" s="1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</row>
    <row r="1185" spans="1:71" ht="14.5" x14ac:dyDescent="0.35">
      <c r="A1185" s="15"/>
      <c r="B1185" s="15"/>
      <c r="C1185" s="15"/>
      <c r="D1185" s="7"/>
      <c r="E1185" s="4"/>
      <c r="F1185" s="4"/>
      <c r="G1185" s="4"/>
      <c r="H1185" s="4"/>
      <c r="I1185" s="4"/>
      <c r="J1185" s="7"/>
      <c r="K1185" s="4"/>
      <c r="L1185" s="4"/>
      <c r="M1185" s="4"/>
      <c r="N1185" s="4"/>
      <c r="O1185" s="4"/>
      <c r="P1185" s="27"/>
      <c r="Q1185" s="14"/>
      <c r="R1185" s="9"/>
      <c r="S1185" s="15"/>
      <c r="T1185" s="15"/>
      <c r="U1185" s="9"/>
      <c r="V1185" s="18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8"/>
      <c r="AG1185" s="18"/>
      <c r="AH1185" s="18"/>
      <c r="AI1185" s="19"/>
      <c r="AJ1185" s="19"/>
      <c r="AK1185" s="19"/>
      <c r="AL1185" s="19"/>
      <c r="AM1185" s="19"/>
      <c r="AN1185" s="52"/>
      <c r="AO1185" s="19"/>
      <c r="AP1185" s="1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</row>
    <row r="1186" spans="1:71" ht="14.5" x14ac:dyDescent="0.35">
      <c r="A1186" s="15"/>
      <c r="B1186" s="15"/>
      <c r="C1186" s="15"/>
      <c r="D1186" s="7"/>
      <c r="E1186" s="4"/>
      <c r="F1186" s="4"/>
      <c r="G1186" s="4"/>
      <c r="H1186" s="4"/>
      <c r="I1186" s="4"/>
      <c r="J1186" s="7"/>
      <c r="K1186" s="4"/>
      <c r="L1186" s="4"/>
      <c r="M1186" s="4"/>
      <c r="N1186" s="4"/>
      <c r="O1186" s="4"/>
      <c r="P1186" s="27"/>
      <c r="Q1186" s="14"/>
      <c r="R1186" s="9"/>
      <c r="S1186" s="15"/>
      <c r="T1186" s="15"/>
      <c r="U1186" s="9"/>
      <c r="V1186" s="18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8"/>
      <c r="AG1186" s="18"/>
      <c r="AH1186" s="18"/>
      <c r="AI1186" s="19"/>
      <c r="AJ1186" s="19"/>
      <c r="AK1186" s="19"/>
      <c r="AL1186" s="19"/>
      <c r="AM1186" s="19"/>
      <c r="AN1186" s="52"/>
      <c r="AO1186" s="19"/>
      <c r="AP1186" s="1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</row>
    <row r="1187" spans="1:71" ht="14.5" x14ac:dyDescent="0.35">
      <c r="A1187" s="15"/>
      <c r="B1187" s="15"/>
      <c r="C1187" s="15"/>
      <c r="D1187" s="7"/>
      <c r="E1187" s="4"/>
      <c r="F1187" s="4"/>
      <c r="G1187" s="4"/>
      <c r="H1187" s="4"/>
      <c r="I1187" s="4"/>
      <c r="J1187" s="7"/>
      <c r="K1187" s="4"/>
      <c r="L1187" s="4"/>
      <c r="M1187" s="4"/>
      <c r="N1187" s="4"/>
      <c r="O1187" s="4"/>
      <c r="P1187" s="27"/>
      <c r="Q1187" s="14"/>
      <c r="R1187" s="9"/>
      <c r="S1187" s="15"/>
      <c r="T1187" s="15"/>
      <c r="U1187" s="9"/>
      <c r="V1187" s="18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8"/>
      <c r="AG1187" s="18"/>
      <c r="AH1187" s="18"/>
      <c r="AI1187" s="19"/>
      <c r="AJ1187" s="19"/>
      <c r="AK1187" s="19"/>
      <c r="AL1187" s="19"/>
      <c r="AM1187" s="19"/>
      <c r="AN1187" s="52"/>
      <c r="AO1187" s="19"/>
      <c r="AP1187" s="1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</row>
    <row r="1188" spans="1:71" ht="14.5" x14ac:dyDescent="0.35">
      <c r="A1188" s="15"/>
      <c r="B1188" s="15"/>
      <c r="C1188" s="15"/>
      <c r="D1188" s="7"/>
      <c r="E1188" s="4"/>
      <c r="F1188" s="4"/>
      <c r="G1188" s="4"/>
      <c r="H1188" s="4"/>
      <c r="I1188" s="4"/>
      <c r="J1188" s="7"/>
      <c r="K1188" s="4"/>
      <c r="L1188" s="4"/>
      <c r="M1188" s="4"/>
      <c r="N1188" s="4"/>
      <c r="O1188" s="4"/>
      <c r="P1188" s="27"/>
      <c r="Q1188" s="14"/>
      <c r="R1188" s="9"/>
      <c r="S1188" s="15"/>
      <c r="T1188" s="15"/>
      <c r="U1188" s="9"/>
      <c r="V1188" s="18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8"/>
      <c r="AG1188" s="18"/>
      <c r="AH1188" s="18"/>
      <c r="AI1188" s="19"/>
      <c r="AJ1188" s="19"/>
      <c r="AK1188" s="19"/>
      <c r="AL1188" s="19"/>
      <c r="AM1188" s="19"/>
      <c r="AN1188" s="52"/>
      <c r="AO1188" s="19"/>
      <c r="AP1188" s="1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</row>
    <row r="1189" spans="1:71" ht="14.5" x14ac:dyDescent="0.35">
      <c r="A1189" s="15"/>
      <c r="B1189" s="15"/>
      <c r="C1189" s="15"/>
      <c r="D1189" s="7"/>
      <c r="E1189" s="4"/>
      <c r="F1189" s="4"/>
      <c r="G1189" s="4"/>
      <c r="H1189" s="4"/>
      <c r="I1189" s="4"/>
      <c r="J1189" s="7"/>
      <c r="K1189" s="4"/>
      <c r="L1189" s="4"/>
      <c r="M1189" s="4"/>
      <c r="N1189" s="4"/>
      <c r="O1189" s="4"/>
      <c r="P1189" s="27"/>
      <c r="Q1189" s="14"/>
      <c r="R1189" s="9"/>
      <c r="S1189" s="15"/>
      <c r="T1189" s="15"/>
      <c r="U1189" s="9"/>
      <c r="V1189" s="18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8"/>
      <c r="AG1189" s="18"/>
      <c r="AH1189" s="18"/>
      <c r="AI1189" s="19"/>
      <c r="AJ1189" s="19"/>
      <c r="AK1189" s="19"/>
      <c r="AL1189" s="19"/>
      <c r="AM1189" s="19"/>
      <c r="AN1189" s="52"/>
      <c r="AO1189" s="19"/>
      <c r="AP1189" s="1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</row>
    <row r="1190" spans="1:71" ht="14.5" x14ac:dyDescent="0.35">
      <c r="A1190" s="15"/>
      <c r="B1190" s="15"/>
      <c r="C1190" s="15"/>
      <c r="D1190" s="7"/>
      <c r="E1190" s="4"/>
      <c r="F1190" s="4"/>
      <c r="G1190" s="4"/>
      <c r="H1190" s="4"/>
      <c r="I1190" s="4"/>
      <c r="J1190" s="7"/>
      <c r="K1190" s="4"/>
      <c r="L1190" s="4"/>
      <c r="M1190" s="4"/>
      <c r="N1190" s="4"/>
      <c r="O1190" s="4"/>
      <c r="P1190" s="27"/>
      <c r="Q1190" s="14"/>
      <c r="R1190" s="9"/>
      <c r="S1190" s="15"/>
      <c r="T1190" s="15"/>
      <c r="U1190" s="9"/>
      <c r="V1190" s="18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8"/>
      <c r="AG1190" s="18"/>
      <c r="AH1190" s="18"/>
      <c r="AI1190" s="19"/>
      <c r="AJ1190" s="19"/>
      <c r="AK1190" s="19"/>
      <c r="AL1190" s="19"/>
      <c r="AM1190" s="19"/>
      <c r="AN1190" s="52"/>
      <c r="AO1190" s="19"/>
      <c r="AP1190" s="1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</row>
    <row r="1191" spans="1:71" ht="14.5" x14ac:dyDescent="0.35">
      <c r="A1191" s="15"/>
      <c r="B1191" s="15"/>
      <c r="C1191" s="15"/>
      <c r="D1191" s="7"/>
      <c r="E1191" s="4"/>
      <c r="F1191" s="4"/>
      <c r="G1191" s="4"/>
      <c r="H1191" s="4"/>
      <c r="I1191" s="4"/>
      <c r="J1191" s="7"/>
      <c r="K1191" s="4"/>
      <c r="L1191" s="4"/>
      <c r="M1191" s="4"/>
      <c r="N1191" s="4"/>
      <c r="O1191" s="4"/>
      <c r="P1191" s="27"/>
      <c r="Q1191" s="14"/>
      <c r="R1191" s="9"/>
      <c r="S1191" s="15"/>
      <c r="T1191" s="15"/>
      <c r="U1191" s="9"/>
      <c r="V1191" s="18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8"/>
      <c r="AG1191" s="18"/>
      <c r="AH1191" s="18"/>
      <c r="AI1191" s="19"/>
      <c r="AJ1191" s="19"/>
      <c r="AK1191" s="19"/>
      <c r="AL1191" s="19"/>
      <c r="AM1191" s="19"/>
      <c r="AN1191" s="52"/>
      <c r="AO1191" s="19"/>
      <c r="AP1191" s="1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</row>
    <row r="1192" spans="1:71" ht="14.5" x14ac:dyDescent="0.35">
      <c r="A1192" s="15"/>
      <c r="B1192" s="15"/>
      <c r="C1192" s="15"/>
      <c r="D1192" s="7"/>
      <c r="E1192" s="4"/>
      <c r="F1192" s="4"/>
      <c r="G1192" s="4"/>
      <c r="H1192" s="4"/>
      <c r="I1192" s="4"/>
      <c r="J1192" s="7"/>
      <c r="K1192" s="4"/>
      <c r="L1192" s="4"/>
      <c r="M1192" s="4"/>
      <c r="N1192" s="4"/>
      <c r="O1192" s="4"/>
      <c r="P1192" s="27"/>
      <c r="Q1192" s="14"/>
      <c r="R1192" s="9"/>
      <c r="S1192" s="15"/>
      <c r="T1192" s="15"/>
      <c r="U1192" s="9"/>
      <c r="V1192" s="18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8"/>
      <c r="AG1192" s="18"/>
      <c r="AH1192" s="18"/>
      <c r="AI1192" s="19"/>
      <c r="AJ1192" s="19"/>
      <c r="AK1192" s="19"/>
      <c r="AL1192" s="19"/>
      <c r="AM1192" s="19"/>
      <c r="AN1192" s="52"/>
      <c r="AO1192" s="19"/>
      <c r="AP1192" s="1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</row>
    <row r="1193" spans="1:71" ht="14.5" x14ac:dyDescent="0.35">
      <c r="A1193" s="15"/>
      <c r="B1193" s="15"/>
      <c r="C1193" s="15"/>
      <c r="D1193" s="7"/>
      <c r="E1193" s="4"/>
      <c r="F1193" s="4"/>
      <c r="G1193" s="4"/>
      <c r="H1193" s="4"/>
      <c r="I1193" s="4"/>
      <c r="J1193" s="7"/>
      <c r="K1193" s="4"/>
      <c r="L1193" s="4"/>
      <c r="M1193" s="4"/>
      <c r="N1193" s="4"/>
      <c r="O1193" s="4"/>
      <c r="P1193" s="27"/>
      <c r="Q1193" s="14"/>
      <c r="R1193" s="9"/>
      <c r="S1193" s="15"/>
      <c r="T1193" s="15"/>
      <c r="U1193" s="9"/>
      <c r="V1193" s="18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8"/>
      <c r="AG1193" s="18"/>
      <c r="AH1193" s="18"/>
      <c r="AI1193" s="19"/>
      <c r="AJ1193" s="19"/>
      <c r="AK1193" s="19"/>
      <c r="AL1193" s="19"/>
      <c r="AM1193" s="19"/>
      <c r="AN1193" s="52"/>
      <c r="AO1193" s="19"/>
      <c r="AP1193" s="1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</row>
    <row r="1194" spans="1:71" ht="14.5" x14ac:dyDescent="0.35">
      <c r="A1194" s="15"/>
      <c r="B1194" s="15"/>
      <c r="C1194" s="15"/>
      <c r="D1194" s="7"/>
      <c r="E1194" s="4"/>
      <c r="F1194" s="4"/>
      <c r="G1194" s="4"/>
      <c r="H1194" s="4"/>
      <c r="I1194" s="4"/>
      <c r="J1194" s="7"/>
      <c r="K1194" s="4"/>
      <c r="L1194" s="4"/>
      <c r="M1194" s="4"/>
      <c r="N1194" s="4"/>
      <c r="O1194" s="4"/>
      <c r="P1194" s="27"/>
      <c r="Q1194" s="14"/>
      <c r="R1194" s="9"/>
      <c r="S1194" s="15"/>
      <c r="T1194" s="15"/>
      <c r="U1194" s="9"/>
      <c r="V1194" s="18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8"/>
      <c r="AG1194" s="18"/>
      <c r="AH1194" s="18"/>
      <c r="AI1194" s="19"/>
      <c r="AJ1194" s="19"/>
      <c r="AK1194" s="19"/>
      <c r="AL1194" s="19"/>
      <c r="AM1194" s="19"/>
      <c r="AN1194" s="52"/>
      <c r="AO1194" s="19"/>
      <c r="AP1194" s="1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</row>
    <row r="1195" spans="1:71" ht="14.5" x14ac:dyDescent="0.35">
      <c r="A1195" s="15"/>
      <c r="B1195" s="15"/>
      <c r="C1195" s="15"/>
      <c r="D1195" s="7"/>
      <c r="E1195" s="4"/>
      <c r="F1195" s="4"/>
      <c r="G1195" s="4"/>
      <c r="H1195" s="4"/>
      <c r="I1195" s="4"/>
      <c r="J1195" s="7"/>
      <c r="K1195" s="4"/>
      <c r="L1195" s="4"/>
      <c r="M1195" s="4"/>
      <c r="N1195" s="4"/>
      <c r="O1195" s="4"/>
      <c r="P1195" s="27"/>
      <c r="Q1195" s="14"/>
      <c r="R1195" s="9"/>
      <c r="S1195" s="15"/>
      <c r="T1195" s="15"/>
      <c r="U1195" s="9"/>
      <c r="V1195" s="18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8"/>
      <c r="AG1195" s="18"/>
      <c r="AH1195" s="18"/>
      <c r="AI1195" s="19"/>
      <c r="AJ1195" s="19"/>
      <c r="AK1195" s="19"/>
      <c r="AL1195" s="19"/>
      <c r="AM1195" s="19"/>
      <c r="AN1195" s="52"/>
      <c r="AO1195" s="19"/>
      <c r="AP1195" s="1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</row>
    <row r="1196" spans="1:71" ht="14.5" x14ac:dyDescent="0.35">
      <c r="A1196" s="15"/>
      <c r="B1196" s="15"/>
      <c r="C1196" s="15"/>
      <c r="D1196" s="7"/>
      <c r="E1196" s="4"/>
      <c r="F1196" s="4"/>
      <c r="G1196" s="4"/>
      <c r="H1196" s="4"/>
      <c r="I1196" s="4"/>
      <c r="J1196" s="7"/>
      <c r="K1196" s="4"/>
      <c r="L1196" s="4"/>
      <c r="M1196" s="4"/>
      <c r="N1196" s="4"/>
      <c r="O1196" s="4"/>
      <c r="P1196" s="27"/>
      <c r="Q1196" s="14"/>
      <c r="R1196" s="9"/>
      <c r="S1196" s="15"/>
      <c r="T1196" s="15"/>
      <c r="U1196" s="9"/>
      <c r="V1196" s="18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8"/>
      <c r="AG1196" s="18"/>
      <c r="AH1196" s="18"/>
      <c r="AI1196" s="19"/>
      <c r="AJ1196" s="19"/>
      <c r="AK1196" s="19"/>
      <c r="AL1196" s="19"/>
      <c r="AM1196" s="19"/>
      <c r="AN1196" s="52"/>
      <c r="AO1196" s="19"/>
      <c r="AP1196" s="1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</row>
    <row r="1197" spans="1:71" ht="14.5" x14ac:dyDescent="0.35">
      <c r="A1197" s="15"/>
      <c r="B1197" s="15"/>
      <c r="C1197" s="15"/>
      <c r="D1197" s="7"/>
      <c r="E1197" s="4"/>
      <c r="F1197" s="4"/>
      <c r="G1197" s="4"/>
      <c r="H1197" s="4"/>
      <c r="I1197" s="4"/>
      <c r="J1197" s="7"/>
      <c r="K1197" s="4"/>
      <c r="L1197" s="4"/>
      <c r="M1197" s="4"/>
      <c r="N1197" s="4"/>
      <c r="O1197" s="4"/>
      <c r="P1197" s="27"/>
      <c r="Q1197" s="14"/>
      <c r="R1197" s="9"/>
      <c r="S1197" s="15"/>
      <c r="T1197" s="15"/>
      <c r="U1197" s="9"/>
      <c r="V1197" s="18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8"/>
      <c r="AG1197" s="18"/>
      <c r="AH1197" s="18"/>
      <c r="AI1197" s="19"/>
      <c r="AJ1197" s="19"/>
      <c r="AK1197" s="19"/>
      <c r="AL1197" s="19"/>
      <c r="AM1197" s="19"/>
      <c r="AN1197" s="52"/>
      <c r="AO1197" s="19"/>
      <c r="AP1197" s="1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</row>
    <row r="1198" spans="1:71" ht="14.5" x14ac:dyDescent="0.35">
      <c r="A1198" s="15"/>
      <c r="B1198" s="15"/>
      <c r="C1198" s="15"/>
      <c r="D1198" s="7"/>
      <c r="E1198" s="4"/>
      <c r="F1198" s="4"/>
      <c r="G1198" s="4"/>
      <c r="H1198" s="4"/>
      <c r="I1198" s="4"/>
      <c r="J1198" s="7"/>
      <c r="K1198" s="4"/>
      <c r="L1198" s="4"/>
      <c r="M1198" s="4"/>
      <c r="N1198" s="4"/>
      <c r="O1198" s="4"/>
      <c r="P1198" s="27"/>
      <c r="Q1198" s="14"/>
      <c r="R1198" s="9"/>
      <c r="S1198" s="15"/>
      <c r="T1198" s="15"/>
      <c r="U1198" s="9"/>
      <c r="V1198" s="18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8"/>
      <c r="AG1198" s="18"/>
      <c r="AH1198" s="18"/>
      <c r="AI1198" s="19"/>
      <c r="AJ1198" s="19"/>
      <c r="AK1198" s="19"/>
      <c r="AL1198" s="19"/>
      <c r="AM1198" s="19"/>
      <c r="AN1198" s="52"/>
      <c r="AO1198" s="19"/>
      <c r="AP1198" s="1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</row>
    <row r="1199" spans="1:71" ht="14.5" x14ac:dyDescent="0.35">
      <c r="A1199" s="15"/>
      <c r="B1199" s="15"/>
      <c r="C1199" s="15"/>
      <c r="D1199" s="7"/>
      <c r="E1199" s="4"/>
      <c r="F1199" s="4"/>
      <c r="G1199" s="4"/>
      <c r="H1199" s="4"/>
      <c r="I1199" s="4"/>
      <c r="J1199" s="7"/>
      <c r="K1199" s="4"/>
      <c r="L1199" s="4"/>
      <c r="M1199" s="4"/>
      <c r="N1199" s="4"/>
      <c r="O1199" s="4"/>
      <c r="P1199" s="27"/>
      <c r="Q1199" s="14"/>
      <c r="R1199" s="9"/>
      <c r="S1199" s="15"/>
      <c r="T1199" s="15"/>
      <c r="U1199" s="9"/>
      <c r="V1199" s="18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8"/>
      <c r="AG1199" s="18"/>
      <c r="AH1199" s="18"/>
      <c r="AI1199" s="19"/>
      <c r="AJ1199" s="19"/>
      <c r="AK1199" s="19"/>
      <c r="AL1199" s="19"/>
      <c r="AM1199" s="19"/>
      <c r="AN1199" s="52"/>
      <c r="AO1199" s="19"/>
      <c r="AP1199" s="1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</row>
    <row r="1200" spans="1:71" ht="14.5" x14ac:dyDescent="0.35">
      <c r="A1200" s="15"/>
      <c r="B1200" s="15"/>
      <c r="C1200" s="15"/>
      <c r="D1200" s="7"/>
      <c r="E1200" s="4"/>
      <c r="F1200" s="4"/>
      <c r="G1200" s="4"/>
      <c r="H1200" s="4"/>
      <c r="I1200" s="4"/>
      <c r="J1200" s="7"/>
      <c r="K1200" s="4"/>
      <c r="L1200" s="4"/>
      <c r="M1200" s="4"/>
      <c r="N1200" s="4"/>
      <c r="O1200" s="4"/>
      <c r="P1200" s="27"/>
      <c r="Q1200" s="14"/>
      <c r="R1200" s="9"/>
      <c r="S1200" s="15"/>
      <c r="T1200" s="15"/>
      <c r="U1200" s="9"/>
      <c r="V1200" s="18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8"/>
      <c r="AG1200" s="18"/>
      <c r="AH1200" s="18"/>
      <c r="AI1200" s="19"/>
      <c r="AJ1200" s="19"/>
      <c r="AK1200" s="19"/>
      <c r="AL1200" s="19"/>
      <c r="AM1200" s="19"/>
      <c r="AN1200" s="52"/>
      <c r="AO1200" s="19"/>
      <c r="AP1200" s="1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</row>
    <row r="1201" spans="1:71" ht="14.5" x14ac:dyDescent="0.35">
      <c r="A1201" s="15"/>
      <c r="B1201" s="15"/>
      <c r="C1201" s="15"/>
      <c r="D1201" s="7"/>
      <c r="E1201" s="4"/>
      <c r="F1201" s="4"/>
      <c r="G1201" s="4"/>
      <c r="H1201" s="4"/>
      <c r="I1201" s="4"/>
      <c r="J1201" s="7"/>
      <c r="K1201" s="4"/>
      <c r="L1201" s="4"/>
      <c r="M1201" s="4"/>
      <c r="N1201" s="4"/>
      <c r="O1201" s="4"/>
      <c r="P1201" s="27"/>
      <c r="Q1201" s="14"/>
      <c r="R1201" s="9"/>
      <c r="S1201" s="15"/>
      <c r="T1201" s="15"/>
      <c r="U1201" s="9"/>
      <c r="V1201" s="18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8"/>
      <c r="AG1201" s="18"/>
      <c r="AH1201" s="18"/>
      <c r="AI1201" s="19"/>
      <c r="AJ1201" s="19"/>
      <c r="AK1201" s="19"/>
      <c r="AL1201" s="19"/>
      <c r="AM1201" s="19"/>
      <c r="AN1201" s="52"/>
      <c r="AO1201" s="19"/>
      <c r="AP1201" s="1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</row>
    <row r="1202" spans="1:71" ht="14.5" x14ac:dyDescent="0.35">
      <c r="A1202" s="15"/>
      <c r="B1202" s="15"/>
      <c r="C1202" s="15"/>
      <c r="D1202" s="7"/>
      <c r="E1202" s="4"/>
      <c r="F1202" s="4"/>
      <c r="G1202" s="4"/>
      <c r="H1202" s="4"/>
      <c r="I1202" s="4"/>
      <c r="J1202" s="7"/>
      <c r="K1202" s="4"/>
      <c r="L1202" s="4"/>
      <c r="M1202" s="4"/>
      <c r="N1202" s="4"/>
      <c r="O1202" s="4"/>
      <c r="P1202" s="27"/>
      <c r="Q1202" s="14"/>
      <c r="R1202" s="9"/>
      <c r="S1202" s="15"/>
      <c r="T1202" s="15"/>
      <c r="U1202" s="9"/>
      <c r="V1202" s="18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8"/>
      <c r="AG1202" s="18"/>
      <c r="AH1202" s="18"/>
      <c r="AI1202" s="19"/>
      <c r="AJ1202" s="19"/>
      <c r="AK1202" s="19"/>
      <c r="AL1202" s="19"/>
      <c r="AM1202" s="19"/>
      <c r="AN1202" s="52"/>
      <c r="AO1202" s="19"/>
      <c r="AP1202" s="1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</row>
    <row r="1203" spans="1:71" ht="14.5" x14ac:dyDescent="0.35">
      <c r="A1203" s="15"/>
      <c r="B1203" s="15"/>
      <c r="C1203" s="15"/>
      <c r="D1203" s="7"/>
      <c r="E1203" s="4"/>
      <c r="F1203" s="4"/>
      <c r="G1203" s="4"/>
      <c r="H1203" s="4"/>
      <c r="I1203" s="4"/>
      <c r="J1203" s="7"/>
      <c r="K1203" s="4"/>
      <c r="L1203" s="4"/>
      <c r="M1203" s="4"/>
      <c r="N1203" s="4"/>
      <c r="O1203" s="4"/>
      <c r="P1203" s="27"/>
      <c r="Q1203" s="14"/>
      <c r="R1203" s="9"/>
      <c r="S1203" s="15"/>
      <c r="T1203" s="15"/>
      <c r="U1203" s="9"/>
      <c r="V1203" s="18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8"/>
      <c r="AG1203" s="18"/>
      <c r="AH1203" s="18"/>
      <c r="AI1203" s="19"/>
      <c r="AJ1203" s="19"/>
      <c r="AK1203" s="19"/>
      <c r="AL1203" s="19"/>
      <c r="AM1203" s="19"/>
      <c r="AN1203" s="52"/>
      <c r="AO1203" s="19"/>
      <c r="AP1203" s="1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</row>
    <row r="1204" spans="1:71" ht="14.5" x14ac:dyDescent="0.35">
      <c r="A1204" s="15"/>
      <c r="B1204" s="15"/>
      <c r="C1204" s="15"/>
      <c r="D1204" s="7"/>
      <c r="E1204" s="4"/>
      <c r="F1204" s="4"/>
      <c r="G1204" s="4"/>
      <c r="H1204" s="4"/>
      <c r="I1204" s="4"/>
      <c r="J1204" s="7"/>
      <c r="K1204" s="4"/>
      <c r="L1204" s="4"/>
      <c r="M1204" s="4"/>
      <c r="N1204" s="4"/>
      <c r="O1204" s="4"/>
      <c r="P1204" s="27"/>
      <c r="Q1204" s="14"/>
      <c r="R1204" s="9"/>
      <c r="S1204" s="15"/>
      <c r="T1204" s="15"/>
      <c r="U1204" s="9"/>
      <c r="V1204" s="18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8"/>
      <c r="AG1204" s="18"/>
      <c r="AH1204" s="18"/>
      <c r="AI1204" s="19"/>
      <c r="AJ1204" s="19"/>
      <c r="AK1204" s="19"/>
      <c r="AL1204" s="19"/>
      <c r="AM1204" s="19"/>
      <c r="AN1204" s="52"/>
      <c r="AO1204" s="19"/>
      <c r="AP1204" s="1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</row>
    <row r="1205" spans="1:71" ht="14.5" x14ac:dyDescent="0.35">
      <c r="A1205" s="15"/>
      <c r="B1205" s="15"/>
      <c r="C1205" s="15"/>
      <c r="D1205" s="7"/>
      <c r="E1205" s="4"/>
      <c r="F1205" s="4"/>
      <c r="G1205" s="4"/>
      <c r="H1205" s="4"/>
      <c r="I1205" s="4"/>
      <c r="J1205" s="7"/>
      <c r="K1205" s="4"/>
      <c r="L1205" s="4"/>
      <c r="M1205" s="4"/>
      <c r="N1205" s="4"/>
      <c r="O1205" s="4"/>
      <c r="P1205" s="27"/>
      <c r="Q1205" s="14"/>
      <c r="R1205" s="9"/>
      <c r="S1205" s="15"/>
      <c r="T1205" s="15"/>
      <c r="U1205" s="9"/>
      <c r="V1205" s="18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8"/>
      <c r="AG1205" s="18"/>
      <c r="AH1205" s="18"/>
      <c r="AI1205" s="19"/>
      <c r="AJ1205" s="19"/>
      <c r="AK1205" s="19"/>
      <c r="AL1205" s="19"/>
      <c r="AM1205" s="19"/>
      <c r="AN1205" s="52"/>
      <c r="AO1205" s="19"/>
      <c r="AP1205" s="1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</row>
    <row r="1206" spans="1:71" ht="14.5" x14ac:dyDescent="0.35">
      <c r="A1206" s="15"/>
      <c r="B1206" s="15"/>
      <c r="C1206" s="15"/>
      <c r="D1206" s="7"/>
      <c r="E1206" s="4"/>
      <c r="F1206" s="4"/>
      <c r="G1206" s="4"/>
      <c r="H1206" s="4"/>
      <c r="I1206" s="4"/>
      <c r="J1206" s="7"/>
      <c r="K1206" s="4"/>
      <c r="L1206" s="4"/>
      <c r="M1206" s="4"/>
      <c r="N1206" s="4"/>
      <c r="O1206" s="4"/>
      <c r="P1206" s="27"/>
      <c r="Q1206" s="14"/>
      <c r="R1206" s="9"/>
      <c r="S1206" s="15"/>
      <c r="T1206" s="15"/>
      <c r="U1206" s="9"/>
      <c r="V1206" s="18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8"/>
      <c r="AG1206" s="18"/>
      <c r="AH1206" s="18"/>
      <c r="AI1206" s="19"/>
      <c r="AJ1206" s="19"/>
      <c r="AK1206" s="19"/>
      <c r="AL1206" s="19"/>
      <c r="AM1206" s="19"/>
      <c r="AN1206" s="52"/>
      <c r="AO1206" s="19"/>
      <c r="AP1206" s="1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</row>
    <row r="1207" spans="1:71" ht="14.5" x14ac:dyDescent="0.35">
      <c r="A1207" s="15"/>
      <c r="B1207" s="15"/>
      <c r="C1207" s="15"/>
      <c r="D1207" s="7"/>
      <c r="E1207" s="4"/>
      <c r="F1207" s="4"/>
      <c r="G1207" s="4"/>
      <c r="H1207" s="4"/>
      <c r="I1207" s="4"/>
      <c r="J1207" s="7"/>
      <c r="K1207" s="4"/>
      <c r="L1207" s="4"/>
      <c r="M1207" s="4"/>
      <c r="N1207" s="4"/>
      <c r="O1207" s="4"/>
      <c r="P1207" s="27"/>
      <c r="Q1207" s="14"/>
      <c r="R1207" s="9"/>
      <c r="S1207" s="15"/>
      <c r="T1207" s="15"/>
      <c r="U1207" s="9"/>
      <c r="V1207" s="18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8"/>
      <c r="AG1207" s="18"/>
      <c r="AH1207" s="18"/>
      <c r="AI1207" s="19"/>
      <c r="AJ1207" s="19"/>
      <c r="AK1207" s="19"/>
      <c r="AL1207" s="19"/>
      <c r="AM1207" s="19"/>
      <c r="AN1207" s="52"/>
      <c r="AO1207" s="19"/>
      <c r="AP1207" s="1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</row>
    <row r="1208" spans="1:71" ht="14.5" x14ac:dyDescent="0.35">
      <c r="A1208" s="15"/>
      <c r="B1208" s="15"/>
      <c r="C1208" s="15"/>
      <c r="D1208" s="7"/>
      <c r="E1208" s="4"/>
      <c r="F1208" s="4"/>
      <c r="G1208" s="4"/>
      <c r="H1208" s="4"/>
      <c r="I1208" s="4"/>
      <c r="J1208" s="7"/>
      <c r="K1208" s="4"/>
      <c r="L1208" s="4"/>
      <c r="M1208" s="4"/>
      <c r="N1208" s="4"/>
      <c r="O1208" s="4"/>
      <c r="P1208" s="27"/>
      <c r="Q1208" s="14"/>
      <c r="R1208" s="9"/>
      <c r="S1208" s="15"/>
      <c r="T1208" s="15"/>
      <c r="U1208" s="9"/>
      <c r="V1208" s="18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8"/>
      <c r="AG1208" s="18"/>
      <c r="AH1208" s="18"/>
      <c r="AI1208" s="19"/>
      <c r="AJ1208" s="19"/>
      <c r="AK1208" s="19"/>
      <c r="AL1208" s="19"/>
      <c r="AM1208" s="19"/>
      <c r="AN1208" s="52"/>
      <c r="AO1208" s="19"/>
      <c r="AP1208" s="1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</row>
    <row r="1209" spans="1:71" ht="14.5" x14ac:dyDescent="0.35">
      <c r="A1209" s="15"/>
      <c r="B1209" s="15"/>
      <c r="C1209" s="15"/>
      <c r="D1209" s="7"/>
      <c r="E1209" s="4"/>
      <c r="F1209" s="4"/>
      <c r="G1209" s="4"/>
      <c r="H1209" s="4"/>
      <c r="I1209" s="4"/>
      <c r="J1209" s="7"/>
      <c r="K1209" s="4"/>
      <c r="L1209" s="4"/>
      <c r="M1209" s="4"/>
      <c r="N1209" s="4"/>
      <c r="O1209" s="4"/>
      <c r="P1209" s="27"/>
      <c r="Q1209" s="14"/>
      <c r="R1209" s="9"/>
      <c r="S1209" s="15"/>
      <c r="T1209" s="15"/>
      <c r="U1209" s="9"/>
      <c r="V1209" s="18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8"/>
      <c r="AG1209" s="18"/>
      <c r="AH1209" s="18"/>
      <c r="AI1209" s="19"/>
      <c r="AJ1209" s="19"/>
      <c r="AK1209" s="19"/>
      <c r="AL1209" s="19"/>
      <c r="AM1209" s="19"/>
      <c r="AN1209" s="52"/>
      <c r="AO1209" s="19"/>
      <c r="AP1209" s="1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</row>
    <row r="1210" spans="1:71" ht="14.5" x14ac:dyDescent="0.35">
      <c r="A1210" s="15"/>
      <c r="B1210" s="15"/>
      <c r="C1210" s="15"/>
      <c r="D1210" s="7"/>
      <c r="E1210" s="4"/>
      <c r="F1210" s="4"/>
      <c r="G1210" s="4"/>
      <c r="H1210" s="4"/>
      <c r="I1210" s="4"/>
      <c r="J1210" s="7"/>
      <c r="K1210" s="4"/>
      <c r="L1210" s="4"/>
      <c r="M1210" s="4"/>
      <c r="N1210" s="4"/>
      <c r="O1210" s="4"/>
      <c r="P1210" s="27"/>
      <c r="Q1210" s="14"/>
      <c r="R1210" s="9"/>
      <c r="S1210" s="15"/>
      <c r="T1210" s="15"/>
      <c r="U1210" s="9"/>
      <c r="V1210" s="18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8"/>
      <c r="AG1210" s="18"/>
      <c r="AH1210" s="18"/>
      <c r="AI1210" s="19"/>
      <c r="AJ1210" s="19"/>
      <c r="AK1210" s="19"/>
      <c r="AL1210" s="19"/>
      <c r="AM1210" s="19"/>
      <c r="AN1210" s="52"/>
      <c r="AO1210" s="19"/>
      <c r="AP1210" s="1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</row>
    <row r="1211" spans="1:71" ht="14.5" x14ac:dyDescent="0.35">
      <c r="A1211" s="15"/>
      <c r="B1211" s="15"/>
      <c r="C1211" s="15"/>
      <c r="D1211" s="7"/>
      <c r="E1211" s="4"/>
      <c r="F1211" s="4"/>
      <c r="G1211" s="4"/>
      <c r="H1211" s="4"/>
      <c r="I1211" s="4"/>
      <c r="J1211" s="7"/>
      <c r="K1211" s="4"/>
      <c r="L1211" s="4"/>
      <c r="M1211" s="4"/>
      <c r="N1211" s="4"/>
      <c r="O1211" s="4"/>
      <c r="P1211" s="27"/>
      <c r="Q1211" s="14"/>
      <c r="R1211" s="9"/>
      <c r="S1211" s="15"/>
      <c r="T1211" s="15"/>
      <c r="U1211" s="9"/>
      <c r="V1211" s="18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8"/>
      <c r="AG1211" s="18"/>
      <c r="AH1211" s="18"/>
      <c r="AI1211" s="19"/>
      <c r="AJ1211" s="19"/>
      <c r="AK1211" s="19"/>
      <c r="AL1211" s="19"/>
      <c r="AM1211" s="19"/>
      <c r="AN1211" s="52"/>
      <c r="AO1211" s="19"/>
      <c r="AP1211" s="1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</row>
    <row r="1212" spans="1:71" ht="14.5" x14ac:dyDescent="0.35">
      <c r="A1212" s="15"/>
      <c r="B1212" s="15"/>
      <c r="C1212" s="15"/>
      <c r="D1212" s="7"/>
      <c r="E1212" s="4"/>
      <c r="F1212" s="4"/>
      <c r="G1212" s="4"/>
      <c r="H1212" s="4"/>
      <c r="I1212" s="4"/>
      <c r="J1212" s="7"/>
      <c r="K1212" s="4"/>
      <c r="L1212" s="4"/>
      <c r="M1212" s="4"/>
      <c r="N1212" s="4"/>
      <c r="O1212" s="4"/>
      <c r="P1212" s="27"/>
      <c r="Q1212" s="14"/>
      <c r="R1212" s="9"/>
      <c r="S1212" s="15"/>
      <c r="T1212" s="15"/>
      <c r="U1212" s="9"/>
      <c r="V1212" s="18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8"/>
      <c r="AG1212" s="18"/>
      <c r="AH1212" s="18"/>
      <c r="AI1212" s="19"/>
      <c r="AJ1212" s="19"/>
      <c r="AK1212" s="19"/>
      <c r="AL1212" s="19"/>
      <c r="AM1212" s="19"/>
      <c r="AN1212" s="52"/>
      <c r="AO1212" s="19"/>
      <c r="AP1212" s="1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</row>
    <row r="1213" spans="1:71" ht="14.5" x14ac:dyDescent="0.35">
      <c r="A1213" s="15"/>
      <c r="B1213" s="15"/>
      <c r="C1213" s="15"/>
      <c r="D1213" s="7"/>
      <c r="E1213" s="4"/>
      <c r="F1213" s="4"/>
      <c r="G1213" s="4"/>
      <c r="H1213" s="4"/>
      <c r="I1213" s="4"/>
      <c r="J1213" s="7"/>
      <c r="K1213" s="4"/>
      <c r="L1213" s="4"/>
      <c r="M1213" s="4"/>
      <c r="N1213" s="4"/>
      <c r="O1213" s="4"/>
      <c r="P1213" s="27"/>
      <c r="Q1213" s="14"/>
      <c r="R1213" s="9"/>
      <c r="S1213" s="15"/>
      <c r="T1213" s="15"/>
      <c r="U1213" s="9"/>
      <c r="V1213" s="18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8"/>
      <c r="AG1213" s="18"/>
      <c r="AH1213" s="18"/>
      <c r="AI1213" s="19"/>
      <c r="AJ1213" s="19"/>
      <c r="AK1213" s="19"/>
      <c r="AL1213" s="19"/>
      <c r="AM1213" s="19"/>
      <c r="AN1213" s="52"/>
      <c r="AO1213" s="19"/>
      <c r="AP1213" s="1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</row>
    <row r="1214" spans="1:71" ht="14.5" x14ac:dyDescent="0.35">
      <c r="A1214" s="15"/>
      <c r="B1214" s="15"/>
      <c r="C1214" s="15"/>
      <c r="D1214" s="7"/>
      <c r="E1214" s="4"/>
      <c r="F1214" s="4"/>
      <c r="G1214" s="4"/>
      <c r="H1214" s="4"/>
      <c r="I1214" s="4"/>
      <c r="J1214" s="7"/>
      <c r="K1214" s="4"/>
      <c r="L1214" s="4"/>
      <c r="M1214" s="4"/>
      <c r="N1214" s="4"/>
      <c r="O1214" s="4"/>
      <c r="P1214" s="27"/>
      <c r="Q1214" s="14"/>
      <c r="R1214" s="9"/>
      <c r="S1214" s="15"/>
      <c r="T1214" s="15"/>
      <c r="U1214" s="9"/>
      <c r="V1214" s="18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8"/>
      <c r="AG1214" s="18"/>
      <c r="AH1214" s="18"/>
      <c r="AI1214" s="19"/>
      <c r="AJ1214" s="19"/>
      <c r="AK1214" s="19"/>
      <c r="AL1214" s="19"/>
      <c r="AM1214" s="19"/>
      <c r="AN1214" s="52"/>
      <c r="AO1214" s="19"/>
      <c r="AP1214" s="1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</row>
    <row r="1215" spans="1:71" ht="14.5" x14ac:dyDescent="0.35">
      <c r="A1215" s="15"/>
      <c r="B1215" s="15"/>
      <c r="C1215" s="15"/>
      <c r="D1215" s="7"/>
      <c r="E1215" s="4"/>
      <c r="F1215" s="4"/>
      <c r="G1215" s="4"/>
      <c r="H1215" s="4"/>
      <c r="I1215" s="4"/>
      <c r="J1215" s="7"/>
      <c r="K1215" s="4"/>
      <c r="L1215" s="4"/>
      <c r="M1215" s="4"/>
      <c r="N1215" s="4"/>
      <c r="O1215" s="4"/>
      <c r="P1215" s="27"/>
      <c r="Q1215" s="14"/>
      <c r="R1215" s="9"/>
      <c r="S1215" s="15"/>
      <c r="T1215" s="15"/>
      <c r="U1215" s="9"/>
      <c r="V1215" s="18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8"/>
      <c r="AG1215" s="18"/>
      <c r="AH1215" s="18"/>
      <c r="AI1215" s="19"/>
      <c r="AJ1215" s="19"/>
      <c r="AK1215" s="19"/>
      <c r="AL1215" s="19"/>
      <c r="AM1215" s="19"/>
      <c r="AN1215" s="52"/>
      <c r="AO1215" s="19"/>
      <c r="AP1215" s="1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</row>
    <row r="1216" spans="1:71" ht="14.5" x14ac:dyDescent="0.35">
      <c r="A1216" s="15"/>
      <c r="B1216" s="15"/>
      <c r="C1216" s="15"/>
      <c r="D1216" s="7"/>
      <c r="E1216" s="4"/>
      <c r="F1216" s="4"/>
      <c r="G1216" s="4"/>
      <c r="H1216" s="4"/>
      <c r="I1216" s="4"/>
      <c r="J1216" s="7"/>
      <c r="K1216" s="4"/>
      <c r="L1216" s="4"/>
      <c r="M1216" s="4"/>
      <c r="N1216" s="4"/>
      <c r="O1216" s="4"/>
      <c r="P1216" s="27"/>
      <c r="Q1216" s="14"/>
      <c r="R1216" s="9"/>
      <c r="S1216" s="15"/>
      <c r="T1216" s="15"/>
      <c r="U1216" s="9"/>
      <c r="V1216" s="18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8"/>
      <c r="AG1216" s="18"/>
      <c r="AH1216" s="18"/>
      <c r="AI1216" s="19"/>
      <c r="AJ1216" s="19"/>
      <c r="AK1216" s="19"/>
      <c r="AL1216" s="19"/>
      <c r="AM1216" s="19"/>
      <c r="AN1216" s="52"/>
      <c r="AO1216" s="19"/>
      <c r="AP1216" s="1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</row>
    <row r="1217" spans="1:71" ht="14.5" x14ac:dyDescent="0.35">
      <c r="A1217" s="15"/>
      <c r="B1217" s="15"/>
      <c r="C1217" s="15"/>
      <c r="D1217" s="7"/>
      <c r="E1217" s="4"/>
      <c r="F1217" s="4"/>
      <c r="G1217" s="4"/>
      <c r="H1217" s="4"/>
      <c r="I1217" s="4"/>
      <c r="J1217" s="7"/>
      <c r="K1217" s="4"/>
      <c r="L1217" s="4"/>
      <c r="M1217" s="4"/>
      <c r="N1217" s="4"/>
      <c r="O1217" s="4"/>
      <c r="P1217" s="27"/>
      <c r="Q1217" s="14"/>
      <c r="R1217" s="9"/>
      <c r="S1217" s="15"/>
      <c r="T1217" s="15"/>
      <c r="U1217" s="9"/>
      <c r="V1217" s="18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8"/>
      <c r="AG1217" s="18"/>
      <c r="AH1217" s="18"/>
      <c r="AI1217" s="19"/>
      <c r="AJ1217" s="19"/>
      <c r="AK1217" s="19"/>
      <c r="AL1217" s="19"/>
      <c r="AM1217" s="19"/>
      <c r="AN1217" s="52"/>
      <c r="AO1217" s="19"/>
      <c r="AP1217" s="1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</row>
    <row r="1218" spans="1:71" ht="14.5" x14ac:dyDescent="0.35">
      <c r="A1218" s="15"/>
      <c r="B1218" s="15"/>
      <c r="C1218" s="15"/>
      <c r="D1218" s="7"/>
      <c r="E1218" s="4"/>
      <c r="F1218" s="4"/>
      <c r="G1218" s="4"/>
      <c r="H1218" s="4"/>
      <c r="I1218" s="4"/>
      <c r="J1218" s="7"/>
      <c r="K1218" s="4"/>
      <c r="L1218" s="4"/>
      <c r="M1218" s="4"/>
      <c r="N1218" s="4"/>
      <c r="O1218" s="4"/>
      <c r="P1218" s="27"/>
      <c r="Q1218" s="14"/>
      <c r="R1218" s="9"/>
      <c r="S1218" s="15"/>
      <c r="T1218" s="15"/>
      <c r="U1218" s="9"/>
      <c r="V1218" s="18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8"/>
      <c r="AG1218" s="18"/>
      <c r="AH1218" s="18"/>
      <c r="AI1218" s="19"/>
      <c r="AJ1218" s="19"/>
      <c r="AK1218" s="19"/>
      <c r="AL1218" s="19"/>
      <c r="AM1218" s="19"/>
      <c r="AN1218" s="52"/>
      <c r="AO1218" s="19"/>
      <c r="AP1218" s="1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</row>
    <row r="1219" spans="1:71" ht="14.5" x14ac:dyDescent="0.35">
      <c r="A1219" s="15"/>
      <c r="B1219" s="15"/>
      <c r="C1219" s="15"/>
      <c r="D1219" s="7"/>
      <c r="E1219" s="4"/>
      <c r="F1219" s="4"/>
      <c r="G1219" s="4"/>
      <c r="H1219" s="4"/>
      <c r="I1219" s="4"/>
      <c r="J1219" s="7"/>
      <c r="K1219" s="4"/>
      <c r="L1219" s="4"/>
      <c r="M1219" s="4"/>
      <c r="N1219" s="4"/>
      <c r="O1219" s="4"/>
      <c r="P1219" s="27"/>
      <c r="Q1219" s="14"/>
      <c r="R1219" s="9"/>
      <c r="S1219" s="15"/>
      <c r="T1219" s="15"/>
      <c r="U1219" s="9"/>
      <c r="V1219" s="18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8"/>
      <c r="AG1219" s="18"/>
      <c r="AH1219" s="18"/>
      <c r="AI1219" s="19"/>
      <c r="AJ1219" s="19"/>
      <c r="AK1219" s="19"/>
      <c r="AL1219" s="19"/>
      <c r="AM1219" s="19"/>
      <c r="AN1219" s="52"/>
      <c r="AO1219" s="19"/>
      <c r="AP1219" s="1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</row>
    <row r="1220" spans="1:71" ht="14.5" x14ac:dyDescent="0.35">
      <c r="A1220" s="15"/>
      <c r="B1220" s="15"/>
      <c r="C1220" s="15"/>
      <c r="D1220" s="7"/>
      <c r="E1220" s="4"/>
      <c r="F1220" s="4"/>
      <c r="G1220" s="4"/>
      <c r="H1220" s="4"/>
      <c r="I1220" s="4"/>
      <c r="J1220" s="7"/>
      <c r="K1220" s="4"/>
      <c r="L1220" s="4"/>
      <c r="M1220" s="4"/>
      <c r="N1220" s="4"/>
      <c r="O1220" s="4"/>
      <c r="P1220" s="27"/>
      <c r="Q1220" s="14"/>
      <c r="R1220" s="9"/>
      <c r="S1220" s="15"/>
      <c r="T1220" s="15"/>
      <c r="U1220" s="9"/>
      <c r="V1220" s="18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8"/>
      <c r="AG1220" s="18"/>
      <c r="AH1220" s="18"/>
      <c r="AI1220" s="19"/>
      <c r="AJ1220" s="19"/>
      <c r="AK1220" s="19"/>
      <c r="AL1220" s="19"/>
      <c r="AM1220" s="19"/>
      <c r="AN1220" s="52"/>
      <c r="AO1220" s="19"/>
      <c r="AP1220" s="1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</row>
    <row r="1221" spans="1:71" ht="14.5" x14ac:dyDescent="0.35">
      <c r="A1221" s="15"/>
      <c r="B1221" s="15"/>
      <c r="C1221" s="15"/>
      <c r="D1221" s="7"/>
      <c r="E1221" s="4"/>
      <c r="F1221" s="4"/>
      <c r="G1221" s="4"/>
      <c r="H1221" s="4"/>
      <c r="I1221" s="4"/>
      <c r="J1221" s="7"/>
      <c r="K1221" s="4"/>
      <c r="L1221" s="4"/>
      <c r="M1221" s="4"/>
      <c r="N1221" s="4"/>
      <c r="O1221" s="4"/>
      <c r="P1221" s="27"/>
      <c r="Q1221" s="14"/>
      <c r="R1221" s="9"/>
      <c r="S1221" s="15"/>
      <c r="T1221" s="15"/>
      <c r="U1221" s="9"/>
      <c r="V1221" s="18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8"/>
      <c r="AG1221" s="18"/>
      <c r="AH1221" s="18"/>
      <c r="AI1221" s="19"/>
      <c r="AJ1221" s="19"/>
      <c r="AK1221" s="19"/>
      <c r="AL1221" s="19"/>
      <c r="AM1221" s="19"/>
      <c r="AN1221" s="52"/>
      <c r="AO1221" s="19"/>
      <c r="AP1221" s="1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</row>
    <row r="1222" spans="1:71" ht="14.5" x14ac:dyDescent="0.35">
      <c r="A1222" s="15"/>
      <c r="B1222" s="15"/>
      <c r="C1222" s="15"/>
      <c r="D1222" s="7"/>
      <c r="E1222" s="4"/>
      <c r="F1222" s="4"/>
      <c r="G1222" s="4"/>
      <c r="H1222" s="4"/>
      <c r="I1222" s="4"/>
      <c r="J1222" s="7"/>
      <c r="K1222" s="4"/>
      <c r="L1222" s="4"/>
      <c r="M1222" s="4"/>
      <c r="N1222" s="4"/>
      <c r="O1222" s="4"/>
      <c r="P1222" s="27"/>
      <c r="Q1222" s="14"/>
      <c r="R1222" s="9"/>
      <c r="S1222" s="15"/>
      <c r="T1222" s="15"/>
      <c r="U1222" s="9"/>
      <c r="V1222" s="18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8"/>
      <c r="AG1222" s="18"/>
      <c r="AH1222" s="18"/>
      <c r="AI1222" s="19"/>
      <c r="AJ1222" s="19"/>
      <c r="AK1222" s="19"/>
      <c r="AL1222" s="19"/>
      <c r="AM1222" s="19"/>
      <c r="AN1222" s="52"/>
      <c r="AO1222" s="19"/>
      <c r="AP1222" s="1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</row>
    <row r="1223" spans="1:71" ht="14.5" x14ac:dyDescent="0.35">
      <c r="A1223" s="15"/>
      <c r="B1223" s="15"/>
      <c r="C1223" s="15"/>
      <c r="D1223" s="7"/>
      <c r="E1223" s="4"/>
      <c r="F1223" s="4"/>
      <c r="G1223" s="4"/>
      <c r="H1223" s="4"/>
      <c r="I1223" s="4"/>
      <c r="J1223" s="7"/>
      <c r="K1223" s="4"/>
      <c r="L1223" s="4"/>
      <c r="M1223" s="4"/>
      <c r="N1223" s="4"/>
      <c r="O1223" s="4"/>
      <c r="P1223" s="27"/>
      <c r="Q1223" s="14"/>
      <c r="R1223" s="9"/>
      <c r="S1223" s="15"/>
      <c r="T1223" s="15"/>
      <c r="U1223" s="9"/>
      <c r="V1223" s="18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8"/>
      <c r="AG1223" s="18"/>
      <c r="AH1223" s="18"/>
      <c r="AI1223" s="19"/>
      <c r="AJ1223" s="19"/>
      <c r="AK1223" s="19"/>
      <c r="AL1223" s="19"/>
      <c r="AM1223" s="19"/>
      <c r="AN1223" s="52"/>
      <c r="AO1223" s="19"/>
      <c r="AP1223" s="1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</row>
    <row r="1224" spans="1:71" ht="14.5" x14ac:dyDescent="0.35">
      <c r="A1224" s="15"/>
      <c r="B1224" s="15"/>
      <c r="C1224" s="15"/>
      <c r="D1224" s="7"/>
      <c r="E1224" s="4"/>
      <c r="F1224" s="4"/>
      <c r="G1224" s="4"/>
      <c r="H1224" s="4"/>
      <c r="I1224" s="4"/>
      <c r="J1224" s="7"/>
      <c r="K1224" s="4"/>
      <c r="L1224" s="4"/>
      <c r="M1224" s="4"/>
      <c r="N1224" s="4"/>
      <c r="O1224" s="4"/>
      <c r="P1224" s="27"/>
      <c r="Q1224" s="14"/>
      <c r="R1224" s="9"/>
      <c r="S1224" s="15"/>
      <c r="T1224" s="15"/>
      <c r="U1224" s="9"/>
      <c r="V1224" s="18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8"/>
      <c r="AG1224" s="18"/>
      <c r="AH1224" s="18"/>
      <c r="AI1224" s="19"/>
      <c r="AJ1224" s="19"/>
      <c r="AK1224" s="19"/>
      <c r="AL1224" s="19"/>
      <c r="AM1224" s="19"/>
      <c r="AN1224" s="52"/>
      <c r="AO1224" s="19"/>
      <c r="AP1224" s="1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</row>
    <row r="1225" spans="1:71" ht="14.5" x14ac:dyDescent="0.35">
      <c r="A1225" s="15"/>
      <c r="B1225" s="15"/>
      <c r="C1225" s="15"/>
      <c r="D1225" s="7"/>
      <c r="E1225" s="4"/>
      <c r="F1225" s="4"/>
      <c r="G1225" s="4"/>
      <c r="H1225" s="4"/>
      <c r="I1225" s="4"/>
      <c r="J1225" s="7"/>
      <c r="K1225" s="4"/>
      <c r="L1225" s="4"/>
      <c r="M1225" s="4"/>
      <c r="N1225" s="4"/>
      <c r="O1225" s="4"/>
      <c r="P1225" s="27"/>
      <c r="Q1225" s="14"/>
      <c r="R1225" s="9"/>
      <c r="S1225" s="15"/>
      <c r="T1225" s="15"/>
      <c r="U1225" s="9"/>
      <c r="V1225" s="18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8"/>
      <c r="AG1225" s="18"/>
      <c r="AH1225" s="18"/>
      <c r="AI1225" s="19"/>
      <c r="AJ1225" s="19"/>
      <c r="AK1225" s="19"/>
      <c r="AL1225" s="19"/>
      <c r="AM1225" s="19"/>
      <c r="AN1225" s="52"/>
      <c r="AO1225" s="19"/>
      <c r="AP1225" s="1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</row>
    <row r="1226" spans="1:71" ht="14.5" x14ac:dyDescent="0.35">
      <c r="A1226" s="15"/>
      <c r="B1226" s="15"/>
      <c r="C1226" s="15"/>
      <c r="D1226" s="7"/>
      <c r="E1226" s="4"/>
      <c r="F1226" s="4"/>
      <c r="G1226" s="4"/>
      <c r="H1226" s="4"/>
      <c r="I1226" s="4"/>
      <c r="J1226" s="7"/>
      <c r="K1226" s="4"/>
      <c r="L1226" s="4"/>
      <c r="M1226" s="4"/>
      <c r="N1226" s="4"/>
      <c r="O1226" s="4"/>
      <c r="P1226" s="27"/>
      <c r="Q1226" s="14"/>
      <c r="R1226" s="9"/>
      <c r="S1226" s="15"/>
      <c r="T1226" s="15"/>
      <c r="U1226" s="9"/>
      <c r="V1226" s="18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8"/>
      <c r="AG1226" s="18"/>
      <c r="AH1226" s="18"/>
      <c r="AI1226" s="19"/>
      <c r="AJ1226" s="19"/>
      <c r="AK1226" s="19"/>
      <c r="AL1226" s="19"/>
      <c r="AM1226" s="19"/>
      <c r="AN1226" s="52"/>
      <c r="AO1226" s="19"/>
      <c r="AP1226" s="1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</row>
    <row r="1227" spans="1:71" ht="14.5" x14ac:dyDescent="0.35">
      <c r="A1227" s="15"/>
      <c r="B1227" s="15"/>
      <c r="C1227" s="15"/>
      <c r="D1227" s="7"/>
      <c r="E1227" s="4"/>
      <c r="F1227" s="4"/>
      <c r="G1227" s="4"/>
      <c r="H1227" s="4"/>
      <c r="I1227" s="4"/>
      <c r="J1227" s="7"/>
      <c r="K1227" s="4"/>
      <c r="L1227" s="4"/>
      <c r="M1227" s="4"/>
      <c r="N1227" s="4"/>
      <c r="O1227" s="4"/>
      <c r="P1227" s="27"/>
      <c r="Q1227" s="14"/>
      <c r="R1227" s="9"/>
      <c r="S1227" s="15"/>
      <c r="T1227" s="15"/>
      <c r="U1227" s="9"/>
      <c r="V1227" s="18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8"/>
      <c r="AG1227" s="18"/>
      <c r="AH1227" s="18"/>
      <c r="AI1227" s="19"/>
      <c r="AJ1227" s="19"/>
      <c r="AK1227" s="19"/>
      <c r="AL1227" s="19"/>
      <c r="AM1227" s="19"/>
      <c r="AN1227" s="52"/>
      <c r="AO1227" s="19"/>
      <c r="AP1227" s="1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</row>
    <row r="1228" spans="1:71" ht="14.5" x14ac:dyDescent="0.35">
      <c r="A1228" s="15"/>
      <c r="B1228" s="15"/>
      <c r="C1228" s="15"/>
      <c r="D1228" s="7"/>
      <c r="E1228" s="4"/>
      <c r="F1228" s="4"/>
      <c r="G1228" s="4"/>
      <c r="H1228" s="4"/>
      <c r="I1228" s="4"/>
      <c r="J1228" s="7"/>
      <c r="K1228" s="4"/>
      <c r="L1228" s="4"/>
      <c r="M1228" s="4"/>
      <c r="N1228" s="4"/>
      <c r="O1228" s="4"/>
      <c r="P1228" s="27"/>
      <c r="Q1228" s="14"/>
      <c r="R1228" s="9"/>
      <c r="S1228" s="15"/>
      <c r="T1228" s="15"/>
      <c r="U1228" s="9"/>
      <c r="V1228" s="18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8"/>
      <c r="AG1228" s="18"/>
      <c r="AH1228" s="18"/>
      <c r="AI1228" s="19"/>
      <c r="AJ1228" s="19"/>
      <c r="AK1228" s="19"/>
      <c r="AL1228" s="19"/>
      <c r="AM1228" s="19"/>
      <c r="AN1228" s="52"/>
      <c r="AO1228" s="19"/>
      <c r="AP1228" s="1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</row>
    <row r="1229" spans="1:71" ht="14.5" x14ac:dyDescent="0.35">
      <c r="A1229" s="15"/>
      <c r="B1229" s="15"/>
      <c r="C1229" s="15"/>
      <c r="D1229" s="7"/>
      <c r="E1229" s="4"/>
      <c r="F1229" s="4"/>
      <c r="G1229" s="4"/>
      <c r="H1229" s="4"/>
      <c r="I1229" s="4"/>
      <c r="J1229" s="7"/>
      <c r="K1229" s="4"/>
      <c r="L1229" s="4"/>
      <c r="M1229" s="4"/>
      <c r="N1229" s="4"/>
      <c r="O1229" s="4"/>
      <c r="P1229" s="27"/>
      <c r="Q1229" s="14"/>
      <c r="R1229" s="9"/>
      <c r="S1229" s="15"/>
      <c r="T1229" s="15"/>
      <c r="U1229" s="9"/>
      <c r="V1229" s="18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8"/>
      <c r="AG1229" s="18"/>
      <c r="AH1229" s="18"/>
      <c r="AI1229" s="19"/>
      <c r="AJ1229" s="19"/>
      <c r="AK1229" s="19"/>
      <c r="AL1229" s="19"/>
      <c r="AM1229" s="19"/>
      <c r="AN1229" s="52"/>
      <c r="AO1229" s="19"/>
      <c r="AP1229" s="1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</row>
    <row r="1230" spans="1:71" ht="14.5" x14ac:dyDescent="0.35">
      <c r="A1230" s="15"/>
      <c r="B1230" s="15"/>
      <c r="C1230" s="15"/>
      <c r="D1230" s="7"/>
      <c r="E1230" s="4"/>
      <c r="F1230" s="4"/>
      <c r="G1230" s="4"/>
      <c r="H1230" s="4"/>
      <c r="I1230" s="4"/>
      <c r="J1230" s="7"/>
      <c r="K1230" s="4"/>
      <c r="L1230" s="4"/>
      <c r="M1230" s="4"/>
      <c r="N1230" s="4"/>
      <c r="O1230" s="4"/>
      <c r="P1230" s="27"/>
      <c r="Q1230" s="14"/>
      <c r="R1230" s="9"/>
      <c r="S1230" s="15"/>
      <c r="T1230" s="15"/>
      <c r="U1230" s="9"/>
      <c r="V1230" s="18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8"/>
      <c r="AG1230" s="18"/>
      <c r="AH1230" s="18"/>
      <c r="AI1230" s="19"/>
      <c r="AJ1230" s="19"/>
      <c r="AK1230" s="19"/>
      <c r="AL1230" s="19"/>
      <c r="AM1230" s="19"/>
      <c r="AN1230" s="52"/>
      <c r="AO1230" s="19"/>
      <c r="AP1230" s="1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</row>
    <row r="1231" spans="1:71" ht="14.5" x14ac:dyDescent="0.35">
      <c r="A1231" s="15"/>
      <c r="B1231" s="15"/>
      <c r="C1231" s="15"/>
      <c r="D1231" s="7"/>
      <c r="E1231" s="4"/>
      <c r="F1231" s="4"/>
      <c r="G1231" s="4"/>
      <c r="H1231" s="4"/>
      <c r="I1231" s="4"/>
      <c r="J1231" s="7"/>
      <c r="K1231" s="4"/>
      <c r="L1231" s="4"/>
      <c r="M1231" s="4"/>
      <c r="N1231" s="4"/>
      <c r="O1231" s="4"/>
      <c r="P1231" s="27"/>
      <c r="Q1231" s="14"/>
      <c r="R1231" s="9"/>
      <c r="S1231" s="15"/>
      <c r="T1231" s="15"/>
      <c r="U1231" s="9"/>
      <c r="V1231" s="18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8"/>
      <c r="AG1231" s="18"/>
      <c r="AH1231" s="18"/>
      <c r="AI1231" s="19"/>
      <c r="AJ1231" s="19"/>
      <c r="AK1231" s="19"/>
      <c r="AL1231" s="19"/>
      <c r="AM1231" s="19"/>
      <c r="AN1231" s="52"/>
      <c r="AO1231" s="19"/>
      <c r="AP1231" s="1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</row>
    <row r="1232" spans="1:71" ht="14.5" x14ac:dyDescent="0.35">
      <c r="A1232" s="15"/>
      <c r="B1232" s="15"/>
      <c r="C1232" s="15"/>
      <c r="D1232" s="7"/>
      <c r="E1232" s="4"/>
      <c r="F1232" s="4"/>
      <c r="G1232" s="4"/>
      <c r="H1232" s="4"/>
      <c r="I1232" s="4"/>
      <c r="J1232" s="7"/>
      <c r="K1232" s="4"/>
      <c r="L1232" s="4"/>
      <c r="M1232" s="4"/>
      <c r="N1232" s="4"/>
      <c r="O1232" s="4"/>
      <c r="P1232" s="27"/>
      <c r="Q1232" s="14"/>
      <c r="R1232" s="9"/>
      <c r="S1232" s="15"/>
      <c r="T1232" s="15"/>
      <c r="U1232" s="9"/>
      <c r="V1232" s="18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8"/>
      <c r="AG1232" s="18"/>
      <c r="AH1232" s="18"/>
      <c r="AI1232" s="19"/>
      <c r="AJ1232" s="19"/>
      <c r="AK1232" s="19"/>
      <c r="AL1232" s="19"/>
      <c r="AM1232" s="19"/>
      <c r="AN1232" s="52"/>
      <c r="AO1232" s="19"/>
      <c r="AP1232" s="1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</row>
    <row r="1233" spans="1:71" ht="14.5" x14ac:dyDescent="0.35">
      <c r="A1233" s="15"/>
      <c r="B1233" s="15"/>
      <c r="C1233" s="15"/>
      <c r="D1233" s="7"/>
      <c r="E1233" s="4"/>
      <c r="F1233" s="4"/>
      <c r="G1233" s="4"/>
      <c r="H1233" s="4"/>
      <c r="I1233" s="4"/>
      <c r="J1233" s="7"/>
      <c r="K1233" s="4"/>
      <c r="L1233" s="4"/>
      <c r="M1233" s="4"/>
      <c r="N1233" s="4"/>
      <c r="O1233" s="4"/>
      <c r="P1233" s="27"/>
      <c r="Q1233" s="14"/>
      <c r="R1233" s="9"/>
      <c r="S1233" s="15"/>
      <c r="T1233" s="15"/>
      <c r="U1233" s="9"/>
      <c r="V1233" s="18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8"/>
      <c r="AG1233" s="18"/>
      <c r="AH1233" s="18"/>
      <c r="AI1233" s="19"/>
      <c r="AJ1233" s="19"/>
      <c r="AK1233" s="19"/>
      <c r="AL1233" s="19"/>
      <c r="AM1233" s="19"/>
      <c r="AN1233" s="52"/>
      <c r="AO1233" s="19"/>
      <c r="AP1233" s="1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</row>
    <row r="1234" spans="1:71" ht="14.5" x14ac:dyDescent="0.35">
      <c r="A1234" s="15"/>
      <c r="B1234" s="15"/>
      <c r="C1234" s="15"/>
      <c r="D1234" s="7"/>
      <c r="E1234" s="4"/>
      <c r="F1234" s="4"/>
      <c r="G1234" s="4"/>
      <c r="H1234" s="4"/>
      <c r="I1234" s="4"/>
      <c r="J1234" s="7"/>
      <c r="K1234" s="4"/>
      <c r="L1234" s="4"/>
      <c r="M1234" s="4"/>
      <c r="N1234" s="4"/>
      <c r="O1234" s="4"/>
      <c r="P1234" s="27"/>
      <c r="Q1234" s="14"/>
      <c r="R1234" s="9"/>
      <c r="S1234" s="15"/>
      <c r="T1234" s="15"/>
      <c r="U1234" s="9"/>
      <c r="V1234" s="18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8"/>
      <c r="AG1234" s="18"/>
      <c r="AH1234" s="18"/>
      <c r="AI1234" s="19"/>
      <c r="AJ1234" s="19"/>
      <c r="AK1234" s="19"/>
      <c r="AL1234" s="19"/>
      <c r="AM1234" s="19"/>
      <c r="AN1234" s="52"/>
      <c r="AO1234" s="19"/>
      <c r="AP1234" s="1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</row>
    <row r="1235" spans="1:71" ht="14.5" x14ac:dyDescent="0.35">
      <c r="A1235" s="15"/>
      <c r="B1235" s="15"/>
      <c r="C1235" s="15"/>
      <c r="D1235" s="7"/>
      <c r="E1235" s="4"/>
      <c r="F1235" s="4"/>
      <c r="G1235" s="4"/>
      <c r="H1235" s="4"/>
      <c r="I1235" s="4"/>
      <c r="J1235" s="7"/>
      <c r="K1235" s="4"/>
      <c r="L1235" s="4"/>
      <c r="M1235" s="4"/>
      <c r="N1235" s="4"/>
      <c r="O1235" s="4"/>
      <c r="P1235" s="27"/>
      <c r="Q1235" s="14"/>
      <c r="R1235" s="9"/>
      <c r="S1235" s="15"/>
      <c r="T1235" s="15"/>
      <c r="U1235" s="9"/>
      <c r="V1235" s="18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8"/>
      <c r="AG1235" s="18"/>
      <c r="AH1235" s="18"/>
      <c r="AI1235" s="19"/>
      <c r="AJ1235" s="19"/>
      <c r="AK1235" s="19"/>
      <c r="AL1235" s="19"/>
      <c r="AM1235" s="19"/>
      <c r="AN1235" s="52"/>
      <c r="AO1235" s="19"/>
      <c r="AP1235" s="1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</row>
    <row r="1236" spans="1:71" ht="14.5" x14ac:dyDescent="0.35">
      <c r="A1236" s="15"/>
      <c r="B1236" s="15"/>
      <c r="C1236" s="15"/>
      <c r="D1236" s="7"/>
      <c r="E1236" s="4"/>
      <c r="F1236" s="4"/>
      <c r="G1236" s="4"/>
      <c r="H1236" s="4"/>
      <c r="I1236" s="4"/>
      <c r="J1236" s="7"/>
      <c r="K1236" s="4"/>
      <c r="L1236" s="4"/>
      <c r="M1236" s="4"/>
      <c r="N1236" s="4"/>
      <c r="O1236" s="4"/>
      <c r="P1236" s="27"/>
      <c r="Q1236" s="14"/>
      <c r="R1236" s="9"/>
      <c r="S1236" s="15"/>
      <c r="T1236" s="15"/>
      <c r="U1236" s="9"/>
      <c r="V1236" s="18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8"/>
      <c r="AG1236" s="18"/>
      <c r="AH1236" s="18"/>
      <c r="AI1236" s="19"/>
      <c r="AJ1236" s="19"/>
      <c r="AK1236" s="19"/>
      <c r="AL1236" s="19"/>
      <c r="AM1236" s="19"/>
      <c r="AN1236" s="52"/>
      <c r="AO1236" s="19"/>
      <c r="AP1236" s="1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</row>
    <row r="1237" spans="1:71" ht="14.5" x14ac:dyDescent="0.35">
      <c r="A1237" s="15"/>
      <c r="B1237" s="15"/>
      <c r="C1237" s="15"/>
      <c r="D1237" s="7"/>
      <c r="E1237" s="4"/>
      <c r="F1237" s="4"/>
      <c r="G1237" s="4"/>
      <c r="H1237" s="4"/>
      <c r="I1237" s="4"/>
      <c r="J1237" s="7"/>
      <c r="K1237" s="4"/>
      <c r="L1237" s="4"/>
      <c r="M1237" s="4"/>
      <c r="N1237" s="4"/>
      <c r="O1237" s="4"/>
      <c r="P1237" s="27"/>
      <c r="Q1237" s="14"/>
      <c r="R1237" s="9"/>
      <c r="S1237" s="15"/>
      <c r="T1237" s="15"/>
      <c r="U1237" s="9"/>
      <c r="V1237" s="18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8"/>
      <c r="AG1237" s="18"/>
      <c r="AH1237" s="18"/>
      <c r="AI1237" s="19"/>
      <c r="AJ1237" s="19"/>
      <c r="AK1237" s="19"/>
      <c r="AL1237" s="19"/>
      <c r="AM1237" s="19"/>
      <c r="AN1237" s="52"/>
      <c r="AO1237" s="19"/>
      <c r="AP1237" s="1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</row>
    <row r="1238" spans="1:71" ht="14.5" x14ac:dyDescent="0.35">
      <c r="A1238" s="15"/>
      <c r="B1238" s="15"/>
      <c r="C1238" s="15"/>
      <c r="D1238" s="7"/>
      <c r="E1238" s="4"/>
      <c r="F1238" s="4"/>
      <c r="G1238" s="4"/>
      <c r="H1238" s="4"/>
      <c r="I1238" s="4"/>
      <c r="J1238" s="7"/>
      <c r="K1238" s="4"/>
      <c r="L1238" s="4"/>
      <c r="M1238" s="4"/>
      <c r="N1238" s="4"/>
      <c r="O1238" s="4"/>
      <c r="P1238" s="27"/>
      <c r="Q1238" s="14"/>
      <c r="R1238" s="9"/>
      <c r="S1238" s="15"/>
      <c r="T1238" s="15"/>
      <c r="U1238" s="9"/>
      <c r="V1238" s="18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8"/>
      <c r="AG1238" s="18"/>
      <c r="AH1238" s="18"/>
      <c r="AI1238" s="19"/>
      <c r="AJ1238" s="19"/>
      <c r="AK1238" s="19"/>
      <c r="AL1238" s="19"/>
      <c r="AM1238" s="19"/>
      <c r="AN1238" s="52"/>
      <c r="AO1238" s="19"/>
      <c r="AP1238" s="1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</row>
    <row r="1239" spans="1:71" ht="14.5" x14ac:dyDescent="0.35">
      <c r="A1239" s="15"/>
      <c r="B1239" s="15"/>
      <c r="C1239" s="15"/>
      <c r="D1239" s="7"/>
      <c r="E1239" s="4"/>
      <c r="F1239" s="4"/>
      <c r="G1239" s="4"/>
      <c r="H1239" s="4"/>
      <c r="I1239" s="4"/>
      <c r="J1239" s="7"/>
      <c r="K1239" s="4"/>
      <c r="L1239" s="4"/>
      <c r="M1239" s="4"/>
      <c r="N1239" s="4"/>
      <c r="O1239" s="4"/>
      <c r="P1239" s="27"/>
      <c r="Q1239" s="14"/>
      <c r="R1239" s="9"/>
      <c r="S1239" s="15"/>
      <c r="T1239" s="15"/>
      <c r="U1239" s="9"/>
      <c r="V1239" s="18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8"/>
      <c r="AG1239" s="18"/>
      <c r="AH1239" s="18"/>
      <c r="AI1239" s="19"/>
      <c r="AJ1239" s="19"/>
      <c r="AK1239" s="19"/>
      <c r="AL1239" s="19"/>
      <c r="AM1239" s="19"/>
      <c r="AN1239" s="52"/>
      <c r="AO1239" s="19"/>
      <c r="AP1239" s="1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</row>
    <row r="1240" spans="1:71" ht="14.5" x14ac:dyDescent="0.35">
      <c r="A1240" s="15"/>
      <c r="B1240" s="15"/>
      <c r="C1240" s="15"/>
      <c r="D1240" s="7"/>
      <c r="E1240" s="4"/>
      <c r="F1240" s="4"/>
      <c r="G1240" s="4"/>
      <c r="H1240" s="4"/>
      <c r="I1240" s="4"/>
      <c r="J1240" s="7"/>
      <c r="K1240" s="4"/>
      <c r="L1240" s="4"/>
      <c r="M1240" s="4"/>
      <c r="N1240" s="4"/>
      <c r="O1240" s="4"/>
      <c r="P1240" s="27"/>
      <c r="Q1240" s="14"/>
      <c r="R1240" s="9"/>
      <c r="S1240" s="15"/>
      <c r="T1240" s="15"/>
      <c r="U1240" s="9"/>
      <c r="V1240" s="18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8"/>
      <c r="AG1240" s="18"/>
      <c r="AH1240" s="18"/>
      <c r="AI1240" s="19"/>
      <c r="AJ1240" s="19"/>
      <c r="AK1240" s="19"/>
      <c r="AL1240" s="19"/>
      <c r="AM1240" s="19"/>
      <c r="AN1240" s="52"/>
      <c r="AO1240" s="19"/>
      <c r="AP1240" s="1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</row>
    <row r="1241" spans="1:71" ht="14.5" x14ac:dyDescent="0.35">
      <c r="A1241" s="15"/>
      <c r="B1241" s="15"/>
      <c r="C1241" s="15"/>
      <c r="D1241" s="7"/>
      <c r="E1241" s="4"/>
      <c r="F1241" s="4"/>
      <c r="G1241" s="4"/>
      <c r="H1241" s="4"/>
      <c r="I1241" s="4"/>
      <c r="J1241" s="7"/>
      <c r="K1241" s="4"/>
      <c r="L1241" s="4"/>
      <c r="M1241" s="4"/>
      <c r="N1241" s="4"/>
      <c r="O1241" s="4"/>
      <c r="P1241" s="27"/>
      <c r="Q1241" s="14"/>
      <c r="R1241" s="9"/>
      <c r="S1241" s="15"/>
      <c r="T1241" s="15"/>
      <c r="U1241" s="9"/>
      <c r="V1241" s="18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8"/>
      <c r="AG1241" s="18"/>
      <c r="AH1241" s="18"/>
      <c r="AI1241" s="19"/>
      <c r="AJ1241" s="19"/>
      <c r="AK1241" s="19"/>
      <c r="AL1241" s="19"/>
      <c r="AM1241" s="19"/>
      <c r="AN1241" s="52"/>
      <c r="AO1241" s="19"/>
      <c r="AP1241" s="1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</row>
    <row r="1242" spans="1:71" ht="14.5" x14ac:dyDescent="0.35">
      <c r="A1242" s="15"/>
      <c r="B1242" s="15"/>
      <c r="C1242" s="15"/>
      <c r="D1242" s="7"/>
      <c r="E1242" s="4"/>
      <c r="F1242" s="4"/>
      <c r="G1242" s="4"/>
      <c r="H1242" s="4"/>
      <c r="I1242" s="4"/>
      <c r="J1242" s="7"/>
      <c r="K1242" s="4"/>
      <c r="L1242" s="4"/>
      <c r="M1242" s="4"/>
      <c r="N1242" s="4"/>
      <c r="O1242" s="4"/>
      <c r="P1242" s="27"/>
      <c r="Q1242" s="14"/>
      <c r="R1242" s="9"/>
      <c r="S1242" s="15"/>
      <c r="T1242" s="15"/>
      <c r="U1242" s="9"/>
      <c r="V1242" s="18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8"/>
      <c r="AG1242" s="18"/>
      <c r="AH1242" s="18"/>
      <c r="AI1242" s="19"/>
      <c r="AJ1242" s="19"/>
      <c r="AK1242" s="19"/>
      <c r="AL1242" s="19"/>
      <c r="AM1242" s="19"/>
      <c r="AN1242" s="52"/>
      <c r="AO1242" s="19"/>
      <c r="AP1242" s="1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</row>
    <row r="1243" spans="1:71" ht="14.5" x14ac:dyDescent="0.35">
      <c r="A1243" s="15"/>
      <c r="B1243" s="15"/>
      <c r="C1243" s="15"/>
      <c r="D1243" s="7"/>
      <c r="E1243" s="4"/>
      <c r="F1243" s="4"/>
      <c r="G1243" s="4"/>
      <c r="H1243" s="4"/>
      <c r="I1243" s="4"/>
      <c r="J1243" s="7"/>
      <c r="K1243" s="4"/>
      <c r="L1243" s="4"/>
      <c r="M1243" s="4"/>
      <c r="N1243" s="4"/>
      <c r="O1243" s="4"/>
      <c r="P1243" s="27"/>
      <c r="Q1243" s="14"/>
      <c r="R1243" s="9"/>
      <c r="S1243" s="15"/>
      <c r="T1243" s="15"/>
      <c r="U1243" s="9"/>
      <c r="V1243" s="18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8"/>
      <c r="AG1243" s="18"/>
      <c r="AH1243" s="18"/>
      <c r="AI1243" s="19"/>
      <c r="AJ1243" s="19"/>
      <c r="AK1243" s="19"/>
      <c r="AL1243" s="19"/>
      <c r="AM1243" s="19"/>
      <c r="AN1243" s="52"/>
      <c r="AO1243" s="19"/>
      <c r="AP1243" s="1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</row>
    <row r="1244" spans="1:71" ht="14.5" x14ac:dyDescent="0.35">
      <c r="A1244" s="15"/>
      <c r="B1244" s="15"/>
      <c r="C1244" s="15"/>
      <c r="D1244" s="7"/>
      <c r="E1244" s="4"/>
      <c r="F1244" s="4"/>
      <c r="G1244" s="4"/>
      <c r="H1244" s="4"/>
      <c r="I1244" s="4"/>
      <c r="J1244" s="7"/>
      <c r="K1244" s="4"/>
      <c r="L1244" s="4"/>
      <c r="M1244" s="4"/>
      <c r="N1244" s="4"/>
      <c r="O1244" s="4"/>
      <c r="P1244" s="27"/>
      <c r="Q1244" s="14"/>
      <c r="R1244" s="9"/>
      <c r="S1244" s="15"/>
      <c r="T1244" s="15"/>
      <c r="U1244" s="9"/>
      <c r="V1244" s="18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8"/>
      <c r="AG1244" s="18"/>
      <c r="AH1244" s="18"/>
      <c r="AI1244" s="19"/>
      <c r="AJ1244" s="19"/>
      <c r="AK1244" s="19"/>
      <c r="AL1244" s="19"/>
      <c r="AM1244" s="19"/>
      <c r="AN1244" s="52"/>
      <c r="AO1244" s="19"/>
      <c r="AP1244" s="1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</row>
    <row r="1245" spans="1:71" ht="14.5" x14ac:dyDescent="0.35">
      <c r="A1245" s="15"/>
      <c r="B1245" s="15"/>
      <c r="C1245" s="15"/>
      <c r="D1245" s="7"/>
      <c r="E1245" s="4"/>
      <c r="F1245" s="4"/>
      <c r="G1245" s="4"/>
      <c r="H1245" s="4"/>
      <c r="I1245" s="4"/>
      <c r="J1245" s="7"/>
      <c r="K1245" s="4"/>
      <c r="L1245" s="4"/>
      <c r="M1245" s="4"/>
      <c r="N1245" s="4"/>
      <c r="O1245" s="4"/>
      <c r="P1245" s="27"/>
      <c r="Q1245" s="14"/>
      <c r="R1245" s="9"/>
      <c r="S1245" s="15"/>
      <c r="T1245" s="15"/>
      <c r="U1245" s="9"/>
      <c r="V1245" s="18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8"/>
      <c r="AG1245" s="18"/>
      <c r="AH1245" s="18"/>
      <c r="AI1245" s="19"/>
      <c r="AJ1245" s="19"/>
      <c r="AK1245" s="19"/>
      <c r="AL1245" s="19"/>
      <c r="AM1245" s="19"/>
      <c r="AN1245" s="52"/>
      <c r="AO1245" s="19"/>
      <c r="AP1245" s="1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</row>
    <row r="1246" spans="1:71" ht="14.5" x14ac:dyDescent="0.35">
      <c r="A1246" s="15"/>
      <c r="B1246" s="15"/>
      <c r="C1246" s="15"/>
      <c r="D1246" s="7"/>
      <c r="E1246" s="4"/>
      <c r="F1246" s="4"/>
      <c r="G1246" s="4"/>
      <c r="H1246" s="4"/>
      <c r="I1246" s="4"/>
      <c r="J1246" s="7"/>
      <c r="K1246" s="4"/>
      <c r="L1246" s="4"/>
      <c r="M1246" s="4"/>
      <c r="N1246" s="4"/>
      <c r="O1246" s="4"/>
      <c r="P1246" s="27"/>
      <c r="Q1246" s="14"/>
      <c r="R1246" s="9"/>
      <c r="S1246" s="15"/>
      <c r="T1246" s="15"/>
      <c r="U1246" s="9"/>
      <c r="V1246" s="18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8"/>
      <c r="AG1246" s="18"/>
      <c r="AH1246" s="18"/>
      <c r="AI1246" s="19"/>
      <c r="AJ1246" s="19"/>
      <c r="AK1246" s="19"/>
      <c r="AL1246" s="19"/>
      <c r="AM1246" s="19"/>
      <c r="AN1246" s="52"/>
      <c r="AO1246" s="19"/>
      <c r="AP1246" s="1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</row>
    <row r="1247" spans="1:71" ht="14.5" x14ac:dyDescent="0.35">
      <c r="A1247" s="15"/>
      <c r="B1247" s="15"/>
      <c r="C1247" s="15"/>
      <c r="D1247" s="7"/>
      <c r="E1247" s="4"/>
      <c r="F1247" s="4"/>
      <c r="G1247" s="4"/>
      <c r="H1247" s="4"/>
      <c r="I1247" s="4"/>
      <c r="J1247" s="7"/>
      <c r="K1247" s="4"/>
      <c r="L1247" s="4"/>
      <c r="M1247" s="4"/>
      <c r="N1247" s="4"/>
      <c r="O1247" s="4"/>
      <c r="P1247" s="27"/>
      <c r="Q1247" s="14"/>
      <c r="R1247" s="9"/>
      <c r="S1247" s="15"/>
      <c r="T1247" s="15"/>
      <c r="U1247" s="9"/>
      <c r="V1247" s="18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8"/>
      <c r="AG1247" s="18"/>
      <c r="AH1247" s="18"/>
      <c r="AI1247" s="19"/>
      <c r="AJ1247" s="19"/>
      <c r="AK1247" s="19"/>
      <c r="AL1247" s="19"/>
      <c r="AM1247" s="19"/>
      <c r="AN1247" s="52"/>
      <c r="AO1247" s="19"/>
      <c r="AP1247" s="1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</row>
    <row r="1248" spans="1:71" ht="14.5" x14ac:dyDescent="0.35">
      <c r="A1248" s="15"/>
      <c r="B1248" s="15"/>
      <c r="C1248" s="15"/>
      <c r="D1248" s="7"/>
      <c r="E1248" s="4"/>
      <c r="F1248" s="4"/>
      <c r="G1248" s="4"/>
      <c r="H1248" s="4"/>
      <c r="I1248" s="4"/>
      <c r="J1248" s="7"/>
      <c r="K1248" s="4"/>
      <c r="L1248" s="4"/>
      <c r="M1248" s="4"/>
      <c r="N1248" s="4"/>
      <c r="O1248" s="4"/>
      <c r="P1248" s="27"/>
      <c r="Q1248" s="14"/>
      <c r="R1248" s="9"/>
      <c r="S1248" s="15"/>
      <c r="T1248" s="15"/>
      <c r="U1248" s="9"/>
      <c r="V1248" s="18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8"/>
      <c r="AG1248" s="18"/>
      <c r="AH1248" s="18"/>
      <c r="AI1248" s="19"/>
      <c r="AJ1248" s="19"/>
      <c r="AK1248" s="19"/>
      <c r="AL1248" s="19"/>
      <c r="AM1248" s="19"/>
      <c r="AN1248" s="52"/>
      <c r="AO1248" s="19"/>
      <c r="AP1248" s="1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</row>
    <row r="1249" spans="1:71" ht="14.5" x14ac:dyDescent="0.35">
      <c r="A1249" s="15"/>
      <c r="B1249" s="15"/>
      <c r="C1249" s="15"/>
      <c r="D1249" s="7"/>
      <c r="E1249" s="4"/>
      <c r="F1249" s="4"/>
      <c r="G1249" s="4"/>
      <c r="H1249" s="4"/>
      <c r="I1249" s="4"/>
      <c r="J1249" s="7"/>
      <c r="K1249" s="4"/>
      <c r="L1249" s="4"/>
      <c r="M1249" s="4"/>
      <c r="N1249" s="4"/>
      <c r="O1249" s="4"/>
      <c r="P1249" s="27"/>
      <c r="Q1249" s="14"/>
      <c r="R1249" s="9"/>
      <c r="S1249" s="15"/>
      <c r="T1249" s="15"/>
      <c r="U1249" s="9"/>
      <c r="V1249" s="18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8"/>
      <c r="AG1249" s="18"/>
      <c r="AH1249" s="18"/>
      <c r="AI1249" s="19"/>
      <c r="AJ1249" s="19"/>
      <c r="AK1249" s="19"/>
      <c r="AL1249" s="19"/>
      <c r="AM1249" s="19"/>
      <c r="AN1249" s="52"/>
      <c r="AO1249" s="19"/>
      <c r="AP1249" s="1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</row>
    <row r="1250" spans="1:71" ht="14.5" x14ac:dyDescent="0.35">
      <c r="A1250" s="15"/>
      <c r="B1250" s="15"/>
      <c r="C1250" s="15"/>
      <c r="D1250" s="7"/>
      <c r="E1250" s="4"/>
      <c r="F1250" s="4"/>
      <c r="G1250" s="4"/>
      <c r="H1250" s="4"/>
      <c r="I1250" s="4"/>
      <c r="J1250" s="7"/>
      <c r="K1250" s="4"/>
      <c r="L1250" s="4"/>
      <c r="M1250" s="4"/>
      <c r="N1250" s="4"/>
      <c r="O1250" s="4"/>
      <c r="P1250" s="27"/>
      <c r="Q1250" s="14"/>
      <c r="R1250" s="9"/>
      <c r="S1250" s="15"/>
      <c r="T1250" s="15"/>
      <c r="U1250" s="9"/>
      <c r="V1250" s="18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8"/>
      <c r="AG1250" s="18"/>
      <c r="AH1250" s="18"/>
      <c r="AI1250" s="19"/>
      <c r="AJ1250" s="19"/>
      <c r="AK1250" s="19"/>
      <c r="AL1250" s="19"/>
      <c r="AM1250" s="19"/>
      <c r="AN1250" s="52"/>
      <c r="AO1250" s="19"/>
      <c r="AP1250" s="1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</row>
    <row r="1251" spans="1:71" ht="14.5" x14ac:dyDescent="0.35">
      <c r="A1251" s="15"/>
      <c r="B1251" s="15"/>
      <c r="C1251" s="15"/>
      <c r="D1251" s="7"/>
      <c r="E1251" s="4"/>
      <c r="F1251" s="4"/>
      <c r="G1251" s="4"/>
      <c r="H1251" s="4"/>
      <c r="I1251" s="4"/>
      <c r="J1251" s="7"/>
      <c r="K1251" s="4"/>
      <c r="L1251" s="4"/>
      <c r="M1251" s="4"/>
      <c r="N1251" s="4"/>
      <c r="O1251" s="4"/>
      <c r="P1251" s="27"/>
      <c r="Q1251" s="14"/>
      <c r="R1251" s="9"/>
      <c r="S1251" s="15"/>
      <c r="T1251" s="15"/>
      <c r="U1251" s="9"/>
      <c r="V1251" s="18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8"/>
      <c r="AG1251" s="18"/>
      <c r="AH1251" s="18"/>
      <c r="AI1251" s="19"/>
      <c r="AJ1251" s="19"/>
      <c r="AK1251" s="19"/>
      <c r="AL1251" s="19"/>
      <c r="AM1251" s="19"/>
      <c r="AN1251" s="52"/>
      <c r="AO1251" s="19"/>
      <c r="AP1251" s="1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</row>
    <row r="1252" spans="1:71" ht="14.5" x14ac:dyDescent="0.35">
      <c r="A1252" s="15"/>
      <c r="B1252" s="15"/>
      <c r="C1252" s="15"/>
      <c r="D1252" s="7"/>
      <c r="E1252" s="4"/>
      <c r="F1252" s="4"/>
      <c r="G1252" s="4"/>
      <c r="H1252" s="4"/>
      <c r="I1252" s="4"/>
      <c r="J1252" s="7"/>
      <c r="K1252" s="4"/>
      <c r="L1252" s="4"/>
      <c r="M1252" s="4"/>
      <c r="N1252" s="4"/>
      <c r="O1252" s="4"/>
      <c r="P1252" s="27"/>
      <c r="Q1252" s="14"/>
      <c r="R1252" s="9"/>
      <c r="S1252" s="15"/>
      <c r="T1252" s="15"/>
      <c r="U1252" s="9"/>
      <c r="V1252" s="18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8"/>
      <c r="AG1252" s="18"/>
      <c r="AH1252" s="18"/>
      <c r="AI1252" s="19"/>
      <c r="AJ1252" s="19"/>
      <c r="AK1252" s="19"/>
      <c r="AL1252" s="19"/>
      <c r="AM1252" s="19"/>
      <c r="AN1252" s="52"/>
      <c r="AO1252" s="19"/>
      <c r="AP1252" s="1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</row>
    <row r="1253" spans="1:71" ht="14.5" x14ac:dyDescent="0.35">
      <c r="A1253" s="15"/>
      <c r="B1253" s="15"/>
      <c r="C1253" s="15"/>
      <c r="D1253" s="7"/>
      <c r="E1253" s="4"/>
      <c r="F1253" s="4"/>
      <c r="G1253" s="4"/>
      <c r="H1253" s="4"/>
      <c r="I1253" s="4"/>
      <c r="J1253" s="7"/>
      <c r="K1253" s="4"/>
      <c r="L1253" s="4"/>
      <c r="M1253" s="4"/>
      <c r="N1253" s="4"/>
      <c r="O1253" s="4"/>
      <c r="P1253" s="27"/>
      <c r="Q1253" s="14"/>
      <c r="R1253" s="9"/>
      <c r="S1253" s="15"/>
      <c r="T1253" s="15"/>
      <c r="U1253" s="9"/>
      <c r="V1253" s="18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8"/>
      <c r="AG1253" s="18"/>
      <c r="AH1253" s="18"/>
      <c r="AI1253" s="19"/>
      <c r="AJ1253" s="19"/>
      <c r="AK1253" s="19"/>
      <c r="AL1253" s="19"/>
      <c r="AM1253" s="19"/>
      <c r="AN1253" s="52"/>
      <c r="AO1253" s="19"/>
      <c r="AP1253" s="1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</row>
    <row r="1254" spans="1:71" ht="14.5" x14ac:dyDescent="0.35">
      <c r="A1254" s="15"/>
      <c r="B1254" s="15"/>
      <c r="C1254" s="15"/>
      <c r="D1254" s="7"/>
      <c r="E1254" s="4"/>
      <c r="F1254" s="4"/>
      <c r="G1254" s="4"/>
      <c r="H1254" s="4"/>
      <c r="I1254" s="4"/>
      <c r="J1254" s="7"/>
      <c r="K1254" s="4"/>
      <c r="L1254" s="4"/>
      <c r="M1254" s="4"/>
      <c r="N1254" s="4"/>
      <c r="O1254" s="4"/>
      <c r="P1254" s="27"/>
      <c r="Q1254" s="14"/>
      <c r="R1254" s="9"/>
      <c r="S1254" s="15"/>
      <c r="T1254" s="15"/>
      <c r="U1254" s="9"/>
      <c r="V1254" s="18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8"/>
      <c r="AG1254" s="18"/>
      <c r="AH1254" s="18"/>
      <c r="AI1254" s="19"/>
      <c r="AJ1254" s="19"/>
      <c r="AK1254" s="19"/>
      <c r="AL1254" s="19"/>
      <c r="AM1254" s="19"/>
      <c r="AN1254" s="52"/>
      <c r="AO1254" s="19"/>
      <c r="AP1254" s="1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</row>
    <row r="1255" spans="1:71" ht="14.5" x14ac:dyDescent="0.35">
      <c r="A1255" s="15"/>
      <c r="B1255" s="15"/>
      <c r="C1255" s="15"/>
      <c r="D1255" s="7"/>
      <c r="E1255" s="4"/>
      <c r="F1255" s="4"/>
      <c r="G1255" s="4"/>
      <c r="H1255" s="4"/>
      <c r="I1255" s="4"/>
      <c r="J1255" s="7"/>
      <c r="K1255" s="4"/>
      <c r="L1255" s="4"/>
      <c r="M1255" s="4"/>
      <c r="N1255" s="4"/>
      <c r="O1255" s="4"/>
      <c r="P1255" s="27"/>
      <c r="Q1255" s="14"/>
      <c r="R1255" s="9"/>
      <c r="S1255" s="15"/>
      <c r="T1255" s="15"/>
      <c r="U1255" s="9"/>
      <c r="V1255" s="18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8"/>
      <c r="AG1255" s="18"/>
      <c r="AH1255" s="18"/>
      <c r="AI1255" s="19"/>
      <c r="AJ1255" s="19"/>
      <c r="AK1255" s="19"/>
      <c r="AL1255" s="19"/>
      <c r="AM1255" s="19"/>
      <c r="AN1255" s="52"/>
      <c r="AO1255" s="19"/>
      <c r="AP1255" s="1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</row>
    <row r="1256" spans="1:71" ht="14.5" x14ac:dyDescent="0.35">
      <c r="A1256" s="15"/>
      <c r="B1256" s="15"/>
      <c r="C1256" s="15"/>
      <c r="D1256" s="7"/>
      <c r="E1256" s="4"/>
      <c r="F1256" s="4"/>
      <c r="G1256" s="4"/>
      <c r="H1256" s="4"/>
      <c r="I1256" s="4"/>
      <c r="J1256" s="7"/>
      <c r="K1256" s="4"/>
      <c r="L1256" s="4"/>
      <c r="M1256" s="4"/>
      <c r="N1256" s="4"/>
      <c r="O1256" s="4"/>
      <c r="P1256" s="27"/>
      <c r="Q1256" s="14"/>
      <c r="R1256" s="9"/>
      <c r="S1256" s="15"/>
      <c r="T1256" s="15"/>
      <c r="U1256" s="9"/>
      <c r="V1256" s="18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8"/>
      <c r="AG1256" s="18"/>
      <c r="AH1256" s="18"/>
      <c r="AI1256" s="19"/>
      <c r="AJ1256" s="19"/>
      <c r="AK1256" s="19"/>
      <c r="AL1256" s="19"/>
      <c r="AM1256" s="19"/>
      <c r="AN1256" s="52"/>
      <c r="AO1256" s="19"/>
      <c r="AP1256" s="1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</row>
    <row r="1257" spans="1:71" ht="14.5" x14ac:dyDescent="0.35">
      <c r="A1257" s="15"/>
      <c r="B1257" s="15"/>
      <c r="C1257" s="15"/>
      <c r="D1257" s="7"/>
      <c r="E1257" s="4"/>
      <c r="F1257" s="4"/>
      <c r="G1257" s="4"/>
      <c r="H1257" s="4"/>
      <c r="I1257" s="4"/>
      <c r="J1257" s="7"/>
      <c r="K1257" s="4"/>
      <c r="L1257" s="4"/>
      <c r="M1257" s="4"/>
      <c r="N1257" s="4"/>
      <c r="O1257" s="4"/>
      <c r="P1257" s="27"/>
      <c r="Q1257" s="14"/>
      <c r="R1257" s="9"/>
      <c r="S1257" s="15"/>
      <c r="T1257" s="15"/>
      <c r="U1257" s="9"/>
      <c r="V1257" s="18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8"/>
      <c r="AG1257" s="18"/>
      <c r="AH1257" s="18"/>
      <c r="AI1257" s="19"/>
      <c r="AJ1257" s="19"/>
      <c r="AK1257" s="19"/>
      <c r="AL1257" s="19"/>
      <c r="AM1257" s="19"/>
      <c r="AN1257" s="52"/>
      <c r="AO1257" s="19"/>
      <c r="AP1257" s="1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</row>
    <row r="1258" spans="1:71" ht="14.5" x14ac:dyDescent="0.35">
      <c r="A1258" s="15"/>
      <c r="B1258" s="15"/>
      <c r="C1258" s="15"/>
      <c r="D1258" s="7"/>
      <c r="E1258" s="4"/>
      <c r="F1258" s="4"/>
      <c r="G1258" s="4"/>
      <c r="H1258" s="4"/>
      <c r="I1258" s="4"/>
      <c r="J1258" s="7"/>
      <c r="K1258" s="4"/>
      <c r="L1258" s="4"/>
      <c r="M1258" s="4"/>
      <c r="N1258" s="4"/>
      <c r="O1258" s="4"/>
      <c r="P1258" s="27"/>
      <c r="Q1258" s="14"/>
      <c r="R1258" s="9"/>
      <c r="S1258" s="15"/>
      <c r="T1258" s="15"/>
      <c r="U1258" s="9"/>
      <c r="V1258" s="18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8"/>
      <c r="AG1258" s="18"/>
      <c r="AH1258" s="18"/>
      <c r="AI1258" s="19"/>
      <c r="AJ1258" s="19"/>
      <c r="AK1258" s="19"/>
      <c r="AL1258" s="19"/>
      <c r="AM1258" s="19"/>
      <c r="AN1258" s="52"/>
      <c r="AO1258" s="19"/>
      <c r="AP1258" s="1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</row>
    <row r="1259" spans="1:71" ht="14.5" x14ac:dyDescent="0.35">
      <c r="A1259" s="15"/>
      <c r="B1259" s="15"/>
      <c r="C1259" s="15"/>
      <c r="D1259" s="7"/>
      <c r="E1259" s="4"/>
      <c r="F1259" s="4"/>
      <c r="G1259" s="4"/>
      <c r="H1259" s="4"/>
      <c r="I1259" s="4"/>
      <c r="J1259" s="7"/>
      <c r="K1259" s="4"/>
      <c r="L1259" s="4"/>
      <c r="M1259" s="4"/>
      <c r="N1259" s="4"/>
      <c r="O1259" s="4"/>
      <c r="P1259" s="27"/>
      <c r="Q1259" s="14"/>
      <c r="R1259" s="9"/>
      <c r="S1259" s="15"/>
      <c r="T1259" s="15"/>
      <c r="U1259" s="9"/>
      <c r="V1259" s="18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8"/>
      <c r="AG1259" s="18"/>
      <c r="AH1259" s="18"/>
      <c r="AI1259" s="19"/>
      <c r="AJ1259" s="19"/>
      <c r="AK1259" s="19"/>
      <c r="AL1259" s="19"/>
      <c r="AM1259" s="19"/>
      <c r="AN1259" s="52"/>
      <c r="AO1259" s="19"/>
      <c r="AP1259" s="1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</row>
    <row r="1260" spans="1:71" ht="14.5" x14ac:dyDescent="0.35">
      <c r="A1260" s="15"/>
      <c r="B1260" s="15"/>
      <c r="C1260" s="15"/>
      <c r="D1260" s="7"/>
      <c r="E1260" s="4"/>
      <c r="F1260" s="4"/>
      <c r="G1260" s="4"/>
      <c r="H1260" s="4"/>
      <c r="I1260" s="4"/>
      <c r="J1260" s="7"/>
      <c r="K1260" s="4"/>
      <c r="L1260" s="4"/>
      <c r="M1260" s="4"/>
      <c r="N1260" s="4"/>
      <c r="O1260" s="4"/>
      <c r="P1260" s="27"/>
      <c r="Q1260" s="14"/>
      <c r="R1260" s="9"/>
      <c r="S1260" s="15"/>
      <c r="T1260" s="15"/>
      <c r="U1260" s="9"/>
      <c r="V1260" s="18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8"/>
      <c r="AG1260" s="18"/>
      <c r="AH1260" s="18"/>
      <c r="AI1260" s="19"/>
      <c r="AJ1260" s="19"/>
      <c r="AK1260" s="19"/>
      <c r="AL1260" s="19"/>
      <c r="AM1260" s="19"/>
      <c r="AN1260" s="52"/>
      <c r="AO1260" s="19"/>
      <c r="AP1260" s="1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</row>
    <row r="1261" spans="1:71" ht="14.5" x14ac:dyDescent="0.35">
      <c r="A1261" s="15"/>
      <c r="B1261" s="15"/>
      <c r="C1261" s="15"/>
      <c r="D1261" s="7"/>
      <c r="E1261" s="4"/>
      <c r="F1261" s="4"/>
      <c r="G1261" s="4"/>
      <c r="H1261" s="4"/>
      <c r="I1261" s="4"/>
      <c r="J1261" s="7"/>
      <c r="K1261" s="4"/>
      <c r="L1261" s="4"/>
      <c r="M1261" s="4"/>
      <c r="N1261" s="4"/>
      <c r="O1261" s="4"/>
      <c r="P1261" s="27"/>
      <c r="Q1261" s="14"/>
      <c r="R1261" s="9"/>
      <c r="S1261" s="15"/>
      <c r="T1261" s="15"/>
      <c r="U1261" s="9"/>
      <c r="V1261" s="18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8"/>
      <c r="AG1261" s="18"/>
      <c r="AH1261" s="18"/>
      <c r="AI1261" s="19"/>
      <c r="AJ1261" s="19"/>
      <c r="AK1261" s="19"/>
      <c r="AL1261" s="19"/>
      <c r="AM1261" s="19"/>
      <c r="AN1261" s="52"/>
      <c r="AO1261" s="19"/>
      <c r="AP1261" s="1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</row>
    <row r="1262" spans="1:71" ht="14.5" x14ac:dyDescent="0.35">
      <c r="A1262" s="15"/>
      <c r="B1262" s="15"/>
      <c r="C1262" s="15"/>
      <c r="D1262" s="7"/>
      <c r="E1262" s="4"/>
      <c r="F1262" s="4"/>
      <c r="G1262" s="4"/>
      <c r="H1262" s="4"/>
      <c r="I1262" s="4"/>
      <c r="J1262" s="7"/>
      <c r="K1262" s="4"/>
      <c r="L1262" s="4"/>
      <c r="M1262" s="4"/>
      <c r="N1262" s="4"/>
      <c r="O1262" s="4"/>
      <c r="P1262" s="27"/>
      <c r="Q1262" s="14"/>
      <c r="R1262" s="9"/>
      <c r="S1262" s="15"/>
      <c r="T1262" s="15"/>
      <c r="U1262" s="9"/>
      <c r="V1262" s="18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8"/>
      <c r="AG1262" s="18"/>
      <c r="AH1262" s="18"/>
      <c r="AI1262" s="19"/>
      <c r="AJ1262" s="19"/>
      <c r="AK1262" s="19"/>
      <c r="AL1262" s="19"/>
      <c r="AM1262" s="19"/>
      <c r="AN1262" s="52"/>
      <c r="AO1262" s="19"/>
      <c r="AP1262" s="1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</row>
    <row r="1263" spans="1:71" ht="14.5" x14ac:dyDescent="0.35">
      <c r="A1263" s="15"/>
      <c r="B1263" s="15"/>
      <c r="C1263" s="15"/>
      <c r="D1263" s="7"/>
      <c r="E1263" s="4"/>
      <c r="F1263" s="4"/>
      <c r="G1263" s="4"/>
      <c r="H1263" s="4"/>
      <c r="I1263" s="4"/>
      <c r="J1263" s="7"/>
      <c r="K1263" s="4"/>
      <c r="L1263" s="4"/>
      <c r="M1263" s="4"/>
      <c r="N1263" s="4"/>
      <c r="O1263" s="4"/>
      <c r="P1263" s="27"/>
      <c r="Q1263" s="14"/>
      <c r="R1263" s="9"/>
      <c r="S1263" s="15"/>
      <c r="T1263" s="15"/>
      <c r="U1263" s="9"/>
      <c r="V1263" s="18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8"/>
      <c r="AG1263" s="18"/>
      <c r="AH1263" s="18"/>
      <c r="AI1263" s="19"/>
      <c r="AJ1263" s="19"/>
      <c r="AK1263" s="19"/>
      <c r="AL1263" s="19"/>
      <c r="AM1263" s="19"/>
      <c r="AN1263" s="52"/>
      <c r="AO1263" s="19"/>
      <c r="AP1263" s="1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</row>
    <row r="1264" spans="1:71" ht="14.5" x14ac:dyDescent="0.35">
      <c r="A1264" s="15"/>
      <c r="B1264" s="15"/>
      <c r="C1264" s="15"/>
      <c r="D1264" s="7"/>
      <c r="E1264" s="4"/>
      <c r="F1264" s="4"/>
      <c r="G1264" s="4"/>
      <c r="H1264" s="4"/>
      <c r="I1264" s="4"/>
      <c r="J1264" s="7"/>
      <c r="K1264" s="4"/>
      <c r="L1264" s="4"/>
      <c r="M1264" s="4"/>
      <c r="N1264" s="4"/>
      <c r="O1264" s="4"/>
      <c r="P1264" s="27"/>
      <c r="Q1264" s="14"/>
      <c r="R1264" s="9"/>
      <c r="S1264" s="15"/>
      <c r="T1264" s="15"/>
      <c r="U1264" s="9"/>
      <c r="V1264" s="18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8"/>
      <c r="AG1264" s="18"/>
      <c r="AH1264" s="18"/>
      <c r="AI1264" s="19"/>
      <c r="AJ1264" s="19"/>
      <c r="AK1264" s="19"/>
      <c r="AL1264" s="19"/>
      <c r="AM1264" s="19"/>
      <c r="AN1264" s="52"/>
      <c r="AO1264" s="19"/>
      <c r="AP1264" s="1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</row>
    <row r="1265" spans="1:71" ht="14.5" x14ac:dyDescent="0.35">
      <c r="A1265" s="15"/>
      <c r="B1265" s="15"/>
      <c r="C1265" s="15"/>
      <c r="D1265" s="7"/>
      <c r="E1265" s="4"/>
      <c r="F1265" s="4"/>
      <c r="G1265" s="4"/>
      <c r="H1265" s="4"/>
      <c r="I1265" s="4"/>
      <c r="J1265" s="7"/>
      <c r="K1265" s="4"/>
      <c r="L1265" s="4"/>
      <c r="M1265" s="4"/>
      <c r="N1265" s="4"/>
      <c r="O1265" s="4"/>
      <c r="P1265" s="27"/>
      <c r="Q1265" s="14"/>
      <c r="R1265" s="9"/>
      <c r="S1265" s="15"/>
      <c r="T1265" s="15"/>
      <c r="U1265" s="9"/>
      <c r="V1265" s="18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8"/>
      <c r="AG1265" s="18"/>
      <c r="AH1265" s="18"/>
      <c r="AI1265" s="19"/>
      <c r="AJ1265" s="19"/>
      <c r="AK1265" s="19"/>
      <c r="AL1265" s="19"/>
      <c r="AM1265" s="19"/>
      <c r="AN1265" s="52"/>
      <c r="AO1265" s="19"/>
      <c r="AP1265" s="1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</row>
    <row r="1266" spans="1:71" ht="14.5" x14ac:dyDescent="0.35">
      <c r="A1266" s="15"/>
      <c r="B1266" s="15"/>
      <c r="C1266" s="15"/>
      <c r="D1266" s="7"/>
      <c r="E1266" s="4"/>
      <c r="F1266" s="4"/>
      <c r="G1266" s="4"/>
      <c r="H1266" s="4"/>
      <c r="I1266" s="4"/>
      <c r="J1266" s="7"/>
      <c r="K1266" s="4"/>
      <c r="L1266" s="4"/>
      <c r="M1266" s="4"/>
      <c r="N1266" s="4"/>
      <c r="O1266" s="4"/>
      <c r="P1266" s="27"/>
      <c r="Q1266" s="14"/>
      <c r="R1266" s="9"/>
      <c r="S1266" s="15"/>
      <c r="T1266" s="15"/>
      <c r="U1266" s="9"/>
      <c r="V1266" s="18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8"/>
      <c r="AG1266" s="18"/>
      <c r="AH1266" s="18"/>
      <c r="AI1266" s="19"/>
      <c r="AJ1266" s="19"/>
      <c r="AK1266" s="19"/>
      <c r="AL1266" s="19"/>
      <c r="AM1266" s="19"/>
      <c r="AN1266" s="52"/>
      <c r="AO1266" s="19"/>
      <c r="AP1266" s="1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</row>
    <row r="1267" spans="1:71" ht="14.5" x14ac:dyDescent="0.35">
      <c r="A1267" s="15"/>
      <c r="B1267" s="15"/>
      <c r="C1267" s="15"/>
      <c r="D1267" s="7"/>
      <c r="E1267" s="4"/>
      <c r="F1267" s="4"/>
      <c r="G1267" s="4"/>
      <c r="H1267" s="4"/>
      <c r="I1267" s="4"/>
      <c r="J1267" s="7"/>
      <c r="K1267" s="4"/>
      <c r="L1267" s="4"/>
      <c r="M1267" s="4"/>
      <c r="N1267" s="4"/>
      <c r="O1267" s="4"/>
      <c r="P1267" s="27"/>
      <c r="Q1267" s="14"/>
      <c r="R1267" s="9"/>
      <c r="S1267" s="15"/>
      <c r="T1267" s="15"/>
      <c r="U1267" s="9"/>
      <c r="V1267" s="18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8"/>
      <c r="AG1267" s="18"/>
      <c r="AH1267" s="18"/>
      <c r="AI1267" s="19"/>
      <c r="AJ1267" s="19"/>
      <c r="AK1267" s="19"/>
      <c r="AL1267" s="19"/>
      <c r="AM1267" s="19"/>
      <c r="AN1267" s="52"/>
      <c r="AO1267" s="19"/>
      <c r="AP1267" s="1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</row>
    <row r="1268" spans="1:71" ht="14.5" x14ac:dyDescent="0.35">
      <c r="A1268" s="15"/>
      <c r="B1268" s="15"/>
      <c r="C1268" s="15"/>
      <c r="D1268" s="7"/>
      <c r="E1268" s="4"/>
      <c r="F1268" s="4"/>
      <c r="G1268" s="4"/>
      <c r="H1268" s="4"/>
      <c r="I1268" s="4"/>
      <c r="J1268" s="7"/>
      <c r="K1268" s="4"/>
      <c r="L1268" s="4"/>
      <c r="M1268" s="4"/>
      <c r="N1268" s="4"/>
      <c r="O1268" s="4"/>
      <c r="P1268" s="27"/>
      <c r="Q1268" s="14"/>
      <c r="R1268" s="9"/>
      <c r="S1268" s="15"/>
      <c r="T1268" s="15"/>
      <c r="U1268" s="9"/>
      <c r="V1268" s="18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8"/>
      <c r="AG1268" s="18"/>
      <c r="AH1268" s="18"/>
      <c r="AI1268" s="19"/>
      <c r="AJ1268" s="19"/>
      <c r="AK1268" s="19"/>
      <c r="AL1268" s="19"/>
      <c r="AM1268" s="19"/>
      <c r="AN1268" s="52"/>
      <c r="AO1268" s="19"/>
      <c r="AP1268" s="1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</row>
    <row r="1269" spans="1:71" ht="14.5" x14ac:dyDescent="0.35">
      <c r="A1269" s="15"/>
      <c r="B1269" s="15"/>
      <c r="C1269" s="15"/>
      <c r="D1269" s="7"/>
      <c r="E1269" s="4"/>
      <c r="F1269" s="4"/>
      <c r="G1269" s="4"/>
      <c r="H1269" s="4"/>
      <c r="I1269" s="4"/>
      <c r="J1269" s="7"/>
      <c r="K1269" s="4"/>
      <c r="L1269" s="4"/>
      <c r="M1269" s="4"/>
      <c r="N1269" s="4"/>
      <c r="O1269" s="4"/>
      <c r="P1269" s="27"/>
      <c r="Q1269" s="14"/>
      <c r="R1269" s="9"/>
      <c r="S1269" s="15"/>
      <c r="T1269" s="15"/>
      <c r="U1269" s="9"/>
      <c r="V1269" s="18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8"/>
      <c r="AG1269" s="18"/>
      <c r="AH1269" s="18"/>
      <c r="AI1269" s="19"/>
      <c r="AJ1269" s="19"/>
      <c r="AK1269" s="19"/>
      <c r="AL1269" s="19"/>
      <c r="AM1269" s="19"/>
      <c r="AN1269" s="52"/>
      <c r="AO1269" s="19"/>
      <c r="AP1269" s="1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</row>
    <row r="1270" spans="1:71" ht="14.5" x14ac:dyDescent="0.35">
      <c r="A1270" s="15"/>
      <c r="B1270" s="15"/>
      <c r="C1270" s="15"/>
      <c r="D1270" s="7"/>
      <c r="E1270" s="4"/>
      <c r="F1270" s="4"/>
      <c r="G1270" s="4"/>
      <c r="H1270" s="4"/>
      <c r="I1270" s="4"/>
      <c r="J1270" s="7"/>
      <c r="K1270" s="4"/>
      <c r="L1270" s="4"/>
      <c r="M1270" s="4"/>
      <c r="N1270" s="4"/>
      <c r="O1270" s="4"/>
      <c r="P1270" s="27"/>
      <c r="Q1270" s="14"/>
      <c r="R1270" s="9"/>
      <c r="S1270" s="15"/>
      <c r="T1270" s="15"/>
      <c r="U1270" s="9"/>
      <c r="V1270" s="18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8"/>
      <c r="AG1270" s="18"/>
      <c r="AH1270" s="18"/>
      <c r="AI1270" s="19"/>
      <c r="AJ1270" s="19"/>
      <c r="AK1270" s="19"/>
      <c r="AL1270" s="19"/>
      <c r="AM1270" s="19"/>
      <c r="AN1270" s="52"/>
      <c r="AO1270" s="19"/>
      <c r="AP1270" s="1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</row>
    <row r="1271" spans="1:71" ht="14.5" x14ac:dyDescent="0.35">
      <c r="A1271" s="15"/>
      <c r="B1271" s="15"/>
      <c r="C1271" s="15"/>
      <c r="D1271" s="7"/>
      <c r="E1271" s="4"/>
      <c r="F1271" s="4"/>
      <c r="G1271" s="4"/>
      <c r="H1271" s="4"/>
      <c r="I1271" s="4"/>
      <c r="J1271" s="7"/>
      <c r="K1271" s="4"/>
      <c r="L1271" s="4"/>
      <c r="M1271" s="4"/>
      <c r="N1271" s="4"/>
      <c r="O1271" s="4"/>
      <c r="P1271" s="27"/>
      <c r="Q1271" s="14"/>
      <c r="R1271" s="9"/>
      <c r="S1271" s="15"/>
      <c r="T1271" s="15"/>
      <c r="U1271" s="9"/>
      <c r="V1271" s="18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8"/>
      <c r="AG1271" s="18"/>
      <c r="AH1271" s="18"/>
      <c r="AI1271" s="19"/>
      <c r="AJ1271" s="19"/>
      <c r="AK1271" s="19"/>
      <c r="AL1271" s="19"/>
      <c r="AM1271" s="19"/>
      <c r="AN1271" s="52"/>
      <c r="AO1271" s="19"/>
      <c r="AP1271" s="1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</row>
    <row r="1272" spans="1:71" ht="14.5" x14ac:dyDescent="0.35">
      <c r="A1272" s="15"/>
      <c r="B1272" s="15"/>
      <c r="C1272" s="15"/>
      <c r="D1272" s="7"/>
      <c r="E1272" s="4"/>
      <c r="F1272" s="4"/>
      <c r="G1272" s="4"/>
      <c r="H1272" s="4"/>
      <c r="I1272" s="4"/>
      <c r="J1272" s="7"/>
      <c r="K1272" s="4"/>
      <c r="L1272" s="4"/>
      <c r="M1272" s="4"/>
      <c r="N1272" s="4"/>
      <c r="O1272" s="4"/>
      <c r="P1272" s="27"/>
      <c r="Q1272" s="14"/>
      <c r="R1272" s="9"/>
      <c r="S1272" s="15"/>
      <c r="T1272" s="15"/>
      <c r="U1272" s="9"/>
      <c r="V1272" s="18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8"/>
      <c r="AG1272" s="18"/>
      <c r="AH1272" s="18"/>
      <c r="AI1272" s="19"/>
      <c r="AJ1272" s="19"/>
      <c r="AK1272" s="19"/>
      <c r="AL1272" s="19"/>
      <c r="AM1272" s="19"/>
      <c r="AN1272" s="52"/>
      <c r="AO1272" s="19"/>
      <c r="AP1272" s="1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</row>
    <row r="1273" spans="1:71" ht="14.5" x14ac:dyDescent="0.35">
      <c r="A1273" s="15"/>
      <c r="B1273" s="15"/>
      <c r="C1273" s="15"/>
      <c r="D1273" s="7"/>
      <c r="E1273" s="4"/>
      <c r="F1273" s="4"/>
      <c r="G1273" s="4"/>
      <c r="H1273" s="4"/>
      <c r="I1273" s="4"/>
      <c r="J1273" s="7"/>
      <c r="K1273" s="4"/>
      <c r="L1273" s="4"/>
      <c r="M1273" s="4"/>
      <c r="N1273" s="4"/>
      <c r="O1273" s="4"/>
      <c r="P1273" s="27"/>
      <c r="Q1273" s="14"/>
      <c r="R1273" s="9"/>
      <c r="S1273" s="15"/>
      <c r="T1273" s="15"/>
      <c r="U1273" s="9"/>
      <c r="V1273" s="18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8"/>
      <c r="AG1273" s="18"/>
      <c r="AH1273" s="18"/>
      <c r="AI1273" s="19"/>
      <c r="AJ1273" s="19"/>
      <c r="AK1273" s="19"/>
      <c r="AL1273" s="19"/>
      <c r="AM1273" s="19"/>
      <c r="AN1273" s="52"/>
      <c r="AO1273" s="19"/>
      <c r="AP1273" s="1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</row>
    <row r="1274" spans="1:71" ht="14.5" x14ac:dyDescent="0.35">
      <c r="A1274" s="15"/>
      <c r="B1274" s="15"/>
      <c r="C1274" s="15"/>
      <c r="D1274" s="7"/>
      <c r="E1274" s="4"/>
      <c r="F1274" s="4"/>
      <c r="G1274" s="4"/>
      <c r="H1274" s="4"/>
      <c r="I1274" s="4"/>
      <c r="J1274" s="7"/>
      <c r="K1274" s="4"/>
      <c r="L1274" s="4"/>
      <c r="M1274" s="4"/>
      <c r="N1274" s="4"/>
      <c r="O1274" s="4"/>
      <c r="P1274" s="27"/>
      <c r="Q1274" s="14"/>
      <c r="R1274" s="9"/>
      <c r="S1274" s="15"/>
      <c r="T1274" s="15"/>
      <c r="U1274" s="9"/>
      <c r="V1274" s="18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8"/>
      <c r="AG1274" s="18"/>
      <c r="AH1274" s="18"/>
      <c r="AI1274" s="19"/>
      <c r="AJ1274" s="19"/>
      <c r="AK1274" s="19"/>
      <c r="AL1274" s="19"/>
      <c r="AM1274" s="19"/>
      <c r="AN1274" s="52"/>
      <c r="AO1274" s="19"/>
      <c r="AP1274" s="1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</row>
    <row r="1275" spans="1:71" ht="14.5" x14ac:dyDescent="0.35">
      <c r="A1275" s="15"/>
      <c r="B1275" s="15"/>
      <c r="C1275" s="15"/>
      <c r="D1275" s="7"/>
      <c r="E1275" s="4"/>
      <c r="F1275" s="4"/>
      <c r="G1275" s="4"/>
      <c r="H1275" s="4"/>
      <c r="I1275" s="4"/>
      <c r="J1275" s="7"/>
      <c r="K1275" s="4"/>
      <c r="L1275" s="4"/>
      <c r="M1275" s="4"/>
      <c r="N1275" s="4"/>
      <c r="O1275" s="4"/>
      <c r="P1275" s="27"/>
      <c r="Q1275" s="14"/>
      <c r="R1275" s="9"/>
      <c r="S1275" s="15"/>
      <c r="T1275" s="15"/>
      <c r="U1275" s="9"/>
      <c r="V1275" s="18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8"/>
      <c r="AG1275" s="18"/>
      <c r="AH1275" s="18"/>
      <c r="AI1275" s="19"/>
      <c r="AJ1275" s="19"/>
      <c r="AK1275" s="19"/>
      <c r="AL1275" s="19"/>
      <c r="AM1275" s="19"/>
      <c r="AN1275" s="52"/>
      <c r="AO1275" s="19"/>
      <c r="AP1275" s="1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</row>
    <row r="1276" spans="1:71" ht="14.5" x14ac:dyDescent="0.35">
      <c r="A1276" s="15"/>
      <c r="B1276" s="15"/>
      <c r="C1276" s="15"/>
      <c r="D1276" s="7"/>
      <c r="E1276" s="4"/>
      <c r="F1276" s="4"/>
      <c r="G1276" s="4"/>
      <c r="H1276" s="4"/>
      <c r="I1276" s="4"/>
      <c r="J1276" s="7"/>
      <c r="K1276" s="4"/>
      <c r="L1276" s="4"/>
      <c r="M1276" s="4"/>
      <c r="N1276" s="4"/>
      <c r="O1276" s="4"/>
      <c r="P1276" s="27"/>
      <c r="Q1276" s="14"/>
      <c r="R1276" s="9"/>
      <c r="S1276" s="15"/>
      <c r="T1276" s="15"/>
      <c r="U1276" s="9"/>
      <c r="V1276" s="18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8"/>
      <c r="AG1276" s="18"/>
      <c r="AH1276" s="18"/>
      <c r="AI1276" s="19"/>
      <c r="AJ1276" s="19"/>
      <c r="AK1276" s="19"/>
      <c r="AL1276" s="19"/>
      <c r="AM1276" s="19"/>
      <c r="AN1276" s="52"/>
      <c r="AO1276" s="19"/>
      <c r="AP1276" s="1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</row>
    <row r="1277" spans="1:71" ht="14.5" x14ac:dyDescent="0.35">
      <c r="A1277" s="15"/>
      <c r="B1277" s="15"/>
      <c r="C1277" s="15"/>
      <c r="D1277" s="7"/>
      <c r="E1277" s="4"/>
      <c r="F1277" s="4"/>
      <c r="G1277" s="4"/>
      <c r="H1277" s="4"/>
      <c r="I1277" s="4"/>
      <c r="J1277" s="7"/>
      <c r="K1277" s="4"/>
      <c r="L1277" s="4"/>
      <c r="M1277" s="4"/>
      <c r="N1277" s="4"/>
      <c r="O1277" s="4"/>
      <c r="P1277" s="27"/>
      <c r="Q1277" s="14"/>
      <c r="R1277" s="9"/>
      <c r="S1277" s="15"/>
      <c r="T1277" s="15"/>
      <c r="U1277" s="9"/>
      <c r="V1277" s="18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8"/>
      <c r="AG1277" s="18"/>
      <c r="AH1277" s="18"/>
      <c r="AI1277" s="19"/>
      <c r="AJ1277" s="19"/>
      <c r="AK1277" s="19"/>
      <c r="AL1277" s="19"/>
      <c r="AM1277" s="19"/>
      <c r="AN1277" s="52"/>
      <c r="AO1277" s="19"/>
      <c r="AP1277" s="1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</row>
    <row r="1278" spans="1:71" ht="14.5" x14ac:dyDescent="0.35">
      <c r="A1278" s="15"/>
      <c r="B1278" s="15"/>
      <c r="C1278" s="15"/>
      <c r="D1278" s="7"/>
      <c r="E1278" s="4"/>
      <c r="F1278" s="4"/>
      <c r="G1278" s="4"/>
      <c r="H1278" s="4"/>
      <c r="I1278" s="4"/>
      <c r="J1278" s="7"/>
      <c r="K1278" s="4"/>
      <c r="L1278" s="4"/>
      <c r="M1278" s="4"/>
      <c r="N1278" s="4"/>
      <c r="O1278" s="4"/>
      <c r="P1278" s="27"/>
      <c r="Q1278" s="14"/>
      <c r="R1278" s="9"/>
      <c r="S1278" s="15"/>
      <c r="T1278" s="15"/>
      <c r="U1278" s="9"/>
      <c r="V1278" s="18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8"/>
      <c r="AG1278" s="18"/>
      <c r="AH1278" s="18"/>
      <c r="AI1278" s="19"/>
      <c r="AJ1278" s="19"/>
      <c r="AK1278" s="19"/>
      <c r="AL1278" s="19"/>
      <c r="AM1278" s="19"/>
      <c r="AN1278" s="52"/>
      <c r="AO1278" s="19"/>
      <c r="AP1278" s="1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</row>
    <row r="1279" spans="1:71" ht="14.5" x14ac:dyDescent="0.35">
      <c r="A1279" s="15"/>
      <c r="B1279" s="15"/>
      <c r="C1279" s="15"/>
      <c r="D1279" s="7"/>
      <c r="E1279" s="4"/>
      <c r="F1279" s="4"/>
      <c r="G1279" s="4"/>
      <c r="H1279" s="4"/>
      <c r="I1279" s="4"/>
      <c r="J1279" s="7"/>
      <c r="K1279" s="4"/>
      <c r="L1279" s="4"/>
      <c r="M1279" s="4"/>
      <c r="N1279" s="4"/>
      <c r="O1279" s="4"/>
      <c r="P1279" s="27"/>
      <c r="Q1279" s="14"/>
      <c r="R1279" s="9"/>
      <c r="S1279" s="15"/>
      <c r="T1279" s="15"/>
      <c r="U1279" s="9"/>
      <c r="V1279" s="18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8"/>
      <c r="AG1279" s="18"/>
      <c r="AH1279" s="18"/>
      <c r="AI1279" s="19"/>
      <c r="AJ1279" s="19"/>
      <c r="AK1279" s="19"/>
      <c r="AL1279" s="19"/>
      <c r="AM1279" s="19"/>
      <c r="AN1279" s="52"/>
      <c r="AO1279" s="19"/>
      <c r="AP1279" s="1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</row>
    <row r="1280" spans="1:71" ht="14.5" x14ac:dyDescent="0.35">
      <c r="A1280" s="15"/>
      <c r="B1280" s="15"/>
      <c r="C1280" s="15"/>
      <c r="D1280" s="7"/>
      <c r="E1280" s="4"/>
      <c r="F1280" s="4"/>
      <c r="G1280" s="4"/>
      <c r="H1280" s="4"/>
      <c r="I1280" s="4"/>
      <c r="J1280" s="7"/>
      <c r="K1280" s="4"/>
      <c r="L1280" s="4"/>
      <c r="M1280" s="4"/>
      <c r="N1280" s="4"/>
      <c r="O1280" s="4"/>
      <c r="P1280" s="27"/>
      <c r="Q1280" s="14"/>
      <c r="R1280" s="9"/>
      <c r="S1280" s="15"/>
      <c r="T1280" s="15"/>
      <c r="U1280" s="9"/>
      <c r="V1280" s="18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8"/>
      <c r="AG1280" s="18"/>
      <c r="AH1280" s="18"/>
      <c r="AI1280" s="19"/>
      <c r="AJ1280" s="19"/>
      <c r="AK1280" s="19"/>
      <c r="AL1280" s="19"/>
      <c r="AM1280" s="19"/>
      <c r="AN1280" s="52"/>
      <c r="AO1280" s="19"/>
      <c r="AP1280" s="1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</row>
    <row r="1281" spans="1:71" ht="14.5" x14ac:dyDescent="0.35">
      <c r="A1281" s="15"/>
      <c r="B1281" s="15"/>
      <c r="C1281" s="15"/>
      <c r="D1281" s="7"/>
      <c r="E1281" s="4"/>
      <c r="F1281" s="4"/>
      <c r="G1281" s="4"/>
      <c r="H1281" s="4"/>
      <c r="I1281" s="4"/>
      <c r="J1281" s="7"/>
      <c r="K1281" s="4"/>
      <c r="L1281" s="4"/>
      <c r="M1281" s="4"/>
      <c r="N1281" s="4"/>
      <c r="O1281" s="4"/>
      <c r="P1281" s="27"/>
      <c r="Q1281" s="14"/>
      <c r="R1281" s="9"/>
      <c r="S1281" s="15"/>
      <c r="T1281" s="15"/>
      <c r="U1281" s="9"/>
      <c r="V1281" s="18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8"/>
      <c r="AG1281" s="18"/>
      <c r="AH1281" s="18"/>
      <c r="AI1281" s="19"/>
      <c r="AJ1281" s="19"/>
      <c r="AK1281" s="19"/>
      <c r="AL1281" s="19"/>
      <c r="AM1281" s="19"/>
      <c r="AN1281" s="52"/>
      <c r="AO1281" s="19"/>
      <c r="AP1281" s="1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</row>
    <row r="1282" spans="1:71" ht="14.5" x14ac:dyDescent="0.35">
      <c r="A1282" s="15"/>
      <c r="B1282" s="15"/>
      <c r="C1282" s="15"/>
      <c r="D1282" s="7"/>
      <c r="E1282" s="4"/>
      <c r="F1282" s="4"/>
      <c r="G1282" s="4"/>
      <c r="H1282" s="4"/>
      <c r="I1282" s="4"/>
      <c r="J1282" s="7"/>
      <c r="K1282" s="4"/>
      <c r="L1282" s="4"/>
      <c r="M1282" s="4"/>
      <c r="N1282" s="4"/>
      <c r="O1282" s="4"/>
      <c r="P1282" s="27"/>
      <c r="Q1282" s="14"/>
      <c r="R1282" s="9"/>
      <c r="S1282" s="15"/>
      <c r="T1282" s="15"/>
      <c r="U1282" s="9"/>
      <c r="V1282" s="18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8"/>
      <c r="AG1282" s="18"/>
      <c r="AH1282" s="18"/>
      <c r="AI1282" s="19"/>
      <c r="AJ1282" s="19"/>
      <c r="AK1282" s="19"/>
      <c r="AL1282" s="19"/>
      <c r="AM1282" s="19"/>
      <c r="AN1282" s="52"/>
      <c r="AO1282" s="19"/>
      <c r="AP1282" s="1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</row>
    <row r="1283" spans="1:71" ht="14.5" x14ac:dyDescent="0.35">
      <c r="A1283" s="15"/>
      <c r="B1283" s="15"/>
      <c r="C1283" s="15"/>
      <c r="D1283" s="7"/>
      <c r="E1283" s="4"/>
      <c r="F1283" s="4"/>
      <c r="G1283" s="4"/>
      <c r="H1283" s="4"/>
      <c r="I1283" s="4"/>
      <c r="J1283" s="7"/>
      <c r="K1283" s="4"/>
      <c r="L1283" s="4"/>
      <c r="M1283" s="4"/>
      <c r="N1283" s="4"/>
      <c r="O1283" s="4"/>
      <c r="P1283" s="27"/>
      <c r="Q1283" s="14"/>
      <c r="R1283" s="9"/>
      <c r="S1283" s="15"/>
      <c r="T1283" s="15"/>
      <c r="U1283" s="9"/>
      <c r="V1283" s="18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8"/>
      <c r="AG1283" s="18"/>
      <c r="AH1283" s="18"/>
      <c r="AI1283" s="19"/>
      <c r="AJ1283" s="19"/>
      <c r="AK1283" s="19"/>
      <c r="AL1283" s="19"/>
      <c r="AM1283" s="19"/>
      <c r="AN1283" s="52"/>
      <c r="AO1283" s="19"/>
      <c r="AP1283" s="1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</row>
    <row r="1284" spans="1:71" ht="14.5" x14ac:dyDescent="0.35">
      <c r="A1284" s="15"/>
      <c r="B1284" s="15"/>
      <c r="C1284" s="15"/>
      <c r="D1284" s="7"/>
      <c r="E1284" s="4"/>
      <c r="F1284" s="4"/>
      <c r="G1284" s="4"/>
      <c r="H1284" s="4"/>
      <c r="I1284" s="4"/>
      <c r="J1284" s="7"/>
      <c r="K1284" s="4"/>
      <c r="L1284" s="4"/>
      <c r="M1284" s="4"/>
      <c r="N1284" s="4"/>
      <c r="O1284" s="4"/>
      <c r="P1284" s="27"/>
      <c r="Q1284" s="14"/>
      <c r="R1284" s="9"/>
      <c r="S1284" s="15"/>
      <c r="T1284" s="15"/>
      <c r="U1284" s="9"/>
      <c r="V1284" s="18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8"/>
      <c r="AG1284" s="18"/>
      <c r="AH1284" s="18"/>
      <c r="AI1284" s="19"/>
      <c r="AJ1284" s="19"/>
      <c r="AK1284" s="19"/>
      <c r="AL1284" s="19"/>
      <c r="AM1284" s="19"/>
      <c r="AN1284" s="52"/>
      <c r="AO1284" s="19"/>
      <c r="AP1284" s="1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</row>
    <row r="1285" spans="1:71" ht="14.5" x14ac:dyDescent="0.35">
      <c r="A1285" s="15"/>
      <c r="B1285" s="15"/>
      <c r="C1285" s="15"/>
      <c r="D1285" s="7"/>
      <c r="E1285" s="4"/>
      <c r="F1285" s="4"/>
      <c r="G1285" s="4"/>
      <c r="H1285" s="4"/>
      <c r="I1285" s="4"/>
      <c r="J1285" s="7"/>
      <c r="K1285" s="4"/>
      <c r="L1285" s="4"/>
      <c r="M1285" s="4"/>
      <c r="N1285" s="4"/>
      <c r="O1285" s="4"/>
      <c r="P1285" s="27"/>
      <c r="Q1285" s="14"/>
      <c r="R1285" s="9"/>
      <c r="S1285" s="15"/>
      <c r="T1285" s="15"/>
      <c r="U1285" s="9"/>
      <c r="V1285" s="18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8"/>
      <c r="AG1285" s="18"/>
      <c r="AH1285" s="18"/>
      <c r="AI1285" s="19"/>
      <c r="AJ1285" s="19"/>
      <c r="AK1285" s="19"/>
      <c r="AL1285" s="19"/>
      <c r="AM1285" s="19"/>
      <c r="AN1285" s="52"/>
      <c r="AO1285" s="19"/>
      <c r="AP1285" s="1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</row>
    <row r="1286" spans="1:71" ht="14.5" x14ac:dyDescent="0.35">
      <c r="A1286" s="15"/>
      <c r="B1286" s="15"/>
      <c r="C1286" s="15"/>
      <c r="D1286" s="7"/>
      <c r="E1286" s="4"/>
      <c r="F1286" s="4"/>
      <c r="G1286" s="4"/>
      <c r="H1286" s="4"/>
      <c r="I1286" s="4"/>
      <c r="J1286" s="7"/>
      <c r="K1286" s="4"/>
      <c r="L1286" s="4"/>
      <c r="M1286" s="4"/>
      <c r="N1286" s="4"/>
      <c r="O1286" s="4"/>
      <c r="P1286" s="27"/>
      <c r="Q1286" s="14"/>
      <c r="R1286" s="9"/>
      <c r="S1286" s="15"/>
      <c r="T1286" s="15"/>
      <c r="U1286" s="9"/>
      <c r="V1286" s="18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8"/>
      <c r="AG1286" s="18"/>
      <c r="AH1286" s="18"/>
      <c r="AI1286" s="19"/>
      <c r="AJ1286" s="19"/>
      <c r="AK1286" s="19"/>
      <c r="AL1286" s="19"/>
      <c r="AM1286" s="19"/>
      <c r="AN1286" s="52"/>
      <c r="AO1286" s="19"/>
      <c r="AP1286" s="1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</row>
    <row r="1287" spans="1:71" ht="14.5" x14ac:dyDescent="0.35">
      <c r="A1287" s="15"/>
      <c r="B1287" s="15"/>
      <c r="C1287" s="15"/>
      <c r="D1287" s="7"/>
      <c r="E1287" s="4"/>
      <c r="F1287" s="4"/>
      <c r="G1287" s="4"/>
      <c r="H1287" s="4"/>
      <c r="I1287" s="4"/>
      <c r="J1287" s="7"/>
      <c r="K1287" s="4"/>
      <c r="L1287" s="4"/>
      <c r="M1287" s="4"/>
      <c r="N1287" s="4"/>
      <c r="O1287" s="4"/>
      <c r="P1287" s="27"/>
      <c r="Q1287" s="14"/>
      <c r="R1287" s="9"/>
      <c r="S1287" s="15"/>
      <c r="T1287" s="15"/>
      <c r="U1287" s="9"/>
      <c r="V1287" s="18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8"/>
      <c r="AG1287" s="18"/>
      <c r="AH1287" s="18"/>
      <c r="AI1287" s="19"/>
      <c r="AJ1287" s="19"/>
      <c r="AK1287" s="19"/>
      <c r="AL1287" s="19"/>
      <c r="AM1287" s="19"/>
      <c r="AN1287" s="52"/>
      <c r="AO1287" s="19"/>
      <c r="AP1287" s="1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</row>
    <row r="1288" spans="1:71" ht="14.5" x14ac:dyDescent="0.35">
      <c r="A1288" s="15"/>
      <c r="B1288" s="15"/>
      <c r="C1288" s="15"/>
      <c r="D1288" s="7"/>
      <c r="E1288" s="4"/>
      <c r="F1288" s="4"/>
      <c r="G1288" s="4"/>
      <c r="H1288" s="4"/>
      <c r="I1288" s="4"/>
      <c r="J1288" s="7"/>
      <c r="K1288" s="4"/>
      <c r="L1288" s="4"/>
      <c r="M1288" s="4"/>
      <c r="N1288" s="4"/>
      <c r="O1288" s="4"/>
      <c r="P1288" s="27"/>
      <c r="Q1288" s="14"/>
      <c r="R1288" s="9"/>
      <c r="S1288" s="15"/>
      <c r="T1288" s="15"/>
      <c r="U1288" s="9"/>
      <c r="V1288" s="18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8"/>
      <c r="AG1288" s="18"/>
      <c r="AH1288" s="18"/>
      <c r="AI1288" s="19"/>
      <c r="AJ1288" s="19"/>
      <c r="AK1288" s="19"/>
      <c r="AL1288" s="19"/>
      <c r="AM1288" s="19"/>
      <c r="AN1288" s="52"/>
      <c r="AO1288" s="19"/>
      <c r="AP1288" s="1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</row>
    <row r="1289" spans="1:71" ht="14.5" x14ac:dyDescent="0.35">
      <c r="A1289" s="15"/>
      <c r="B1289" s="15"/>
      <c r="C1289" s="15"/>
      <c r="D1289" s="7"/>
      <c r="E1289" s="4"/>
      <c r="F1289" s="4"/>
      <c r="G1289" s="4"/>
      <c r="H1289" s="4"/>
      <c r="I1289" s="4"/>
      <c r="J1289" s="7"/>
      <c r="K1289" s="4"/>
      <c r="L1289" s="4"/>
      <c r="M1289" s="4"/>
      <c r="N1289" s="4"/>
      <c r="O1289" s="4"/>
      <c r="P1289" s="27"/>
      <c r="Q1289" s="14"/>
      <c r="R1289" s="9"/>
      <c r="S1289" s="15"/>
      <c r="T1289" s="15"/>
      <c r="U1289" s="9"/>
      <c r="V1289" s="18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8"/>
      <c r="AG1289" s="18"/>
      <c r="AH1289" s="18"/>
      <c r="AI1289" s="19"/>
      <c r="AJ1289" s="19"/>
      <c r="AK1289" s="19"/>
      <c r="AL1289" s="19"/>
      <c r="AM1289" s="19"/>
      <c r="AN1289" s="52"/>
      <c r="AO1289" s="19"/>
      <c r="AP1289" s="1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</row>
    <row r="1290" spans="1:71" ht="14.5" x14ac:dyDescent="0.35">
      <c r="A1290" s="15"/>
      <c r="B1290" s="15"/>
      <c r="C1290" s="15"/>
      <c r="D1290" s="7"/>
      <c r="E1290" s="4"/>
      <c r="F1290" s="4"/>
      <c r="G1290" s="4"/>
      <c r="H1290" s="4"/>
      <c r="I1290" s="4"/>
      <c r="J1290" s="7"/>
      <c r="K1290" s="4"/>
      <c r="L1290" s="4"/>
      <c r="M1290" s="4"/>
      <c r="N1290" s="4"/>
      <c r="O1290" s="4"/>
      <c r="P1290" s="27"/>
      <c r="Q1290" s="14"/>
      <c r="R1290" s="9"/>
      <c r="S1290" s="15"/>
      <c r="T1290" s="15"/>
      <c r="U1290" s="9"/>
      <c r="V1290" s="18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8"/>
      <c r="AG1290" s="18"/>
      <c r="AH1290" s="18"/>
      <c r="AI1290" s="19"/>
      <c r="AJ1290" s="19"/>
      <c r="AK1290" s="19"/>
      <c r="AL1290" s="19"/>
      <c r="AM1290" s="19"/>
      <c r="AN1290" s="52"/>
      <c r="AO1290" s="19"/>
      <c r="AP1290" s="1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</row>
    <row r="1291" spans="1:71" ht="14.5" x14ac:dyDescent="0.35">
      <c r="A1291" s="15"/>
      <c r="B1291" s="15"/>
      <c r="C1291" s="15"/>
      <c r="D1291" s="7"/>
      <c r="E1291" s="4"/>
      <c r="F1291" s="4"/>
      <c r="G1291" s="4"/>
      <c r="H1291" s="4"/>
      <c r="I1291" s="4"/>
      <c r="J1291" s="7"/>
      <c r="K1291" s="4"/>
      <c r="L1291" s="4"/>
      <c r="M1291" s="4"/>
      <c r="N1291" s="4"/>
      <c r="O1291" s="4"/>
      <c r="P1291" s="27"/>
      <c r="Q1291" s="14"/>
      <c r="R1291" s="9"/>
      <c r="S1291" s="15"/>
      <c r="T1291" s="15"/>
      <c r="U1291" s="9"/>
      <c r="V1291" s="18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8"/>
      <c r="AG1291" s="18"/>
      <c r="AH1291" s="18"/>
      <c r="AI1291" s="19"/>
      <c r="AJ1291" s="19"/>
      <c r="AK1291" s="19"/>
      <c r="AL1291" s="19"/>
      <c r="AM1291" s="19"/>
      <c r="AN1291" s="52"/>
      <c r="AO1291" s="19"/>
      <c r="AP1291" s="1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</row>
    <row r="1292" spans="1:71" ht="14.5" x14ac:dyDescent="0.35">
      <c r="A1292" s="15"/>
      <c r="B1292" s="15"/>
      <c r="C1292" s="15"/>
      <c r="D1292" s="7"/>
      <c r="E1292" s="4"/>
      <c r="F1292" s="4"/>
      <c r="G1292" s="4"/>
      <c r="H1292" s="4"/>
      <c r="I1292" s="4"/>
      <c r="J1292" s="7"/>
      <c r="K1292" s="4"/>
      <c r="L1292" s="4"/>
      <c r="M1292" s="4"/>
      <c r="N1292" s="4"/>
      <c r="O1292" s="4"/>
      <c r="P1292" s="27"/>
      <c r="Q1292" s="14"/>
      <c r="R1292" s="9"/>
      <c r="S1292" s="15"/>
      <c r="T1292" s="15"/>
      <c r="U1292" s="9"/>
      <c r="V1292" s="18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8"/>
      <c r="AG1292" s="18"/>
      <c r="AH1292" s="18"/>
      <c r="AI1292" s="19"/>
      <c r="AJ1292" s="19"/>
      <c r="AK1292" s="19"/>
      <c r="AL1292" s="19"/>
      <c r="AM1292" s="19"/>
      <c r="AN1292" s="52"/>
      <c r="AO1292" s="19"/>
      <c r="AP1292" s="1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</row>
    <row r="1293" spans="1:71" ht="14.5" x14ac:dyDescent="0.35">
      <c r="A1293" s="15"/>
      <c r="B1293" s="15"/>
      <c r="C1293" s="15"/>
      <c r="D1293" s="7"/>
      <c r="E1293" s="4"/>
      <c r="F1293" s="4"/>
      <c r="G1293" s="4"/>
      <c r="H1293" s="4"/>
      <c r="I1293" s="4"/>
      <c r="J1293" s="7"/>
      <c r="K1293" s="4"/>
      <c r="L1293" s="4"/>
      <c r="M1293" s="4"/>
      <c r="N1293" s="4"/>
      <c r="O1293" s="4"/>
      <c r="P1293" s="27"/>
      <c r="Q1293" s="14"/>
      <c r="R1293" s="9"/>
      <c r="S1293" s="15"/>
      <c r="T1293" s="15"/>
      <c r="U1293" s="9"/>
      <c r="V1293" s="18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8"/>
      <c r="AG1293" s="18"/>
      <c r="AH1293" s="18"/>
      <c r="AI1293" s="19"/>
      <c r="AJ1293" s="19"/>
      <c r="AK1293" s="19"/>
      <c r="AL1293" s="19"/>
      <c r="AM1293" s="19"/>
      <c r="AN1293" s="52"/>
      <c r="AO1293" s="19"/>
      <c r="AP1293" s="1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</row>
    <row r="1294" spans="1:71" ht="14.5" x14ac:dyDescent="0.35">
      <c r="A1294" s="15"/>
      <c r="B1294" s="15"/>
      <c r="C1294" s="15"/>
      <c r="D1294" s="7"/>
      <c r="E1294" s="4"/>
      <c r="F1294" s="4"/>
      <c r="G1294" s="4"/>
      <c r="H1294" s="4"/>
      <c r="I1294" s="4"/>
      <c r="J1294" s="7"/>
      <c r="K1294" s="4"/>
      <c r="L1294" s="4"/>
      <c r="M1294" s="4"/>
      <c r="N1294" s="4"/>
      <c r="O1294" s="4"/>
      <c r="P1294" s="27"/>
      <c r="Q1294" s="14"/>
      <c r="R1294" s="9"/>
      <c r="S1294" s="15"/>
      <c r="T1294" s="15"/>
      <c r="U1294" s="9"/>
      <c r="V1294" s="18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8"/>
      <c r="AG1294" s="18"/>
      <c r="AH1294" s="18"/>
      <c r="AI1294" s="19"/>
      <c r="AJ1294" s="19"/>
      <c r="AK1294" s="19"/>
      <c r="AL1294" s="19"/>
      <c r="AM1294" s="19"/>
      <c r="AN1294" s="52"/>
      <c r="AO1294" s="19"/>
      <c r="AP1294" s="1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</row>
    <row r="1295" spans="1:71" ht="14.5" x14ac:dyDescent="0.35">
      <c r="A1295" s="15"/>
      <c r="B1295" s="15"/>
      <c r="C1295" s="15"/>
      <c r="D1295" s="7"/>
      <c r="E1295" s="4"/>
      <c r="F1295" s="4"/>
      <c r="G1295" s="4"/>
      <c r="H1295" s="4"/>
      <c r="I1295" s="4"/>
      <c r="J1295" s="7"/>
      <c r="K1295" s="4"/>
      <c r="L1295" s="4"/>
      <c r="M1295" s="4"/>
      <c r="N1295" s="4"/>
      <c r="O1295" s="4"/>
      <c r="P1295" s="27"/>
      <c r="Q1295" s="14"/>
      <c r="R1295" s="9"/>
      <c r="S1295" s="15"/>
      <c r="T1295" s="15"/>
      <c r="U1295" s="9"/>
      <c r="V1295" s="18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8"/>
      <c r="AG1295" s="18"/>
      <c r="AH1295" s="18"/>
      <c r="AI1295" s="19"/>
      <c r="AJ1295" s="19"/>
      <c r="AK1295" s="19"/>
      <c r="AL1295" s="19"/>
      <c r="AM1295" s="19"/>
      <c r="AN1295" s="52"/>
      <c r="AO1295" s="19"/>
      <c r="AP1295" s="1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</row>
    <row r="1296" spans="1:71" ht="14.5" x14ac:dyDescent="0.35">
      <c r="A1296" s="15"/>
      <c r="B1296" s="15"/>
      <c r="C1296" s="15"/>
      <c r="D1296" s="7"/>
      <c r="E1296" s="4"/>
      <c r="F1296" s="4"/>
      <c r="G1296" s="4"/>
      <c r="H1296" s="4"/>
      <c r="I1296" s="4"/>
      <c r="J1296" s="7"/>
      <c r="K1296" s="4"/>
      <c r="L1296" s="4"/>
      <c r="M1296" s="4"/>
      <c r="N1296" s="4"/>
      <c r="O1296" s="4"/>
      <c r="P1296" s="27"/>
      <c r="Q1296" s="14"/>
      <c r="R1296" s="9"/>
      <c r="S1296" s="15"/>
      <c r="T1296" s="15"/>
      <c r="U1296" s="9"/>
      <c r="V1296" s="18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8"/>
      <c r="AG1296" s="18"/>
      <c r="AH1296" s="18"/>
      <c r="AI1296" s="19"/>
      <c r="AJ1296" s="19"/>
      <c r="AK1296" s="19"/>
      <c r="AL1296" s="19"/>
      <c r="AM1296" s="19"/>
      <c r="AN1296" s="52"/>
      <c r="AO1296" s="19"/>
      <c r="AP1296" s="1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</row>
    <row r="1297" spans="1:71" ht="14.5" x14ac:dyDescent="0.35">
      <c r="A1297" s="15"/>
      <c r="B1297" s="15"/>
      <c r="C1297" s="15"/>
      <c r="D1297" s="7"/>
      <c r="E1297" s="4"/>
      <c r="F1297" s="4"/>
      <c r="G1297" s="4"/>
      <c r="H1297" s="4"/>
      <c r="I1297" s="4"/>
      <c r="J1297" s="7"/>
      <c r="K1297" s="4"/>
      <c r="L1297" s="4"/>
      <c r="M1297" s="4"/>
      <c r="N1297" s="4"/>
      <c r="O1297" s="4"/>
      <c r="P1297" s="27"/>
      <c r="Q1297" s="14"/>
      <c r="R1297" s="9"/>
      <c r="S1297" s="15"/>
      <c r="T1297" s="15"/>
      <c r="U1297" s="9"/>
      <c r="V1297" s="18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8"/>
      <c r="AG1297" s="18"/>
      <c r="AH1297" s="18"/>
      <c r="AI1297" s="19"/>
      <c r="AJ1297" s="19"/>
      <c r="AK1297" s="19"/>
      <c r="AL1297" s="19"/>
      <c r="AM1297" s="19"/>
      <c r="AN1297" s="52"/>
      <c r="AO1297" s="19"/>
      <c r="AP1297" s="1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</row>
    <row r="1298" spans="1:71" ht="14.5" x14ac:dyDescent="0.35">
      <c r="A1298" s="15"/>
      <c r="B1298" s="15"/>
      <c r="C1298" s="15"/>
      <c r="D1298" s="7"/>
      <c r="E1298" s="4"/>
      <c r="F1298" s="4"/>
      <c r="G1298" s="4"/>
      <c r="H1298" s="4"/>
      <c r="I1298" s="4"/>
      <c r="J1298" s="7"/>
      <c r="K1298" s="4"/>
      <c r="L1298" s="4"/>
      <c r="M1298" s="4"/>
      <c r="N1298" s="4"/>
      <c r="O1298" s="4"/>
      <c r="P1298" s="27"/>
      <c r="Q1298" s="14"/>
      <c r="R1298" s="9"/>
      <c r="S1298" s="15"/>
      <c r="T1298" s="15"/>
      <c r="U1298" s="9"/>
      <c r="V1298" s="18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8"/>
      <c r="AG1298" s="18"/>
      <c r="AH1298" s="18"/>
      <c r="AI1298" s="19"/>
      <c r="AJ1298" s="19"/>
      <c r="AK1298" s="19"/>
      <c r="AL1298" s="19"/>
      <c r="AM1298" s="19"/>
      <c r="AN1298" s="52"/>
      <c r="AO1298" s="19"/>
      <c r="AP1298" s="1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</row>
    <row r="1299" spans="1:71" ht="14.5" x14ac:dyDescent="0.35">
      <c r="A1299" s="15"/>
      <c r="B1299" s="15"/>
      <c r="C1299" s="15"/>
      <c r="D1299" s="7"/>
      <c r="E1299" s="4"/>
      <c r="F1299" s="4"/>
      <c r="G1299" s="4"/>
      <c r="H1299" s="4"/>
      <c r="I1299" s="4"/>
      <c r="J1299" s="7"/>
      <c r="K1299" s="4"/>
      <c r="L1299" s="4"/>
      <c r="M1299" s="4"/>
      <c r="N1299" s="4"/>
      <c r="O1299" s="4"/>
      <c r="P1299" s="27"/>
      <c r="Q1299" s="14"/>
      <c r="R1299" s="9"/>
      <c r="S1299" s="15"/>
      <c r="T1299" s="15"/>
      <c r="U1299" s="9"/>
      <c r="V1299" s="18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8"/>
      <c r="AG1299" s="18"/>
      <c r="AH1299" s="18"/>
      <c r="AI1299" s="19"/>
      <c r="AJ1299" s="19"/>
      <c r="AK1299" s="19"/>
      <c r="AL1299" s="19"/>
      <c r="AM1299" s="19"/>
      <c r="AN1299" s="52"/>
      <c r="AO1299" s="19"/>
      <c r="AP1299" s="1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</row>
    <row r="1300" spans="1:71" ht="14.5" x14ac:dyDescent="0.35">
      <c r="A1300" s="15"/>
      <c r="B1300" s="15"/>
      <c r="C1300" s="15"/>
      <c r="D1300" s="7"/>
      <c r="E1300" s="4"/>
      <c r="F1300" s="4"/>
      <c r="G1300" s="4"/>
      <c r="H1300" s="4"/>
      <c r="I1300" s="4"/>
      <c r="J1300" s="7"/>
      <c r="K1300" s="4"/>
      <c r="L1300" s="4"/>
      <c r="M1300" s="4"/>
      <c r="N1300" s="4"/>
      <c r="O1300" s="4"/>
      <c r="P1300" s="27"/>
      <c r="Q1300" s="14"/>
      <c r="R1300" s="9"/>
      <c r="S1300" s="15"/>
      <c r="T1300" s="15"/>
      <c r="U1300" s="9"/>
      <c r="V1300" s="18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8"/>
      <c r="AG1300" s="18"/>
      <c r="AH1300" s="18"/>
      <c r="AI1300" s="19"/>
      <c r="AJ1300" s="19"/>
      <c r="AK1300" s="19"/>
      <c r="AL1300" s="19"/>
      <c r="AM1300" s="19"/>
      <c r="AN1300" s="52"/>
      <c r="AO1300" s="19"/>
      <c r="AP1300" s="1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</row>
    <row r="1301" spans="1:71" ht="14.5" x14ac:dyDescent="0.35">
      <c r="A1301" s="15"/>
      <c r="B1301" s="15"/>
      <c r="C1301" s="15"/>
      <c r="D1301" s="7"/>
      <c r="E1301" s="4"/>
      <c r="F1301" s="4"/>
      <c r="G1301" s="4"/>
      <c r="H1301" s="4"/>
      <c r="I1301" s="4"/>
      <c r="J1301" s="7"/>
      <c r="K1301" s="4"/>
      <c r="L1301" s="4"/>
      <c r="M1301" s="4"/>
      <c r="N1301" s="4"/>
      <c r="O1301" s="4"/>
      <c r="P1301" s="27"/>
      <c r="Q1301" s="14"/>
      <c r="R1301" s="9"/>
      <c r="S1301" s="15"/>
      <c r="T1301" s="15"/>
      <c r="U1301" s="9"/>
      <c r="V1301" s="18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8"/>
      <c r="AG1301" s="18"/>
      <c r="AH1301" s="18"/>
      <c r="AI1301" s="19"/>
      <c r="AJ1301" s="19"/>
      <c r="AK1301" s="19"/>
      <c r="AL1301" s="19"/>
      <c r="AM1301" s="19"/>
      <c r="AN1301" s="52"/>
      <c r="AO1301" s="19"/>
      <c r="AP1301" s="1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</row>
    <row r="1302" spans="1:71" ht="14.5" x14ac:dyDescent="0.35">
      <c r="A1302" s="15"/>
      <c r="B1302" s="15"/>
      <c r="C1302" s="15"/>
      <c r="D1302" s="7"/>
      <c r="E1302" s="4"/>
      <c r="F1302" s="4"/>
      <c r="G1302" s="4"/>
      <c r="H1302" s="4"/>
      <c r="I1302" s="4"/>
      <c r="J1302" s="7"/>
      <c r="K1302" s="4"/>
      <c r="L1302" s="4"/>
      <c r="M1302" s="4"/>
      <c r="N1302" s="4"/>
      <c r="O1302" s="4"/>
      <c r="P1302" s="27"/>
      <c r="Q1302" s="14"/>
      <c r="R1302" s="9"/>
      <c r="S1302" s="15"/>
      <c r="T1302" s="15"/>
      <c r="U1302" s="9"/>
      <c r="V1302" s="18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8"/>
      <c r="AG1302" s="18"/>
      <c r="AH1302" s="18"/>
      <c r="AI1302" s="19"/>
      <c r="AJ1302" s="19"/>
      <c r="AK1302" s="19"/>
      <c r="AL1302" s="19"/>
      <c r="AM1302" s="19"/>
      <c r="AN1302" s="52"/>
      <c r="AO1302" s="19"/>
      <c r="AP1302" s="1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</row>
    <row r="1303" spans="1:71" ht="14.5" x14ac:dyDescent="0.35">
      <c r="A1303" s="15"/>
      <c r="B1303" s="15"/>
      <c r="C1303" s="15"/>
      <c r="D1303" s="7"/>
      <c r="E1303" s="4"/>
      <c r="F1303" s="4"/>
      <c r="G1303" s="4"/>
      <c r="H1303" s="4"/>
      <c r="I1303" s="4"/>
      <c r="J1303" s="7"/>
      <c r="K1303" s="4"/>
      <c r="L1303" s="4"/>
      <c r="M1303" s="4"/>
      <c r="N1303" s="4"/>
      <c r="O1303" s="4"/>
      <c r="P1303" s="27"/>
      <c r="Q1303" s="14"/>
      <c r="R1303" s="9"/>
      <c r="S1303" s="15"/>
      <c r="T1303" s="15"/>
      <c r="U1303" s="9"/>
      <c r="V1303" s="18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8"/>
      <c r="AG1303" s="18"/>
      <c r="AH1303" s="18"/>
      <c r="AI1303" s="19"/>
      <c r="AJ1303" s="19"/>
      <c r="AK1303" s="19"/>
      <c r="AL1303" s="19"/>
      <c r="AM1303" s="19"/>
      <c r="AN1303" s="52"/>
      <c r="AO1303" s="19"/>
      <c r="AP1303" s="1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</row>
    <row r="1304" spans="1:71" ht="14.5" x14ac:dyDescent="0.35">
      <c r="A1304" s="15"/>
      <c r="B1304" s="15"/>
      <c r="C1304" s="15"/>
      <c r="D1304" s="7"/>
      <c r="E1304" s="4"/>
      <c r="F1304" s="4"/>
      <c r="G1304" s="4"/>
      <c r="H1304" s="4"/>
      <c r="I1304" s="4"/>
      <c r="J1304" s="7"/>
      <c r="K1304" s="4"/>
      <c r="L1304" s="4"/>
      <c r="M1304" s="4"/>
      <c r="N1304" s="4"/>
      <c r="O1304" s="4"/>
      <c r="P1304" s="27"/>
      <c r="Q1304" s="14"/>
      <c r="R1304" s="9"/>
      <c r="S1304" s="15"/>
      <c r="T1304" s="15"/>
      <c r="U1304" s="9"/>
      <c r="V1304" s="18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8"/>
      <c r="AG1304" s="18"/>
      <c r="AH1304" s="18"/>
      <c r="AI1304" s="19"/>
      <c r="AJ1304" s="19"/>
      <c r="AK1304" s="19"/>
      <c r="AL1304" s="19"/>
      <c r="AM1304" s="19"/>
      <c r="AN1304" s="52"/>
      <c r="AO1304" s="19"/>
      <c r="AP1304" s="1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</row>
    <row r="1305" spans="1:71" ht="14.5" x14ac:dyDescent="0.35">
      <c r="A1305" s="15"/>
      <c r="B1305" s="15"/>
      <c r="C1305" s="15"/>
      <c r="D1305" s="7"/>
      <c r="E1305" s="4"/>
      <c r="F1305" s="4"/>
      <c r="G1305" s="4"/>
      <c r="H1305" s="4"/>
      <c r="I1305" s="4"/>
      <c r="J1305" s="7"/>
      <c r="K1305" s="4"/>
      <c r="L1305" s="4"/>
      <c r="M1305" s="4"/>
      <c r="N1305" s="4"/>
      <c r="O1305" s="4"/>
      <c r="P1305" s="27"/>
      <c r="Q1305" s="14"/>
      <c r="R1305" s="9"/>
      <c r="S1305" s="15"/>
      <c r="T1305" s="15"/>
      <c r="U1305" s="9"/>
      <c r="V1305" s="18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8"/>
      <c r="AG1305" s="18"/>
      <c r="AH1305" s="18"/>
      <c r="AI1305" s="19"/>
      <c r="AJ1305" s="19"/>
      <c r="AK1305" s="19"/>
      <c r="AL1305" s="19"/>
      <c r="AM1305" s="19"/>
      <c r="AN1305" s="52"/>
      <c r="AO1305" s="19"/>
      <c r="AP1305" s="1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</row>
    <row r="1306" spans="1:71" ht="14.5" x14ac:dyDescent="0.35">
      <c r="A1306" s="15"/>
      <c r="B1306" s="15"/>
      <c r="C1306" s="15"/>
      <c r="D1306" s="7"/>
      <c r="E1306" s="4"/>
      <c r="F1306" s="4"/>
      <c r="G1306" s="4"/>
      <c r="H1306" s="4"/>
      <c r="I1306" s="4"/>
      <c r="J1306" s="7"/>
      <c r="K1306" s="4"/>
      <c r="L1306" s="4"/>
      <c r="M1306" s="4"/>
      <c r="N1306" s="4"/>
      <c r="O1306" s="4"/>
      <c r="P1306" s="27"/>
      <c r="Q1306" s="14"/>
      <c r="R1306" s="9"/>
      <c r="S1306" s="15"/>
      <c r="T1306" s="15"/>
      <c r="U1306" s="9"/>
      <c r="V1306" s="18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8"/>
      <c r="AG1306" s="18"/>
      <c r="AH1306" s="18"/>
      <c r="AI1306" s="19"/>
      <c r="AJ1306" s="19"/>
      <c r="AK1306" s="19"/>
      <c r="AL1306" s="19"/>
      <c r="AM1306" s="19"/>
      <c r="AN1306" s="52"/>
      <c r="AO1306" s="19"/>
      <c r="AP1306" s="1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</row>
    <row r="1307" spans="1:71" ht="14.5" x14ac:dyDescent="0.35">
      <c r="A1307" s="15"/>
      <c r="B1307" s="15"/>
      <c r="C1307" s="15"/>
      <c r="D1307" s="7"/>
      <c r="E1307" s="4"/>
      <c r="F1307" s="4"/>
      <c r="G1307" s="4"/>
      <c r="H1307" s="4"/>
      <c r="I1307" s="4"/>
      <c r="J1307" s="7"/>
      <c r="K1307" s="4"/>
      <c r="L1307" s="4"/>
      <c r="M1307" s="4"/>
      <c r="N1307" s="4"/>
      <c r="O1307" s="4"/>
      <c r="P1307" s="27"/>
      <c r="Q1307" s="14"/>
      <c r="R1307" s="9"/>
      <c r="S1307" s="15"/>
      <c r="T1307" s="15"/>
      <c r="U1307" s="9"/>
      <c r="V1307" s="18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8"/>
      <c r="AG1307" s="18"/>
      <c r="AH1307" s="18"/>
      <c r="AI1307" s="19"/>
      <c r="AJ1307" s="19"/>
      <c r="AK1307" s="19"/>
      <c r="AL1307" s="19"/>
      <c r="AM1307" s="19"/>
      <c r="AN1307" s="52"/>
      <c r="AO1307" s="19"/>
      <c r="AP1307" s="1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</row>
    <row r="1308" spans="1:71" ht="14.5" x14ac:dyDescent="0.35">
      <c r="A1308" s="15"/>
      <c r="B1308" s="15"/>
      <c r="C1308" s="15"/>
      <c r="D1308" s="7"/>
      <c r="E1308" s="4"/>
      <c r="F1308" s="4"/>
      <c r="G1308" s="4"/>
      <c r="H1308" s="4"/>
      <c r="I1308" s="4"/>
      <c r="J1308" s="7"/>
      <c r="K1308" s="4"/>
      <c r="L1308" s="4"/>
      <c r="M1308" s="4"/>
      <c r="N1308" s="4"/>
      <c r="O1308" s="4"/>
      <c r="P1308" s="27"/>
      <c r="Q1308" s="14"/>
      <c r="R1308" s="9"/>
      <c r="S1308" s="15"/>
      <c r="T1308" s="15"/>
      <c r="U1308" s="9"/>
      <c r="V1308" s="18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8"/>
      <c r="AG1308" s="18"/>
      <c r="AH1308" s="18"/>
      <c r="AI1308" s="19"/>
      <c r="AJ1308" s="19"/>
      <c r="AK1308" s="19"/>
      <c r="AL1308" s="19"/>
      <c r="AM1308" s="19"/>
      <c r="AN1308" s="52"/>
      <c r="AO1308" s="19"/>
      <c r="AP1308" s="1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</row>
    <row r="1309" spans="1:71" ht="14.5" x14ac:dyDescent="0.35">
      <c r="A1309" s="15"/>
      <c r="B1309" s="15"/>
      <c r="C1309" s="15"/>
      <c r="D1309" s="7"/>
      <c r="E1309" s="4"/>
      <c r="F1309" s="4"/>
      <c r="G1309" s="4"/>
      <c r="H1309" s="4"/>
      <c r="I1309" s="4"/>
      <c r="J1309" s="7"/>
      <c r="K1309" s="4"/>
      <c r="L1309" s="4"/>
      <c r="M1309" s="4"/>
      <c r="N1309" s="4"/>
      <c r="O1309" s="4"/>
      <c r="P1309" s="27"/>
      <c r="Q1309" s="14"/>
      <c r="R1309" s="9"/>
      <c r="S1309" s="15"/>
      <c r="T1309" s="15"/>
      <c r="U1309" s="9"/>
      <c r="V1309" s="18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8"/>
      <c r="AG1309" s="18"/>
      <c r="AH1309" s="18"/>
      <c r="AI1309" s="19"/>
      <c r="AJ1309" s="19"/>
      <c r="AK1309" s="19"/>
      <c r="AL1309" s="19"/>
      <c r="AM1309" s="19"/>
      <c r="AN1309" s="52"/>
      <c r="AO1309" s="19"/>
      <c r="AP1309" s="1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</row>
    <row r="1310" spans="1:71" ht="14.5" x14ac:dyDescent="0.35">
      <c r="A1310" s="15"/>
      <c r="B1310" s="15"/>
      <c r="C1310" s="15"/>
      <c r="D1310" s="7"/>
      <c r="E1310" s="4"/>
      <c r="F1310" s="4"/>
      <c r="G1310" s="4"/>
      <c r="H1310" s="4"/>
      <c r="I1310" s="4"/>
      <c r="J1310" s="7"/>
      <c r="K1310" s="4"/>
      <c r="L1310" s="4"/>
      <c r="M1310" s="4"/>
      <c r="N1310" s="4"/>
      <c r="O1310" s="4"/>
      <c r="P1310" s="27"/>
      <c r="Q1310" s="14"/>
      <c r="R1310" s="9"/>
      <c r="S1310" s="15"/>
      <c r="T1310" s="15"/>
      <c r="U1310" s="9"/>
      <c r="V1310" s="18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8"/>
      <c r="AG1310" s="18"/>
      <c r="AH1310" s="18"/>
      <c r="AI1310" s="19"/>
      <c r="AJ1310" s="19"/>
      <c r="AK1310" s="19"/>
      <c r="AL1310" s="19"/>
      <c r="AM1310" s="19"/>
      <c r="AN1310" s="52"/>
      <c r="AO1310" s="19"/>
      <c r="AP1310" s="1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</row>
    <row r="1311" spans="1:71" ht="14.5" x14ac:dyDescent="0.35">
      <c r="A1311" s="15"/>
      <c r="B1311" s="15"/>
      <c r="C1311" s="15"/>
      <c r="D1311" s="7"/>
      <c r="E1311" s="4"/>
      <c r="F1311" s="4"/>
      <c r="G1311" s="4"/>
      <c r="H1311" s="4"/>
      <c r="I1311" s="4"/>
      <c r="J1311" s="7"/>
      <c r="K1311" s="4"/>
      <c r="L1311" s="4"/>
      <c r="M1311" s="4"/>
      <c r="N1311" s="4"/>
      <c r="O1311" s="4"/>
      <c r="P1311" s="27"/>
      <c r="Q1311" s="14"/>
      <c r="R1311" s="9"/>
      <c r="S1311" s="15"/>
      <c r="T1311" s="15"/>
      <c r="U1311" s="9"/>
      <c r="V1311" s="18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8"/>
      <c r="AG1311" s="18"/>
      <c r="AH1311" s="18"/>
      <c r="AI1311" s="19"/>
      <c r="AJ1311" s="19"/>
      <c r="AK1311" s="19"/>
      <c r="AL1311" s="19"/>
      <c r="AM1311" s="19"/>
      <c r="AN1311" s="52"/>
      <c r="AO1311" s="19"/>
      <c r="AP1311" s="1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</row>
    <row r="1312" spans="1:71" ht="14.5" x14ac:dyDescent="0.35">
      <c r="A1312" s="15"/>
      <c r="B1312" s="15"/>
      <c r="C1312" s="15"/>
      <c r="D1312" s="7"/>
      <c r="E1312" s="4"/>
      <c r="F1312" s="4"/>
      <c r="G1312" s="4"/>
      <c r="H1312" s="4"/>
      <c r="I1312" s="4"/>
      <c r="J1312" s="7"/>
      <c r="K1312" s="4"/>
      <c r="L1312" s="4"/>
      <c r="M1312" s="4"/>
      <c r="N1312" s="4"/>
      <c r="O1312" s="4"/>
      <c r="P1312" s="27"/>
      <c r="Q1312" s="14"/>
      <c r="R1312" s="9"/>
      <c r="S1312" s="15"/>
      <c r="T1312" s="15"/>
      <c r="U1312" s="9"/>
      <c r="V1312" s="18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8"/>
      <c r="AG1312" s="18"/>
      <c r="AH1312" s="18"/>
      <c r="AI1312" s="19"/>
      <c r="AJ1312" s="19"/>
      <c r="AK1312" s="19"/>
      <c r="AL1312" s="19"/>
      <c r="AM1312" s="19"/>
      <c r="AN1312" s="52"/>
      <c r="AO1312" s="19"/>
      <c r="AP1312" s="1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</row>
    <row r="1313" spans="1:71" ht="14.5" x14ac:dyDescent="0.35">
      <c r="A1313" s="15"/>
      <c r="B1313" s="15"/>
      <c r="C1313" s="15"/>
      <c r="D1313" s="7"/>
      <c r="E1313" s="4"/>
      <c r="F1313" s="4"/>
      <c r="G1313" s="4"/>
      <c r="H1313" s="4"/>
      <c r="I1313" s="4"/>
      <c r="J1313" s="7"/>
      <c r="K1313" s="4"/>
      <c r="L1313" s="4"/>
      <c r="M1313" s="4"/>
      <c r="N1313" s="4"/>
      <c r="O1313" s="4"/>
      <c r="P1313" s="27"/>
      <c r="Q1313" s="14"/>
      <c r="R1313" s="9"/>
      <c r="S1313" s="15"/>
      <c r="T1313" s="15"/>
      <c r="U1313" s="9"/>
      <c r="V1313" s="18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8"/>
      <c r="AG1313" s="18"/>
      <c r="AH1313" s="18"/>
      <c r="AI1313" s="19"/>
      <c r="AJ1313" s="19"/>
      <c r="AK1313" s="19"/>
      <c r="AL1313" s="19"/>
      <c r="AM1313" s="19"/>
      <c r="AN1313" s="52"/>
      <c r="AO1313" s="19"/>
      <c r="AP1313" s="1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</row>
    <row r="1314" spans="1:71" ht="14.5" x14ac:dyDescent="0.35">
      <c r="A1314" s="15"/>
      <c r="B1314" s="15"/>
      <c r="C1314" s="15"/>
      <c r="D1314" s="7"/>
      <c r="E1314" s="4"/>
      <c r="F1314" s="4"/>
      <c r="G1314" s="4"/>
      <c r="H1314" s="4"/>
      <c r="I1314" s="4"/>
      <c r="J1314" s="7"/>
      <c r="K1314" s="4"/>
      <c r="L1314" s="4"/>
      <c r="M1314" s="4"/>
      <c r="N1314" s="4"/>
      <c r="O1314" s="4"/>
      <c r="P1314" s="27"/>
      <c r="Q1314" s="14"/>
      <c r="R1314" s="9"/>
      <c r="S1314" s="15"/>
      <c r="T1314" s="15"/>
      <c r="U1314" s="9"/>
      <c r="V1314" s="18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8"/>
      <c r="AG1314" s="18"/>
      <c r="AH1314" s="18"/>
      <c r="AI1314" s="19"/>
      <c r="AJ1314" s="19"/>
      <c r="AK1314" s="19"/>
      <c r="AL1314" s="19"/>
      <c r="AM1314" s="19"/>
      <c r="AN1314" s="52"/>
      <c r="AO1314" s="19"/>
      <c r="AP1314" s="1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</row>
    <row r="1315" spans="1:71" ht="14.5" x14ac:dyDescent="0.35">
      <c r="A1315" s="15"/>
      <c r="B1315" s="15"/>
      <c r="C1315" s="15"/>
      <c r="D1315" s="7"/>
      <c r="E1315" s="4"/>
      <c r="F1315" s="4"/>
      <c r="G1315" s="4"/>
      <c r="H1315" s="4"/>
      <c r="I1315" s="4"/>
      <c r="J1315" s="7"/>
      <c r="K1315" s="4"/>
      <c r="L1315" s="4"/>
      <c r="M1315" s="4"/>
      <c r="N1315" s="4"/>
      <c r="O1315" s="4"/>
      <c r="P1315" s="27"/>
      <c r="Q1315" s="14"/>
      <c r="R1315" s="9"/>
      <c r="S1315" s="15"/>
      <c r="T1315" s="15"/>
      <c r="U1315" s="9"/>
      <c r="V1315" s="18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8"/>
      <c r="AG1315" s="18"/>
      <c r="AH1315" s="18"/>
      <c r="AI1315" s="19"/>
      <c r="AJ1315" s="19"/>
      <c r="AK1315" s="19"/>
      <c r="AL1315" s="19"/>
      <c r="AM1315" s="19"/>
      <c r="AN1315" s="52"/>
      <c r="AO1315" s="19"/>
      <c r="AP1315" s="1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</row>
    <row r="1316" spans="1:71" ht="14.5" x14ac:dyDescent="0.35">
      <c r="A1316" s="15"/>
      <c r="B1316" s="15"/>
      <c r="C1316" s="15"/>
      <c r="D1316" s="7"/>
      <c r="E1316" s="4"/>
      <c r="F1316" s="4"/>
      <c r="G1316" s="4"/>
      <c r="H1316" s="4"/>
      <c r="I1316" s="4"/>
      <c r="J1316" s="7"/>
      <c r="K1316" s="4"/>
      <c r="L1316" s="4"/>
      <c r="M1316" s="4"/>
      <c r="N1316" s="4"/>
      <c r="O1316" s="4"/>
      <c r="P1316" s="27"/>
      <c r="Q1316" s="14"/>
      <c r="R1316" s="9"/>
      <c r="S1316" s="15"/>
      <c r="T1316" s="15"/>
      <c r="U1316" s="9"/>
      <c r="V1316" s="18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8"/>
      <c r="AG1316" s="18"/>
      <c r="AH1316" s="18"/>
      <c r="AI1316" s="19"/>
      <c r="AJ1316" s="19"/>
      <c r="AK1316" s="19"/>
      <c r="AL1316" s="19"/>
      <c r="AM1316" s="19"/>
      <c r="AN1316" s="52"/>
      <c r="AO1316" s="19"/>
      <c r="AP1316" s="1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</row>
    <row r="1317" spans="1:71" ht="14.5" x14ac:dyDescent="0.35">
      <c r="A1317" s="15"/>
      <c r="B1317" s="15"/>
      <c r="C1317" s="15"/>
      <c r="D1317" s="7"/>
      <c r="E1317" s="4"/>
      <c r="F1317" s="4"/>
      <c r="G1317" s="4"/>
      <c r="H1317" s="4"/>
      <c r="I1317" s="4"/>
      <c r="J1317" s="7"/>
      <c r="K1317" s="4"/>
      <c r="L1317" s="4"/>
      <c r="M1317" s="4"/>
      <c r="N1317" s="4"/>
      <c r="O1317" s="4"/>
      <c r="P1317" s="27"/>
      <c r="Q1317" s="14"/>
      <c r="R1317" s="9"/>
      <c r="S1317" s="15"/>
      <c r="T1317" s="15"/>
      <c r="U1317" s="9"/>
      <c r="V1317" s="18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8"/>
      <c r="AG1317" s="18"/>
      <c r="AH1317" s="18"/>
      <c r="AI1317" s="19"/>
      <c r="AJ1317" s="19"/>
      <c r="AK1317" s="19"/>
      <c r="AL1317" s="19"/>
      <c r="AM1317" s="19"/>
      <c r="AN1317" s="52"/>
      <c r="AO1317" s="19"/>
      <c r="AP1317" s="1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</row>
    <row r="1318" spans="1:71" ht="14.5" x14ac:dyDescent="0.35">
      <c r="A1318" s="15"/>
      <c r="B1318" s="15"/>
      <c r="C1318" s="15"/>
      <c r="D1318" s="7"/>
      <c r="E1318" s="4"/>
      <c r="F1318" s="4"/>
      <c r="G1318" s="4"/>
      <c r="H1318" s="4"/>
      <c r="I1318" s="4"/>
      <c r="J1318" s="7"/>
      <c r="K1318" s="4"/>
      <c r="L1318" s="4"/>
      <c r="M1318" s="4"/>
      <c r="N1318" s="4"/>
      <c r="O1318" s="4"/>
      <c r="P1318" s="27"/>
      <c r="Q1318" s="14"/>
      <c r="R1318" s="9"/>
      <c r="S1318" s="15"/>
      <c r="T1318" s="15"/>
      <c r="U1318" s="9"/>
      <c r="V1318" s="18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8"/>
      <c r="AG1318" s="18"/>
      <c r="AH1318" s="18"/>
      <c r="AI1318" s="19"/>
      <c r="AJ1318" s="19"/>
      <c r="AK1318" s="19"/>
      <c r="AL1318" s="19"/>
      <c r="AM1318" s="19"/>
      <c r="AN1318" s="52"/>
      <c r="AO1318" s="19"/>
      <c r="AP1318" s="1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</row>
    <row r="1319" spans="1:71" ht="14.5" x14ac:dyDescent="0.35">
      <c r="A1319" s="15"/>
      <c r="B1319" s="15"/>
      <c r="C1319" s="15"/>
      <c r="D1319" s="7"/>
      <c r="E1319" s="4"/>
      <c r="F1319" s="4"/>
      <c r="G1319" s="4"/>
      <c r="H1319" s="4"/>
      <c r="I1319" s="4"/>
      <c r="J1319" s="7"/>
      <c r="K1319" s="4"/>
      <c r="L1319" s="4"/>
      <c r="M1319" s="4"/>
      <c r="N1319" s="4"/>
      <c r="O1319" s="4"/>
      <c r="P1319" s="27"/>
      <c r="Q1319" s="14"/>
      <c r="R1319" s="9"/>
      <c r="S1319" s="15"/>
      <c r="T1319" s="15"/>
      <c r="U1319" s="9"/>
      <c r="V1319" s="18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8"/>
      <c r="AG1319" s="18"/>
      <c r="AH1319" s="18"/>
      <c r="AI1319" s="19"/>
      <c r="AJ1319" s="19"/>
      <c r="AK1319" s="19"/>
      <c r="AL1319" s="19"/>
      <c r="AM1319" s="19"/>
      <c r="AN1319" s="52"/>
      <c r="AO1319" s="19"/>
      <c r="AP1319" s="1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</row>
    <row r="1320" spans="1:71" ht="14.5" x14ac:dyDescent="0.35">
      <c r="A1320" s="15"/>
      <c r="B1320" s="15"/>
      <c r="C1320" s="15"/>
      <c r="D1320" s="7"/>
      <c r="E1320" s="4"/>
      <c r="F1320" s="4"/>
      <c r="G1320" s="4"/>
      <c r="H1320" s="4"/>
      <c r="I1320" s="4"/>
      <c r="J1320" s="7"/>
      <c r="K1320" s="4"/>
      <c r="L1320" s="4"/>
      <c r="M1320" s="4"/>
      <c r="N1320" s="4"/>
      <c r="O1320" s="4"/>
      <c r="P1320" s="27"/>
      <c r="Q1320" s="14"/>
      <c r="R1320" s="9"/>
      <c r="S1320" s="15"/>
      <c r="T1320" s="15"/>
      <c r="U1320" s="9"/>
      <c r="V1320" s="18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8"/>
      <c r="AG1320" s="18"/>
      <c r="AH1320" s="18"/>
      <c r="AI1320" s="19"/>
      <c r="AJ1320" s="19"/>
      <c r="AK1320" s="19"/>
      <c r="AL1320" s="19"/>
      <c r="AM1320" s="19"/>
      <c r="AN1320" s="52"/>
      <c r="AO1320" s="19"/>
      <c r="AP1320" s="1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</row>
    <row r="1321" spans="1:71" ht="14.5" x14ac:dyDescent="0.35">
      <c r="A1321" s="15"/>
      <c r="B1321" s="15"/>
      <c r="C1321" s="15"/>
      <c r="D1321" s="7"/>
      <c r="E1321" s="4"/>
      <c r="F1321" s="4"/>
      <c r="G1321" s="4"/>
      <c r="H1321" s="4"/>
      <c r="I1321" s="4"/>
      <c r="J1321" s="7"/>
      <c r="K1321" s="4"/>
      <c r="L1321" s="4"/>
      <c r="M1321" s="4"/>
      <c r="N1321" s="4"/>
      <c r="O1321" s="4"/>
      <c r="P1321" s="27"/>
      <c r="Q1321" s="14"/>
      <c r="R1321" s="9"/>
      <c r="S1321" s="15"/>
      <c r="T1321" s="15"/>
      <c r="U1321" s="9"/>
      <c r="V1321" s="18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8"/>
      <c r="AG1321" s="18"/>
      <c r="AH1321" s="18"/>
      <c r="AI1321" s="19"/>
      <c r="AJ1321" s="19"/>
      <c r="AK1321" s="19"/>
      <c r="AL1321" s="19"/>
      <c r="AM1321" s="19"/>
      <c r="AN1321" s="52"/>
      <c r="AO1321" s="19"/>
      <c r="AP1321" s="1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</row>
    <row r="1322" spans="1:71" ht="14.5" x14ac:dyDescent="0.35">
      <c r="A1322" s="15"/>
      <c r="B1322" s="15"/>
      <c r="C1322" s="15"/>
      <c r="D1322" s="7"/>
      <c r="E1322" s="4"/>
      <c r="F1322" s="4"/>
      <c r="G1322" s="4"/>
      <c r="H1322" s="4"/>
      <c r="I1322" s="4"/>
      <c r="J1322" s="7"/>
      <c r="K1322" s="4"/>
      <c r="L1322" s="4"/>
      <c r="M1322" s="4"/>
      <c r="N1322" s="4"/>
      <c r="O1322" s="4"/>
      <c r="P1322" s="27"/>
      <c r="Q1322" s="14"/>
      <c r="R1322" s="9"/>
      <c r="S1322" s="15"/>
      <c r="T1322" s="15"/>
      <c r="U1322" s="9"/>
      <c r="V1322" s="18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8"/>
      <c r="AG1322" s="18"/>
      <c r="AH1322" s="18"/>
      <c r="AI1322" s="19"/>
      <c r="AJ1322" s="19"/>
      <c r="AK1322" s="19"/>
      <c r="AL1322" s="19"/>
      <c r="AM1322" s="19"/>
      <c r="AN1322" s="52"/>
      <c r="AO1322" s="19"/>
      <c r="AP1322" s="1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</row>
    <row r="1323" spans="1:71" ht="14.5" x14ac:dyDescent="0.35">
      <c r="A1323" s="15"/>
      <c r="B1323" s="15"/>
      <c r="C1323" s="15"/>
      <c r="D1323" s="7"/>
      <c r="E1323" s="4"/>
      <c r="F1323" s="4"/>
      <c r="G1323" s="4"/>
      <c r="H1323" s="4"/>
      <c r="I1323" s="4"/>
      <c r="J1323" s="7"/>
      <c r="K1323" s="4"/>
      <c r="L1323" s="4"/>
      <c r="M1323" s="4"/>
      <c r="N1323" s="4"/>
      <c r="O1323" s="4"/>
      <c r="P1323" s="27"/>
      <c r="Q1323" s="14"/>
      <c r="R1323" s="9"/>
      <c r="S1323" s="15"/>
      <c r="T1323" s="15"/>
      <c r="U1323" s="9"/>
      <c r="V1323" s="18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8"/>
      <c r="AG1323" s="18"/>
      <c r="AH1323" s="18"/>
      <c r="AI1323" s="19"/>
      <c r="AJ1323" s="19"/>
      <c r="AK1323" s="19"/>
      <c r="AL1323" s="19"/>
      <c r="AM1323" s="19"/>
      <c r="AN1323" s="52"/>
      <c r="AO1323" s="19"/>
      <c r="AP1323" s="1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</row>
    <row r="1324" spans="1:71" ht="14.5" x14ac:dyDescent="0.35">
      <c r="A1324" s="15"/>
      <c r="B1324" s="15"/>
      <c r="C1324" s="15"/>
      <c r="D1324" s="7"/>
      <c r="E1324" s="4"/>
      <c r="F1324" s="4"/>
      <c r="G1324" s="4"/>
      <c r="H1324" s="4"/>
      <c r="I1324" s="4"/>
      <c r="J1324" s="7"/>
      <c r="K1324" s="4"/>
      <c r="L1324" s="4"/>
      <c r="M1324" s="4"/>
      <c r="N1324" s="4"/>
      <c r="O1324" s="4"/>
      <c r="P1324" s="27"/>
      <c r="Q1324" s="14"/>
      <c r="R1324" s="9"/>
      <c r="S1324" s="15"/>
      <c r="T1324" s="15"/>
      <c r="U1324" s="9"/>
      <c r="V1324" s="18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8"/>
      <c r="AG1324" s="18"/>
      <c r="AH1324" s="18"/>
      <c r="AI1324" s="19"/>
      <c r="AJ1324" s="19"/>
      <c r="AK1324" s="19"/>
      <c r="AL1324" s="19"/>
      <c r="AM1324" s="19"/>
      <c r="AN1324" s="52"/>
      <c r="AO1324" s="19"/>
      <c r="AP1324" s="1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</row>
    <row r="1325" spans="1:71" ht="14.5" x14ac:dyDescent="0.35">
      <c r="A1325" s="15"/>
      <c r="B1325" s="15"/>
      <c r="C1325" s="15"/>
      <c r="D1325" s="7"/>
      <c r="E1325" s="4"/>
      <c r="F1325" s="4"/>
      <c r="G1325" s="4"/>
      <c r="H1325" s="4"/>
      <c r="I1325" s="4"/>
      <c r="J1325" s="7"/>
      <c r="K1325" s="4"/>
      <c r="L1325" s="4"/>
      <c r="M1325" s="4"/>
      <c r="N1325" s="4"/>
      <c r="O1325" s="4"/>
      <c r="P1325" s="27"/>
      <c r="Q1325" s="14"/>
      <c r="R1325" s="9"/>
      <c r="S1325" s="15"/>
      <c r="T1325" s="15"/>
      <c r="U1325" s="9"/>
      <c r="V1325" s="18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8"/>
      <c r="AG1325" s="18"/>
      <c r="AH1325" s="18"/>
      <c r="AI1325" s="19"/>
      <c r="AJ1325" s="19"/>
      <c r="AK1325" s="19"/>
      <c r="AL1325" s="19"/>
      <c r="AM1325" s="19"/>
      <c r="AN1325" s="52"/>
      <c r="AO1325" s="19"/>
      <c r="AP1325" s="1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</row>
    <row r="1326" spans="1:71" ht="14.5" x14ac:dyDescent="0.35">
      <c r="A1326" s="15"/>
      <c r="B1326" s="15"/>
      <c r="C1326" s="15"/>
      <c r="D1326" s="7"/>
      <c r="E1326" s="4"/>
      <c r="F1326" s="4"/>
      <c r="G1326" s="4"/>
      <c r="H1326" s="4"/>
      <c r="I1326" s="4"/>
      <c r="J1326" s="7"/>
      <c r="K1326" s="4"/>
      <c r="L1326" s="4"/>
      <c r="M1326" s="4"/>
      <c r="N1326" s="4"/>
      <c r="O1326" s="4"/>
      <c r="P1326" s="27"/>
      <c r="Q1326" s="14"/>
      <c r="R1326" s="9"/>
      <c r="S1326" s="15"/>
      <c r="T1326" s="15"/>
      <c r="U1326" s="9"/>
      <c r="V1326" s="18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8"/>
      <c r="AG1326" s="18"/>
      <c r="AH1326" s="18"/>
      <c r="AI1326" s="19"/>
      <c r="AJ1326" s="19"/>
      <c r="AK1326" s="19"/>
      <c r="AL1326" s="19"/>
      <c r="AM1326" s="19"/>
      <c r="AN1326" s="52"/>
      <c r="AO1326" s="19"/>
      <c r="AP1326" s="1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</row>
    <row r="1327" spans="1:71" ht="14.5" x14ac:dyDescent="0.35">
      <c r="A1327" s="15"/>
      <c r="B1327" s="15"/>
      <c r="C1327" s="15"/>
      <c r="D1327" s="7"/>
      <c r="E1327" s="4"/>
      <c r="F1327" s="4"/>
      <c r="G1327" s="4"/>
      <c r="H1327" s="4"/>
      <c r="I1327" s="4"/>
      <c r="J1327" s="7"/>
      <c r="K1327" s="4"/>
      <c r="L1327" s="4"/>
      <c r="M1327" s="4"/>
      <c r="N1327" s="4"/>
      <c r="O1327" s="4"/>
      <c r="P1327" s="27"/>
      <c r="Q1327" s="14"/>
      <c r="R1327" s="9"/>
      <c r="S1327" s="15"/>
      <c r="T1327" s="15"/>
      <c r="U1327" s="9"/>
      <c r="V1327" s="18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8"/>
      <c r="AG1327" s="18"/>
      <c r="AH1327" s="18"/>
      <c r="AI1327" s="19"/>
      <c r="AJ1327" s="19"/>
      <c r="AK1327" s="19"/>
      <c r="AL1327" s="19"/>
      <c r="AM1327" s="19"/>
      <c r="AN1327" s="52"/>
      <c r="AO1327" s="19"/>
      <c r="AP1327" s="1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</row>
    <row r="1328" spans="1:71" ht="14.5" x14ac:dyDescent="0.35">
      <c r="A1328" s="15"/>
      <c r="B1328" s="15"/>
      <c r="C1328" s="15"/>
      <c r="D1328" s="7"/>
      <c r="E1328" s="4"/>
      <c r="F1328" s="4"/>
      <c r="G1328" s="4"/>
      <c r="H1328" s="4"/>
      <c r="I1328" s="4"/>
      <c r="J1328" s="7"/>
      <c r="K1328" s="4"/>
      <c r="L1328" s="4"/>
      <c r="M1328" s="4"/>
      <c r="N1328" s="4"/>
      <c r="O1328" s="4"/>
      <c r="P1328" s="27"/>
      <c r="Q1328" s="14"/>
      <c r="R1328" s="9"/>
      <c r="S1328" s="15"/>
      <c r="T1328" s="15"/>
      <c r="U1328" s="9"/>
      <c r="V1328" s="18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8"/>
      <c r="AG1328" s="18"/>
      <c r="AH1328" s="18"/>
      <c r="AI1328" s="19"/>
      <c r="AJ1328" s="19"/>
      <c r="AK1328" s="19"/>
      <c r="AL1328" s="19"/>
      <c r="AM1328" s="19"/>
      <c r="AN1328" s="52"/>
      <c r="AO1328" s="19"/>
      <c r="AP1328" s="1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</row>
    <row r="1329" spans="1:71" ht="14.5" x14ac:dyDescent="0.35">
      <c r="A1329" s="15"/>
      <c r="B1329" s="15"/>
      <c r="C1329" s="15"/>
      <c r="D1329" s="7"/>
      <c r="E1329" s="4"/>
      <c r="F1329" s="4"/>
      <c r="G1329" s="4"/>
      <c r="H1329" s="4"/>
      <c r="I1329" s="4"/>
      <c r="J1329" s="7"/>
      <c r="K1329" s="4"/>
      <c r="L1329" s="4"/>
      <c r="M1329" s="4"/>
      <c r="N1329" s="4"/>
      <c r="O1329" s="4"/>
      <c r="P1329" s="27"/>
      <c r="Q1329" s="14"/>
      <c r="R1329" s="9"/>
      <c r="S1329" s="15"/>
      <c r="T1329" s="15"/>
      <c r="U1329" s="9"/>
      <c r="V1329" s="18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8"/>
      <c r="AG1329" s="18"/>
      <c r="AH1329" s="18"/>
      <c r="AI1329" s="19"/>
      <c r="AJ1329" s="19"/>
      <c r="AK1329" s="19"/>
      <c r="AL1329" s="19"/>
      <c r="AM1329" s="19"/>
      <c r="AN1329" s="52"/>
      <c r="AO1329" s="19"/>
      <c r="AP1329" s="1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</row>
    <row r="1330" spans="1:71" ht="14.5" x14ac:dyDescent="0.35">
      <c r="A1330" s="15"/>
      <c r="B1330" s="15"/>
      <c r="C1330" s="15"/>
      <c r="D1330" s="7"/>
      <c r="E1330" s="4"/>
      <c r="F1330" s="4"/>
      <c r="G1330" s="4"/>
      <c r="H1330" s="4"/>
      <c r="I1330" s="4"/>
      <c r="J1330" s="7"/>
      <c r="K1330" s="4"/>
      <c r="L1330" s="4"/>
      <c r="M1330" s="4"/>
      <c r="N1330" s="4"/>
      <c r="O1330" s="4"/>
      <c r="P1330" s="27"/>
      <c r="Q1330" s="14"/>
      <c r="R1330" s="9"/>
      <c r="S1330" s="15"/>
      <c r="T1330" s="15"/>
      <c r="U1330" s="9"/>
      <c r="V1330" s="18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8"/>
      <c r="AG1330" s="18"/>
      <c r="AH1330" s="18"/>
      <c r="AI1330" s="19"/>
      <c r="AJ1330" s="19"/>
      <c r="AK1330" s="19"/>
      <c r="AL1330" s="19"/>
      <c r="AM1330" s="19"/>
      <c r="AN1330" s="52"/>
      <c r="AO1330" s="19"/>
      <c r="AP1330" s="1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</row>
    <row r="1331" spans="1:71" ht="14.5" x14ac:dyDescent="0.35">
      <c r="A1331" s="15"/>
      <c r="B1331" s="15"/>
      <c r="C1331" s="15"/>
      <c r="D1331" s="7"/>
      <c r="E1331" s="4"/>
      <c r="F1331" s="4"/>
      <c r="G1331" s="4"/>
      <c r="H1331" s="4"/>
      <c r="I1331" s="4"/>
      <c r="J1331" s="7"/>
      <c r="K1331" s="4"/>
      <c r="L1331" s="4"/>
      <c r="M1331" s="4"/>
      <c r="N1331" s="4"/>
      <c r="O1331" s="4"/>
      <c r="P1331" s="27"/>
      <c r="Q1331" s="14"/>
      <c r="R1331" s="9"/>
      <c r="S1331" s="15"/>
      <c r="T1331" s="15"/>
      <c r="U1331" s="9"/>
      <c r="V1331" s="18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8"/>
      <c r="AG1331" s="18"/>
      <c r="AH1331" s="18"/>
      <c r="AI1331" s="19"/>
      <c r="AJ1331" s="19"/>
      <c r="AK1331" s="19"/>
      <c r="AL1331" s="19"/>
      <c r="AM1331" s="19"/>
      <c r="AN1331" s="52"/>
      <c r="AO1331" s="19"/>
      <c r="AP1331" s="1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</row>
    <row r="1332" spans="1:71" ht="14.5" x14ac:dyDescent="0.35">
      <c r="A1332" s="15"/>
      <c r="B1332" s="15"/>
      <c r="C1332" s="15"/>
      <c r="D1332" s="7"/>
      <c r="E1332" s="4"/>
      <c r="F1332" s="4"/>
      <c r="G1332" s="4"/>
      <c r="H1332" s="4"/>
      <c r="I1332" s="4"/>
      <c r="J1332" s="7"/>
      <c r="K1332" s="4"/>
      <c r="L1332" s="4"/>
      <c r="M1332" s="4"/>
      <c r="N1332" s="4"/>
      <c r="O1332" s="4"/>
      <c r="P1332" s="27"/>
      <c r="Q1332" s="14"/>
      <c r="R1332" s="9"/>
      <c r="S1332" s="15"/>
      <c r="T1332" s="15"/>
      <c r="U1332" s="9"/>
      <c r="V1332" s="18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8"/>
      <c r="AG1332" s="18"/>
      <c r="AH1332" s="18"/>
      <c r="AI1332" s="19"/>
      <c r="AJ1332" s="19"/>
      <c r="AK1332" s="19"/>
      <c r="AL1332" s="19"/>
      <c r="AM1332" s="19"/>
      <c r="AN1332" s="52"/>
      <c r="AO1332" s="19"/>
      <c r="AP1332" s="1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</row>
    <row r="1333" spans="1:71" ht="14.5" x14ac:dyDescent="0.35">
      <c r="A1333" s="15"/>
      <c r="B1333" s="15"/>
      <c r="C1333" s="15"/>
      <c r="D1333" s="7"/>
      <c r="E1333" s="4"/>
      <c r="F1333" s="4"/>
      <c r="G1333" s="4"/>
      <c r="H1333" s="4"/>
      <c r="I1333" s="4"/>
      <c r="J1333" s="7"/>
      <c r="K1333" s="4"/>
      <c r="L1333" s="4"/>
      <c r="M1333" s="4"/>
      <c r="N1333" s="4"/>
      <c r="O1333" s="4"/>
      <c r="P1333" s="27"/>
      <c r="Q1333" s="14"/>
      <c r="R1333" s="9"/>
      <c r="S1333" s="15"/>
      <c r="T1333" s="15"/>
      <c r="U1333" s="9"/>
      <c r="V1333" s="18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8"/>
      <c r="AG1333" s="18"/>
      <c r="AH1333" s="18"/>
      <c r="AI1333" s="19"/>
      <c r="AJ1333" s="19"/>
      <c r="AK1333" s="19"/>
      <c r="AL1333" s="19"/>
      <c r="AM1333" s="19"/>
      <c r="AN1333" s="52"/>
      <c r="AO1333" s="19"/>
      <c r="AP1333" s="1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</row>
    <row r="1334" spans="1:71" ht="15" customHeight="1" x14ac:dyDescent="0.35">
      <c r="A1334" s="15"/>
      <c r="B1334" s="15"/>
      <c r="C1334" s="15"/>
      <c r="D1334" s="7"/>
      <c r="E1334" s="4"/>
      <c r="F1334" s="4"/>
      <c r="G1334" s="4"/>
      <c r="H1334" s="4"/>
      <c r="I1334" s="4"/>
      <c r="J1334" s="7"/>
      <c r="K1334" s="4"/>
      <c r="L1334" s="4"/>
      <c r="M1334" s="4"/>
      <c r="N1334" s="4"/>
      <c r="O1334" s="4"/>
      <c r="P1334" s="27"/>
      <c r="Q1334" s="14"/>
      <c r="R1334" s="9"/>
      <c r="S1334" s="15"/>
      <c r="T1334" s="15"/>
      <c r="U1334" s="9"/>
      <c r="V1334" s="18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8"/>
      <c r="AG1334" s="18"/>
      <c r="AH1334" s="18"/>
      <c r="AI1334" s="19"/>
      <c r="AJ1334" s="19"/>
      <c r="AK1334" s="19"/>
      <c r="AL1334" s="19"/>
      <c r="AM1334" s="19"/>
      <c r="AN1334" s="52"/>
      <c r="AO1334" s="19"/>
    </row>
    <row r="1335" spans="1:71" ht="15" customHeight="1" x14ac:dyDescent="0.35">
      <c r="A1335" s="15"/>
      <c r="B1335" s="15"/>
      <c r="C1335" s="15"/>
      <c r="D1335" s="7"/>
      <c r="E1335" s="4"/>
      <c r="F1335" s="4"/>
      <c r="G1335" s="4"/>
      <c r="H1335" s="4"/>
      <c r="I1335" s="4"/>
      <c r="J1335" s="7"/>
      <c r="K1335" s="4"/>
      <c r="L1335" s="4"/>
      <c r="M1335" s="4"/>
      <c r="N1335" s="4"/>
      <c r="O1335" s="4"/>
      <c r="P1335" s="27"/>
      <c r="Q1335" s="14"/>
      <c r="R1335" s="9"/>
      <c r="S1335" s="15"/>
      <c r="T1335" s="15"/>
      <c r="U1335" s="9"/>
      <c r="V1335" s="18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8"/>
      <c r="AG1335" s="18"/>
      <c r="AH1335" s="18"/>
      <c r="AI1335" s="19"/>
      <c r="AJ1335" s="19"/>
      <c r="AK1335" s="19"/>
      <c r="AL1335" s="19"/>
      <c r="AM1335" s="19"/>
      <c r="AN1335" s="52"/>
      <c r="AO1335" s="19"/>
    </row>
    <row r="1336" spans="1:71" ht="15" customHeight="1" x14ac:dyDescent="0.35">
      <c r="A1336" s="15"/>
      <c r="B1336" s="15"/>
      <c r="C1336" s="15"/>
      <c r="D1336" s="7"/>
      <c r="E1336" s="4"/>
      <c r="F1336" s="4"/>
      <c r="G1336" s="4"/>
      <c r="H1336" s="4"/>
      <c r="I1336" s="4"/>
      <c r="J1336" s="7"/>
      <c r="K1336" s="4"/>
      <c r="L1336" s="4"/>
      <c r="M1336" s="4"/>
      <c r="N1336" s="4"/>
      <c r="O1336" s="4"/>
      <c r="P1336" s="27"/>
      <c r="Q1336" s="14"/>
      <c r="R1336" s="9"/>
      <c r="S1336" s="15"/>
      <c r="T1336" s="15"/>
      <c r="U1336" s="9"/>
      <c r="V1336" s="18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8"/>
      <c r="AG1336" s="18"/>
      <c r="AH1336" s="18"/>
      <c r="AI1336" s="19"/>
      <c r="AJ1336" s="19"/>
      <c r="AK1336" s="19"/>
      <c r="AL1336" s="19"/>
      <c r="AM1336" s="19"/>
      <c r="AN1336" s="52"/>
      <c r="AO1336" s="19"/>
    </row>
    <row r="1337" spans="1:71" ht="15" customHeight="1" x14ac:dyDescent="0.35">
      <c r="A1337" s="15"/>
      <c r="B1337" s="15"/>
      <c r="C1337" s="15"/>
      <c r="D1337" s="7"/>
      <c r="E1337" s="4"/>
      <c r="F1337" s="4"/>
      <c r="G1337" s="4"/>
      <c r="H1337" s="4"/>
      <c r="I1337" s="4"/>
      <c r="J1337" s="7"/>
      <c r="K1337" s="4"/>
      <c r="L1337" s="4"/>
      <c r="M1337" s="4"/>
      <c r="N1337" s="4"/>
      <c r="O1337" s="4"/>
      <c r="P1337" s="27"/>
      <c r="Q1337" s="14"/>
      <c r="R1337" s="9"/>
      <c r="S1337" s="15"/>
      <c r="T1337" s="15"/>
      <c r="U1337" s="9"/>
      <c r="V1337" s="18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8"/>
      <c r="AG1337" s="18"/>
      <c r="AH1337" s="18"/>
      <c r="AI1337" s="19"/>
      <c r="AJ1337" s="19"/>
      <c r="AK1337" s="19"/>
      <c r="AL1337" s="19"/>
      <c r="AM1337" s="19"/>
      <c r="AN1337" s="52"/>
      <c r="AO1337" s="19"/>
    </row>
    <row r="1338" spans="1:71" ht="15" customHeight="1" x14ac:dyDescent="0.35">
      <c r="A1338" s="15"/>
      <c r="B1338" s="15"/>
      <c r="C1338" s="15"/>
      <c r="D1338" s="7"/>
      <c r="E1338" s="4"/>
      <c r="F1338" s="4"/>
      <c r="G1338" s="4"/>
      <c r="H1338" s="4"/>
      <c r="I1338" s="4"/>
      <c r="J1338" s="7"/>
      <c r="K1338" s="4"/>
      <c r="L1338" s="4"/>
      <c r="M1338" s="4"/>
      <c r="N1338" s="4"/>
      <c r="O1338" s="4"/>
      <c r="P1338" s="27"/>
      <c r="Q1338" s="14"/>
      <c r="R1338" s="9"/>
      <c r="S1338" s="15"/>
      <c r="T1338" s="15"/>
      <c r="U1338" s="9"/>
      <c r="V1338" s="18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8"/>
      <c r="AG1338" s="18"/>
      <c r="AH1338" s="18"/>
      <c r="AI1338" s="19"/>
      <c r="AJ1338" s="19"/>
      <c r="AK1338" s="19"/>
      <c r="AL1338" s="19"/>
      <c r="AM1338" s="19"/>
      <c r="AN1338" s="52"/>
      <c r="AO1338" s="19"/>
    </row>
    <row r="1339" spans="1:71" ht="15" customHeight="1" x14ac:dyDescent="0.35">
      <c r="A1339" s="15"/>
      <c r="B1339" s="15"/>
      <c r="C1339" s="15"/>
      <c r="D1339" s="7"/>
      <c r="E1339" s="4"/>
      <c r="F1339" s="4"/>
      <c r="G1339" s="4"/>
      <c r="H1339" s="4"/>
      <c r="I1339" s="4"/>
      <c r="J1339" s="7"/>
      <c r="K1339" s="4"/>
      <c r="L1339" s="4"/>
      <c r="M1339" s="4"/>
      <c r="N1339" s="4"/>
      <c r="O1339" s="4"/>
      <c r="P1339" s="27"/>
      <c r="Q1339" s="14"/>
      <c r="R1339" s="9"/>
      <c r="S1339" s="15"/>
      <c r="T1339" s="15"/>
      <c r="U1339" s="9"/>
      <c r="V1339" s="18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8"/>
      <c r="AG1339" s="18"/>
      <c r="AH1339" s="18"/>
      <c r="AI1339" s="19"/>
      <c r="AJ1339" s="19"/>
      <c r="AK1339" s="19"/>
      <c r="AL1339" s="19"/>
      <c r="AM1339" s="19"/>
      <c r="AN1339" s="52"/>
      <c r="AO1339" s="19"/>
    </row>
    <row r="1340" spans="1:71" ht="15" customHeight="1" x14ac:dyDescent="0.35">
      <c r="A1340" s="15"/>
      <c r="B1340" s="15"/>
      <c r="C1340" s="15"/>
      <c r="D1340" s="7"/>
      <c r="E1340" s="4"/>
      <c r="F1340" s="4"/>
      <c r="G1340" s="4"/>
      <c r="H1340" s="4"/>
      <c r="I1340" s="4"/>
      <c r="J1340" s="7"/>
      <c r="K1340" s="4"/>
      <c r="L1340" s="4"/>
      <c r="M1340" s="4"/>
      <c r="N1340" s="4"/>
      <c r="O1340" s="4"/>
      <c r="P1340" s="27"/>
      <c r="Q1340" s="14"/>
      <c r="R1340" s="9"/>
      <c r="S1340" s="15"/>
      <c r="T1340" s="15"/>
      <c r="U1340" s="9"/>
      <c r="V1340" s="18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8"/>
      <c r="AG1340" s="18"/>
      <c r="AH1340" s="18"/>
      <c r="AI1340" s="19"/>
      <c r="AJ1340" s="19"/>
      <c r="AK1340" s="19"/>
      <c r="AL1340" s="19"/>
      <c r="AM1340" s="19"/>
      <c r="AN1340" s="52"/>
      <c r="AO1340" s="19"/>
    </row>
    <row r="1341" spans="1:71" ht="15" customHeight="1" x14ac:dyDescent="0.35">
      <c r="A1341" s="15"/>
      <c r="B1341" s="15"/>
      <c r="C1341" s="15"/>
      <c r="D1341" s="7"/>
      <c r="E1341" s="4"/>
      <c r="F1341" s="4"/>
      <c r="G1341" s="4"/>
      <c r="H1341" s="4"/>
      <c r="I1341" s="4"/>
      <c r="J1341" s="7"/>
      <c r="K1341" s="4"/>
      <c r="L1341" s="4"/>
      <c r="M1341" s="4"/>
      <c r="N1341" s="4"/>
      <c r="O1341" s="4"/>
      <c r="P1341" s="27"/>
      <c r="Q1341" s="14"/>
      <c r="R1341" s="9"/>
      <c r="S1341" s="15"/>
      <c r="T1341" s="15"/>
      <c r="U1341" s="9"/>
      <c r="V1341" s="18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8"/>
      <c r="AG1341" s="18"/>
      <c r="AH1341" s="18"/>
      <c r="AI1341" s="19"/>
      <c r="AJ1341" s="19"/>
      <c r="AK1341" s="19"/>
      <c r="AL1341" s="19"/>
      <c r="AM1341" s="19"/>
      <c r="AN1341" s="52"/>
      <c r="AO1341" s="19"/>
    </row>
    <row r="1342" spans="1:71" ht="15" customHeight="1" x14ac:dyDescent="0.35">
      <c r="A1342" s="15"/>
      <c r="B1342" s="15"/>
      <c r="C1342" s="15"/>
      <c r="D1342" s="7"/>
      <c r="E1342" s="4"/>
      <c r="F1342" s="4"/>
      <c r="G1342" s="4"/>
      <c r="H1342" s="4"/>
      <c r="I1342" s="4"/>
      <c r="J1342" s="7"/>
      <c r="K1342" s="4"/>
      <c r="L1342" s="4"/>
      <c r="M1342" s="4"/>
      <c r="N1342" s="4"/>
      <c r="O1342" s="4"/>
      <c r="P1342" s="27"/>
      <c r="Q1342" s="14"/>
      <c r="R1342" s="9"/>
      <c r="S1342" s="15"/>
      <c r="T1342" s="15"/>
      <c r="U1342" s="9"/>
      <c r="V1342" s="18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8"/>
      <c r="AG1342" s="18"/>
      <c r="AH1342" s="18"/>
      <c r="AI1342" s="19"/>
      <c r="AJ1342" s="19"/>
      <c r="AK1342" s="19"/>
      <c r="AL1342" s="19"/>
      <c r="AM1342" s="19"/>
      <c r="AN1342" s="52"/>
      <c r="AO1342" s="19"/>
    </row>
    <row r="1343" spans="1:71" ht="15" customHeight="1" x14ac:dyDescent="0.35">
      <c r="A1343" s="15"/>
      <c r="B1343" s="15"/>
      <c r="C1343" s="15"/>
      <c r="D1343" s="7"/>
      <c r="E1343" s="4"/>
      <c r="F1343" s="4"/>
      <c r="G1343" s="4"/>
      <c r="H1343" s="4"/>
      <c r="I1343" s="4"/>
      <c r="J1343" s="7"/>
      <c r="K1343" s="4"/>
      <c r="L1343" s="4"/>
      <c r="M1343" s="4"/>
      <c r="N1343" s="4"/>
      <c r="O1343" s="4"/>
      <c r="P1343" s="27"/>
      <c r="Q1343" s="14"/>
      <c r="R1343" s="9"/>
      <c r="S1343" s="15"/>
      <c r="T1343" s="15"/>
      <c r="U1343" s="9"/>
      <c r="V1343" s="18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8"/>
      <c r="AG1343" s="18"/>
      <c r="AH1343" s="18"/>
      <c r="AI1343" s="19"/>
      <c r="AJ1343" s="19"/>
      <c r="AK1343" s="19"/>
      <c r="AL1343" s="19"/>
      <c r="AM1343" s="19"/>
      <c r="AN1343" s="52"/>
      <c r="AO1343" s="19"/>
    </row>
    <row r="1344" spans="1:71" ht="15" customHeight="1" x14ac:dyDescent="0.35">
      <c r="A1344" s="15"/>
      <c r="B1344" s="15"/>
      <c r="C1344" s="15"/>
      <c r="D1344" s="7"/>
      <c r="E1344" s="4"/>
      <c r="F1344" s="4"/>
      <c r="G1344" s="4"/>
      <c r="H1344" s="4"/>
      <c r="I1344" s="4"/>
      <c r="J1344" s="7"/>
      <c r="K1344" s="4"/>
      <c r="L1344" s="4"/>
      <c r="M1344" s="4"/>
      <c r="N1344" s="4"/>
      <c r="O1344" s="4"/>
      <c r="P1344" s="27"/>
      <c r="Q1344" s="14"/>
      <c r="R1344" s="9"/>
      <c r="S1344" s="15"/>
      <c r="T1344" s="15"/>
      <c r="U1344" s="9"/>
      <c r="V1344" s="18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8"/>
      <c r="AG1344" s="18"/>
      <c r="AH1344" s="18"/>
      <c r="AI1344" s="19"/>
      <c r="AJ1344" s="19"/>
      <c r="AK1344" s="19"/>
      <c r="AL1344" s="19"/>
      <c r="AM1344" s="19"/>
      <c r="AN1344" s="52"/>
      <c r="AO1344" s="19"/>
    </row>
    <row r="1345" spans="1:41" ht="15" customHeight="1" x14ac:dyDescent="0.35">
      <c r="A1345" s="15"/>
      <c r="B1345" s="15"/>
      <c r="C1345" s="15"/>
      <c r="D1345" s="7"/>
      <c r="E1345" s="4"/>
      <c r="F1345" s="4"/>
      <c r="G1345" s="4"/>
      <c r="H1345" s="4"/>
      <c r="I1345" s="4"/>
      <c r="J1345" s="7"/>
      <c r="K1345" s="4"/>
      <c r="L1345" s="4"/>
      <c r="M1345" s="4"/>
      <c r="N1345" s="4"/>
      <c r="O1345" s="4"/>
      <c r="P1345" s="27"/>
      <c r="Q1345" s="14"/>
      <c r="R1345" s="9"/>
      <c r="S1345" s="15"/>
      <c r="T1345" s="15"/>
      <c r="U1345" s="9"/>
      <c r="V1345" s="18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8"/>
      <c r="AG1345" s="18"/>
      <c r="AH1345" s="18"/>
      <c r="AI1345" s="19"/>
      <c r="AJ1345" s="19"/>
      <c r="AK1345" s="19"/>
      <c r="AL1345" s="19"/>
      <c r="AM1345" s="19"/>
      <c r="AN1345" s="52"/>
      <c r="AO1345" s="19"/>
    </row>
    <row r="1346" spans="1:41" ht="15" customHeight="1" x14ac:dyDescent="0.35">
      <c r="A1346" s="15"/>
      <c r="B1346" s="15"/>
      <c r="C1346" s="15"/>
      <c r="D1346" s="7"/>
      <c r="E1346" s="4"/>
      <c r="F1346" s="4"/>
      <c r="G1346" s="4"/>
      <c r="H1346" s="4"/>
      <c r="I1346" s="4"/>
      <c r="J1346" s="7"/>
      <c r="K1346" s="4"/>
      <c r="L1346" s="4"/>
      <c r="M1346" s="4"/>
      <c r="N1346" s="4"/>
      <c r="O1346" s="4"/>
      <c r="P1346" s="27"/>
      <c r="Q1346" s="14"/>
      <c r="R1346" s="9"/>
      <c r="S1346" s="15"/>
      <c r="T1346" s="15"/>
      <c r="U1346" s="9"/>
      <c r="V1346" s="18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8"/>
      <c r="AG1346" s="18"/>
      <c r="AH1346" s="18"/>
      <c r="AI1346" s="19"/>
      <c r="AJ1346" s="19"/>
      <c r="AK1346" s="19"/>
      <c r="AL1346" s="19"/>
      <c r="AM1346" s="19"/>
      <c r="AN1346" s="52"/>
      <c r="AO1346" s="19"/>
    </row>
    <row r="1347" spans="1:41" ht="15" customHeight="1" x14ac:dyDescent="0.35">
      <c r="A1347" s="15"/>
      <c r="B1347" s="15"/>
      <c r="C1347" s="15"/>
      <c r="D1347" s="7"/>
      <c r="E1347" s="4"/>
      <c r="F1347" s="4"/>
      <c r="G1347" s="4"/>
      <c r="H1347" s="4"/>
      <c r="I1347" s="4"/>
      <c r="J1347" s="7"/>
      <c r="K1347" s="4"/>
      <c r="L1347" s="4"/>
      <c r="M1347" s="4"/>
      <c r="N1347" s="4"/>
      <c r="O1347" s="4"/>
      <c r="P1347" s="27"/>
      <c r="Q1347" s="14"/>
      <c r="R1347" s="9"/>
      <c r="S1347" s="15"/>
      <c r="T1347" s="15"/>
      <c r="U1347" s="9"/>
      <c r="V1347" s="18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8"/>
      <c r="AG1347" s="18"/>
      <c r="AH1347" s="18"/>
      <c r="AI1347" s="19"/>
      <c r="AJ1347" s="19"/>
      <c r="AK1347" s="19"/>
      <c r="AL1347" s="19"/>
      <c r="AM1347" s="19"/>
      <c r="AN1347" s="52"/>
      <c r="AO1347" s="19"/>
    </row>
    <row r="1348" spans="1:41" ht="15" customHeight="1" x14ac:dyDescent="0.35">
      <c r="A1348" s="15"/>
      <c r="B1348" s="15"/>
      <c r="C1348" s="15"/>
      <c r="D1348" s="7"/>
      <c r="E1348" s="4"/>
      <c r="F1348" s="4"/>
      <c r="G1348" s="4"/>
      <c r="H1348" s="4"/>
      <c r="I1348" s="4"/>
      <c r="J1348" s="7"/>
      <c r="K1348" s="4"/>
      <c r="L1348" s="4"/>
      <c r="M1348" s="4"/>
      <c r="N1348" s="4"/>
      <c r="O1348" s="4"/>
      <c r="P1348" s="27"/>
      <c r="Q1348" s="14"/>
      <c r="R1348" s="9"/>
      <c r="S1348" s="15"/>
      <c r="T1348" s="15"/>
      <c r="U1348" s="9"/>
      <c r="V1348" s="18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8"/>
      <c r="AG1348" s="18"/>
      <c r="AH1348" s="18"/>
      <c r="AI1348" s="19"/>
      <c r="AJ1348" s="19"/>
      <c r="AK1348" s="19"/>
      <c r="AL1348" s="19"/>
      <c r="AM1348" s="19"/>
      <c r="AN1348" s="52"/>
      <c r="AO1348" s="19"/>
    </row>
    <row r="1349" spans="1:41" ht="15" customHeight="1" x14ac:dyDescent="0.35">
      <c r="A1349" s="15"/>
      <c r="B1349" s="15"/>
      <c r="C1349" s="15"/>
      <c r="D1349" s="7"/>
      <c r="E1349" s="4"/>
      <c r="F1349" s="4"/>
      <c r="G1349" s="4"/>
      <c r="H1349" s="4"/>
      <c r="I1349" s="4"/>
      <c r="J1349" s="7"/>
      <c r="K1349" s="4"/>
      <c r="L1349" s="4"/>
      <c r="M1349" s="4"/>
      <c r="N1349" s="4"/>
      <c r="O1349" s="4"/>
      <c r="P1349" s="27"/>
      <c r="Q1349" s="14"/>
      <c r="R1349" s="9"/>
      <c r="S1349" s="15"/>
      <c r="T1349" s="15"/>
      <c r="U1349" s="9"/>
      <c r="V1349" s="18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8"/>
      <c r="AG1349" s="18"/>
      <c r="AH1349" s="18"/>
      <c r="AI1349" s="19"/>
      <c r="AJ1349" s="19"/>
      <c r="AK1349" s="19"/>
      <c r="AL1349" s="19"/>
      <c r="AM1349" s="19"/>
      <c r="AN1349" s="52"/>
      <c r="AO1349" s="19"/>
    </row>
    <row r="1350" spans="1:41" ht="15" customHeight="1" x14ac:dyDescent="0.35">
      <c r="A1350" s="15"/>
      <c r="B1350" s="15"/>
      <c r="C1350" s="15"/>
      <c r="D1350" s="7"/>
      <c r="E1350" s="4"/>
      <c r="F1350" s="4"/>
      <c r="G1350" s="4"/>
      <c r="H1350" s="4"/>
      <c r="I1350" s="4"/>
      <c r="J1350" s="7"/>
      <c r="K1350" s="4"/>
      <c r="L1350" s="4"/>
      <c r="M1350" s="4"/>
      <c r="N1350" s="4"/>
      <c r="O1350" s="4"/>
      <c r="P1350" s="27"/>
      <c r="Q1350" s="14"/>
      <c r="R1350" s="9"/>
      <c r="S1350" s="15"/>
      <c r="T1350" s="15"/>
      <c r="U1350" s="9"/>
      <c r="V1350" s="18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8"/>
      <c r="AG1350" s="18"/>
      <c r="AH1350" s="18"/>
      <c r="AI1350" s="19"/>
      <c r="AJ1350" s="19"/>
      <c r="AK1350" s="19"/>
      <c r="AL1350" s="19"/>
      <c r="AM1350" s="19"/>
      <c r="AN1350" s="52"/>
      <c r="AO1350" s="19"/>
    </row>
    <row r="1351" spans="1:41" ht="15" customHeight="1" x14ac:dyDescent="0.35">
      <c r="A1351" s="15"/>
      <c r="B1351" s="15"/>
      <c r="C1351" s="15"/>
      <c r="D1351" s="7"/>
      <c r="E1351" s="4"/>
      <c r="F1351" s="4"/>
      <c r="G1351" s="4"/>
      <c r="H1351" s="4"/>
      <c r="I1351" s="4"/>
      <c r="J1351" s="7"/>
      <c r="K1351" s="4"/>
      <c r="L1351" s="4"/>
      <c r="M1351" s="4"/>
      <c r="N1351" s="4"/>
      <c r="O1351" s="4"/>
      <c r="P1351" s="27"/>
      <c r="Q1351" s="14"/>
      <c r="R1351" s="9"/>
      <c r="S1351" s="15"/>
      <c r="T1351" s="15"/>
      <c r="U1351" s="9"/>
      <c r="V1351" s="18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8"/>
      <c r="AG1351" s="18"/>
      <c r="AH1351" s="18"/>
      <c r="AI1351" s="19"/>
      <c r="AJ1351" s="19"/>
      <c r="AK1351" s="19"/>
      <c r="AL1351" s="19"/>
      <c r="AM1351" s="19"/>
      <c r="AN1351" s="52"/>
      <c r="AO1351" s="19"/>
    </row>
    <row r="1352" spans="1:41" ht="15" customHeight="1" x14ac:dyDescent="0.35">
      <c r="A1352" s="15"/>
      <c r="B1352" s="15"/>
      <c r="C1352" s="15"/>
      <c r="D1352" s="7"/>
      <c r="E1352" s="4"/>
      <c r="F1352" s="4"/>
      <c r="G1352" s="4"/>
      <c r="H1352" s="4"/>
      <c r="I1352" s="4"/>
      <c r="J1352" s="7"/>
      <c r="K1352" s="4"/>
      <c r="L1352" s="4"/>
      <c r="M1352" s="4"/>
      <c r="N1352" s="4"/>
      <c r="O1352" s="4"/>
      <c r="P1352" s="27"/>
      <c r="Q1352" s="14"/>
      <c r="R1352" s="9"/>
      <c r="S1352" s="15"/>
      <c r="T1352" s="15"/>
      <c r="U1352" s="9"/>
      <c r="V1352" s="18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8"/>
      <c r="AG1352" s="18"/>
      <c r="AH1352" s="18"/>
      <c r="AI1352" s="19"/>
      <c r="AJ1352" s="19"/>
      <c r="AK1352" s="19"/>
      <c r="AL1352" s="19"/>
      <c r="AM1352" s="19"/>
      <c r="AN1352" s="52"/>
      <c r="AO1352" s="19"/>
    </row>
    <row r="1353" spans="1:41" ht="15" customHeight="1" x14ac:dyDescent="0.35">
      <c r="A1353" s="15"/>
      <c r="B1353" s="15"/>
      <c r="C1353" s="15"/>
      <c r="D1353" s="7"/>
      <c r="E1353" s="4"/>
      <c r="F1353" s="4"/>
      <c r="G1353" s="4"/>
      <c r="H1353" s="4"/>
      <c r="I1353" s="4"/>
      <c r="J1353" s="7"/>
      <c r="K1353" s="4"/>
      <c r="L1353" s="4"/>
      <c r="M1353" s="4"/>
      <c r="N1353" s="4"/>
      <c r="O1353" s="4"/>
      <c r="P1353" s="27"/>
      <c r="Q1353" s="14"/>
      <c r="R1353" s="9"/>
      <c r="S1353" s="15"/>
      <c r="T1353" s="15"/>
      <c r="U1353" s="9"/>
      <c r="V1353" s="18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8"/>
      <c r="AG1353" s="18"/>
      <c r="AH1353" s="18"/>
      <c r="AI1353" s="19"/>
      <c r="AJ1353" s="19"/>
      <c r="AK1353" s="19"/>
      <c r="AL1353" s="19"/>
      <c r="AM1353" s="19"/>
      <c r="AN1353" s="52"/>
      <c r="AO1353" s="19"/>
    </row>
    <row r="1354" spans="1:41" ht="15" customHeight="1" x14ac:dyDescent="0.35">
      <c r="A1354" s="15"/>
      <c r="B1354" s="15"/>
      <c r="C1354" s="15"/>
      <c r="D1354" s="7"/>
      <c r="E1354" s="4"/>
      <c r="F1354" s="4"/>
      <c r="G1354" s="4"/>
      <c r="H1354" s="4"/>
      <c r="I1354" s="4"/>
      <c r="J1354" s="7"/>
      <c r="K1354" s="4"/>
      <c r="L1354" s="4"/>
      <c r="M1354" s="4"/>
      <c r="N1354" s="4"/>
      <c r="O1354" s="4"/>
      <c r="P1354" s="27"/>
      <c r="Q1354" s="14"/>
      <c r="R1354" s="9"/>
      <c r="S1354" s="15"/>
      <c r="T1354" s="15"/>
      <c r="U1354" s="9"/>
      <c r="V1354" s="18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8"/>
      <c r="AG1354" s="18"/>
      <c r="AH1354" s="18"/>
      <c r="AI1354" s="19"/>
      <c r="AJ1354" s="19"/>
      <c r="AK1354" s="19"/>
      <c r="AL1354" s="19"/>
      <c r="AM1354" s="19"/>
      <c r="AN1354" s="52"/>
      <c r="AO1354" s="19"/>
    </row>
    <row r="1355" spans="1:41" ht="15" customHeight="1" x14ac:dyDescent="0.35">
      <c r="A1355" s="15"/>
      <c r="B1355" s="15"/>
      <c r="C1355" s="15"/>
      <c r="D1355" s="7"/>
      <c r="E1355" s="4"/>
      <c r="F1355" s="4"/>
      <c r="G1355" s="4"/>
      <c r="H1355" s="4"/>
      <c r="I1355" s="4"/>
      <c r="J1355" s="7"/>
      <c r="K1355" s="4"/>
      <c r="L1355" s="4"/>
      <c r="M1355" s="4"/>
      <c r="N1355" s="4"/>
      <c r="O1355" s="4"/>
      <c r="P1355" s="27"/>
      <c r="Q1355" s="14"/>
      <c r="R1355" s="9"/>
      <c r="S1355" s="15"/>
      <c r="T1355" s="15"/>
      <c r="U1355" s="9"/>
      <c r="V1355" s="18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8"/>
      <c r="AG1355" s="18"/>
      <c r="AH1355" s="18"/>
      <c r="AI1355" s="19"/>
      <c r="AJ1355" s="19"/>
      <c r="AK1355" s="19"/>
      <c r="AL1355" s="19"/>
      <c r="AM1355" s="19"/>
      <c r="AN1355" s="52"/>
      <c r="AO1355" s="19"/>
    </row>
    <row r="1356" spans="1:41" ht="15" customHeight="1" x14ac:dyDescent="0.35">
      <c r="A1356" s="15"/>
      <c r="B1356" s="15"/>
      <c r="C1356" s="15"/>
      <c r="D1356" s="7"/>
      <c r="E1356" s="4"/>
      <c r="F1356" s="4"/>
      <c r="G1356" s="4"/>
      <c r="H1356" s="4"/>
      <c r="I1356" s="4"/>
      <c r="J1356" s="7"/>
      <c r="K1356" s="4"/>
      <c r="L1356" s="4"/>
      <c r="M1356" s="4"/>
      <c r="N1356" s="4"/>
      <c r="O1356" s="4"/>
      <c r="P1356" s="27"/>
      <c r="Q1356" s="14"/>
      <c r="R1356" s="9"/>
      <c r="S1356" s="15"/>
      <c r="T1356" s="15"/>
      <c r="U1356" s="9"/>
      <c r="V1356" s="18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8"/>
      <c r="AG1356" s="18"/>
      <c r="AH1356" s="18"/>
      <c r="AI1356" s="19"/>
      <c r="AJ1356" s="19"/>
      <c r="AK1356" s="19"/>
      <c r="AL1356" s="19"/>
      <c r="AM1356" s="19"/>
      <c r="AN1356" s="52"/>
      <c r="AO1356" s="19"/>
    </row>
    <row r="1357" spans="1:41" ht="15" customHeight="1" x14ac:dyDescent="0.35">
      <c r="A1357" s="15"/>
      <c r="B1357" s="15"/>
      <c r="C1357" s="15"/>
      <c r="D1357" s="7"/>
      <c r="E1357" s="4"/>
      <c r="F1357" s="4"/>
      <c r="G1357" s="4"/>
      <c r="H1357" s="4"/>
      <c r="I1357" s="4"/>
      <c r="J1357" s="7"/>
      <c r="K1357" s="4"/>
      <c r="L1357" s="4"/>
      <c r="M1357" s="4"/>
      <c r="N1357" s="4"/>
      <c r="O1357" s="4"/>
      <c r="P1357" s="27"/>
      <c r="Q1357" s="14"/>
      <c r="R1357" s="9"/>
      <c r="S1357" s="15"/>
      <c r="T1357" s="15"/>
      <c r="U1357" s="9"/>
      <c r="V1357" s="18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8"/>
      <c r="AG1357" s="18"/>
      <c r="AH1357" s="18"/>
      <c r="AI1357" s="19"/>
      <c r="AJ1357" s="19"/>
      <c r="AK1357" s="19"/>
      <c r="AL1357" s="19"/>
      <c r="AM1357" s="19"/>
      <c r="AN1357" s="52"/>
      <c r="AO1357" s="19"/>
    </row>
    <row r="1358" spans="1:41" ht="15" customHeight="1" x14ac:dyDescent="0.35">
      <c r="A1358" s="15"/>
      <c r="B1358" s="15"/>
      <c r="C1358" s="15"/>
      <c r="D1358" s="7"/>
      <c r="E1358" s="4"/>
      <c r="F1358" s="4"/>
      <c r="G1358" s="4"/>
      <c r="H1358" s="4"/>
      <c r="I1358" s="4"/>
      <c r="J1358" s="7"/>
      <c r="K1358" s="4"/>
      <c r="L1358" s="4"/>
      <c r="M1358" s="4"/>
      <c r="N1358" s="4"/>
      <c r="O1358" s="4"/>
      <c r="P1358" s="27"/>
      <c r="Q1358" s="14"/>
      <c r="R1358" s="9"/>
      <c r="S1358" s="15"/>
      <c r="T1358" s="15"/>
      <c r="U1358" s="9"/>
      <c r="V1358" s="18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8"/>
      <c r="AG1358" s="18"/>
      <c r="AH1358" s="18"/>
      <c r="AI1358" s="19"/>
      <c r="AJ1358" s="19"/>
      <c r="AK1358" s="19"/>
      <c r="AL1358" s="19"/>
      <c r="AM1358" s="19"/>
      <c r="AN1358" s="52"/>
      <c r="AO1358" s="19"/>
    </row>
    <row r="1359" spans="1:41" ht="15" customHeight="1" x14ac:dyDescent="0.35">
      <c r="A1359" s="15"/>
      <c r="B1359" s="15"/>
      <c r="C1359" s="15"/>
      <c r="D1359" s="7"/>
      <c r="E1359" s="4"/>
      <c r="F1359" s="4"/>
      <c r="G1359" s="4"/>
      <c r="H1359" s="4"/>
      <c r="I1359" s="4"/>
      <c r="J1359" s="7"/>
      <c r="K1359" s="4"/>
      <c r="L1359" s="4"/>
      <c r="M1359" s="4"/>
      <c r="N1359" s="4"/>
      <c r="O1359" s="4"/>
      <c r="P1359" s="27"/>
      <c r="Q1359" s="14"/>
      <c r="R1359" s="9"/>
      <c r="S1359" s="15"/>
      <c r="T1359" s="15"/>
      <c r="U1359" s="9"/>
      <c r="V1359" s="18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8"/>
      <c r="AG1359" s="18"/>
      <c r="AH1359" s="18"/>
      <c r="AI1359" s="19"/>
      <c r="AJ1359" s="19"/>
      <c r="AK1359" s="19"/>
      <c r="AL1359" s="19"/>
      <c r="AM1359" s="19"/>
      <c r="AN1359" s="52"/>
      <c r="AO1359" s="19"/>
    </row>
    <row r="1360" spans="1:41" ht="15" customHeight="1" x14ac:dyDescent="0.35">
      <c r="A1360" s="15"/>
      <c r="B1360" s="15"/>
      <c r="C1360" s="15"/>
      <c r="D1360" s="7"/>
      <c r="E1360" s="4"/>
      <c r="F1360" s="4"/>
      <c r="G1360" s="4"/>
      <c r="H1360" s="4"/>
      <c r="I1360" s="4"/>
      <c r="J1360" s="7"/>
      <c r="K1360" s="4"/>
      <c r="L1360" s="4"/>
      <c r="M1360" s="4"/>
      <c r="N1360" s="4"/>
      <c r="O1360" s="4"/>
      <c r="P1360" s="27"/>
      <c r="Q1360" s="14"/>
      <c r="R1360" s="9"/>
      <c r="S1360" s="15"/>
      <c r="T1360" s="15"/>
      <c r="U1360" s="9"/>
      <c r="V1360" s="18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8"/>
      <c r="AG1360" s="18"/>
      <c r="AH1360" s="18"/>
      <c r="AI1360" s="19"/>
      <c r="AJ1360" s="19"/>
      <c r="AK1360" s="19"/>
      <c r="AL1360" s="19"/>
      <c r="AM1360" s="19"/>
      <c r="AN1360" s="52"/>
      <c r="AO1360" s="19"/>
    </row>
    <row r="1361" spans="1:41" ht="15" customHeight="1" x14ac:dyDescent="0.35">
      <c r="A1361" s="15"/>
      <c r="B1361" s="15"/>
      <c r="C1361" s="15"/>
      <c r="D1361" s="7"/>
      <c r="E1361" s="4"/>
      <c r="F1361" s="4"/>
      <c r="G1361" s="4"/>
      <c r="H1361" s="4"/>
      <c r="I1361" s="4"/>
      <c r="J1361" s="7"/>
      <c r="K1361" s="4"/>
      <c r="L1361" s="4"/>
      <c r="M1361" s="4"/>
      <c r="N1361" s="4"/>
      <c r="O1361" s="4"/>
      <c r="P1361" s="27"/>
      <c r="Q1361" s="14"/>
      <c r="R1361" s="9"/>
      <c r="S1361" s="15"/>
      <c r="T1361" s="15"/>
      <c r="U1361" s="9"/>
      <c r="V1361" s="18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8"/>
      <c r="AG1361" s="18"/>
      <c r="AH1361" s="18"/>
      <c r="AI1361" s="19"/>
      <c r="AJ1361" s="19"/>
      <c r="AK1361" s="19"/>
      <c r="AL1361" s="19"/>
      <c r="AM1361" s="19"/>
      <c r="AN1361" s="52"/>
      <c r="AO1361" s="19"/>
    </row>
    <row r="1362" spans="1:41" ht="15" customHeight="1" x14ac:dyDescent="0.35">
      <c r="A1362" s="15"/>
      <c r="B1362" s="15"/>
      <c r="C1362" s="15"/>
      <c r="D1362" s="7"/>
      <c r="E1362" s="4"/>
      <c r="F1362" s="4"/>
      <c r="G1362" s="4"/>
      <c r="H1362" s="4"/>
      <c r="I1362" s="4"/>
      <c r="J1362" s="7"/>
      <c r="K1362" s="4"/>
      <c r="L1362" s="4"/>
      <c r="M1362" s="4"/>
      <c r="N1362" s="4"/>
      <c r="O1362" s="4"/>
      <c r="P1362" s="27"/>
      <c r="Q1362" s="14"/>
      <c r="R1362" s="9"/>
      <c r="S1362" s="15"/>
      <c r="T1362" s="15"/>
      <c r="U1362" s="9"/>
      <c r="V1362" s="18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8"/>
      <c r="AG1362" s="18"/>
      <c r="AH1362" s="18"/>
      <c r="AI1362" s="19"/>
      <c r="AJ1362" s="19"/>
      <c r="AK1362" s="19"/>
      <c r="AL1362" s="19"/>
      <c r="AM1362" s="19"/>
      <c r="AN1362" s="52"/>
      <c r="AO1362" s="19"/>
    </row>
    <row r="1363" spans="1:41" ht="15" customHeight="1" x14ac:dyDescent="0.35">
      <c r="A1363" s="15"/>
      <c r="B1363" s="15"/>
      <c r="C1363" s="15"/>
      <c r="D1363" s="7"/>
      <c r="E1363" s="4"/>
      <c r="F1363" s="4"/>
      <c r="G1363" s="4"/>
      <c r="H1363" s="4"/>
      <c r="I1363" s="4"/>
      <c r="J1363" s="7"/>
      <c r="K1363" s="4"/>
      <c r="L1363" s="4"/>
      <c r="M1363" s="4"/>
      <c r="N1363" s="4"/>
      <c r="O1363" s="4"/>
      <c r="P1363" s="27"/>
      <c r="Q1363" s="14"/>
      <c r="R1363" s="9"/>
      <c r="S1363" s="15"/>
      <c r="T1363" s="15"/>
      <c r="U1363" s="9"/>
      <c r="V1363" s="18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8"/>
      <c r="AG1363" s="18"/>
      <c r="AH1363" s="18"/>
      <c r="AI1363" s="19"/>
      <c r="AJ1363" s="19"/>
      <c r="AK1363" s="19"/>
      <c r="AL1363" s="19"/>
      <c r="AM1363" s="19"/>
      <c r="AN1363" s="52"/>
      <c r="AO1363" s="19"/>
    </row>
    <row r="1364" spans="1:41" ht="15" customHeight="1" x14ac:dyDescent="0.35">
      <c r="A1364" s="15"/>
      <c r="B1364" s="15"/>
      <c r="C1364" s="15"/>
      <c r="D1364" s="7"/>
      <c r="E1364" s="4"/>
      <c r="F1364" s="4"/>
      <c r="G1364" s="4"/>
      <c r="H1364" s="4"/>
      <c r="I1364" s="4"/>
      <c r="J1364" s="7"/>
      <c r="K1364" s="4"/>
      <c r="L1364" s="4"/>
      <c r="M1364" s="4"/>
      <c r="N1364" s="4"/>
      <c r="O1364" s="4"/>
      <c r="P1364" s="27"/>
      <c r="Q1364" s="14"/>
      <c r="R1364" s="9"/>
      <c r="S1364" s="15"/>
      <c r="T1364" s="15"/>
      <c r="U1364" s="9"/>
      <c r="V1364" s="18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8"/>
      <c r="AG1364" s="18"/>
      <c r="AH1364" s="18"/>
      <c r="AI1364" s="19"/>
      <c r="AJ1364" s="19"/>
      <c r="AK1364" s="19"/>
      <c r="AL1364" s="19"/>
      <c r="AM1364" s="19"/>
      <c r="AN1364" s="52"/>
      <c r="AO1364" s="19"/>
    </row>
    <row r="1365" spans="1:41" ht="15" customHeight="1" x14ac:dyDescent="0.35">
      <c r="A1365" s="15"/>
      <c r="B1365" s="15"/>
      <c r="C1365" s="15"/>
      <c r="D1365" s="7"/>
      <c r="E1365" s="4"/>
      <c r="F1365" s="4"/>
      <c r="G1365" s="4"/>
      <c r="H1365" s="4"/>
      <c r="I1365" s="4"/>
      <c r="J1365" s="7"/>
      <c r="K1365" s="4"/>
      <c r="L1365" s="4"/>
      <c r="M1365" s="4"/>
      <c r="N1365" s="4"/>
      <c r="O1365" s="4"/>
      <c r="P1365" s="27"/>
      <c r="Q1365" s="14"/>
      <c r="R1365" s="9"/>
      <c r="S1365" s="15"/>
      <c r="T1365" s="15"/>
      <c r="U1365" s="9"/>
      <c r="V1365" s="18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8"/>
      <c r="AG1365" s="18"/>
      <c r="AH1365" s="18"/>
      <c r="AI1365" s="19"/>
      <c r="AJ1365" s="19"/>
      <c r="AK1365" s="19"/>
      <c r="AL1365" s="19"/>
      <c r="AM1365" s="19"/>
      <c r="AN1365" s="52"/>
      <c r="AO1365" s="19"/>
    </row>
    <row r="1366" spans="1:41" ht="15" customHeight="1" x14ac:dyDescent="0.35">
      <c r="A1366" s="15"/>
      <c r="B1366" s="15"/>
      <c r="C1366" s="15"/>
      <c r="D1366" s="7"/>
      <c r="E1366" s="4"/>
      <c r="F1366" s="4"/>
      <c r="G1366" s="4"/>
      <c r="H1366" s="4"/>
      <c r="I1366" s="4"/>
      <c r="J1366" s="7"/>
      <c r="K1366" s="4"/>
      <c r="L1366" s="4"/>
      <c r="M1366" s="4"/>
      <c r="N1366" s="4"/>
      <c r="O1366" s="4"/>
      <c r="P1366" s="27"/>
      <c r="Q1366" s="14"/>
      <c r="R1366" s="9"/>
      <c r="S1366" s="15"/>
      <c r="T1366" s="15"/>
      <c r="U1366" s="9"/>
      <c r="V1366" s="18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8"/>
      <c r="AG1366" s="18"/>
      <c r="AH1366" s="18"/>
      <c r="AI1366" s="19"/>
      <c r="AJ1366" s="19"/>
      <c r="AK1366" s="19"/>
      <c r="AL1366" s="19"/>
      <c r="AM1366" s="19"/>
      <c r="AN1366" s="52"/>
      <c r="AO1366" s="19"/>
    </row>
    <row r="1367" spans="1:41" ht="15" customHeight="1" x14ac:dyDescent="0.35">
      <c r="A1367" s="15"/>
      <c r="B1367" s="15"/>
      <c r="C1367" s="15"/>
      <c r="D1367" s="7"/>
      <c r="E1367" s="4"/>
      <c r="F1367" s="4"/>
      <c r="G1367" s="4"/>
      <c r="H1367" s="4"/>
      <c r="I1367" s="4"/>
      <c r="J1367" s="7"/>
      <c r="K1367" s="4"/>
      <c r="L1367" s="4"/>
      <c r="M1367" s="4"/>
      <c r="N1367" s="4"/>
      <c r="O1367" s="4"/>
      <c r="P1367" s="27"/>
      <c r="Q1367" s="14"/>
      <c r="R1367" s="9"/>
      <c r="S1367" s="15"/>
      <c r="T1367" s="15"/>
      <c r="U1367" s="9"/>
      <c r="V1367" s="18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8"/>
      <c r="AG1367" s="18"/>
      <c r="AH1367" s="18"/>
      <c r="AI1367" s="19"/>
      <c r="AJ1367" s="19"/>
      <c r="AK1367" s="19"/>
      <c r="AL1367" s="19"/>
      <c r="AM1367" s="19"/>
      <c r="AN1367" s="52"/>
      <c r="AO1367" s="19"/>
    </row>
    <row r="1368" spans="1:41" ht="15" customHeight="1" x14ac:dyDescent="0.35">
      <c r="A1368" s="15"/>
      <c r="B1368" s="15"/>
      <c r="C1368" s="15"/>
      <c r="D1368" s="7"/>
      <c r="E1368" s="4"/>
      <c r="F1368" s="4"/>
      <c r="G1368" s="4"/>
      <c r="H1368" s="4"/>
      <c r="I1368" s="4"/>
      <c r="J1368" s="7"/>
      <c r="K1368" s="4"/>
      <c r="L1368" s="4"/>
      <c r="M1368" s="4"/>
      <c r="N1368" s="4"/>
      <c r="O1368" s="4"/>
      <c r="P1368" s="27"/>
      <c r="Q1368" s="14"/>
      <c r="R1368" s="9"/>
      <c r="S1368" s="15"/>
      <c r="T1368" s="15"/>
      <c r="U1368" s="9"/>
      <c r="V1368" s="18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8"/>
      <c r="AG1368" s="18"/>
      <c r="AH1368" s="18"/>
      <c r="AI1368" s="19"/>
      <c r="AJ1368" s="19"/>
      <c r="AK1368" s="19"/>
      <c r="AL1368" s="19"/>
      <c r="AM1368" s="19"/>
      <c r="AN1368" s="52"/>
      <c r="AO1368" s="19"/>
    </row>
    <row r="1369" spans="1:41" ht="15" customHeight="1" x14ac:dyDescent="0.35">
      <c r="A1369" s="15"/>
      <c r="B1369" s="15"/>
      <c r="C1369" s="15"/>
      <c r="D1369" s="7"/>
      <c r="E1369" s="4"/>
      <c r="F1369" s="4"/>
      <c r="G1369" s="4"/>
      <c r="H1369" s="4"/>
      <c r="I1369" s="4"/>
      <c r="J1369" s="7"/>
      <c r="K1369" s="4"/>
      <c r="L1369" s="4"/>
      <c r="M1369" s="4"/>
      <c r="N1369" s="4"/>
      <c r="O1369" s="4"/>
      <c r="P1369" s="27"/>
      <c r="Q1369" s="14"/>
      <c r="R1369" s="9"/>
      <c r="S1369" s="15"/>
      <c r="T1369" s="15"/>
      <c r="U1369" s="9"/>
      <c r="V1369" s="18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8"/>
      <c r="AG1369" s="18"/>
      <c r="AH1369" s="18"/>
      <c r="AI1369" s="19"/>
      <c r="AJ1369" s="19"/>
      <c r="AK1369" s="19"/>
      <c r="AL1369" s="19"/>
      <c r="AM1369" s="19"/>
      <c r="AN1369" s="52"/>
      <c r="AO1369" s="19"/>
    </row>
    <row r="1370" spans="1:41" ht="15" customHeight="1" x14ac:dyDescent="0.35">
      <c r="A1370" s="15"/>
      <c r="B1370" s="15"/>
      <c r="C1370" s="15"/>
      <c r="D1370" s="7"/>
      <c r="E1370" s="4"/>
      <c r="F1370" s="4"/>
      <c r="G1370" s="4"/>
      <c r="H1370" s="4"/>
      <c r="I1370" s="4"/>
      <c r="J1370" s="7"/>
      <c r="K1370" s="4"/>
      <c r="L1370" s="4"/>
      <c r="M1370" s="4"/>
      <c r="N1370" s="4"/>
      <c r="O1370" s="4"/>
      <c r="P1370" s="27"/>
      <c r="Q1370" s="14"/>
      <c r="R1370" s="9"/>
      <c r="S1370" s="15"/>
      <c r="T1370" s="15"/>
      <c r="U1370" s="9"/>
      <c r="V1370" s="18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8"/>
      <c r="AG1370" s="18"/>
      <c r="AH1370" s="18"/>
      <c r="AI1370" s="19"/>
      <c r="AJ1370" s="19"/>
      <c r="AK1370" s="19"/>
      <c r="AL1370" s="19"/>
      <c r="AM1370" s="19"/>
      <c r="AN1370" s="52"/>
      <c r="AO1370" s="19"/>
    </row>
    <row r="1371" spans="1:41" ht="15" customHeight="1" x14ac:dyDescent="0.35">
      <c r="A1371" s="15"/>
      <c r="B1371" s="15"/>
      <c r="C1371" s="15"/>
      <c r="D1371" s="7"/>
      <c r="E1371" s="4"/>
      <c r="F1371" s="4"/>
      <c r="G1371" s="4"/>
      <c r="H1371" s="4"/>
      <c r="I1371" s="4"/>
      <c r="J1371" s="7"/>
      <c r="K1371" s="4"/>
      <c r="L1371" s="4"/>
      <c r="M1371" s="4"/>
      <c r="N1371" s="4"/>
      <c r="O1371" s="4"/>
      <c r="P1371" s="27"/>
      <c r="Q1371" s="14"/>
      <c r="R1371" s="9"/>
      <c r="S1371" s="15"/>
      <c r="T1371" s="15"/>
      <c r="U1371" s="9"/>
      <c r="V1371" s="18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8"/>
      <c r="AG1371" s="18"/>
      <c r="AH1371" s="18"/>
      <c r="AI1371" s="19"/>
      <c r="AJ1371" s="19"/>
      <c r="AK1371" s="19"/>
      <c r="AL1371" s="19"/>
      <c r="AM1371" s="19"/>
      <c r="AN1371" s="52"/>
      <c r="AO1371" s="19"/>
    </row>
    <row r="1372" spans="1:41" ht="15" customHeight="1" x14ac:dyDescent="0.35">
      <c r="A1372" s="15"/>
      <c r="B1372" s="15"/>
      <c r="C1372" s="15"/>
      <c r="D1372" s="7"/>
      <c r="E1372" s="4"/>
      <c r="F1372" s="4"/>
      <c r="G1372" s="4"/>
      <c r="H1372" s="4"/>
      <c r="I1372" s="4"/>
      <c r="J1372" s="7"/>
      <c r="K1372" s="4"/>
      <c r="L1372" s="4"/>
      <c r="M1372" s="4"/>
      <c r="N1372" s="4"/>
      <c r="O1372" s="4"/>
      <c r="P1372" s="27"/>
      <c r="Q1372" s="14"/>
      <c r="R1372" s="9"/>
      <c r="S1372" s="15"/>
      <c r="T1372" s="15"/>
      <c r="U1372" s="9"/>
      <c r="V1372" s="18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8"/>
      <c r="AG1372" s="18"/>
      <c r="AH1372" s="18"/>
      <c r="AI1372" s="19"/>
      <c r="AJ1372" s="19"/>
      <c r="AK1372" s="19"/>
      <c r="AL1372" s="19"/>
      <c r="AM1372" s="19"/>
      <c r="AN1372" s="52"/>
      <c r="AO1372" s="19"/>
    </row>
    <row r="1373" spans="1:41" ht="15" customHeight="1" x14ac:dyDescent="0.35">
      <c r="A1373" s="15"/>
      <c r="B1373" s="15"/>
      <c r="C1373" s="15"/>
      <c r="D1373" s="7"/>
      <c r="E1373" s="4"/>
      <c r="F1373" s="4"/>
      <c r="G1373" s="4"/>
      <c r="H1373" s="4"/>
      <c r="I1373" s="4"/>
      <c r="J1373" s="7"/>
      <c r="K1373" s="4"/>
      <c r="L1373" s="4"/>
      <c r="M1373" s="4"/>
      <c r="N1373" s="4"/>
      <c r="O1373" s="4"/>
      <c r="P1373" s="27"/>
      <c r="Q1373" s="14"/>
      <c r="R1373" s="9"/>
      <c r="S1373" s="15"/>
      <c r="T1373" s="15"/>
      <c r="U1373" s="9"/>
      <c r="V1373" s="18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8"/>
      <c r="AG1373" s="18"/>
      <c r="AH1373" s="18"/>
      <c r="AI1373" s="19"/>
      <c r="AJ1373" s="19"/>
      <c r="AK1373" s="19"/>
      <c r="AL1373" s="19"/>
      <c r="AM1373" s="19"/>
      <c r="AN1373" s="52"/>
      <c r="AO1373" s="19"/>
    </row>
    <row r="1374" spans="1:41" ht="15" customHeight="1" x14ac:dyDescent="0.35">
      <c r="A1374" s="15"/>
      <c r="B1374" s="15"/>
      <c r="C1374" s="15"/>
      <c r="D1374" s="7"/>
      <c r="E1374" s="4"/>
      <c r="F1374" s="4"/>
      <c r="G1374" s="4"/>
      <c r="H1374" s="4"/>
      <c r="I1374" s="4"/>
      <c r="J1374" s="7"/>
      <c r="K1374" s="4"/>
      <c r="L1374" s="4"/>
      <c r="M1374" s="4"/>
      <c r="N1374" s="4"/>
      <c r="O1374" s="4"/>
      <c r="P1374" s="27"/>
      <c r="Q1374" s="14"/>
      <c r="R1374" s="9"/>
      <c r="S1374" s="15"/>
      <c r="T1374" s="15"/>
      <c r="U1374" s="9"/>
      <c r="V1374" s="18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8"/>
      <c r="AG1374" s="18"/>
      <c r="AH1374" s="18"/>
      <c r="AI1374" s="19"/>
      <c r="AJ1374" s="19"/>
      <c r="AK1374" s="19"/>
      <c r="AL1374" s="19"/>
      <c r="AM1374" s="19"/>
      <c r="AN1374" s="52"/>
      <c r="AO1374" s="19"/>
    </row>
    <row r="1375" spans="1:41" ht="15" customHeight="1" x14ac:dyDescent="0.35">
      <c r="A1375" s="15"/>
      <c r="B1375" s="15"/>
      <c r="C1375" s="15"/>
      <c r="D1375" s="7"/>
      <c r="E1375" s="4"/>
      <c r="F1375" s="4"/>
      <c r="G1375" s="4"/>
      <c r="H1375" s="4"/>
      <c r="I1375" s="4"/>
      <c r="J1375" s="7"/>
      <c r="K1375" s="4"/>
      <c r="L1375" s="4"/>
      <c r="M1375" s="4"/>
      <c r="N1375" s="4"/>
      <c r="O1375" s="4"/>
      <c r="P1375" s="27"/>
      <c r="Q1375" s="14"/>
      <c r="R1375" s="9"/>
      <c r="S1375" s="15"/>
      <c r="T1375" s="15"/>
      <c r="U1375" s="9"/>
      <c r="V1375" s="18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8"/>
      <c r="AG1375" s="18"/>
      <c r="AH1375" s="18"/>
      <c r="AI1375" s="19"/>
      <c r="AJ1375" s="19"/>
      <c r="AK1375" s="19"/>
      <c r="AL1375" s="19"/>
      <c r="AM1375" s="19"/>
      <c r="AN1375" s="52"/>
      <c r="AO1375" s="19"/>
    </row>
    <row r="1376" spans="1:41" ht="15" customHeight="1" x14ac:dyDescent="0.35">
      <c r="A1376" s="15"/>
      <c r="B1376" s="15"/>
      <c r="C1376" s="15"/>
      <c r="D1376" s="7"/>
      <c r="E1376" s="4"/>
      <c r="F1376" s="4"/>
      <c r="G1376" s="4"/>
      <c r="H1376" s="4"/>
      <c r="I1376" s="4"/>
      <c r="J1376" s="7"/>
      <c r="K1376" s="4"/>
      <c r="L1376" s="4"/>
      <c r="M1376" s="4"/>
      <c r="N1376" s="4"/>
      <c r="O1376" s="4"/>
      <c r="P1376" s="27"/>
      <c r="Q1376" s="14"/>
      <c r="R1376" s="9"/>
      <c r="S1376" s="15"/>
      <c r="T1376" s="15"/>
      <c r="U1376" s="9"/>
      <c r="V1376" s="18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8"/>
      <c r="AG1376" s="18"/>
      <c r="AH1376" s="18"/>
      <c r="AI1376" s="19"/>
      <c r="AJ1376" s="19"/>
      <c r="AK1376" s="19"/>
      <c r="AL1376" s="19"/>
      <c r="AM1376" s="19"/>
      <c r="AN1376" s="52"/>
      <c r="AO1376" s="19"/>
    </row>
    <row r="1377" spans="1:41" ht="15" customHeight="1" x14ac:dyDescent="0.35">
      <c r="A1377" s="15"/>
      <c r="B1377" s="15"/>
      <c r="C1377" s="15"/>
      <c r="D1377" s="7"/>
      <c r="E1377" s="4"/>
      <c r="F1377" s="4"/>
      <c r="G1377" s="4"/>
      <c r="H1377" s="4"/>
      <c r="I1377" s="4"/>
      <c r="J1377" s="7"/>
      <c r="K1377" s="4"/>
      <c r="L1377" s="4"/>
      <c r="M1377" s="4"/>
      <c r="N1377" s="4"/>
      <c r="O1377" s="4"/>
      <c r="P1377" s="27"/>
      <c r="Q1377" s="14"/>
      <c r="R1377" s="9"/>
      <c r="S1377" s="15"/>
      <c r="T1377" s="15"/>
      <c r="U1377" s="9"/>
      <c r="V1377" s="18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8"/>
      <c r="AG1377" s="18"/>
      <c r="AH1377" s="18"/>
      <c r="AI1377" s="19"/>
      <c r="AJ1377" s="19"/>
      <c r="AK1377" s="19"/>
      <c r="AL1377" s="19"/>
      <c r="AM1377" s="19"/>
      <c r="AN1377" s="52"/>
      <c r="AO1377" s="19"/>
    </row>
    <row r="1378" spans="1:41" ht="15" customHeight="1" x14ac:dyDescent="0.35">
      <c r="A1378" s="15"/>
      <c r="B1378" s="15"/>
      <c r="C1378" s="15"/>
      <c r="D1378" s="7"/>
      <c r="E1378" s="4"/>
      <c r="F1378" s="4"/>
      <c r="G1378" s="4"/>
      <c r="H1378" s="4"/>
      <c r="I1378" s="4"/>
      <c r="J1378" s="7"/>
      <c r="K1378" s="4"/>
      <c r="L1378" s="4"/>
      <c r="M1378" s="4"/>
      <c r="N1378" s="4"/>
      <c r="O1378" s="4"/>
      <c r="P1378" s="27"/>
      <c r="Q1378" s="14"/>
      <c r="R1378" s="9"/>
      <c r="S1378" s="15"/>
      <c r="T1378" s="15"/>
      <c r="U1378" s="9"/>
      <c r="V1378" s="18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8"/>
      <c r="AG1378" s="18"/>
      <c r="AH1378" s="18"/>
      <c r="AI1378" s="19"/>
      <c r="AJ1378" s="19"/>
      <c r="AK1378" s="19"/>
      <c r="AL1378" s="19"/>
      <c r="AM1378" s="19"/>
      <c r="AN1378" s="52"/>
      <c r="AO1378" s="19"/>
    </row>
    <row r="1379" spans="1:41" ht="15" customHeight="1" x14ac:dyDescent="0.35">
      <c r="A1379" s="15"/>
      <c r="B1379" s="15"/>
      <c r="C1379" s="15"/>
      <c r="D1379" s="7"/>
      <c r="E1379" s="4"/>
      <c r="F1379" s="4"/>
      <c r="G1379" s="4"/>
      <c r="H1379" s="4"/>
      <c r="I1379" s="4"/>
      <c r="J1379" s="7"/>
      <c r="K1379" s="4"/>
      <c r="L1379" s="4"/>
      <c r="M1379" s="4"/>
      <c r="N1379" s="4"/>
      <c r="O1379" s="4"/>
      <c r="P1379" s="27"/>
      <c r="Q1379" s="14"/>
      <c r="R1379" s="9"/>
      <c r="S1379" s="15"/>
      <c r="T1379" s="15"/>
      <c r="U1379" s="9"/>
      <c r="V1379" s="18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8"/>
      <c r="AG1379" s="18"/>
      <c r="AH1379" s="18"/>
      <c r="AI1379" s="19"/>
      <c r="AJ1379" s="19"/>
      <c r="AK1379" s="19"/>
      <c r="AL1379" s="19"/>
      <c r="AM1379" s="19"/>
      <c r="AN1379" s="52"/>
      <c r="AO1379" s="19"/>
    </row>
    <row r="1380" spans="1:41" ht="15" customHeight="1" x14ac:dyDescent="0.35">
      <c r="A1380" s="15"/>
      <c r="B1380" s="15"/>
      <c r="C1380" s="15"/>
      <c r="D1380" s="7"/>
      <c r="E1380" s="4"/>
      <c r="F1380" s="4"/>
      <c r="G1380" s="4"/>
      <c r="H1380" s="4"/>
      <c r="I1380" s="4"/>
      <c r="J1380" s="7"/>
      <c r="K1380" s="4"/>
      <c r="L1380" s="4"/>
      <c r="M1380" s="4"/>
      <c r="N1380" s="4"/>
      <c r="O1380" s="4"/>
      <c r="P1380" s="27"/>
      <c r="Q1380" s="14"/>
      <c r="R1380" s="9"/>
      <c r="S1380" s="15"/>
      <c r="T1380" s="15"/>
      <c r="U1380" s="9"/>
      <c r="V1380" s="18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8"/>
      <c r="AG1380" s="18"/>
      <c r="AH1380" s="18"/>
      <c r="AI1380" s="19"/>
      <c r="AJ1380" s="19"/>
      <c r="AK1380" s="19"/>
      <c r="AL1380" s="19"/>
      <c r="AM1380" s="19"/>
      <c r="AN1380" s="52"/>
      <c r="AO1380" s="19"/>
    </row>
    <row r="1381" spans="1:41" ht="15" customHeight="1" x14ac:dyDescent="0.35">
      <c r="A1381" s="15"/>
      <c r="B1381" s="15"/>
      <c r="C1381" s="15"/>
      <c r="D1381" s="7"/>
      <c r="E1381" s="4"/>
      <c r="F1381" s="4"/>
      <c r="G1381" s="4"/>
      <c r="H1381" s="4"/>
      <c r="I1381" s="4"/>
      <c r="J1381" s="7"/>
      <c r="K1381" s="4"/>
      <c r="L1381" s="4"/>
      <c r="M1381" s="4"/>
      <c r="N1381" s="4"/>
      <c r="O1381" s="4"/>
      <c r="P1381" s="27"/>
      <c r="Q1381" s="14"/>
      <c r="R1381" s="9"/>
      <c r="S1381" s="15"/>
      <c r="T1381" s="15"/>
      <c r="U1381" s="9"/>
      <c r="V1381" s="18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8"/>
      <c r="AG1381" s="18"/>
      <c r="AH1381" s="18"/>
      <c r="AI1381" s="19"/>
      <c r="AJ1381" s="19"/>
      <c r="AK1381" s="19"/>
      <c r="AL1381" s="19"/>
      <c r="AM1381" s="19"/>
      <c r="AN1381" s="52"/>
      <c r="AO1381" s="19"/>
    </row>
    <row r="1382" spans="1:41" ht="15" customHeight="1" x14ac:dyDescent="0.35">
      <c r="A1382" s="15"/>
      <c r="B1382" s="15"/>
      <c r="C1382" s="15"/>
      <c r="D1382" s="7"/>
      <c r="E1382" s="4"/>
      <c r="F1382" s="4"/>
      <c r="G1382" s="4"/>
      <c r="H1382" s="4"/>
      <c r="I1382" s="4"/>
      <c r="J1382" s="7"/>
      <c r="K1382" s="4"/>
      <c r="L1382" s="4"/>
      <c r="M1382" s="4"/>
      <c r="N1382" s="4"/>
      <c r="O1382" s="4"/>
      <c r="P1382" s="27"/>
      <c r="Q1382" s="14"/>
      <c r="R1382" s="9"/>
      <c r="S1382" s="15"/>
      <c r="T1382" s="15"/>
      <c r="U1382" s="9"/>
      <c r="V1382" s="18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8"/>
      <c r="AG1382" s="18"/>
      <c r="AH1382" s="18"/>
      <c r="AI1382" s="19"/>
      <c r="AJ1382" s="19"/>
      <c r="AK1382" s="19"/>
      <c r="AL1382" s="19"/>
      <c r="AM1382" s="19"/>
      <c r="AN1382" s="52"/>
      <c r="AO1382" s="19"/>
    </row>
    <row r="1383" spans="1:41" ht="15" customHeight="1" x14ac:dyDescent="0.35">
      <c r="A1383" s="15"/>
      <c r="B1383" s="15"/>
      <c r="C1383" s="15"/>
      <c r="D1383" s="7"/>
      <c r="E1383" s="4"/>
      <c r="F1383" s="4"/>
      <c r="G1383" s="4"/>
      <c r="H1383" s="4"/>
      <c r="I1383" s="4"/>
      <c r="J1383" s="7"/>
      <c r="K1383" s="4"/>
      <c r="L1383" s="4"/>
      <c r="M1383" s="4"/>
      <c r="N1383" s="4"/>
      <c r="O1383" s="4"/>
      <c r="P1383" s="27"/>
      <c r="Q1383" s="14"/>
      <c r="R1383" s="9"/>
      <c r="S1383" s="15"/>
      <c r="T1383" s="15"/>
      <c r="U1383" s="9"/>
      <c r="V1383" s="18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8"/>
      <c r="AG1383" s="18"/>
      <c r="AH1383" s="18"/>
      <c r="AI1383" s="19"/>
      <c r="AJ1383" s="19"/>
      <c r="AK1383" s="19"/>
      <c r="AL1383" s="19"/>
      <c r="AM1383" s="19"/>
      <c r="AN1383" s="52"/>
      <c r="AO1383" s="19"/>
    </row>
    <row r="1384" spans="1:41" ht="15" customHeight="1" x14ac:dyDescent="0.35">
      <c r="A1384" s="15"/>
      <c r="B1384" s="15"/>
      <c r="C1384" s="15"/>
      <c r="D1384" s="7"/>
      <c r="E1384" s="4"/>
      <c r="F1384" s="4"/>
      <c r="G1384" s="4"/>
      <c r="H1384" s="4"/>
      <c r="I1384" s="4"/>
      <c r="J1384" s="7"/>
      <c r="K1384" s="4"/>
      <c r="L1384" s="4"/>
      <c r="M1384" s="4"/>
      <c r="N1384" s="4"/>
      <c r="O1384" s="4"/>
      <c r="P1384" s="27"/>
      <c r="Q1384" s="14"/>
      <c r="R1384" s="9"/>
      <c r="S1384" s="15"/>
      <c r="T1384" s="15"/>
      <c r="U1384" s="9"/>
      <c r="V1384" s="18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8"/>
      <c r="AG1384" s="18"/>
      <c r="AH1384" s="18"/>
      <c r="AI1384" s="19"/>
      <c r="AJ1384" s="19"/>
      <c r="AK1384" s="19"/>
      <c r="AL1384" s="19"/>
      <c r="AM1384" s="19"/>
      <c r="AN1384" s="52"/>
      <c r="AO1384" s="19"/>
    </row>
    <row r="1385" spans="1:41" ht="15" customHeight="1" x14ac:dyDescent="0.35">
      <c r="A1385" s="15"/>
      <c r="B1385" s="15"/>
      <c r="C1385" s="15"/>
      <c r="D1385" s="7"/>
      <c r="E1385" s="4"/>
      <c r="F1385" s="4"/>
      <c r="G1385" s="4"/>
      <c r="H1385" s="4"/>
      <c r="I1385" s="4"/>
      <c r="J1385" s="7"/>
      <c r="K1385" s="4"/>
      <c r="L1385" s="4"/>
      <c r="M1385" s="4"/>
      <c r="N1385" s="4"/>
      <c r="O1385" s="4"/>
      <c r="P1385" s="27"/>
      <c r="Q1385" s="14"/>
      <c r="R1385" s="9"/>
      <c r="S1385" s="15"/>
      <c r="T1385" s="15"/>
      <c r="U1385" s="9"/>
      <c r="V1385" s="18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8"/>
      <c r="AG1385" s="18"/>
      <c r="AH1385" s="18"/>
      <c r="AI1385" s="19"/>
      <c r="AJ1385" s="19"/>
      <c r="AK1385" s="19"/>
      <c r="AL1385" s="19"/>
      <c r="AM1385" s="19"/>
      <c r="AN1385" s="52"/>
      <c r="AO1385" s="19"/>
    </row>
    <row r="1386" spans="1:41" ht="15" customHeight="1" x14ac:dyDescent="0.35">
      <c r="A1386" s="15"/>
      <c r="B1386" s="15"/>
      <c r="C1386" s="15"/>
      <c r="D1386" s="7"/>
      <c r="E1386" s="4"/>
      <c r="F1386" s="4"/>
      <c r="G1386" s="4"/>
      <c r="H1386" s="4"/>
      <c r="I1386" s="4"/>
      <c r="J1386" s="7"/>
      <c r="K1386" s="4"/>
      <c r="L1386" s="4"/>
      <c r="M1386" s="4"/>
      <c r="N1386" s="4"/>
      <c r="O1386" s="4"/>
      <c r="P1386" s="27"/>
      <c r="Q1386" s="14"/>
      <c r="R1386" s="9"/>
      <c r="S1386" s="15"/>
      <c r="T1386" s="15"/>
      <c r="U1386" s="9"/>
      <c r="V1386" s="18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8"/>
      <c r="AG1386" s="18"/>
      <c r="AH1386" s="18"/>
      <c r="AI1386" s="19"/>
      <c r="AJ1386" s="19"/>
      <c r="AK1386" s="19"/>
      <c r="AL1386" s="19"/>
      <c r="AM1386" s="19"/>
      <c r="AN1386" s="52"/>
      <c r="AO1386" s="19"/>
    </row>
    <row r="1387" spans="1:41" ht="15" customHeight="1" x14ac:dyDescent="0.35">
      <c r="A1387" s="15"/>
      <c r="B1387" s="15"/>
      <c r="C1387" s="15"/>
      <c r="D1387" s="7"/>
      <c r="E1387" s="4"/>
      <c r="F1387" s="4"/>
      <c r="G1387" s="4"/>
      <c r="H1387" s="4"/>
      <c r="I1387" s="4"/>
      <c r="J1387" s="7"/>
      <c r="K1387" s="4"/>
      <c r="L1387" s="4"/>
      <c r="M1387" s="4"/>
      <c r="N1387" s="4"/>
      <c r="O1387" s="4"/>
      <c r="P1387" s="27"/>
      <c r="Q1387" s="14"/>
      <c r="R1387" s="9"/>
      <c r="S1387" s="15"/>
      <c r="T1387" s="15"/>
      <c r="U1387" s="9"/>
      <c r="V1387" s="18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8"/>
      <c r="AG1387" s="18"/>
      <c r="AH1387" s="18"/>
      <c r="AI1387" s="19"/>
      <c r="AJ1387" s="19"/>
      <c r="AK1387" s="19"/>
      <c r="AL1387" s="19"/>
      <c r="AM1387" s="19"/>
      <c r="AN1387" s="52"/>
      <c r="AO1387" s="19"/>
    </row>
    <row r="1388" spans="1:41" ht="15" customHeight="1" x14ac:dyDescent="0.35">
      <c r="A1388" s="15"/>
      <c r="B1388" s="15"/>
      <c r="C1388" s="15"/>
      <c r="D1388" s="7"/>
      <c r="E1388" s="4"/>
      <c r="F1388" s="4"/>
      <c r="G1388" s="4"/>
      <c r="H1388" s="4"/>
      <c r="I1388" s="4"/>
      <c r="J1388" s="7"/>
      <c r="K1388" s="4"/>
      <c r="L1388" s="4"/>
      <c r="M1388" s="4"/>
      <c r="N1388" s="4"/>
      <c r="O1388" s="4"/>
      <c r="P1388" s="27"/>
      <c r="Q1388" s="14"/>
      <c r="R1388" s="9"/>
      <c r="S1388" s="15"/>
      <c r="T1388" s="15"/>
      <c r="U1388" s="9"/>
      <c r="V1388" s="18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8"/>
      <c r="AG1388" s="18"/>
      <c r="AH1388" s="18"/>
      <c r="AI1388" s="19"/>
      <c r="AJ1388" s="19"/>
      <c r="AK1388" s="19"/>
      <c r="AL1388" s="19"/>
      <c r="AM1388" s="19"/>
      <c r="AN1388" s="52"/>
      <c r="AO1388" s="19"/>
    </row>
    <row r="1389" spans="1:41" ht="15" customHeight="1" x14ac:dyDescent="0.35">
      <c r="A1389" s="15"/>
      <c r="B1389" s="15"/>
      <c r="C1389" s="15"/>
      <c r="D1389" s="7"/>
      <c r="E1389" s="4"/>
      <c r="F1389" s="4"/>
      <c r="G1389" s="4"/>
      <c r="H1389" s="4"/>
      <c r="I1389" s="4"/>
      <c r="J1389" s="7"/>
      <c r="K1389" s="4"/>
      <c r="L1389" s="4"/>
      <c r="M1389" s="4"/>
      <c r="N1389" s="4"/>
      <c r="O1389" s="4"/>
      <c r="P1389" s="27"/>
      <c r="Q1389" s="14"/>
      <c r="R1389" s="9"/>
      <c r="S1389" s="15"/>
      <c r="T1389" s="15"/>
      <c r="U1389" s="9"/>
      <c r="V1389" s="18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8"/>
      <c r="AG1389" s="18"/>
      <c r="AH1389" s="18"/>
      <c r="AI1389" s="19"/>
      <c r="AJ1389" s="19"/>
      <c r="AK1389" s="19"/>
      <c r="AL1389" s="19"/>
      <c r="AM1389" s="19"/>
      <c r="AN1389" s="52"/>
      <c r="AO1389" s="19"/>
    </row>
    <row r="1390" spans="1:41" ht="15" customHeight="1" x14ac:dyDescent="0.35">
      <c r="A1390" s="15"/>
      <c r="B1390" s="15"/>
      <c r="C1390" s="15"/>
      <c r="D1390" s="7"/>
      <c r="E1390" s="4"/>
      <c r="F1390" s="4"/>
      <c r="G1390" s="4"/>
      <c r="H1390" s="4"/>
      <c r="I1390" s="4"/>
      <c r="J1390" s="7"/>
      <c r="K1390" s="4"/>
      <c r="L1390" s="4"/>
      <c r="M1390" s="4"/>
      <c r="N1390" s="4"/>
      <c r="O1390" s="4"/>
      <c r="P1390" s="27"/>
      <c r="Q1390" s="14"/>
      <c r="R1390" s="9"/>
      <c r="S1390" s="15"/>
      <c r="T1390" s="15"/>
      <c r="U1390" s="9"/>
      <c r="V1390" s="18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8"/>
      <c r="AG1390" s="18"/>
      <c r="AH1390" s="18"/>
      <c r="AI1390" s="19"/>
      <c r="AJ1390" s="19"/>
      <c r="AK1390" s="19"/>
      <c r="AL1390" s="19"/>
      <c r="AM1390" s="19"/>
      <c r="AN1390" s="52"/>
      <c r="AO1390" s="19"/>
    </row>
    <row r="1391" spans="1:41" ht="15" customHeight="1" x14ac:dyDescent="0.35">
      <c r="A1391" s="15"/>
      <c r="B1391" s="15"/>
      <c r="C1391" s="15"/>
      <c r="D1391" s="7"/>
      <c r="E1391" s="4"/>
      <c r="F1391" s="4"/>
      <c r="G1391" s="4"/>
      <c r="H1391" s="4"/>
      <c r="I1391" s="4"/>
      <c r="J1391" s="7"/>
      <c r="K1391" s="4"/>
      <c r="L1391" s="4"/>
      <c r="M1391" s="4"/>
      <c r="N1391" s="4"/>
      <c r="O1391" s="4"/>
      <c r="P1391" s="27"/>
      <c r="Q1391" s="14"/>
      <c r="R1391" s="9"/>
      <c r="S1391" s="15"/>
      <c r="T1391" s="15"/>
      <c r="U1391" s="9"/>
      <c r="V1391" s="18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8"/>
      <c r="AG1391" s="18"/>
      <c r="AH1391" s="18"/>
      <c r="AI1391" s="19"/>
      <c r="AJ1391" s="19"/>
      <c r="AK1391" s="19"/>
      <c r="AL1391" s="19"/>
      <c r="AM1391" s="19"/>
      <c r="AN1391" s="52"/>
      <c r="AO1391" s="19"/>
    </row>
    <row r="1392" spans="1:41" ht="15" customHeight="1" x14ac:dyDescent="0.35">
      <c r="A1392" s="15"/>
      <c r="B1392" s="15"/>
      <c r="C1392" s="15"/>
      <c r="D1392" s="7"/>
      <c r="E1392" s="4"/>
      <c r="F1392" s="4"/>
      <c r="G1392" s="4"/>
      <c r="H1392" s="4"/>
      <c r="I1392" s="4"/>
      <c r="J1392" s="7"/>
      <c r="K1392" s="4"/>
      <c r="L1392" s="4"/>
      <c r="M1392" s="4"/>
      <c r="N1392" s="4"/>
      <c r="O1392" s="4"/>
      <c r="P1392" s="27"/>
      <c r="Q1392" s="14"/>
      <c r="R1392" s="9"/>
      <c r="S1392" s="15"/>
      <c r="T1392" s="15"/>
      <c r="U1392" s="9"/>
      <c r="V1392" s="18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8"/>
      <c r="AG1392" s="18"/>
      <c r="AH1392" s="18"/>
      <c r="AI1392" s="19"/>
      <c r="AJ1392" s="19"/>
      <c r="AK1392" s="19"/>
      <c r="AL1392" s="19"/>
      <c r="AM1392" s="19"/>
      <c r="AN1392" s="52"/>
      <c r="AO1392" s="19"/>
    </row>
    <row r="1393" spans="1:41" ht="15" customHeight="1" x14ac:dyDescent="0.35">
      <c r="A1393" s="15"/>
      <c r="B1393" s="15"/>
      <c r="C1393" s="15"/>
      <c r="D1393" s="7"/>
      <c r="E1393" s="4"/>
      <c r="F1393" s="4"/>
      <c r="G1393" s="4"/>
      <c r="H1393" s="4"/>
      <c r="I1393" s="4"/>
      <c r="J1393" s="7"/>
      <c r="K1393" s="4"/>
      <c r="L1393" s="4"/>
      <c r="M1393" s="4"/>
      <c r="N1393" s="4"/>
      <c r="O1393" s="4"/>
      <c r="P1393" s="27"/>
      <c r="Q1393" s="14"/>
      <c r="R1393" s="9"/>
      <c r="S1393" s="15"/>
      <c r="T1393" s="15"/>
      <c r="U1393" s="9"/>
      <c r="V1393" s="18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8"/>
      <c r="AG1393" s="18"/>
      <c r="AH1393" s="18"/>
      <c r="AI1393" s="19"/>
      <c r="AJ1393" s="19"/>
      <c r="AK1393" s="19"/>
      <c r="AL1393" s="19"/>
      <c r="AM1393" s="19"/>
      <c r="AN1393" s="52"/>
      <c r="AO1393" s="19"/>
    </row>
    <row r="1394" spans="1:41" ht="15" customHeight="1" x14ac:dyDescent="0.35">
      <c r="A1394" s="15"/>
      <c r="B1394" s="15"/>
      <c r="C1394" s="15"/>
      <c r="D1394" s="7"/>
      <c r="E1394" s="4"/>
      <c r="F1394" s="4"/>
      <c r="G1394" s="4"/>
      <c r="H1394" s="4"/>
      <c r="I1394" s="4"/>
      <c r="J1394" s="7"/>
      <c r="K1394" s="4"/>
      <c r="L1394" s="4"/>
      <c r="M1394" s="4"/>
      <c r="N1394" s="4"/>
      <c r="O1394" s="4"/>
      <c r="P1394" s="27"/>
      <c r="Q1394" s="14"/>
      <c r="R1394" s="9"/>
      <c r="S1394" s="15"/>
      <c r="T1394" s="15"/>
      <c r="U1394" s="9"/>
      <c r="V1394" s="18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8"/>
      <c r="AG1394" s="18"/>
      <c r="AH1394" s="18"/>
      <c r="AI1394" s="19"/>
      <c r="AJ1394" s="19"/>
      <c r="AK1394" s="19"/>
      <c r="AL1394" s="19"/>
      <c r="AM1394" s="19"/>
      <c r="AN1394" s="52"/>
      <c r="AO1394" s="19"/>
    </row>
    <row r="1395" spans="1:41" ht="15" customHeight="1" x14ac:dyDescent="0.35">
      <c r="A1395" s="15"/>
      <c r="B1395" s="15"/>
      <c r="C1395" s="15"/>
      <c r="D1395" s="7"/>
      <c r="E1395" s="4"/>
      <c r="F1395" s="4"/>
      <c r="G1395" s="4"/>
      <c r="H1395" s="4"/>
      <c r="I1395" s="4"/>
      <c r="J1395" s="7"/>
      <c r="K1395" s="4"/>
      <c r="L1395" s="4"/>
      <c r="M1395" s="4"/>
      <c r="N1395" s="4"/>
      <c r="O1395" s="4"/>
      <c r="P1395" s="27"/>
      <c r="Q1395" s="14"/>
      <c r="R1395" s="9"/>
      <c r="S1395" s="15"/>
      <c r="T1395" s="15"/>
      <c r="U1395" s="9"/>
      <c r="V1395" s="18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8"/>
      <c r="AG1395" s="18"/>
      <c r="AH1395" s="18"/>
      <c r="AI1395" s="19"/>
      <c r="AJ1395" s="19"/>
      <c r="AK1395" s="19"/>
      <c r="AL1395" s="19"/>
      <c r="AM1395" s="19"/>
      <c r="AN1395" s="52"/>
      <c r="AO1395" s="19"/>
    </row>
    <row r="1396" spans="1:41" ht="15" customHeight="1" x14ac:dyDescent="0.35">
      <c r="A1396" s="15"/>
      <c r="B1396" s="15"/>
      <c r="C1396" s="15"/>
      <c r="D1396" s="7"/>
      <c r="E1396" s="4"/>
      <c r="F1396" s="4"/>
      <c r="G1396" s="4"/>
      <c r="H1396" s="4"/>
      <c r="I1396" s="4"/>
      <c r="J1396" s="7"/>
      <c r="K1396" s="4"/>
      <c r="L1396" s="4"/>
      <c r="M1396" s="4"/>
      <c r="N1396" s="4"/>
      <c r="O1396" s="4"/>
      <c r="P1396" s="27"/>
      <c r="Q1396" s="14"/>
      <c r="R1396" s="9"/>
      <c r="S1396" s="15"/>
      <c r="T1396" s="15"/>
      <c r="U1396" s="9"/>
      <c r="V1396" s="18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8"/>
      <c r="AG1396" s="18"/>
      <c r="AH1396" s="18"/>
      <c r="AI1396" s="19"/>
      <c r="AJ1396" s="19"/>
      <c r="AK1396" s="19"/>
      <c r="AL1396" s="19"/>
      <c r="AM1396" s="19"/>
      <c r="AN1396" s="52"/>
      <c r="AO1396" s="19"/>
    </row>
    <row r="1397" spans="1:41" ht="15" customHeight="1" x14ac:dyDescent="0.35">
      <c r="A1397" s="15"/>
      <c r="B1397" s="15"/>
      <c r="C1397" s="15"/>
      <c r="D1397" s="7"/>
      <c r="E1397" s="4"/>
      <c r="F1397" s="4"/>
      <c r="G1397" s="4"/>
      <c r="H1397" s="4"/>
      <c r="I1397" s="4"/>
      <c r="J1397" s="7"/>
      <c r="K1397" s="4"/>
      <c r="L1397" s="4"/>
      <c r="M1397" s="4"/>
      <c r="N1397" s="4"/>
      <c r="O1397" s="4"/>
      <c r="P1397" s="27"/>
      <c r="Q1397" s="14"/>
      <c r="R1397" s="9"/>
      <c r="S1397" s="15"/>
      <c r="T1397" s="15"/>
      <c r="U1397" s="9"/>
      <c r="V1397" s="18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8"/>
      <c r="AG1397" s="18"/>
      <c r="AH1397" s="18"/>
      <c r="AI1397" s="19"/>
      <c r="AJ1397" s="19"/>
      <c r="AK1397" s="19"/>
      <c r="AL1397" s="19"/>
      <c r="AM1397" s="19"/>
      <c r="AN1397" s="52"/>
      <c r="AO1397" s="19"/>
    </row>
    <row r="1398" spans="1:41" ht="15" customHeight="1" x14ac:dyDescent="0.35">
      <c r="A1398" s="15"/>
      <c r="B1398" s="15"/>
      <c r="C1398" s="15"/>
      <c r="D1398" s="7"/>
      <c r="E1398" s="4"/>
      <c r="F1398" s="4"/>
      <c r="G1398" s="4"/>
      <c r="H1398" s="4"/>
      <c r="I1398" s="4"/>
      <c r="J1398" s="7"/>
      <c r="K1398" s="4"/>
      <c r="L1398" s="4"/>
      <c r="M1398" s="4"/>
      <c r="N1398" s="4"/>
      <c r="O1398" s="4"/>
      <c r="P1398" s="27"/>
      <c r="Q1398" s="14"/>
      <c r="R1398" s="9"/>
      <c r="S1398" s="15"/>
      <c r="T1398" s="15"/>
      <c r="U1398" s="9"/>
      <c r="V1398" s="18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8"/>
      <c r="AG1398" s="18"/>
      <c r="AH1398" s="18"/>
      <c r="AI1398" s="19"/>
      <c r="AJ1398" s="19"/>
      <c r="AK1398" s="19"/>
      <c r="AL1398" s="19"/>
      <c r="AM1398" s="19"/>
      <c r="AN1398" s="52"/>
      <c r="AO1398" s="19"/>
    </row>
    <row r="1399" spans="1:41" ht="15" customHeight="1" x14ac:dyDescent="0.35">
      <c r="A1399" s="15"/>
      <c r="B1399" s="15"/>
      <c r="C1399" s="15"/>
      <c r="D1399" s="7"/>
      <c r="E1399" s="4"/>
      <c r="F1399" s="4"/>
      <c r="G1399" s="4"/>
      <c r="H1399" s="4"/>
      <c r="I1399" s="4"/>
      <c r="J1399" s="7"/>
      <c r="K1399" s="4"/>
      <c r="L1399" s="4"/>
      <c r="M1399" s="4"/>
      <c r="N1399" s="4"/>
      <c r="O1399" s="4"/>
      <c r="P1399" s="27"/>
      <c r="Q1399" s="14"/>
      <c r="R1399" s="9"/>
      <c r="S1399" s="15"/>
      <c r="T1399" s="15"/>
      <c r="U1399" s="9"/>
      <c r="V1399" s="18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8"/>
      <c r="AG1399" s="18"/>
      <c r="AH1399" s="18"/>
      <c r="AI1399" s="19"/>
      <c r="AJ1399" s="19"/>
      <c r="AK1399" s="19"/>
      <c r="AL1399" s="19"/>
      <c r="AM1399" s="19"/>
      <c r="AN1399" s="52"/>
      <c r="AO1399" s="19"/>
    </row>
    <row r="1400" spans="1:41" ht="15" customHeight="1" x14ac:dyDescent="0.35">
      <c r="A1400" s="15"/>
      <c r="B1400" s="15"/>
      <c r="C1400" s="15"/>
      <c r="D1400" s="7"/>
      <c r="E1400" s="4"/>
      <c r="F1400" s="4"/>
      <c r="G1400" s="4"/>
      <c r="H1400" s="4"/>
      <c r="I1400" s="4"/>
      <c r="J1400" s="7"/>
      <c r="K1400" s="4"/>
      <c r="L1400" s="4"/>
      <c r="M1400" s="4"/>
      <c r="N1400" s="4"/>
      <c r="O1400" s="4"/>
      <c r="P1400" s="27"/>
      <c r="Q1400" s="14"/>
      <c r="R1400" s="9"/>
      <c r="S1400" s="15"/>
      <c r="T1400" s="15"/>
      <c r="U1400" s="9"/>
      <c r="V1400" s="18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8"/>
      <c r="AG1400" s="18"/>
      <c r="AH1400" s="18"/>
      <c r="AI1400" s="19"/>
      <c r="AJ1400" s="19"/>
      <c r="AK1400" s="19"/>
      <c r="AL1400" s="19"/>
      <c r="AM1400" s="19"/>
      <c r="AN1400" s="52"/>
      <c r="AO1400" s="19"/>
    </row>
    <row r="1401" spans="1:41" ht="15" customHeight="1" x14ac:dyDescent="0.35">
      <c r="A1401" s="15"/>
      <c r="B1401" s="15"/>
      <c r="C1401" s="15"/>
      <c r="D1401" s="7"/>
      <c r="E1401" s="4"/>
      <c r="F1401" s="4"/>
      <c r="G1401" s="4"/>
      <c r="H1401" s="4"/>
      <c r="I1401" s="4"/>
      <c r="J1401" s="7"/>
      <c r="K1401" s="4"/>
      <c r="L1401" s="4"/>
      <c r="M1401" s="4"/>
      <c r="N1401" s="4"/>
      <c r="O1401" s="4"/>
      <c r="P1401" s="27"/>
      <c r="Q1401" s="14"/>
      <c r="R1401" s="9"/>
      <c r="S1401" s="15"/>
      <c r="T1401" s="15"/>
      <c r="U1401" s="9"/>
      <c r="V1401" s="18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8"/>
      <c r="AG1401" s="18"/>
      <c r="AH1401" s="18"/>
      <c r="AI1401" s="19"/>
      <c r="AJ1401" s="19"/>
      <c r="AK1401" s="19"/>
      <c r="AL1401" s="19"/>
      <c r="AM1401" s="19"/>
      <c r="AN1401" s="52"/>
      <c r="AO1401" s="19"/>
    </row>
    <row r="1402" spans="1:41" ht="15" customHeight="1" x14ac:dyDescent="0.35">
      <c r="A1402" s="15"/>
      <c r="B1402" s="15"/>
      <c r="C1402" s="15"/>
      <c r="D1402" s="7"/>
      <c r="E1402" s="4"/>
      <c r="F1402" s="4"/>
      <c r="G1402" s="4"/>
      <c r="H1402" s="4"/>
      <c r="I1402" s="4"/>
      <c r="J1402" s="7"/>
      <c r="K1402" s="4"/>
      <c r="L1402" s="4"/>
      <c r="M1402" s="4"/>
      <c r="N1402" s="4"/>
      <c r="O1402" s="4"/>
      <c r="P1402" s="27"/>
      <c r="Q1402" s="14"/>
      <c r="R1402" s="9"/>
      <c r="S1402" s="15"/>
      <c r="T1402" s="15"/>
      <c r="U1402" s="9"/>
      <c r="V1402" s="18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8"/>
      <c r="AG1402" s="18"/>
      <c r="AH1402" s="18"/>
      <c r="AI1402" s="19"/>
      <c r="AJ1402" s="19"/>
      <c r="AK1402" s="19"/>
      <c r="AL1402" s="19"/>
      <c r="AM1402" s="19"/>
      <c r="AN1402" s="52"/>
      <c r="AO1402" s="19"/>
    </row>
    <row r="1403" spans="1:41" ht="15" customHeight="1" x14ac:dyDescent="0.35">
      <c r="A1403" s="15"/>
      <c r="B1403" s="15"/>
      <c r="C1403" s="15"/>
      <c r="D1403" s="7"/>
      <c r="E1403" s="4"/>
      <c r="F1403" s="4"/>
      <c r="G1403" s="4"/>
      <c r="H1403" s="4"/>
      <c r="I1403" s="4"/>
      <c r="J1403" s="7"/>
      <c r="K1403" s="4"/>
      <c r="L1403" s="4"/>
      <c r="M1403" s="4"/>
      <c r="N1403" s="4"/>
      <c r="O1403" s="4"/>
      <c r="P1403" s="27"/>
      <c r="Q1403" s="14"/>
      <c r="R1403" s="9"/>
      <c r="S1403" s="15"/>
      <c r="T1403" s="15"/>
      <c r="U1403" s="9"/>
      <c r="V1403" s="18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8"/>
      <c r="AG1403" s="18"/>
      <c r="AH1403" s="18"/>
      <c r="AI1403" s="19"/>
      <c r="AJ1403" s="19"/>
      <c r="AK1403" s="19"/>
      <c r="AL1403" s="19"/>
      <c r="AM1403" s="19"/>
      <c r="AN1403" s="52"/>
      <c r="AO1403" s="19"/>
    </row>
    <row r="1404" spans="1:41" ht="15" customHeight="1" x14ac:dyDescent="0.35">
      <c r="A1404" s="15"/>
      <c r="B1404" s="15"/>
      <c r="C1404" s="15"/>
      <c r="D1404" s="7"/>
      <c r="E1404" s="4"/>
      <c r="F1404" s="4"/>
      <c r="G1404" s="4"/>
      <c r="H1404" s="4"/>
      <c r="I1404" s="4"/>
      <c r="J1404" s="7"/>
      <c r="K1404" s="4"/>
      <c r="L1404" s="4"/>
      <c r="M1404" s="4"/>
      <c r="N1404" s="4"/>
      <c r="O1404" s="4"/>
      <c r="P1404" s="27"/>
      <c r="Q1404" s="14"/>
      <c r="R1404" s="9"/>
      <c r="S1404" s="15"/>
      <c r="T1404" s="15"/>
      <c r="U1404" s="9"/>
      <c r="V1404" s="18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8"/>
      <c r="AG1404" s="18"/>
      <c r="AH1404" s="18"/>
      <c r="AI1404" s="19"/>
      <c r="AJ1404" s="19"/>
      <c r="AK1404" s="19"/>
      <c r="AL1404" s="19"/>
      <c r="AM1404" s="19"/>
      <c r="AN1404" s="52"/>
      <c r="AO1404" s="19"/>
    </row>
    <row r="1405" spans="1:41" ht="15" customHeight="1" x14ac:dyDescent="0.35">
      <c r="A1405" s="15"/>
      <c r="B1405" s="15"/>
      <c r="C1405" s="15"/>
      <c r="D1405" s="7"/>
      <c r="E1405" s="4"/>
      <c r="F1405" s="4"/>
      <c r="G1405" s="4"/>
      <c r="H1405" s="4"/>
      <c r="I1405" s="4"/>
      <c r="J1405" s="7"/>
      <c r="K1405" s="4"/>
      <c r="L1405" s="4"/>
      <c r="M1405" s="4"/>
      <c r="N1405" s="4"/>
      <c r="O1405" s="4"/>
      <c r="P1405" s="27"/>
      <c r="Q1405" s="14"/>
      <c r="R1405" s="9"/>
      <c r="S1405" s="15"/>
      <c r="T1405" s="15"/>
      <c r="U1405" s="9"/>
      <c r="V1405" s="18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8"/>
      <c r="AG1405" s="18"/>
      <c r="AH1405" s="18"/>
      <c r="AI1405" s="19"/>
      <c r="AJ1405" s="19"/>
      <c r="AK1405" s="19"/>
      <c r="AL1405" s="19"/>
      <c r="AM1405" s="19"/>
      <c r="AN1405" s="52"/>
      <c r="AO1405" s="19"/>
    </row>
    <row r="1406" spans="1:41" ht="15" customHeight="1" x14ac:dyDescent="0.35">
      <c r="A1406" s="15"/>
      <c r="B1406" s="15"/>
      <c r="C1406" s="15"/>
      <c r="D1406" s="7"/>
      <c r="E1406" s="4"/>
      <c r="F1406" s="4"/>
      <c r="G1406" s="4"/>
      <c r="H1406" s="4"/>
      <c r="I1406" s="4"/>
      <c r="J1406" s="7"/>
      <c r="K1406" s="4"/>
      <c r="L1406" s="4"/>
      <c r="M1406" s="4"/>
      <c r="N1406" s="4"/>
      <c r="O1406" s="4"/>
      <c r="P1406" s="27"/>
      <c r="Q1406" s="14"/>
      <c r="R1406" s="9"/>
      <c r="S1406" s="15"/>
      <c r="T1406" s="15"/>
      <c r="U1406" s="9"/>
      <c r="V1406" s="18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8"/>
      <c r="AG1406" s="18"/>
      <c r="AH1406" s="18"/>
      <c r="AI1406" s="19"/>
      <c r="AJ1406" s="19"/>
      <c r="AK1406" s="19"/>
      <c r="AL1406" s="19"/>
      <c r="AM1406" s="19"/>
      <c r="AN1406" s="52"/>
      <c r="AO1406" s="19"/>
    </row>
    <row r="1407" spans="1:41" ht="15" customHeight="1" x14ac:dyDescent="0.35">
      <c r="A1407" s="15"/>
      <c r="B1407" s="15"/>
      <c r="C1407" s="15"/>
      <c r="D1407" s="7"/>
      <c r="E1407" s="4"/>
      <c r="F1407" s="4"/>
      <c r="G1407" s="4"/>
      <c r="H1407" s="4"/>
      <c r="I1407" s="4"/>
      <c r="J1407" s="7"/>
      <c r="K1407" s="4"/>
      <c r="L1407" s="4"/>
      <c r="M1407" s="4"/>
      <c r="N1407" s="4"/>
      <c r="O1407" s="4"/>
      <c r="P1407" s="27"/>
      <c r="Q1407" s="14"/>
      <c r="R1407" s="9"/>
      <c r="S1407" s="15"/>
      <c r="T1407" s="15"/>
      <c r="U1407" s="9"/>
      <c r="V1407" s="18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8"/>
      <c r="AG1407" s="18"/>
      <c r="AH1407" s="18"/>
      <c r="AI1407" s="19"/>
      <c r="AJ1407" s="19"/>
      <c r="AK1407" s="19"/>
      <c r="AL1407" s="19"/>
      <c r="AM1407" s="19"/>
      <c r="AN1407" s="52"/>
      <c r="AO1407" s="19"/>
    </row>
    <row r="1408" spans="1:41" ht="15" customHeight="1" x14ac:dyDescent="0.35">
      <c r="A1408" s="15"/>
      <c r="B1408" s="15"/>
      <c r="C1408" s="15"/>
      <c r="D1408" s="7"/>
      <c r="E1408" s="4"/>
      <c r="F1408" s="4"/>
      <c r="G1408" s="4"/>
      <c r="H1408" s="4"/>
      <c r="I1408" s="4"/>
      <c r="J1408" s="7"/>
      <c r="K1408" s="4"/>
      <c r="L1408" s="4"/>
      <c r="M1408" s="4"/>
      <c r="N1408" s="4"/>
      <c r="O1408" s="4"/>
      <c r="P1408" s="27"/>
      <c r="Q1408" s="14"/>
      <c r="R1408" s="9"/>
      <c r="S1408" s="15"/>
      <c r="T1408" s="15"/>
      <c r="U1408" s="9"/>
      <c r="V1408" s="18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8"/>
      <c r="AG1408" s="18"/>
      <c r="AH1408" s="18"/>
      <c r="AI1408" s="19"/>
      <c r="AJ1408" s="19"/>
      <c r="AK1408" s="19"/>
      <c r="AL1408" s="19"/>
      <c r="AM1408" s="19"/>
      <c r="AN1408" s="52"/>
      <c r="AO1408" s="19"/>
    </row>
    <row r="1409" spans="1:41" ht="15" customHeight="1" x14ac:dyDescent="0.35">
      <c r="A1409" s="15"/>
      <c r="B1409" s="15"/>
      <c r="C1409" s="15"/>
      <c r="D1409" s="7"/>
      <c r="E1409" s="4"/>
      <c r="F1409" s="4"/>
      <c r="G1409" s="4"/>
      <c r="H1409" s="4"/>
      <c r="I1409" s="4"/>
      <c r="J1409" s="7"/>
      <c r="K1409" s="4"/>
      <c r="L1409" s="4"/>
      <c r="M1409" s="4"/>
      <c r="N1409" s="4"/>
      <c r="O1409" s="4"/>
      <c r="P1409" s="27"/>
      <c r="Q1409" s="14"/>
      <c r="R1409" s="9"/>
      <c r="S1409" s="15"/>
      <c r="T1409" s="15"/>
      <c r="U1409" s="9"/>
      <c r="V1409" s="18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8"/>
      <c r="AG1409" s="18"/>
      <c r="AH1409" s="18"/>
      <c r="AI1409" s="19"/>
      <c r="AJ1409" s="19"/>
      <c r="AK1409" s="19"/>
      <c r="AL1409" s="19"/>
      <c r="AM1409" s="19"/>
      <c r="AN1409" s="52"/>
      <c r="AO1409" s="19"/>
    </row>
    <row r="1410" spans="1:41" ht="15" customHeight="1" x14ac:dyDescent="0.35">
      <c r="A1410" s="15"/>
      <c r="B1410" s="15"/>
      <c r="C1410" s="15"/>
      <c r="D1410" s="7"/>
      <c r="E1410" s="4"/>
      <c r="F1410" s="4"/>
      <c r="G1410" s="4"/>
      <c r="H1410" s="4"/>
      <c r="I1410" s="4"/>
      <c r="J1410" s="7"/>
      <c r="K1410" s="4"/>
      <c r="L1410" s="4"/>
      <c r="M1410" s="4"/>
      <c r="N1410" s="4"/>
      <c r="O1410" s="4"/>
      <c r="P1410" s="27"/>
      <c r="Q1410" s="14"/>
      <c r="R1410" s="9"/>
      <c r="S1410" s="15"/>
      <c r="T1410" s="15"/>
      <c r="U1410" s="9"/>
      <c r="V1410" s="18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8"/>
      <c r="AG1410" s="18"/>
      <c r="AH1410" s="18"/>
      <c r="AI1410" s="19"/>
      <c r="AJ1410" s="19"/>
      <c r="AK1410" s="19"/>
      <c r="AL1410" s="19"/>
      <c r="AM1410" s="19"/>
      <c r="AN1410" s="52"/>
      <c r="AO1410" s="19"/>
    </row>
    <row r="1411" spans="1:41" ht="15" customHeight="1" x14ac:dyDescent="0.35">
      <c r="A1411" s="15"/>
      <c r="B1411" s="15"/>
      <c r="C1411" s="15"/>
      <c r="D1411" s="7"/>
      <c r="E1411" s="4"/>
      <c r="F1411" s="4"/>
      <c r="G1411" s="4"/>
      <c r="H1411" s="4"/>
      <c r="I1411" s="4"/>
      <c r="J1411" s="7"/>
      <c r="K1411" s="4"/>
      <c r="L1411" s="4"/>
      <c r="M1411" s="4"/>
      <c r="N1411" s="4"/>
      <c r="O1411" s="4"/>
      <c r="P1411" s="27"/>
      <c r="Q1411" s="14"/>
      <c r="R1411" s="9"/>
      <c r="S1411" s="15"/>
      <c r="T1411" s="15"/>
      <c r="U1411" s="9"/>
      <c r="V1411" s="18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8"/>
      <c r="AG1411" s="18"/>
      <c r="AH1411" s="18"/>
      <c r="AI1411" s="19"/>
      <c r="AJ1411" s="19"/>
      <c r="AK1411" s="19"/>
      <c r="AL1411" s="19"/>
      <c r="AM1411" s="19"/>
      <c r="AN1411" s="52"/>
      <c r="AO1411" s="19"/>
    </row>
    <row r="1412" spans="1:41" ht="15" customHeight="1" x14ac:dyDescent="0.35">
      <c r="A1412" s="15"/>
      <c r="B1412" s="15"/>
      <c r="C1412" s="15"/>
      <c r="D1412" s="7"/>
      <c r="E1412" s="4"/>
      <c r="F1412" s="4"/>
      <c r="G1412" s="4"/>
      <c r="H1412" s="4"/>
      <c r="I1412" s="4"/>
      <c r="J1412" s="7"/>
      <c r="K1412" s="4"/>
      <c r="L1412" s="4"/>
      <c r="M1412" s="4"/>
      <c r="N1412" s="4"/>
      <c r="O1412" s="4"/>
      <c r="P1412" s="27"/>
      <c r="Q1412" s="14"/>
      <c r="R1412" s="9"/>
      <c r="S1412" s="15"/>
      <c r="T1412" s="15"/>
      <c r="U1412" s="9"/>
      <c r="V1412" s="18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8"/>
      <c r="AG1412" s="18"/>
      <c r="AH1412" s="18"/>
      <c r="AI1412" s="19"/>
      <c r="AJ1412" s="19"/>
      <c r="AK1412" s="19"/>
      <c r="AL1412" s="19"/>
      <c r="AM1412" s="19"/>
      <c r="AN1412" s="52"/>
      <c r="AO1412" s="19"/>
    </row>
    <row r="1413" spans="1:41" ht="15" customHeight="1" x14ac:dyDescent="0.35">
      <c r="A1413" s="15"/>
      <c r="B1413" s="15"/>
      <c r="C1413" s="15"/>
      <c r="D1413" s="7"/>
      <c r="E1413" s="4"/>
      <c r="F1413" s="4"/>
      <c r="G1413" s="4"/>
      <c r="H1413" s="4"/>
      <c r="I1413" s="4"/>
      <c r="J1413" s="7"/>
      <c r="K1413" s="4"/>
      <c r="L1413" s="4"/>
      <c r="M1413" s="4"/>
      <c r="N1413" s="4"/>
      <c r="O1413" s="4"/>
      <c r="P1413" s="27"/>
      <c r="Q1413" s="14"/>
      <c r="R1413" s="9"/>
      <c r="S1413" s="15"/>
      <c r="T1413" s="15"/>
      <c r="U1413" s="9"/>
      <c r="V1413" s="18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8"/>
      <c r="AG1413" s="18"/>
      <c r="AH1413" s="18"/>
      <c r="AI1413" s="19"/>
      <c r="AJ1413" s="19"/>
      <c r="AK1413" s="19"/>
      <c r="AL1413" s="19"/>
      <c r="AM1413" s="19"/>
      <c r="AN1413" s="52"/>
      <c r="AO1413" s="19"/>
    </row>
    <row r="1414" spans="1:41" ht="15" customHeight="1" x14ac:dyDescent="0.35">
      <c r="A1414" s="15"/>
      <c r="B1414" s="15"/>
      <c r="C1414" s="15"/>
      <c r="D1414" s="7"/>
      <c r="E1414" s="4"/>
      <c r="F1414" s="4"/>
      <c r="G1414" s="4"/>
      <c r="H1414" s="4"/>
      <c r="I1414" s="4"/>
      <c r="J1414" s="7"/>
      <c r="K1414" s="4"/>
      <c r="L1414" s="4"/>
      <c r="M1414" s="4"/>
      <c r="N1414" s="4"/>
      <c r="O1414" s="4"/>
      <c r="P1414" s="27"/>
      <c r="Q1414" s="14"/>
      <c r="R1414" s="9"/>
      <c r="S1414" s="15"/>
      <c r="T1414" s="15"/>
      <c r="U1414" s="9"/>
      <c r="V1414" s="18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8"/>
      <c r="AG1414" s="18"/>
      <c r="AH1414" s="18"/>
      <c r="AI1414" s="19"/>
      <c r="AJ1414" s="19"/>
      <c r="AK1414" s="19"/>
      <c r="AL1414" s="19"/>
      <c r="AM1414" s="19"/>
      <c r="AN1414" s="52"/>
      <c r="AO1414" s="19"/>
    </row>
    <row r="1415" spans="1:41" ht="15" customHeight="1" x14ac:dyDescent="0.35">
      <c r="A1415" s="15"/>
      <c r="B1415" s="15"/>
      <c r="C1415" s="15"/>
      <c r="D1415" s="7"/>
      <c r="E1415" s="4"/>
      <c r="F1415" s="4"/>
      <c r="G1415" s="4"/>
      <c r="H1415" s="4"/>
      <c r="I1415" s="4"/>
      <c r="J1415" s="7"/>
      <c r="K1415" s="4"/>
      <c r="L1415" s="4"/>
      <c r="M1415" s="4"/>
      <c r="N1415" s="4"/>
      <c r="O1415" s="4"/>
      <c r="P1415" s="27"/>
      <c r="Q1415" s="14"/>
      <c r="R1415" s="9"/>
      <c r="S1415" s="15"/>
      <c r="T1415" s="15"/>
      <c r="U1415" s="9"/>
      <c r="V1415" s="18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8"/>
      <c r="AG1415" s="18"/>
      <c r="AH1415" s="18"/>
      <c r="AI1415" s="19"/>
      <c r="AJ1415" s="19"/>
      <c r="AK1415" s="19"/>
      <c r="AL1415" s="19"/>
      <c r="AM1415" s="19"/>
      <c r="AN1415" s="52"/>
      <c r="AO1415" s="19"/>
    </row>
    <row r="1416" spans="1:41" ht="15" customHeight="1" x14ac:dyDescent="0.35">
      <c r="A1416" s="15"/>
      <c r="B1416" s="15"/>
      <c r="C1416" s="15"/>
      <c r="D1416" s="7"/>
      <c r="E1416" s="4"/>
      <c r="F1416" s="4"/>
      <c r="G1416" s="4"/>
      <c r="H1416" s="4"/>
      <c r="I1416" s="4"/>
      <c r="J1416" s="7"/>
      <c r="K1416" s="4"/>
      <c r="L1416" s="4"/>
      <c r="M1416" s="4"/>
      <c r="N1416" s="4"/>
      <c r="O1416" s="4"/>
      <c r="P1416" s="27"/>
      <c r="Q1416" s="14"/>
      <c r="R1416" s="9"/>
      <c r="S1416" s="15"/>
      <c r="T1416" s="15"/>
      <c r="U1416" s="9"/>
      <c r="V1416" s="18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8"/>
      <c r="AG1416" s="18"/>
      <c r="AH1416" s="18"/>
      <c r="AI1416" s="19"/>
      <c r="AJ1416" s="19"/>
      <c r="AK1416" s="19"/>
      <c r="AL1416" s="19"/>
      <c r="AM1416" s="19"/>
      <c r="AN1416" s="52"/>
      <c r="AO1416" s="19"/>
    </row>
    <row r="1417" spans="1:41" ht="15" customHeight="1" x14ac:dyDescent="0.35">
      <c r="A1417" s="15"/>
      <c r="B1417" s="15"/>
      <c r="C1417" s="15"/>
      <c r="D1417" s="7"/>
      <c r="E1417" s="4"/>
      <c r="F1417" s="4"/>
      <c r="G1417" s="4"/>
      <c r="H1417" s="4"/>
      <c r="I1417" s="4"/>
      <c r="J1417" s="7"/>
      <c r="K1417" s="4"/>
      <c r="L1417" s="4"/>
      <c r="M1417" s="4"/>
      <c r="N1417" s="4"/>
      <c r="O1417" s="4"/>
      <c r="P1417" s="27"/>
      <c r="Q1417" s="14"/>
      <c r="R1417" s="9"/>
      <c r="S1417" s="15"/>
      <c r="T1417" s="15"/>
      <c r="U1417" s="9"/>
      <c r="V1417" s="18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8"/>
      <c r="AG1417" s="18"/>
      <c r="AH1417" s="18"/>
      <c r="AI1417" s="19"/>
      <c r="AJ1417" s="19"/>
      <c r="AK1417" s="19"/>
      <c r="AL1417" s="19"/>
      <c r="AM1417" s="19"/>
      <c r="AN1417" s="52"/>
      <c r="AO1417" s="19"/>
    </row>
    <row r="1418" spans="1:41" ht="15" customHeight="1" x14ac:dyDescent="0.35">
      <c r="A1418" s="15"/>
      <c r="B1418" s="15"/>
      <c r="C1418" s="15"/>
      <c r="D1418" s="7"/>
      <c r="E1418" s="4"/>
      <c r="F1418" s="4"/>
      <c r="G1418" s="4"/>
      <c r="H1418" s="4"/>
      <c r="I1418" s="4"/>
      <c r="J1418" s="7"/>
      <c r="K1418" s="4"/>
      <c r="L1418" s="4"/>
      <c r="M1418" s="4"/>
      <c r="N1418" s="4"/>
      <c r="O1418" s="4"/>
      <c r="P1418" s="27"/>
      <c r="Q1418" s="14"/>
      <c r="R1418" s="9"/>
      <c r="S1418" s="15"/>
      <c r="T1418" s="15"/>
      <c r="U1418" s="9"/>
      <c r="V1418" s="18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8"/>
      <c r="AG1418" s="18"/>
      <c r="AH1418" s="18"/>
      <c r="AI1418" s="19"/>
      <c r="AJ1418" s="19"/>
      <c r="AK1418" s="19"/>
      <c r="AL1418" s="19"/>
      <c r="AM1418" s="19"/>
      <c r="AN1418" s="52"/>
      <c r="AO1418" s="19"/>
    </row>
    <row r="1419" spans="1:41" ht="15" customHeight="1" x14ac:dyDescent="0.35">
      <c r="A1419" s="15"/>
      <c r="B1419" s="15"/>
      <c r="C1419" s="15"/>
      <c r="D1419" s="7"/>
      <c r="E1419" s="4"/>
      <c r="F1419" s="4"/>
      <c r="G1419" s="4"/>
      <c r="H1419" s="4"/>
      <c r="I1419" s="4"/>
      <c r="J1419" s="7"/>
      <c r="K1419" s="4"/>
      <c r="L1419" s="4"/>
      <c r="M1419" s="4"/>
      <c r="N1419" s="4"/>
      <c r="O1419" s="4"/>
      <c r="P1419" s="27"/>
      <c r="Q1419" s="14"/>
      <c r="R1419" s="9"/>
      <c r="S1419" s="15"/>
      <c r="T1419" s="15"/>
      <c r="U1419" s="9"/>
      <c r="V1419" s="18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8"/>
      <c r="AG1419" s="18"/>
      <c r="AH1419" s="18"/>
      <c r="AI1419" s="19"/>
      <c r="AJ1419" s="19"/>
      <c r="AK1419" s="19"/>
      <c r="AL1419" s="19"/>
      <c r="AM1419" s="19"/>
      <c r="AN1419" s="52"/>
      <c r="AO1419" s="19"/>
    </row>
    <row r="1420" spans="1:41" ht="15" customHeight="1" x14ac:dyDescent="0.35">
      <c r="A1420" s="15"/>
      <c r="B1420" s="15"/>
      <c r="C1420" s="15"/>
      <c r="D1420" s="7"/>
      <c r="E1420" s="4"/>
      <c r="F1420" s="4"/>
      <c r="G1420" s="4"/>
      <c r="H1420" s="4"/>
      <c r="I1420" s="4"/>
      <c r="J1420" s="7"/>
      <c r="K1420" s="4"/>
      <c r="L1420" s="4"/>
      <c r="M1420" s="4"/>
      <c r="N1420" s="4"/>
      <c r="O1420" s="4"/>
      <c r="P1420" s="27"/>
      <c r="Q1420" s="14"/>
      <c r="R1420" s="9"/>
      <c r="S1420" s="15"/>
      <c r="T1420" s="15"/>
      <c r="U1420" s="9"/>
      <c r="V1420" s="18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8"/>
      <c r="AG1420" s="18"/>
      <c r="AH1420" s="18"/>
      <c r="AI1420" s="19"/>
      <c r="AJ1420" s="19"/>
      <c r="AK1420" s="19"/>
      <c r="AL1420" s="19"/>
      <c r="AM1420" s="19"/>
      <c r="AN1420" s="52"/>
      <c r="AO1420" s="19"/>
    </row>
    <row r="1421" spans="1:41" ht="15" customHeight="1" x14ac:dyDescent="0.35">
      <c r="A1421" s="15"/>
      <c r="B1421" s="15"/>
      <c r="C1421" s="15"/>
      <c r="D1421" s="7"/>
      <c r="E1421" s="4"/>
      <c r="F1421" s="4"/>
      <c r="G1421" s="4"/>
      <c r="H1421" s="4"/>
      <c r="I1421" s="4"/>
      <c r="J1421" s="7"/>
      <c r="K1421" s="4"/>
      <c r="L1421" s="4"/>
      <c r="M1421" s="4"/>
      <c r="N1421" s="4"/>
      <c r="O1421" s="4"/>
      <c r="P1421" s="27"/>
      <c r="Q1421" s="14"/>
      <c r="R1421" s="9"/>
      <c r="S1421" s="15"/>
      <c r="T1421" s="15"/>
      <c r="U1421" s="9"/>
      <c r="V1421" s="18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8"/>
      <c r="AG1421" s="18"/>
      <c r="AH1421" s="18"/>
      <c r="AI1421" s="19"/>
      <c r="AJ1421" s="19"/>
      <c r="AK1421" s="19"/>
      <c r="AL1421" s="19"/>
      <c r="AM1421" s="19"/>
      <c r="AN1421" s="52"/>
      <c r="AO1421" s="19"/>
    </row>
    <row r="1422" spans="1:41" ht="15" customHeight="1" x14ac:dyDescent="0.35">
      <c r="A1422" s="15"/>
      <c r="B1422" s="15"/>
      <c r="C1422" s="15"/>
      <c r="D1422" s="7"/>
      <c r="E1422" s="4"/>
      <c r="F1422" s="4"/>
      <c r="G1422" s="4"/>
      <c r="H1422" s="4"/>
      <c r="I1422" s="4"/>
      <c r="J1422" s="7"/>
      <c r="K1422" s="4"/>
      <c r="L1422" s="4"/>
      <c r="M1422" s="4"/>
      <c r="N1422" s="4"/>
      <c r="O1422" s="4"/>
      <c r="P1422" s="27"/>
      <c r="Q1422" s="14"/>
      <c r="R1422" s="9"/>
      <c r="S1422" s="15"/>
      <c r="T1422" s="15"/>
      <c r="U1422" s="9"/>
      <c r="V1422" s="18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8"/>
      <c r="AG1422" s="18"/>
      <c r="AH1422" s="18"/>
      <c r="AI1422" s="19"/>
      <c r="AJ1422" s="19"/>
      <c r="AK1422" s="19"/>
      <c r="AL1422" s="19"/>
      <c r="AM1422" s="19"/>
      <c r="AN1422" s="52"/>
      <c r="AO1422" s="19"/>
    </row>
    <row r="1423" spans="1:41" ht="15" customHeight="1" x14ac:dyDescent="0.35">
      <c r="A1423" s="15"/>
      <c r="B1423" s="15"/>
      <c r="C1423" s="15"/>
      <c r="D1423" s="7"/>
      <c r="E1423" s="4"/>
      <c r="F1423" s="4"/>
      <c r="G1423" s="4"/>
      <c r="H1423" s="4"/>
      <c r="I1423" s="4"/>
      <c r="J1423" s="7"/>
      <c r="K1423" s="4"/>
      <c r="L1423" s="4"/>
      <c r="M1423" s="4"/>
      <c r="N1423" s="4"/>
      <c r="O1423" s="4"/>
      <c r="P1423" s="27"/>
      <c r="Q1423" s="14"/>
      <c r="R1423" s="9"/>
      <c r="S1423" s="15"/>
      <c r="T1423" s="15"/>
      <c r="U1423" s="9"/>
      <c r="V1423" s="18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8"/>
      <c r="AG1423" s="18"/>
      <c r="AH1423" s="18"/>
      <c r="AI1423" s="19"/>
      <c r="AJ1423" s="19"/>
      <c r="AK1423" s="19"/>
      <c r="AL1423" s="19"/>
      <c r="AM1423" s="19"/>
      <c r="AN1423" s="52"/>
      <c r="AO1423" s="19"/>
    </row>
    <row r="1424" spans="1:41" ht="15" customHeight="1" x14ac:dyDescent="0.35">
      <c r="A1424" s="15"/>
      <c r="B1424" s="15"/>
      <c r="C1424" s="15"/>
      <c r="D1424" s="7"/>
      <c r="E1424" s="4"/>
      <c r="F1424" s="4"/>
      <c r="G1424" s="4"/>
      <c r="H1424" s="4"/>
      <c r="I1424" s="4"/>
      <c r="J1424" s="7"/>
      <c r="K1424" s="4"/>
      <c r="L1424" s="4"/>
      <c r="M1424" s="4"/>
      <c r="N1424" s="4"/>
      <c r="O1424" s="4"/>
      <c r="P1424" s="27"/>
      <c r="Q1424" s="14"/>
      <c r="R1424" s="9"/>
      <c r="S1424" s="15"/>
      <c r="T1424" s="15"/>
      <c r="U1424" s="9"/>
      <c r="V1424" s="18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8"/>
      <c r="AG1424" s="18"/>
      <c r="AH1424" s="18"/>
      <c r="AI1424" s="19"/>
      <c r="AJ1424" s="19"/>
      <c r="AK1424" s="19"/>
      <c r="AL1424" s="19"/>
      <c r="AM1424" s="19"/>
      <c r="AN1424" s="52"/>
      <c r="AO1424" s="19"/>
    </row>
    <row r="1425" spans="1:41" ht="15" customHeight="1" x14ac:dyDescent="0.35">
      <c r="A1425" s="15"/>
      <c r="B1425" s="15"/>
      <c r="C1425" s="15"/>
      <c r="D1425" s="7"/>
      <c r="E1425" s="4"/>
      <c r="F1425" s="4"/>
      <c r="G1425" s="4"/>
      <c r="H1425" s="4"/>
      <c r="I1425" s="4"/>
      <c r="J1425" s="7"/>
      <c r="K1425" s="4"/>
      <c r="L1425" s="4"/>
      <c r="M1425" s="4"/>
      <c r="N1425" s="4"/>
      <c r="O1425" s="4"/>
      <c r="P1425" s="27"/>
      <c r="Q1425" s="14"/>
      <c r="R1425" s="9"/>
      <c r="S1425" s="15"/>
      <c r="T1425" s="15"/>
      <c r="U1425" s="9"/>
      <c r="V1425" s="18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8"/>
      <c r="AG1425" s="18"/>
      <c r="AH1425" s="18"/>
      <c r="AI1425" s="19"/>
      <c r="AJ1425" s="19"/>
      <c r="AK1425" s="19"/>
      <c r="AL1425" s="19"/>
      <c r="AM1425" s="19"/>
      <c r="AN1425" s="52"/>
      <c r="AO1425" s="19"/>
    </row>
    <row r="1426" spans="1:41" ht="15" customHeight="1" x14ac:dyDescent="0.35">
      <c r="A1426" s="15"/>
      <c r="B1426" s="15"/>
      <c r="C1426" s="15"/>
      <c r="D1426" s="7"/>
      <c r="E1426" s="4"/>
      <c r="F1426" s="4"/>
      <c r="G1426" s="4"/>
      <c r="H1426" s="4"/>
      <c r="I1426" s="4"/>
      <c r="J1426" s="7"/>
      <c r="K1426" s="4"/>
      <c r="L1426" s="4"/>
      <c r="M1426" s="4"/>
      <c r="N1426" s="4"/>
      <c r="O1426" s="4"/>
      <c r="P1426" s="27"/>
      <c r="Q1426" s="14"/>
      <c r="R1426" s="9"/>
      <c r="S1426" s="15"/>
      <c r="T1426" s="15"/>
      <c r="U1426" s="9"/>
      <c r="V1426" s="18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8"/>
      <c r="AG1426" s="18"/>
      <c r="AH1426" s="18"/>
      <c r="AI1426" s="19"/>
      <c r="AJ1426" s="19"/>
      <c r="AK1426" s="19"/>
      <c r="AL1426" s="19"/>
      <c r="AM1426" s="19"/>
      <c r="AN1426" s="52"/>
      <c r="AO1426" s="19"/>
    </row>
    <row r="1427" spans="1:41" ht="15" customHeight="1" x14ac:dyDescent="0.35">
      <c r="A1427" s="15"/>
      <c r="B1427" s="15"/>
      <c r="C1427" s="15"/>
      <c r="D1427" s="7"/>
      <c r="E1427" s="4"/>
      <c r="F1427" s="4"/>
      <c r="G1427" s="4"/>
      <c r="H1427" s="4"/>
      <c r="I1427" s="4"/>
      <c r="J1427" s="7"/>
      <c r="K1427" s="4"/>
      <c r="L1427" s="4"/>
      <c r="M1427" s="4"/>
      <c r="N1427" s="4"/>
      <c r="O1427" s="4"/>
      <c r="P1427" s="27"/>
      <c r="Q1427" s="14"/>
      <c r="R1427" s="9"/>
      <c r="S1427" s="15"/>
      <c r="T1427" s="15"/>
      <c r="U1427" s="9"/>
      <c r="V1427" s="18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8"/>
      <c r="AG1427" s="18"/>
      <c r="AH1427" s="18"/>
      <c r="AI1427" s="19"/>
      <c r="AJ1427" s="19"/>
      <c r="AK1427" s="19"/>
      <c r="AL1427" s="19"/>
      <c r="AM1427" s="19"/>
      <c r="AN1427" s="52"/>
      <c r="AO1427" s="19"/>
    </row>
    <row r="1428" spans="1:41" ht="15" customHeight="1" x14ac:dyDescent="0.35">
      <c r="A1428" s="15"/>
      <c r="B1428" s="15"/>
      <c r="C1428" s="15"/>
      <c r="D1428" s="7"/>
      <c r="E1428" s="4"/>
      <c r="F1428" s="4"/>
      <c r="G1428" s="4"/>
      <c r="H1428" s="4"/>
      <c r="I1428" s="4"/>
      <c r="J1428" s="7"/>
      <c r="K1428" s="4"/>
      <c r="L1428" s="4"/>
      <c r="M1428" s="4"/>
      <c r="N1428" s="4"/>
      <c r="O1428" s="4"/>
      <c r="P1428" s="27"/>
      <c r="Q1428" s="14"/>
      <c r="R1428" s="9"/>
      <c r="S1428" s="15"/>
      <c r="T1428" s="15"/>
      <c r="U1428" s="9"/>
      <c r="V1428" s="18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8"/>
      <c r="AG1428" s="18"/>
      <c r="AH1428" s="18"/>
      <c r="AI1428" s="19"/>
      <c r="AJ1428" s="19"/>
      <c r="AK1428" s="19"/>
      <c r="AL1428" s="19"/>
      <c r="AM1428" s="19"/>
      <c r="AN1428" s="52"/>
      <c r="AO1428" s="19"/>
    </row>
    <row r="1429" spans="1:41" ht="15" customHeight="1" x14ac:dyDescent="0.35">
      <c r="A1429" s="15"/>
      <c r="B1429" s="15"/>
      <c r="C1429" s="15"/>
      <c r="D1429" s="7"/>
      <c r="E1429" s="4"/>
      <c r="F1429" s="4"/>
      <c r="G1429" s="4"/>
      <c r="H1429" s="4"/>
      <c r="I1429" s="4"/>
      <c r="J1429" s="7"/>
      <c r="K1429" s="4"/>
      <c r="L1429" s="4"/>
      <c r="M1429" s="4"/>
      <c r="N1429" s="4"/>
      <c r="O1429" s="4"/>
      <c r="P1429" s="27"/>
      <c r="Q1429" s="14"/>
      <c r="R1429" s="9"/>
      <c r="S1429" s="15"/>
      <c r="T1429" s="15"/>
      <c r="U1429" s="9"/>
      <c r="V1429" s="18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8"/>
      <c r="AG1429" s="18"/>
      <c r="AH1429" s="18"/>
      <c r="AI1429" s="19"/>
      <c r="AJ1429" s="19"/>
      <c r="AK1429" s="19"/>
      <c r="AL1429" s="19"/>
      <c r="AM1429" s="19"/>
      <c r="AN1429" s="52"/>
      <c r="AO1429" s="19"/>
    </row>
    <row r="1430" spans="1:41" ht="15" customHeight="1" x14ac:dyDescent="0.35">
      <c r="A1430" s="15"/>
      <c r="B1430" s="15"/>
      <c r="C1430" s="15"/>
      <c r="D1430" s="7"/>
      <c r="E1430" s="4"/>
      <c r="F1430" s="4"/>
      <c r="G1430" s="4"/>
      <c r="H1430" s="4"/>
      <c r="I1430" s="4"/>
      <c r="J1430" s="7"/>
      <c r="K1430" s="4"/>
      <c r="L1430" s="4"/>
      <c r="M1430" s="4"/>
      <c r="N1430" s="4"/>
      <c r="O1430" s="4"/>
      <c r="P1430" s="27"/>
      <c r="Q1430" s="14"/>
      <c r="R1430" s="9"/>
      <c r="S1430" s="15"/>
      <c r="T1430" s="15"/>
      <c r="U1430" s="9"/>
      <c r="V1430" s="18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8"/>
      <c r="AG1430" s="18"/>
      <c r="AH1430" s="18"/>
      <c r="AI1430" s="19"/>
      <c r="AJ1430" s="19"/>
      <c r="AK1430" s="19"/>
      <c r="AL1430" s="19"/>
      <c r="AM1430" s="19"/>
      <c r="AN1430" s="52"/>
      <c r="AO1430" s="19"/>
    </row>
    <row r="1431" spans="1:41" ht="15" customHeight="1" x14ac:dyDescent="0.35">
      <c r="A1431" s="15"/>
      <c r="B1431" s="15"/>
      <c r="C1431" s="15"/>
      <c r="D1431" s="7"/>
      <c r="E1431" s="4"/>
      <c r="F1431" s="4"/>
      <c r="G1431" s="4"/>
      <c r="H1431" s="4"/>
      <c r="I1431" s="4"/>
      <c r="J1431" s="7"/>
      <c r="K1431" s="4"/>
      <c r="L1431" s="4"/>
      <c r="M1431" s="4"/>
      <c r="N1431" s="4"/>
      <c r="O1431" s="4"/>
      <c r="P1431" s="27"/>
      <c r="Q1431" s="14"/>
      <c r="R1431" s="9"/>
      <c r="S1431" s="15"/>
      <c r="T1431" s="15"/>
      <c r="U1431" s="9"/>
      <c r="V1431" s="18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8"/>
      <c r="AG1431" s="18"/>
      <c r="AH1431" s="18"/>
      <c r="AI1431" s="19"/>
      <c r="AJ1431" s="19"/>
      <c r="AK1431" s="19"/>
      <c r="AL1431" s="19"/>
      <c r="AM1431" s="19"/>
      <c r="AN1431" s="52"/>
      <c r="AO1431" s="19"/>
    </row>
    <row r="1432" spans="1:41" ht="15" customHeight="1" x14ac:dyDescent="0.35">
      <c r="A1432" s="15"/>
      <c r="B1432" s="15"/>
      <c r="C1432" s="15"/>
      <c r="D1432" s="7"/>
      <c r="E1432" s="4"/>
      <c r="F1432" s="4"/>
      <c r="G1432" s="4"/>
      <c r="H1432" s="4"/>
      <c r="I1432" s="4"/>
      <c r="J1432" s="7"/>
      <c r="K1432" s="4"/>
      <c r="L1432" s="4"/>
      <c r="M1432" s="4"/>
      <c r="N1432" s="4"/>
      <c r="O1432" s="4"/>
      <c r="P1432" s="27"/>
      <c r="Q1432" s="14"/>
      <c r="R1432" s="9"/>
      <c r="S1432" s="15"/>
      <c r="T1432" s="15"/>
      <c r="U1432" s="9"/>
      <c r="V1432" s="18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8"/>
      <c r="AG1432" s="18"/>
      <c r="AH1432" s="18"/>
      <c r="AI1432" s="19"/>
      <c r="AJ1432" s="19"/>
      <c r="AK1432" s="19"/>
      <c r="AL1432" s="19"/>
      <c r="AM1432" s="19"/>
      <c r="AN1432" s="52"/>
      <c r="AO1432" s="19"/>
    </row>
    <row r="1433" spans="1:41" ht="15" customHeight="1" x14ac:dyDescent="0.35">
      <c r="A1433" s="15"/>
      <c r="B1433" s="15"/>
      <c r="C1433" s="15"/>
      <c r="D1433" s="7"/>
      <c r="E1433" s="4"/>
      <c r="F1433" s="4"/>
      <c r="G1433" s="4"/>
      <c r="H1433" s="4"/>
      <c r="I1433" s="4"/>
      <c r="J1433" s="7"/>
      <c r="K1433" s="4"/>
      <c r="L1433" s="4"/>
      <c r="M1433" s="4"/>
      <c r="N1433" s="4"/>
      <c r="O1433" s="4"/>
      <c r="P1433" s="27"/>
      <c r="Q1433" s="14"/>
      <c r="R1433" s="9"/>
      <c r="S1433" s="15"/>
      <c r="T1433" s="15"/>
      <c r="U1433" s="9"/>
      <c r="V1433" s="18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8"/>
      <c r="AG1433" s="18"/>
      <c r="AH1433" s="18"/>
      <c r="AI1433" s="19"/>
      <c r="AJ1433" s="19"/>
      <c r="AK1433" s="19"/>
      <c r="AL1433" s="19"/>
      <c r="AM1433" s="19"/>
      <c r="AN1433" s="52"/>
      <c r="AO1433" s="19"/>
    </row>
    <row r="1434" spans="1:41" ht="15" customHeight="1" x14ac:dyDescent="0.35">
      <c r="A1434" s="15"/>
      <c r="B1434" s="15"/>
      <c r="C1434" s="15"/>
      <c r="D1434" s="7"/>
      <c r="E1434" s="4"/>
      <c r="F1434" s="4"/>
      <c r="G1434" s="4"/>
      <c r="H1434" s="4"/>
      <c r="I1434" s="4"/>
      <c r="J1434" s="7"/>
      <c r="K1434" s="4"/>
      <c r="L1434" s="4"/>
      <c r="M1434" s="4"/>
      <c r="N1434" s="4"/>
      <c r="O1434" s="4"/>
      <c r="P1434" s="27"/>
      <c r="Q1434" s="14"/>
      <c r="R1434" s="9"/>
      <c r="S1434" s="15"/>
      <c r="T1434" s="15"/>
      <c r="U1434" s="9"/>
      <c r="V1434" s="18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8"/>
      <c r="AG1434" s="18"/>
      <c r="AH1434" s="18"/>
      <c r="AI1434" s="19"/>
      <c r="AJ1434" s="19"/>
      <c r="AK1434" s="19"/>
      <c r="AL1434" s="19"/>
      <c r="AM1434" s="19"/>
      <c r="AN1434" s="52"/>
      <c r="AO1434" s="19"/>
    </row>
    <row r="1435" spans="1:41" ht="15" customHeight="1" x14ac:dyDescent="0.35">
      <c r="A1435" s="15"/>
      <c r="B1435" s="15"/>
      <c r="C1435" s="15"/>
      <c r="D1435" s="7"/>
      <c r="E1435" s="4"/>
      <c r="F1435" s="4"/>
      <c r="G1435" s="4"/>
      <c r="H1435" s="4"/>
      <c r="I1435" s="4"/>
      <c r="J1435" s="7"/>
      <c r="K1435" s="4"/>
      <c r="L1435" s="4"/>
      <c r="M1435" s="4"/>
      <c r="N1435" s="4"/>
      <c r="O1435" s="4"/>
      <c r="P1435" s="27"/>
      <c r="Q1435" s="14"/>
      <c r="R1435" s="9"/>
      <c r="S1435" s="15"/>
      <c r="T1435" s="15"/>
      <c r="U1435" s="9"/>
      <c r="V1435" s="18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8"/>
      <c r="AG1435" s="18"/>
      <c r="AH1435" s="18"/>
      <c r="AI1435" s="19"/>
      <c r="AJ1435" s="19"/>
      <c r="AK1435" s="19"/>
      <c r="AL1435" s="19"/>
      <c r="AM1435" s="19"/>
      <c r="AN1435" s="52"/>
      <c r="AO1435" s="19"/>
    </row>
    <row r="1436" spans="1:41" ht="15" customHeight="1" x14ac:dyDescent="0.35">
      <c r="A1436" s="15"/>
      <c r="B1436" s="15"/>
      <c r="C1436" s="15"/>
      <c r="D1436" s="7"/>
      <c r="E1436" s="4"/>
      <c r="F1436" s="4"/>
      <c r="G1436" s="4"/>
      <c r="H1436" s="4"/>
      <c r="I1436" s="4"/>
      <c r="J1436" s="7"/>
      <c r="K1436" s="4"/>
      <c r="L1436" s="4"/>
      <c r="M1436" s="4"/>
      <c r="N1436" s="4"/>
      <c r="O1436" s="4"/>
      <c r="P1436" s="27"/>
      <c r="Q1436" s="14"/>
      <c r="R1436" s="9"/>
      <c r="S1436" s="15"/>
      <c r="T1436" s="15"/>
      <c r="U1436" s="9"/>
      <c r="V1436" s="18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8"/>
      <c r="AG1436" s="18"/>
      <c r="AH1436" s="18"/>
      <c r="AI1436" s="19"/>
      <c r="AJ1436" s="19"/>
      <c r="AK1436" s="19"/>
      <c r="AL1436" s="19"/>
      <c r="AM1436" s="19"/>
      <c r="AN1436" s="52"/>
      <c r="AO1436" s="19"/>
    </row>
    <row r="1437" spans="1:41" ht="15" customHeight="1" x14ac:dyDescent="0.35">
      <c r="A1437" s="15"/>
      <c r="B1437" s="15"/>
      <c r="C1437" s="15"/>
      <c r="D1437" s="7"/>
      <c r="E1437" s="4"/>
      <c r="F1437" s="4"/>
      <c r="G1437" s="4"/>
      <c r="H1437" s="4"/>
      <c r="I1437" s="4"/>
      <c r="J1437" s="7"/>
      <c r="K1437" s="4"/>
      <c r="L1437" s="4"/>
      <c r="M1437" s="4"/>
      <c r="N1437" s="4"/>
      <c r="O1437" s="4"/>
      <c r="P1437" s="27"/>
      <c r="Q1437" s="14"/>
      <c r="R1437" s="9"/>
      <c r="S1437" s="15"/>
      <c r="T1437" s="15"/>
      <c r="U1437" s="9"/>
      <c r="V1437" s="18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8"/>
      <c r="AG1437" s="18"/>
      <c r="AH1437" s="18"/>
      <c r="AI1437" s="19"/>
      <c r="AJ1437" s="19"/>
      <c r="AK1437" s="19"/>
      <c r="AL1437" s="19"/>
      <c r="AM1437" s="19"/>
      <c r="AN1437" s="52"/>
      <c r="AO1437" s="19"/>
    </row>
    <row r="1438" spans="1:41" ht="15" customHeight="1" x14ac:dyDescent="0.35">
      <c r="A1438" s="15"/>
      <c r="B1438" s="15"/>
      <c r="C1438" s="15"/>
      <c r="D1438" s="7"/>
      <c r="E1438" s="4"/>
      <c r="F1438" s="4"/>
      <c r="G1438" s="4"/>
      <c r="H1438" s="4"/>
      <c r="I1438" s="4"/>
      <c r="J1438" s="7"/>
      <c r="K1438" s="4"/>
      <c r="L1438" s="4"/>
      <c r="M1438" s="4"/>
      <c r="N1438" s="4"/>
      <c r="O1438" s="4"/>
      <c r="P1438" s="27"/>
      <c r="Q1438" s="14"/>
      <c r="R1438" s="9"/>
      <c r="S1438" s="15"/>
      <c r="T1438" s="15"/>
      <c r="U1438" s="9"/>
      <c r="V1438" s="18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8"/>
      <c r="AG1438" s="18"/>
      <c r="AH1438" s="18"/>
      <c r="AI1438" s="19"/>
      <c r="AJ1438" s="19"/>
      <c r="AK1438" s="19"/>
      <c r="AL1438" s="19"/>
      <c r="AM1438" s="19"/>
      <c r="AN1438" s="52"/>
      <c r="AO1438" s="19"/>
    </row>
    <row r="1439" spans="1:41" ht="15" customHeight="1" x14ac:dyDescent="0.35">
      <c r="A1439" s="15"/>
      <c r="B1439" s="15"/>
      <c r="C1439" s="15"/>
      <c r="D1439" s="7"/>
      <c r="E1439" s="4"/>
      <c r="F1439" s="4"/>
      <c r="G1439" s="4"/>
      <c r="H1439" s="4"/>
      <c r="I1439" s="4"/>
      <c r="J1439" s="7"/>
      <c r="K1439" s="4"/>
      <c r="L1439" s="4"/>
      <c r="M1439" s="4"/>
      <c r="N1439" s="4"/>
      <c r="O1439" s="4"/>
      <c r="P1439" s="27"/>
      <c r="Q1439" s="14"/>
      <c r="R1439" s="9"/>
      <c r="S1439" s="15"/>
      <c r="T1439" s="15"/>
      <c r="U1439" s="9"/>
      <c r="V1439" s="18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8"/>
      <c r="AG1439" s="18"/>
      <c r="AH1439" s="18"/>
      <c r="AI1439" s="19"/>
      <c r="AJ1439" s="19"/>
      <c r="AK1439" s="19"/>
      <c r="AL1439" s="19"/>
      <c r="AM1439" s="19"/>
      <c r="AN1439" s="52"/>
      <c r="AO1439" s="19"/>
    </row>
    <row r="1440" spans="1:41" ht="15" customHeight="1" x14ac:dyDescent="0.35">
      <c r="A1440" s="15"/>
      <c r="B1440" s="15"/>
      <c r="C1440" s="15"/>
      <c r="D1440" s="7"/>
      <c r="E1440" s="4"/>
      <c r="F1440" s="4"/>
      <c r="G1440" s="4"/>
      <c r="H1440" s="4"/>
      <c r="I1440" s="4"/>
      <c r="J1440" s="7"/>
      <c r="K1440" s="4"/>
      <c r="L1440" s="4"/>
      <c r="M1440" s="4"/>
      <c r="N1440" s="4"/>
      <c r="O1440" s="4"/>
      <c r="P1440" s="27"/>
      <c r="Q1440" s="14"/>
      <c r="R1440" s="9"/>
      <c r="S1440" s="15"/>
      <c r="T1440" s="15"/>
      <c r="U1440" s="9"/>
      <c r="V1440" s="18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8"/>
      <c r="AG1440" s="18"/>
      <c r="AH1440" s="18"/>
      <c r="AI1440" s="19"/>
      <c r="AJ1440" s="19"/>
      <c r="AK1440" s="19"/>
      <c r="AL1440" s="19"/>
      <c r="AM1440" s="19"/>
      <c r="AN1440" s="52"/>
      <c r="AO1440" s="19"/>
    </row>
    <row r="1441" spans="1:41" ht="15" customHeight="1" x14ac:dyDescent="0.35">
      <c r="A1441" s="15"/>
      <c r="B1441" s="15"/>
      <c r="C1441" s="15"/>
      <c r="D1441" s="7"/>
      <c r="E1441" s="4"/>
      <c r="F1441" s="4"/>
      <c r="G1441" s="4"/>
      <c r="H1441" s="4"/>
      <c r="I1441" s="4"/>
      <c r="J1441" s="7"/>
      <c r="K1441" s="4"/>
      <c r="L1441" s="4"/>
      <c r="M1441" s="4"/>
      <c r="N1441" s="4"/>
      <c r="O1441" s="4"/>
      <c r="P1441" s="27"/>
      <c r="Q1441" s="14"/>
      <c r="R1441" s="9"/>
      <c r="S1441" s="15"/>
      <c r="T1441" s="15"/>
      <c r="U1441" s="9"/>
      <c r="V1441" s="18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8"/>
      <c r="AG1441" s="18"/>
      <c r="AH1441" s="18"/>
      <c r="AI1441" s="19"/>
      <c r="AJ1441" s="19"/>
      <c r="AK1441" s="19"/>
      <c r="AL1441" s="19"/>
      <c r="AM1441" s="19"/>
      <c r="AN1441" s="52"/>
      <c r="AO1441" s="19"/>
    </row>
    <row r="1442" spans="1:41" ht="15" customHeight="1" x14ac:dyDescent="0.35">
      <c r="A1442" s="15"/>
      <c r="B1442" s="15"/>
      <c r="C1442" s="15"/>
      <c r="D1442" s="7"/>
      <c r="E1442" s="4"/>
      <c r="F1442" s="4"/>
      <c r="G1442" s="4"/>
      <c r="H1442" s="4"/>
      <c r="I1442" s="4"/>
      <c r="J1442" s="7"/>
      <c r="K1442" s="4"/>
      <c r="L1442" s="4"/>
      <c r="M1442" s="4"/>
      <c r="N1442" s="4"/>
      <c r="O1442" s="4"/>
      <c r="P1442" s="27"/>
      <c r="Q1442" s="14"/>
      <c r="R1442" s="9"/>
      <c r="S1442" s="15"/>
      <c r="T1442" s="15"/>
      <c r="U1442" s="9"/>
      <c r="V1442" s="18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8"/>
      <c r="AG1442" s="18"/>
      <c r="AH1442" s="18"/>
      <c r="AI1442" s="19"/>
      <c r="AJ1442" s="19"/>
      <c r="AK1442" s="19"/>
      <c r="AL1442" s="19"/>
      <c r="AM1442" s="19"/>
      <c r="AN1442" s="52"/>
      <c r="AO1442" s="19"/>
    </row>
    <row r="1443" spans="1:41" ht="15" customHeight="1" x14ac:dyDescent="0.35">
      <c r="A1443" s="15"/>
      <c r="B1443" s="15"/>
      <c r="C1443" s="15"/>
      <c r="D1443" s="7"/>
      <c r="E1443" s="4"/>
      <c r="F1443" s="4"/>
      <c r="G1443" s="4"/>
      <c r="H1443" s="4"/>
      <c r="I1443" s="4"/>
      <c r="J1443" s="7"/>
      <c r="K1443" s="4"/>
      <c r="L1443" s="4"/>
      <c r="M1443" s="4"/>
      <c r="N1443" s="4"/>
      <c r="O1443" s="4"/>
      <c r="P1443" s="27"/>
      <c r="Q1443" s="14"/>
      <c r="R1443" s="9"/>
      <c r="S1443" s="15"/>
      <c r="T1443" s="15"/>
      <c r="U1443" s="9"/>
      <c r="V1443" s="18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8"/>
      <c r="AG1443" s="18"/>
      <c r="AH1443" s="18"/>
      <c r="AI1443" s="19"/>
      <c r="AJ1443" s="19"/>
      <c r="AK1443" s="19"/>
      <c r="AL1443" s="19"/>
      <c r="AM1443" s="19"/>
      <c r="AN1443" s="52"/>
      <c r="AO1443" s="19"/>
    </row>
    <row r="1444" spans="1:41" ht="15" customHeight="1" x14ac:dyDescent="0.35">
      <c r="A1444" s="15"/>
      <c r="B1444" s="15"/>
      <c r="C1444" s="15"/>
      <c r="D1444" s="7"/>
      <c r="E1444" s="4"/>
      <c r="F1444" s="4"/>
      <c r="G1444" s="4"/>
      <c r="H1444" s="4"/>
      <c r="I1444" s="4"/>
      <c r="J1444" s="7"/>
      <c r="K1444" s="4"/>
      <c r="L1444" s="4"/>
      <c r="M1444" s="4"/>
      <c r="N1444" s="4"/>
      <c r="O1444" s="4"/>
      <c r="P1444" s="27"/>
      <c r="Q1444" s="14"/>
      <c r="R1444" s="9"/>
      <c r="S1444" s="15"/>
      <c r="T1444" s="15"/>
      <c r="U1444" s="9"/>
      <c r="V1444" s="18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8"/>
      <c r="AG1444" s="18"/>
      <c r="AH1444" s="18"/>
      <c r="AI1444" s="19"/>
      <c r="AJ1444" s="19"/>
      <c r="AK1444" s="19"/>
      <c r="AL1444" s="19"/>
      <c r="AM1444" s="19"/>
      <c r="AN1444" s="52"/>
      <c r="AO1444" s="19"/>
    </row>
    <row r="1445" spans="1:41" ht="15" customHeight="1" x14ac:dyDescent="0.35">
      <c r="A1445" s="15"/>
      <c r="B1445" s="15"/>
      <c r="C1445" s="15"/>
      <c r="D1445" s="7"/>
      <c r="E1445" s="4"/>
      <c r="F1445" s="4"/>
      <c r="G1445" s="4"/>
      <c r="H1445" s="4"/>
      <c r="I1445" s="4"/>
      <c r="J1445" s="7"/>
      <c r="K1445" s="4"/>
      <c r="L1445" s="4"/>
      <c r="M1445" s="4"/>
      <c r="N1445" s="4"/>
      <c r="O1445" s="4"/>
      <c r="P1445" s="27"/>
      <c r="Q1445" s="14"/>
      <c r="R1445" s="9"/>
      <c r="S1445" s="15"/>
      <c r="T1445" s="15"/>
      <c r="U1445" s="9"/>
      <c r="V1445" s="18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8"/>
      <c r="AG1445" s="18"/>
      <c r="AH1445" s="18"/>
      <c r="AI1445" s="19"/>
      <c r="AJ1445" s="19"/>
      <c r="AK1445" s="19"/>
      <c r="AL1445" s="19"/>
      <c r="AM1445" s="19"/>
      <c r="AN1445" s="52"/>
      <c r="AO1445" s="19"/>
    </row>
    <row r="1446" spans="1:41" ht="15" customHeight="1" x14ac:dyDescent="0.35">
      <c r="A1446" s="15"/>
      <c r="B1446" s="15"/>
      <c r="C1446" s="15"/>
      <c r="D1446" s="7"/>
      <c r="E1446" s="4"/>
      <c r="F1446" s="4"/>
      <c r="G1446" s="4"/>
      <c r="H1446" s="4"/>
      <c r="I1446" s="4"/>
      <c r="J1446" s="7"/>
      <c r="K1446" s="4"/>
      <c r="L1446" s="4"/>
      <c r="M1446" s="4"/>
      <c r="N1446" s="4"/>
      <c r="O1446" s="4"/>
      <c r="P1446" s="27"/>
      <c r="Q1446" s="14"/>
      <c r="R1446" s="9"/>
      <c r="S1446" s="15"/>
      <c r="T1446" s="15"/>
      <c r="U1446" s="9"/>
      <c r="V1446" s="18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8"/>
      <c r="AG1446" s="18"/>
      <c r="AH1446" s="18"/>
      <c r="AI1446" s="19"/>
      <c r="AJ1446" s="19"/>
      <c r="AK1446" s="19"/>
      <c r="AL1446" s="19"/>
      <c r="AM1446" s="19"/>
      <c r="AN1446" s="52"/>
      <c r="AO1446" s="19"/>
    </row>
    <row r="1447" spans="1:41" ht="15" customHeight="1" x14ac:dyDescent="0.35">
      <c r="A1447" s="15"/>
      <c r="B1447" s="15"/>
      <c r="C1447" s="15"/>
      <c r="D1447" s="7"/>
      <c r="E1447" s="4"/>
      <c r="F1447" s="4"/>
      <c r="G1447" s="4"/>
      <c r="H1447" s="4"/>
      <c r="I1447" s="4"/>
      <c r="J1447" s="7"/>
      <c r="K1447" s="4"/>
      <c r="L1447" s="4"/>
      <c r="M1447" s="4"/>
      <c r="N1447" s="4"/>
      <c r="O1447" s="4"/>
      <c r="P1447" s="27"/>
      <c r="Q1447" s="14"/>
      <c r="R1447" s="9"/>
      <c r="S1447" s="15"/>
      <c r="T1447" s="15"/>
      <c r="U1447" s="9"/>
      <c r="V1447" s="18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8"/>
      <c r="AG1447" s="18"/>
      <c r="AH1447" s="18"/>
      <c r="AI1447" s="19"/>
      <c r="AJ1447" s="19"/>
      <c r="AK1447" s="19"/>
      <c r="AL1447" s="19"/>
      <c r="AM1447" s="19"/>
      <c r="AN1447" s="52"/>
      <c r="AO1447" s="19"/>
    </row>
    <row r="1448" spans="1:41" ht="15" customHeight="1" x14ac:dyDescent="0.35">
      <c r="A1448" s="15"/>
      <c r="B1448" s="15"/>
      <c r="C1448" s="15"/>
      <c r="D1448" s="7"/>
      <c r="E1448" s="4"/>
      <c r="F1448" s="4"/>
      <c r="G1448" s="4"/>
      <c r="H1448" s="4"/>
      <c r="I1448" s="4"/>
      <c r="J1448" s="7"/>
      <c r="K1448" s="4"/>
      <c r="L1448" s="4"/>
      <c r="M1448" s="4"/>
      <c r="N1448" s="4"/>
      <c r="O1448" s="4"/>
      <c r="P1448" s="27"/>
      <c r="Q1448" s="14"/>
      <c r="R1448" s="9"/>
      <c r="S1448" s="15"/>
      <c r="T1448" s="15"/>
      <c r="U1448" s="9"/>
      <c r="V1448" s="18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8"/>
      <c r="AG1448" s="18"/>
      <c r="AH1448" s="18"/>
      <c r="AI1448" s="19"/>
      <c r="AJ1448" s="19"/>
      <c r="AK1448" s="19"/>
      <c r="AL1448" s="19"/>
      <c r="AM1448" s="19"/>
      <c r="AN1448" s="52"/>
      <c r="AO1448" s="19"/>
    </row>
    <row r="1449" spans="1:41" ht="15" customHeight="1" x14ac:dyDescent="0.35">
      <c r="A1449" s="15"/>
      <c r="B1449" s="15"/>
      <c r="C1449" s="15"/>
      <c r="D1449" s="7"/>
      <c r="E1449" s="4"/>
      <c r="F1449" s="4"/>
      <c r="G1449" s="4"/>
      <c r="H1449" s="4"/>
      <c r="I1449" s="4"/>
      <c r="J1449" s="7"/>
      <c r="K1449" s="4"/>
      <c r="L1449" s="4"/>
      <c r="M1449" s="4"/>
      <c r="N1449" s="4"/>
      <c r="O1449" s="4"/>
      <c r="P1449" s="27"/>
      <c r="Q1449" s="14"/>
      <c r="R1449" s="9"/>
      <c r="S1449" s="15"/>
      <c r="T1449" s="15"/>
      <c r="U1449" s="9"/>
      <c r="V1449" s="18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8"/>
      <c r="AG1449" s="18"/>
      <c r="AH1449" s="18"/>
      <c r="AI1449" s="19"/>
      <c r="AJ1449" s="19"/>
      <c r="AK1449" s="19"/>
      <c r="AL1449" s="19"/>
      <c r="AM1449" s="19"/>
      <c r="AN1449" s="52"/>
      <c r="AO1449" s="19"/>
    </row>
    <row r="1450" spans="1:41" ht="15" customHeight="1" x14ac:dyDescent="0.35">
      <c r="A1450" s="15"/>
      <c r="B1450" s="15"/>
      <c r="C1450" s="15"/>
      <c r="D1450" s="7"/>
      <c r="E1450" s="4"/>
      <c r="F1450" s="4"/>
      <c r="G1450" s="4"/>
      <c r="H1450" s="4"/>
      <c r="I1450" s="4"/>
      <c r="J1450" s="7"/>
      <c r="K1450" s="4"/>
      <c r="L1450" s="4"/>
      <c r="M1450" s="4"/>
      <c r="N1450" s="4"/>
      <c r="O1450" s="4"/>
      <c r="P1450" s="27"/>
      <c r="Q1450" s="14"/>
      <c r="R1450" s="9"/>
      <c r="S1450" s="15"/>
      <c r="T1450" s="15"/>
      <c r="U1450" s="9"/>
      <c r="V1450" s="18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8"/>
      <c r="AG1450" s="18"/>
      <c r="AH1450" s="18"/>
      <c r="AI1450" s="19"/>
      <c r="AJ1450" s="19"/>
      <c r="AK1450" s="19"/>
      <c r="AL1450" s="19"/>
      <c r="AM1450" s="19"/>
      <c r="AN1450" s="52"/>
      <c r="AO1450" s="19"/>
    </row>
    <row r="1451" spans="1:41" ht="15" customHeight="1" x14ac:dyDescent="0.35">
      <c r="A1451" s="15"/>
      <c r="B1451" s="15"/>
      <c r="C1451" s="15"/>
      <c r="D1451" s="7"/>
      <c r="E1451" s="4"/>
      <c r="F1451" s="4"/>
      <c r="G1451" s="4"/>
      <c r="H1451" s="4"/>
      <c r="I1451" s="4"/>
      <c r="J1451" s="7"/>
      <c r="K1451" s="4"/>
      <c r="L1451" s="4"/>
      <c r="M1451" s="4"/>
      <c r="N1451" s="4"/>
      <c r="O1451" s="4"/>
      <c r="P1451" s="27"/>
      <c r="Q1451" s="14"/>
      <c r="R1451" s="9"/>
      <c r="S1451" s="15"/>
      <c r="T1451" s="15"/>
      <c r="U1451" s="9"/>
      <c r="V1451" s="18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8"/>
      <c r="AG1451" s="18"/>
      <c r="AH1451" s="18"/>
      <c r="AI1451" s="19"/>
      <c r="AJ1451" s="19"/>
      <c r="AK1451" s="19"/>
      <c r="AL1451" s="19"/>
      <c r="AM1451" s="19"/>
      <c r="AN1451" s="52"/>
      <c r="AO1451" s="19"/>
    </row>
    <row r="1452" spans="1:41" ht="15" customHeight="1" x14ac:dyDescent="0.35">
      <c r="A1452" s="15"/>
      <c r="B1452" s="15"/>
      <c r="C1452" s="15"/>
      <c r="D1452" s="7"/>
      <c r="E1452" s="4"/>
      <c r="F1452" s="4"/>
      <c r="G1452" s="4"/>
      <c r="H1452" s="4"/>
      <c r="I1452" s="4"/>
      <c r="J1452" s="7"/>
      <c r="K1452" s="4"/>
      <c r="L1452" s="4"/>
      <c r="M1452" s="4"/>
      <c r="N1452" s="4"/>
      <c r="O1452" s="4"/>
      <c r="P1452" s="27"/>
      <c r="Q1452" s="14"/>
      <c r="R1452" s="9"/>
      <c r="S1452" s="15"/>
      <c r="T1452" s="15"/>
      <c r="U1452" s="9"/>
      <c r="V1452" s="18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8"/>
      <c r="AG1452" s="18"/>
      <c r="AH1452" s="18"/>
      <c r="AI1452" s="19"/>
      <c r="AJ1452" s="19"/>
      <c r="AK1452" s="19"/>
      <c r="AL1452" s="19"/>
      <c r="AM1452" s="19"/>
      <c r="AN1452" s="52"/>
      <c r="AO1452" s="19"/>
    </row>
    <row r="1453" spans="1:41" ht="15" customHeight="1" x14ac:dyDescent="0.35">
      <c r="A1453" s="15"/>
      <c r="B1453" s="15"/>
      <c r="C1453" s="15"/>
      <c r="D1453" s="7"/>
      <c r="E1453" s="4"/>
      <c r="F1453" s="4"/>
      <c r="G1453" s="4"/>
      <c r="H1453" s="4"/>
      <c r="I1453" s="4"/>
      <c r="J1453" s="7"/>
      <c r="K1453" s="4"/>
      <c r="L1453" s="4"/>
      <c r="M1453" s="4"/>
      <c r="N1453" s="4"/>
      <c r="O1453" s="4"/>
      <c r="P1453" s="27"/>
      <c r="Q1453" s="14"/>
      <c r="R1453" s="9"/>
      <c r="S1453" s="15"/>
      <c r="T1453" s="15"/>
      <c r="U1453" s="9"/>
      <c r="V1453" s="18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8"/>
      <c r="AG1453" s="18"/>
      <c r="AH1453" s="18"/>
      <c r="AI1453" s="19"/>
      <c r="AJ1453" s="19"/>
      <c r="AK1453" s="19"/>
      <c r="AL1453" s="19"/>
      <c r="AM1453" s="19"/>
      <c r="AN1453" s="52"/>
      <c r="AO1453" s="19"/>
    </row>
    <row r="1454" spans="1:41" ht="15" customHeight="1" x14ac:dyDescent="0.35">
      <c r="A1454" s="15"/>
      <c r="B1454" s="15"/>
      <c r="C1454" s="15"/>
      <c r="D1454" s="7"/>
      <c r="E1454" s="4"/>
      <c r="F1454" s="4"/>
      <c r="G1454" s="4"/>
      <c r="H1454" s="4"/>
      <c r="I1454" s="4"/>
      <c r="J1454" s="7"/>
      <c r="K1454" s="4"/>
      <c r="L1454" s="4"/>
      <c r="M1454" s="4"/>
      <c r="N1454" s="4"/>
      <c r="O1454" s="4"/>
      <c r="P1454" s="27"/>
      <c r="Q1454" s="14"/>
      <c r="R1454" s="9"/>
      <c r="S1454" s="15"/>
      <c r="T1454" s="15"/>
      <c r="U1454" s="9"/>
      <c r="V1454" s="18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8"/>
      <c r="AG1454" s="18"/>
      <c r="AH1454" s="18"/>
      <c r="AI1454" s="19"/>
      <c r="AJ1454" s="19"/>
      <c r="AK1454" s="19"/>
      <c r="AL1454" s="19"/>
      <c r="AM1454" s="19"/>
      <c r="AN1454" s="52"/>
      <c r="AO1454" s="19"/>
    </row>
    <row r="1455" spans="1:41" ht="15" customHeight="1" x14ac:dyDescent="0.35">
      <c r="A1455" s="15"/>
      <c r="B1455" s="15"/>
      <c r="C1455" s="15"/>
      <c r="D1455" s="7"/>
      <c r="E1455" s="4"/>
      <c r="F1455" s="4"/>
      <c r="G1455" s="4"/>
      <c r="H1455" s="4"/>
      <c r="I1455" s="4"/>
      <c r="J1455" s="7"/>
      <c r="K1455" s="4"/>
      <c r="L1455" s="4"/>
      <c r="M1455" s="4"/>
      <c r="N1455" s="4"/>
      <c r="O1455" s="4"/>
      <c r="P1455" s="27"/>
      <c r="Q1455" s="14"/>
      <c r="R1455" s="9"/>
      <c r="S1455" s="15"/>
      <c r="T1455" s="15"/>
      <c r="U1455" s="9"/>
      <c r="V1455" s="18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8"/>
      <c r="AG1455" s="18"/>
      <c r="AH1455" s="18"/>
      <c r="AI1455" s="19"/>
      <c r="AJ1455" s="19"/>
      <c r="AK1455" s="19"/>
      <c r="AL1455" s="19"/>
      <c r="AM1455" s="19"/>
      <c r="AN1455" s="52"/>
      <c r="AO1455" s="19"/>
    </row>
    <row r="1456" spans="1:41" ht="15" customHeight="1" x14ac:dyDescent="0.35">
      <c r="A1456" s="15"/>
      <c r="B1456" s="15"/>
      <c r="C1456" s="15"/>
      <c r="D1456" s="7"/>
      <c r="E1456" s="4"/>
      <c r="F1456" s="4"/>
      <c r="G1456" s="4"/>
      <c r="H1456" s="4"/>
      <c r="I1456" s="4"/>
      <c r="J1456" s="7"/>
      <c r="K1456" s="4"/>
      <c r="L1456" s="4"/>
      <c r="M1456" s="4"/>
      <c r="N1456" s="4"/>
      <c r="O1456" s="4"/>
      <c r="P1456" s="27"/>
      <c r="Q1456" s="14"/>
      <c r="R1456" s="9"/>
      <c r="S1456" s="15"/>
      <c r="T1456" s="15"/>
      <c r="U1456" s="9"/>
      <c r="V1456" s="18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8"/>
      <c r="AG1456" s="18"/>
      <c r="AH1456" s="18"/>
      <c r="AI1456" s="19"/>
      <c r="AJ1456" s="19"/>
      <c r="AK1456" s="19"/>
      <c r="AL1456" s="19"/>
      <c r="AM1456" s="19"/>
      <c r="AN1456" s="52"/>
      <c r="AO1456" s="19"/>
    </row>
  </sheetData>
  <sheetProtection formatColumns="0" formatRows="0" sort="0" autoFilter="0"/>
  <protectedRanges>
    <protectedRange sqref="AL351:AL467 AM351:AO410 AL2:AO350" name="Operador"/>
  </protectedRanges>
  <conditionalFormatting sqref="H2:H350">
    <cfRule type="duplicateValues" dxfId="0" priority="185"/>
  </conditionalFormatting>
  <hyperlinks>
    <hyperlink ref="AK83" r:id="rId1" xr:uid="{7B16875F-D859-455B-AD7B-AC4EA4B68C37}"/>
    <hyperlink ref="AK84:AK87" r:id="rId2" display="dayhanacarrera.ceplan@gmail.com" xr:uid="{A7904C81-159C-41DB-AE88-BAFFD4B1CD98}"/>
    <hyperlink ref="AK93" r:id="rId3" xr:uid="{48ECD3D6-C553-42C3-B60A-932C099ADCC7}"/>
    <hyperlink ref="AK101" r:id="rId4" xr:uid="{3F954993-A29E-4083-9E0C-CC4D1DEB78BE}"/>
    <hyperlink ref="AK109" r:id="rId5" xr:uid="{F3EC6E98-F8E6-414C-855C-F599A098DFA0}"/>
    <hyperlink ref="AK113" r:id="rId6" xr:uid="{8BBDDD77-5654-4D5C-BCAC-782F68007CF5}"/>
    <hyperlink ref="AK123" r:id="rId7" xr:uid="{1227FDC1-89C2-403B-87A2-7846FE960511}"/>
    <hyperlink ref="AK124:AK125" r:id="rId8" display="dayhanacarrera.ceplan@gmail.com" xr:uid="{0CBC1657-E8E7-4B31-864E-8CFEF7EEFB4D}"/>
    <hyperlink ref="AK127" r:id="rId9" xr:uid="{7BBFE98E-5620-44AB-9BF5-82B2AE18ED13}"/>
    <hyperlink ref="AK137" r:id="rId10" xr:uid="{50A4C6F3-D39C-426A-8668-FA386E99E4FC}"/>
    <hyperlink ref="AK141" r:id="rId11" xr:uid="{14B1C7F2-0FFA-481B-8F5A-AB6667594155}"/>
    <hyperlink ref="AK118" r:id="rId12" xr:uid="{4C859438-08AC-48FD-8C3A-23EF0E2FF246}"/>
    <hyperlink ref="AK119" r:id="rId13" xr:uid="{44107CF1-E7EA-4E9A-9F23-1914887F0440}"/>
    <hyperlink ref="AK120" r:id="rId14" xr:uid="{391A79D2-E3C2-46DE-B1F1-ACF54C3C6232}"/>
    <hyperlink ref="AK121" r:id="rId15" xr:uid="{9968FD6B-BC3D-4C76-AC60-1B8BB3A9039F}"/>
    <hyperlink ref="AK133" r:id="rId16" xr:uid="{9E2B0AC3-B31E-4F9F-98BD-78DDBBD0147B}"/>
    <hyperlink ref="AK90" r:id="rId17" xr:uid="{E20FD50E-CA23-487B-9269-B6BC5E24D7DA}"/>
    <hyperlink ref="AK94" r:id="rId18" xr:uid="{CC3B4CDF-B1FD-481E-9476-4C82211C74B4}"/>
    <hyperlink ref="AK96" r:id="rId19" xr:uid="{80D56E27-E0BF-4064-8F10-A3771C521621}"/>
    <hyperlink ref="AK100" r:id="rId20" xr:uid="{B70BF79F-F2BB-42C7-8958-3B94482C7C7E}"/>
    <hyperlink ref="AK102" r:id="rId21" xr:uid="{EB3007A7-D9EB-483B-9019-60688C9BAC47}"/>
    <hyperlink ref="AK103" r:id="rId22" xr:uid="{EED61A2F-69E5-4460-B7DE-A0D1293E28BB}"/>
    <hyperlink ref="AK105" r:id="rId23" xr:uid="{2F02CB01-73D8-42F9-A9FC-5AEC5DE78B8B}"/>
    <hyperlink ref="AK129" r:id="rId24" xr:uid="{D9249E74-A1CC-4782-AE87-910606411069}"/>
    <hyperlink ref="AK135" r:id="rId25" xr:uid="{7823CE73-B2F9-436E-A3EB-E61302CB8703}"/>
    <hyperlink ref="AK139" r:id="rId26" xr:uid="{4234619B-BEEA-4293-9C3F-3998296FCBC3}"/>
  </hyperlinks>
  <pageMargins left="0.7" right="0.7" top="0.75" bottom="0.75" header="0.3" footer="0.3"/>
  <legacyDrawing r:id="rId27"/>
  <tableParts count="1">
    <tablePart r:id="rId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873BA45381B14AAEC44011DE80F517" ma:contentTypeVersion="12" ma:contentTypeDescription="Crear nuevo documento." ma:contentTypeScope="" ma:versionID="4c382d9e1d790891411b54102faa4ac7">
  <xsd:schema xmlns:xsd="http://www.w3.org/2001/XMLSchema" xmlns:xs="http://www.w3.org/2001/XMLSchema" xmlns:p="http://schemas.microsoft.com/office/2006/metadata/properties" xmlns:ns2="201cb552-4d7f-4b70-91d2-cae31118f27a" xmlns:ns3="fa15604e-9952-4b5e-aab7-52101823e537" targetNamespace="http://schemas.microsoft.com/office/2006/metadata/properties" ma:root="true" ma:fieldsID="7ab1481dae261c8354ad03430793986a" ns2:_="" ns3:_="">
    <xsd:import namespace="201cb552-4d7f-4b70-91d2-cae31118f27a"/>
    <xsd:import namespace="fa15604e-9952-4b5e-aab7-52101823e5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cb552-4d7f-4b70-91d2-cae31118f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2cd3e2e-0ebe-4019-93ab-f5eb85c776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5604e-9952-4b5e-aab7-52101823e5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d6666a-4c40-4f73-a523-6c02d410c4a0}" ma:internalName="TaxCatchAll" ma:showField="CatchAllData" ma:web="fa15604e-9952-4b5e-aab7-52101823e5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1cb552-4d7f-4b70-91d2-cae31118f27a">
      <Terms xmlns="http://schemas.microsoft.com/office/infopath/2007/PartnerControls"/>
    </lcf76f155ced4ddcb4097134ff3c332f>
    <TaxCatchAll xmlns="fa15604e-9952-4b5e-aab7-52101823e5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39BA9D3-1953-4B3E-B0DD-C18565129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1cb552-4d7f-4b70-91d2-cae31118f27a"/>
    <ds:schemaRef ds:uri="fa15604e-9952-4b5e-aab7-52101823e5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30EDF6-93D6-4CD8-836A-98A0D3ED092E}">
  <ds:schemaRefs>
    <ds:schemaRef ds:uri="http://schemas.microsoft.com/office/2006/metadata/properties"/>
    <ds:schemaRef ds:uri="http://schemas.microsoft.com/office/infopath/2007/PartnerControls"/>
    <ds:schemaRef ds:uri="201cb552-4d7f-4b70-91d2-cae31118f27a"/>
    <ds:schemaRef ds:uri="fa15604e-9952-4b5e-aab7-52101823e537"/>
  </ds:schemaRefs>
</ds:datastoreItem>
</file>

<file path=customXml/itemProps3.xml><?xml version="1.0" encoding="utf-8"?>
<ds:datastoreItem xmlns:ds="http://schemas.openxmlformats.org/officeDocument/2006/customXml" ds:itemID="{486E98F5-BE16-4FDE-A037-D32CF1D912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07B859-B16C-4A2F-9AA9-26E6E81925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 PEI</vt:lpstr>
      <vt:lpstr>Data_UEs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JAZMIN</dc:creator>
  <cp:keywords/>
  <dc:description/>
  <cp:lastModifiedBy>Nolver William Huaman Minga</cp:lastModifiedBy>
  <cp:revision/>
  <dcterms:created xsi:type="dcterms:W3CDTF">2025-10-13T14:00:18Z</dcterms:created>
  <dcterms:modified xsi:type="dcterms:W3CDTF">2026-07-28T03:27:51Z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0x010100CB873BA45381B14AAEC44011DE80F517</vt:lpwstr>
  </property>
</Properties>
</file>